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filterPrivacy="1" codeName="ThisWorkbook" defaultThemeVersion="124226"/>
  <xr:revisionPtr revIDLastSave="0" documentId="13_ncr:1_{D874579B-37C4-4747-AD1E-42A9D59E3D58}" xr6:coauthVersionLast="45" xr6:coauthVersionMax="45" xr10:uidLastSave="{00000000-0000-0000-0000-000000000000}"/>
  <bookViews>
    <workbookView xWindow="-120" yWindow="-120" windowWidth="29040" windowHeight="15840" tabRatio="787" activeTab="9" xr2:uid="{00000000-000D-0000-FFFF-FFFF00000000}"/>
  </bookViews>
  <sheets>
    <sheet name="规则" sheetId="1" r:id="rId1"/>
    <sheet name="武将评分汇总" sheetId="3" r:id="rId2"/>
    <sheet name="非R武将" sheetId="2" r:id="rId3"/>
    <sheet name="中R武将" sheetId="6" r:id="rId4"/>
    <sheet name="超R武将" sheetId="4" r:id="rId5"/>
    <sheet name="天数对应非R武将" sheetId="5" r:id="rId6"/>
    <sheet name="天数对应中R武将" sheetId="8" r:id="rId7"/>
    <sheet name="天数对应超R武将养" sheetId="9" r:id="rId8"/>
    <sheet name="兵法" sheetId="7" r:id="rId9"/>
    <sheet name="装备" sheetId="10" r:id="rId10"/>
    <sheet name="士兵训练" sheetId="11" r:id="rId11"/>
    <sheet name="圣人天赋" sheetId="12" r:id="rId12"/>
    <sheet name="兵营和医馆和资源建筑" sheetId="13" r:id="rId13"/>
    <sheet name="采集加成" sheetId="16" r:id="rId14"/>
  </sheets>
  <functionGroups builtInGroupCount="19"/>
  <externalReferences>
    <externalReference r:id="rId15"/>
    <externalReference r:id="rId16"/>
    <externalReference r:id="rId17"/>
    <externalReference r:id="rId18"/>
    <externalReference r:id="rId19"/>
    <externalReference r:id="rId20"/>
  </externalReferences>
  <calcPr calcId="191029"/>
</workbook>
</file>

<file path=xl/calcChain.xml><?xml version="1.0" encoding="utf-8"?>
<calcChain xmlns="http://schemas.openxmlformats.org/spreadsheetml/2006/main">
  <c r="CA6" i="2" l="1"/>
  <c r="CB6" i="2"/>
  <c r="CC6" i="2"/>
  <c r="CD6" i="2"/>
  <c r="CE6" i="2"/>
  <c r="CA7" i="2"/>
  <c r="CB7" i="2"/>
  <c r="CC7" i="2"/>
  <c r="CD7" i="2"/>
  <c r="CE7" i="2"/>
  <c r="CA8" i="2"/>
  <c r="CB8" i="2"/>
  <c r="CC8" i="2"/>
  <c r="CD8" i="2"/>
  <c r="CE8" i="2"/>
  <c r="CA9" i="2"/>
  <c r="CB9" i="2"/>
  <c r="CC9" i="2"/>
  <c r="CD9" i="2"/>
  <c r="CE9" i="2"/>
  <c r="CA10" i="2"/>
  <c r="CB10" i="2"/>
  <c r="CC10" i="2"/>
  <c r="CD10" i="2"/>
  <c r="CE10" i="2"/>
  <c r="CA11" i="2"/>
  <c r="CB11" i="2"/>
  <c r="CC11" i="2"/>
  <c r="CD11" i="2"/>
  <c r="CE11" i="2"/>
  <c r="CA12" i="2"/>
  <c r="CB12" i="2"/>
  <c r="CC12" i="2"/>
  <c r="CD12" i="2"/>
  <c r="CE12" i="2"/>
  <c r="CB5" i="2"/>
  <c r="CC5" i="2"/>
  <c r="CD5" i="2"/>
  <c r="CE5" i="2"/>
  <c r="CA5" i="2"/>
  <c r="D154" i="10" l="1"/>
  <c r="D160" i="10"/>
  <c r="E154" i="10"/>
  <c r="E162" i="10"/>
  <c r="T164" i="10"/>
  <c r="H158" i="10"/>
  <c r="H164" i="10"/>
  <c r="K161" i="10"/>
  <c r="S157" i="10"/>
  <c r="I156" i="10"/>
  <c r="I162" i="10"/>
  <c r="X157" i="10"/>
  <c r="M162" i="10"/>
  <c r="J157" i="10"/>
  <c r="X162" i="10"/>
  <c r="S162" i="10"/>
  <c r="O158" i="10"/>
  <c r="P158" i="10"/>
  <c r="G159" i="10"/>
  <c r="D145" i="10"/>
  <c r="D151" i="10"/>
  <c r="E144" i="10"/>
  <c r="E152" i="10"/>
  <c r="F151" i="10"/>
  <c r="S141" i="10"/>
  <c r="T142" i="10"/>
  <c r="H145" i="10"/>
  <c r="H151" i="10"/>
  <c r="K150" i="10"/>
  <c r="P151" i="10"/>
  <c r="I145" i="10"/>
  <c r="I151" i="10"/>
  <c r="L144" i="10"/>
  <c r="J141" i="10"/>
  <c r="J147" i="10"/>
  <c r="J153" i="10"/>
  <c r="K152" i="10"/>
  <c r="L141" i="10"/>
  <c r="O144" i="10"/>
  <c r="P143" i="10"/>
  <c r="D124" i="10"/>
  <c r="D130" i="10"/>
  <c r="D136" i="10"/>
  <c r="E125" i="10"/>
  <c r="S131" i="10"/>
  <c r="E133" i="10"/>
  <c r="S135" i="10"/>
  <c r="S126" i="10"/>
  <c r="S139" i="10"/>
  <c r="T128" i="10"/>
  <c r="H124" i="10"/>
  <c r="H130" i="10"/>
  <c r="I124" i="10"/>
  <c r="I130" i="10"/>
  <c r="I136" i="10"/>
  <c r="J132" i="10"/>
  <c r="M133" i="10"/>
  <c r="J124" i="10"/>
  <c r="M125" i="10"/>
  <c r="P124" i="10"/>
  <c r="X126" i="10"/>
  <c r="X132" i="10"/>
  <c r="X138" i="10"/>
  <c r="L136" i="10"/>
  <c r="O127" i="10"/>
  <c r="P139" i="10"/>
  <c r="P137" i="10"/>
  <c r="D110" i="10"/>
  <c r="D116" i="10"/>
  <c r="D122" i="10"/>
  <c r="P121" i="10"/>
  <c r="F106" i="10"/>
  <c r="F112" i="10"/>
  <c r="F118" i="10"/>
  <c r="T106" i="10"/>
  <c r="G119" i="10"/>
  <c r="O110" i="10"/>
  <c r="T113" i="10"/>
  <c r="M116" i="10"/>
  <c r="H109" i="10"/>
  <c r="H115" i="10"/>
  <c r="H121" i="10"/>
  <c r="M122" i="10"/>
  <c r="M112" i="10"/>
  <c r="J108" i="10"/>
  <c r="J114" i="10"/>
  <c r="J120" i="10"/>
  <c r="M121" i="10"/>
  <c r="X110" i="10"/>
  <c r="X116" i="10"/>
  <c r="X122" i="10"/>
  <c r="P118" i="10"/>
  <c r="Q26" i="10"/>
  <c r="U46" i="10"/>
  <c r="U64" i="10"/>
  <c r="S99" i="10"/>
  <c r="P25" i="10"/>
  <c r="T45" i="10"/>
  <c r="O18" i="10"/>
  <c r="O42" i="10"/>
  <c r="O60" i="10"/>
  <c r="S80" i="10"/>
  <c r="S104" i="10"/>
  <c r="X98" i="10"/>
  <c r="T32" i="10"/>
  <c r="T50" i="10"/>
  <c r="T68" i="10"/>
  <c r="P90" i="10"/>
  <c r="X80" i="10"/>
  <c r="O29" i="10"/>
  <c r="Q48" i="10"/>
  <c r="O65" i="10"/>
  <c r="U86" i="10"/>
  <c r="X62" i="10"/>
  <c r="T25" i="10"/>
  <c r="V44" i="10"/>
  <c r="X63" i="10"/>
  <c r="P83" i="10"/>
  <c r="U97" i="10"/>
  <c r="U25" i="10"/>
  <c r="O46" i="10"/>
  <c r="E163" i="10"/>
  <c r="G158" i="10"/>
  <c r="U158" i="10"/>
  <c r="U164" i="10"/>
  <c r="K162" i="10"/>
  <c r="F161" i="10"/>
  <c r="K159" i="10"/>
  <c r="M165" i="10"/>
  <c r="K164" i="10"/>
  <c r="F165" i="10"/>
  <c r="O159" i="10"/>
  <c r="P159" i="10"/>
  <c r="T161" i="10"/>
  <c r="E153" i="10"/>
  <c r="F152" i="10"/>
  <c r="S142" i="10"/>
  <c r="T146" i="10"/>
  <c r="U145" i="10"/>
  <c r="U151" i="10"/>
  <c r="X151" i="10"/>
  <c r="G142" i="10"/>
  <c r="L146" i="10"/>
  <c r="X153" i="10"/>
  <c r="L143" i="10"/>
  <c r="O145" i="10"/>
  <c r="P144" i="10"/>
  <c r="E126" i="10"/>
  <c r="F133" i="10"/>
  <c r="E134" i="10"/>
  <c r="F137" i="10"/>
  <c r="F127" i="10"/>
  <c r="G136" i="10"/>
  <c r="G129" i="10"/>
  <c r="U124" i="10"/>
  <c r="U130" i="10"/>
  <c r="J133" i="10"/>
  <c r="M135" i="10"/>
  <c r="M126" i="10"/>
  <c r="P128" i="10"/>
  <c r="K127" i="10"/>
  <c r="K133" i="10"/>
  <c r="K139" i="10"/>
  <c r="L137" i="10"/>
  <c r="O132" i="10"/>
  <c r="F140" i="10"/>
  <c r="T132" i="10"/>
  <c r="E106" i="10"/>
  <c r="E115" i="10"/>
  <c r="S106" i="10"/>
  <c r="S112" i="10"/>
  <c r="S118" i="10"/>
  <c r="T109" i="10"/>
  <c r="G120" i="10"/>
  <c r="O119" i="10"/>
  <c r="T114" i="10"/>
  <c r="O107" i="10"/>
  <c r="U109" i="10"/>
  <c r="U115" i="10"/>
  <c r="U121" i="10"/>
  <c r="P107" i="10"/>
  <c r="I110" i="10"/>
  <c r="I116" i="10"/>
  <c r="I122" i="10"/>
  <c r="M115" i="10"/>
  <c r="O117" i="10"/>
  <c r="K111" i="10"/>
  <c r="K117" i="10"/>
  <c r="K123" i="10"/>
  <c r="O118" i="10"/>
  <c r="U28" i="10"/>
  <c r="W47" i="10"/>
  <c r="W65" i="10"/>
  <c r="S105" i="10"/>
  <c r="T27" i="10"/>
  <c r="V46" i="10"/>
  <c r="U21" i="10"/>
  <c r="Q43" i="10"/>
  <c r="S62" i="10"/>
  <c r="U81" i="10"/>
  <c r="U105" i="10"/>
  <c r="X95" i="10"/>
  <c r="V33" i="10"/>
  <c r="V51" i="10"/>
  <c r="X70" i="10"/>
  <c r="T92" i="10"/>
  <c r="P88" i="10"/>
  <c r="Q30" i="10"/>
  <c r="U50" i="10"/>
  <c r="S67" i="10"/>
  <c r="O89" i="10"/>
  <c r="P70" i="10"/>
  <c r="V26" i="10"/>
  <c r="P47" i="10"/>
  <c r="P65" i="10"/>
  <c r="T85" i="10"/>
  <c r="T60" i="10"/>
  <c r="O28" i="10"/>
  <c r="Q47" i="10"/>
  <c r="D155" i="10"/>
  <c r="D161" i="10"/>
  <c r="E155" i="10"/>
  <c r="E164" i="10"/>
  <c r="S164" i="10"/>
  <c r="H159" i="10"/>
  <c r="H165" i="10"/>
  <c r="X163" i="10"/>
  <c r="S163" i="10"/>
  <c r="I157" i="10"/>
  <c r="I163" i="10"/>
  <c r="X161" i="10"/>
  <c r="F158" i="10"/>
  <c r="J159" i="10"/>
  <c r="X165" i="10"/>
  <c r="G156" i="10"/>
  <c r="O160" i="10"/>
  <c r="P160" i="10"/>
  <c r="T162" i="10"/>
  <c r="D146" i="10"/>
  <c r="D152" i="10"/>
  <c r="E145" i="10"/>
  <c r="F141" i="10"/>
  <c r="S153" i="10"/>
  <c r="S143" i="10"/>
  <c r="G151" i="10"/>
  <c r="H146" i="10"/>
  <c r="H152" i="10"/>
  <c r="K153" i="10"/>
  <c r="T145" i="10"/>
  <c r="I146" i="10"/>
  <c r="I152" i="10"/>
  <c r="L148" i="10"/>
  <c r="J142" i="10"/>
  <c r="J148" i="10"/>
  <c r="K141" i="10"/>
  <c r="M142" i="10"/>
  <c r="M145" i="10"/>
  <c r="O146" i="10"/>
  <c r="P145" i="10"/>
  <c r="D125" i="10"/>
  <c r="D131" i="10"/>
  <c r="D137" i="10"/>
  <c r="E127" i="10"/>
  <c r="S134" i="10"/>
  <c r="S138" i="10"/>
  <c r="S127" i="10"/>
  <c r="H136" i="10"/>
  <c r="T129" i="10"/>
  <c r="H125" i="10"/>
  <c r="H131" i="10"/>
  <c r="I125" i="10"/>
  <c r="I131" i="10"/>
  <c r="I137" i="10"/>
  <c r="J134" i="10"/>
  <c r="M137" i="10"/>
  <c r="J125" i="10"/>
  <c r="M129" i="10"/>
  <c r="P133" i="10"/>
  <c r="X127" i="10"/>
  <c r="X133" i="10"/>
  <c r="X139" i="10"/>
  <c r="L138" i="10"/>
  <c r="O135" i="10"/>
  <c r="T135" i="10"/>
  <c r="T137" i="10"/>
  <c r="D111" i="10"/>
  <c r="D117" i="10"/>
  <c r="D123" i="10"/>
  <c r="E116" i="10"/>
  <c r="F107" i="10"/>
  <c r="F113" i="10"/>
  <c r="F119" i="10"/>
  <c r="T110" i="10"/>
  <c r="G121" i="10"/>
  <c r="P106" i="10"/>
  <c r="G116" i="10"/>
  <c r="O112" i="10"/>
  <c r="H110" i="10"/>
  <c r="H116" i="10"/>
  <c r="H122" i="10"/>
  <c r="P111" i="10"/>
  <c r="M119" i="10"/>
  <c r="J109" i="10"/>
  <c r="J115" i="10"/>
  <c r="J121" i="10"/>
  <c r="P109" i="10"/>
  <c r="X111" i="10"/>
  <c r="X117" i="10"/>
  <c r="X123" i="10"/>
  <c r="P114" i="10"/>
  <c r="O31" i="10"/>
  <c r="O49" i="10"/>
  <c r="O67" i="10"/>
  <c r="X59" i="10"/>
  <c r="V28" i="10"/>
  <c r="V52" i="10"/>
  <c r="O24" i="10"/>
  <c r="U45" i="10"/>
  <c r="U63" i="10"/>
  <c r="O84" i="10"/>
  <c r="T104" i="10"/>
  <c r="P36" i="10"/>
  <c r="P54" i="10"/>
  <c r="P72" i="10"/>
  <c r="X94" i="10"/>
  <c r="T81" i="10"/>
  <c r="U32" i="10"/>
  <c r="W51" i="10"/>
  <c r="U68" i="10"/>
  <c r="S91" i="10"/>
  <c r="T84" i="10"/>
  <c r="P29" i="10"/>
  <c r="R48" i="10"/>
  <c r="R66" i="10"/>
  <c r="X87" i="10"/>
  <c r="P76" i="10"/>
  <c r="Q29" i="10"/>
  <c r="U49" i="10"/>
  <c r="E165" i="10"/>
  <c r="G154" i="10"/>
  <c r="U159" i="10"/>
  <c r="U165" i="10"/>
  <c r="K165" i="10"/>
  <c r="G155" i="10"/>
  <c r="K163" i="10"/>
  <c r="S161" i="10"/>
  <c r="L155" i="10"/>
  <c r="T160" i="10"/>
  <c r="O161" i="10"/>
  <c r="P161" i="10"/>
  <c r="G165" i="10"/>
  <c r="F142" i="10"/>
  <c r="G144" i="10"/>
  <c r="S144" i="10"/>
  <c r="G150" i="10"/>
  <c r="U146" i="10"/>
  <c r="U152" i="10"/>
  <c r="L145" i="10"/>
  <c r="T149" i="10"/>
  <c r="L150" i="10"/>
  <c r="X141" i="10"/>
  <c r="M147" i="10"/>
  <c r="M148" i="10"/>
  <c r="O147" i="10"/>
  <c r="P146" i="10"/>
  <c r="E128" i="10"/>
  <c r="F136" i="10"/>
  <c r="S140" i="10"/>
  <c r="F128" i="10"/>
  <c r="G124" i="10"/>
  <c r="G130" i="10"/>
  <c r="U125" i="10"/>
  <c r="U131" i="10"/>
  <c r="J135" i="10"/>
  <c r="O129" i="10"/>
  <c r="M136" i="10"/>
  <c r="P138" i="10"/>
  <c r="K128" i="10"/>
  <c r="K134" i="10"/>
  <c r="K140" i="10"/>
  <c r="L139" i="10"/>
  <c r="O140" i="10"/>
  <c r="T139" i="10"/>
  <c r="H139" i="10"/>
  <c r="E107" i="10"/>
  <c r="E117" i="10"/>
  <c r="S107" i="10"/>
  <c r="S113" i="10"/>
  <c r="S119" i="10"/>
  <c r="T111" i="10"/>
  <c r="T121" i="10"/>
  <c r="G106" i="10"/>
  <c r="G117" i="10"/>
  <c r="O121" i="10"/>
  <c r="U110" i="10"/>
  <c r="U116" i="10"/>
  <c r="U122" i="10"/>
  <c r="P116" i="10"/>
  <c r="I111" i="10"/>
  <c r="I117" i="10"/>
  <c r="I123" i="10"/>
  <c r="O109" i="10"/>
  <c r="K106" i="10"/>
  <c r="K112" i="10"/>
  <c r="K118" i="10"/>
  <c r="L106" i="10"/>
  <c r="P119" i="10"/>
  <c r="Q32" i="10"/>
  <c r="Q50" i="10"/>
  <c r="S69" i="10"/>
  <c r="P67" i="10"/>
  <c r="P31" i="10"/>
  <c r="P55" i="10"/>
  <c r="Q25" i="10"/>
  <c r="W46" i="10"/>
  <c r="W64" i="10"/>
  <c r="S86" i="10"/>
  <c r="U85" i="10"/>
  <c r="T8" i="10"/>
  <c r="R37" i="10"/>
  <c r="R55" i="10"/>
  <c r="R73" i="10"/>
  <c r="P96" i="10"/>
  <c r="X101" i="10"/>
  <c r="O35" i="10"/>
  <c r="O53" i="10"/>
  <c r="W69" i="10"/>
  <c r="U92" i="10"/>
  <c r="T90" i="10"/>
  <c r="T31" i="10"/>
  <c r="T49" i="10"/>
  <c r="T67" i="10"/>
  <c r="P89" i="10"/>
  <c r="P100" i="10"/>
  <c r="U31" i="10"/>
  <c r="W50" i="10"/>
  <c r="D156" i="10"/>
  <c r="D162" i="10"/>
  <c r="E156" i="10"/>
  <c r="S154" i="10"/>
  <c r="H154" i="10"/>
  <c r="H160" i="10"/>
  <c r="J158" i="10"/>
  <c r="L157" i="10"/>
  <c r="T158" i="10"/>
  <c r="I158" i="10"/>
  <c r="I164" i="10"/>
  <c r="X164" i="10"/>
  <c r="F164" i="10"/>
  <c r="J162" i="10"/>
  <c r="L159" i="10"/>
  <c r="G164" i="10"/>
  <c r="O162" i="10"/>
  <c r="P162" i="10"/>
  <c r="F154" i="10"/>
  <c r="D141" i="10"/>
  <c r="D147" i="10"/>
  <c r="D153" i="10"/>
  <c r="F143" i="10"/>
  <c r="G147" i="10"/>
  <c r="S145" i="10"/>
  <c r="H141" i="10"/>
  <c r="H147" i="10"/>
  <c r="H153" i="10"/>
  <c r="L147" i="10"/>
  <c r="I141" i="10"/>
  <c r="I147" i="10"/>
  <c r="L152" i="10"/>
  <c r="J143" i="10"/>
  <c r="J149" i="10"/>
  <c r="K142" i="10"/>
  <c r="M150" i="10"/>
  <c r="M152" i="10"/>
  <c r="O148" i="10"/>
  <c r="P147" i="10"/>
  <c r="D126" i="10"/>
  <c r="D132" i="10"/>
  <c r="D138" i="10"/>
  <c r="E129" i="10"/>
  <c r="S137" i="10"/>
  <c r="T136" i="10"/>
  <c r="S129" i="10"/>
  <c r="T124" i="10"/>
  <c r="T130" i="10"/>
  <c r="H126" i="10"/>
  <c r="H132" i="10"/>
  <c r="I126" i="10"/>
  <c r="I132" i="10"/>
  <c r="I138" i="10"/>
  <c r="J136" i="10"/>
  <c r="O131" i="10"/>
  <c r="J126" i="10"/>
  <c r="M139" i="10"/>
  <c r="G133" i="10"/>
  <c r="X128" i="10"/>
  <c r="X134" i="10"/>
  <c r="X140" i="10"/>
  <c r="L140" i="10"/>
  <c r="P130" i="10"/>
  <c r="U138" i="10"/>
  <c r="D106" i="10"/>
  <c r="D112" i="10"/>
  <c r="D118" i="10"/>
  <c r="E111" i="10"/>
  <c r="E118" i="10"/>
  <c r="F108" i="10"/>
  <c r="F114" i="10"/>
  <c r="F120" i="10"/>
  <c r="T112" i="10"/>
  <c r="T122" i="10"/>
  <c r="G107" i="10"/>
  <c r="G118" i="10"/>
  <c r="P112" i="10"/>
  <c r="H111" i="10"/>
  <c r="H117" i="10"/>
  <c r="H123" i="10"/>
  <c r="P122" i="10"/>
  <c r="O114" i="10"/>
  <c r="J110" i="10"/>
  <c r="J116" i="10"/>
  <c r="J122" i="10"/>
  <c r="X106" i="10"/>
  <c r="X112" i="10"/>
  <c r="X118" i="10"/>
  <c r="L120" i="10"/>
  <c r="P123" i="10"/>
  <c r="U34" i="10"/>
  <c r="U52" i="10"/>
  <c r="U70" i="10"/>
  <c r="P73" i="10"/>
  <c r="T33" i="10"/>
  <c r="R56" i="10"/>
  <c r="U27" i="10"/>
  <c r="O48" i="10"/>
  <c r="O66" i="10"/>
  <c r="U87" i="10"/>
  <c r="S96" i="10"/>
  <c r="P12" i="10"/>
  <c r="T38" i="10"/>
  <c r="T56" i="10"/>
  <c r="T74" i="10"/>
  <c r="T98" i="10"/>
  <c r="Q36" i="10"/>
  <c r="Q54" i="10"/>
  <c r="O71" i="10"/>
  <c r="O95" i="10"/>
  <c r="X104" i="10"/>
  <c r="V32" i="10"/>
  <c r="V50" i="10"/>
  <c r="X69" i="10"/>
  <c r="T91" i="10"/>
  <c r="P79" i="10"/>
  <c r="O34" i="10"/>
  <c r="O52" i="10"/>
  <c r="F156" i="10"/>
  <c r="U154" i="10"/>
  <c r="U160" i="10"/>
  <c r="J161" i="10"/>
  <c r="L158" i="10"/>
  <c r="G162" i="10"/>
  <c r="L154" i="10"/>
  <c r="T155" i="10"/>
  <c r="L163" i="10"/>
  <c r="T159" i="10"/>
  <c r="O163" i="10"/>
  <c r="P163" i="10"/>
  <c r="F155" i="10"/>
  <c r="E147" i="10"/>
  <c r="F144" i="10"/>
  <c r="T150" i="10"/>
  <c r="S146" i="10"/>
  <c r="U141" i="10"/>
  <c r="U147" i="10"/>
  <c r="U153" i="10"/>
  <c r="L149" i="10"/>
  <c r="K143" i="10"/>
  <c r="M141" i="10"/>
  <c r="X143" i="10"/>
  <c r="P150" i="10"/>
  <c r="G141" i="10"/>
  <c r="O149" i="10"/>
  <c r="P148" i="10"/>
  <c r="E131" i="10"/>
  <c r="F139" i="10"/>
  <c r="U135" i="10"/>
  <c r="F130" i="10"/>
  <c r="G125" i="10"/>
  <c r="G131" i="10"/>
  <c r="U126" i="10"/>
  <c r="U132" i="10"/>
  <c r="J137" i="10"/>
  <c r="O137" i="10"/>
  <c r="M140" i="10"/>
  <c r="G138" i="10"/>
  <c r="K129" i="10"/>
  <c r="K135" i="10"/>
  <c r="L124" i="10"/>
  <c r="M124" i="10"/>
  <c r="G134" i="10"/>
  <c r="M134" i="10"/>
  <c r="E112" i="10"/>
  <c r="E108" i="10"/>
  <c r="E119" i="10"/>
  <c r="S108" i="10"/>
  <c r="S114" i="10"/>
  <c r="S120" i="10"/>
  <c r="G113" i="10"/>
  <c r="T123" i="10"/>
  <c r="T107" i="10"/>
  <c r="T119" i="10"/>
  <c r="P117" i="10"/>
  <c r="U111" i="10"/>
  <c r="U117" i="10"/>
  <c r="U123" i="10"/>
  <c r="I106" i="10"/>
  <c r="I112" i="10"/>
  <c r="I118" i="10"/>
  <c r="J123" i="10"/>
  <c r="O120" i="10"/>
  <c r="K107" i="10"/>
  <c r="K113" i="10"/>
  <c r="K119" i="10"/>
  <c r="M107" i="10"/>
  <c r="O7" i="10"/>
  <c r="W35" i="10"/>
  <c r="W53" i="10"/>
  <c r="W71" i="10"/>
  <c r="P85" i="10"/>
  <c r="V34" i="10"/>
  <c r="X65" i="10"/>
  <c r="O30" i="10"/>
  <c r="Q49" i="10"/>
  <c r="S68" i="10"/>
  <c r="O90" i="10"/>
  <c r="S102" i="10"/>
  <c r="T14" i="10"/>
  <c r="V39" i="10"/>
  <c r="X58" i="10"/>
  <c r="X76" i="10"/>
  <c r="X100" i="10"/>
  <c r="U8" i="10"/>
  <c r="U38" i="10"/>
  <c r="S55" i="10"/>
  <c r="S73" i="10"/>
  <c r="S97" i="10"/>
  <c r="X83" i="10"/>
  <c r="P35" i="10"/>
  <c r="P53" i="10"/>
  <c r="P71" i="10"/>
  <c r="X93" i="10"/>
  <c r="P97" i="10"/>
  <c r="Q35" i="10"/>
  <c r="Q53" i="10"/>
  <c r="D157" i="10"/>
  <c r="D163" i="10"/>
  <c r="E157" i="10"/>
  <c r="S158" i="10"/>
  <c r="H155" i="10"/>
  <c r="H161" i="10"/>
  <c r="J164" i="10"/>
  <c r="L161" i="10"/>
  <c r="T163" i="10"/>
  <c r="I159" i="10"/>
  <c r="I165" i="10"/>
  <c r="L156" i="10"/>
  <c r="G160" i="10"/>
  <c r="J165" i="10"/>
  <c r="M154" i="10"/>
  <c r="G157" i="10"/>
  <c r="O164" i="10"/>
  <c r="P164" i="10"/>
  <c r="S155" i="10"/>
  <c r="D142" i="10"/>
  <c r="D148" i="10"/>
  <c r="E141" i="10"/>
  <c r="F145" i="10"/>
  <c r="E146" i="10"/>
  <c r="S147" i="10"/>
  <c r="H142" i="10"/>
  <c r="H148" i="10"/>
  <c r="I153" i="10"/>
  <c r="L151" i="10"/>
  <c r="I142" i="10"/>
  <c r="I148" i="10"/>
  <c r="K146" i="10"/>
  <c r="M143" i="10"/>
  <c r="J144" i="10"/>
  <c r="J150" i="10"/>
  <c r="X144" i="10"/>
  <c r="P153" i="10"/>
  <c r="G145" i="10"/>
  <c r="O150" i="10"/>
  <c r="P149" i="10"/>
  <c r="D127" i="10"/>
  <c r="D133" i="10"/>
  <c r="D139" i="10"/>
  <c r="E132" i="10"/>
  <c r="T134" i="10"/>
  <c r="E139" i="10"/>
  <c r="U140" i="10"/>
  <c r="S130" i="10"/>
  <c r="T125" i="10"/>
  <c r="T131" i="10"/>
  <c r="H127" i="10"/>
  <c r="H133" i="10"/>
  <c r="I127" i="10"/>
  <c r="I133" i="10"/>
  <c r="I139" i="10"/>
  <c r="J138" i="10"/>
  <c r="P131" i="10"/>
  <c r="J127" i="10"/>
  <c r="O124" i="10"/>
  <c r="H137" i="10"/>
  <c r="X129" i="10"/>
  <c r="X135" i="10"/>
  <c r="L125" i="10"/>
  <c r="M127" i="10"/>
  <c r="G139" i="10"/>
  <c r="O134" i="10"/>
  <c r="D107" i="10"/>
  <c r="D113" i="10"/>
  <c r="D119" i="10"/>
  <c r="E113" i="10"/>
  <c r="E120" i="10"/>
  <c r="F109" i="10"/>
  <c r="F115" i="10"/>
  <c r="F121" i="10"/>
  <c r="G114" i="10"/>
  <c r="L121" i="10"/>
  <c r="G108" i="10"/>
  <c r="T120" i="10"/>
  <c r="H106" i="10"/>
  <c r="H112" i="10"/>
  <c r="H118" i="10"/>
  <c r="L108" i="10"/>
  <c r="L107" i="10"/>
  <c r="P115" i="10"/>
  <c r="J111" i="10"/>
  <c r="J117" i="10"/>
  <c r="X107" i="10"/>
  <c r="X113" i="10"/>
  <c r="X119" i="10"/>
  <c r="M111" i="10"/>
  <c r="U10" i="10"/>
  <c r="O37" i="10"/>
  <c r="O55" i="10"/>
  <c r="O73" i="10"/>
  <c r="P7" i="10"/>
  <c r="P37" i="10"/>
  <c r="R74" i="10"/>
  <c r="Q31" i="10"/>
  <c r="U51" i="10"/>
  <c r="U69" i="10"/>
  <c r="S92" i="10"/>
  <c r="T48" i="10"/>
  <c r="P18" i="10"/>
  <c r="P42" i="10"/>
  <c r="P60" i="10"/>
  <c r="P78" i="10"/>
  <c r="P102" i="10"/>
  <c r="O11" i="10"/>
  <c r="W39" i="10"/>
  <c r="U56" i="10"/>
  <c r="U74" i="10"/>
  <c r="U98" i="10"/>
  <c r="T7" i="10"/>
  <c r="R36" i="10"/>
  <c r="R54" i="10"/>
  <c r="R72" i="10"/>
  <c r="P95" i="10"/>
  <c r="U7" i="10"/>
  <c r="U37" i="10"/>
  <c r="U55" i="10"/>
  <c r="F160" i="10"/>
  <c r="U155" i="10"/>
  <c r="U161" i="10"/>
  <c r="K155" i="10"/>
  <c r="L164" i="10"/>
  <c r="T165" i="10"/>
  <c r="J156" i="10"/>
  <c r="L160" i="10"/>
  <c r="G163" i="10"/>
  <c r="X154" i="10"/>
  <c r="M156" i="10"/>
  <c r="T157" i="10"/>
  <c r="O165" i="10"/>
  <c r="P165" i="10"/>
  <c r="F157" i="10"/>
  <c r="E148" i="10"/>
  <c r="F146" i="10"/>
  <c r="E149" i="10"/>
  <c r="F149" i="10"/>
  <c r="U142" i="10"/>
  <c r="U148" i="10"/>
  <c r="X142" i="10"/>
  <c r="L153" i="10"/>
  <c r="X147" i="10"/>
  <c r="M153" i="10"/>
  <c r="K145" i="10"/>
  <c r="T141" i="10"/>
  <c r="T148" i="10"/>
  <c r="O151" i="10"/>
  <c r="F153" i="10"/>
  <c r="E135" i="10"/>
  <c r="T138" i="10"/>
  <c r="E140" i="10"/>
  <c r="F124" i="10"/>
  <c r="F132" i="10"/>
  <c r="G126" i="10"/>
  <c r="G132" i="10"/>
  <c r="U127" i="10"/>
  <c r="U133" i="10"/>
  <c r="J139" i="10"/>
  <c r="P134" i="10"/>
  <c r="O126" i="10"/>
  <c r="K124" i="10"/>
  <c r="K130" i="10"/>
  <c r="K136" i="10"/>
  <c r="L126" i="10"/>
  <c r="M130" i="10"/>
  <c r="H138" i="10"/>
  <c r="O138" i="10"/>
  <c r="E114" i="10"/>
  <c r="E109" i="10"/>
  <c r="E121" i="10"/>
  <c r="S109" i="10"/>
  <c r="S115" i="10"/>
  <c r="S121" i="10"/>
  <c r="G115" i="10"/>
  <c r="M114" i="10"/>
  <c r="T108" i="10"/>
  <c r="G122" i="10"/>
  <c r="U106" i="10"/>
  <c r="U112" i="10"/>
  <c r="U118" i="10"/>
  <c r="L109" i="10"/>
  <c r="I107" i="10"/>
  <c r="I113" i="10"/>
  <c r="I119" i="10"/>
  <c r="L111" i="10"/>
  <c r="P120" i="10"/>
  <c r="L110" i="10"/>
  <c r="K108" i="10"/>
  <c r="K114" i="10"/>
  <c r="K120" i="10"/>
  <c r="O106" i="10"/>
  <c r="O13" i="10"/>
  <c r="Q38" i="10"/>
  <c r="S57" i="10"/>
  <c r="S75" i="10"/>
  <c r="T9" i="10"/>
  <c r="R38" i="10"/>
  <c r="P91" i="10"/>
  <c r="U33" i="10"/>
  <c r="W52" i="10"/>
  <c r="W70" i="10"/>
  <c r="U93" i="10"/>
  <c r="P58" i="10"/>
  <c r="T20" i="10"/>
  <c r="R43" i="10"/>
  <c r="R61" i="10"/>
  <c r="T80" i="10"/>
  <c r="X105" i="10"/>
  <c r="U14" i="10"/>
  <c r="O41" i="10"/>
  <c r="W57" i="10"/>
  <c r="O77" i="10"/>
  <c r="O101" i="10"/>
  <c r="P11" i="10"/>
  <c r="T37" i="10"/>
  <c r="T55" i="10"/>
  <c r="T73" i="10"/>
  <c r="T97" i="10"/>
  <c r="O10" i="10"/>
  <c r="W38" i="10"/>
  <c r="W56" i="10"/>
  <c r="D158" i="10"/>
  <c r="D164" i="10"/>
  <c r="F162" i="10"/>
  <c r="H156" i="10"/>
  <c r="H162" i="10"/>
  <c r="X155" i="10"/>
  <c r="M155" i="10"/>
  <c r="I154" i="10"/>
  <c r="I160" i="10"/>
  <c r="J160" i="10"/>
  <c r="L162" i="10"/>
  <c r="J154" i="10"/>
  <c r="X156" i="10"/>
  <c r="M160" i="10"/>
  <c r="O154" i="10"/>
  <c r="P154" i="10"/>
  <c r="E158" i="10"/>
  <c r="F159" i="10"/>
  <c r="D143" i="10"/>
  <c r="D149" i="10"/>
  <c r="E142" i="10"/>
  <c r="F147" i="10"/>
  <c r="F150" i="10"/>
  <c r="H143" i="10"/>
  <c r="H149" i="10"/>
  <c r="K144" i="10"/>
  <c r="M144" i="10"/>
  <c r="I143" i="10"/>
  <c r="I149" i="10"/>
  <c r="X149" i="10"/>
  <c r="P152" i="10"/>
  <c r="J145" i="10"/>
  <c r="J151" i="10"/>
  <c r="X146" i="10"/>
  <c r="T144" i="10"/>
  <c r="T153" i="10"/>
  <c r="O152" i="10"/>
  <c r="G143" i="10"/>
  <c r="D128" i="10"/>
  <c r="D134" i="10"/>
  <c r="D140" i="10"/>
  <c r="E136" i="10"/>
  <c r="U136" i="10"/>
  <c r="S128" i="10"/>
  <c r="S124" i="10"/>
  <c r="S133" i="10"/>
  <c r="T126" i="10"/>
  <c r="T133" i="10"/>
  <c r="H128" i="10"/>
  <c r="H134" i="10"/>
  <c r="I128" i="10"/>
  <c r="I134" i="10"/>
  <c r="I140" i="10"/>
  <c r="J140" i="10"/>
  <c r="P140" i="10"/>
  <c r="J128" i="10"/>
  <c r="O128" i="10"/>
  <c r="X124" i="10"/>
  <c r="X130" i="10"/>
  <c r="X136" i="10"/>
  <c r="L127" i="10"/>
  <c r="M131" i="10"/>
  <c r="O136" i="10"/>
  <c r="P125" i="10"/>
  <c r="D108" i="10"/>
  <c r="D114" i="10"/>
  <c r="D120" i="10"/>
  <c r="M110" i="10"/>
  <c r="E110" i="10"/>
  <c r="E122" i="10"/>
  <c r="F110" i="10"/>
  <c r="F116" i="10"/>
  <c r="F122" i="10"/>
  <c r="T115" i="10"/>
  <c r="M118" i="10"/>
  <c r="G109" i="10"/>
  <c r="G123" i="10"/>
  <c r="H107" i="10"/>
  <c r="H113" i="10"/>
  <c r="H119" i="10"/>
  <c r="L116" i="10"/>
  <c r="L113" i="10"/>
  <c r="J106" i="10"/>
  <c r="J112" i="10"/>
  <c r="J118" i="10"/>
  <c r="L112" i="10"/>
  <c r="X108" i="10"/>
  <c r="X114" i="10"/>
  <c r="X120" i="10"/>
  <c r="O115" i="10"/>
  <c r="U16" i="10"/>
  <c r="U40" i="10"/>
  <c r="U58" i="10"/>
  <c r="U76" i="10"/>
  <c r="P13" i="10"/>
  <c r="T39" i="10"/>
  <c r="O36" i="10"/>
  <c r="O54" i="10"/>
  <c r="O72" i="10"/>
  <c r="O96" i="10"/>
  <c r="R65" i="10"/>
  <c r="P24" i="10"/>
  <c r="T44" i="10"/>
  <c r="T62" i="10"/>
  <c r="X82" i="10"/>
  <c r="O88" i="10"/>
  <c r="O17" i="10"/>
  <c r="Q42" i="10"/>
  <c r="O59" i="10"/>
  <c r="S79" i="10"/>
  <c r="S103" i="10"/>
  <c r="T13" i="10"/>
  <c r="V38" i="10"/>
  <c r="X57" i="10"/>
  <c r="X75" i="10"/>
  <c r="X99" i="10"/>
  <c r="U13" i="10"/>
  <c r="O40" i="10"/>
  <c r="O58" i="10"/>
  <c r="S165" i="10"/>
  <c r="U156" i="10"/>
  <c r="U162" i="10"/>
  <c r="K157" i="10"/>
  <c r="M158" i="10"/>
  <c r="J163" i="10"/>
  <c r="L165" i="10"/>
  <c r="K158" i="10"/>
  <c r="M163" i="10"/>
  <c r="O155" i="10"/>
  <c r="P155" i="10"/>
  <c r="E159" i="10"/>
  <c r="S160" i="10"/>
  <c r="F148" i="10"/>
  <c r="S150" i="10"/>
  <c r="U143" i="10"/>
  <c r="U149" i="10"/>
  <c r="X145" i="10"/>
  <c r="M146" i="10"/>
  <c r="K151" i="10"/>
  <c r="T143" i="10"/>
  <c r="K148" i="10"/>
  <c r="T147" i="10"/>
  <c r="O141" i="10"/>
  <c r="O153" i="10"/>
  <c r="G146" i="10"/>
  <c r="E137" i="10"/>
  <c r="F131" i="10"/>
  <c r="F125" i="10"/>
  <c r="F135" i="10"/>
  <c r="G127" i="10"/>
  <c r="G137" i="10"/>
  <c r="U128" i="10"/>
  <c r="U134" i="10"/>
  <c r="L130" i="10"/>
  <c r="G135" i="10"/>
  <c r="J129" i="10"/>
  <c r="L129" i="10"/>
  <c r="O130" i="10"/>
  <c r="K125" i="10"/>
  <c r="K131" i="10"/>
  <c r="K137" i="10"/>
  <c r="L128" i="10"/>
  <c r="M132" i="10"/>
  <c r="P126" i="10"/>
  <c r="P127" i="10"/>
  <c r="O113" i="10"/>
  <c r="E123" i="10"/>
  <c r="S110" i="10"/>
  <c r="S116" i="10"/>
  <c r="S122" i="10"/>
  <c r="T116" i="10"/>
  <c r="M120" i="10"/>
  <c r="G110" i="10"/>
  <c r="L122" i="10"/>
  <c r="U107" i="10"/>
  <c r="U113" i="10"/>
  <c r="U119" i="10"/>
  <c r="L118" i="10"/>
  <c r="I108" i="10"/>
  <c r="I114" i="10"/>
  <c r="I120" i="10"/>
  <c r="L115" i="10"/>
  <c r="L114" i="10"/>
  <c r="K109" i="10"/>
  <c r="K115" i="10"/>
  <c r="K121" i="10"/>
  <c r="O122" i="10"/>
  <c r="O19" i="10"/>
  <c r="W41" i="10"/>
  <c r="W59" i="10"/>
  <c r="O79" i="10"/>
  <c r="T15" i="10"/>
  <c r="V40" i="10"/>
  <c r="U9" i="10"/>
  <c r="Q37" i="10"/>
  <c r="S56" i="10"/>
  <c r="S74" i="10"/>
  <c r="S98" i="10"/>
  <c r="T72" i="10"/>
  <c r="T26" i="10"/>
  <c r="V45" i="10"/>
  <c r="X64" i="10"/>
  <c r="P84" i="10"/>
  <c r="R47" i="10"/>
  <c r="U20" i="10"/>
  <c r="U44" i="10"/>
  <c r="S61" i="10"/>
  <c r="U80" i="10"/>
  <c r="U104" i="10"/>
  <c r="P17" i="10"/>
  <c r="P41" i="10"/>
  <c r="P59" i="10"/>
  <c r="P77" i="10"/>
  <c r="P101" i="10"/>
  <c r="O16" i="10"/>
  <c r="Q41" i="10"/>
  <c r="S60" i="10"/>
  <c r="D159" i="10"/>
  <c r="D165" i="10"/>
  <c r="T156" i="10"/>
  <c r="H157" i="10"/>
  <c r="H163" i="10"/>
  <c r="X158" i="10"/>
  <c r="M161" i="10"/>
  <c r="I155" i="10"/>
  <c r="I161" i="10"/>
  <c r="K154" i="10"/>
  <c r="M157" i="10"/>
  <c r="J155" i="10"/>
  <c r="X159" i="10"/>
  <c r="S156" i="10"/>
  <c r="O156" i="10"/>
  <c r="P156" i="10"/>
  <c r="E160" i="10"/>
  <c r="F163" i="10"/>
  <c r="D144" i="10"/>
  <c r="D150" i="10"/>
  <c r="E143" i="10"/>
  <c r="E150" i="10"/>
  <c r="S148" i="10"/>
  <c r="S151" i="10"/>
  <c r="H144" i="10"/>
  <c r="H150" i="10"/>
  <c r="K147" i="10"/>
  <c r="M149" i="10"/>
  <c r="I144" i="10"/>
  <c r="I150" i="10"/>
  <c r="X152" i="10"/>
  <c r="G148" i="10"/>
  <c r="J146" i="10"/>
  <c r="J152" i="10"/>
  <c r="K149" i="10"/>
  <c r="T151" i="10"/>
  <c r="O142" i="10"/>
  <c r="P141" i="10"/>
  <c r="G149" i="10"/>
  <c r="D129" i="10"/>
  <c r="D135" i="10"/>
  <c r="E124" i="10"/>
  <c r="E138" i="10"/>
  <c r="E130" i="10"/>
  <c r="S132" i="10"/>
  <c r="S125" i="10"/>
  <c r="S136" i="10"/>
  <c r="T127" i="10"/>
  <c r="G140" i="10"/>
  <c r="H129" i="10"/>
  <c r="H135" i="10"/>
  <c r="I129" i="10"/>
  <c r="I135" i="10"/>
  <c r="J130" i="10"/>
  <c r="L133" i="10"/>
  <c r="T140" i="10"/>
  <c r="L131" i="10"/>
  <c r="O133" i="10"/>
  <c r="X125" i="10"/>
  <c r="X131" i="10"/>
  <c r="X137" i="10"/>
  <c r="L134" i="10"/>
  <c r="M138" i="10"/>
  <c r="P129" i="10"/>
  <c r="P132" i="10"/>
  <c r="D109" i="10"/>
  <c r="D115" i="10"/>
  <c r="D121" i="10"/>
  <c r="O123" i="10"/>
  <c r="O111" i="10"/>
  <c r="F111" i="10"/>
  <c r="F117" i="10"/>
  <c r="F123" i="10"/>
  <c r="T117" i="10"/>
  <c r="M123" i="10"/>
  <c r="G111" i="10"/>
  <c r="M106" i="10"/>
  <c r="H108" i="10"/>
  <c r="H114" i="10"/>
  <c r="H120" i="10"/>
  <c r="M113" i="10"/>
  <c r="L117" i="10"/>
  <c r="J107" i="10"/>
  <c r="J113" i="10"/>
  <c r="J119" i="10"/>
  <c r="L123" i="10"/>
  <c r="X109" i="10"/>
  <c r="X115" i="10"/>
  <c r="X121" i="10"/>
  <c r="P108" i="10"/>
  <c r="U22" i="10"/>
  <c r="O43" i="10"/>
  <c r="O61" i="10"/>
  <c r="S87" i="10"/>
  <c r="P19" i="10"/>
  <c r="P43" i="10"/>
  <c r="O12" i="10"/>
  <c r="U39" i="10"/>
  <c r="U57" i="10"/>
  <c r="U75" i="10"/>
  <c r="U99" i="10"/>
  <c r="T78" i="10"/>
  <c r="V27" i="10"/>
  <c r="P48" i="10"/>
  <c r="P66" i="10"/>
  <c r="T86" i="10"/>
  <c r="X56" i="10"/>
  <c r="O23" i="10"/>
  <c r="W45" i="10"/>
  <c r="U62" i="10"/>
  <c r="O83" i="10"/>
  <c r="U103" i="10"/>
  <c r="T19" i="10"/>
  <c r="R42" i="10"/>
  <c r="R60" i="10"/>
  <c r="T79" i="10"/>
  <c r="T103" i="10"/>
  <c r="U19" i="10"/>
  <c r="U43" i="10"/>
  <c r="U61" i="10"/>
  <c r="E161" i="10"/>
  <c r="G161" i="10"/>
  <c r="U157" i="10"/>
  <c r="U163" i="10"/>
  <c r="K160" i="10"/>
  <c r="M164" i="10"/>
  <c r="K156" i="10"/>
  <c r="M159" i="10"/>
  <c r="X160" i="10"/>
  <c r="S159" i="10"/>
  <c r="O157" i="10"/>
  <c r="P157" i="10"/>
  <c r="T154" i="10"/>
  <c r="E151" i="10"/>
  <c r="S149" i="10"/>
  <c r="S152" i="10"/>
  <c r="U144" i="10"/>
  <c r="U150" i="10"/>
  <c r="X148" i="10"/>
  <c r="M151" i="10"/>
  <c r="L142" i="10"/>
  <c r="G153" i="10"/>
  <c r="X150" i="10"/>
  <c r="G152" i="10"/>
  <c r="O143" i="10"/>
  <c r="P142" i="10"/>
  <c r="T152" i="10"/>
  <c r="F129" i="10"/>
  <c r="F134" i="10"/>
  <c r="F126" i="10"/>
  <c r="F138" i="10"/>
  <c r="G128" i="10"/>
  <c r="U137" i="10"/>
  <c r="U129" i="10"/>
  <c r="U139" i="10"/>
  <c r="J131" i="10"/>
  <c r="M128" i="10"/>
  <c r="H140" i="10"/>
  <c r="L132" i="10"/>
  <c r="O139" i="10"/>
  <c r="K126" i="10"/>
  <c r="K132" i="10"/>
  <c r="K138" i="10"/>
  <c r="L135" i="10"/>
  <c r="O125" i="10"/>
  <c r="P136" i="10"/>
  <c r="P135" i="10"/>
  <c r="P113" i="10"/>
  <c r="O116" i="10"/>
  <c r="S111" i="10"/>
  <c r="S117" i="10"/>
  <c r="S123" i="10"/>
  <c r="T118" i="10"/>
  <c r="O108" i="10"/>
  <c r="G112" i="10"/>
  <c r="M109" i="10"/>
  <c r="U108" i="10"/>
  <c r="U114" i="10"/>
  <c r="U120" i="10"/>
  <c r="M117" i="10"/>
  <c r="I109" i="10"/>
  <c r="I115" i="10"/>
  <c r="I121" i="10"/>
  <c r="L119" i="10"/>
  <c r="M108" i="10"/>
  <c r="K110" i="10"/>
  <c r="K116" i="10"/>
  <c r="K122" i="10"/>
  <c r="P110" i="10"/>
  <c r="O25" i="10"/>
  <c r="Q44" i="10"/>
  <c r="S63" i="10"/>
  <c r="S93" i="10"/>
  <c r="T21" i="10"/>
  <c r="R44" i="10"/>
  <c r="U15" i="10"/>
  <c r="W40" i="10"/>
  <c r="W58" i="10"/>
  <c r="O78" i="10"/>
  <c r="O102" i="10"/>
  <c r="X92" i="10"/>
  <c r="P30" i="10"/>
  <c r="R49" i="10"/>
  <c r="R67" i="10"/>
  <c r="X88" i="10"/>
  <c r="T66" i="10"/>
  <c r="U26" i="10"/>
  <c r="O47" i="10"/>
  <c r="W63" i="10"/>
  <c r="S85" i="10"/>
  <c r="V49" i="10"/>
  <c r="P23" i="10"/>
  <c r="T43" i="10"/>
  <c r="T61" i="10"/>
  <c r="X81" i="10"/>
  <c r="U91" i="10"/>
  <c r="O22" i="10"/>
  <c r="W44" i="10"/>
  <c r="W62" i="10"/>
  <c r="O64" i="10"/>
  <c r="S84" i="10"/>
  <c r="T12" i="10"/>
  <c r="V37" i="10"/>
  <c r="X86" i="10"/>
  <c r="U30" i="10"/>
  <c r="W49" i="10"/>
  <c r="W67" i="10"/>
  <c r="S89" i="10"/>
  <c r="P105" i="10"/>
  <c r="T17" i="10"/>
  <c r="V42" i="10"/>
  <c r="T59" i="10"/>
  <c r="X79" i="10"/>
  <c r="O97" i="10"/>
  <c r="U29" i="10"/>
  <c r="O44" i="10"/>
  <c r="S58" i="10"/>
  <c r="W72" i="10"/>
  <c r="U89" i="10"/>
  <c r="R62" i="10"/>
  <c r="V35" i="10"/>
  <c r="P50" i="10"/>
  <c r="T64" i="10"/>
  <c r="T82" i="10"/>
  <c r="T100" i="10"/>
  <c r="T75" i="10"/>
  <c r="X6" i="10"/>
  <c r="K33" i="10"/>
  <c r="J62" i="10"/>
  <c r="I91" i="10"/>
  <c r="I60" i="10"/>
  <c r="J7" i="10"/>
  <c r="K38" i="10"/>
  <c r="M100" i="10"/>
  <c r="I29" i="10"/>
  <c r="M57" i="10"/>
  <c r="L86" i="10"/>
  <c r="J49" i="10"/>
  <c r="L19" i="10"/>
  <c r="K48" i="10"/>
  <c r="J77" i="10"/>
  <c r="M103" i="10"/>
  <c r="M7" i="10"/>
  <c r="L36" i="10"/>
  <c r="K65" i="10"/>
  <c r="J94" i="10"/>
  <c r="I8" i="10"/>
  <c r="M36" i="10"/>
  <c r="L65" i="10"/>
  <c r="I54" i="10"/>
  <c r="J20" i="10"/>
  <c r="I49" i="10"/>
  <c r="M77" i="10"/>
  <c r="I30" i="10"/>
  <c r="M10" i="10"/>
  <c r="M46" i="10"/>
  <c r="K13" i="10"/>
  <c r="J42" i="10"/>
  <c r="I71" i="10"/>
  <c r="M99" i="10"/>
  <c r="M8" i="10"/>
  <c r="L37" i="10"/>
  <c r="K66" i="10"/>
  <c r="L97" i="10"/>
  <c r="L18" i="10"/>
  <c r="K47" i="10"/>
  <c r="J76" i="10"/>
  <c r="M30" i="10"/>
  <c r="E14" i="10"/>
  <c r="D43" i="10"/>
  <c r="H71" i="10"/>
  <c r="G100" i="10"/>
  <c r="G57" i="10"/>
  <c r="D50" i="10"/>
  <c r="F50" i="10"/>
  <c r="D74" i="10"/>
  <c r="F31" i="10"/>
  <c r="E60" i="10"/>
  <c r="D89" i="10"/>
  <c r="G35" i="10"/>
  <c r="H26" i="10"/>
  <c r="G55" i="10"/>
  <c r="F84" i="10"/>
  <c r="F87" i="10"/>
  <c r="D26" i="10"/>
  <c r="G24" i="10"/>
  <c r="F53" i="10"/>
  <c r="E82" i="10"/>
  <c r="D104" i="10"/>
  <c r="D78" i="10"/>
  <c r="E15" i="10"/>
  <c r="D44" i="10"/>
  <c r="H72" i="10"/>
  <c r="E68" i="10"/>
  <c r="D102" i="10"/>
  <c r="E20" i="10"/>
  <c r="D49" i="10"/>
  <c r="E25" i="10"/>
  <c r="H18" i="10"/>
  <c r="H27" i="10"/>
  <c r="G56" i="10"/>
  <c r="F85" i="10"/>
  <c r="H37" i="10"/>
  <c r="F16" i="10"/>
  <c r="G25" i="10"/>
  <c r="F54" i="10"/>
  <c r="E83" i="10"/>
  <c r="H13" i="10"/>
  <c r="E64" i="10"/>
  <c r="H6" i="10"/>
  <c r="G30" i="10"/>
  <c r="F35" i="10"/>
  <c r="F102" i="10"/>
  <c r="D9" i="10"/>
  <c r="S66" i="10"/>
  <c r="S90" i="10"/>
  <c r="P16" i="10"/>
  <c r="P40" i="10"/>
  <c r="P94" i="10"/>
  <c r="O33" i="10"/>
  <c r="O51" i="10"/>
  <c r="O69" i="10"/>
  <c r="U90" i="10"/>
  <c r="U101" i="10"/>
  <c r="P21" i="10"/>
  <c r="P45" i="10"/>
  <c r="X61" i="10"/>
  <c r="P81" i="10"/>
  <c r="T51" i="10"/>
  <c r="Q45" i="10"/>
  <c r="U59" i="10"/>
  <c r="O74" i="10"/>
  <c r="P8" i="10"/>
  <c r="T22" i="10"/>
  <c r="R51" i="10"/>
  <c r="X66" i="10"/>
  <c r="X84" i="10"/>
  <c r="X102" i="10"/>
  <c r="I7" i="10"/>
  <c r="M35" i="10"/>
  <c r="L64" i="10"/>
  <c r="K93" i="10"/>
  <c r="K62" i="10"/>
  <c r="L9" i="10"/>
  <c r="J43" i="10"/>
  <c r="L105" i="10"/>
  <c r="K31" i="10"/>
  <c r="J60" i="10"/>
  <c r="I89" i="10"/>
  <c r="K68" i="10"/>
  <c r="I22" i="10"/>
  <c r="M50" i="10"/>
  <c r="L79" i="10"/>
  <c r="K94" i="10"/>
  <c r="J10" i="10"/>
  <c r="I39" i="10"/>
  <c r="M67" i="10"/>
  <c r="L96" i="10"/>
  <c r="K10" i="10"/>
  <c r="J39" i="10"/>
  <c r="I68" i="10"/>
  <c r="K80" i="10"/>
  <c r="L22" i="10"/>
  <c r="K51" i="10"/>
  <c r="J80" i="10"/>
  <c r="I42" i="10"/>
  <c r="J13" i="10"/>
  <c r="M58" i="10"/>
  <c r="M15" i="10"/>
  <c r="L44" i="10"/>
  <c r="K73" i="10"/>
  <c r="J102" i="10"/>
  <c r="J11" i="10"/>
  <c r="I40" i="10"/>
  <c r="M68" i="10"/>
  <c r="K102" i="10"/>
  <c r="I21" i="10"/>
  <c r="M49" i="10"/>
  <c r="L78" i="10"/>
  <c r="M42" i="10"/>
  <c r="G16" i="10"/>
  <c r="F45" i="10"/>
  <c r="E74" i="10"/>
  <c r="D103" i="10"/>
  <c r="F62" i="10"/>
  <c r="F88" i="10"/>
  <c r="E55" i="10"/>
  <c r="F100" i="10"/>
  <c r="H33" i="10"/>
  <c r="G62" i="10"/>
  <c r="F91" i="10"/>
  <c r="E57" i="10"/>
  <c r="E29" i="10"/>
  <c r="D58" i="10"/>
  <c r="H86" i="10"/>
  <c r="G94" i="10"/>
  <c r="E45" i="10"/>
  <c r="D27" i="10"/>
  <c r="H55" i="10"/>
  <c r="G84" i="10"/>
  <c r="H65" i="10"/>
  <c r="G87" i="10"/>
  <c r="G17" i="10"/>
  <c r="F46" i="10"/>
  <c r="E75" i="10"/>
  <c r="F75" i="10"/>
  <c r="F95" i="10"/>
  <c r="G22" i="10"/>
  <c r="F51" i="10"/>
  <c r="G27" i="10"/>
  <c r="D38" i="10"/>
  <c r="E30" i="10"/>
  <c r="D59" i="10"/>
  <c r="H87" i="10"/>
  <c r="G42" i="10"/>
  <c r="E33" i="10"/>
  <c r="D28" i="10"/>
  <c r="H56" i="10"/>
  <c r="G85" i="10"/>
  <c r="G18" i="10"/>
  <c r="D69" i="10"/>
  <c r="G6" i="10"/>
  <c r="D21" i="10"/>
  <c r="F6" i="10"/>
  <c r="F23" i="10"/>
  <c r="E35" i="10"/>
  <c r="F83" i="10"/>
  <c r="E95" i="10"/>
  <c r="D40" i="10"/>
  <c r="G47" i="10"/>
  <c r="G59" i="10"/>
  <c r="U67" i="10"/>
  <c r="O94" i="10"/>
  <c r="T18" i="10"/>
  <c r="R41" i="10"/>
  <c r="T102" i="10"/>
  <c r="Q34" i="10"/>
  <c r="Q52" i="10"/>
  <c r="S71" i="10"/>
  <c r="O93" i="10"/>
  <c r="O85" i="10"/>
  <c r="T23" i="10"/>
  <c r="R46" i="10"/>
  <c r="P63" i="10"/>
  <c r="T83" i="10"/>
  <c r="T63" i="10"/>
  <c r="U17" i="10"/>
  <c r="O32" i="10"/>
  <c r="W60" i="10"/>
  <c r="O92" i="10"/>
  <c r="P38" i="10"/>
  <c r="T52" i="10"/>
  <c r="P68" i="10"/>
  <c r="P86" i="10"/>
  <c r="P104" i="10"/>
  <c r="K9" i="10"/>
  <c r="J38" i="10"/>
  <c r="I67" i="10"/>
  <c r="M95" i="10"/>
  <c r="J67" i="10"/>
  <c r="I12" i="10"/>
  <c r="I48" i="10"/>
  <c r="J105" i="10"/>
  <c r="M33" i="10"/>
  <c r="L62" i="10"/>
  <c r="K91" i="10"/>
  <c r="J85" i="10"/>
  <c r="K24" i="10"/>
  <c r="J53" i="10"/>
  <c r="I82" i="10"/>
  <c r="K44" i="10"/>
  <c r="L12" i="10"/>
  <c r="K41" i="10"/>
  <c r="J70" i="10"/>
  <c r="K101" i="10"/>
  <c r="M12" i="10"/>
  <c r="L41" i="10"/>
  <c r="K70" i="10"/>
  <c r="M94" i="10"/>
  <c r="I25" i="10"/>
  <c r="M53" i="10"/>
  <c r="L82" i="10"/>
  <c r="K56" i="10"/>
  <c r="L15" i="10"/>
  <c r="I66" i="10"/>
  <c r="J18" i="10"/>
  <c r="I47" i="10"/>
  <c r="M75" i="10"/>
  <c r="L104" i="10"/>
  <c r="L13" i="10"/>
  <c r="K42" i="10"/>
  <c r="J71" i="10"/>
  <c r="I105" i="10"/>
  <c r="K23" i="10"/>
  <c r="J52" i="10"/>
  <c r="I81" i="10"/>
  <c r="I62" i="10"/>
  <c r="D19" i="10"/>
  <c r="H47" i="10"/>
  <c r="G76" i="10"/>
  <c r="F105" i="10"/>
  <c r="E67" i="10"/>
  <c r="E7" i="10"/>
  <c r="D60" i="10"/>
  <c r="F7" i="10"/>
  <c r="E36" i="10"/>
  <c r="D65" i="10"/>
  <c r="H93" i="10"/>
  <c r="F76" i="10"/>
  <c r="G31" i="10"/>
  <c r="F60" i="10"/>
  <c r="E89" i="10"/>
  <c r="H101" i="10"/>
  <c r="H66" i="10"/>
  <c r="F29" i="10"/>
  <c r="E58" i="10"/>
  <c r="D87" i="10"/>
  <c r="D73" i="10"/>
  <c r="G99" i="10"/>
  <c r="D20" i="10"/>
  <c r="H48" i="10"/>
  <c r="G77" i="10"/>
  <c r="G82" i="10"/>
  <c r="E9" i="10"/>
  <c r="D25" i="10"/>
  <c r="H53" i="10"/>
  <c r="E37" i="10"/>
  <c r="F64" i="10"/>
  <c r="G32" i="10"/>
  <c r="F61" i="10"/>
  <c r="E90" i="10"/>
  <c r="F47" i="10"/>
  <c r="H54" i="10"/>
  <c r="F30" i="10"/>
  <c r="E59" i="10"/>
  <c r="D88" i="10"/>
  <c r="H73" i="10"/>
  <c r="G78" i="10"/>
  <c r="H92" i="10"/>
  <c r="D6" i="10"/>
  <c r="E100" i="10"/>
  <c r="F28" i="10"/>
  <c r="F18" i="10"/>
  <c r="W68" i="10"/>
  <c r="O100" i="10"/>
  <c r="P22" i="10"/>
  <c r="T42" i="10"/>
  <c r="U36" i="10"/>
  <c r="U54" i="10"/>
  <c r="U72" i="10"/>
  <c r="S95" i="10"/>
  <c r="P61" i="10"/>
  <c r="P27" i="10"/>
  <c r="T47" i="10"/>
  <c r="R64" i="10"/>
  <c r="X85" i="10"/>
  <c r="X71" i="10"/>
  <c r="Q33" i="10"/>
  <c r="U47" i="10"/>
  <c r="O62" i="10"/>
  <c r="S76" i="10"/>
  <c r="S94" i="10"/>
  <c r="T10" i="10"/>
  <c r="R39" i="10"/>
  <c r="V53" i="10"/>
  <c r="R69" i="10"/>
  <c r="S6" i="10"/>
  <c r="S7" i="10" s="1"/>
  <c r="M11" i="10"/>
  <c r="L40" i="10"/>
  <c r="K69" i="10"/>
  <c r="J98" i="10"/>
  <c r="I72" i="10"/>
  <c r="K14" i="10"/>
  <c r="M52" i="10"/>
  <c r="K7" i="10"/>
  <c r="J36" i="10"/>
  <c r="I65" i="10"/>
  <c r="M93" i="10"/>
  <c r="J97" i="10"/>
  <c r="M26" i="10"/>
  <c r="L55" i="10"/>
  <c r="K84" i="10"/>
  <c r="L63" i="10"/>
  <c r="I15" i="10"/>
  <c r="M43" i="10"/>
  <c r="L72" i="10"/>
  <c r="I92" i="10"/>
  <c r="J15" i="10"/>
  <c r="I44" i="10"/>
  <c r="M72" i="10"/>
  <c r="M18" i="10"/>
  <c r="K27" i="10"/>
  <c r="J56" i="10"/>
  <c r="I85" i="10"/>
  <c r="J61" i="10"/>
  <c r="I18" i="10"/>
  <c r="J73" i="10"/>
  <c r="L20" i="10"/>
  <c r="K49" i="10"/>
  <c r="J78" i="10"/>
  <c r="J95" i="10"/>
  <c r="I16" i="10"/>
  <c r="M44" i="10"/>
  <c r="L73" i="10"/>
  <c r="K16" i="10"/>
  <c r="M25" i="10"/>
  <c r="L54" i="10"/>
  <c r="K83" i="10"/>
  <c r="L83" i="10"/>
  <c r="F21" i="10"/>
  <c r="E50" i="10"/>
  <c r="D79" i="10"/>
  <c r="D12" i="10"/>
  <c r="D72" i="10"/>
  <c r="G9" i="10"/>
  <c r="H64" i="10"/>
  <c r="H9" i="10"/>
  <c r="G38" i="10"/>
  <c r="F67" i="10"/>
  <c r="E96" i="10"/>
  <c r="D98" i="10"/>
  <c r="D34" i="10"/>
  <c r="H62" i="10"/>
  <c r="G91" i="10"/>
  <c r="F32" i="10"/>
  <c r="D86" i="10"/>
  <c r="H31" i="10"/>
  <c r="G60" i="10"/>
  <c r="F89" i="10"/>
  <c r="H77" i="10"/>
  <c r="G90" i="10"/>
  <c r="F22" i="10"/>
  <c r="E51" i="10"/>
  <c r="D80" i="10"/>
  <c r="H89" i="10"/>
  <c r="H30" i="10"/>
  <c r="F27" i="10"/>
  <c r="E56" i="10"/>
  <c r="G39" i="10"/>
  <c r="G83" i="10"/>
  <c r="D35" i="10"/>
  <c r="H63" i="10"/>
  <c r="G92" i="10"/>
  <c r="E52" i="10"/>
  <c r="G71" i="10"/>
  <c r="H32" i="10"/>
  <c r="G61" i="10"/>
  <c r="F90" i="10"/>
  <c r="E6" i="10"/>
  <c r="E28" i="10"/>
  <c r="G37" i="10"/>
  <c r="G97" i="10"/>
  <c r="E47" i="10"/>
  <c r="O70" i="10"/>
  <c r="X68" i="10"/>
  <c r="T24" i="10"/>
  <c r="V43" i="10"/>
  <c r="O9" i="10"/>
  <c r="W37" i="10"/>
  <c r="W55" i="10"/>
  <c r="W73" i="10"/>
  <c r="U96" i="10"/>
  <c r="T69" i="10"/>
  <c r="T29" i="10"/>
  <c r="V48" i="10"/>
  <c r="T65" i="10"/>
  <c r="P87" i="10"/>
  <c r="T93" i="10"/>
  <c r="O20" i="10"/>
  <c r="W48" i="10"/>
  <c r="U77" i="10"/>
  <c r="U95" i="10"/>
  <c r="P26" i="10"/>
  <c r="T40" i="10"/>
  <c r="T70" i="10"/>
  <c r="T88" i="10"/>
  <c r="R6" i="10"/>
  <c r="R7" i="10" s="1"/>
  <c r="J14" i="10"/>
  <c r="I43" i="10"/>
  <c r="M71" i="10"/>
  <c r="L100" i="10"/>
  <c r="M76" i="10"/>
  <c r="M16" i="10"/>
  <c r="L57" i="10"/>
  <c r="M9" i="10"/>
  <c r="L38" i="10"/>
  <c r="K67" i="10"/>
  <c r="J96" i="10"/>
  <c r="K28" i="10"/>
  <c r="J29" i="10"/>
  <c r="I58" i="10"/>
  <c r="M86" i="10"/>
  <c r="L75" i="10"/>
  <c r="K17" i="10"/>
  <c r="J46" i="10"/>
  <c r="I75" i="10"/>
  <c r="L101" i="10"/>
  <c r="L17" i="10"/>
  <c r="K46" i="10"/>
  <c r="J75" i="10"/>
  <c r="I50" i="10"/>
  <c r="M29" i="10"/>
  <c r="L58" i="10"/>
  <c r="K87" i="10"/>
  <c r="M70" i="10"/>
  <c r="K20" i="10"/>
  <c r="L87" i="10"/>
  <c r="I23" i="10"/>
  <c r="M51" i="10"/>
  <c r="L80" i="10"/>
  <c r="I100" i="10"/>
  <c r="K18" i="10"/>
  <c r="J47" i="10"/>
  <c r="I76" i="10"/>
  <c r="I38" i="10"/>
  <c r="J28" i="10"/>
  <c r="I57" i="10"/>
  <c r="M85" i="10"/>
  <c r="L6" i="10"/>
  <c r="H23" i="10"/>
  <c r="G52" i="10"/>
  <c r="F81" i="10"/>
  <c r="G21" i="10"/>
  <c r="F74" i="10"/>
  <c r="F14" i="10"/>
  <c r="G69" i="10"/>
  <c r="E12" i="10"/>
  <c r="D41" i="10"/>
  <c r="H69" i="10"/>
  <c r="G98" i="10"/>
  <c r="G7" i="10"/>
  <c r="F36" i="10"/>
  <c r="E65" i="10"/>
  <c r="D94" i="10"/>
  <c r="G51" i="10"/>
  <c r="E105" i="10"/>
  <c r="E34" i="10"/>
  <c r="D63" i="10"/>
  <c r="H91" i="10"/>
  <c r="D85" i="10"/>
  <c r="E21" i="10"/>
  <c r="H24" i="10"/>
  <c r="G53" i="10"/>
  <c r="F82" i="10"/>
  <c r="D97" i="10"/>
  <c r="F52" i="10"/>
  <c r="H29" i="10"/>
  <c r="G58" i="10"/>
  <c r="F44" i="10"/>
  <c r="G8" i="10"/>
  <c r="F37" i="10"/>
  <c r="E66" i="10"/>
  <c r="D95" i="10"/>
  <c r="D57" i="10"/>
  <c r="H90" i="10"/>
  <c r="D64" i="10"/>
  <c r="F66" i="10"/>
  <c r="G11" i="10"/>
  <c r="G73" i="10"/>
  <c r="G54" i="10"/>
  <c r="S72" i="10"/>
  <c r="X74" i="10"/>
  <c r="V25" i="10"/>
  <c r="P46" i="10"/>
  <c r="U12" i="10"/>
  <c r="O39" i="10"/>
  <c r="O57" i="10"/>
  <c r="O75" i="10"/>
  <c r="O99" i="10"/>
  <c r="X77" i="10"/>
  <c r="V30" i="10"/>
  <c r="P51" i="10"/>
  <c r="X67" i="10"/>
  <c r="T89" i="10"/>
  <c r="T105" i="10"/>
  <c r="U35" i="10"/>
  <c r="O50" i="10"/>
  <c r="S64" i="10"/>
  <c r="V41" i="10"/>
  <c r="P56" i="10"/>
  <c r="X72" i="10"/>
  <c r="X90" i="10"/>
  <c r="U88" i="10"/>
  <c r="P6" i="10"/>
  <c r="L16" i="10"/>
  <c r="K45" i="10"/>
  <c r="J74" i="10"/>
  <c r="I103" i="10"/>
  <c r="L81" i="10"/>
  <c r="J19" i="10"/>
  <c r="M64" i="10"/>
  <c r="J12" i="10"/>
  <c r="I41" i="10"/>
  <c r="M69" i="10"/>
  <c r="L98" i="10"/>
  <c r="K64" i="10"/>
  <c r="L31" i="10"/>
  <c r="K60" i="10"/>
  <c r="J89" i="10"/>
  <c r="I90" i="10"/>
  <c r="M19" i="10"/>
  <c r="L48" i="10"/>
  <c r="K77" i="10"/>
  <c r="L51" i="10"/>
  <c r="I20" i="10"/>
  <c r="M48" i="10"/>
  <c r="L77" i="10"/>
  <c r="K76" i="10"/>
  <c r="J32" i="10"/>
  <c r="I61" i="10"/>
  <c r="M89" i="10"/>
  <c r="M82" i="10"/>
  <c r="M22" i="10"/>
  <c r="K104" i="10"/>
  <c r="K25" i="10"/>
  <c r="J54" i="10"/>
  <c r="I83" i="10"/>
  <c r="M104" i="10"/>
  <c r="M20" i="10"/>
  <c r="L49" i="10"/>
  <c r="K78" i="10"/>
  <c r="M54" i="10"/>
  <c r="L30" i="10"/>
  <c r="K59" i="10"/>
  <c r="J88" i="10"/>
  <c r="K6" i="10"/>
  <c r="E26" i="10"/>
  <c r="D55" i="10"/>
  <c r="H83" i="10"/>
  <c r="F26" i="10"/>
  <c r="E79" i="10"/>
  <c r="H16" i="10"/>
  <c r="H76" i="10"/>
  <c r="G14" i="10"/>
  <c r="F43" i="10"/>
  <c r="E72" i="10"/>
  <c r="D101" i="10"/>
  <c r="D10" i="10"/>
  <c r="H38" i="10"/>
  <c r="G67" i="10"/>
  <c r="F96" i="10"/>
  <c r="E61" i="10"/>
  <c r="H7" i="10"/>
  <c r="G36" i="10"/>
  <c r="F65" i="10"/>
  <c r="E94" i="10"/>
  <c r="E92" i="10"/>
  <c r="H42" i="10"/>
  <c r="E27" i="10"/>
  <c r="D56" i="10"/>
  <c r="H84" i="10"/>
  <c r="D30" i="10"/>
  <c r="E69" i="10"/>
  <c r="E32" i="10"/>
  <c r="F8" i="10"/>
  <c r="E49" i="10"/>
  <c r="D11" i="10"/>
  <c r="H39" i="10"/>
  <c r="G68" i="10"/>
  <c r="F97" i="10"/>
  <c r="H61" i="10"/>
  <c r="H8" i="10"/>
  <c r="E40" i="10"/>
  <c r="D76" i="10"/>
  <c r="U73" i="10"/>
  <c r="P82" i="10"/>
  <c r="P28" i="10"/>
  <c r="P52" i="10"/>
  <c r="O15" i="10"/>
  <c r="Q40" i="10"/>
  <c r="S59" i="10"/>
  <c r="S77" i="10"/>
  <c r="S101" i="10"/>
  <c r="X89" i="10"/>
  <c r="P33" i="10"/>
  <c r="R52" i="10"/>
  <c r="P69" i="10"/>
  <c r="X91" i="10"/>
  <c r="O8" i="10"/>
  <c r="W36" i="10"/>
  <c r="Q51" i="10"/>
  <c r="U65" i="10"/>
  <c r="O80" i="10"/>
  <c r="O98" i="10"/>
  <c r="P14" i="10"/>
  <c r="T28" i="10"/>
  <c r="R57" i="10"/>
  <c r="P74" i="10"/>
  <c r="P92" i="10"/>
  <c r="U94" i="10"/>
  <c r="O6" i="10"/>
  <c r="I19" i="10"/>
  <c r="M47" i="10"/>
  <c r="L76" i="10"/>
  <c r="K105" i="10"/>
  <c r="K86" i="10"/>
  <c r="L21" i="10"/>
  <c r="L69" i="10"/>
  <c r="L14" i="10"/>
  <c r="K43" i="10"/>
  <c r="J72" i="10"/>
  <c r="I101" i="10"/>
  <c r="J93" i="10"/>
  <c r="I34" i="10"/>
  <c r="M62" i="10"/>
  <c r="L91" i="10"/>
  <c r="I102" i="10"/>
  <c r="J22" i="10"/>
  <c r="I51" i="10"/>
  <c r="M79" i="10"/>
  <c r="I78" i="10"/>
  <c r="K22" i="10"/>
  <c r="J51" i="10"/>
  <c r="I80" i="10"/>
  <c r="I98" i="10"/>
  <c r="L34" i="10"/>
  <c r="K63" i="10"/>
  <c r="J92" i="10"/>
  <c r="L99" i="10"/>
  <c r="J25" i="10"/>
  <c r="I26" i="10"/>
  <c r="M27" i="10"/>
  <c r="L56" i="10"/>
  <c r="K85" i="10"/>
  <c r="L102" i="10"/>
  <c r="J23" i="10"/>
  <c r="I52" i="10"/>
  <c r="M80" i="10"/>
  <c r="I74" i="10"/>
  <c r="I33" i="10"/>
  <c r="M61" i="10"/>
  <c r="L90" i="10"/>
  <c r="M6" i="10"/>
  <c r="G28" i="10"/>
  <c r="F57" i="10"/>
  <c r="E86" i="10"/>
  <c r="H28" i="10"/>
  <c r="D84" i="10"/>
  <c r="E19" i="10"/>
  <c r="G81" i="10"/>
  <c r="D17" i="10"/>
  <c r="H45" i="10"/>
  <c r="G74" i="10"/>
  <c r="F103" i="10"/>
  <c r="F12" i="10"/>
  <c r="E41" i="10"/>
  <c r="D70" i="10"/>
  <c r="H98" i="10"/>
  <c r="E73" i="10"/>
  <c r="E10" i="10"/>
  <c r="D39" i="10"/>
  <c r="H67" i="10"/>
  <c r="G96" i="10"/>
  <c r="F99" i="10"/>
  <c r="D62" i="10"/>
  <c r="G29" i="10"/>
  <c r="F58" i="10"/>
  <c r="E87" i="10"/>
  <c r="D42" i="10"/>
  <c r="E93" i="10"/>
  <c r="G34" i="10"/>
  <c r="H10" i="10"/>
  <c r="F56" i="10"/>
  <c r="F13" i="10"/>
  <c r="E42" i="10"/>
  <c r="D71" i="10"/>
  <c r="H99" i="10"/>
  <c r="G66" i="10"/>
  <c r="E11" i="10"/>
  <c r="H68" i="10"/>
  <c r="H104" i="10"/>
  <c r="W74" i="10"/>
  <c r="T96" i="10"/>
  <c r="T30" i="10"/>
  <c r="R53" i="10"/>
  <c r="U18" i="10"/>
  <c r="U42" i="10"/>
  <c r="U60" i="10"/>
  <c r="U78" i="10"/>
  <c r="U102" i="10"/>
  <c r="T99" i="10"/>
  <c r="T35" i="10"/>
  <c r="T53" i="10"/>
  <c r="R70" i="10"/>
  <c r="P99" i="10"/>
  <c r="U23" i="10"/>
  <c r="O38" i="10"/>
  <c r="W66" i="10"/>
  <c r="S82" i="10"/>
  <c r="S100" i="10"/>
  <c r="V29" i="10"/>
  <c r="P44" i="10"/>
  <c r="T58" i="10"/>
  <c r="R75" i="10"/>
  <c r="U100" i="10"/>
  <c r="Q6" i="10"/>
  <c r="Q7" i="10" s="1"/>
  <c r="K21" i="10"/>
  <c r="J50" i="10"/>
  <c r="I79" i="10"/>
  <c r="M28" i="10"/>
  <c r="J91" i="10"/>
  <c r="I24" i="10"/>
  <c r="K74" i="10"/>
  <c r="I17" i="10"/>
  <c r="M45" i="10"/>
  <c r="L74" i="10"/>
  <c r="K103" i="10"/>
  <c r="L7" i="10"/>
  <c r="K36" i="10"/>
  <c r="J65" i="10"/>
  <c r="I94" i="10"/>
  <c r="L23" i="10"/>
  <c r="L24" i="10"/>
  <c r="K53" i="10"/>
  <c r="J82" i="10"/>
  <c r="K92" i="10"/>
  <c r="M24" i="10"/>
  <c r="L53" i="10"/>
  <c r="K82" i="10"/>
  <c r="J8" i="10"/>
  <c r="I37" i="10"/>
  <c r="M65" i="10"/>
  <c r="L94" i="10"/>
  <c r="J21" i="10"/>
  <c r="L27" i="10"/>
  <c r="J57" i="10"/>
  <c r="J30" i="10"/>
  <c r="I59" i="10"/>
  <c r="M87" i="10"/>
  <c r="L11" i="10"/>
  <c r="L25" i="10"/>
  <c r="K54" i="10"/>
  <c r="J83" i="10"/>
  <c r="L95" i="10"/>
  <c r="K35" i="10"/>
  <c r="J64" i="10"/>
  <c r="I93" i="10"/>
  <c r="J6" i="10"/>
  <c r="D31" i="10"/>
  <c r="H59" i="10"/>
  <c r="G88" i="10"/>
  <c r="G33" i="10"/>
  <c r="H88" i="10"/>
  <c r="D24" i="10"/>
  <c r="F86" i="10"/>
  <c r="F19" i="10"/>
  <c r="E48" i="10"/>
  <c r="D77" i="10"/>
  <c r="H105" i="10"/>
  <c r="H14" i="10"/>
  <c r="G43" i="10"/>
  <c r="F72" i="10"/>
  <c r="E101" i="10"/>
  <c r="H82" i="10"/>
  <c r="G12" i="10"/>
  <c r="F41" i="10"/>
  <c r="E70" i="10"/>
  <c r="D99" i="10"/>
  <c r="E104" i="10"/>
  <c r="E81" i="10"/>
  <c r="D32" i="10"/>
  <c r="H60" i="10"/>
  <c r="G89" i="10"/>
  <c r="D54" i="10"/>
  <c r="E8" i="10"/>
  <c r="D37" i="10"/>
  <c r="E13" i="10"/>
  <c r="D66" i="10"/>
  <c r="H15" i="10"/>
  <c r="G44" i="10"/>
  <c r="F73" i="10"/>
  <c r="E102" i="10"/>
  <c r="F71" i="10"/>
  <c r="G13" i="10"/>
  <c r="F42" i="10"/>
  <c r="E71" i="10"/>
  <c r="D100" i="10"/>
  <c r="H44" i="10"/>
  <c r="G49" i="10"/>
  <c r="O76" i="10"/>
  <c r="T87" i="10"/>
  <c r="V31" i="10"/>
  <c r="T54" i="10"/>
  <c r="O21" i="10"/>
  <c r="W43" i="10"/>
  <c r="W61" i="10"/>
  <c r="O81" i="10"/>
  <c r="O105" i="10"/>
  <c r="X7" i="10"/>
  <c r="V36" i="10"/>
  <c r="V54" i="10"/>
  <c r="T71" i="10"/>
  <c r="T101" i="10"/>
  <c r="Q39" i="10"/>
  <c r="U53" i="10"/>
  <c r="O68" i="10"/>
  <c r="U83" i="10"/>
  <c r="O104" i="10"/>
  <c r="T16" i="10"/>
  <c r="R45" i="10"/>
  <c r="T76" i="10"/>
  <c r="T94" i="10"/>
  <c r="P49" i="10"/>
  <c r="V6" i="10"/>
  <c r="M23" i="10"/>
  <c r="L52" i="10"/>
  <c r="K81" i="10"/>
  <c r="M40" i="10"/>
  <c r="I96" i="10"/>
  <c r="K26" i="10"/>
  <c r="J79" i="10"/>
  <c r="K19" i="10"/>
  <c r="J48" i="10"/>
  <c r="I77" i="10"/>
  <c r="M105" i="10"/>
  <c r="I10" i="10"/>
  <c r="M38" i="10"/>
  <c r="L67" i="10"/>
  <c r="K96" i="10"/>
  <c r="L35" i="10"/>
  <c r="I27" i="10"/>
  <c r="M55" i="10"/>
  <c r="L84" i="10"/>
  <c r="I14" i="10"/>
  <c r="J27" i="10"/>
  <c r="I56" i="10"/>
  <c r="M84" i="10"/>
  <c r="L10" i="10"/>
  <c r="K39" i="10"/>
  <c r="J68" i="10"/>
  <c r="I97" i="10"/>
  <c r="J45" i="10"/>
  <c r="K32" i="10"/>
  <c r="M78" i="10"/>
  <c r="L32" i="10"/>
  <c r="K61" i="10"/>
  <c r="J90" i="10"/>
  <c r="J33" i="10"/>
  <c r="I28" i="10"/>
  <c r="M56" i="10"/>
  <c r="L85" i="10"/>
  <c r="I9" i="10"/>
  <c r="M37" i="10"/>
  <c r="L66" i="10"/>
  <c r="K95" i="10"/>
  <c r="I6" i="10"/>
  <c r="F33" i="10"/>
  <c r="E62" i="10"/>
  <c r="D91" i="10"/>
  <c r="F38" i="10"/>
  <c r="G93" i="10"/>
  <c r="E31" i="10"/>
  <c r="E91" i="10"/>
  <c r="H21" i="10"/>
  <c r="G50" i="10"/>
  <c r="F79" i="10"/>
  <c r="H94" i="10"/>
  <c r="E17" i="10"/>
  <c r="D46" i="10"/>
  <c r="H74" i="10"/>
  <c r="G103" i="10"/>
  <c r="F92" i="10"/>
  <c r="D15" i="10"/>
  <c r="H43" i="10"/>
  <c r="G72" i="10"/>
  <c r="F101" i="10"/>
  <c r="H34" i="10"/>
  <c r="H102" i="10"/>
  <c r="F34" i="10"/>
  <c r="E63" i="10"/>
  <c r="D92" i="10"/>
  <c r="G63" i="10"/>
  <c r="G10" i="10"/>
  <c r="F39" i="10"/>
  <c r="G15" i="10"/>
  <c r="G75" i="10"/>
  <c r="E18" i="10"/>
  <c r="D47" i="10"/>
  <c r="H75" i="10"/>
  <c r="G104" i="10"/>
  <c r="E76" i="10"/>
  <c r="D16" i="10"/>
  <c r="D45" i="10"/>
  <c r="H78" i="10"/>
  <c r="S78" i="10"/>
  <c r="P103" i="10"/>
  <c r="P34" i="10"/>
  <c r="R59" i="10"/>
  <c r="U24" i="10"/>
  <c r="O45" i="10"/>
  <c r="O63" i="10"/>
  <c r="S83" i="10"/>
  <c r="P93" i="10"/>
  <c r="P9" i="10"/>
  <c r="P39" i="10"/>
  <c r="X55" i="10"/>
  <c r="X73" i="10"/>
  <c r="X103" i="10"/>
  <c r="U11" i="10"/>
  <c r="O26" i="10"/>
  <c r="W54" i="10"/>
  <c r="U82" i="10"/>
  <c r="P32" i="10"/>
  <c r="T46" i="10"/>
  <c r="X60" i="10"/>
  <c r="X78" i="10"/>
  <c r="X96" i="10"/>
  <c r="T57" i="10"/>
  <c r="W6" i="10"/>
  <c r="W7" i="10" s="1"/>
  <c r="J26" i="10"/>
  <c r="I55" i="10"/>
  <c r="M83" i="10"/>
  <c r="L45" i="10"/>
  <c r="K98" i="10"/>
  <c r="J31" i="10"/>
  <c r="I84" i="10"/>
  <c r="M21" i="10"/>
  <c r="L50" i="10"/>
  <c r="K79" i="10"/>
  <c r="I99" i="10"/>
  <c r="K12" i="10"/>
  <c r="J41" i="10"/>
  <c r="I70" i="10"/>
  <c r="M98" i="10"/>
  <c r="L47" i="10"/>
  <c r="K29" i="10"/>
  <c r="J58" i="10"/>
  <c r="I87" i="10"/>
  <c r="K40" i="10"/>
  <c r="L29" i="10"/>
  <c r="K58" i="10"/>
  <c r="J87" i="10"/>
  <c r="I13" i="10"/>
  <c r="M41" i="10"/>
  <c r="L70" i="10"/>
  <c r="K99" i="10"/>
  <c r="M66" i="10"/>
  <c r="M34" i="10"/>
  <c r="M102" i="10"/>
  <c r="I35" i="10"/>
  <c r="M63" i="10"/>
  <c r="L92" i="10"/>
  <c r="K52" i="10"/>
  <c r="K30" i="10"/>
  <c r="J59" i="10"/>
  <c r="I88" i="10"/>
  <c r="K11" i="10"/>
  <c r="J40" i="10"/>
  <c r="I69" i="10"/>
  <c r="M97" i="10"/>
  <c r="D7" i="10"/>
  <c r="H35" i="10"/>
  <c r="G64" i="10"/>
  <c r="F93" i="10"/>
  <c r="E43" i="10"/>
  <c r="F98" i="10"/>
  <c r="D36" i="10"/>
  <c r="D96" i="10"/>
  <c r="E24" i="10"/>
  <c r="D53" i="10"/>
  <c r="H81" i="10"/>
  <c r="E88" i="10"/>
  <c r="G19" i="10"/>
  <c r="F48" i="10"/>
  <c r="E77" i="10"/>
  <c r="F63" i="10"/>
  <c r="F104" i="10"/>
  <c r="F17" i="10"/>
  <c r="E46" i="10"/>
  <c r="D75" i="10"/>
  <c r="H103" i="10"/>
  <c r="H46" i="10"/>
  <c r="D8" i="10"/>
  <c r="H36" i="10"/>
  <c r="G65" i="10"/>
  <c r="H96" i="10"/>
  <c r="H70" i="10"/>
  <c r="D13" i="10"/>
  <c r="H41" i="10"/>
  <c r="D18" i="10"/>
  <c r="E85" i="10"/>
  <c r="G20" i="10"/>
  <c r="F49" i="10"/>
  <c r="E78" i="10"/>
  <c r="E16" i="10"/>
  <c r="D81" i="10"/>
  <c r="H49" i="10"/>
  <c r="U79" i="10"/>
  <c r="V7" i="10"/>
  <c r="R35" i="10"/>
  <c r="P64" i="10"/>
  <c r="O27" i="10"/>
  <c r="Q46" i="10"/>
  <c r="S65" i="10"/>
  <c r="U84" i="10"/>
  <c r="T95" i="10"/>
  <c r="T11" i="10"/>
  <c r="R40" i="10"/>
  <c r="P57" i="10"/>
  <c r="P75" i="10"/>
  <c r="S81" i="10"/>
  <c r="Q27" i="10"/>
  <c r="U41" i="10"/>
  <c r="O56" i="10"/>
  <c r="S70" i="10"/>
  <c r="O86" i="10"/>
  <c r="O103" i="10"/>
  <c r="V47" i="10"/>
  <c r="P62" i="10"/>
  <c r="P80" i="10"/>
  <c r="P98" i="10"/>
  <c r="U6" i="10"/>
  <c r="L28" i="10"/>
  <c r="K57" i="10"/>
  <c r="J86" i="10"/>
  <c r="K50" i="10"/>
  <c r="J103" i="10"/>
  <c r="L33" i="10"/>
  <c r="M88" i="10"/>
  <c r="J24" i="10"/>
  <c r="I53" i="10"/>
  <c r="M81" i="10"/>
  <c r="L89" i="10"/>
  <c r="M14" i="10"/>
  <c r="L43" i="10"/>
  <c r="K72" i="10"/>
  <c r="J101" i="10"/>
  <c r="J69" i="10"/>
  <c r="M31" i="10"/>
  <c r="L60" i="10"/>
  <c r="K89" i="10"/>
  <c r="L59" i="10"/>
  <c r="I32" i="10"/>
  <c r="M60" i="10"/>
  <c r="M96" i="10"/>
  <c r="K15" i="10"/>
  <c r="J44" i="10"/>
  <c r="I73" i="10"/>
  <c r="M101" i="10"/>
  <c r="K88" i="10"/>
  <c r="J37" i="10"/>
  <c r="L8" i="10"/>
  <c r="K37" i="10"/>
  <c r="J66" i="10"/>
  <c r="I95" i="10"/>
  <c r="L71" i="10"/>
  <c r="M32" i="10"/>
  <c r="L61" i="10"/>
  <c r="K90" i="10"/>
  <c r="M13" i="10"/>
  <c r="L42" i="10"/>
  <c r="K71" i="10"/>
  <c r="J100" i="10"/>
  <c r="F9" i="10"/>
  <c r="E38" i="10"/>
  <c r="D67" i="10"/>
  <c r="H95" i="10"/>
  <c r="D48" i="10"/>
  <c r="H100" i="10"/>
  <c r="H40" i="10"/>
  <c r="E103" i="10"/>
  <c r="G26" i="10"/>
  <c r="F55" i="10"/>
  <c r="E84" i="10"/>
  <c r="D105" i="10"/>
  <c r="D22" i="10"/>
  <c r="H50" i="10"/>
  <c r="G79" i="10"/>
  <c r="G70" i="10"/>
  <c r="H97" i="10"/>
  <c r="H19" i="10"/>
  <c r="G48" i="10"/>
  <c r="F77" i="10"/>
  <c r="F94" i="10"/>
  <c r="H58" i="10"/>
  <c r="F10" i="10"/>
  <c r="E39" i="10"/>
  <c r="D68" i="10"/>
  <c r="G101" i="10"/>
  <c r="F80" i="10"/>
  <c r="F15" i="10"/>
  <c r="E44" i="10"/>
  <c r="F20" i="10"/>
  <c r="E97" i="10"/>
  <c r="D23" i="10"/>
  <c r="H51" i="10"/>
  <c r="G80" i="10"/>
  <c r="H25" i="10"/>
  <c r="D93" i="10"/>
  <c r="H20" i="10"/>
  <c r="F78" i="10"/>
  <c r="O82" i="10"/>
  <c r="P10" i="10"/>
  <c r="T36" i="10"/>
  <c r="R71" i="10"/>
  <c r="Q28" i="10"/>
  <c r="U48" i="10"/>
  <c r="U66" i="10"/>
  <c r="O87" i="10"/>
  <c r="X97" i="10"/>
  <c r="P15" i="10"/>
  <c r="T41" i="10"/>
  <c r="R58" i="10"/>
  <c r="T77" i="10"/>
  <c r="O91" i="10"/>
  <c r="O14" i="10"/>
  <c r="W42" i="10"/>
  <c r="U71" i="10"/>
  <c r="S88" i="10"/>
  <c r="R50" i="10"/>
  <c r="P20" i="10"/>
  <c r="T34" i="10"/>
  <c r="R63" i="10"/>
  <c r="R68" i="10"/>
  <c r="T6" i="10"/>
  <c r="I31" i="10"/>
  <c r="M59" i="10"/>
  <c r="L88" i="10"/>
  <c r="J55" i="10"/>
  <c r="K100" i="10"/>
  <c r="I36" i="10"/>
  <c r="L93" i="10"/>
  <c r="L26" i="10"/>
  <c r="K55" i="10"/>
  <c r="J84" i="10"/>
  <c r="J99" i="10"/>
  <c r="J17" i="10"/>
  <c r="I46" i="10"/>
  <c r="M74" i="10"/>
  <c r="L103" i="10"/>
  <c r="M90" i="10"/>
  <c r="J34" i="10"/>
  <c r="I63" i="10"/>
  <c r="M91" i="10"/>
  <c r="J81" i="10"/>
  <c r="K34" i="10"/>
  <c r="J63" i="10"/>
  <c r="I104" i="10"/>
  <c r="M17" i="10"/>
  <c r="L46" i="10"/>
  <c r="K75" i="10"/>
  <c r="J104" i="10"/>
  <c r="K8" i="10"/>
  <c r="L39" i="10"/>
  <c r="I11" i="10"/>
  <c r="M39" i="10"/>
  <c r="L68" i="10"/>
  <c r="K97" i="10"/>
  <c r="I86" i="10"/>
  <c r="J35" i="10"/>
  <c r="I64" i="10"/>
  <c r="M92" i="10"/>
  <c r="J16" i="10"/>
  <c r="I45" i="10"/>
  <c r="M73" i="10"/>
  <c r="J9" i="10"/>
  <c r="H11" i="10"/>
  <c r="G40" i="10"/>
  <c r="F69" i="10"/>
  <c r="E98" i="10"/>
  <c r="H52" i="10"/>
  <c r="G105" i="10"/>
  <c r="G45" i="10"/>
  <c r="F40" i="10"/>
  <c r="D29" i="10"/>
  <c r="H57" i="10"/>
  <c r="G86" i="10"/>
  <c r="G23" i="10"/>
  <c r="F24" i="10"/>
  <c r="E53" i="10"/>
  <c r="D82" i="10"/>
  <c r="E80" i="10"/>
  <c r="D14" i="10"/>
  <c r="E22" i="10"/>
  <c r="D51" i="10"/>
  <c r="H79" i="10"/>
  <c r="E99" i="10"/>
  <c r="F68" i="10"/>
  <c r="H12" i="10"/>
  <c r="G41" i="10"/>
  <c r="F70" i="10"/>
  <c r="D61" i="10"/>
  <c r="D90" i="10"/>
  <c r="H17" i="10"/>
  <c r="G46" i="10"/>
  <c r="H22" i="10"/>
  <c r="H85" i="10"/>
  <c r="F25" i="10"/>
  <c r="E54" i="10"/>
  <c r="D83" i="10"/>
  <c r="D33" i="10"/>
  <c r="G102" i="10"/>
  <c r="E23" i="10"/>
  <c r="D52" i="10"/>
  <c r="H80" i="10"/>
  <c r="F11" i="10"/>
  <c r="F59" i="10"/>
  <c r="G95" i="10"/>
  <c r="E7" i="6"/>
  <c r="E13" i="6"/>
  <c r="E19" i="6"/>
  <c r="E25" i="6"/>
  <c r="E31" i="6"/>
  <c r="E37" i="6"/>
  <c r="E43" i="6"/>
  <c r="E49" i="6"/>
  <c r="F9" i="6"/>
  <c r="F15" i="6"/>
  <c r="F21" i="6"/>
  <c r="F27" i="6"/>
  <c r="F33" i="6"/>
  <c r="F39" i="6"/>
  <c r="F45" i="6"/>
  <c r="F51" i="6"/>
  <c r="M12" i="6"/>
  <c r="M18" i="6"/>
  <c r="M24" i="6"/>
  <c r="M30" i="6"/>
  <c r="M36" i="6"/>
  <c r="M42" i="6"/>
  <c r="M48" i="6"/>
  <c r="T7" i="6"/>
  <c r="N12" i="6"/>
  <c r="H17" i="6"/>
  <c r="AF21" i="6"/>
  <c r="Z26" i="6"/>
  <c r="T31" i="6"/>
  <c r="N36" i="6"/>
  <c r="H41" i="6"/>
  <c r="AF45" i="6"/>
  <c r="Z50" i="6"/>
  <c r="AG9" i="6"/>
  <c r="AG15" i="6"/>
  <c r="AG21" i="6"/>
  <c r="AG27" i="6"/>
  <c r="AG33" i="6"/>
  <c r="AG39" i="6"/>
  <c r="AG45" i="6"/>
  <c r="AG51" i="6"/>
  <c r="V11" i="6"/>
  <c r="V17" i="6"/>
  <c r="V23" i="6"/>
  <c r="V29" i="6"/>
  <c r="V35" i="6"/>
  <c r="V41" i="6"/>
  <c r="V47" i="6"/>
  <c r="K7" i="6"/>
  <c r="K13" i="6"/>
  <c r="K19" i="6"/>
  <c r="K25" i="6"/>
  <c r="K31" i="6"/>
  <c r="K37" i="6"/>
  <c r="X9" i="6"/>
  <c r="X15" i="6"/>
  <c r="X21" i="6"/>
  <c r="X27" i="6"/>
  <c r="X33" i="6"/>
  <c r="X39" i="6"/>
  <c r="X45" i="6"/>
  <c r="X51" i="6"/>
  <c r="M11" i="6"/>
  <c r="M17" i="6"/>
  <c r="M23" i="6"/>
  <c r="M29" i="6"/>
  <c r="M35" i="6"/>
  <c r="M41" i="6"/>
  <c r="M47" i="6"/>
  <c r="M53" i="6"/>
  <c r="Z11" i="6"/>
  <c r="T16" i="6"/>
  <c r="N21" i="6"/>
  <c r="H26" i="6"/>
  <c r="AF30" i="6"/>
  <c r="Z35" i="6"/>
  <c r="T40" i="6"/>
  <c r="N45" i="6"/>
  <c r="H50" i="6"/>
  <c r="AG16" i="6"/>
  <c r="AC48" i="6"/>
  <c r="F58" i="6"/>
  <c r="F64" i="6"/>
  <c r="F70" i="6"/>
  <c r="F76" i="6"/>
  <c r="F82" i="6"/>
  <c r="F88" i="6"/>
  <c r="V38" i="6"/>
  <c r="M55" i="6"/>
  <c r="M61" i="6"/>
  <c r="M67" i="6"/>
  <c r="M73" i="6"/>
  <c r="M79" i="6"/>
  <c r="M85" i="6"/>
  <c r="U12" i="6"/>
  <c r="J44" i="6"/>
  <c r="H56" i="6"/>
  <c r="AF60" i="6"/>
  <c r="Z65" i="6"/>
  <c r="T70" i="6"/>
  <c r="N75" i="6"/>
  <c r="H80" i="6"/>
  <c r="AF84" i="6"/>
  <c r="Z89" i="6"/>
  <c r="V36" i="6"/>
  <c r="AG54" i="6"/>
  <c r="AG60" i="6"/>
  <c r="AG66" i="6"/>
  <c r="AG72" i="6"/>
  <c r="AG78" i="6"/>
  <c r="AG84" i="6"/>
  <c r="I8" i="6"/>
  <c r="U44" i="6"/>
  <c r="AB57" i="6"/>
  <c r="AB63" i="6"/>
  <c r="AB69" i="6"/>
  <c r="AB75" i="6"/>
  <c r="AB81" i="6"/>
  <c r="AB87" i="6"/>
  <c r="J32" i="6"/>
  <c r="E55" i="6"/>
  <c r="E61" i="6"/>
  <c r="E67" i="6"/>
  <c r="E73" i="6"/>
  <c r="E79" i="6"/>
  <c r="E85" i="6"/>
  <c r="AG10" i="6"/>
  <c r="AC7" i="6"/>
  <c r="AC13" i="6"/>
  <c r="AC19" i="6"/>
  <c r="AC25" i="6"/>
  <c r="AC31" i="6"/>
  <c r="AC37" i="6"/>
  <c r="AC43" i="6"/>
  <c r="AC49" i="6"/>
  <c r="AD9" i="6"/>
  <c r="AD15" i="6"/>
  <c r="AD21" i="6"/>
  <c r="AD27" i="6"/>
  <c r="AD33" i="6"/>
  <c r="AD39" i="6"/>
  <c r="AD45" i="6"/>
  <c r="AD51" i="6"/>
  <c r="Y12" i="6"/>
  <c r="Y18" i="6"/>
  <c r="Y24" i="6"/>
  <c r="Y30" i="6"/>
  <c r="Y36" i="6"/>
  <c r="Y42" i="6"/>
  <c r="Y48" i="6"/>
  <c r="AF7" i="6"/>
  <c r="Z12" i="6"/>
  <c r="T17" i="6"/>
  <c r="N22" i="6"/>
  <c r="H27" i="6"/>
  <c r="AF31" i="6"/>
  <c r="Z36" i="6"/>
  <c r="T41" i="6"/>
  <c r="N46" i="6"/>
  <c r="H51" i="6"/>
  <c r="AA10" i="6"/>
  <c r="AA16" i="6"/>
  <c r="AA22" i="6"/>
  <c r="AA28" i="6"/>
  <c r="AA34" i="6"/>
  <c r="AA40" i="6"/>
  <c r="AA46" i="6"/>
  <c r="AA52" i="6"/>
  <c r="AH11" i="6"/>
  <c r="AH17" i="6"/>
  <c r="AH23" i="6"/>
  <c r="AH29" i="6"/>
  <c r="AH35" i="6"/>
  <c r="AH41" i="6"/>
  <c r="AH47" i="6"/>
  <c r="W7" i="6"/>
  <c r="W13" i="6"/>
  <c r="W19" i="6"/>
  <c r="W25" i="6"/>
  <c r="W31" i="6"/>
  <c r="W37" i="6"/>
  <c r="F10" i="6"/>
  <c r="F16" i="6"/>
  <c r="F22" i="6"/>
  <c r="F28" i="6"/>
  <c r="F34" i="6"/>
  <c r="F40" i="6"/>
  <c r="F46" i="6"/>
  <c r="F52" i="6"/>
  <c r="Y11" i="6"/>
  <c r="Y17" i="6"/>
  <c r="Y23" i="6"/>
  <c r="Y29" i="6"/>
  <c r="Y35" i="6"/>
  <c r="Y41" i="6"/>
  <c r="Y47" i="6"/>
  <c r="N7" i="6"/>
  <c r="H12" i="6"/>
  <c r="AF16" i="6"/>
  <c r="Z21" i="6"/>
  <c r="T26" i="6"/>
  <c r="N31" i="6"/>
  <c r="H36" i="6"/>
  <c r="AF40" i="6"/>
  <c r="Z45" i="6"/>
  <c r="T50" i="6"/>
  <c r="AA21" i="6"/>
  <c r="E52" i="6"/>
  <c r="AD58" i="6"/>
  <c r="AD64" i="6"/>
  <c r="AD70" i="6"/>
  <c r="AD76" i="6"/>
  <c r="AD82" i="6"/>
  <c r="AD88" i="6"/>
  <c r="AG40" i="6"/>
  <c r="Y55" i="6"/>
  <c r="Y61" i="6"/>
  <c r="Y67" i="6"/>
  <c r="Y73" i="6"/>
  <c r="Y79" i="6"/>
  <c r="Y85" i="6"/>
  <c r="AG14" i="6"/>
  <c r="AB45" i="6"/>
  <c r="T56" i="6"/>
  <c r="N61" i="6"/>
  <c r="H66" i="6"/>
  <c r="AF70" i="6"/>
  <c r="Z75" i="6"/>
  <c r="T80" i="6"/>
  <c r="N85" i="6"/>
  <c r="H90" i="6"/>
  <c r="AH38" i="6"/>
  <c r="AA55" i="6"/>
  <c r="AA61" i="6"/>
  <c r="AA67" i="6"/>
  <c r="AA73" i="6"/>
  <c r="AA79" i="6"/>
  <c r="AA85" i="6"/>
  <c r="U10" i="6"/>
  <c r="I46" i="6"/>
  <c r="J58" i="6"/>
  <c r="J64" i="6"/>
  <c r="J70" i="6"/>
  <c r="J76" i="6"/>
  <c r="J82" i="6"/>
  <c r="J88" i="6"/>
  <c r="V34" i="6"/>
  <c r="AC55" i="6"/>
  <c r="AC61" i="6"/>
  <c r="AC67" i="6"/>
  <c r="AC73" i="6"/>
  <c r="AC79" i="6"/>
  <c r="AC85" i="6"/>
  <c r="AA15" i="6"/>
  <c r="K8" i="6"/>
  <c r="K14" i="6"/>
  <c r="K20" i="6"/>
  <c r="K26" i="6"/>
  <c r="K32" i="6"/>
  <c r="K38" i="6"/>
  <c r="K44" i="6"/>
  <c r="K50" i="6"/>
  <c r="L10" i="6"/>
  <c r="L16" i="6"/>
  <c r="L22" i="6"/>
  <c r="L28" i="6"/>
  <c r="L34" i="6"/>
  <c r="L40" i="6"/>
  <c r="L46" i="6"/>
  <c r="G7" i="6"/>
  <c r="G13" i="6"/>
  <c r="G19" i="6"/>
  <c r="G25" i="6"/>
  <c r="G31" i="6"/>
  <c r="G37" i="6"/>
  <c r="G43" i="6"/>
  <c r="G49" i="6"/>
  <c r="N8" i="6"/>
  <c r="H13" i="6"/>
  <c r="AF17" i="6"/>
  <c r="Z22" i="6"/>
  <c r="T27" i="6"/>
  <c r="N32" i="6"/>
  <c r="H37" i="6"/>
  <c r="AF41" i="6"/>
  <c r="Z46" i="6"/>
  <c r="T51" i="6"/>
  <c r="I11" i="6"/>
  <c r="I17" i="6"/>
  <c r="I23" i="6"/>
  <c r="I29" i="6"/>
  <c r="I35" i="6"/>
  <c r="I41" i="6"/>
  <c r="I47" i="6"/>
  <c r="I53" i="6"/>
  <c r="AB12" i="6"/>
  <c r="AB18" i="6"/>
  <c r="AB24" i="6"/>
  <c r="AB30" i="6"/>
  <c r="AB36" i="6"/>
  <c r="AB42" i="6"/>
  <c r="AB48" i="6"/>
  <c r="E8" i="6"/>
  <c r="E14" i="6"/>
  <c r="E20" i="6"/>
  <c r="E26" i="6"/>
  <c r="E32" i="6"/>
  <c r="E38" i="6"/>
  <c r="AD10" i="6"/>
  <c r="AD16" i="6"/>
  <c r="AD22" i="6"/>
  <c r="AD28" i="6"/>
  <c r="AD34" i="6"/>
  <c r="AD40" i="6"/>
  <c r="AD46" i="6"/>
  <c r="AD52" i="6"/>
  <c r="G12" i="6"/>
  <c r="G18" i="6"/>
  <c r="G24" i="6"/>
  <c r="G30" i="6"/>
  <c r="G36" i="6"/>
  <c r="G42" i="6"/>
  <c r="G48" i="6"/>
  <c r="Z7" i="6"/>
  <c r="T12" i="6"/>
  <c r="N17" i="6"/>
  <c r="H22" i="6"/>
  <c r="AF26" i="6"/>
  <c r="Z31" i="6"/>
  <c r="T36" i="6"/>
  <c r="N41" i="6"/>
  <c r="H46" i="6"/>
  <c r="AF50" i="6"/>
  <c r="I24" i="6"/>
  <c r="F53" i="6"/>
  <c r="L59" i="6"/>
  <c r="L65" i="6"/>
  <c r="L71" i="6"/>
  <c r="L77" i="6"/>
  <c r="L83" i="6"/>
  <c r="AB9" i="6"/>
  <c r="U42" i="6"/>
  <c r="G56" i="6"/>
  <c r="G62" i="6"/>
  <c r="G68" i="6"/>
  <c r="G74" i="6"/>
  <c r="G80" i="6"/>
  <c r="G86" i="6"/>
  <c r="AA19" i="6"/>
  <c r="AH48" i="6"/>
  <c r="AF56" i="6"/>
  <c r="Z61" i="6"/>
  <c r="T66" i="6"/>
  <c r="N71" i="6"/>
  <c r="H76" i="6"/>
  <c r="AF80" i="6"/>
  <c r="Z85" i="6"/>
  <c r="AB7" i="6"/>
  <c r="K41" i="6"/>
  <c r="I56" i="6"/>
  <c r="I62" i="6"/>
  <c r="I68" i="6"/>
  <c r="I74" i="6"/>
  <c r="I80" i="6"/>
  <c r="I86" i="6"/>
  <c r="AG12" i="6"/>
  <c r="AA47" i="6"/>
  <c r="V58" i="6"/>
  <c r="V64" i="6"/>
  <c r="V70" i="6"/>
  <c r="V76" i="6"/>
  <c r="V82" i="6"/>
  <c r="V88" i="6"/>
  <c r="AH36" i="6"/>
  <c r="K56" i="6"/>
  <c r="K62" i="6"/>
  <c r="K68" i="6"/>
  <c r="K74" i="6"/>
  <c r="K80" i="6"/>
  <c r="K86" i="6"/>
  <c r="I18" i="6"/>
  <c r="W8" i="6"/>
  <c r="W14" i="6"/>
  <c r="W20" i="6"/>
  <c r="W26" i="6"/>
  <c r="W32" i="6"/>
  <c r="W38" i="6"/>
  <c r="W44" i="6"/>
  <c r="W50" i="6"/>
  <c r="X10" i="6"/>
  <c r="X16" i="6"/>
  <c r="X22" i="6"/>
  <c r="X28" i="6"/>
  <c r="X34" i="6"/>
  <c r="X40" i="6"/>
  <c r="X46" i="6"/>
  <c r="AE7" i="6"/>
  <c r="AE13" i="6"/>
  <c r="AE19" i="6"/>
  <c r="AE25" i="6"/>
  <c r="AE31" i="6"/>
  <c r="AE37" i="6"/>
  <c r="AE43" i="6"/>
  <c r="AE49" i="6"/>
  <c r="Z8" i="6"/>
  <c r="T13" i="6"/>
  <c r="N18" i="6"/>
  <c r="H23" i="6"/>
  <c r="AF27" i="6"/>
  <c r="Z32" i="6"/>
  <c r="T37" i="6"/>
  <c r="N42" i="6"/>
  <c r="H47" i="6"/>
  <c r="AF51" i="6"/>
  <c r="U11" i="6"/>
  <c r="U17" i="6"/>
  <c r="U23" i="6"/>
  <c r="U29" i="6"/>
  <c r="U35" i="6"/>
  <c r="U41" i="6"/>
  <c r="U47" i="6"/>
  <c r="J7" i="6"/>
  <c r="J13" i="6"/>
  <c r="J19" i="6"/>
  <c r="J25" i="6"/>
  <c r="J31" i="6"/>
  <c r="J37" i="6"/>
  <c r="J43" i="6"/>
  <c r="J49" i="6"/>
  <c r="AC8" i="6"/>
  <c r="AC14" i="6"/>
  <c r="AC20" i="6"/>
  <c r="AC26" i="6"/>
  <c r="AC32" i="6"/>
  <c r="AC38" i="6"/>
  <c r="L11" i="6"/>
  <c r="L17" i="6"/>
  <c r="L23" i="6"/>
  <c r="L29" i="6"/>
  <c r="L35" i="6"/>
  <c r="L41" i="6"/>
  <c r="L47" i="6"/>
  <c r="L53" i="6"/>
  <c r="AE12" i="6"/>
  <c r="AE18" i="6"/>
  <c r="AE24" i="6"/>
  <c r="AE30" i="6"/>
  <c r="AE36" i="6"/>
  <c r="AE42" i="6"/>
  <c r="AE48" i="6"/>
  <c r="H8" i="6"/>
  <c r="AF12" i="6"/>
  <c r="Z17" i="6"/>
  <c r="T22" i="6"/>
  <c r="N27" i="6"/>
  <c r="H32" i="6"/>
  <c r="AF36" i="6"/>
  <c r="Z41" i="6"/>
  <c r="T46" i="6"/>
  <c r="N51" i="6"/>
  <c r="U26" i="6"/>
  <c r="X53" i="6"/>
  <c r="X59" i="6"/>
  <c r="X65" i="6"/>
  <c r="X71" i="6"/>
  <c r="X77" i="6"/>
  <c r="X83" i="6"/>
  <c r="J12" i="6"/>
  <c r="I44" i="6"/>
  <c r="AE56" i="6"/>
  <c r="AE62" i="6"/>
  <c r="AE68" i="6"/>
  <c r="AE74" i="6"/>
  <c r="AE80" i="6"/>
  <c r="AE86" i="6"/>
  <c r="I22" i="6"/>
  <c r="V50" i="6"/>
  <c r="N57" i="6"/>
  <c r="H62" i="6"/>
  <c r="AF66" i="6"/>
  <c r="Z71" i="6"/>
  <c r="T76" i="6"/>
  <c r="N81" i="6"/>
  <c r="H86" i="6"/>
  <c r="J10" i="6"/>
  <c r="AC42" i="6"/>
  <c r="U56" i="6"/>
  <c r="U62" i="6"/>
  <c r="U68" i="6"/>
  <c r="U74" i="6"/>
  <c r="U80" i="6"/>
  <c r="U86" i="6"/>
  <c r="AA17" i="6"/>
  <c r="AG50" i="6"/>
  <c r="AH58" i="6"/>
  <c r="AH64" i="6"/>
  <c r="AH70" i="6"/>
  <c r="AH76" i="6"/>
  <c r="AH82" i="6"/>
  <c r="AH88" i="6"/>
  <c r="AH42" i="6"/>
  <c r="W56" i="6"/>
  <c r="W62" i="6"/>
  <c r="W68" i="6"/>
  <c r="W74" i="6"/>
  <c r="W80" i="6"/>
  <c r="W86" i="6"/>
  <c r="U20" i="6"/>
  <c r="E9" i="6"/>
  <c r="E15" i="6"/>
  <c r="E21" i="6"/>
  <c r="E27" i="6"/>
  <c r="E33" i="6"/>
  <c r="E39" i="6"/>
  <c r="E45" i="6"/>
  <c r="E51" i="6"/>
  <c r="F11" i="6"/>
  <c r="F17" i="6"/>
  <c r="F23" i="6"/>
  <c r="F29" i="6"/>
  <c r="F35" i="6"/>
  <c r="F41" i="6"/>
  <c r="F47" i="6"/>
  <c r="M8" i="6"/>
  <c r="M14" i="6"/>
  <c r="M20" i="6"/>
  <c r="M26" i="6"/>
  <c r="M32" i="6"/>
  <c r="M38" i="6"/>
  <c r="M44" i="6"/>
  <c r="M50" i="6"/>
  <c r="H9" i="6"/>
  <c r="AF13" i="6"/>
  <c r="Z18" i="6"/>
  <c r="T23" i="6"/>
  <c r="N28" i="6"/>
  <c r="H33" i="6"/>
  <c r="AF37" i="6"/>
  <c r="Z42" i="6"/>
  <c r="T47" i="6"/>
  <c r="N52" i="6"/>
  <c r="AG11" i="6"/>
  <c r="AG17" i="6"/>
  <c r="AG23" i="6"/>
  <c r="AG29" i="6"/>
  <c r="AG35" i="6"/>
  <c r="AG41" i="6"/>
  <c r="AG47" i="6"/>
  <c r="V7" i="6"/>
  <c r="V13" i="6"/>
  <c r="V19" i="6"/>
  <c r="V25" i="6"/>
  <c r="V31" i="6"/>
  <c r="V37" i="6"/>
  <c r="V43" i="6"/>
  <c r="V49" i="6"/>
  <c r="K9" i="6"/>
  <c r="K15" i="6"/>
  <c r="K21" i="6"/>
  <c r="K27" i="6"/>
  <c r="K33" i="6"/>
  <c r="K39" i="6"/>
  <c r="X11" i="6"/>
  <c r="X17" i="6"/>
  <c r="X23" i="6"/>
  <c r="X29" i="6"/>
  <c r="X35" i="6"/>
  <c r="X41" i="6"/>
  <c r="X47" i="6"/>
  <c r="M7" i="6"/>
  <c r="M13" i="6"/>
  <c r="M19" i="6"/>
  <c r="M25" i="6"/>
  <c r="M31" i="6"/>
  <c r="M37" i="6"/>
  <c r="M43" i="6"/>
  <c r="M49" i="6"/>
  <c r="T8" i="6"/>
  <c r="N13" i="6"/>
  <c r="H18" i="6"/>
  <c r="AF22" i="6"/>
  <c r="Z27" i="6"/>
  <c r="T32" i="6"/>
  <c r="N37" i="6"/>
  <c r="H42" i="6"/>
  <c r="AF46" i="6"/>
  <c r="Z51" i="6"/>
  <c r="AG28" i="6"/>
  <c r="F54" i="6"/>
  <c r="F60" i="6"/>
  <c r="F66" i="6"/>
  <c r="F72" i="6"/>
  <c r="F78" i="6"/>
  <c r="F84" i="6"/>
  <c r="V14" i="6"/>
  <c r="AA45" i="6"/>
  <c r="M57" i="6"/>
  <c r="M63" i="6"/>
  <c r="M69" i="6"/>
  <c r="M75" i="6"/>
  <c r="M81" i="6"/>
  <c r="M87" i="6"/>
  <c r="U24" i="6"/>
  <c r="J52" i="6"/>
  <c r="Z57" i="6"/>
  <c r="T62" i="6"/>
  <c r="N67" i="6"/>
  <c r="H72" i="6"/>
  <c r="AF76" i="6"/>
  <c r="Z81" i="6"/>
  <c r="T86" i="6"/>
  <c r="V12" i="6"/>
  <c r="E46" i="6"/>
  <c r="AG56" i="6"/>
  <c r="AG62" i="6"/>
  <c r="AG68" i="6"/>
  <c r="AG74" i="6"/>
  <c r="AG80" i="6"/>
  <c r="AG86" i="6"/>
  <c r="I20" i="6"/>
  <c r="AB53" i="6"/>
  <c r="AB59" i="6"/>
  <c r="AB65" i="6"/>
  <c r="AB71" i="6"/>
  <c r="AB77" i="6"/>
  <c r="AB83" i="6"/>
  <c r="J8" i="6"/>
  <c r="V44" i="6"/>
  <c r="E57" i="6"/>
  <c r="E63" i="6"/>
  <c r="E69" i="6"/>
  <c r="E75" i="6"/>
  <c r="E81" i="6"/>
  <c r="E87" i="6"/>
  <c r="AC9" i="6"/>
  <c r="AC15" i="6"/>
  <c r="AC21" i="6"/>
  <c r="AC27" i="6"/>
  <c r="AC33" i="6"/>
  <c r="AC39" i="6"/>
  <c r="AC45" i="6"/>
  <c r="AC51" i="6"/>
  <c r="AD11" i="6"/>
  <c r="AD17" i="6"/>
  <c r="AD23" i="6"/>
  <c r="AD29" i="6"/>
  <c r="AD35" i="6"/>
  <c r="AD41" i="6"/>
  <c r="AD47" i="6"/>
  <c r="Y8" i="6"/>
  <c r="Y14" i="6"/>
  <c r="Y20" i="6"/>
  <c r="Y26" i="6"/>
  <c r="Y32" i="6"/>
  <c r="Y38" i="6"/>
  <c r="Y44" i="6"/>
  <c r="Y50" i="6"/>
  <c r="T9" i="6"/>
  <c r="N14" i="6"/>
  <c r="H19" i="6"/>
  <c r="AF23" i="6"/>
  <c r="Z28" i="6"/>
  <c r="T33" i="6"/>
  <c r="N38" i="6"/>
  <c r="H43" i="6"/>
  <c r="AF47" i="6"/>
  <c r="Z52" i="6"/>
  <c r="AA12" i="6"/>
  <c r="AA18" i="6"/>
  <c r="AA24" i="6"/>
  <c r="AA30" i="6"/>
  <c r="AA36" i="6"/>
  <c r="AA42" i="6"/>
  <c r="AA48" i="6"/>
  <c r="AH7" i="6"/>
  <c r="AH13" i="6"/>
  <c r="AH19" i="6"/>
  <c r="AH25" i="6"/>
  <c r="AH31" i="6"/>
  <c r="AH37" i="6"/>
  <c r="AH43" i="6"/>
  <c r="AH49" i="6"/>
  <c r="W9" i="6"/>
  <c r="W15" i="6"/>
  <c r="W21" i="6"/>
  <c r="W27" i="6"/>
  <c r="W33" i="6"/>
  <c r="W39" i="6"/>
  <c r="F12" i="6"/>
  <c r="F18" i="6"/>
  <c r="F24" i="6"/>
  <c r="F30" i="6"/>
  <c r="F36" i="6"/>
  <c r="F42" i="6"/>
  <c r="F48" i="6"/>
  <c r="Y7" i="6"/>
  <c r="Y13" i="6"/>
  <c r="Y19" i="6"/>
  <c r="Y25" i="6"/>
  <c r="Y31" i="6"/>
  <c r="Y37" i="6"/>
  <c r="Y43" i="6"/>
  <c r="Y49" i="6"/>
  <c r="AF8" i="6"/>
  <c r="Z13" i="6"/>
  <c r="T18" i="6"/>
  <c r="N23" i="6"/>
  <c r="H28" i="6"/>
  <c r="AF32" i="6"/>
  <c r="Z37" i="6"/>
  <c r="T42" i="6"/>
  <c r="N47" i="6"/>
  <c r="H52" i="6"/>
  <c r="AA33" i="6"/>
  <c r="AD54" i="6"/>
  <c r="AD60" i="6"/>
  <c r="AD66" i="6"/>
  <c r="AD72" i="6"/>
  <c r="AD78" i="6"/>
  <c r="AD84" i="6"/>
  <c r="AH16" i="6"/>
  <c r="AG48" i="6"/>
  <c r="Y57" i="6"/>
  <c r="Y63" i="6"/>
  <c r="Y69" i="6"/>
  <c r="Y75" i="6"/>
  <c r="Y81" i="6"/>
  <c r="Y87" i="6"/>
  <c r="AG26" i="6"/>
  <c r="K53" i="6"/>
  <c r="H58" i="6"/>
  <c r="AF62" i="6"/>
  <c r="Z67" i="6"/>
  <c r="T72" i="6"/>
  <c r="N77" i="6"/>
  <c r="H82" i="6"/>
  <c r="AF86" i="6"/>
  <c r="AH14" i="6"/>
  <c r="W47" i="6"/>
  <c r="AA57" i="6"/>
  <c r="AA63" i="6"/>
  <c r="AA69" i="6"/>
  <c r="AA75" i="6"/>
  <c r="AA81" i="6"/>
  <c r="AA87" i="6"/>
  <c r="U22" i="6"/>
  <c r="J54" i="6"/>
  <c r="J60" i="6"/>
  <c r="J66" i="6"/>
  <c r="J72" i="6"/>
  <c r="J78" i="6"/>
  <c r="J84" i="6"/>
  <c r="V10" i="6"/>
  <c r="J46" i="6"/>
  <c r="AC57" i="6"/>
  <c r="AC63" i="6"/>
  <c r="AC69" i="6"/>
  <c r="AC75" i="6"/>
  <c r="AC81" i="6"/>
  <c r="AC87" i="6"/>
  <c r="K10" i="6"/>
  <c r="K16" i="6"/>
  <c r="K22" i="6"/>
  <c r="K28" i="6"/>
  <c r="K34" i="6"/>
  <c r="K40" i="6"/>
  <c r="K46" i="6"/>
  <c r="K52" i="6"/>
  <c r="L12" i="6"/>
  <c r="L18" i="6"/>
  <c r="L24" i="6"/>
  <c r="L30" i="6"/>
  <c r="L36" i="6"/>
  <c r="L42" i="6"/>
  <c r="L48" i="6"/>
  <c r="G9" i="6"/>
  <c r="G15" i="6"/>
  <c r="G21" i="6"/>
  <c r="G27" i="6"/>
  <c r="G33" i="6"/>
  <c r="G39" i="6"/>
  <c r="G45" i="6"/>
  <c r="G51" i="6"/>
  <c r="AF9" i="6"/>
  <c r="Z14" i="6"/>
  <c r="T19" i="6"/>
  <c r="N24" i="6"/>
  <c r="H29" i="6"/>
  <c r="AF33" i="6"/>
  <c r="Z38" i="6"/>
  <c r="T43" i="6"/>
  <c r="N48" i="6"/>
  <c r="I7" i="6"/>
  <c r="I13" i="6"/>
  <c r="I19" i="6"/>
  <c r="I25" i="6"/>
  <c r="I31" i="6"/>
  <c r="I37" i="6"/>
  <c r="I43" i="6"/>
  <c r="I49" i="6"/>
  <c r="AB8" i="6"/>
  <c r="AB14" i="6"/>
  <c r="AB20" i="6"/>
  <c r="AB26" i="6"/>
  <c r="AB32" i="6"/>
  <c r="AB38" i="6"/>
  <c r="AB44" i="6"/>
  <c r="AB50" i="6"/>
  <c r="E10" i="6"/>
  <c r="E16" i="6"/>
  <c r="E22" i="6"/>
  <c r="E28" i="6"/>
  <c r="E34" i="6"/>
  <c r="E40" i="6"/>
  <c r="AD12" i="6"/>
  <c r="AD18" i="6"/>
  <c r="AD24" i="6"/>
  <c r="AD30" i="6"/>
  <c r="AD36" i="6"/>
  <c r="AD42" i="6"/>
  <c r="AD48" i="6"/>
  <c r="G8" i="6"/>
  <c r="G14" i="6"/>
  <c r="G20" i="6"/>
  <c r="G26" i="6"/>
  <c r="G32" i="6"/>
  <c r="G38" i="6"/>
  <c r="G44" i="6"/>
  <c r="G50" i="6"/>
  <c r="N9" i="6"/>
  <c r="H14" i="6"/>
  <c r="AF18" i="6"/>
  <c r="Z23" i="6"/>
  <c r="T28" i="6"/>
  <c r="N33" i="6"/>
  <c r="H38" i="6"/>
  <c r="AF42" i="6"/>
  <c r="Z47" i="6"/>
  <c r="T52" i="6"/>
  <c r="I36" i="6"/>
  <c r="L55" i="6"/>
  <c r="L61" i="6"/>
  <c r="L67" i="6"/>
  <c r="L73" i="6"/>
  <c r="L79" i="6"/>
  <c r="L85" i="6"/>
  <c r="AB21" i="6"/>
  <c r="U50" i="6"/>
  <c r="G58" i="6"/>
  <c r="G64" i="6"/>
  <c r="G70" i="6"/>
  <c r="G76" i="6"/>
  <c r="G82" i="6"/>
  <c r="G88" i="6"/>
  <c r="AA31" i="6"/>
  <c r="Z53" i="6"/>
  <c r="T58" i="6"/>
  <c r="N63" i="6"/>
  <c r="H68" i="6"/>
  <c r="AF72" i="6"/>
  <c r="Z77" i="6"/>
  <c r="T82" i="6"/>
  <c r="N87" i="6"/>
  <c r="AB19" i="6"/>
  <c r="K49" i="6"/>
  <c r="I58" i="6"/>
  <c r="I64" i="6"/>
  <c r="I70" i="6"/>
  <c r="I76" i="6"/>
  <c r="I82" i="6"/>
  <c r="I88" i="6"/>
  <c r="AG24" i="6"/>
  <c r="V54" i="6"/>
  <c r="V60" i="6"/>
  <c r="V66" i="6"/>
  <c r="V72" i="6"/>
  <c r="V78" i="6"/>
  <c r="V84" i="6"/>
  <c r="AH12" i="6"/>
  <c r="AB47" i="6"/>
  <c r="K58" i="6"/>
  <c r="K64" i="6"/>
  <c r="K70" i="6"/>
  <c r="K76" i="6"/>
  <c r="K82" i="6"/>
  <c r="K88" i="6"/>
  <c r="W10" i="6"/>
  <c r="W16" i="6"/>
  <c r="W22" i="6"/>
  <c r="W28" i="6"/>
  <c r="W34" i="6"/>
  <c r="W40" i="6"/>
  <c r="W46" i="6"/>
  <c r="W52" i="6"/>
  <c r="X12" i="6"/>
  <c r="X18" i="6"/>
  <c r="X24" i="6"/>
  <c r="X30" i="6"/>
  <c r="X36" i="6"/>
  <c r="X42" i="6"/>
  <c r="X48" i="6"/>
  <c r="AE9" i="6"/>
  <c r="AE15" i="6"/>
  <c r="AE21" i="6"/>
  <c r="AE27" i="6"/>
  <c r="AE33" i="6"/>
  <c r="AE39" i="6"/>
  <c r="AE45" i="6"/>
  <c r="AE51" i="6"/>
  <c r="N10" i="6"/>
  <c r="H15" i="6"/>
  <c r="AF19" i="6"/>
  <c r="Z24" i="6"/>
  <c r="T29" i="6"/>
  <c r="N34" i="6"/>
  <c r="H39" i="6"/>
  <c r="AF43" i="6"/>
  <c r="Z48" i="6"/>
  <c r="U7" i="6"/>
  <c r="U13" i="6"/>
  <c r="U19" i="6"/>
  <c r="U25" i="6"/>
  <c r="U31" i="6"/>
  <c r="U37" i="6"/>
  <c r="U43" i="6"/>
  <c r="U49" i="6"/>
  <c r="J9" i="6"/>
  <c r="J15" i="6"/>
  <c r="J21" i="6"/>
  <c r="J27" i="6"/>
  <c r="J33" i="6"/>
  <c r="J39" i="6"/>
  <c r="J45" i="6"/>
  <c r="J51" i="6"/>
  <c r="AC10" i="6"/>
  <c r="AC16" i="6"/>
  <c r="AC22" i="6"/>
  <c r="AC28" i="6"/>
  <c r="AC34" i="6"/>
  <c r="L7" i="6"/>
  <c r="L13" i="6"/>
  <c r="L19" i="6"/>
  <c r="L25" i="6"/>
  <c r="L31" i="6"/>
  <c r="L37" i="6"/>
  <c r="L43" i="6"/>
  <c r="L49" i="6"/>
  <c r="AE8" i="6"/>
  <c r="AE14" i="6"/>
  <c r="AE20" i="6"/>
  <c r="AE26" i="6"/>
  <c r="AE32" i="6"/>
  <c r="AE38" i="6"/>
  <c r="AE44" i="6"/>
  <c r="AE50" i="6"/>
  <c r="Z9" i="6"/>
  <c r="T14" i="6"/>
  <c r="N19" i="6"/>
  <c r="H24" i="6"/>
  <c r="AF28" i="6"/>
  <c r="Z33" i="6"/>
  <c r="T38" i="6"/>
  <c r="N43" i="6"/>
  <c r="H48" i="6"/>
  <c r="AF52" i="6"/>
  <c r="U38" i="6"/>
  <c r="X55" i="6"/>
  <c r="X61" i="6"/>
  <c r="X67" i="6"/>
  <c r="X73" i="6"/>
  <c r="X79" i="6"/>
  <c r="X85" i="6"/>
  <c r="J24" i="6"/>
  <c r="I52" i="6"/>
  <c r="AE58" i="6"/>
  <c r="AE64" i="6"/>
  <c r="AE70" i="6"/>
  <c r="AE76" i="6"/>
  <c r="AE82" i="6"/>
  <c r="AE88" i="6"/>
  <c r="I34" i="6"/>
  <c r="H54" i="6"/>
  <c r="AF58" i="6"/>
  <c r="Z63" i="6"/>
  <c r="T68" i="6"/>
  <c r="N73" i="6"/>
  <c r="H78" i="6"/>
  <c r="AF82" i="6"/>
  <c r="Z87" i="6"/>
  <c r="J22" i="6"/>
  <c r="AC50" i="6"/>
  <c r="U58" i="6"/>
  <c r="U64" i="6"/>
  <c r="U70" i="6"/>
  <c r="U76" i="6"/>
  <c r="U82" i="6"/>
  <c r="U88" i="6"/>
  <c r="AA29" i="6"/>
  <c r="AH54" i="6"/>
  <c r="AH60" i="6"/>
  <c r="AH66" i="6"/>
  <c r="AH72" i="6"/>
  <c r="AH78" i="6"/>
  <c r="AH84" i="6"/>
  <c r="AB17" i="6"/>
  <c r="AH50" i="6"/>
  <c r="W58" i="6"/>
  <c r="W64" i="6"/>
  <c r="W70" i="6"/>
  <c r="W76" i="6"/>
  <c r="W82" i="6"/>
  <c r="W88" i="6"/>
  <c r="E11" i="6"/>
  <c r="E17" i="6"/>
  <c r="E23" i="6"/>
  <c r="E29" i="6"/>
  <c r="E35" i="6"/>
  <c r="E41" i="6"/>
  <c r="E47" i="6"/>
  <c r="F7" i="6"/>
  <c r="F13" i="6"/>
  <c r="F19" i="6"/>
  <c r="F25" i="6"/>
  <c r="F31" i="6"/>
  <c r="F37" i="6"/>
  <c r="F43" i="6"/>
  <c r="F49" i="6"/>
  <c r="M10" i="6"/>
  <c r="M16" i="6"/>
  <c r="M22" i="6"/>
  <c r="M28" i="6"/>
  <c r="M34" i="6"/>
  <c r="M40" i="6"/>
  <c r="M46" i="6"/>
  <c r="M52" i="6"/>
  <c r="Z10" i="6"/>
  <c r="T15" i="6"/>
  <c r="N20" i="6"/>
  <c r="H25" i="6"/>
  <c r="AF29" i="6"/>
  <c r="Z34" i="6"/>
  <c r="T39" i="6"/>
  <c r="N44" i="6"/>
  <c r="H49" i="6"/>
  <c r="AG7" i="6"/>
  <c r="AG13" i="6"/>
  <c r="AG19" i="6"/>
  <c r="AG25" i="6"/>
  <c r="AG31" i="6"/>
  <c r="AG37" i="6"/>
  <c r="AG43" i="6"/>
  <c r="AG49" i="6"/>
  <c r="V9" i="6"/>
  <c r="V15" i="6"/>
  <c r="V21" i="6"/>
  <c r="V27" i="6"/>
  <c r="V33" i="6"/>
  <c r="V39" i="6"/>
  <c r="V45" i="6"/>
  <c r="V51" i="6"/>
  <c r="K11" i="6"/>
  <c r="K17" i="6"/>
  <c r="K23" i="6"/>
  <c r="K29" i="6"/>
  <c r="K35" i="6"/>
  <c r="X7" i="6"/>
  <c r="X13" i="6"/>
  <c r="X19" i="6"/>
  <c r="X25" i="6"/>
  <c r="X31" i="6"/>
  <c r="X37" i="6"/>
  <c r="X43" i="6"/>
  <c r="X49" i="6"/>
  <c r="M9" i="6"/>
  <c r="M15" i="6"/>
  <c r="M21" i="6"/>
  <c r="M27" i="6"/>
  <c r="M33" i="6"/>
  <c r="M39" i="6"/>
  <c r="M45" i="6"/>
  <c r="M51" i="6"/>
  <c r="H10" i="6"/>
  <c r="AF14" i="6"/>
  <c r="Z19" i="6"/>
  <c r="T24" i="6"/>
  <c r="N29" i="6"/>
  <c r="H34" i="6"/>
  <c r="AF38" i="6"/>
  <c r="Z43" i="6"/>
  <c r="T48" i="6"/>
  <c r="N53" i="6"/>
  <c r="AC40" i="6"/>
  <c r="F56" i="6"/>
  <c r="F62" i="6"/>
  <c r="F68" i="6"/>
  <c r="F74" i="6"/>
  <c r="F80" i="6"/>
  <c r="F86" i="6"/>
  <c r="V26" i="6"/>
  <c r="H53" i="6"/>
  <c r="M59" i="6"/>
  <c r="M65" i="6"/>
  <c r="M71" i="6"/>
  <c r="M77" i="6"/>
  <c r="M83" i="6"/>
  <c r="M89" i="6"/>
  <c r="U36" i="6"/>
  <c r="T54" i="6"/>
  <c r="N59" i="6"/>
  <c r="H64" i="6"/>
  <c r="AF68" i="6"/>
  <c r="Z73" i="6"/>
  <c r="T78" i="6"/>
  <c r="N83" i="6"/>
  <c r="H88" i="6"/>
  <c r="V24" i="6"/>
  <c r="L52" i="6"/>
  <c r="AG58" i="6"/>
  <c r="AG64" i="6"/>
  <c r="AG70" i="6"/>
  <c r="AG76" i="6"/>
  <c r="AG82" i="6"/>
  <c r="AG88" i="6"/>
  <c r="I32" i="6"/>
  <c r="AB55" i="6"/>
  <c r="AB61" i="6"/>
  <c r="AB67" i="6"/>
  <c r="AB73" i="6"/>
  <c r="AB79" i="6"/>
  <c r="AB85" i="6"/>
  <c r="J20" i="6"/>
  <c r="U52" i="6"/>
  <c r="E59" i="6"/>
  <c r="E65" i="6"/>
  <c r="E71" i="6"/>
  <c r="E77" i="6"/>
  <c r="E83" i="6"/>
  <c r="E89" i="6"/>
  <c r="AC11" i="6"/>
  <c r="AC17" i="6"/>
  <c r="AC23" i="6"/>
  <c r="AC29" i="6"/>
  <c r="AC35" i="6"/>
  <c r="AC41" i="6"/>
  <c r="AC47" i="6"/>
  <c r="AD7" i="6"/>
  <c r="AD13" i="6"/>
  <c r="AD19" i="6"/>
  <c r="AD25" i="6"/>
  <c r="AD31" i="6"/>
  <c r="AD37" i="6"/>
  <c r="AD43" i="6"/>
  <c r="AD49" i="6"/>
  <c r="Y10" i="6"/>
  <c r="Y16" i="6"/>
  <c r="Y22" i="6"/>
  <c r="Y28" i="6"/>
  <c r="Y34" i="6"/>
  <c r="Y40" i="6"/>
  <c r="Y46" i="6"/>
  <c r="Y52" i="6"/>
  <c r="H11" i="6"/>
  <c r="AF15" i="6"/>
  <c r="Z20" i="6"/>
  <c r="T25" i="6"/>
  <c r="N30" i="6"/>
  <c r="H35" i="6"/>
  <c r="AF39" i="6"/>
  <c r="Z44" i="6"/>
  <c r="T49" i="6"/>
  <c r="AA8" i="6"/>
  <c r="AA14" i="6"/>
  <c r="AA20" i="6"/>
  <c r="AA26" i="6"/>
  <c r="AA32" i="6"/>
  <c r="AA38" i="6"/>
  <c r="AA44" i="6"/>
  <c r="AA50" i="6"/>
  <c r="AH9" i="6"/>
  <c r="AH15" i="6"/>
  <c r="AH21" i="6"/>
  <c r="AH27" i="6"/>
  <c r="AH33" i="6"/>
  <c r="AH39" i="6"/>
  <c r="AH45" i="6"/>
  <c r="AH51" i="6"/>
  <c r="W11" i="6"/>
  <c r="W17" i="6"/>
  <c r="W23" i="6"/>
  <c r="W29" i="6"/>
  <c r="W35" i="6"/>
  <c r="F8" i="6"/>
  <c r="F14" i="6"/>
  <c r="F20" i="6"/>
  <c r="F26" i="6"/>
  <c r="F32" i="6"/>
  <c r="F38" i="6"/>
  <c r="F44" i="6"/>
  <c r="F50" i="6"/>
  <c r="Y9" i="6"/>
  <c r="Y15" i="6"/>
  <c r="Y21" i="6"/>
  <c r="Y27" i="6"/>
  <c r="Y33" i="6"/>
  <c r="Y39" i="6"/>
  <c r="Y45" i="6"/>
  <c r="Y51" i="6"/>
  <c r="T10" i="6"/>
  <c r="N15" i="6"/>
  <c r="H20" i="6"/>
  <c r="AF24" i="6"/>
  <c r="Z29" i="6"/>
  <c r="T34" i="6"/>
  <c r="N39" i="6"/>
  <c r="H44" i="6"/>
  <c r="AF48" i="6"/>
  <c r="AA9" i="6"/>
  <c r="E44" i="6"/>
  <c r="AD56" i="6"/>
  <c r="AD62" i="6"/>
  <c r="AD68" i="6"/>
  <c r="AD74" i="6"/>
  <c r="AD80" i="6"/>
  <c r="AD86" i="6"/>
  <c r="AH28" i="6"/>
  <c r="Y53" i="6"/>
  <c r="Y59" i="6"/>
  <c r="Y65" i="6"/>
  <c r="Y71" i="6"/>
  <c r="Y77" i="6"/>
  <c r="Y83" i="6"/>
  <c r="Y89" i="6"/>
  <c r="AG38" i="6"/>
  <c r="AF54" i="6"/>
  <c r="Z59" i="6"/>
  <c r="T64" i="6"/>
  <c r="N69" i="6"/>
  <c r="H74" i="6"/>
  <c r="AF78" i="6"/>
  <c r="Z83" i="6"/>
  <c r="T88" i="6"/>
  <c r="AH26" i="6"/>
  <c r="AA53" i="6"/>
  <c r="AA59" i="6"/>
  <c r="AA65" i="6"/>
  <c r="AA71" i="6"/>
  <c r="AA77" i="6"/>
  <c r="AA83" i="6"/>
  <c r="AA89" i="6"/>
  <c r="U34" i="6"/>
  <c r="J56" i="6"/>
  <c r="J62" i="6"/>
  <c r="J68" i="6"/>
  <c r="J74" i="6"/>
  <c r="J80" i="6"/>
  <c r="J86" i="6"/>
  <c r="V22" i="6"/>
  <c r="AC53" i="6"/>
  <c r="AC59" i="6"/>
  <c r="AC65" i="6"/>
  <c r="AC71" i="6"/>
  <c r="AC77" i="6"/>
  <c r="AC83" i="6"/>
  <c r="AC89" i="6"/>
  <c r="K12" i="6"/>
  <c r="K18" i="6"/>
  <c r="K24" i="6"/>
  <c r="K30" i="6"/>
  <c r="K36" i="6"/>
  <c r="K42" i="6"/>
  <c r="K48" i="6"/>
  <c r="L8" i="6"/>
  <c r="L14" i="6"/>
  <c r="L20" i="6"/>
  <c r="L26" i="6"/>
  <c r="L32" i="6"/>
  <c r="L38" i="6"/>
  <c r="L44" i="6"/>
  <c r="L50" i="6"/>
  <c r="G11" i="6"/>
  <c r="G17" i="6"/>
  <c r="G23" i="6"/>
  <c r="G29" i="6"/>
  <c r="G35" i="6"/>
  <c r="G41" i="6"/>
  <c r="G47" i="6"/>
  <c r="G53" i="6"/>
  <c r="T11" i="6"/>
  <c r="N16" i="6"/>
  <c r="H21" i="6"/>
  <c r="AF25" i="6"/>
  <c r="Z30" i="6"/>
  <c r="T35" i="6"/>
  <c r="N40" i="6"/>
  <c r="H45" i="6"/>
  <c r="AF49" i="6"/>
  <c r="I9" i="6"/>
  <c r="I15" i="6"/>
  <c r="I21" i="6"/>
  <c r="I27" i="6"/>
  <c r="I33" i="6"/>
  <c r="I39" i="6"/>
  <c r="I45" i="6"/>
  <c r="I51" i="6"/>
  <c r="AB10" i="6"/>
  <c r="AB16" i="6"/>
  <c r="AB22" i="6"/>
  <c r="AB28" i="6"/>
  <c r="AB34" i="6"/>
  <c r="AB40" i="6"/>
  <c r="AB46" i="6"/>
  <c r="AB52" i="6"/>
  <c r="E12" i="6"/>
  <c r="E18" i="6"/>
  <c r="E24" i="6"/>
  <c r="E30" i="6"/>
  <c r="E36" i="6"/>
  <c r="AD8" i="6"/>
  <c r="AD14" i="6"/>
  <c r="AD20" i="6"/>
  <c r="AD26" i="6"/>
  <c r="AD32" i="6"/>
  <c r="AD38" i="6"/>
  <c r="AD44" i="6"/>
  <c r="AD50" i="6"/>
  <c r="G10" i="6"/>
  <c r="G16" i="6"/>
  <c r="G22" i="6"/>
  <c r="G28" i="6"/>
  <c r="G34" i="6"/>
  <c r="G40" i="6"/>
  <c r="G46" i="6"/>
  <c r="G52" i="6"/>
  <c r="AF10" i="6"/>
  <c r="Z15" i="6"/>
  <c r="T20" i="6"/>
  <c r="N25" i="6"/>
  <c r="H30" i="6"/>
  <c r="AF34" i="6"/>
  <c r="Z39" i="6"/>
  <c r="T44" i="6"/>
  <c r="N49" i="6"/>
  <c r="I12" i="6"/>
  <c r="W45" i="6"/>
  <c r="L57" i="6"/>
  <c r="L63" i="6"/>
  <c r="L69" i="6"/>
  <c r="L75" i="6"/>
  <c r="L81" i="6"/>
  <c r="L87" i="6"/>
  <c r="AB33" i="6"/>
  <c r="G54" i="6"/>
  <c r="G60" i="6"/>
  <c r="G66" i="6"/>
  <c r="G72" i="6"/>
  <c r="G78" i="6"/>
  <c r="G84" i="6"/>
  <c r="AA7" i="6"/>
  <c r="AH40" i="6"/>
  <c r="N55" i="6"/>
  <c r="H60" i="6"/>
  <c r="AF64" i="6"/>
  <c r="Z69" i="6"/>
  <c r="T74" i="6"/>
  <c r="N79" i="6"/>
  <c r="H84" i="6"/>
  <c r="AF88" i="6"/>
  <c r="AB31" i="6"/>
  <c r="I54" i="6"/>
  <c r="I60" i="6"/>
  <c r="I66" i="6"/>
  <c r="I72" i="6"/>
  <c r="I78" i="6"/>
  <c r="I84" i="6"/>
  <c r="I90" i="6"/>
  <c r="AG36" i="6"/>
  <c r="V56" i="6"/>
  <c r="V62" i="6"/>
  <c r="V68" i="6"/>
  <c r="V74" i="6"/>
  <c r="V80" i="6"/>
  <c r="V86" i="6"/>
  <c r="AH24" i="6"/>
  <c r="K54" i="6"/>
  <c r="K60" i="6"/>
  <c r="K66" i="6"/>
  <c r="K72" i="6"/>
  <c r="K78" i="6"/>
  <c r="K84" i="6"/>
  <c r="K90" i="6"/>
  <c r="W12" i="6"/>
  <c r="W18" i="6"/>
  <c r="W24" i="6"/>
  <c r="W30" i="6"/>
  <c r="W36" i="6"/>
  <c r="W42" i="6"/>
  <c r="W48" i="6"/>
  <c r="X8" i="6"/>
  <c r="X14" i="6"/>
  <c r="X20" i="6"/>
  <c r="X26" i="6"/>
  <c r="X32" i="6"/>
  <c r="X38" i="6"/>
  <c r="X44" i="6"/>
  <c r="X50" i="6"/>
  <c r="AE11" i="6"/>
  <c r="AE17" i="6"/>
  <c r="AE23" i="6"/>
  <c r="AE29" i="6"/>
  <c r="AE35" i="6"/>
  <c r="AE41" i="6"/>
  <c r="AE47" i="6"/>
  <c r="H7" i="6"/>
  <c r="AF11" i="6"/>
  <c r="Z16" i="6"/>
  <c r="T21" i="6"/>
  <c r="N26" i="6"/>
  <c r="H31" i="6"/>
  <c r="AF35" i="6"/>
  <c r="Z40" i="6"/>
  <c r="T45" i="6"/>
  <c r="N50" i="6"/>
  <c r="U9" i="6"/>
  <c r="U15" i="6"/>
  <c r="U21" i="6"/>
  <c r="U27" i="6"/>
  <c r="U33" i="6"/>
  <c r="U39" i="6"/>
  <c r="U45" i="6"/>
  <c r="U51" i="6"/>
  <c r="J11" i="6"/>
  <c r="J17" i="6"/>
  <c r="J23" i="6"/>
  <c r="J29" i="6"/>
  <c r="J35" i="6"/>
  <c r="J41" i="6"/>
  <c r="J47" i="6"/>
  <c r="J53" i="6"/>
  <c r="AC12" i="6"/>
  <c r="AC18" i="6"/>
  <c r="AC24" i="6"/>
  <c r="AC30" i="6"/>
  <c r="AC36" i="6"/>
  <c r="L9" i="6"/>
  <c r="L15" i="6"/>
  <c r="L21" i="6"/>
  <c r="L27" i="6"/>
  <c r="L33" i="6"/>
  <c r="L39" i="6"/>
  <c r="L45" i="6"/>
  <c r="L51" i="6"/>
  <c r="AE10" i="6"/>
  <c r="AE16" i="6"/>
  <c r="AE22" i="6"/>
  <c r="AE28" i="6"/>
  <c r="AE34" i="6"/>
  <c r="AE40" i="6"/>
  <c r="AE46" i="6"/>
  <c r="AE52" i="6"/>
  <c r="N11" i="6"/>
  <c r="H16" i="6"/>
  <c r="AF20" i="6"/>
  <c r="Z25" i="6"/>
  <c r="T30" i="6"/>
  <c r="N35" i="6"/>
  <c r="H40" i="6"/>
  <c r="AF44" i="6"/>
  <c r="Z49" i="6"/>
  <c r="U14" i="6"/>
  <c r="K47" i="6"/>
  <c r="X57" i="6"/>
  <c r="X63" i="6"/>
  <c r="X69" i="6"/>
  <c r="X75" i="6"/>
  <c r="X81" i="6"/>
  <c r="X87" i="6"/>
  <c r="J36" i="6"/>
  <c r="AE54" i="6"/>
  <c r="AE60" i="6"/>
  <c r="AE66" i="6"/>
  <c r="AE72" i="6"/>
  <c r="AE78" i="6"/>
  <c r="AE84" i="6"/>
  <c r="I10" i="6"/>
  <c r="V42" i="6"/>
  <c r="Z55" i="6"/>
  <c r="T60" i="6"/>
  <c r="N65" i="6"/>
  <c r="H70" i="6"/>
  <c r="AF74" i="6"/>
  <c r="Z79" i="6"/>
  <c r="T84" i="6"/>
  <c r="N89" i="6"/>
  <c r="J34" i="6"/>
  <c r="U54" i="6"/>
  <c r="U60" i="6"/>
  <c r="U66" i="6"/>
  <c r="U72" i="6"/>
  <c r="U78" i="6"/>
  <c r="U84" i="6"/>
  <c r="U90" i="6"/>
  <c r="AG42" i="6"/>
  <c r="AH56" i="6"/>
  <c r="AH62" i="6"/>
  <c r="AH68" i="6"/>
  <c r="AH74" i="6"/>
  <c r="AH80" i="6"/>
  <c r="AH86" i="6"/>
  <c r="AB29" i="6"/>
  <c r="W54" i="6"/>
  <c r="W60" i="6"/>
  <c r="W66" i="6"/>
  <c r="W72" i="6"/>
  <c r="W78" i="6"/>
  <c r="W84" i="6"/>
  <c r="U8" i="6"/>
  <c r="AG22" i="6"/>
  <c r="V52" i="6"/>
  <c r="F59" i="6"/>
  <c r="F65" i="6"/>
  <c r="F71" i="6"/>
  <c r="F77" i="6"/>
  <c r="F83" i="6"/>
  <c r="F89" i="6"/>
  <c r="V32" i="6"/>
  <c r="G55" i="6"/>
  <c r="G61" i="6"/>
  <c r="G67" i="6"/>
  <c r="G73" i="6"/>
  <c r="G79" i="6"/>
  <c r="G85" i="6"/>
  <c r="AG8" i="6"/>
  <c r="AH44" i="6"/>
  <c r="N56" i="6"/>
  <c r="H61" i="6"/>
  <c r="AF65" i="6"/>
  <c r="Z70" i="6"/>
  <c r="T75" i="6"/>
  <c r="N80" i="6"/>
  <c r="H85" i="6"/>
  <c r="AF89" i="6"/>
  <c r="AA60" i="6"/>
  <c r="AA84" i="6"/>
  <c r="M95" i="6"/>
  <c r="M101" i="6"/>
  <c r="E92" i="6"/>
  <c r="AA51" i="6"/>
  <c r="AB76" i="6"/>
  <c r="AF92" i="6"/>
  <c r="Z97" i="6"/>
  <c r="T102" i="6"/>
  <c r="AC102" i="6"/>
  <c r="K59" i="6"/>
  <c r="K83" i="6"/>
  <c r="AG94" i="6"/>
  <c r="AG100" i="6"/>
  <c r="AH61" i="6"/>
  <c r="AD104" i="6"/>
  <c r="U67" i="6"/>
  <c r="AH90" i="6"/>
  <c r="AH96" i="6"/>
  <c r="AH102" i="6"/>
  <c r="E102" i="6"/>
  <c r="AG46" i="6"/>
  <c r="V75" i="6"/>
  <c r="E93" i="6"/>
  <c r="E99" i="6"/>
  <c r="E105" i="6"/>
  <c r="AH30" i="6"/>
  <c r="AC70" i="6"/>
  <c r="AD91" i="6"/>
  <c r="AD97" i="6"/>
  <c r="AD103" i="6"/>
  <c r="E42" i="6"/>
  <c r="AG75" i="6"/>
  <c r="M92" i="6"/>
  <c r="M98" i="6"/>
  <c r="M104" i="6"/>
  <c r="W55" i="6"/>
  <c r="AB56" i="6"/>
  <c r="AB80" i="6"/>
  <c r="H93" i="6"/>
  <c r="AF97" i="6"/>
  <c r="Z102" i="6"/>
  <c r="X103" i="6"/>
  <c r="E68" i="6"/>
  <c r="E90" i="6"/>
  <c r="AG95" i="6"/>
  <c r="AG101" i="6"/>
  <c r="AB74" i="6"/>
  <c r="X105" i="6"/>
  <c r="AA66" i="6"/>
  <c r="F90" i="6"/>
  <c r="AH95" i="6"/>
  <c r="AH101" i="6"/>
  <c r="E94" i="6"/>
  <c r="N6" i="6"/>
  <c r="AC6" i="6"/>
  <c r="T7" i="2"/>
  <c r="AC16" i="2"/>
  <c r="W26" i="2"/>
  <c r="AF35" i="2"/>
  <c r="Z45" i="2"/>
  <c r="T55" i="2"/>
  <c r="AG15" i="2"/>
  <c r="AA25" i="2"/>
  <c r="U35" i="2"/>
  <c r="AD44" i="2"/>
  <c r="AE8" i="2"/>
  <c r="Y18" i="2"/>
  <c r="AH27" i="2"/>
  <c r="AB37" i="2"/>
  <c r="V47" i="2"/>
  <c r="AE56" i="2"/>
  <c r="T12" i="2"/>
  <c r="AC21" i="2"/>
  <c r="W31" i="2"/>
  <c r="AF40" i="2"/>
  <c r="Z50" i="2"/>
  <c r="T60" i="2"/>
  <c r="AC69" i="2"/>
  <c r="W79" i="2"/>
  <c r="AF88" i="2"/>
  <c r="Z98" i="2"/>
  <c r="X11" i="2"/>
  <c r="AG20" i="2"/>
  <c r="AA30" i="2"/>
  <c r="U40" i="2"/>
  <c r="AD49" i="2"/>
  <c r="X59" i="2"/>
  <c r="AG68" i="2"/>
  <c r="AA78" i="2"/>
  <c r="U88" i="2"/>
  <c r="AD97" i="2"/>
  <c r="AH100" i="2"/>
  <c r="Y15" i="2"/>
  <c r="AH24" i="2"/>
  <c r="AB34" i="2"/>
  <c r="V44" i="2"/>
  <c r="AE53" i="2"/>
  <c r="Y63" i="2"/>
  <c r="AH72" i="2"/>
  <c r="AB82" i="2"/>
  <c r="AA27" i="6"/>
  <c r="AD53" i="6"/>
  <c r="AD59" i="6"/>
  <c r="AD65" i="6"/>
  <c r="AD71" i="6"/>
  <c r="AD77" i="6"/>
  <c r="AD83" i="6"/>
  <c r="AD89" i="6"/>
  <c r="AH34" i="6"/>
  <c r="AE55" i="6"/>
  <c r="AE61" i="6"/>
  <c r="AE67" i="6"/>
  <c r="AE73" i="6"/>
  <c r="AE79" i="6"/>
  <c r="AE85" i="6"/>
  <c r="AA13" i="6"/>
  <c r="V46" i="6"/>
  <c r="Z56" i="6"/>
  <c r="T61" i="6"/>
  <c r="N66" i="6"/>
  <c r="H71" i="6"/>
  <c r="AF75" i="6"/>
  <c r="Z80" i="6"/>
  <c r="T85" i="6"/>
  <c r="N90" i="6"/>
  <c r="AG63" i="6"/>
  <c r="AG87" i="6"/>
  <c r="Y95" i="6"/>
  <c r="Y101" i="6"/>
  <c r="E96" i="6"/>
  <c r="AH55" i="6"/>
  <c r="AH79" i="6"/>
  <c r="N93" i="6"/>
  <c r="H98" i="6"/>
  <c r="AF102" i="6"/>
  <c r="AB43" i="6"/>
  <c r="AC60" i="6"/>
  <c r="AC84" i="6"/>
  <c r="AA95" i="6"/>
  <c r="AA101" i="6"/>
  <c r="J65" i="6"/>
  <c r="AH20" i="6"/>
  <c r="I69" i="6"/>
  <c r="AB91" i="6"/>
  <c r="AB97" i="6"/>
  <c r="AB103" i="6"/>
  <c r="W105" i="6"/>
  <c r="AH52" i="6"/>
  <c r="J77" i="6"/>
  <c r="AC93" i="6"/>
  <c r="AC99" i="6"/>
  <c r="AD105" i="6"/>
  <c r="V40" i="6"/>
  <c r="E74" i="6"/>
  <c r="L92" i="6"/>
  <c r="L98" i="6"/>
  <c r="L104" i="6"/>
  <c r="U53" i="6"/>
  <c r="U77" i="6"/>
  <c r="Y92" i="6"/>
  <c r="Y98" i="6"/>
  <c r="Y104" i="6"/>
  <c r="W79" i="6"/>
  <c r="AH59" i="6"/>
  <c r="AH83" i="6"/>
  <c r="T93" i="6"/>
  <c r="N98" i="6"/>
  <c r="H103" i="6"/>
  <c r="J14" i="6"/>
  <c r="W69" i="6"/>
  <c r="AA90" i="6"/>
  <c r="AA96" i="6"/>
  <c r="AA102" i="6"/>
  <c r="AC90" i="6"/>
  <c r="J16" i="6"/>
  <c r="AG69" i="6"/>
  <c r="AB90" i="6"/>
  <c r="AB96" i="6"/>
  <c r="AB102" i="6"/>
  <c r="K97" i="6"/>
  <c r="AA6" i="6"/>
  <c r="L6" i="6"/>
  <c r="AF7" i="2"/>
  <c r="Z17" i="2"/>
  <c r="T27" i="2"/>
  <c r="AC36" i="2"/>
  <c r="W46" i="2"/>
  <c r="U7" i="2"/>
  <c r="AD16" i="2"/>
  <c r="X26" i="2"/>
  <c r="AG35" i="2"/>
  <c r="AA45" i="2"/>
  <c r="AB9" i="2"/>
  <c r="V19" i="2"/>
  <c r="AE28" i="2"/>
  <c r="Y38" i="2"/>
  <c r="AH47" i="2"/>
  <c r="AB57" i="2"/>
  <c r="AF12" i="2"/>
  <c r="Z22" i="2"/>
  <c r="T32" i="2"/>
  <c r="AC41" i="2"/>
  <c r="W51" i="2"/>
  <c r="AF60" i="2"/>
  <c r="Z70" i="2"/>
  <c r="T80" i="2"/>
  <c r="AC89" i="2"/>
  <c r="W99" i="2"/>
  <c r="U12" i="2"/>
  <c r="AD21" i="2"/>
  <c r="X31" i="2"/>
  <c r="AG40" i="2"/>
  <c r="AA50" i="2"/>
  <c r="U60" i="2"/>
  <c r="AD69" i="2"/>
  <c r="X79" i="2"/>
  <c r="AG88" i="2"/>
  <c r="AA98" i="2"/>
  <c r="AB102" i="2"/>
  <c r="V16" i="2"/>
  <c r="AE25" i="2"/>
  <c r="Y35" i="2"/>
  <c r="AH44" i="2"/>
  <c r="AB54" i="2"/>
  <c r="V64" i="2"/>
  <c r="AE73" i="2"/>
  <c r="Y83" i="2"/>
  <c r="I30" i="6"/>
  <c r="L54" i="6"/>
  <c r="L60" i="6"/>
  <c r="L66" i="6"/>
  <c r="L72" i="6"/>
  <c r="L78" i="6"/>
  <c r="L84" i="6"/>
  <c r="L90" i="6"/>
  <c r="AB39" i="6"/>
  <c r="M56" i="6"/>
  <c r="M62" i="6"/>
  <c r="M68" i="6"/>
  <c r="M74" i="6"/>
  <c r="M80" i="6"/>
  <c r="M86" i="6"/>
  <c r="I16" i="6"/>
  <c r="J48" i="6"/>
  <c r="H57" i="6"/>
  <c r="AF61" i="6"/>
  <c r="Z66" i="6"/>
  <c r="T71" i="6"/>
  <c r="N76" i="6"/>
  <c r="H81" i="6"/>
  <c r="AF85" i="6"/>
  <c r="Z90" i="6"/>
  <c r="U65" i="6"/>
  <c r="L89" i="6"/>
  <c r="G96" i="6"/>
  <c r="G102" i="6"/>
  <c r="E100" i="6"/>
  <c r="V57" i="6"/>
  <c r="V81" i="6"/>
  <c r="Z93" i="6"/>
  <c r="T98" i="6"/>
  <c r="N103" i="6"/>
  <c r="K89" i="6"/>
  <c r="E64" i="6"/>
  <c r="E88" i="6"/>
  <c r="I96" i="6"/>
  <c r="I102" i="6"/>
  <c r="J73" i="6"/>
  <c r="V30" i="6"/>
  <c r="AA70" i="6"/>
  <c r="J92" i="6"/>
  <c r="J98" i="6"/>
  <c r="J104" i="6"/>
  <c r="AC58" i="6"/>
  <c r="AB54" i="6"/>
  <c r="AB78" i="6"/>
  <c r="K94" i="6"/>
  <c r="K100" i="6"/>
  <c r="J57" i="6"/>
  <c r="AH46" i="6"/>
  <c r="W75" i="6"/>
  <c r="X92" i="6"/>
  <c r="X98" i="6"/>
  <c r="F105" i="6"/>
  <c r="I55" i="6"/>
  <c r="I79" i="6"/>
  <c r="G93" i="6"/>
  <c r="G99" i="6"/>
  <c r="G105" i="6"/>
  <c r="AD90" i="6"/>
  <c r="V61" i="6"/>
  <c r="V85" i="6"/>
  <c r="AF93" i="6"/>
  <c r="Z98" i="6"/>
  <c r="T103" i="6"/>
  <c r="AB23" i="6"/>
  <c r="K71" i="6"/>
  <c r="I91" i="6"/>
  <c r="I97" i="6"/>
  <c r="I103" i="6"/>
  <c r="AC92" i="6"/>
  <c r="AB25" i="6"/>
  <c r="U71" i="6"/>
  <c r="J91" i="6"/>
  <c r="J97" i="6"/>
  <c r="J103" i="6"/>
  <c r="W99" i="6"/>
  <c r="Y6" i="6"/>
  <c r="K6" i="6"/>
  <c r="AC8" i="2"/>
  <c r="W18" i="2"/>
  <c r="AF27" i="2"/>
  <c r="Z37" i="2"/>
  <c r="T47" i="2"/>
  <c r="AG7" i="2"/>
  <c r="AA17" i="2"/>
  <c r="U27" i="2"/>
  <c r="AD36" i="2"/>
  <c r="X46" i="2"/>
  <c r="Y10" i="2"/>
  <c r="AH19" i="2"/>
  <c r="AB29" i="2"/>
  <c r="V39" i="2"/>
  <c r="AE48" i="2"/>
  <c r="Y58" i="2"/>
  <c r="AC13" i="2"/>
  <c r="W23" i="2"/>
  <c r="AF32" i="2"/>
  <c r="Z42" i="2"/>
  <c r="T52" i="2"/>
  <c r="AC61" i="2"/>
  <c r="W71" i="2"/>
  <c r="AF80" i="2"/>
  <c r="Z90" i="2"/>
  <c r="T100" i="2"/>
  <c r="AG12" i="2"/>
  <c r="AA22" i="2"/>
  <c r="U32" i="2"/>
  <c r="AD41" i="2"/>
  <c r="X51" i="2"/>
  <c r="AG60" i="2"/>
  <c r="AA70" i="2"/>
  <c r="U80" i="2"/>
  <c r="AD89" i="2"/>
  <c r="X99" i="2"/>
  <c r="Y7" i="2"/>
  <c r="AH16" i="2"/>
  <c r="AB26" i="2"/>
  <c r="V36" i="2"/>
  <c r="AE45" i="2"/>
  <c r="Y55" i="2"/>
  <c r="AH64" i="2"/>
  <c r="AB74" i="2"/>
  <c r="V84" i="2"/>
  <c r="U32" i="6"/>
  <c r="X54" i="6"/>
  <c r="X60" i="6"/>
  <c r="X66" i="6"/>
  <c r="X72" i="6"/>
  <c r="X78" i="6"/>
  <c r="X84" i="6"/>
  <c r="X90" i="6"/>
  <c r="AA41" i="6"/>
  <c r="Y56" i="6"/>
  <c r="Y62" i="6"/>
  <c r="Y68" i="6"/>
  <c r="Y74" i="6"/>
  <c r="Y80" i="6"/>
  <c r="Y86" i="6"/>
  <c r="U18" i="6"/>
  <c r="AB49" i="6"/>
  <c r="T57" i="6"/>
  <c r="N62" i="6"/>
  <c r="H67" i="6"/>
  <c r="AF71" i="6"/>
  <c r="Z76" i="6"/>
  <c r="T81" i="6"/>
  <c r="N86" i="6"/>
  <c r="AH8" i="6"/>
  <c r="I67" i="6"/>
  <c r="AE90" i="6"/>
  <c r="AE96" i="6"/>
  <c r="AE102" i="6"/>
  <c r="K105" i="6"/>
  <c r="J59" i="6"/>
  <c r="J83" i="6"/>
  <c r="H94" i="6"/>
  <c r="AF98" i="6"/>
  <c r="Z103" i="6"/>
  <c r="AD92" i="6"/>
  <c r="W65" i="6"/>
  <c r="V89" i="6"/>
  <c r="U96" i="6"/>
  <c r="U102" i="6"/>
  <c r="V79" i="6"/>
  <c r="J40" i="6"/>
  <c r="AG73" i="6"/>
  <c r="V92" i="6"/>
  <c r="V98" i="6"/>
  <c r="V104" i="6"/>
  <c r="AC66" i="6"/>
  <c r="AH57" i="6"/>
  <c r="AH81" i="6"/>
  <c r="W94" i="6"/>
  <c r="W100" i="6"/>
  <c r="V87" i="6"/>
  <c r="E53" i="6"/>
  <c r="K77" i="6"/>
  <c r="F93" i="6"/>
  <c r="F99" i="6"/>
  <c r="V55" i="6"/>
  <c r="AA56" i="6"/>
  <c r="AA80" i="6"/>
  <c r="AE93" i="6"/>
  <c r="AE99" i="6"/>
  <c r="AE105" i="6"/>
  <c r="F94" i="6"/>
  <c r="J63" i="6"/>
  <c r="J87" i="6"/>
  <c r="N94" i="6"/>
  <c r="H99" i="6"/>
  <c r="N104" i="6"/>
  <c r="J42" i="6"/>
  <c r="AC72" i="6"/>
  <c r="U91" i="6"/>
  <c r="U97" i="6"/>
  <c r="U103" i="6"/>
  <c r="AC96" i="6"/>
  <c r="W43" i="6"/>
  <c r="I73" i="6"/>
  <c r="V91" i="6"/>
  <c r="V97" i="6"/>
  <c r="V103" i="6"/>
  <c r="E104" i="6"/>
  <c r="G6" i="6"/>
  <c r="I6" i="6"/>
  <c r="Z9" i="2"/>
  <c r="T19" i="2"/>
  <c r="AC28" i="2"/>
  <c r="W38" i="2"/>
  <c r="AF47" i="2"/>
  <c r="AD8" i="2"/>
  <c r="X18" i="2"/>
  <c r="AG27" i="2"/>
  <c r="AA37" i="2"/>
  <c r="U47" i="2"/>
  <c r="V11" i="2"/>
  <c r="AE20" i="2"/>
  <c r="Y30" i="2"/>
  <c r="AH39" i="2"/>
  <c r="AB49" i="2"/>
  <c r="V59" i="2"/>
  <c r="Z14" i="2"/>
  <c r="T24" i="2"/>
  <c r="AC33" i="2"/>
  <c r="W43" i="2"/>
  <c r="AF52" i="2"/>
  <c r="Z62" i="2"/>
  <c r="T72" i="2"/>
  <c r="AC81" i="2"/>
  <c r="W91" i="2"/>
  <c r="AF100" i="2"/>
  <c r="AD13" i="2"/>
  <c r="X23" i="2"/>
  <c r="AG32" i="2"/>
  <c r="AA42" i="2"/>
  <c r="U52" i="2"/>
  <c r="AD61" i="2"/>
  <c r="X71" i="2"/>
  <c r="AG80" i="2"/>
  <c r="AA90" i="2"/>
  <c r="U100" i="2"/>
  <c r="V8" i="2"/>
  <c r="AE17" i="2"/>
  <c r="Y27" i="2"/>
  <c r="AH36" i="2"/>
  <c r="AB46" i="2"/>
  <c r="V56" i="2"/>
  <c r="AE65" i="2"/>
  <c r="Y75" i="2"/>
  <c r="AG34" i="6"/>
  <c r="F55" i="6"/>
  <c r="F61" i="6"/>
  <c r="F67" i="6"/>
  <c r="F73" i="6"/>
  <c r="F79" i="6"/>
  <c r="F85" i="6"/>
  <c r="V8" i="6"/>
  <c r="AG44" i="6"/>
  <c r="G57" i="6"/>
  <c r="G63" i="6"/>
  <c r="G69" i="6"/>
  <c r="G75" i="6"/>
  <c r="G81" i="6"/>
  <c r="G87" i="6"/>
  <c r="AG20" i="6"/>
  <c r="AC52" i="6"/>
  <c r="AF57" i="6"/>
  <c r="Z62" i="6"/>
  <c r="T67" i="6"/>
  <c r="N72" i="6"/>
  <c r="H77" i="6"/>
  <c r="AF81" i="6"/>
  <c r="Z86" i="6"/>
  <c r="V18" i="6"/>
  <c r="AA68" i="6"/>
  <c r="M91" i="6"/>
  <c r="M97" i="6"/>
  <c r="M103" i="6"/>
  <c r="W63" i="6"/>
  <c r="AB60" i="6"/>
  <c r="AB84" i="6"/>
  <c r="T94" i="6"/>
  <c r="N99" i="6"/>
  <c r="H104" i="6"/>
  <c r="F100" i="6"/>
  <c r="K67" i="6"/>
  <c r="AG90" i="6"/>
  <c r="AG96" i="6"/>
  <c r="AG102" i="6"/>
  <c r="W91" i="6"/>
  <c r="AC46" i="6"/>
  <c r="U75" i="6"/>
  <c r="AH92" i="6"/>
  <c r="AH98" i="6"/>
  <c r="AH104" i="6"/>
  <c r="K81" i="6"/>
  <c r="V59" i="6"/>
  <c r="V83" i="6"/>
  <c r="E95" i="6"/>
  <c r="E101" i="6"/>
  <c r="W95" i="6"/>
  <c r="AC54" i="6"/>
  <c r="AC78" i="6"/>
  <c r="AD93" i="6"/>
  <c r="AD99" i="6"/>
  <c r="AH85" i="6"/>
  <c r="AG59" i="6"/>
  <c r="AG83" i="6"/>
  <c r="M94" i="6"/>
  <c r="M100" i="6"/>
  <c r="AF103" i="6"/>
  <c r="F98" i="6"/>
  <c r="AB64" i="6"/>
  <c r="AB88" i="6"/>
  <c r="Z94" i="6"/>
  <c r="T99" i="6"/>
  <c r="H105" i="6"/>
  <c r="V48" i="6"/>
  <c r="E76" i="6"/>
  <c r="AG91" i="6"/>
  <c r="AG97" i="6"/>
  <c r="AG103" i="6"/>
  <c r="W101" i="6"/>
  <c r="E50" i="6"/>
  <c r="AA74" i="6"/>
  <c r="AH91" i="6"/>
  <c r="AH97" i="6"/>
  <c r="AH103" i="6"/>
  <c r="AB35" i="6"/>
  <c r="F6" i="6"/>
  <c r="X6" i="6"/>
  <c r="W10" i="2"/>
  <c r="AF19" i="2"/>
  <c r="Z29" i="2"/>
  <c r="T39" i="2"/>
  <c r="AC48" i="2"/>
  <c r="AA9" i="2"/>
  <c r="U19" i="2"/>
  <c r="AD28" i="2"/>
  <c r="X38" i="2"/>
  <c r="AG47" i="2"/>
  <c r="AH11" i="2"/>
  <c r="AB21" i="2"/>
  <c r="V31" i="2"/>
  <c r="AE40" i="2"/>
  <c r="Y50" i="2"/>
  <c r="AH59" i="2"/>
  <c r="W15" i="2"/>
  <c r="AF24" i="2"/>
  <c r="Z34" i="2"/>
  <c r="T44" i="2"/>
  <c r="AC53" i="2"/>
  <c r="W63" i="2"/>
  <c r="AF72" i="2"/>
  <c r="Z82" i="2"/>
  <c r="T92" i="2"/>
  <c r="AC101" i="2"/>
  <c r="AA14" i="2"/>
  <c r="U24" i="2"/>
  <c r="AD33" i="2"/>
  <c r="X43" i="2"/>
  <c r="AG52" i="2"/>
  <c r="AA62" i="2"/>
  <c r="U72" i="2"/>
  <c r="AD81" i="2"/>
  <c r="X91" i="2"/>
  <c r="AG100" i="2"/>
  <c r="AH8" i="2"/>
  <c r="AB18" i="2"/>
  <c r="V28" i="2"/>
  <c r="AE37" i="2"/>
  <c r="Y47" i="2"/>
  <c r="AH56" i="2"/>
  <c r="AB66" i="2"/>
  <c r="AA39" i="6"/>
  <c r="AD55" i="6"/>
  <c r="AD61" i="6"/>
  <c r="AD67" i="6"/>
  <c r="AD73" i="6"/>
  <c r="AD79" i="6"/>
  <c r="AD85" i="6"/>
  <c r="AH10" i="6"/>
  <c r="U46" i="6"/>
  <c r="AE57" i="6"/>
  <c r="AE63" i="6"/>
  <c r="AE69" i="6"/>
  <c r="AE75" i="6"/>
  <c r="AE81" i="6"/>
  <c r="AE87" i="6"/>
  <c r="AA25" i="6"/>
  <c r="T53" i="6"/>
  <c r="N58" i="6"/>
  <c r="H63" i="6"/>
  <c r="AF67" i="6"/>
  <c r="Z72" i="6"/>
  <c r="T77" i="6"/>
  <c r="N82" i="6"/>
  <c r="H87" i="6"/>
  <c r="J28" i="6"/>
  <c r="AG71" i="6"/>
  <c r="Y91" i="6"/>
  <c r="Y97" i="6"/>
  <c r="Y103" i="6"/>
  <c r="AC74" i="6"/>
  <c r="AH63" i="6"/>
  <c r="AH87" i="6"/>
  <c r="AF94" i="6"/>
  <c r="Z99" i="6"/>
  <c r="T104" i="6"/>
  <c r="F104" i="6"/>
  <c r="AC68" i="6"/>
  <c r="AA91" i="6"/>
  <c r="AA97" i="6"/>
  <c r="AA103" i="6"/>
  <c r="K95" i="6"/>
  <c r="AG52" i="6"/>
  <c r="I77" i="6"/>
  <c r="AB93" i="6"/>
  <c r="AB99" i="6"/>
  <c r="AB105" i="6"/>
  <c r="F92" i="6"/>
  <c r="J61" i="6"/>
  <c r="J85" i="6"/>
  <c r="AC95" i="6"/>
  <c r="AC101" i="6"/>
  <c r="K101" i="6"/>
  <c r="E58" i="6"/>
  <c r="E82" i="6"/>
  <c r="L94" i="6"/>
  <c r="L100" i="6"/>
  <c r="AC94" i="6"/>
  <c r="U61" i="6"/>
  <c r="U85" i="6"/>
  <c r="Y94" i="6"/>
  <c r="Y100" i="6"/>
  <c r="Z104" i="6"/>
  <c r="AD102" i="6"/>
  <c r="AH67" i="6"/>
  <c r="AH89" i="6"/>
  <c r="H95" i="6"/>
  <c r="AF99" i="6"/>
  <c r="AA35" i="6"/>
  <c r="W53" i="6"/>
  <c r="W77" i="6"/>
  <c r="AA92" i="6"/>
  <c r="AA98" i="6"/>
  <c r="AA104" i="6"/>
  <c r="AC104" i="6"/>
  <c r="AG53" i="6"/>
  <c r="AG77" i="6"/>
  <c r="AB92" i="6"/>
  <c r="AB98" i="6"/>
  <c r="AB104" i="6"/>
  <c r="E62" i="6"/>
  <c r="AG6" i="6"/>
  <c r="AH6" i="6"/>
  <c r="T11" i="2"/>
  <c r="AC20" i="2"/>
  <c r="W30" i="2"/>
  <c r="AF39" i="2"/>
  <c r="Z49" i="2"/>
  <c r="X10" i="2"/>
  <c r="AG19" i="2"/>
  <c r="AA29" i="2"/>
  <c r="U39" i="2"/>
  <c r="AD48" i="2"/>
  <c r="AE12" i="2"/>
  <c r="Y22" i="2"/>
  <c r="AH31" i="2"/>
  <c r="AB41" i="2"/>
  <c r="V51" i="2"/>
  <c r="AE60" i="2"/>
  <c r="T16" i="2"/>
  <c r="AC25" i="2"/>
  <c r="W35" i="2"/>
  <c r="AF44" i="2"/>
  <c r="Z54" i="2"/>
  <c r="T64" i="2"/>
  <c r="AC73" i="2"/>
  <c r="W83" i="2"/>
  <c r="AF92" i="2"/>
  <c r="Z102" i="2"/>
  <c r="X15" i="2"/>
  <c r="AG24" i="2"/>
  <c r="AA34" i="2"/>
  <c r="U44" i="2"/>
  <c r="AD53" i="2"/>
  <c r="X63" i="2"/>
  <c r="AG72" i="2"/>
  <c r="AA82" i="2"/>
  <c r="U92" i="2"/>
  <c r="AD101" i="2"/>
  <c r="AE9" i="2"/>
  <c r="Y19" i="2"/>
  <c r="AH28" i="2"/>
  <c r="AB38" i="2"/>
  <c r="V48" i="2"/>
  <c r="AE57" i="2"/>
  <c r="Y67" i="2"/>
  <c r="AH76" i="2"/>
  <c r="W41" i="6"/>
  <c r="L56" i="6"/>
  <c r="L62" i="6"/>
  <c r="L68" i="6"/>
  <c r="L74" i="6"/>
  <c r="L80" i="6"/>
  <c r="L86" i="6"/>
  <c r="AB15" i="6"/>
  <c r="I48" i="6"/>
  <c r="M58" i="6"/>
  <c r="M64" i="6"/>
  <c r="M70" i="6"/>
  <c r="M76" i="6"/>
  <c r="M82" i="6"/>
  <c r="M88" i="6"/>
  <c r="I28" i="6"/>
  <c r="AF53" i="6"/>
  <c r="Z58" i="6"/>
  <c r="T63" i="6"/>
  <c r="N68" i="6"/>
  <c r="H73" i="6"/>
  <c r="AF77" i="6"/>
  <c r="Z82" i="6"/>
  <c r="T87" i="6"/>
  <c r="AB37" i="6"/>
  <c r="U73" i="6"/>
  <c r="G92" i="6"/>
  <c r="G98" i="6"/>
  <c r="G104" i="6"/>
  <c r="J90" i="6"/>
  <c r="V65" i="6"/>
  <c r="U89" i="6"/>
  <c r="N95" i="6"/>
  <c r="H100" i="6"/>
  <c r="AF104" i="6"/>
  <c r="AH18" i="6"/>
  <c r="E72" i="6"/>
  <c r="I92" i="6"/>
  <c r="I98" i="6"/>
  <c r="I104" i="6"/>
  <c r="K99" i="6"/>
  <c r="AA54" i="6"/>
  <c r="AA78" i="6"/>
  <c r="J94" i="6"/>
  <c r="J100" i="6"/>
  <c r="X104" i="6"/>
  <c r="F96" i="6"/>
  <c r="AB62" i="6"/>
  <c r="AB86" i="6"/>
  <c r="K96" i="6"/>
  <c r="K102" i="6"/>
  <c r="E54" i="6"/>
  <c r="W59" i="6"/>
  <c r="W83" i="6"/>
  <c r="X94" i="6"/>
  <c r="X100" i="6"/>
  <c r="AC100" i="6"/>
  <c r="I63" i="6"/>
  <c r="I87" i="6"/>
  <c r="G95" i="6"/>
  <c r="G101" i="6"/>
  <c r="T105" i="6"/>
  <c r="I14" i="6"/>
  <c r="V69" i="6"/>
  <c r="W90" i="6"/>
  <c r="T95" i="6"/>
  <c r="N100" i="6"/>
  <c r="AB82" i="6"/>
  <c r="K55" i="6"/>
  <c r="K79" i="6"/>
  <c r="I93" i="6"/>
  <c r="I99" i="6"/>
  <c r="I105" i="6"/>
  <c r="J50" i="6"/>
  <c r="U55" i="6"/>
  <c r="U79" i="6"/>
  <c r="J93" i="6"/>
  <c r="J99" i="6"/>
  <c r="AH105" i="6"/>
  <c r="W71" i="6"/>
  <c r="AD6" i="6"/>
  <c r="U6" i="6"/>
  <c r="AF11" i="2"/>
  <c r="Z21" i="2"/>
  <c r="T31" i="2"/>
  <c r="AC40" i="2"/>
  <c r="W50" i="2"/>
  <c r="U11" i="2"/>
  <c r="AD20" i="2"/>
  <c r="X30" i="2"/>
  <c r="AG39" i="2"/>
  <c r="AA49" i="2"/>
  <c r="AB13" i="2"/>
  <c r="V23" i="2"/>
  <c r="AE32" i="2"/>
  <c r="Y42" i="2"/>
  <c r="AH51" i="2"/>
  <c r="W7" i="2"/>
  <c r="AF16" i="2"/>
  <c r="Z26" i="2"/>
  <c r="T36" i="2"/>
  <c r="AC45" i="2"/>
  <c r="W55" i="2"/>
  <c r="AF64" i="2"/>
  <c r="Z74" i="2"/>
  <c r="T84" i="2"/>
  <c r="AC93" i="2"/>
  <c r="W103" i="2"/>
  <c r="U16" i="2"/>
  <c r="AD25" i="2"/>
  <c r="X35" i="2"/>
  <c r="AG44" i="2"/>
  <c r="AA54" i="2"/>
  <c r="U64" i="2"/>
  <c r="AD73" i="2"/>
  <c r="X83" i="2"/>
  <c r="AG92" i="2"/>
  <c r="AA102" i="2"/>
  <c r="AB10" i="2"/>
  <c r="V20" i="2"/>
  <c r="AE29" i="2"/>
  <c r="Y39" i="2"/>
  <c r="AH48" i="2"/>
  <c r="AB58" i="2"/>
  <c r="V68" i="2"/>
  <c r="AE77" i="2"/>
  <c r="Y87" i="2"/>
  <c r="K43" i="6"/>
  <c r="X56" i="6"/>
  <c r="X62" i="6"/>
  <c r="X68" i="6"/>
  <c r="X74" i="6"/>
  <c r="X80" i="6"/>
  <c r="X86" i="6"/>
  <c r="J18" i="6"/>
  <c r="AA49" i="6"/>
  <c r="Y58" i="6"/>
  <c r="Y64" i="6"/>
  <c r="Y70" i="6"/>
  <c r="Y76" i="6"/>
  <c r="Y82" i="6"/>
  <c r="Y88" i="6"/>
  <c r="U30" i="6"/>
  <c r="N54" i="6"/>
  <c r="H59" i="6"/>
  <c r="AF63" i="6"/>
  <c r="Z68" i="6"/>
  <c r="T73" i="6"/>
  <c r="N78" i="6"/>
  <c r="H83" i="6"/>
  <c r="AF87" i="6"/>
  <c r="K45" i="6"/>
  <c r="I75" i="6"/>
  <c r="AE92" i="6"/>
  <c r="AE98" i="6"/>
  <c r="AE104" i="6"/>
  <c r="X95" i="6"/>
  <c r="J67" i="6"/>
  <c r="AF90" i="6"/>
  <c r="Z95" i="6"/>
  <c r="T100" i="6"/>
  <c r="N105" i="6"/>
  <c r="V28" i="6"/>
  <c r="W73" i="6"/>
  <c r="U92" i="6"/>
  <c r="U98" i="6"/>
  <c r="U104" i="6"/>
  <c r="V16" i="6"/>
  <c r="AG57" i="6"/>
  <c r="AG81" i="6"/>
  <c r="V94" i="6"/>
  <c r="V100" i="6"/>
  <c r="AH53" i="6"/>
  <c r="AD98" i="6"/>
  <c r="AH65" i="6"/>
  <c r="X89" i="6"/>
  <c r="W96" i="6"/>
  <c r="W102" i="6"/>
  <c r="K73" i="6"/>
  <c r="K61" i="6"/>
  <c r="K85" i="6"/>
  <c r="F95" i="6"/>
  <c r="F101" i="6"/>
  <c r="K57" i="6"/>
  <c r="AA64" i="6"/>
  <c r="AA88" i="6"/>
  <c r="AE95" i="6"/>
  <c r="AE101" i="6"/>
  <c r="AF105" i="6"/>
  <c r="AA23" i="6"/>
  <c r="J71" i="6"/>
  <c r="H91" i="6"/>
  <c r="AF95" i="6"/>
  <c r="Z100" i="6"/>
  <c r="W103" i="6"/>
  <c r="AC56" i="6"/>
  <c r="AC80" i="6"/>
  <c r="U93" i="6"/>
  <c r="U99" i="6"/>
  <c r="U105" i="6"/>
  <c r="E70" i="6"/>
  <c r="I57" i="6"/>
  <c r="I81" i="6"/>
  <c r="V93" i="6"/>
  <c r="V99" i="6"/>
  <c r="I26" i="6"/>
  <c r="E86" i="6"/>
  <c r="M6" i="6"/>
  <c r="AB6" i="6"/>
  <c r="AC12" i="2"/>
  <c r="W22" i="2"/>
  <c r="AF31" i="2"/>
  <c r="Z41" i="2"/>
  <c r="T51" i="2"/>
  <c r="AG11" i="2"/>
  <c r="AA21" i="2"/>
  <c r="U31" i="2"/>
  <c r="AD40" i="2"/>
  <c r="X50" i="2"/>
  <c r="Y14" i="2"/>
  <c r="AH23" i="2"/>
  <c r="AB33" i="2"/>
  <c r="V43" i="2"/>
  <c r="AE52" i="2"/>
  <c r="T8" i="2"/>
  <c r="AC17" i="2"/>
  <c r="W27" i="2"/>
  <c r="AF36" i="2"/>
  <c r="Z46" i="2"/>
  <c r="T56" i="2"/>
  <c r="AC65" i="2"/>
  <c r="W75" i="2"/>
  <c r="AF84" i="2"/>
  <c r="Z94" i="2"/>
  <c r="X7" i="2"/>
  <c r="AG16" i="2"/>
  <c r="AA26" i="2"/>
  <c r="U36" i="2"/>
  <c r="AD45" i="2"/>
  <c r="X55" i="2"/>
  <c r="AG64" i="2"/>
  <c r="AA74" i="2"/>
  <c r="U84" i="2"/>
  <c r="AD93" i="2"/>
  <c r="X103" i="2"/>
  <c r="Y11" i="2"/>
  <c r="AH20" i="2"/>
  <c r="AB30" i="2"/>
  <c r="V40" i="2"/>
  <c r="AE49" i="2"/>
  <c r="Y59" i="2"/>
  <c r="AH68" i="2"/>
  <c r="AB78" i="2"/>
  <c r="V88" i="2"/>
  <c r="AC44" i="6"/>
  <c r="F57" i="6"/>
  <c r="F63" i="6"/>
  <c r="F69" i="6"/>
  <c r="F75" i="6"/>
  <c r="F81" i="6"/>
  <c r="F87" i="6"/>
  <c r="V20" i="6"/>
  <c r="X52" i="6"/>
  <c r="G59" i="6"/>
  <c r="G65" i="6"/>
  <c r="G71" i="6"/>
  <c r="G77" i="6"/>
  <c r="G83" i="6"/>
  <c r="G89" i="6"/>
  <c r="AG32" i="6"/>
  <c r="Z54" i="6"/>
  <c r="T59" i="6"/>
  <c r="N64" i="6"/>
  <c r="H69" i="6"/>
  <c r="AF73" i="6"/>
  <c r="Z78" i="6"/>
  <c r="T83" i="6"/>
  <c r="N88" i="6"/>
  <c r="W51" i="6"/>
  <c r="AA76" i="6"/>
  <c r="M93" i="6"/>
  <c r="M99" i="6"/>
  <c r="M105" i="6"/>
  <c r="AD100" i="6"/>
  <c r="AB68" i="6"/>
  <c r="N91" i="6"/>
  <c r="H96" i="6"/>
  <c r="AF100" i="6"/>
  <c r="Z105" i="6"/>
  <c r="J38" i="6"/>
  <c r="K75" i="6"/>
  <c r="AG92" i="6"/>
  <c r="AG98" i="6"/>
  <c r="AG104" i="6"/>
  <c r="K65" i="6"/>
  <c r="U59" i="6"/>
  <c r="U83" i="6"/>
  <c r="AH94" i="6"/>
  <c r="AH100" i="6"/>
  <c r="AH69" i="6"/>
  <c r="L105" i="6"/>
  <c r="V67" i="6"/>
  <c r="E91" i="6"/>
  <c r="E97" i="6"/>
  <c r="E103" i="6"/>
  <c r="X91" i="6"/>
  <c r="AC62" i="6"/>
  <c r="AC86" i="6"/>
  <c r="AD95" i="6"/>
  <c r="AD101" i="6"/>
  <c r="AC82" i="6"/>
  <c r="AG67" i="6"/>
  <c r="AG89" i="6"/>
  <c r="M96" i="6"/>
  <c r="M102" i="6"/>
  <c r="I50" i="6"/>
  <c r="I42" i="6"/>
  <c r="AB72" i="6"/>
  <c r="T91" i="6"/>
  <c r="N96" i="6"/>
  <c r="H101" i="6"/>
  <c r="J26" i="6"/>
  <c r="E60" i="6"/>
  <c r="E84" i="6"/>
  <c r="AG93" i="6"/>
  <c r="AG99" i="6"/>
  <c r="AG105" i="6"/>
  <c r="W87" i="6"/>
  <c r="AA58" i="6"/>
  <c r="AA82" i="6"/>
  <c r="AH93" i="6"/>
  <c r="AH99" i="6"/>
  <c r="V63" i="6"/>
  <c r="L93" i="6"/>
  <c r="J6" i="6"/>
  <c r="Z6" i="6"/>
  <c r="Z13" i="2"/>
  <c r="T23" i="2"/>
  <c r="AC32" i="2"/>
  <c r="W42" i="2"/>
  <c r="AF51" i="2"/>
  <c r="AD12" i="2"/>
  <c r="X22" i="2"/>
  <c r="AG31" i="2"/>
  <c r="AA41" i="2"/>
  <c r="U51" i="2"/>
  <c r="V15" i="2"/>
  <c r="AE24" i="2"/>
  <c r="Y34" i="2"/>
  <c r="AH43" i="2"/>
  <c r="AB53" i="2"/>
  <c r="AF8" i="2"/>
  <c r="Z18" i="2"/>
  <c r="T28" i="2"/>
  <c r="AC37" i="2"/>
  <c r="W47" i="2"/>
  <c r="AF56" i="2"/>
  <c r="Z66" i="2"/>
  <c r="T76" i="2"/>
  <c r="AC85" i="2"/>
  <c r="W95" i="2"/>
  <c r="U8" i="2"/>
  <c r="AD17" i="2"/>
  <c r="X27" i="2"/>
  <c r="AG36" i="2"/>
  <c r="AA46" i="2"/>
  <c r="U56" i="2"/>
  <c r="AD65" i="2"/>
  <c r="X75" i="2"/>
  <c r="AG84" i="2"/>
  <c r="AA94" i="2"/>
  <c r="U104" i="2"/>
  <c r="V12" i="2"/>
  <c r="AE21" i="2"/>
  <c r="Y31" i="2"/>
  <c r="AH40" i="2"/>
  <c r="AB50" i="2"/>
  <c r="V60" i="2"/>
  <c r="E48" i="6"/>
  <c r="AD57" i="6"/>
  <c r="AD63" i="6"/>
  <c r="AD69" i="6"/>
  <c r="AD75" i="6"/>
  <c r="AD81" i="6"/>
  <c r="AD87" i="6"/>
  <c r="AH22" i="6"/>
  <c r="AE53" i="6"/>
  <c r="AE59" i="6"/>
  <c r="AE65" i="6"/>
  <c r="AE71" i="6"/>
  <c r="AE77" i="6"/>
  <c r="AE83" i="6"/>
  <c r="AE89" i="6"/>
  <c r="AA37" i="6"/>
  <c r="H55" i="6"/>
  <c r="AF59" i="6"/>
  <c r="Z64" i="6"/>
  <c r="T69" i="6"/>
  <c r="N74" i="6"/>
  <c r="H79" i="6"/>
  <c r="AF83" i="6"/>
  <c r="Z88" i="6"/>
  <c r="AG55" i="6"/>
  <c r="AG79" i="6"/>
  <c r="Y93" i="6"/>
  <c r="Y99" i="6"/>
  <c r="Y105" i="6"/>
  <c r="AG18" i="6"/>
  <c r="AH71" i="6"/>
  <c r="Z91" i="6"/>
  <c r="T96" i="6"/>
  <c r="N101" i="6"/>
  <c r="K91" i="6"/>
  <c r="AB51" i="6"/>
  <c r="AC76" i="6"/>
  <c r="AA93" i="6"/>
  <c r="AA99" i="6"/>
  <c r="AA105" i="6"/>
  <c r="L91" i="6"/>
  <c r="I61" i="6"/>
  <c r="I85" i="6"/>
  <c r="AB95" i="6"/>
  <c r="AB101" i="6"/>
  <c r="J89" i="6"/>
  <c r="AA11" i="6"/>
  <c r="J69" i="6"/>
  <c r="AC91" i="6"/>
  <c r="AC97" i="6"/>
  <c r="AC103" i="6"/>
  <c r="L97" i="6"/>
  <c r="E66" i="6"/>
  <c r="AB89" i="6"/>
  <c r="L96" i="6"/>
  <c r="L102" i="6"/>
  <c r="X99" i="6"/>
  <c r="U69" i="6"/>
  <c r="V90" i="6"/>
  <c r="Y96" i="6"/>
  <c r="Y102" i="6"/>
  <c r="G90" i="6"/>
  <c r="U48" i="6"/>
  <c r="AH75" i="6"/>
  <c r="AF91" i="6"/>
  <c r="Z96" i="6"/>
  <c r="T101" i="6"/>
  <c r="E78" i="6"/>
  <c r="W61" i="6"/>
  <c r="W85" i="6"/>
  <c r="AA94" i="6"/>
  <c r="AA100" i="6"/>
  <c r="J105" i="6"/>
  <c r="X93" i="6"/>
  <c r="AG61" i="6"/>
  <c r="AG85" i="6"/>
  <c r="AB94" i="6"/>
  <c r="AB100" i="6"/>
  <c r="AB66" i="6"/>
  <c r="AD96" i="6"/>
  <c r="H6" i="6"/>
  <c r="W6" i="6"/>
  <c r="W14" i="2"/>
  <c r="AF23" i="2"/>
  <c r="Z33" i="2"/>
  <c r="T43" i="2"/>
  <c r="AC52" i="2"/>
  <c r="AA13" i="2"/>
  <c r="U23" i="2"/>
  <c r="AD32" i="2"/>
  <c r="X42" i="2"/>
  <c r="AG51" i="2"/>
  <c r="AH15" i="2"/>
  <c r="AB25" i="2"/>
  <c r="V35" i="2"/>
  <c r="AE44" i="2"/>
  <c r="Y54" i="2"/>
  <c r="AC9" i="2"/>
  <c r="W19" i="2"/>
  <c r="AF28" i="2"/>
  <c r="Z38" i="2"/>
  <c r="T48" i="2"/>
  <c r="AC57" i="2"/>
  <c r="W67" i="2"/>
  <c r="AF76" i="2"/>
  <c r="Z86" i="2"/>
  <c r="T96" i="2"/>
  <c r="AG8" i="2"/>
  <c r="AA18" i="2"/>
  <c r="U28" i="2"/>
  <c r="AD37" i="2"/>
  <c r="X47" i="2"/>
  <c r="AG56" i="2"/>
  <c r="AA66" i="2"/>
  <c r="U76" i="2"/>
  <c r="AD85" i="2"/>
  <c r="X95" i="2"/>
  <c r="AG104" i="2"/>
  <c r="AH12" i="2"/>
  <c r="AB22" i="2"/>
  <c r="V32" i="2"/>
  <c r="AE41" i="2"/>
  <c r="Y51" i="2"/>
  <c r="AH60" i="2"/>
  <c r="AB70" i="2"/>
  <c r="V80" i="2"/>
  <c r="W49" i="6"/>
  <c r="L58" i="6"/>
  <c r="L64" i="6"/>
  <c r="L70" i="6"/>
  <c r="L76" i="6"/>
  <c r="L82" i="6"/>
  <c r="L88" i="6"/>
  <c r="AB27" i="6"/>
  <c r="M54" i="6"/>
  <c r="M60" i="6"/>
  <c r="M66" i="6"/>
  <c r="M72" i="6"/>
  <c r="M78" i="6"/>
  <c r="M84" i="6"/>
  <c r="M90" i="6"/>
  <c r="I40" i="6"/>
  <c r="T55" i="6"/>
  <c r="N60" i="6"/>
  <c r="H65" i="6"/>
  <c r="AF69" i="6"/>
  <c r="Z74" i="6"/>
  <c r="T79" i="6"/>
  <c r="N84" i="6"/>
  <c r="H89" i="6"/>
  <c r="U57" i="6"/>
  <c r="U81" i="6"/>
  <c r="G94" i="6"/>
  <c r="G100" i="6"/>
  <c r="AB58" i="6"/>
  <c r="U28" i="6"/>
  <c r="V73" i="6"/>
  <c r="H92" i="6"/>
  <c r="AF96" i="6"/>
  <c r="Z101" i="6"/>
  <c r="W93" i="6"/>
  <c r="E56" i="6"/>
  <c r="E80" i="6"/>
  <c r="I94" i="6"/>
  <c r="I100" i="6"/>
  <c r="AC105" i="6"/>
  <c r="L95" i="6"/>
  <c r="AA62" i="6"/>
  <c r="AA86" i="6"/>
  <c r="J96" i="6"/>
  <c r="J102" i="6"/>
  <c r="K93" i="6"/>
  <c r="AG30" i="6"/>
  <c r="AB70" i="6"/>
  <c r="K92" i="6"/>
  <c r="K98" i="6"/>
  <c r="K104" i="6"/>
  <c r="L103" i="6"/>
  <c r="W67" i="6"/>
  <c r="T90" i="6"/>
  <c r="X96" i="6"/>
  <c r="X102" i="6"/>
  <c r="AB13" i="6"/>
  <c r="I71" i="6"/>
  <c r="G91" i="6"/>
  <c r="G97" i="6"/>
  <c r="G103" i="6"/>
  <c r="AC98" i="6"/>
  <c r="V53" i="6"/>
  <c r="V77" i="6"/>
  <c r="N92" i="6"/>
  <c r="H97" i="6"/>
  <c r="AF101" i="6"/>
  <c r="AD94" i="6"/>
  <c r="K63" i="6"/>
  <c r="K87" i="6"/>
  <c r="I95" i="6"/>
  <c r="I101" i="6"/>
  <c r="V105" i="6"/>
  <c r="X97" i="6"/>
  <c r="U63" i="6"/>
  <c r="U87" i="6"/>
  <c r="J95" i="6"/>
  <c r="J101" i="6"/>
  <c r="V71" i="6"/>
  <c r="X101" i="6"/>
  <c r="V6" i="6"/>
  <c r="E6" i="6"/>
  <c r="T15" i="2"/>
  <c r="AC24" i="2"/>
  <c r="W34" i="2"/>
  <c r="AF43" i="2"/>
  <c r="Z53" i="2"/>
  <c r="X14" i="2"/>
  <c r="AG23" i="2"/>
  <c r="AA33" i="2"/>
  <c r="U43" i="2"/>
  <c r="V7" i="2"/>
  <c r="AE16" i="2"/>
  <c r="Y26" i="2"/>
  <c r="AH35" i="2"/>
  <c r="AB45" i="2"/>
  <c r="V55" i="2"/>
  <c r="Z10" i="2"/>
  <c r="T20" i="2"/>
  <c r="AC29" i="2"/>
  <c r="W39" i="2"/>
  <c r="AF48" i="2"/>
  <c r="Z58" i="2"/>
  <c r="T68" i="2"/>
  <c r="AC77" i="2"/>
  <c r="W87" i="2"/>
  <c r="AF96" i="2"/>
  <c r="AD9" i="2"/>
  <c r="X19" i="2"/>
  <c r="AG28" i="2"/>
  <c r="AA38" i="2"/>
  <c r="U48" i="2"/>
  <c r="AD57" i="2"/>
  <c r="X67" i="2"/>
  <c r="AG76" i="2"/>
  <c r="AA86" i="2"/>
  <c r="U96" i="2"/>
  <c r="AD105" i="2"/>
  <c r="AE13" i="2"/>
  <c r="Y23" i="2"/>
  <c r="AH32" i="2"/>
  <c r="AB42" i="2"/>
  <c r="V52" i="2"/>
  <c r="K51" i="6"/>
  <c r="X58" i="6"/>
  <c r="X64" i="6"/>
  <c r="X70" i="6"/>
  <c r="X76" i="6"/>
  <c r="X82" i="6"/>
  <c r="X88" i="6"/>
  <c r="J30" i="6"/>
  <c r="Y54" i="6"/>
  <c r="Y60" i="6"/>
  <c r="Y66" i="6"/>
  <c r="Y72" i="6"/>
  <c r="Y78" i="6"/>
  <c r="Y84" i="6"/>
  <c r="Y90" i="6"/>
  <c r="AB41" i="6"/>
  <c r="AF55" i="6"/>
  <c r="Z60" i="6"/>
  <c r="T65" i="6"/>
  <c r="N70" i="6"/>
  <c r="H75" i="6"/>
  <c r="AF79" i="6"/>
  <c r="Z84" i="6"/>
  <c r="T89" i="6"/>
  <c r="I59" i="6"/>
  <c r="I83" i="6"/>
  <c r="AE94" i="6"/>
  <c r="AE100" i="6"/>
  <c r="AH77" i="6"/>
  <c r="I38" i="6"/>
  <c r="J75" i="6"/>
  <c r="T92" i="6"/>
  <c r="N97" i="6"/>
  <c r="H102" i="6"/>
  <c r="W97" i="6"/>
  <c r="W57" i="6"/>
  <c r="W81" i="6"/>
  <c r="U94" i="6"/>
  <c r="U100" i="6"/>
  <c r="AA43" i="6"/>
  <c r="F102" i="6"/>
  <c r="AG65" i="6"/>
  <c r="W89" i="6"/>
  <c r="V96" i="6"/>
  <c r="V102" i="6"/>
  <c r="E98" i="6"/>
  <c r="U40" i="6"/>
  <c r="AH73" i="6"/>
  <c r="W92" i="6"/>
  <c r="W98" i="6"/>
  <c r="W104" i="6"/>
  <c r="AB11" i="6"/>
  <c r="K69" i="6"/>
  <c r="F91" i="6"/>
  <c r="F97" i="6"/>
  <c r="F103" i="6"/>
  <c r="AH32" i="6"/>
  <c r="AA72" i="6"/>
  <c r="AE91" i="6"/>
  <c r="AE97" i="6"/>
  <c r="AE103" i="6"/>
  <c r="K103" i="6"/>
  <c r="J55" i="6"/>
  <c r="J79" i="6"/>
  <c r="Z92" i="6"/>
  <c r="T97" i="6"/>
  <c r="N102" i="6"/>
  <c r="L99" i="6"/>
  <c r="AC64" i="6"/>
  <c r="AC88" i="6"/>
  <c r="U95" i="6"/>
  <c r="U101" i="6"/>
  <c r="U16" i="6"/>
  <c r="L101" i="6"/>
  <c r="I65" i="6"/>
  <c r="I89" i="6"/>
  <c r="V95" i="6"/>
  <c r="V101" i="6"/>
  <c r="J81" i="6"/>
  <c r="AE6" i="6"/>
  <c r="AF6" i="6"/>
  <c r="T6" i="6"/>
  <c r="AF15" i="2"/>
  <c r="Z25" i="2"/>
  <c r="T35" i="2"/>
  <c r="AC44" i="2"/>
  <c r="W54" i="2"/>
  <c r="U15" i="2"/>
  <c r="AD24" i="2"/>
  <c r="X34" i="2"/>
  <c r="AG43" i="2"/>
  <c r="AH7" i="2"/>
  <c r="AB17" i="2"/>
  <c r="V27" i="2"/>
  <c r="AE36" i="2"/>
  <c r="Y46" i="2"/>
  <c r="AH55" i="2"/>
  <c r="W11" i="2"/>
  <c r="AF20" i="2"/>
  <c r="Z30" i="2"/>
  <c r="T40" i="2"/>
  <c r="AC49" i="2"/>
  <c r="W59" i="2"/>
  <c r="AF68" i="2"/>
  <c r="Z78" i="2"/>
  <c r="T88" i="2"/>
  <c r="AC97" i="2"/>
  <c r="AA10" i="2"/>
  <c r="U20" i="2"/>
  <c r="AD29" i="2"/>
  <c r="X39" i="2"/>
  <c r="AG48" i="2"/>
  <c r="AA58" i="2"/>
  <c r="U68" i="2"/>
  <c r="AD77" i="2"/>
  <c r="X87" i="2"/>
  <c r="AG96" i="2"/>
  <c r="AB98" i="2"/>
  <c r="AB14" i="2"/>
  <c r="V24" i="2"/>
  <c r="AE33" i="2"/>
  <c r="Y43" i="2"/>
  <c r="AH52" i="2"/>
  <c r="AB62" i="2"/>
  <c r="V72" i="2"/>
  <c r="AE61" i="2"/>
  <c r="AB90" i="2"/>
  <c r="AE101" i="2"/>
  <c r="Z15" i="2"/>
  <c r="T25" i="2"/>
  <c r="AC34" i="2"/>
  <c r="W44" i="2"/>
  <c r="AF53" i="2"/>
  <c r="X8" i="2"/>
  <c r="AG17" i="2"/>
  <c r="AA27" i="2"/>
  <c r="U37" i="2"/>
  <c r="AD46" i="2"/>
  <c r="X56" i="2"/>
  <c r="AG65" i="2"/>
  <c r="AH9" i="2"/>
  <c r="AB19" i="2"/>
  <c r="V29" i="2"/>
  <c r="AE38" i="2"/>
  <c r="Y48" i="2"/>
  <c r="AH57" i="2"/>
  <c r="W13" i="2"/>
  <c r="AF22" i="2"/>
  <c r="Z32" i="2"/>
  <c r="T42" i="2"/>
  <c r="AC51" i="2"/>
  <c r="W61" i="2"/>
  <c r="AF70" i="2"/>
  <c r="Z80" i="2"/>
  <c r="T90" i="2"/>
  <c r="AC99" i="2"/>
  <c r="AG10" i="2"/>
  <c r="AA20" i="2"/>
  <c r="U30" i="2"/>
  <c r="AD39" i="2"/>
  <c r="X49" i="2"/>
  <c r="AG58" i="2"/>
  <c r="AA68" i="2"/>
  <c r="U78" i="2"/>
  <c r="AD87" i="2"/>
  <c r="X97" i="2"/>
  <c r="Y17" i="2"/>
  <c r="X90" i="2"/>
  <c r="V18" i="2"/>
  <c r="AD76" i="2"/>
  <c r="AE47" i="2"/>
  <c r="AA75" i="2"/>
  <c r="Y29" i="2"/>
  <c r="AE72" i="2"/>
  <c r="AA97" i="2"/>
  <c r="AC66" i="2"/>
  <c r="AG83" i="2"/>
  <c r="V50" i="2"/>
  <c r="AF75" i="2"/>
  <c r="X92" i="2"/>
  <c r="V22" i="2"/>
  <c r="AE71" i="2"/>
  <c r="X88" i="2"/>
  <c r="AB105" i="2"/>
  <c r="X86" i="2"/>
  <c r="AD74" i="2"/>
  <c r="T103" i="2"/>
  <c r="AC96" i="2"/>
  <c r="AH42" i="2"/>
  <c r="AE74" i="2"/>
  <c r="V91" i="2"/>
  <c r="AH14" i="2"/>
  <c r="Y70" i="2"/>
  <c r="V87" i="2"/>
  <c r="AE104" i="2"/>
  <c r="Y97" i="2"/>
  <c r="T105" i="2"/>
  <c r="AH34" i="2"/>
  <c r="AB73" i="2"/>
  <c r="V90" i="2"/>
  <c r="AG105" i="2"/>
  <c r="V69" i="2"/>
  <c r="V86" i="2"/>
  <c r="AC102" i="2"/>
  <c r="Y101" i="2"/>
  <c r="AP7" i="2"/>
  <c r="Y69" i="2"/>
  <c r="Y98" i="2"/>
  <c r="AE69" i="2"/>
  <c r="Y91" i="2"/>
  <c r="Y103" i="2"/>
  <c r="W16" i="2"/>
  <c r="AF25" i="2"/>
  <c r="Z35" i="2"/>
  <c r="T45" i="2"/>
  <c r="AC54" i="2"/>
  <c r="U9" i="2"/>
  <c r="AD18" i="2"/>
  <c r="X28" i="2"/>
  <c r="AG37" i="2"/>
  <c r="AA47" i="2"/>
  <c r="U57" i="2"/>
  <c r="AD66" i="2"/>
  <c r="AE10" i="2"/>
  <c r="Y20" i="2"/>
  <c r="AH29" i="2"/>
  <c r="AB39" i="2"/>
  <c r="V49" i="2"/>
  <c r="AE58" i="2"/>
  <c r="T14" i="2"/>
  <c r="AC23" i="2"/>
  <c r="W33" i="2"/>
  <c r="AF42" i="2"/>
  <c r="Z52" i="2"/>
  <c r="T62" i="2"/>
  <c r="AC71" i="2"/>
  <c r="W81" i="2"/>
  <c r="AF90" i="2"/>
  <c r="Z100" i="2"/>
  <c r="AD11" i="2"/>
  <c r="X21" i="2"/>
  <c r="AG30" i="2"/>
  <c r="AA40" i="2"/>
  <c r="U50" i="2"/>
  <c r="AD59" i="2"/>
  <c r="X69" i="2"/>
  <c r="AG78" i="2"/>
  <c r="AA88" i="2"/>
  <c r="U98" i="2"/>
  <c r="AH26" i="2"/>
  <c r="AF95" i="2"/>
  <c r="AE27" i="2"/>
  <c r="AE80" i="2"/>
  <c r="AH54" i="2"/>
  <c r="AE76" i="2"/>
  <c r="AH38" i="2"/>
  <c r="W74" i="2"/>
  <c r="Z105" i="2"/>
  <c r="W68" i="2"/>
  <c r="Y85" i="2"/>
  <c r="AF55" i="2"/>
  <c r="V77" i="2"/>
  <c r="AB93" i="2"/>
  <c r="AE31" i="2"/>
  <c r="V73" i="2"/>
  <c r="AB89" i="2"/>
  <c r="AH22" i="2"/>
  <c r="AE102" i="2"/>
  <c r="AE78" i="2"/>
  <c r="X96" i="2"/>
  <c r="V102" i="2"/>
  <c r="AB52" i="2"/>
  <c r="W76" i="2"/>
  <c r="AC92" i="2"/>
  <c r="AB24" i="2"/>
  <c r="AH71" i="2"/>
  <c r="AC88" i="2"/>
  <c r="AF105" i="2"/>
  <c r="AB79" i="2"/>
  <c r="T71" i="2"/>
  <c r="AB44" i="2"/>
  <c r="T75" i="2"/>
  <c r="AA91" i="2"/>
  <c r="AB16" i="2"/>
  <c r="AE70" i="2"/>
  <c r="AA87" i="2"/>
  <c r="AG103" i="2"/>
  <c r="AF67" i="2"/>
  <c r="AQ7" i="2"/>
  <c r="AB76" i="2"/>
  <c r="Y64" i="2"/>
  <c r="Y71" i="2"/>
  <c r="V92" i="2"/>
  <c r="Z7" i="2"/>
  <c r="T17" i="2"/>
  <c r="AC26" i="2"/>
  <c r="W36" i="2"/>
  <c r="AF45" i="2"/>
  <c r="Z55" i="2"/>
  <c r="AG9" i="2"/>
  <c r="AA19" i="2"/>
  <c r="U29" i="2"/>
  <c r="AD38" i="2"/>
  <c r="X48" i="2"/>
  <c r="AG57" i="2"/>
  <c r="AA67" i="2"/>
  <c r="AB11" i="2"/>
  <c r="V21" i="2"/>
  <c r="AE30" i="2"/>
  <c r="Y40" i="2"/>
  <c r="AH49" i="2"/>
  <c r="AB59" i="2"/>
  <c r="AF14" i="2"/>
  <c r="Z24" i="2"/>
  <c r="T34" i="2"/>
  <c r="AC43" i="2"/>
  <c r="W53" i="2"/>
  <c r="AF62" i="2"/>
  <c r="Z72" i="2"/>
  <c r="T82" i="2"/>
  <c r="AC91" i="2"/>
  <c r="W101" i="2"/>
  <c r="AA12" i="2"/>
  <c r="U22" i="2"/>
  <c r="AD31" i="2"/>
  <c r="X41" i="2"/>
  <c r="AG50" i="2"/>
  <c r="AA60" i="2"/>
  <c r="U70" i="2"/>
  <c r="AD79" i="2"/>
  <c r="X89" i="2"/>
  <c r="AG98" i="2"/>
  <c r="AB36" i="2"/>
  <c r="AH103" i="2"/>
  <c r="Y37" i="2"/>
  <c r="AF91" i="2"/>
  <c r="W58" i="2"/>
  <c r="W78" i="2"/>
  <c r="AB48" i="2"/>
  <c r="AB75" i="2"/>
  <c r="AH10" i="2"/>
  <c r="AF69" i="2"/>
  <c r="AD86" i="2"/>
  <c r="T59" i="2"/>
  <c r="AC78" i="2"/>
  <c r="T95" i="2"/>
  <c r="Y41" i="2"/>
  <c r="AC74" i="2"/>
  <c r="T91" i="2"/>
  <c r="AE59" i="2"/>
  <c r="AG91" i="2"/>
  <c r="AH82" i="2"/>
  <c r="Y13" i="2"/>
  <c r="AC104" i="2"/>
  <c r="AC56" i="2"/>
  <c r="AA77" i="2"/>
  <c r="AH93" i="2"/>
  <c r="V34" i="2"/>
  <c r="AA73" i="2"/>
  <c r="AH89" i="2"/>
  <c r="AD60" i="2"/>
  <c r="Z97" i="2"/>
  <c r="AA79" i="2"/>
  <c r="Y53" i="2"/>
  <c r="Y76" i="2"/>
  <c r="AE92" i="2"/>
  <c r="V26" i="2"/>
  <c r="Y72" i="2"/>
  <c r="AE88" i="2"/>
  <c r="AH104" i="2"/>
  <c r="V78" i="2"/>
  <c r="AR7" i="2"/>
  <c r="U105" i="2"/>
  <c r="T89" i="2"/>
  <c r="V76" i="2"/>
  <c r="AH92" i="2"/>
  <c r="W8" i="2"/>
  <c r="AF17" i="2"/>
  <c r="Z27" i="2"/>
  <c r="T37" i="2"/>
  <c r="AC46" i="2"/>
  <c r="W56" i="2"/>
  <c r="AD10" i="2"/>
  <c r="X20" i="2"/>
  <c r="AG29" i="2"/>
  <c r="AA39" i="2"/>
  <c r="U49" i="2"/>
  <c r="AD58" i="2"/>
  <c r="X68" i="2"/>
  <c r="Y12" i="2"/>
  <c r="AH21" i="2"/>
  <c r="AB31" i="2"/>
  <c r="V41" i="2"/>
  <c r="AE50" i="2"/>
  <c r="Y60" i="2"/>
  <c r="AC15" i="2"/>
  <c r="W25" i="2"/>
  <c r="AF34" i="2"/>
  <c r="Z44" i="2"/>
  <c r="T54" i="2"/>
  <c r="AC63" i="2"/>
  <c r="W73" i="2"/>
  <c r="AF82" i="2"/>
  <c r="Z92" i="2"/>
  <c r="T102" i="2"/>
  <c r="X13" i="2"/>
  <c r="AG22" i="2"/>
  <c r="AA32" i="2"/>
  <c r="U42" i="2"/>
  <c r="AD51" i="2"/>
  <c r="X61" i="2"/>
  <c r="AG70" i="2"/>
  <c r="AA80" i="2"/>
  <c r="U90" i="2"/>
  <c r="AD99" i="2"/>
  <c r="V46" i="2"/>
  <c r="AC72" i="2"/>
  <c r="AH46" i="2"/>
  <c r="T104" i="2"/>
  <c r="Z61" i="2"/>
  <c r="T81" i="2"/>
  <c r="U55" i="2"/>
  <c r="T77" i="2"/>
  <c r="AB20" i="2"/>
  <c r="Z71" i="2"/>
  <c r="AH87" i="2"/>
  <c r="AH61" i="2"/>
  <c r="AG79" i="2"/>
  <c r="Y96" i="2"/>
  <c r="AH50" i="2"/>
  <c r="AG75" i="2"/>
  <c r="Y92" i="2"/>
  <c r="T67" i="2"/>
  <c r="W100" i="2"/>
  <c r="AB85" i="2"/>
  <c r="AE51" i="2"/>
  <c r="T85" i="2"/>
  <c r="AF59" i="2"/>
  <c r="AH78" i="2"/>
  <c r="Z95" i="2"/>
  <c r="AE43" i="2"/>
  <c r="AH74" i="2"/>
  <c r="Z91" i="2"/>
  <c r="AB72" i="2"/>
  <c r="AE94" i="2"/>
  <c r="U89" i="2"/>
  <c r="Y57" i="2"/>
  <c r="AF77" i="2"/>
  <c r="W94" i="2"/>
  <c r="AE35" i="2"/>
  <c r="AF73" i="2"/>
  <c r="W90" i="2"/>
  <c r="AH105" i="2"/>
  <c r="AE87" i="2"/>
  <c r="AC94" i="2"/>
  <c r="AH85" i="2"/>
  <c r="Y79" i="2"/>
  <c r="AE93" i="2"/>
  <c r="T9" i="2"/>
  <c r="AC18" i="2"/>
  <c r="W28" i="2"/>
  <c r="AF37" i="2"/>
  <c r="Z47" i="2"/>
  <c r="T57" i="2"/>
  <c r="AA11" i="2"/>
  <c r="U21" i="2"/>
  <c r="AD30" i="2"/>
  <c r="X40" i="2"/>
  <c r="AG49" i="2"/>
  <c r="AA59" i="2"/>
  <c r="U69" i="2"/>
  <c r="V13" i="2"/>
  <c r="AE22" i="2"/>
  <c r="Y32" i="2"/>
  <c r="AH41" i="2"/>
  <c r="AB51" i="2"/>
  <c r="V61" i="2"/>
  <c r="Z16" i="2"/>
  <c r="T26" i="2"/>
  <c r="AC35" i="2"/>
  <c r="W45" i="2"/>
  <c r="AF54" i="2"/>
  <c r="Z64" i="2"/>
  <c r="T74" i="2"/>
  <c r="AC83" i="2"/>
  <c r="W93" i="2"/>
  <c r="AF102" i="2"/>
  <c r="U14" i="2"/>
  <c r="AD23" i="2"/>
  <c r="X33" i="2"/>
  <c r="AG42" i="2"/>
  <c r="AA52" i="2"/>
  <c r="U62" i="2"/>
  <c r="AD71" i="2"/>
  <c r="X81" i="2"/>
  <c r="AG90" i="2"/>
  <c r="AA100" i="2"/>
  <c r="V54" i="2"/>
  <c r="AB83" i="2"/>
  <c r="X54" i="2"/>
  <c r="V89" i="2"/>
  <c r="U63" i="2"/>
  <c r="AF87" i="2"/>
  <c r="X58" i="2"/>
  <c r="X78" i="2"/>
  <c r="V30" i="2"/>
  <c r="T73" i="2"/>
  <c r="Z89" i="2"/>
  <c r="AB63" i="2"/>
  <c r="Y81" i="2"/>
  <c r="AF97" i="2"/>
  <c r="AG55" i="2"/>
  <c r="Y77" i="2"/>
  <c r="AF93" i="2"/>
  <c r="AF71" i="2"/>
  <c r="AG87" i="2"/>
  <c r="AF89" i="2"/>
  <c r="AF63" i="2"/>
  <c r="Z101" i="2"/>
  <c r="X62" i="2"/>
  <c r="X80" i="2"/>
  <c r="AD96" i="2"/>
  <c r="AD52" i="2"/>
  <c r="X76" i="2"/>
  <c r="AD92" i="2"/>
  <c r="AH77" i="2"/>
  <c r="Y105" i="2"/>
  <c r="AG95" i="2"/>
  <c r="AB60" i="2"/>
  <c r="U79" i="2"/>
  <c r="AB95" i="2"/>
  <c r="Y45" i="2"/>
  <c r="U75" i="2"/>
  <c r="AB91" i="2"/>
  <c r="AB64" i="2"/>
  <c r="Y102" i="2"/>
  <c r="AH80" i="2"/>
  <c r="AB94" i="2"/>
  <c r="AF9" i="2"/>
  <c r="Z19" i="2"/>
  <c r="T29" i="2"/>
  <c r="AC38" i="2"/>
  <c r="W48" i="2"/>
  <c r="AF57" i="2"/>
  <c r="X12" i="2"/>
  <c r="AG21" i="2"/>
  <c r="AA31" i="2"/>
  <c r="U41" i="2"/>
  <c r="AD50" i="2"/>
  <c r="X60" i="2"/>
  <c r="AG69" i="2"/>
  <c r="AH13" i="2"/>
  <c r="AB23" i="2"/>
  <c r="V33" i="2"/>
  <c r="AE42" i="2"/>
  <c r="Y52" i="2"/>
  <c r="AC7" i="2"/>
  <c r="W17" i="2"/>
  <c r="AF26" i="2"/>
  <c r="Z36" i="2"/>
  <c r="T46" i="2"/>
  <c r="AC55" i="2"/>
  <c r="W65" i="2"/>
  <c r="AF74" i="2"/>
  <c r="Z84" i="2"/>
  <c r="T94" i="2"/>
  <c r="AC103" i="2"/>
  <c r="AG14" i="2"/>
  <c r="AA24" i="2"/>
  <c r="U34" i="2"/>
  <c r="AD43" i="2"/>
  <c r="X53" i="2"/>
  <c r="AG62" i="2"/>
  <c r="AA72" i="2"/>
  <c r="U82" i="2"/>
  <c r="AD91" i="2"/>
  <c r="X101" i="2"/>
  <c r="AA57" i="2"/>
  <c r="V93" i="2"/>
  <c r="V58" i="2"/>
  <c r="AH95" i="2"/>
  <c r="AD64" i="2"/>
  <c r="Y93" i="2"/>
  <c r="AA61" i="2"/>
  <c r="AE79" i="2"/>
  <c r="AE39" i="2"/>
  <c r="X74" i="2"/>
  <c r="AE90" i="2"/>
  <c r="V65" i="2"/>
  <c r="AD82" i="2"/>
  <c r="U99" i="2"/>
  <c r="U59" i="2"/>
  <c r="AD78" i="2"/>
  <c r="U95" i="2"/>
  <c r="AH75" i="2"/>
  <c r="AG97" i="2"/>
  <c r="AG93" i="2"/>
  <c r="AC68" i="2"/>
  <c r="Y86" i="2"/>
  <c r="AG63" i="2"/>
  <c r="AB81" i="2"/>
  <c r="V98" i="2"/>
  <c r="AD56" i="2"/>
  <c r="AB77" i="2"/>
  <c r="V94" i="2"/>
  <c r="V82" i="2"/>
  <c r="X104" i="2"/>
  <c r="AC90" i="2"/>
  <c r="AC62" i="2"/>
  <c r="AB80" i="2"/>
  <c r="T97" i="2"/>
  <c r="AA53" i="2"/>
  <c r="T93" i="2"/>
  <c r="Z83" i="2"/>
  <c r="AE81" i="2"/>
  <c r="Y95" i="2"/>
  <c r="AC10" i="2"/>
  <c r="W20" i="2"/>
  <c r="AF29" i="2"/>
  <c r="Z39" i="2"/>
  <c r="T49" i="2"/>
  <c r="AC58" i="2"/>
  <c r="U13" i="2"/>
  <c r="AD22" i="2"/>
  <c r="X32" i="2"/>
  <c r="AG41" i="2"/>
  <c r="AA51" i="2"/>
  <c r="U61" i="2"/>
  <c r="AD70" i="2"/>
  <c r="AE14" i="2"/>
  <c r="Y24" i="2"/>
  <c r="AH33" i="2"/>
  <c r="AB43" i="2"/>
  <c r="V53" i="2"/>
  <c r="Z8" i="2"/>
  <c r="T18" i="2"/>
  <c r="AC27" i="2"/>
  <c r="W37" i="2"/>
  <c r="AF46" i="2"/>
  <c r="Z56" i="2"/>
  <c r="T66" i="2"/>
  <c r="AC75" i="2"/>
  <c r="W85" i="2"/>
  <c r="AF94" i="2"/>
  <c r="Z104" i="2"/>
  <c r="AD15" i="2"/>
  <c r="X25" i="2"/>
  <c r="AG34" i="2"/>
  <c r="AA44" i="2"/>
  <c r="U54" i="2"/>
  <c r="AD63" i="2"/>
  <c r="X73" i="2"/>
  <c r="AG82" i="2"/>
  <c r="AA92" i="2"/>
  <c r="U102" i="2"/>
  <c r="AH62" i="2"/>
  <c r="AH99" i="2"/>
  <c r="Y61" i="2"/>
  <c r="W96" i="2"/>
  <c r="X66" i="2"/>
  <c r="AH102" i="2"/>
  <c r="V63" i="2"/>
  <c r="U81" i="2"/>
  <c r="Y49" i="2"/>
  <c r="AE75" i="2"/>
  <c r="W92" i="2"/>
  <c r="AE66" i="2"/>
  <c r="AH83" i="2"/>
  <c r="AB100" i="2"/>
  <c r="V62" i="2"/>
  <c r="AH79" i="2"/>
  <c r="AB96" i="2"/>
  <c r="AA81" i="2"/>
  <c r="AB32" i="2"/>
  <c r="AH97" i="2"/>
  <c r="Y73" i="2"/>
  <c r="AA101" i="2"/>
  <c r="AA65" i="2"/>
  <c r="T83" i="2"/>
  <c r="AA99" i="2"/>
  <c r="AG59" i="2"/>
  <c r="T79" i="2"/>
  <c r="AA95" i="2"/>
  <c r="AB87" i="2"/>
  <c r="AB99" i="2"/>
  <c r="AE98" i="2"/>
  <c r="W64" i="2"/>
  <c r="AG81" i="2"/>
  <c r="X98" i="2"/>
  <c r="Z57" i="2"/>
  <c r="AG77" i="2"/>
  <c r="X94" i="2"/>
  <c r="V75" i="2"/>
  <c r="U85" i="2"/>
  <c r="U97" i="2"/>
  <c r="AH84" i="2"/>
  <c r="V96" i="2"/>
  <c r="Z11" i="2"/>
  <c r="T21" i="2"/>
  <c r="AC30" i="2"/>
  <c r="W40" i="2"/>
  <c r="AF49" i="2"/>
  <c r="Z59" i="2"/>
  <c r="AG13" i="2"/>
  <c r="AA23" i="2"/>
  <c r="U33" i="2"/>
  <c r="AD42" i="2"/>
  <c r="X52" i="2"/>
  <c r="AG61" i="2"/>
  <c r="AA71" i="2"/>
  <c r="AB15" i="2"/>
  <c r="V25" i="2"/>
  <c r="AE34" i="2"/>
  <c r="Y44" i="2"/>
  <c r="AH53" i="2"/>
  <c r="W9" i="2"/>
  <c r="AF18" i="2"/>
  <c r="Z28" i="2"/>
  <c r="T38" i="2"/>
  <c r="AC47" i="2"/>
  <c r="W57" i="2"/>
  <c r="AF66" i="2"/>
  <c r="Z76" i="2"/>
  <c r="T86" i="2"/>
  <c r="AC95" i="2"/>
  <c r="W105" i="2"/>
  <c r="AA16" i="2"/>
  <c r="U26" i="2"/>
  <c r="AD35" i="2"/>
  <c r="X45" i="2"/>
  <c r="AG54" i="2"/>
  <c r="AA64" i="2"/>
  <c r="U74" i="2"/>
  <c r="AD83" i="2"/>
  <c r="X93" i="2"/>
  <c r="AG102" i="2"/>
  <c r="AE67" i="2"/>
  <c r="AE83" i="2"/>
  <c r="T63" i="2"/>
  <c r="Y100" i="2"/>
  <c r="AG67" i="2"/>
  <c r="AD90" i="2"/>
  <c r="AE64" i="2"/>
  <c r="Y82" i="2"/>
  <c r="AE55" i="2"/>
  <c r="U77" i="2"/>
  <c r="AH94" i="2"/>
  <c r="Y68" i="2"/>
  <c r="Z85" i="2"/>
  <c r="AG101" i="2"/>
  <c r="AE63" i="2"/>
  <c r="Z81" i="2"/>
  <c r="V99" i="2"/>
  <c r="T87" i="2"/>
  <c r="V42" i="2"/>
  <c r="AD100" i="2"/>
  <c r="Z77" i="2"/>
  <c r="X100" i="2"/>
  <c r="U67" i="2"/>
  <c r="Y84" i="2"/>
  <c r="AE100" i="2"/>
  <c r="Y62" i="2"/>
  <c r="Y80" i="2"/>
  <c r="AE96" i="2"/>
  <c r="Y94" i="2"/>
  <c r="V66" i="2"/>
  <c r="AH91" i="2"/>
  <c r="AF65" i="2"/>
  <c r="V83" i="2"/>
  <c r="AE99" i="2"/>
  <c r="AC60" i="2"/>
  <c r="V79" i="2"/>
  <c r="AE95" i="2"/>
  <c r="AD80" i="2"/>
  <c r="AD94" i="2"/>
  <c r="AE62" i="2"/>
  <c r="AE84" i="2"/>
  <c r="Z93" i="2"/>
  <c r="AA93" i="2"/>
  <c r="AE85" i="2"/>
  <c r="AH96" i="2"/>
  <c r="W12" i="2"/>
  <c r="AF21" i="2"/>
  <c r="Z31" i="2"/>
  <c r="T41" i="2"/>
  <c r="AC50" i="2"/>
  <c r="W60" i="2"/>
  <c r="AD14" i="2"/>
  <c r="X24" i="2"/>
  <c r="AG33" i="2"/>
  <c r="AA43" i="2"/>
  <c r="U53" i="2"/>
  <c r="AD62" i="2"/>
  <c r="X72" i="2"/>
  <c r="Y16" i="2"/>
  <c r="AH25" i="2"/>
  <c r="AB35" i="2"/>
  <c r="V45" i="2"/>
  <c r="AE54" i="2"/>
  <c r="T10" i="2"/>
  <c r="AC19" i="2"/>
  <c r="W29" i="2"/>
  <c r="AF38" i="2"/>
  <c r="Z48" i="2"/>
  <c r="T58" i="2"/>
  <c r="AC67" i="2"/>
  <c r="W77" i="2"/>
  <c r="AF86" i="2"/>
  <c r="Z96" i="2"/>
  <c r="AD7" i="2"/>
  <c r="X17" i="2"/>
  <c r="AG26" i="2"/>
  <c r="AA36" i="2"/>
  <c r="U46" i="2"/>
  <c r="AD55" i="2"/>
  <c r="X65" i="2"/>
  <c r="AG74" i="2"/>
  <c r="AA84" i="2"/>
  <c r="U94" i="2"/>
  <c r="AD103" i="2"/>
  <c r="AH70" i="2"/>
  <c r="V104" i="2"/>
  <c r="AC64" i="2"/>
  <c r="Y9" i="2"/>
  <c r="AA69" i="2"/>
  <c r="W104" i="2"/>
  <c r="Y66" i="2"/>
  <c r="AF83" i="2"/>
  <c r="AH58" i="2"/>
  <c r="Y78" i="2"/>
  <c r="AE11" i="2"/>
  <c r="AH69" i="2"/>
  <c r="AE86" i="2"/>
  <c r="V103" i="2"/>
  <c r="Y65" i="2"/>
  <c r="AE82" i="2"/>
  <c r="AC100" i="2"/>
  <c r="U91" i="2"/>
  <c r="AB56" i="2"/>
  <c r="AA103" i="2"/>
  <c r="W80" i="2"/>
  <c r="T99" i="2"/>
  <c r="AD68" i="2"/>
  <c r="AF85" i="2"/>
  <c r="W102" i="2"/>
  <c r="AH63" i="2"/>
  <c r="AF81" i="2"/>
  <c r="W98" i="2"/>
  <c r="AC98" i="2"/>
  <c r="AC76" i="2"/>
  <c r="AB101" i="2"/>
  <c r="Z67" i="2"/>
  <c r="AC84" i="2"/>
  <c r="U101" i="2"/>
  <c r="AC80" i="2"/>
  <c r="V105" i="2"/>
  <c r="AF99" i="2"/>
  <c r="AB86" i="2"/>
  <c r="AE97" i="2"/>
  <c r="T13" i="2"/>
  <c r="AC22" i="2"/>
  <c r="W32" i="2"/>
  <c r="AF41" i="2"/>
  <c r="Z51" i="2"/>
  <c r="T61" i="2"/>
  <c r="AA15" i="2"/>
  <c r="U25" i="2"/>
  <c r="AD34" i="2"/>
  <c r="X44" i="2"/>
  <c r="AG53" i="2"/>
  <c r="AA63" i="2"/>
  <c r="AB7" i="2"/>
  <c r="V17" i="2"/>
  <c r="AE26" i="2"/>
  <c r="Y36" i="2"/>
  <c r="AH45" i="2"/>
  <c r="AB55" i="2"/>
  <c r="AF10" i="2"/>
  <c r="Z20" i="2"/>
  <c r="T30" i="2"/>
  <c r="AC39" i="2"/>
  <c r="W49" i="2"/>
  <c r="AF58" i="2"/>
  <c r="Z68" i="2"/>
  <c r="T78" i="2"/>
  <c r="AC87" i="2"/>
  <c r="W97" i="2"/>
  <c r="AA8" i="2"/>
  <c r="U18" i="2"/>
  <c r="AD27" i="2"/>
  <c r="X37" i="2"/>
  <c r="AG46" i="2"/>
  <c r="AA56" i="2"/>
  <c r="U66" i="2"/>
  <c r="AD75" i="2"/>
  <c r="X85" i="2"/>
  <c r="AG94" i="2"/>
  <c r="AA104" i="2"/>
  <c r="AG73" i="2"/>
  <c r="AH98" i="2"/>
  <c r="W66" i="2"/>
  <c r="AH18" i="2"/>
  <c r="U71" i="2"/>
  <c r="U103" i="2"/>
  <c r="AH67" i="2"/>
  <c r="V85" i="2"/>
  <c r="AB61" i="2"/>
  <c r="AF79" i="2"/>
  <c r="Y21" i="2"/>
  <c r="AB71" i="2"/>
  <c r="W88" i="2"/>
  <c r="Y104" i="2"/>
  <c r="AH66" i="2"/>
  <c r="W84" i="2"/>
  <c r="AH101" i="2"/>
  <c r="V95" i="2"/>
  <c r="W62" i="2"/>
  <c r="W82" i="2"/>
  <c r="X84" i="2"/>
  <c r="V14" i="2"/>
  <c r="X70" i="2"/>
  <c r="U87" i="2"/>
  <c r="AB103" i="2"/>
  <c r="AB65" i="2"/>
  <c r="U83" i="2"/>
  <c r="T101" i="2"/>
  <c r="AD102" i="2"/>
  <c r="AA83" i="2"/>
  <c r="AF101" i="2"/>
  <c r="T69" i="2"/>
  <c r="AH81" i="2"/>
  <c r="AH88" i="2"/>
  <c r="Y99" i="2"/>
  <c r="AF13" i="2"/>
  <c r="Z23" i="2"/>
  <c r="T33" i="2"/>
  <c r="AC42" i="2"/>
  <c r="W52" i="2"/>
  <c r="AF61" i="2"/>
  <c r="X16" i="2"/>
  <c r="AG25" i="2"/>
  <c r="AA35" i="2"/>
  <c r="U45" i="2"/>
  <c r="AD54" i="2"/>
  <c r="X64" i="2"/>
  <c r="Y8" i="2"/>
  <c r="AH17" i="2"/>
  <c r="AB27" i="2"/>
  <c r="V37" i="2"/>
  <c r="AE46" i="2"/>
  <c r="Y56" i="2"/>
  <c r="AC11" i="2"/>
  <c r="W21" i="2"/>
  <c r="AF30" i="2"/>
  <c r="Z40" i="2"/>
  <c r="T50" i="2"/>
  <c r="AC59" i="2"/>
  <c r="W69" i="2"/>
  <c r="AF78" i="2"/>
  <c r="Z88" i="2"/>
  <c r="T98" i="2"/>
  <c r="X9" i="2"/>
  <c r="AG18" i="2"/>
  <c r="AA28" i="2"/>
  <c r="U38" i="2"/>
  <c r="AD47" i="2"/>
  <c r="X57" i="2"/>
  <c r="AG66" i="2"/>
  <c r="AA76" i="2"/>
  <c r="U86" i="2"/>
  <c r="AD95" i="2"/>
  <c r="X105" i="2"/>
  <c r="Z79" i="2"/>
  <c r="AB97" i="2"/>
  <c r="Z69" i="2"/>
  <c r="AB28" i="2"/>
  <c r="AD72" i="2"/>
  <c r="V10" i="2"/>
  <c r="AB69" i="2"/>
  <c r="AC86" i="2"/>
  <c r="Z63" i="2"/>
  <c r="V81" i="2"/>
  <c r="AH30" i="2"/>
  <c r="U73" i="2"/>
  <c r="AA89" i="2"/>
  <c r="AA105" i="2"/>
  <c r="AB68" i="2"/>
  <c r="AA85" i="2"/>
  <c r="Z103" i="2"/>
  <c r="Z99" i="2"/>
  <c r="Z65" i="2"/>
  <c r="AD98" i="2"/>
  <c r="Y88" i="2"/>
  <c r="AE23" i="2"/>
  <c r="AG71" i="2"/>
  <c r="AB88" i="2"/>
  <c r="AD104" i="2"/>
  <c r="V67" i="2"/>
  <c r="AB84" i="2"/>
  <c r="X102" i="2"/>
  <c r="AH73" i="2"/>
  <c r="AE91" i="2"/>
  <c r="AE15" i="2"/>
  <c r="AC70" i="2"/>
  <c r="Z87" i="2"/>
  <c r="AF103" i="2"/>
  <c r="AH65" i="2"/>
  <c r="U93" i="2"/>
  <c r="AE89" i="2"/>
  <c r="V100" i="2"/>
  <c r="AC14" i="2"/>
  <c r="W24" i="2"/>
  <c r="AF33" i="2"/>
  <c r="Z43" i="2"/>
  <c r="T53" i="2"/>
  <c r="AA7" i="2"/>
  <c r="U17" i="2"/>
  <c r="AD26" i="2"/>
  <c r="X36" i="2"/>
  <c r="AG45" i="2"/>
  <c r="AA55" i="2"/>
  <c r="U65" i="2"/>
  <c r="V9" i="2"/>
  <c r="AE18" i="2"/>
  <c r="Y28" i="2"/>
  <c r="AH37" i="2"/>
  <c r="AB47" i="2"/>
  <c r="V57" i="2"/>
  <c r="Z12" i="2"/>
  <c r="T22" i="2"/>
  <c r="AC31" i="2"/>
  <c r="W41" i="2"/>
  <c r="AF50" i="2"/>
  <c r="Z60" i="2"/>
  <c r="T70" i="2"/>
  <c r="AC79" i="2"/>
  <c r="W89" i="2"/>
  <c r="AF98" i="2"/>
  <c r="U10" i="2"/>
  <c r="AD19" i="2"/>
  <c r="X29" i="2"/>
  <c r="AG38" i="2"/>
  <c r="AA48" i="2"/>
  <c r="U58" i="2"/>
  <c r="AD67" i="2"/>
  <c r="X77" i="2"/>
  <c r="AG86" i="2"/>
  <c r="AA96" i="2"/>
  <c r="AE7" i="2"/>
  <c r="W86" i="2"/>
  <c r="AB8" i="2"/>
  <c r="Z75" i="2"/>
  <c r="V38" i="2"/>
  <c r="V74" i="2"/>
  <c r="AE19" i="2"/>
  <c r="V71" i="2"/>
  <c r="Y89" i="2"/>
  <c r="T65" i="2"/>
  <c r="AC82" i="2"/>
  <c r="AB40" i="2"/>
  <c r="Y74" i="2"/>
  <c r="AH90" i="2"/>
  <c r="AB12" i="2"/>
  <c r="V70" i="2"/>
  <c r="AH86" i="2"/>
  <c r="AB104" i="2"/>
  <c r="AC105" i="2"/>
  <c r="W70" i="2"/>
  <c r="X82" i="2"/>
  <c r="AB92" i="2"/>
  <c r="Y33" i="2"/>
  <c r="Z73" i="2"/>
  <c r="AG89" i="2"/>
  <c r="AE105" i="2"/>
  <c r="AE68" i="2"/>
  <c r="AG85" i="2"/>
  <c r="AE103" i="2"/>
  <c r="Y90" i="2"/>
  <c r="AG99" i="2"/>
  <c r="Y25" i="2"/>
  <c r="W72" i="2"/>
  <c r="AD88" i="2"/>
  <c r="AF104" i="2"/>
  <c r="AB67" i="2"/>
  <c r="AD84" i="2"/>
  <c r="V101" i="2"/>
  <c r="V97" i="2"/>
  <c r="AO7" i="2"/>
  <c r="AQ8" i="2"/>
  <c r="AQ12" i="2"/>
  <c r="AQ16" i="2"/>
  <c r="AQ20" i="2"/>
  <c r="AQ24" i="2"/>
  <c r="AQ28" i="2"/>
  <c r="AQ32" i="2"/>
  <c r="AQ36" i="2"/>
  <c r="AQ40" i="2"/>
  <c r="AQ44" i="2"/>
  <c r="AQ48" i="2"/>
  <c r="AQ52" i="2"/>
  <c r="AQ56" i="2"/>
  <c r="AQ60" i="2"/>
  <c r="AQ64" i="2"/>
  <c r="AQ68" i="2"/>
  <c r="AQ72" i="2"/>
  <c r="AQ76" i="2"/>
  <c r="AQ80" i="2"/>
  <c r="AQ84" i="2"/>
  <c r="AQ88" i="2"/>
  <c r="AQ92" i="2"/>
  <c r="AQ96" i="2"/>
  <c r="AQ100" i="2"/>
  <c r="AQ104" i="2"/>
  <c r="V6" i="2"/>
  <c r="X6" i="2"/>
  <c r="T7" i="4"/>
  <c r="AC16" i="4"/>
  <c r="AR8" i="2"/>
  <c r="AO11" i="2"/>
  <c r="AR12" i="2"/>
  <c r="AO15" i="2"/>
  <c r="AR16" i="2"/>
  <c r="AO19" i="2"/>
  <c r="AR20" i="2"/>
  <c r="AO23" i="2"/>
  <c r="AR24" i="2"/>
  <c r="AO27" i="2"/>
  <c r="AR28" i="2"/>
  <c r="AO31" i="2"/>
  <c r="AR32" i="2"/>
  <c r="AO35" i="2"/>
  <c r="AR36" i="2"/>
  <c r="AO39" i="2"/>
  <c r="AR40" i="2"/>
  <c r="AO43" i="2"/>
  <c r="AR44" i="2"/>
  <c r="AO47" i="2"/>
  <c r="AR48" i="2"/>
  <c r="AO51" i="2"/>
  <c r="AR52" i="2"/>
  <c r="AO55" i="2"/>
  <c r="AR56" i="2"/>
  <c r="AO59" i="2"/>
  <c r="AR60" i="2"/>
  <c r="AO63" i="2"/>
  <c r="AR64" i="2"/>
  <c r="AO67" i="2"/>
  <c r="AR68" i="2"/>
  <c r="AO71" i="2"/>
  <c r="AR72" i="2"/>
  <c r="AO75" i="2"/>
  <c r="AR76" i="2"/>
  <c r="AO79" i="2"/>
  <c r="AR80" i="2"/>
  <c r="AO83" i="2"/>
  <c r="AR84" i="2"/>
  <c r="AO87" i="2"/>
  <c r="AR88" i="2"/>
  <c r="AO91" i="2"/>
  <c r="AR92" i="2"/>
  <c r="AO95" i="2"/>
  <c r="AR96" i="2"/>
  <c r="AO99" i="2"/>
  <c r="AR100" i="2"/>
  <c r="AO103" i="2"/>
  <c r="AR104" i="2"/>
  <c r="Y6" i="2"/>
  <c r="AC6" i="2"/>
  <c r="AF7" i="4"/>
  <c r="Z17" i="4"/>
  <c r="T27" i="4"/>
  <c r="AC36" i="4"/>
  <c r="W46" i="4"/>
  <c r="AF55" i="4"/>
  <c r="Z65" i="4"/>
  <c r="T75" i="4"/>
  <c r="AC84" i="4"/>
  <c r="W94" i="4"/>
  <c r="X14" i="4"/>
  <c r="AG23" i="4"/>
  <c r="AA33" i="4"/>
  <c r="U43" i="4"/>
  <c r="AD52" i="4"/>
  <c r="V7" i="4"/>
  <c r="AE16" i="4"/>
  <c r="Y26" i="4"/>
  <c r="AH35" i="4"/>
  <c r="AB45" i="4"/>
  <c r="V55" i="4"/>
  <c r="AE64" i="4"/>
  <c r="Z14" i="4"/>
  <c r="T24" i="4"/>
  <c r="AC33" i="4"/>
  <c r="W43" i="4"/>
  <c r="AF52" i="4"/>
  <c r="AP11" i="2"/>
  <c r="AP15" i="2"/>
  <c r="AP19" i="2"/>
  <c r="AP23" i="2"/>
  <c r="AP27" i="2"/>
  <c r="AP31" i="2"/>
  <c r="AP35" i="2"/>
  <c r="AP39" i="2"/>
  <c r="AP43" i="2"/>
  <c r="AP47" i="2"/>
  <c r="AP51" i="2"/>
  <c r="AP55" i="2"/>
  <c r="AP59" i="2"/>
  <c r="AP63" i="2"/>
  <c r="AP67" i="2"/>
  <c r="AP71" i="2"/>
  <c r="AP75" i="2"/>
  <c r="AP79" i="2"/>
  <c r="AP83" i="2"/>
  <c r="AP87" i="2"/>
  <c r="AP91" i="2"/>
  <c r="AP95" i="2"/>
  <c r="AP99" i="2"/>
  <c r="AP103" i="2"/>
  <c r="AG6" i="2"/>
  <c r="M6" i="2"/>
  <c r="AC8" i="4"/>
  <c r="W18" i="4"/>
  <c r="AF27" i="4"/>
  <c r="Z37" i="4"/>
  <c r="T47" i="4"/>
  <c r="AC56" i="4"/>
  <c r="W66" i="4"/>
  <c r="AF75" i="4"/>
  <c r="Z85" i="4"/>
  <c r="T95" i="4"/>
  <c r="U15" i="4"/>
  <c r="AD24" i="4"/>
  <c r="X34" i="4"/>
  <c r="AG43" i="4"/>
  <c r="AA53" i="4"/>
  <c r="AH7" i="4"/>
  <c r="AB17" i="4"/>
  <c r="V27" i="4"/>
  <c r="AE36" i="4"/>
  <c r="Y46" i="4"/>
  <c r="AH55" i="4"/>
  <c r="AB65" i="4"/>
  <c r="W15" i="4"/>
  <c r="AF24" i="4"/>
  <c r="Z34" i="4"/>
  <c r="T44" i="4"/>
  <c r="AQ11" i="2"/>
  <c r="AQ15" i="2"/>
  <c r="AQ19" i="2"/>
  <c r="AQ23" i="2"/>
  <c r="AQ27" i="2"/>
  <c r="AQ31" i="2"/>
  <c r="AQ35" i="2"/>
  <c r="AQ39" i="2"/>
  <c r="AQ43" i="2"/>
  <c r="AQ47" i="2"/>
  <c r="AQ51" i="2"/>
  <c r="AQ55" i="2"/>
  <c r="AQ59" i="2"/>
  <c r="AQ63" i="2"/>
  <c r="AQ67" i="2"/>
  <c r="AQ71" i="2"/>
  <c r="AQ75" i="2"/>
  <c r="AQ79" i="2"/>
  <c r="AQ83" i="2"/>
  <c r="AQ87" i="2"/>
  <c r="AQ91" i="2"/>
  <c r="AQ95" i="2"/>
  <c r="AQ99" i="2"/>
  <c r="AQ103" i="2"/>
  <c r="U6" i="2"/>
  <c r="L6" i="2"/>
  <c r="Z9" i="4"/>
  <c r="T19" i="4"/>
  <c r="AC28" i="4"/>
  <c r="W38" i="4"/>
  <c r="AF47" i="4"/>
  <c r="Z57" i="4"/>
  <c r="T67" i="4"/>
  <c r="AC76" i="4"/>
  <c r="W86" i="4"/>
  <c r="AF95" i="4"/>
  <c r="AG15" i="4"/>
  <c r="AA25" i="4"/>
  <c r="U35" i="4"/>
  <c r="AD44" i="4"/>
  <c r="X54" i="4"/>
  <c r="AE8" i="4"/>
  <c r="Y18" i="4"/>
  <c r="AH27" i="4"/>
  <c r="AB37" i="4"/>
  <c r="V47" i="4"/>
  <c r="AE56" i="4"/>
  <c r="Y66" i="4"/>
  <c r="T16" i="4"/>
  <c r="AC25" i="4"/>
  <c r="AO10" i="2"/>
  <c r="AR11" i="2"/>
  <c r="AO14" i="2"/>
  <c r="AR15" i="2"/>
  <c r="AO18" i="2"/>
  <c r="AR19" i="2"/>
  <c r="AO22" i="2"/>
  <c r="AR23" i="2"/>
  <c r="AO26" i="2"/>
  <c r="AR27" i="2"/>
  <c r="AO30" i="2"/>
  <c r="AR31" i="2"/>
  <c r="AO34" i="2"/>
  <c r="AR35" i="2"/>
  <c r="AO38" i="2"/>
  <c r="AR39" i="2"/>
  <c r="AO42" i="2"/>
  <c r="AR43" i="2"/>
  <c r="AO46" i="2"/>
  <c r="AR47" i="2"/>
  <c r="AO50" i="2"/>
  <c r="AR51" i="2"/>
  <c r="AO54" i="2"/>
  <c r="AR55" i="2"/>
  <c r="AO58" i="2"/>
  <c r="AR59" i="2"/>
  <c r="AO62" i="2"/>
  <c r="AR63" i="2"/>
  <c r="AO66" i="2"/>
  <c r="AR67" i="2"/>
  <c r="AO70" i="2"/>
  <c r="AR71" i="2"/>
  <c r="AO74" i="2"/>
  <c r="AR75" i="2"/>
  <c r="AO78" i="2"/>
  <c r="AR79" i="2"/>
  <c r="AO82" i="2"/>
  <c r="AR83" i="2"/>
  <c r="AO86" i="2"/>
  <c r="AR87" i="2"/>
  <c r="AO90" i="2"/>
  <c r="AR91" i="2"/>
  <c r="AO94" i="2"/>
  <c r="AR95" i="2"/>
  <c r="AO98" i="2"/>
  <c r="AR99" i="2"/>
  <c r="AO102" i="2"/>
  <c r="AR103" i="2"/>
  <c r="AF6" i="2"/>
  <c r="K6" i="2"/>
  <c r="W10" i="4"/>
  <c r="AF19" i="4"/>
  <c r="Z29" i="4"/>
  <c r="T39" i="4"/>
  <c r="AC48" i="4"/>
  <c r="W58" i="4"/>
  <c r="AF67" i="4"/>
  <c r="Z77" i="4"/>
  <c r="T87" i="4"/>
  <c r="U7" i="4"/>
  <c r="AD16" i="4"/>
  <c r="X26" i="4"/>
  <c r="AG35" i="4"/>
  <c r="AA45" i="4"/>
  <c r="U55" i="4"/>
  <c r="AB9" i="4"/>
  <c r="V19" i="4"/>
  <c r="AE28" i="4"/>
  <c r="Y38" i="4"/>
  <c r="AH47" i="4"/>
  <c r="AB57" i="4"/>
  <c r="W7" i="4"/>
  <c r="AF16" i="4"/>
  <c r="Z26" i="4"/>
  <c r="T36" i="4"/>
  <c r="AC45" i="4"/>
  <c r="W55" i="4"/>
  <c r="AP10" i="2"/>
  <c r="AP14" i="2"/>
  <c r="AP18" i="2"/>
  <c r="AP22" i="2"/>
  <c r="AP26" i="2"/>
  <c r="AP30" i="2"/>
  <c r="AP34" i="2"/>
  <c r="AP38" i="2"/>
  <c r="AP42" i="2"/>
  <c r="AP46" i="2"/>
  <c r="AP50" i="2"/>
  <c r="AP54" i="2"/>
  <c r="AP58" i="2"/>
  <c r="AP62" i="2"/>
  <c r="AP66" i="2"/>
  <c r="AP70" i="2"/>
  <c r="AP74" i="2"/>
  <c r="AP78" i="2"/>
  <c r="AP82" i="2"/>
  <c r="AP86" i="2"/>
  <c r="AP90" i="2"/>
  <c r="AP94" i="2"/>
  <c r="AP98" i="2"/>
  <c r="AP102" i="2"/>
  <c r="T6" i="2"/>
  <c r="I6" i="2"/>
  <c r="T11" i="4"/>
  <c r="AC20" i="4"/>
  <c r="W30" i="4"/>
  <c r="AF39" i="4"/>
  <c r="Z49" i="4"/>
  <c r="T59" i="4"/>
  <c r="AC68" i="4"/>
  <c r="W78" i="4"/>
  <c r="AF87" i="4"/>
  <c r="AG7" i="4"/>
  <c r="AA17" i="4"/>
  <c r="U27" i="4"/>
  <c r="AD36" i="4"/>
  <c r="X46" i="4"/>
  <c r="AG55" i="4"/>
  <c r="Y10" i="4"/>
  <c r="AH19" i="4"/>
  <c r="AB29" i="4"/>
  <c r="V39" i="4"/>
  <c r="AE48" i="4"/>
  <c r="Y58" i="4"/>
  <c r="T8" i="4"/>
  <c r="AC17" i="4"/>
  <c r="W27" i="4"/>
  <c r="AF36" i="4"/>
  <c r="Z46" i="4"/>
  <c r="AQ10" i="2"/>
  <c r="AQ14" i="2"/>
  <c r="AQ18" i="2"/>
  <c r="AQ22" i="2"/>
  <c r="AQ26" i="2"/>
  <c r="AQ30" i="2"/>
  <c r="AQ34" i="2"/>
  <c r="AQ38" i="2"/>
  <c r="AQ42" i="2"/>
  <c r="AQ46" i="2"/>
  <c r="AQ50" i="2"/>
  <c r="AQ54" i="2"/>
  <c r="AQ58" i="2"/>
  <c r="AQ62" i="2"/>
  <c r="AQ66" i="2"/>
  <c r="AQ70" i="2"/>
  <c r="AQ74" i="2"/>
  <c r="AQ78" i="2"/>
  <c r="AQ82" i="2"/>
  <c r="AQ86" i="2"/>
  <c r="AQ90" i="2"/>
  <c r="AQ94" i="2"/>
  <c r="AQ98" i="2"/>
  <c r="AQ102" i="2"/>
  <c r="Z6" i="2"/>
  <c r="J6" i="2"/>
  <c r="AF11" i="4"/>
  <c r="Z21" i="4"/>
  <c r="T31" i="4"/>
  <c r="AC40" i="4"/>
  <c r="W50" i="4"/>
  <c r="AF59" i="4"/>
  <c r="Z69" i="4"/>
  <c r="T79" i="4"/>
  <c r="AC88" i="4"/>
  <c r="AD8" i="4"/>
  <c r="X18" i="4"/>
  <c r="AG27" i="4"/>
  <c r="AA37" i="4"/>
  <c r="U47" i="4"/>
  <c r="AD56" i="4"/>
  <c r="V11" i="4"/>
  <c r="AE20" i="4"/>
  <c r="Y30" i="4"/>
  <c r="AH39" i="4"/>
  <c r="AB49" i="4"/>
  <c r="V59" i="4"/>
  <c r="AF8" i="4"/>
  <c r="Z18" i="4"/>
  <c r="T28" i="4"/>
  <c r="AC37" i="4"/>
  <c r="AO9" i="2"/>
  <c r="AR10" i="2"/>
  <c r="AO13" i="2"/>
  <c r="AR14" i="2"/>
  <c r="AO17" i="2"/>
  <c r="AR18" i="2"/>
  <c r="AO21" i="2"/>
  <c r="AR22" i="2"/>
  <c r="AO25" i="2"/>
  <c r="AR26" i="2"/>
  <c r="AO29" i="2"/>
  <c r="AR30" i="2"/>
  <c r="AO33" i="2"/>
  <c r="AR34" i="2"/>
  <c r="AO37" i="2"/>
  <c r="AR38" i="2"/>
  <c r="AO41" i="2"/>
  <c r="AR42" i="2"/>
  <c r="AO45" i="2"/>
  <c r="AR46" i="2"/>
  <c r="AO49" i="2"/>
  <c r="AR50" i="2"/>
  <c r="AO53" i="2"/>
  <c r="AR54" i="2"/>
  <c r="AO57" i="2"/>
  <c r="AR58" i="2"/>
  <c r="AO61" i="2"/>
  <c r="AR62" i="2"/>
  <c r="AO65" i="2"/>
  <c r="AR66" i="2"/>
  <c r="AO69" i="2"/>
  <c r="AR70" i="2"/>
  <c r="AO73" i="2"/>
  <c r="AR74" i="2"/>
  <c r="AO77" i="2"/>
  <c r="AR78" i="2"/>
  <c r="AO81" i="2"/>
  <c r="AR82" i="2"/>
  <c r="AO85" i="2"/>
  <c r="AR86" i="2"/>
  <c r="AO89" i="2"/>
  <c r="AR90" i="2"/>
  <c r="AO93" i="2"/>
  <c r="AR94" i="2"/>
  <c r="AO97" i="2"/>
  <c r="AR98" i="2"/>
  <c r="AO101" i="2"/>
  <c r="AR102" i="2"/>
  <c r="AO105" i="2"/>
  <c r="AE6" i="2"/>
  <c r="G6" i="2"/>
  <c r="AC12" i="4"/>
  <c r="W22" i="4"/>
  <c r="AF31" i="4"/>
  <c r="Z41" i="4"/>
  <c r="T51" i="4"/>
  <c r="AC60" i="4"/>
  <c r="W70" i="4"/>
  <c r="AF79" i="4"/>
  <c r="Z89" i="4"/>
  <c r="AA9" i="4"/>
  <c r="U19" i="4"/>
  <c r="AD28" i="4"/>
  <c r="X38" i="4"/>
  <c r="AG47" i="4"/>
  <c r="AA57" i="4"/>
  <c r="AH11" i="4"/>
  <c r="AB21" i="4"/>
  <c r="V31" i="4"/>
  <c r="AE40" i="4"/>
  <c r="Y50" i="4"/>
  <c r="AH59" i="4"/>
  <c r="AC9" i="4"/>
  <c r="W19" i="4"/>
  <c r="AF28" i="4"/>
  <c r="Z38" i="4"/>
  <c r="T48" i="4"/>
  <c r="AP9" i="2"/>
  <c r="AP13" i="2"/>
  <c r="AP17" i="2"/>
  <c r="AP21" i="2"/>
  <c r="AP25" i="2"/>
  <c r="AP29" i="2"/>
  <c r="AP33" i="2"/>
  <c r="AP37" i="2"/>
  <c r="AP41" i="2"/>
  <c r="AP45" i="2"/>
  <c r="AP49" i="2"/>
  <c r="AP53" i="2"/>
  <c r="AP57" i="2"/>
  <c r="AP61" i="2"/>
  <c r="AP65" i="2"/>
  <c r="AP69" i="2"/>
  <c r="AP73" i="2"/>
  <c r="AP77" i="2"/>
  <c r="AP81" i="2"/>
  <c r="AP85" i="2"/>
  <c r="AP89" i="2"/>
  <c r="AP93" i="2"/>
  <c r="AP97" i="2"/>
  <c r="AP101" i="2"/>
  <c r="AP105" i="2"/>
  <c r="AB6" i="2"/>
  <c r="F6" i="2"/>
  <c r="AO8" i="2"/>
  <c r="AR9" i="2"/>
  <c r="AO12" i="2"/>
  <c r="AR13" i="2"/>
  <c r="AO16" i="2"/>
  <c r="AR17" i="2"/>
  <c r="AO20" i="2"/>
  <c r="AR21" i="2"/>
  <c r="AO24" i="2"/>
  <c r="AR25" i="2"/>
  <c r="AO28" i="2"/>
  <c r="AR29" i="2"/>
  <c r="AO32" i="2"/>
  <c r="AR33" i="2"/>
  <c r="AO36" i="2"/>
  <c r="AR37" i="2"/>
  <c r="AO40" i="2"/>
  <c r="AR41" i="2"/>
  <c r="AO44" i="2"/>
  <c r="AR45" i="2"/>
  <c r="AO48" i="2"/>
  <c r="AR49" i="2"/>
  <c r="AO52" i="2"/>
  <c r="AR53" i="2"/>
  <c r="AO56" i="2"/>
  <c r="AR57" i="2"/>
  <c r="AO60" i="2"/>
  <c r="AR61" i="2"/>
  <c r="AO64" i="2"/>
  <c r="AR65" i="2"/>
  <c r="AO68" i="2"/>
  <c r="AR69" i="2"/>
  <c r="AO72" i="2"/>
  <c r="AR73" i="2"/>
  <c r="AO76" i="2"/>
  <c r="AR77" i="2"/>
  <c r="AO80" i="2"/>
  <c r="AR81" i="2"/>
  <c r="AO84" i="2"/>
  <c r="AR85" i="2"/>
  <c r="AO88" i="2"/>
  <c r="AR89" i="2"/>
  <c r="AO92" i="2"/>
  <c r="AR93" i="2"/>
  <c r="AO96" i="2"/>
  <c r="AR97" i="2"/>
  <c r="AO100" i="2"/>
  <c r="AR101" i="2"/>
  <c r="AO104" i="2"/>
  <c r="AR105" i="2"/>
  <c r="AD6" i="2"/>
  <c r="N6" i="2"/>
  <c r="T15" i="4"/>
  <c r="AC24" i="4"/>
  <c r="W34" i="4"/>
  <c r="AF43" i="4"/>
  <c r="Z53" i="4"/>
  <c r="T63" i="4"/>
  <c r="AC72" i="4"/>
  <c r="W82" i="4"/>
  <c r="AF91" i="4"/>
  <c r="AG11" i="4"/>
  <c r="AA21" i="4"/>
  <c r="U31" i="4"/>
  <c r="AD40" i="4"/>
  <c r="X50" i="4"/>
  <c r="AG59" i="4"/>
  <c r="Y14" i="4"/>
  <c r="AH23" i="4"/>
  <c r="AB33" i="4"/>
  <c r="V43" i="4"/>
  <c r="AE52" i="4"/>
  <c r="Y62" i="4"/>
  <c r="T12" i="4"/>
  <c r="AC21" i="4"/>
  <c r="W31" i="4"/>
  <c r="AF40" i="4"/>
  <c r="Z50" i="4"/>
  <c r="AP8" i="2"/>
  <c r="AP12" i="2"/>
  <c r="AP16" i="2"/>
  <c r="AQ21" i="2"/>
  <c r="AQ29" i="2"/>
  <c r="AQ37" i="2"/>
  <c r="AQ45" i="2"/>
  <c r="AQ53" i="2"/>
  <c r="AQ61" i="2"/>
  <c r="AQ69" i="2"/>
  <c r="AQ77" i="2"/>
  <c r="AQ85" i="2"/>
  <c r="AQ93" i="2"/>
  <c r="AQ101" i="2"/>
  <c r="Z13" i="4"/>
  <c r="T43" i="4"/>
  <c r="AF71" i="4"/>
  <c r="U11" i="4"/>
  <c r="AG39" i="4"/>
  <c r="AB13" i="4"/>
  <c r="Y42" i="4"/>
  <c r="W11" i="4"/>
  <c r="W39" i="4"/>
  <c r="T56" i="4"/>
  <c r="AC65" i="4"/>
  <c r="W75" i="4"/>
  <c r="AF84" i="4"/>
  <c r="Z94" i="4"/>
  <c r="X7" i="4"/>
  <c r="AG16" i="4"/>
  <c r="AA26" i="4"/>
  <c r="U36" i="4"/>
  <c r="AD45" i="4"/>
  <c r="X55" i="4"/>
  <c r="AG64" i="4"/>
  <c r="V12" i="4"/>
  <c r="AE21" i="4"/>
  <c r="Y31" i="4"/>
  <c r="AH40" i="4"/>
  <c r="AB50" i="4"/>
  <c r="V60" i="4"/>
  <c r="AF13" i="4"/>
  <c r="Z23" i="4"/>
  <c r="T33" i="4"/>
  <c r="AC42" i="4"/>
  <c r="W52" i="4"/>
  <c r="AF61" i="4"/>
  <c r="Z71" i="4"/>
  <c r="T81" i="4"/>
  <c r="AC90" i="4"/>
  <c r="W100" i="4"/>
  <c r="X8" i="4"/>
  <c r="AG17" i="4"/>
  <c r="AA27" i="4"/>
  <c r="U37" i="4"/>
  <c r="AD46" i="4"/>
  <c r="X56" i="4"/>
  <c r="AG65" i="4"/>
  <c r="AA75" i="4"/>
  <c r="U85" i="4"/>
  <c r="AD94" i="4"/>
  <c r="AB7" i="4"/>
  <c r="V17" i="4"/>
  <c r="AE26" i="4"/>
  <c r="Y36" i="4"/>
  <c r="AH45" i="4"/>
  <c r="AB55" i="4"/>
  <c r="V65" i="4"/>
  <c r="AE74" i="4"/>
  <c r="Y84" i="4"/>
  <c r="AH93" i="4"/>
  <c r="AB103" i="4"/>
  <c r="AC15" i="4"/>
  <c r="W25" i="4"/>
  <c r="AF34" i="4"/>
  <c r="Z44" i="4"/>
  <c r="T54" i="4"/>
  <c r="AC63" i="4"/>
  <c r="W73" i="4"/>
  <c r="AF82" i="4"/>
  <c r="Z92" i="4"/>
  <c r="T102" i="4"/>
  <c r="X41" i="4"/>
  <c r="X101" i="4"/>
  <c r="X37" i="4"/>
  <c r="U75" i="4"/>
  <c r="X94" i="4"/>
  <c r="AE27" i="4"/>
  <c r="AH71" i="4"/>
  <c r="V91" i="4"/>
  <c r="U14" i="4"/>
  <c r="AH66" i="4"/>
  <c r="U88" i="4"/>
  <c r="AB78" i="4"/>
  <c r="AB101" i="4"/>
  <c r="AG63" i="4"/>
  <c r="AE47" i="4"/>
  <c r="U103" i="4"/>
  <c r="AD43" i="4"/>
  <c r="X77" i="4"/>
  <c r="AA96" i="4"/>
  <c r="AA44" i="4"/>
  <c r="AC96" i="4"/>
  <c r="AE59" i="4"/>
  <c r="Y17" i="4"/>
  <c r="AB48" i="4"/>
  <c r="AH78" i="4"/>
  <c r="AE97" i="4"/>
  <c r="Y65" i="4"/>
  <c r="Y103" i="4"/>
  <c r="U66" i="4"/>
  <c r="AH26" i="4"/>
  <c r="AE99" i="4"/>
  <c r="AB20" i="4"/>
  <c r="AB69" i="4"/>
  <c r="AE88" i="4"/>
  <c r="AE105" i="4"/>
  <c r="Y63" i="4"/>
  <c r="X95" i="4"/>
  <c r="AG104" i="4"/>
  <c r="AE31" i="4"/>
  <c r="AQ9" i="2"/>
  <c r="W14" i="4"/>
  <c r="AC44" i="4"/>
  <c r="Z73" i="4"/>
  <c r="AD12" i="4"/>
  <c r="AA41" i="4"/>
  <c r="V15" i="4"/>
  <c r="AH43" i="4"/>
  <c r="AF12" i="4"/>
  <c r="T40" i="4"/>
  <c r="AF56" i="4"/>
  <c r="Z66" i="4"/>
  <c r="T76" i="4"/>
  <c r="AC85" i="4"/>
  <c r="W95" i="4"/>
  <c r="U8" i="4"/>
  <c r="AD17" i="4"/>
  <c r="X27" i="4"/>
  <c r="AG36" i="4"/>
  <c r="AA46" i="4"/>
  <c r="U56" i="4"/>
  <c r="AD65" i="4"/>
  <c r="AH12" i="4"/>
  <c r="AB22" i="4"/>
  <c r="V32" i="4"/>
  <c r="AE41" i="4"/>
  <c r="Y51" i="4"/>
  <c r="AH60" i="4"/>
  <c r="AC14" i="4"/>
  <c r="W24" i="4"/>
  <c r="AF33" i="4"/>
  <c r="Z43" i="4"/>
  <c r="T53" i="4"/>
  <c r="AC62" i="4"/>
  <c r="W72" i="4"/>
  <c r="AF81" i="4"/>
  <c r="Z91" i="4"/>
  <c r="T101" i="4"/>
  <c r="U9" i="4"/>
  <c r="AD18" i="4"/>
  <c r="X28" i="4"/>
  <c r="AG37" i="4"/>
  <c r="AA47" i="4"/>
  <c r="U57" i="4"/>
  <c r="AD66" i="4"/>
  <c r="X76" i="4"/>
  <c r="AG85" i="4"/>
  <c r="AA95" i="4"/>
  <c r="Y8" i="4"/>
  <c r="AH17" i="4"/>
  <c r="AB27" i="4"/>
  <c r="V37" i="4"/>
  <c r="AE46" i="4"/>
  <c r="Y56" i="4"/>
  <c r="AH65" i="4"/>
  <c r="AB75" i="4"/>
  <c r="V85" i="4"/>
  <c r="AE94" i="4"/>
  <c r="Y104" i="4"/>
  <c r="Z16" i="4"/>
  <c r="T26" i="4"/>
  <c r="AC35" i="4"/>
  <c r="W45" i="4"/>
  <c r="AF54" i="4"/>
  <c r="Z64" i="4"/>
  <c r="T74" i="4"/>
  <c r="AC83" i="4"/>
  <c r="W93" i="4"/>
  <c r="AF102" i="4"/>
  <c r="U46" i="4"/>
  <c r="AB12" i="4"/>
  <c r="U42" i="4"/>
  <c r="AD76" i="4"/>
  <c r="AG95" i="4"/>
  <c r="AB32" i="4"/>
  <c r="AB73" i="4"/>
  <c r="AE92" i="4"/>
  <c r="AG18" i="4"/>
  <c r="AE68" i="4"/>
  <c r="AD89" i="4"/>
  <c r="Y83" i="4"/>
  <c r="V104" i="4"/>
  <c r="V78" i="4"/>
  <c r="AB52" i="4"/>
  <c r="AB36" i="4"/>
  <c r="AA48" i="4"/>
  <c r="AG78" i="4"/>
  <c r="AD97" i="4"/>
  <c r="U54" i="4"/>
  <c r="X99" i="4"/>
  <c r="AE69" i="4"/>
  <c r="AE71" i="4"/>
  <c r="Y53" i="4"/>
  <c r="AB80" i="4"/>
  <c r="V99" i="4"/>
  <c r="AA69" i="4"/>
  <c r="AD105" i="4"/>
  <c r="AH72" i="4"/>
  <c r="X66" i="4"/>
  <c r="AF103" i="4"/>
  <c r="Y25" i="4"/>
  <c r="V71" i="4"/>
  <c r="Y90" i="4"/>
  <c r="AD11" i="4"/>
  <c r="AE65" i="4"/>
  <c r="AG100" i="4"/>
  <c r="AG74" i="4"/>
  <c r="AB60" i="4"/>
  <c r="AC6" i="4"/>
  <c r="G14" i="4"/>
  <c r="K28" i="4"/>
  <c r="AF15" i="4"/>
  <c r="Z45" i="4"/>
  <c r="W74" i="4"/>
  <c r="AA13" i="4"/>
  <c r="X42" i="4"/>
  <c r="AH15" i="4"/>
  <c r="AE44" i="4"/>
  <c r="AC13" i="4"/>
  <c r="AC41" i="4"/>
  <c r="AC57" i="4"/>
  <c r="W67" i="4"/>
  <c r="AF76" i="4"/>
  <c r="Z86" i="4"/>
  <c r="T96" i="4"/>
  <c r="AG8" i="4"/>
  <c r="AA18" i="4"/>
  <c r="U28" i="4"/>
  <c r="AD37" i="4"/>
  <c r="X47" i="4"/>
  <c r="AG56" i="4"/>
  <c r="AA66" i="4"/>
  <c r="AE13" i="4"/>
  <c r="Y23" i="4"/>
  <c r="AH32" i="4"/>
  <c r="AB42" i="4"/>
  <c r="V52" i="4"/>
  <c r="AE61" i="4"/>
  <c r="Z15" i="4"/>
  <c r="T25" i="4"/>
  <c r="AC34" i="4"/>
  <c r="W44" i="4"/>
  <c r="AF53" i="4"/>
  <c r="Z63" i="4"/>
  <c r="T73" i="4"/>
  <c r="AC82" i="4"/>
  <c r="W92" i="4"/>
  <c r="AF101" i="4"/>
  <c r="AG9" i="4"/>
  <c r="AA19" i="4"/>
  <c r="U29" i="4"/>
  <c r="AD38" i="4"/>
  <c r="X48" i="4"/>
  <c r="AG57" i="4"/>
  <c r="AA67" i="4"/>
  <c r="U77" i="4"/>
  <c r="AD86" i="4"/>
  <c r="X96" i="4"/>
  <c r="V9" i="4"/>
  <c r="AE18" i="4"/>
  <c r="Y28" i="4"/>
  <c r="AH37" i="4"/>
  <c r="AB47" i="4"/>
  <c r="V57" i="4"/>
  <c r="AE66" i="4"/>
  <c r="Y76" i="4"/>
  <c r="AH85" i="4"/>
  <c r="AB95" i="4"/>
  <c r="AC7" i="4"/>
  <c r="W17" i="4"/>
  <c r="AF26" i="4"/>
  <c r="Z36" i="4"/>
  <c r="T46" i="4"/>
  <c r="AC55" i="4"/>
  <c r="W65" i="4"/>
  <c r="AF74" i="4"/>
  <c r="Z84" i="4"/>
  <c r="T94" i="4"/>
  <c r="AC103" i="4"/>
  <c r="AG50" i="4"/>
  <c r="AH50" i="4"/>
  <c r="AG46" i="4"/>
  <c r="X78" i="4"/>
  <c r="Y97" i="4"/>
  <c r="Y37" i="4"/>
  <c r="V75" i="4"/>
  <c r="Y94" i="4"/>
  <c r="AD23" i="4"/>
  <c r="AA70" i="4"/>
  <c r="X91" i="4"/>
  <c r="V88" i="4"/>
  <c r="V62" i="4"/>
  <c r="AB92" i="4"/>
  <c r="Y57" i="4"/>
  <c r="V70" i="4"/>
  <c r="X53" i="4"/>
  <c r="AA80" i="4"/>
  <c r="U99" i="4"/>
  <c r="AH62" i="4"/>
  <c r="V102" i="4"/>
  <c r="V76" i="4"/>
  <c r="Y89" i="4"/>
  <c r="V58" i="4"/>
  <c r="V82" i="4"/>
  <c r="AC100" i="4"/>
  <c r="AD72" i="4"/>
  <c r="AD77" i="4"/>
  <c r="AE77" i="4"/>
  <c r="Y81" i="4"/>
  <c r="X73" i="4"/>
  <c r="V30" i="4"/>
  <c r="AE72" i="4"/>
  <c r="AH91" i="4"/>
  <c r="AA16" i="4"/>
  <c r="AG67" i="4"/>
  <c r="AF104" i="4"/>
  <c r="X81" i="4"/>
  <c r="AB76" i="4"/>
  <c r="AB6" i="4"/>
  <c r="I15" i="4"/>
  <c r="T23" i="4"/>
  <c r="AF51" i="4"/>
  <c r="AC80" i="4"/>
  <c r="AG19" i="4"/>
  <c r="AD48" i="4"/>
  <c r="Y22" i="4"/>
  <c r="V51" i="4"/>
  <c r="T20" i="4"/>
  <c r="Z42" i="4"/>
  <c r="Z58" i="4"/>
  <c r="T68" i="4"/>
  <c r="AC77" i="4"/>
  <c r="W87" i="4"/>
  <c r="AF96" i="4"/>
  <c r="AD9" i="4"/>
  <c r="X19" i="4"/>
  <c r="AG28" i="4"/>
  <c r="AA38" i="4"/>
  <c r="U48" i="4"/>
  <c r="AD57" i="4"/>
  <c r="X67" i="4"/>
  <c r="AB14" i="4"/>
  <c r="V24" i="4"/>
  <c r="AE33" i="4"/>
  <c r="Y43" i="4"/>
  <c r="AH52" i="4"/>
  <c r="AB62" i="4"/>
  <c r="W16" i="4"/>
  <c r="AF25" i="4"/>
  <c r="Z35" i="4"/>
  <c r="T45" i="4"/>
  <c r="AC54" i="4"/>
  <c r="W64" i="4"/>
  <c r="AF73" i="4"/>
  <c r="Z83" i="4"/>
  <c r="T93" i="4"/>
  <c r="AC102" i="4"/>
  <c r="AD10" i="4"/>
  <c r="X20" i="4"/>
  <c r="AG29" i="4"/>
  <c r="AA39" i="4"/>
  <c r="U49" i="4"/>
  <c r="AD58" i="4"/>
  <c r="X68" i="4"/>
  <c r="AG77" i="4"/>
  <c r="AA87" i="4"/>
  <c r="U97" i="4"/>
  <c r="AH9" i="4"/>
  <c r="AB19" i="4"/>
  <c r="V29" i="4"/>
  <c r="AE38" i="4"/>
  <c r="Y48" i="4"/>
  <c r="AH57" i="4"/>
  <c r="AB67" i="4"/>
  <c r="V77" i="4"/>
  <c r="AE86" i="4"/>
  <c r="Y96" i="4"/>
  <c r="Z8" i="4"/>
  <c r="T18" i="4"/>
  <c r="AC27" i="4"/>
  <c r="W37" i="4"/>
  <c r="AF46" i="4"/>
  <c r="Z56" i="4"/>
  <c r="T66" i="4"/>
  <c r="AC75" i="4"/>
  <c r="W85" i="4"/>
  <c r="AF94" i="4"/>
  <c r="Z104" i="4"/>
  <c r="AD55" i="4"/>
  <c r="AH74" i="4"/>
  <c r="AD51" i="4"/>
  <c r="AG79" i="4"/>
  <c r="AB98" i="4"/>
  <c r="V42" i="4"/>
  <c r="AE76" i="4"/>
  <c r="AH95" i="4"/>
  <c r="AA28" i="4"/>
  <c r="U72" i="4"/>
  <c r="AG92" i="4"/>
  <c r="AH92" i="4"/>
  <c r="V72" i="4"/>
  <c r="V105" i="4"/>
  <c r="U67" i="4"/>
  <c r="AB84" i="4"/>
  <c r="U58" i="4"/>
  <c r="U82" i="4"/>
  <c r="AB100" i="4"/>
  <c r="AD67" i="4"/>
  <c r="AD104" i="4"/>
  <c r="AB82" i="4"/>
  <c r="AH103" i="4"/>
  <c r="AG62" i="4"/>
  <c r="AE83" i="4"/>
  <c r="U102" i="4"/>
  <c r="X74" i="4"/>
  <c r="U84" i="4"/>
  <c r="V84" i="4"/>
  <c r="V94" i="4"/>
  <c r="AG90" i="4"/>
  <c r="AH34" i="4"/>
  <c r="Y74" i="4"/>
  <c r="AB93" i="4"/>
  <c r="X21" i="4"/>
  <c r="AD69" i="4"/>
  <c r="AE11" i="4"/>
  <c r="U86" i="4"/>
  <c r="AH90" i="4"/>
  <c r="Z6" i="4"/>
  <c r="K16" i="4"/>
  <c r="AQ13" i="2"/>
  <c r="AF23" i="4"/>
  <c r="AC52" i="4"/>
  <c r="Z81" i="4"/>
  <c r="AD20" i="4"/>
  <c r="AA49" i="4"/>
  <c r="V23" i="4"/>
  <c r="AH51" i="4"/>
  <c r="AF20" i="4"/>
  <c r="AF44" i="4"/>
  <c r="W59" i="4"/>
  <c r="AF68" i="4"/>
  <c r="Z78" i="4"/>
  <c r="T88" i="4"/>
  <c r="AC97" i="4"/>
  <c r="AA10" i="4"/>
  <c r="U20" i="4"/>
  <c r="AD29" i="4"/>
  <c r="X39" i="4"/>
  <c r="AG48" i="4"/>
  <c r="AA58" i="4"/>
  <c r="U68" i="4"/>
  <c r="Y15" i="4"/>
  <c r="AH24" i="4"/>
  <c r="AB34" i="4"/>
  <c r="V44" i="4"/>
  <c r="AE53" i="4"/>
  <c r="Z7" i="4"/>
  <c r="T17" i="4"/>
  <c r="AC26" i="4"/>
  <c r="W36" i="4"/>
  <c r="AF45" i="4"/>
  <c r="Z55" i="4"/>
  <c r="T65" i="4"/>
  <c r="AC74" i="4"/>
  <c r="W84" i="4"/>
  <c r="AF93" i="4"/>
  <c r="Z103" i="4"/>
  <c r="AA11" i="4"/>
  <c r="U21" i="4"/>
  <c r="AD30" i="4"/>
  <c r="X40" i="4"/>
  <c r="AG49" i="4"/>
  <c r="AA59" i="4"/>
  <c r="U69" i="4"/>
  <c r="AD78" i="4"/>
  <c r="X88" i="4"/>
  <c r="AG97" i="4"/>
  <c r="AE10" i="4"/>
  <c r="Y20" i="4"/>
  <c r="AH29" i="4"/>
  <c r="AB39" i="4"/>
  <c r="V49" i="4"/>
  <c r="AE58" i="4"/>
  <c r="Y68" i="4"/>
  <c r="AH77" i="4"/>
  <c r="AB87" i="4"/>
  <c r="V97" i="4"/>
  <c r="W9" i="4"/>
  <c r="AF18" i="4"/>
  <c r="Z28" i="4"/>
  <c r="T38" i="4"/>
  <c r="AC47" i="4"/>
  <c r="W57" i="4"/>
  <c r="AF66" i="4"/>
  <c r="Z76" i="4"/>
  <c r="T86" i="4"/>
  <c r="AC95" i="4"/>
  <c r="W105" i="4"/>
  <c r="AA60" i="4"/>
  <c r="AE87" i="4"/>
  <c r="AA56" i="4"/>
  <c r="AA81" i="4"/>
  <c r="AH99" i="4"/>
  <c r="AH46" i="4"/>
  <c r="Y78" i="4"/>
  <c r="Z97" i="4"/>
  <c r="X33" i="4"/>
  <c r="AD73" i="4"/>
  <c r="AA94" i="4"/>
  <c r="AB97" i="4"/>
  <c r="AH76" i="4"/>
  <c r="Y9" i="4"/>
  <c r="AH68" i="4"/>
  <c r="AA98" i="4"/>
  <c r="X62" i="4"/>
  <c r="AD83" i="4"/>
  <c r="AE101" i="4"/>
  <c r="U71" i="4"/>
  <c r="X79" i="4"/>
  <c r="AH88" i="4"/>
  <c r="V10" i="4"/>
  <c r="X65" i="4"/>
  <c r="Y85" i="4"/>
  <c r="AC104" i="4"/>
  <c r="AA77" i="4"/>
  <c r="AG88" i="4"/>
  <c r="AB90" i="4"/>
  <c r="AB102" i="4"/>
  <c r="AF99" i="4"/>
  <c r="AE39" i="4"/>
  <c r="AH75" i="4"/>
  <c r="V95" i="4"/>
  <c r="AP24" i="2"/>
  <c r="AP32" i="2"/>
  <c r="AP40" i="2"/>
  <c r="AP48" i="2"/>
  <c r="AP56" i="2"/>
  <c r="AP64" i="2"/>
  <c r="AP72" i="2"/>
  <c r="AP80" i="2"/>
  <c r="AP88" i="2"/>
  <c r="AP96" i="2"/>
  <c r="AP104" i="2"/>
  <c r="Z25" i="4"/>
  <c r="W54" i="4"/>
  <c r="T83" i="4"/>
  <c r="X22" i="4"/>
  <c r="U51" i="4"/>
  <c r="AE24" i="4"/>
  <c r="AB53" i="4"/>
  <c r="Z22" i="4"/>
  <c r="W47" i="4"/>
  <c r="T60" i="4"/>
  <c r="AC69" i="4"/>
  <c r="W79" i="4"/>
  <c r="AF88" i="4"/>
  <c r="Z98" i="4"/>
  <c r="X11" i="4"/>
  <c r="AG20" i="4"/>
  <c r="AA30" i="4"/>
  <c r="U40" i="4"/>
  <c r="AD49" i="4"/>
  <c r="X59" i="4"/>
  <c r="AG68" i="4"/>
  <c r="V16" i="4"/>
  <c r="AE25" i="4"/>
  <c r="Y35" i="4"/>
  <c r="AH44" i="4"/>
  <c r="AB54" i="4"/>
  <c r="W8" i="4"/>
  <c r="AF17" i="4"/>
  <c r="Z27" i="4"/>
  <c r="T37" i="4"/>
  <c r="AC46" i="4"/>
  <c r="W56" i="4"/>
  <c r="AF65" i="4"/>
  <c r="Z75" i="4"/>
  <c r="T85" i="4"/>
  <c r="AC94" i="4"/>
  <c r="W104" i="4"/>
  <c r="X12" i="4"/>
  <c r="AG21" i="4"/>
  <c r="AA31" i="4"/>
  <c r="U41" i="4"/>
  <c r="AD50" i="4"/>
  <c r="X60" i="4"/>
  <c r="AG69" i="4"/>
  <c r="AA79" i="4"/>
  <c r="U89" i="4"/>
  <c r="AD98" i="4"/>
  <c r="AB11" i="4"/>
  <c r="V21" i="4"/>
  <c r="AE30" i="4"/>
  <c r="Y40" i="4"/>
  <c r="AH49" i="4"/>
  <c r="AB59" i="4"/>
  <c r="V69" i="4"/>
  <c r="AE78" i="4"/>
  <c r="Y88" i="4"/>
  <c r="AH97" i="4"/>
  <c r="T10" i="4"/>
  <c r="AC19" i="4"/>
  <c r="W29" i="4"/>
  <c r="AF38" i="4"/>
  <c r="Z48" i="4"/>
  <c r="T58" i="4"/>
  <c r="AC67" i="4"/>
  <c r="W77" i="4"/>
  <c r="AF86" i="4"/>
  <c r="Z96" i="4"/>
  <c r="AD7" i="4"/>
  <c r="AE63" i="4"/>
  <c r="Y101" i="4"/>
  <c r="X61" i="4"/>
  <c r="U83" i="4"/>
  <c r="Z101" i="4"/>
  <c r="AE51" i="4"/>
  <c r="AH79" i="4"/>
  <c r="AG98" i="4"/>
  <c r="U38" i="4"/>
  <c r="X75" i="4"/>
  <c r="AA97" i="4"/>
  <c r="AD101" i="4"/>
  <c r="AE81" i="4"/>
  <c r="V14" i="4"/>
  <c r="AB70" i="4"/>
  <c r="U10" i="4"/>
  <c r="AH64" i="4"/>
  <c r="X85" i="4"/>
  <c r="V103" i="4"/>
  <c r="AG75" i="4"/>
  <c r="AD85" i="4"/>
  <c r="Y95" i="4"/>
  <c r="AH14" i="4"/>
  <c r="Y67" i="4"/>
  <c r="AH86" i="4"/>
  <c r="AG10" i="4"/>
  <c r="AD80" i="4"/>
  <c r="AD93" i="4"/>
  <c r="AG96" i="4"/>
  <c r="Y21" i="4"/>
  <c r="AE7" i="4"/>
  <c r="AB44" i="4"/>
  <c r="AB77" i="4"/>
  <c r="AD96" i="4"/>
  <c r="AG30" i="4"/>
  <c r="AG72" i="4"/>
  <c r="AH54" i="4"/>
  <c r="AG103" i="4"/>
  <c r="U6" i="4"/>
  <c r="V6" i="4"/>
  <c r="E19" i="4"/>
  <c r="AQ25" i="2"/>
  <c r="AQ33" i="2"/>
  <c r="AQ41" i="2"/>
  <c r="AQ49" i="2"/>
  <c r="AQ57" i="2"/>
  <c r="AQ65" i="2"/>
  <c r="AQ73" i="2"/>
  <c r="AQ81" i="2"/>
  <c r="AQ89" i="2"/>
  <c r="AQ97" i="2"/>
  <c r="AQ105" i="2"/>
  <c r="W26" i="4"/>
  <c r="T55" i="4"/>
  <c r="AF83" i="4"/>
  <c r="U23" i="4"/>
  <c r="AG51" i="4"/>
  <c r="AB25" i="4"/>
  <c r="Y54" i="4"/>
  <c r="W23" i="4"/>
  <c r="AF48" i="4"/>
  <c r="AF60" i="4"/>
  <c r="Z70" i="4"/>
  <c r="T80" i="4"/>
  <c r="AC89" i="4"/>
  <c r="W99" i="4"/>
  <c r="U12" i="4"/>
  <c r="AD21" i="4"/>
  <c r="X31" i="4"/>
  <c r="AG40" i="4"/>
  <c r="AA50" i="4"/>
  <c r="U60" i="4"/>
  <c r="Y7" i="4"/>
  <c r="AH16" i="4"/>
  <c r="AB26" i="4"/>
  <c r="V36" i="4"/>
  <c r="AE45" i="4"/>
  <c r="Y55" i="4"/>
  <c r="T9" i="4"/>
  <c r="AC18" i="4"/>
  <c r="W28" i="4"/>
  <c r="AF37" i="4"/>
  <c r="Z47" i="4"/>
  <c r="T57" i="4"/>
  <c r="AC66" i="4"/>
  <c r="W76" i="4"/>
  <c r="AF85" i="4"/>
  <c r="Z95" i="4"/>
  <c r="T105" i="4"/>
  <c r="U13" i="4"/>
  <c r="AD22" i="4"/>
  <c r="X32" i="4"/>
  <c r="AG41" i="4"/>
  <c r="AA51" i="4"/>
  <c r="U61" i="4"/>
  <c r="AD70" i="4"/>
  <c r="X80" i="4"/>
  <c r="AG89" i="4"/>
  <c r="AA99" i="4"/>
  <c r="Y12" i="4"/>
  <c r="AH21" i="4"/>
  <c r="AB31" i="4"/>
  <c r="V41" i="4"/>
  <c r="AE50" i="4"/>
  <c r="Y60" i="4"/>
  <c r="AH69" i="4"/>
  <c r="AB79" i="4"/>
  <c r="V89" i="4"/>
  <c r="AE98" i="4"/>
  <c r="AF10" i="4"/>
  <c r="Z20" i="4"/>
  <c r="T30" i="4"/>
  <c r="AC39" i="4"/>
  <c r="W49" i="4"/>
  <c r="AF58" i="4"/>
  <c r="Z68" i="4"/>
  <c r="T78" i="4"/>
  <c r="AC87" i="4"/>
  <c r="W97" i="4"/>
  <c r="AA12" i="4"/>
  <c r="V66" i="4"/>
  <c r="AA8" i="4"/>
  <c r="V64" i="4"/>
  <c r="AD84" i="4"/>
  <c r="AG102" i="4"/>
  <c r="AB56" i="4"/>
  <c r="AB81" i="4"/>
  <c r="U100" i="4"/>
  <c r="AG42" i="4"/>
  <c r="AG76" i="4"/>
  <c r="AH98" i="4"/>
  <c r="AA105" i="4"/>
  <c r="AQ17" i="2"/>
  <c r="AH6" i="2"/>
  <c r="AC32" i="4"/>
  <c r="Z61" i="4"/>
  <c r="W90" i="4"/>
  <c r="AA29" i="4"/>
  <c r="X58" i="4"/>
  <c r="AH31" i="4"/>
  <c r="AE60" i="4"/>
  <c r="AC29" i="4"/>
  <c r="AC49" i="4"/>
  <c r="AC61" i="4"/>
  <c r="W71" i="4"/>
  <c r="AF80" i="4"/>
  <c r="Z90" i="4"/>
  <c r="T100" i="4"/>
  <c r="AG12" i="4"/>
  <c r="AA22" i="4"/>
  <c r="U32" i="4"/>
  <c r="AD41" i="4"/>
  <c r="X51" i="4"/>
  <c r="AG60" i="4"/>
  <c r="V8" i="4"/>
  <c r="AE17" i="4"/>
  <c r="Y27" i="4"/>
  <c r="AH36" i="4"/>
  <c r="AB46" i="4"/>
  <c r="V56" i="4"/>
  <c r="AF9" i="4"/>
  <c r="Z19" i="4"/>
  <c r="T29" i="4"/>
  <c r="AC38" i="4"/>
  <c r="W48" i="4"/>
  <c r="AF57" i="4"/>
  <c r="Z67" i="4"/>
  <c r="T77" i="4"/>
  <c r="AC86" i="4"/>
  <c r="W96" i="4"/>
  <c r="AF105" i="4"/>
  <c r="AG13" i="4"/>
  <c r="AA23" i="4"/>
  <c r="U33" i="4"/>
  <c r="AD42" i="4"/>
  <c r="X52" i="4"/>
  <c r="AG61" i="4"/>
  <c r="AA71" i="4"/>
  <c r="U81" i="4"/>
  <c r="AD90" i="4"/>
  <c r="X100" i="4"/>
  <c r="V13" i="4"/>
  <c r="AE22" i="4"/>
  <c r="Y32" i="4"/>
  <c r="AH41" i="4"/>
  <c r="AB51" i="4"/>
  <c r="V61" i="4"/>
  <c r="AE70" i="4"/>
  <c r="Y80" i="4"/>
  <c r="AH89" i="4"/>
  <c r="AB99" i="4"/>
  <c r="AC11" i="4"/>
  <c r="W21" i="4"/>
  <c r="AF30" i="4"/>
  <c r="Z40" i="4"/>
  <c r="T50" i="4"/>
  <c r="AC59" i="4"/>
  <c r="W69" i="4"/>
  <c r="AF78" i="4"/>
  <c r="Z88" i="4"/>
  <c r="T98" i="4"/>
  <c r="X17" i="4"/>
  <c r="V68" i="4"/>
  <c r="X13" i="4"/>
  <c r="AB66" i="4"/>
  <c r="X86" i="4"/>
  <c r="T104" i="4"/>
  <c r="Y61" i="4"/>
  <c r="V83" i="4"/>
  <c r="AA101" i="4"/>
  <c r="AD47" i="4"/>
  <c r="AA78" i="4"/>
  <c r="V100" i="4"/>
  <c r="V46" i="4"/>
  <c r="Y91" i="4"/>
  <c r="AE23" i="4"/>
  <c r="V80" i="4"/>
  <c r="AD19" i="4"/>
  <c r="X69" i="4"/>
  <c r="AA88" i="4"/>
  <c r="AB105" i="4"/>
  <c r="X82" i="4"/>
  <c r="W98" i="4"/>
  <c r="U70" i="4"/>
  <c r="AB24" i="4"/>
  <c r="AH70" i="4"/>
  <c r="V90" i="4"/>
  <c r="X25" i="4"/>
  <c r="U87" i="4"/>
  <c r="AD99" i="4"/>
  <c r="AD71" i="4"/>
  <c r="AD63" i="4"/>
  <c r="Y73" i="4"/>
  <c r="V54" i="4"/>
  <c r="AE80" i="4"/>
  <c r="Y99" i="4"/>
  <c r="AA40" i="4"/>
  <c r="U76" i="4"/>
  <c r="AB74" i="4"/>
  <c r="AA68" i="4"/>
  <c r="T6" i="4"/>
  <c r="E7" i="4"/>
  <c r="I21" i="4"/>
  <c r="W6" i="2"/>
  <c r="Z33" i="4"/>
  <c r="W62" i="4"/>
  <c r="T91" i="4"/>
  <c r="X30" i="4"/>
  <c r="U59" i="4"/>
  <c r="AE32" i="4"/>
  <c r="AB61" i="4"/>
  <c r="Z30" i="4"/>
  <c r="W51" i="4"/>
  <c r="Z62" i="4"/>
  <c r="T72" i="4"/>
  <c r="AC81" i="4"/>
  <c r="W91" i="4"/>
  <c r="AF100" i="4"/>
  <c r="AD13" i="4"/>
  <c r="X23" i="4"/>
  <c r="AG32" i="4"/>
  <c r="AA42" i="4"/>
  <c r="U52" i="4"/>
  <c r="AD61" i="4"/>
  <c r="AH8" i="4"/>
  <c r="AB18" i="4"/>
  <c r="V28" i="4"/>
  <c r="AE37" i="4"/>
  <c r="Y47" i="4"/>
  <c r="AH56" i="4"/>
  <c r="AC10" i="4"/>
  <c r="W20" i="4"/>
  <c r="AF29" i="4"/>
  <c r="Z39" i="4"/>
  <c r="T49" i="4"/>
  <c r="AC58" i="4"/>
  <c r="W68" i="4"/>
  <c r="AF77" i="4"/>
  <c r="Z87" i="4"/>
  <c r="T97" i="4"/>
  <c r="U101" i="4"/>
  <c r="AD14" i="4"/>
  <c r="X24" i="4"/>
  <c r="AG33" i="4"/>
  <c r="AA43" i="4"/>
  <c r="U53" i="4"/>
  <c r="AD62" i="4"/>
  <c r="X72" i="4"/>
  <c r="AG81" i="4"/>
  <c r="AA91" i="4"/>
  <c r="AG101" i="4"/>
  <c r="AH13" i="4"/>
  <c r="AB23" i="4"/>
  <c r="V33" i="4"/>
  <c r="AE42" i="4"/>
  <c r="Y52" i="4"/>
  <c r="AH61" i="4"/>
  <c r="AB71" i="4"/>
  <c r="V81" i="4"/>
  <c r="AE90" i="4"/>
  <c r="Y100" i="4"/>
  <c r="Z12" i="4"/>
  <c r="T22" i="4"/>
  <c r="AC31" i="4"/>
  <c r="W41" i="4"/>
  <c r="AF50" i="4"/>
  <c r="Z60" i="4"/>
  <c r="T70" i="4"/>
  <c r="AC79" i="4"/>
  <c r="W89" i="4"/>
  <c r="AF98" i="4"/>
  <c r="U22" i="4"/>
  <c r="AA76" i="4"/>
  <c r="U18" i="4"/>
  <c r="AB68" i="4"/>
  <c r="AG87" i="4"/>
  <c r="AB8" i="4"/>
  <c r="AA64" i="4"/>
  <c r="AE84" i="4"/>
  <c r="AH102" i="4"/>
  <c r="AA52" i="4"/>
  <c r="AD81" i="4"/>
  <c r="T103" i="4"/>
  <c r="AE79" i="4"/>
  <c r="V96" i="4"/>
  <c r="AB28" i="4"/>
  <c r="AH84" i="4"/>
  <c r="AA24" i="4"/>
  <c r="AG70" i="4"/>
  <c r="U90" i="4"/>
  <c r="X103" i="4"/>
  <c r="AA85" i="4"/>
  <c r="X102" i="4"/>
  <c r="AD79" i="4"/>
  <c r="Y29" i="4"/>
  <c r="AB72" i="4"/>
  <c r="AA6" i="2"/>
  <c r="T35" i="4"/>
  <c r="AF63" i="4"/>
  <c r="AC92" i="4"/>
  <c r="AG31" i="4"/>
  <c r="AD60" i="4"/>
  <c r="Y34" i="4"/>
  <c r="V63" i="4"/>
  <c r="T32" i="4"/>
  <c r="T52" i="4"/>
  <c r="W63" i="4"/>
  <c r="AF72" i="4"/>
  <c r="Z82" i="4"/>
  <c r="T92" i="4"/>
  <c r="AC101" i="4"/>
  <c r="AA14" i="4"/>
  <c r="U24" i="4"/>
  <c r="AD33" i="4"/>
  <c r="X43" i="4"/>
  <c r="AG52" i="4"/>
  <c r="AA62" i="4"/>
  <c r="AE9" i="4"/>
  <c r="Y19" i="4"/>
  <c r="AH28" i="4"/>
  <c r="AB38" i="4"/>
  <c r="V48" i="4"/>
  <c r="AE57" i="4"/>
  <c r="Z11" i="4"/>
  <c r="T21" i="4"/>
  <c r="AC30" i="4"/>
  <c r="W40" i="4"/>
  <c r="AF49" i="4"/>
  <c r="Z59" i="4"/>
  <c r="T69" i="4"/>
  <c r="AC78" i="4"/>
  <c r="W88" i="4"/>
  <c r="AF97" i="4"/>
  <c r="AA103" i="4"/>
  <c r="AA15" i="4"/>
  <c r="U25" i="4"/>
  <c r="AD34" i="4"/>
  <c r="X44" i="4"/>
  <c r="AG53" i="4"/>
  <c r="AA63" i="4"/>
  <c r="U73" i="4"/>
  <c r="AD82" i="4"/>
  <c r="X92" i="4"/>
  <c r="AD102" i="4"/>
  <c r="AE14" i="4"/>
  <c r="Y24" i="4"/>
  <c r="AH33" i="4"/>
  <c r="AB43" i="4"/>
  <c r="V53" i="4"/>
  <c r="AE62" i="4"/>
  <c r="Y72" i="4"/>
  <c r="AH81" i="4"/>
  <c r="AB91" i="4"/>
  <c r="V101" i="4"/>
  <c r="W13" i="4"/>
  <c r="AF22" i="4"/>
  <c r="Z32" i="4"/>
  <c r="T42" i="4"/>
  <c r="AC51" i="4"/>
  <c r="W61" i="4"/>
  <c r="AF70" i="4"/>
  <c r="Z80" i="4"/>
  <c r="T90" i="4"/>
  <c r="AC99" i="4"/>
  <c r="AG26" i="4"/>
  <c r="U78" i="4"/>
  <c r="AG22" i="4"/>
  <c r="X70" i="4"/>
  <c r="AA89" i="4"/>
  <c r="Y13" i="4"/>
  <c r="AG66" i="4"/>
  <c r="Y86" i="4"/>
  <c r="U104" i="4"/>
  <c r="X57" i="4"/>
  <c r="X83" i="4"/>
  <c r="Z105" i="4"/>
  <c r="X97" i="4"/>
  <c r="AA100" i="4"/>
  <c r="Y33" i="4"/>
  <c r="AE89" i="4"/>
  <c r="X29" i="4"/>
  <c r="AA72" i="4"/>
  <c r="AD91" i="4"/>
  <c r="AC105" i="4"/>
  <c r="AD88" i="4"/>
  <c r="AH105" i="4"/>
  <c r="X89" i="4"/>
  <c r="V34" i="4"/>
  <c r="V74" i="4"/>
  <c r="E6" i="2"/>
  <c r="AF35" i="4"/>
  <c r="AC64" i="4"/>
  <c r="Z93" i="4"/>
  <c r="AD32" i="4"/>
  <c r="AA61" i="4"/>
  <c r="V35" i="4"/>
  <c r="AH63" i="4"/>
  <c r="AF32" i="4"/>
  <c r="AC53" i="4"/>
  <c r="T64" i="4"/>
  <c r="AC73" i="4"/>
  <c r="W83" i="4"/>
  <c r="AF92" i="4"/>
  <c r="Z102" i="4"/>
  <c r="X15" i="4"/>
  <c r="AG24" i="4"/>
  <c r="AA34" i="4"/>
  <c r="U44" i="4"/>
  <c r="AD53" i="4"/>
  <c r="X63" i="4"/>
  <c r="AB10" i="4"/>
  <c r="V20" i="4"/>
  <c r="AE29" i="4"/>
  <c r="Y39" i="4"/>
  <c r="AH48" i="4"/>
  <c r="AB58" i="4"/>
  <c r="W12" i="4"/>
  <c r="AF21" i="4"/>
  <c r="Z31" i="4"/>
  <c r="T41" i="4"/>
  <c r="AC50" i="4"/>
  <c r="W60" i="4"/>
  <c r="AF69" i="4"/>
  <c r="Z79" i="4"/>
  <c r="T89" i="4"/>
  <c r="AC98" i="4"/>
  <c r="U105" i="4"/>
  <c r="X16" i="4"/>
  <c r="AG25" i="4"/>
  <c r="AA35" i="4"/>
  <c r="U45" i="4"/>
  <c r="AD54" i="4"/>
  <c r="X64" i="4"/>
  <c r="AG73" i="4"/>
  <c r="AA83" i="4"/>
  <c r="U93" i="4"/>
  <c r="X104" i="4"/>
  <c r="AB15" i="4"/>
  <c r="V25" i="4"/>
  <c r="AE34" i="4"/>
  <c r="Y44" i="4"/>
  <c r="AH53" i="4"/>
  <c r="AB63" i="4"/>
  <c r="V73" i="4"/>
  <c r="AE82" i="4"/>
  <c r="Y92" i="4"/>
  <c r="AH101" i="4"/>
  <c r="T14" i="4"/>
  <c r="AC23" i="4"/>
  <c r="W33" i="4"/>
  <c r="AF42" i="4"/>
  <c r="Z52" i="4"/>
  <c r="T62" i="4"/>
  <c r="AC71" i="4"/>
  <c r="W81" i="4"/>
  <c r="AF90" i="4"/>
  <c r="Z100" i="4"/>
  <c r="AD31" i="4"/>
  <c r="AA84" i="4"/>
  <c r="AD27" i="4"/>
  <c r="AG71" i="4"/>
  <c r="U91" i="4"/>
  <c r="V18" i="4"/>
  <c r="AD68" i="4"/>
  <c r="AH87" i="4"/>
  <c r="Y105" i="4"/>
  <c r="U62" i="4"/>
  <c r="AG84" i="4"/>
  <c r="AD64" i="4"/>
  <c r="U80" i="4"/>
  <c r="AA104" i="4"/>
  <c r="V38" i="4"/>
  <c r="AB94" i="4"/>
  <c r="U34" i="4"/>
  <c r="U74" i="4"/>
  <c r="X93" i="4"/>
  <c r="AD15" i="4"/>
  <c r="X90" i="4"/>
  <c r="V26" i="4"/>
  <c r="AD95" i="4"/>
  <c r="AH38" i="4"/>
  <c r="AE75" i="4"/>
  <c r="AH94" i="4"/>
  <c r="X49" i="4"/>
  <c r="U98" i="4"/>
  <c r="AH30" i="4"/>
  <c r="Y98" i="4"/>
  <c r="Y87" i="4"/>
  <c r="AH10" i="4"/>
  <c r="AA65" i="4"/>
  <c r="AB85" i="4"/>
  <c r="AD103" i="4"/>
  <c r="AG54" i="4"/>
  <c r="X87" i="4"/>
  <c r="V92" i="4"/>
  <c r="X105" i="4"/>
  <c r="AP20" i="2"/>
  <c r="W42" i="4"/>
  <c r="AC93" i="4"/>
  <c r="AE49" i="4"/>
  <c r="AA7" i="4"/>
  <c r="AH25" i="4"/>
  <c r="AC43" i="4"/>
  <c r="AH22" i="4"/>
  <c r="Y75" i="4"/>
  <c r="U92" i="4"/>
  <c r="AA20" i="4"/>
  <c r="Y102" i="4"/>
  <c r="Y49" i="4"/>
  <c r="U26" i="4"/>
  <c r="AH80" i="4"/>
  <c r="Y6" i="4"/>
  <c r="K22" i="4"/>
  <c r="G38" i="4"/>
  <c r="K52" i="4"/>
  <c r="E67" i="4"/>
  <c r="I81" i="4"/>
  <c r="M95" i="4"/>
  <c r="H45" i="4"/>
  <c r="H14" i="4"/>
  <c r="L28" i="4"/>
  <c r="F43" i="4"/>
  <c r="J57" i="4"/>
  <c r="N71" i="4"/>
  <c r="H86" i="4"/>
  <c r="L100" i="4"/>
  <c r="I8" i="4"/>
  <c r="M22" i="4"/>
  <c r="G37" i="4"/>
  <c r="K51" i="4"/>
  <c r="E66" i="4"/>
  <c r="I80" i="4"/>
  <c r="M94" i="4"/>
  <c r="J16" i="4"/>
  <c r="L15" i="4"/>
  <c r="F30" i="4"/>
  <c r="J44" i="4"/>
  <c r="N58" i="4"/>
  <c r="H73" i="4"/>
  <c r="L87" i="4"/>
  <c r="F102" i="4"/>
  <c r="E11" i="4"/>
  <c r="I25" i="4"/>
  <c r="M39" i="4"/>
  <c r="G54" i="4"/>
  <c r="K68" i="4"/>
  <c r="E83" i="4"/>
  <c r="I97" i="4"/>
  <c r="F74" i="4"/>
  <c r="H18" i="4"/>
  <c r="L32" i="4"/>
  <c r="F47" i="4"/>
  <c r="J61" i="4"/>
  <c r="N75" i="4"/>
  <c r="H90" i="4"/>
  <c r="L53" i="4"/>
  <c r="G17" i="4"/>
  <c r="K31" i="4"/>
  <c r="E46" i="4"/>
  <c r="I60" i="4"/>
  <c r="M74" i="4"/>
  <c r="G89" i="4"/>
  <c r="K103" i="4"/>
  <c r="L7" i="4"/>
  <c r="F22" i="4"/>
  <c r="J36" i="4"/>
  <c r="N50" i="4"/>
  <c r="H65" i="4"/>
  <c r="L79" i="4"/>
  <c r="F94" i="4"/>
  <c r="F38" i="4"/>
  <c r="E15" i="4"/>
  <c r="I29" i="4"/>
  <c r="M43" i="4"/>
  <c r="G58" i="4"/>
  <c r="K72" i="4"/>
  <c r="E87" i="4"/>
  <c r="I101" i="4"/>
  <c r="L83" i="4"/>
  <c r="N19" i="4"/>
  <c r="H34" i="4"/>
  <c r="L48" i="4"/>
  <c r="F63" i="4"/>
  <c r="J77" i="4"/>
  <c r="N91" i="4"/>
  <c r="H21" i="4"/>
  <c r="K11" i="4"/>
  <c r="E26" i="4"/>
  <c r="I40" i="4"/>
  <c r="M54" i="4"/>
  <c r="G69" i="4"/>
  <c r="K83" i="4"/>
  <c r="E98" i="4"/>
  <c r="F56" i="4"/>
  <c r="I6" i="4"/>
  <c r="T37" i="7"/>
  <c r="T73" i="7"/>
  <c r="T109" i="7"/>
  <c r="T145" i="7"/>
  <c r="U93" i="7"/>
  <c r="U16" i="7"/>
  <c r="U52" i="7"/>
  <c r="U88" i="7"/>
  <c r="U124" i="7"/>
  <c r="U160" i="7"/>
  <c r="W39" i="7"/>
  <c r="V22" i="7"/>
  <c r="V58" i="7"/>
  <c r="V94" i="7"/>
  <c r="V130" i="7"/>
  <c r="T158" i="7"/>
  <c r="W129" i="7"/>
  <c r="W37" i="7"/>
  <c r="W73" i="7"/>
  <c r="W109" i="7"/>
  <c r="W145" i="7"/>
  <c r="U75" i="7"/>
  <c r="T11" i="7"/>
  <c r="T47" i="7"/>
  <c r="T83" i="7"/>
  <c r="T119" i="7"/>
  <c r="T155" i="7"/>
  <c r="W123" i="7"/>
  <c r="AP28" i="2"/>
  <c r="T71" i="4"/>
  <c r="W103" i="4"/>
  <c r="Y59" i="4"/>
  <c r="U17" i="4"/>
  <c r="AB35" i="4"/>
  <c r="W53" i="4"/>
  <c r="Y70" i="4"/>
  <c r="T99" i="4"/>
  <c r="AB40" i="4"/>
  <c r="AG34" i="4"/>
  <c r="AG82" i="4"/>
  <c r="AH58" i="4"/>
  <c r="AD35" i="4"/>
  <c r="AE85" i="4"/>
  <c r="W6" i="4"/>
  <c r="M23" i="4"/>
  <c r="I39" i="4"/>
  <c r="M53" i="4"/>
  <c r="G68" i="4"/>
  <c r="K82" i="4"/>
  <c r="E97" i="4"/>
  <c r="H63" i="4"/>
  <c r="J15" i="4"/>
  <c r="N29" i="4"/>
  <c r="H44" i="4"/>
  <c r="L58" i="4"/>
  <c r="F73" i="4"/>
  <c r="J87" i="4"/>
  <c r="N101" i="4"/>
  <c r="K9" i="4"/>
  <c r="E24" i="4"/>
  <c r="I38" i="4"/>
  <c r="M52" i="4"/>
  <c r="G67" i="4"/>
  <c r="K81" i="4"/>
  <c r="E96" i="4"/>
  <c r="N42" i="4"/>
  <c r="N16" i="4"/>
  <c r="H31" i="4"/>
  <c r="L45" i="4"/>
  <c r="F60" i="4"/>
  <c r="J74" i="4"/>
  <c r="N88" i="4"/>
  <c r="H103" i="4"/>
  <c r="G12" i="4"/>
  <c r="K26" i="4"/>
  <c r="E41" i="4"/>
  <c r="I55" i="4"/>
  <c r="M69" i="4"/>
  <c r="G84" i="4"/>
  <c r="K98" i="4"/>
  <c r="J88" i="4"/>
  <c r="J19" i="4"/>
  <c r="N33" i="4"/>
  <c r="H48" i="4"/>
  <c r="L62" i="4"/>
  <c r="F77" i="4"/>
  <c r="J91" i="4"/>
  <c r="J70" i="4"/>
  <c r="I18" i="4"/>
  <c r="M32" i="4"/>
  <c r="G47" i="4"/>
  <c r="K61" i="4"/>
  <c r="E76" i="4"/>
  <c r="I90" i="4"/>
  <c r="M104" i="4"/>
  <c r="N8" i="4"/>
  <c r="H23" i="4"/>
  <c r="L37" i="4"/>
  <c r="F52" i="4"/>
  <c r="J66" i="4"/>
  <c r="N80" i="4"/>
  <c r="H95" i="4"/>
  <c r="H51" i="4"/>
  <c r="G16" i="4"/>
  <c r="K30" i="4"/>
  <c r="E45" i="4"/>
  <c r="I59" i="4"/>
  <c r="M73" i="4"/>
  <c r="G88" i="4"/>
  <c r="K102" i="4"/>
  <c r="F98" i="4"/>
  <c r="F21" i="4"/>
  <c r="J35" i="4"/>
  <c r="N49" i="4"/>
  <c r="H64" i="4"/>
  <c r="L78" i="4"/>
  <c r="F93" i="4"/>
  <c r="F26" i="4"/>
  <c r="M12" i="4"/>
  <c r="G27" i="4"/>
  <c r="K41" i="4"/>
  <c r="E56" i="4"/>
  <c r="I70" i="4"/>
  <c r="M84" i="4"/>
  <c r="G99" i="4"/>
  <c r="F68" i="4"/>
  <c r="G6" i="4"/>
  <c r="T40" i="7"/>
  <c r="T76" i="7"/>
  <c r="T112" i="7"/>
  <c r="T148" i="7"/>
  <c r="U123" i="7"/>
  <c r="U19" i="7"/>
  <c r="U55" i="7"/>
  <c r="U91" i="7"/>
  <c r="U127" i="7"/>
  <c r="U163" i="7"/>
  <c r="W45" i="7"/>
  <c r="V25" i="7"/>
  <c r="V61" i="7"/>
  <c r="V97" i="7"/>
  <c r="V133" i="7"/>
  <c r="U152" i="7"/>
  <c r="W156" i="7"/>
  <c r="W40" i="7"/>
  <c r="W76" i="7"/>
  <c r="W112" i="7"/>
  <c r="W148" i="7"/>
  <c r="U102" i="7"/>
  <c r="T14" i="7"/>
  <c r="T50" i="7"/>
  <c r="T86" i="7"/>
  <c r="T122" i="7"/>
  <c r="U155" i="7"/>
  <c r="W150" i="7"/>
  <c r="U41" i="7"/>
  <c r="AP36" i="2"/>
  <c r="X10" i="4"/>
  <c r="U16" i="4"/>
  <c r="T13" i="4"/>
  <c r="AD26" i="4"/>
  <c r="V45" i="4"/>
  <c r="AF62" i="4"/>
  <c r="AB89" i="4"/>
  <c r="AG14" i="4"/>
  <c r="AH100" i="4"/>
  <c r="AD39" i="4"/>
  <c r="AA92" i="4"/>
  <c r="U63" i="4"/>
  <c r="X45" i="4"/>
  <c r="X98" i="4"/>
  <c r="AH6" i="4"/>
  <c r="E25" i="4"/>
  <c r="K40" i="4"/>
  <c r="E55" i="4"/>
  <c r="I69" i="4"/>
  <c r="M83" i="4"/>
  <c r="G98" i="4"/>
  <c r="J76" i="4"/>
  <c r="L16" i="4"/>
  <c r="F31" i="4"/>
  <c r="J45" i="4"/>
  <c r="N59" i="4"/>
  <c r="H74" i="4"/>
  <c r="L88" i="4"/>
  <c r="F103" i="4"/>
  <c r="M10" i="4"/>
  <c r="G25" i="4"/>
  <c r="K39" i="4"/>
  <c r="E54" i="4"/>
  <c r="I68" i="4"/>
  <c r="M82" i="4"/>
  <c r="G97" i="4"/>
  <c r="J64" i="4"/>
  <c r="F18" i="4"/>
  <c r="J32" i="4"/>
  <c r="N46" i="4"/>
  <c r="H61" i="4"/>
  <c r="L75" i="4"/>
  <c r="F90" i="4"/>
  <c r="J104" i="4"/>
  <c r="I13" i="4"/>
  <c r="M27" i="4"/>
  <c r="G42" i="4"/>
  <c r="K56" i="4"/>
  <c r="E71" i="4"/>
  <c r="I85" i="4"/>
  <c r="M99" i="4"/>
  <c r="L101" i="4"/>
  <c r="L20" i="4"/>
  <c r="F35" i="4"/>
  <c r="J49" i="4"/>
  <c r="N63" i="4"/>
  <c r="H78" i="4"/>
  <c r="L92" i="4"/>
  <c r="L89" i="4"/>
  <c r="K19" i="4"/>
  <c r="E34" i="4"/>
  <c r="I48" i="4"/>
  <c r="M62" i="4"/>
  <c r="G77" i="4"/>
  <c r="K91" i="4"/>
  <c r="J10" i="4"/>
  <c r="F10" i="4"/>
  <c r="J24" i="4"/>
  <c r="N38" i="4"/>
  <c r="H53" i="4"/>
  <c r="L67" i="4"/>
  <c r="F82" i="4"/>
  <c r="J96" i="4"/>
  <c r="L65" i="4"/>
  <c r="I17" i="4"/>
  <c r="M31" i="4"/>
  <c r="G46" i="4"/>
  <c r="K60" i="4"/>
  <c r="E75" i="4"/>
  <c r="I89" i="4"/>
  <c r="M103" i="4"/>
  <c r="N7" i="4"/>
  <c r="H22" i="4"/>
  <c r="L36" i="4"/>
  <c r="F51" i="4"/>
  <c r="J65" i="4"/>
  <c r="N79" i="4"/>
  <c r="H94" i="4"/>
  <c r="N30" i="4"/>
  <c r="E14" i="4"/>
  <c r="I28" i="4"/>
  <c r="M42" i="4"/>
  <c r="G57" i="4"/>
  <c r="K71" i="4"/>
  <c r="E86" i="4"/>
  <c r="I100" i="4"/>
  <c r="H81" i="4"/>
  <c r="T7" i="7"/>
  <c r="T43" i="7"/>
  <c r="T79" i="7"/>
  <c r="T115" i="7"/>
  <c r="T151" i="7"/>
  <c r="U153" i="7"/>
  <c r="U22" i="7"/>
  <c r="U58" i="7"/>
  <c r="U94" i="7"/>
  <c r="U130" i="7"/>
  <c r="T164" i="7"/>
  <c r="W75" i="7"/>
  <c r="V28" i="7"/>
  <c r="V64" i="7"/>
  <c r="V100" i="7"/>
  <c r="V136" i="7"/>
  <c r="V152" i="7"/>
  <c r="W7" i="7"/>
  <c r="W43" i="7"/>
  <c r="W79" i="7"/>
  <c r="W115" i="7"/>
  <c r="W151" i="7"/>
  <c r="U129" i="7"/>
  <c r="T17" i="7"/>
  <c r="T53" i="7"/>
  <c r="T89" i="7"/>
  <c r="T125" i="7"/>
  <c r="V161" i="7"/>
  <c r="U8" i="7"/>
  <c r="AP44" i="2"/>
  <c r="U39" i="4"/>
  <c r="AD25" i="4"/>
  <c r="AC22" i="4"/>
  <c r="X36" i="4"/>
  <c r="AE54" i="4"/>
  <c r="Z72" i="4"/>
  <c r="X9" i="4"/>
  <c r="AG38" i="4"/>
  <c r="AA102" i="4"/>
  <c r="AG58" i="4"/>
  <c r="AH104" i="4"/>
  <c r="AE67" i="4"/>
  <c r="U50" i="4"/>
  <c r="AH96" i="4"/>
  <c r="X6" i="4"/>
  <c r="G26" i="4"/>
  <c r="M41" i="4"/>
  <c r="G56" i="4"/>
  <c r="K70" i="4"/>
  <c r="E85" i="4"/>
  <c r="I99" i="4"/>
  <c r="H87" i="4"/>
  <c r="N17" i="4"/>
  <c r="H32" i="4"/>
  <c r="L46" i="4"/>
  <c r="F61" i="4"/>
  <c r="J75" i="4"/>
  <c r="N89" i="4"/>
  <c r="J105" i="4"/>
  <c r="E12" i="4"/>
  <c r="I26" i="4"/>
  <c r="M40" i="4"/>
  <c r="G55" i="4"/>
  <c r="K69" i="4"/>
  <c r="E84" i="4"/>
  <c r="I98" i="4"/>
  <c r="N78" i="4"/>
  <c r="H19" i="4"/>
  <c r="L33" i="4"/>
  <c r="F48" i="4"/>
  <c r="J62" i="4"/>
  <c r="N76" i="4"/>
  <c r="H91" i="4"/>
  <c r="H102" i="4"/>
  <c r="K14" i="4"/>
  <c r="E29" i="4"/>
  <c r="I43" i="4"/>
  <c r="M57" i="4"/>
  <c r="G72" i="4"/>
  <c r="K86" i="4"/>
  <c r="E101" i="4"/>
  <c r="J7" i="4"/>
  <c r="N21" i="4"/>
  <c r="H36" i="4"/>
  <c r="L50" i="4"/>
  <c r="F65" i="4"/>
  <c r="J79" i="4"/>
  <c r="N93" i="4"/>
  <c r="H105" i="4"/>
  <c r="M20" i="4"/>
  <c r="G35" i="4"/>
  <c r="K49" i="4"/>
  <c r="E64" i="4"/>
  <c r="I78" i="4"/>
  <c r="M92" i="4"/>
  <c r="J22" i="4"/>
  <c r="H11" i="4"/>
  <c r="L25" i="4"/>
  <c r="F40" i="4"/>
  <c r="J54" i="4"/>
  <c r="N68" i="4"/>
  <c r="H83" i="4"/>
  <c r="L97" i="4"/>
  <c r="L77" i="4"/>
  <c r="K18" i="4"/>
  <c r="E33" i="4"/>
  <c r="I47" i="4"/>
  <c r="M61" i="4"/>
  <c r="G76" i="4"/>
  <c r="K90" i="4"/>
  <c r="E105" i="4"/>
  <c r="F9" i="4"/>
  <c r="J23" i="4"/>
  <c r="N37" i="4"/>
  <c r="H52" i="4"/>
  <c r="L66" i="4"/>
  <c r="F81" i="4"/>
  <c r="J95" i="4"/>
  <c r="H39" i="4"/>
  <c r="G15" i="4"/>
  <c r="K29" i="4"/>
  <c r="E44" i="4"/>
  <c r="I58" i="4"/>
  <c r="M72" i="4"/>
  <c r="G87" i="4"/>
  <c r="K101" i="4"/>
  <c r="H93" i="4"/>
  <c r="T10" i="7"/>
  <c r="T46" i="7"/>
  <c r="T82" i="7"/>
  <c r="T118" i="7"/>
  <c r="T154" i="7"/>
  <c r="V156" i="7"/>
  <c r="U25" i="7"/>
  <c r="U61" i="7"/>
  <c r="U97" i="7"/>
  <c r="U133" i="7"/>
  <c r="U149" i="7"/>
  <c r="W96" i="7"/>
  <c r="V31" i="7"/>
  <c r="V67" i="7"/>
  <c r="V103" i="7"/>
  <c r="V139" i="7"/>
  <c r="U30" i="7"/>
  <c r="W10" i="7"/>
  <c r="W46" i="7"/>
  <c r="W82" i="7"/>
  <c r="W118" i="7"/>
  <c r="W154" i="7"/>
  <c r="U156" i="7"/>
  <c r="T20" i="7"/>
  <c r="T56" i="7"/>
  <c r="T92" i="7"/>
  <c r="T128" i="7"/>
  <c r="U24" i="7"/>
  <c r="U11" i="7"/>
  <c r="AP52" i="2"/>
  <c r="AE12" i="4"/>
  <c r="X35" i="4"/>
  <c r="W32" i="4"/>
  <c r="AG45" i="4"/>
  <c r="Y64" i="4"/>
  <c r="T82" i="4"/>
  <c r="AB64" i="4"/>
  <c r="V67" i="4"/>
  <c r="AE19" i="4"/>
  <c r="AG83" i="4"/>
  <c r="Y45" i="4"/>
  <c r="V79" i="4"/>
  <c r="AD59" i="4"/>
  <c r="V22" i="4"/>
  <c r="AA6" i="4"/>
  <c r="I27" i="4"/>
  <c r="E43" i="4"/>
  <c r="I57" i="4"/>
  <c r="M71" i="4"/>
  <c r="G86" i="4"/>
  <c r="K100" i="4"/>
  <c r="N96" i="4"/>
  <c r="F19" i="4"/>
  <c r="J33" i="4"/>
  <c r="N47" i="4"/>
  <c r="H62" i="4"/>
  <c r="L76" i="4"/>
  <c r="F91" i="4"/>
  <c r="L17" i="4"/>
  <c r="G13" i="4"/>
  <c r="K27" i="4"/>
  <c r="E42" i="4"/>
  <c r="I56" i="4"/>
  <c r="M70" i="4"/>
  <c r="G85" i="4"/>
  <c r="K99" i="4"/>
  <c r="F92" i="4"/>
  <c r="J20" i="4"/>
  <c r="N34" i="4"/>
  <c r="H49" i="4"/>
  <c r="L63" i="4"/>
  <c r="F78" i="4"/>
  <c r="J92" i="4"/>
  <c r="H15" i="4"/>
  <c r="M15" i="4"/>
  <c r="G30" i="4"/>
  <c r="K44" i="4"/>
  <c r="E59" i="4"/>
  <c r="I73" i="4"/>
  <c r="M87" i="4"/>
  <c r="G102" i="4"/>
  <c r="L8" i="4"/>
  <c r="F23" i="4"/>
  <c r="J37" i="4"/>
  <c r="N51" i="4"/>
  <c r="H66" i="4"/>
  <c r="L80" i="4"/>
  <c r="F95" i="4"/>
  <c r="K7" i="4"/>
  <c r="E22" i="4"/>
  <c r="I36" i="4"/>
  <c r="M50" i="4"/>
  <c r="G65" i="4"/>
  <c r="K79" i="4"/>
  <c r="E94" i="4"/>
  <c r="J28" i="4"/>
  <c r="J12" i="4"/>
  <c r="N26" i="4"/>
  <c r="H41" i="4"/>
  <c r="L55" i="4"/>
  <c r="F70" i="4"/>
  <c r="J84" i="4"/>
  <c r="N98" i="4"/>
  <c r="N90" i="4"/>
  <c r="M19" i="4"/>
  <c r="G34" i="4"/>
  <c r="K48" i="4"/>
  <c r="E63" i="4"/>
  <c r="I77" i="4"/>
  <c r="M91" i="4"/>
  <c r="F105" i="4"/>
  <c r="H10" i="4"/>
  <c r="L24" i="4"/>
  <c r="F39" i="4"/>
  <c r="J53" i="4"/>
  <c r="N67" i="4"/>
  <c r="H82" i="4"/>
  <c r="L96" i="4"/>
  <c r="F50" i="4"/>
  <c r="I16" i="4"/>
  <c r="M30" i="4"/>
  <c r="G45" i="4"/>
  <c r="K59" i="4"/>
  <c r="E74" i="4"/>
  <c r="I88" i="4"/>
  <c r="M102" i="4"/>
  <c r="N6" i="4"/>
  <c r="T13" i="7"/>
  <c r="T49" i="7"/>
  <c r="T85" i="7"/>
  <c r="T121" i="7"/>
  <c r="T157" i="7"/>
  <c r="W36" i="7"/>
  <c r="U28" i="7"/>
  <c r="U64" i="7"/>
  <c r="U100" i="7"/>
  <c r="U136" i="7"/>
  <c r="V155" i="7"/>
  <c r="W111" i="7"/>
  <c r="V34" i="7"/>
  <c r="V70" i="7"/>
  <c r="V106" i="7"/>
  <c r="V142" i="7"/>
  <c r="U57" i="7"/>
  <c r="W13" i="7"/>
  <c r="W49" i="7"/>
  <c r="W85" i="7"/>
  <c r="W121" i="7"/>
  <c r="W157" i="7"/>
  <c r="V165" i="7"/>
  <c r="T23" i="7"/>
  <c r="T59" i="7"/>
  <c r="T95" i="7"/>
  <c r="T131" i="7"/>
  <c r="U48" i="7"/>
  <c r="U14" i="7"/>
  <c r="AP60" i="2"/>
  <c r="AB41" i="4"/>
  <c r="AG44" i="4"/>
  <c r="AF41" i="4"/>
  <c r="AA55" i="4"/>
  <c r="AH73" i="4"/>
  <c r="AC91" i="4"/>
  <c r="AA86" i="4"/>
  <c r="AD75" i="4"/>
  <c r="AE43" i="4"/>
  <c r="AG91" i="4"/>
  <c r="Y71" i="4"/>
  <c r="Y82" i="4"/>
  <c r="X71" i="4"/>
  <c r="AH82" i="4"/>
  <c r="G8" i="4"/>
  <c r="M29" i="4"/>
  <c r="G44" i="4"/>
  <c r="K58" i="4"/>
  <c r="E73" i="4"/>
  <c r="I87" i="4"/>
  <c r="M101" i="4"/>
  <c r="N102" i="4"/>
  <c r="H20" i="4"/>
  <c r="L34" i="4"/>
  <c r="F49" i="4"/>
  <c r="J63" i="4"/>
  <c r="N77" i="4"/>
  <c r="H92" i="4"/>
  <c r="J34" i="4"/>
  <c r="I14" i="4"/>
  <c r="M28" i="4"/>
  <c r="G43" i="4"/>
  <c r="K57" i="4"/>
  <c r="E72" i="4"/>
  <c r="I86" i="4"/>
  <c r="M100" i="4"/>
  <c r="H7" i="4"/>
  <c r="L21" i="4"/>
  <c r="F36" i="4"/>
  <c r="J50" i="4"/>
  <c r="N64" i="4"/>
  <c r="H79" i="4"/>
  <c r="L93" i="4"/>
  <c r="N54" i="4"/>
  <c r="E17" i="4"/>
  <c r="I31" i="4"/>
  <c r="M45" i="4"/>
  <c r="G60" i="4"/>
  <c r="K74" i="4"/>
  <c r="E89" i="4"/>
  <c r="I103" i="4"/>
  <c r="N9" i="4"/>
  <c r="H24" i="4"/>
  <c r="L38" i="4"/>
  <c r="F53" i="4"/>
  <c r="J67" i="4"/>
  <c r="N81" i="4"/>
  <c r="H96" i="4"/>
  <c r="M8" i="4"/>
  <c r="G23" i="4"/>
  <c r="K37" i="4"/>
  <c r="E52" i="4"/>
  <c r="I66" i="4"/>
  <c r="M80" i="4"/>
  <c r="G95" i="4"/>
  <c r="H33" i="4"/>
  <c r="L13" i="4"/>
  <c r="F28" i="4"/>
  <c r="J42" i="4"/>
  <c r="N56" i="4"/>
  <c r="H71" i="4"/>
  <c r="L85" i="4"/>
  <c r="F100" i="4"/>
  <c r="F104" i="4"/>
  <c r="E21" i="4"/>
  <c r="I35" i="4"/>
  <c r="M49" i="4"/>
  <c r="G64" i="4"/>
  <c r="K78" i="4"/>
  <c r="E93" i="4"/>
  <c r="L11" i="4"/>
  <c r="J11" i="4"/>
  <c r="N25" i="4"/>
  <c r="H40" i="4"/>
  <c r="L54" i="4"/>
  <c r="F69" i="4"/>
  <c r="J83" i="4"/>
  <c r="N97" i="4"/>
  <c r="F62" i="4"/>
  <c r="K17" i="4"/>
  <c r="E32" i="4"/>
  <c r="I46" i="4"/>
  <c r="M60" i="4"/>
  <c r="G75" i="4"/>
  <c r="K89" i="4"/>
  <c r="E104" i="4"/>
  <c r="E6" i="4"/>
  <c r="T16" i="7"/>
  <c r="T52" i="7"/>
  <c r="T88" i="7"/>
  <c r="T124" i="7"/>
  <c r="T160" i="7"/>
  <c r="W57" i="7"/>
  <c r="U31" i="7"/>
  <c r="U67" i="7"/>
  <c r="U103" i="7"/>
  <c r="U139" i="7"/>
  <c r="U18" i="7"/>
  <c r="W135" i="7"/>
  <c r="V37" i="7"/>
  <c r="V73" i="7"/>
  <c r="V109" i="7"/>
  <c r="V145" i="7"/>
  <c r="U90" i="7"/>
  <c r="W16" i="7"/>
  <c r="W52" i="7"/>
  <c r="W88" i="7"/>
  <c r="W124" i="7"/>
  <c r="W160" i="7"/>
  <c r="W24" i="7"/>
  <c r="T26" i="7"/>
  <c r="T62" i="7"/>
  <c r="T98" i="7"/>
  <c r="T134" i="7"/>
  <c r="U84" i="7"/>
  <c r="U17" i="7"/>
  <c r="AP68" i="2"/>
  <c r="Z10" i="4"/>
  <c r="AA54" i="4"/>
  <c r="Z51" i="4"/>
  <c r="U65" i="4"/>
  <c r="AB83" i="4"/>
  <c r="W101" i="4"/>
  <c r="AE73" i="4"/>
  <c r="AG86" i="4"/>
  <c r="Y69" i="4"/>
  <c r="U95" i="4"/>
  <c r="Y79" i="4"/>
  <c r="AH83" i="4"/>
  <c r="AA74" i="4"/>
  <c r="AE95" i="4"/>
  <c r="I9" i="4"/>
  <c r="E31" i="4"/>
  <c r="I45" i="4"/>
  <c r="M59" i="4"/>
  <c r="G74" i="4"/>
  <c r="K88" i="4"/>
  <c r="E103" i="4"/>
  <c r="F7" i="4"/>
  <c r="J21" i="4"/>
  <c r="N35" i="4"/>
  <c r="H50" i="4"/>
  <c r="L64" i="4"/>
  <c r="F79" i="4"/>
  <c r="J93" i="4"/>
  <c r="F44" i="4"/>
  <c r="K15" i="4"/>
  <c r="E30" i="4"/>
  <c r="I44" i="4"/>
  <c r="M58" i="4"/>
  <c r="G73" i="4"/>
  <c r="K87" i="4"/>
  <c r="E102" i="4"/>
  <c r="J8" i="4"/>
  <c r="N22" i="4"/>
  <c r="H37" i="4"/>
  <c r="L51" i="4"/>
  <c r="F66" i="4"/>
  <c r="J80" i="4"/>
  <c r="N94" i="4"/>
  <c r="H69" i="4"/>
  <c r="G18" i="4"/>
  <c r="K32" i="4"/>
  <c r="E47" i="4"/>
  <c r="I61" i="4"/>
  <c r="M75" i="4"/>
  <c r="G90" i="4"/>
  <c r="K104" i="4"/>
  <c r="F11" i="4"/>
  <c r="J25" i="4"/>
  <c r="N39" i="4"/>
  <c r="H54" i="4"/>
  <c r="L68" i="4"/>
  <c r="F83" i="4"/>
  <c r="J97" i="4"/>
  <c r="E10" i="4"/>
  <c r="I24" i="4"/>
  <c r="M38" i="4"/>
  <c r="G53" i="4"/>
  <c r="K67" i="4"/>
  <c r="E82" i="4"/>
  <c r="I96" i="4"/>
  <c r="L41" i="4"/>
  <c r="N14" i="4"/>
  <c r="H29" i="4"/>
  <c r="L43" i="4"/>
  <c r="F58" i="4"/>
  <c r="J72" i="4"/>
  <c r="N86" i="4"/>
  <c r="H101" i="4"/>
  <c r="M7" i="4"/>
  <c r="G22" i="4"/>
  <c r="K36" i="4"/>
  <c r="E51" i="4"/>
  <c r="I65" i="4"/>
  <c r="M79" i="4"/>
  <c r="G94" i="4"/>
  <c r="N24" i="4"/>
  <c r="L12" i="4"/>
  <c r="F27" i="4"/>
  <c r="J41" i="4"/>
  <c r="N55" i="4"/>
  <c r="H70" i="4"/>
  <c r="L84" i="4"/>
  <c r="F99" i="4"/>
  <c r="H75" i="4"/>
  <c r="M18" i="4"/>
  <c r="G33" i="4"/>
  <c r="K47" i="4"/>
  <c r="E62" i="4"/>
  <c r="I76" i="4"/>
  <c r="M90" i="4"/>
  <c r="G105" i="4"/>
  <c r="M6" i="4"/>
  <c r="T19" i="7"/>
  <c r="T55" i="7"/>
  <c r="T91" i="7"/>
  <c r="T127" i="7"/>
  <c r="T163" i="7"/>
  <c r="W87" i="7"/>
  <c r="U34" i="7"/>
  <c r="U70" i="7"/>
  <c r="U106" i="7"/>
  <c r="U142" i="7"/>
  <c r="U54" i="7"/>
  <c r="W162" i="7"/>
  <c r="V40" i="7"/>
  <c r="V76" i="7"/>
  <c r="V112" i="7"/>
  <c r="V148" i="7"/>
  <c r="U117" i="7"/>
  <c r="W19" i="7"/>
  <c r="W55" i="7"/>
  <c r="W91" i="7"/>
  <c r="W127" i="7"/>
  <c r="W163" i="7"/>
  <c r="W42" i="7"/>
  <c r="T29" i="7"/>
  <c r="T65" i="7"/>
  <c r="T101" i="7"/>
  <c r="T137" i="7"/>
  <c r="U114" i="7"/>
  <c r="U20" i="7"/>
  <c r="AP76" i="2"/>
  <c r="W35" i="4"/>
  <c r="U64" i="4"/>
  <c r="T61" i="4"/>
  <c r="AD74" i="4"/>
  <c r="V93" i="4"/>
  <c r="AA36" i="4"/>
  <c r="U96" i="4"/>
  <c r="AG94" i="4"/>
  <c r="Y77" i="4"/>
  <c r="AD100" i="4"/>
  <c r="AE93" i="4"/>
  <c r="V87" i="4"/>
  <c r="AG80" i="4"/>
  <c r="AD87" i="4"/>
  <c r="K10" i="4"/>
  <c r="G32" i="4"/>
  <c r="K46" i="4"/>
  <c r="E61" i="4"/>
  <c r="I75" i="4"/>
  <c r="M89" i="4"/>
  <c r="G104" i="4"/>
  <c r="H8" i="4"/>
  <c r="L22" i="4"/>
  <c r="F37" i="4"/>
  <c r="J51" i="4"/>
  <c r="N65" i="4"/>
  <c r="H80" i="4"/>
  <c r="L94" i="4"/>
  <c r="H57" i="4"/>
  <c r="M16" i="4"/>
  <c r="G31" i="4"/>
  <c r="K45" i="4"/>
  <c r="E60" i="4"/>
  <c r="I74" i="4"/>
  <c r="M88" i="4"/>
  <c r="G103" i="4"/>
  <c r="L9" i="4"/>
  <c r="F24" i="4"/>
  <c r="J38" i="4"/>
  <c r="N52" i="4"/>
  <c r="H67" i="4"/>
  <c r="L81" i="4"/>
  <c r="F96" i="4"/>
  <c r="N84" i="4"/>
  <c r="I19" i="4"/>
  <c r="M33" i="4"/>
  <c r="G48" i="4"/>
  <c r="K62" i="4"/>
  <c r="E77" i="4"/>
  <c r="I91" i="4"/>
  <c r="M105" i="4"/>
  <c r="H12" i="4"/>
  <c r="L26" i="4"/>
  <c r="F41" i="4"/>
  <c r="J55" i="4"/>
  <c r="N69" i="4"/>
  <c r="H84" i="4"/>
  <c r="L98" i="4"/>
  <c r="G11" i="4"/>
  <c r="K25" i="4"/>
  <c r="E40" i="4"/>
  <c r="I54" i="4"/>
  <c r="M68" i="4"/>
  <c r="G83" i="4"/>
  <c r="K97" i="4"/>
  <c r="J52" i="4"/>
  <c r="F16" i="4"/>
  <c r="J30" i="4"/>
  <c r="N44" i="4"/>
  <c r="H59" i="4"/>
  <c r="L73" i="4"/>
  <c r="F88" i="4"/>
  <c r="J102" i="4"/>
  <c r="E9" i="4"/>
  <c r="I23" i="4"/>
  <c r="M37" i="4"/>
  <c r="G52" i="4"/>
  <c r="K66" i="4"/>
  <c r="E81" i="4"/>
  <c r="I95" i="4"/>
  <c r="F32" i="4"/>
  <c r="N13" i="4"/>
  <c r="H28" i="4"/>
  <c r="L42" i="4"/>
  <c r="F57" i="4"/>
  <c r="J71" i="4"/>
  <c r="N85" i="4"/>
  <c r="H100" i="4"/>
  <c r="J82" i="4"/>
  <c r="E20" i="4"/>
  <c r="I34" i="4"/>
  <c r="M48" i="4"/>
  <c r="G63" i="4"/>
  <c r="K77" i="4"/>
  <c r="E92" i="4"/>
  <c r="F8" i="4"/>
  <c r="F6" i="4"/>
  <c r="T22" i="7"/>
  <c r="T58" i="7"/>
  <c r="T94" i="7"/>
  <c r="T130" i="7"/>
  <c r="U143" i="7"/>
  <c r="W120" i="7"/>
  <c r="U37" i="7"/>
  <c r="U73" i="7"/>
  <c r="U109" i="7"/>
  <c r="U145" i="7"/>
  <c r="U87" i="7"/>
  <c r="V7" i="7"/>
  <c r="V43" i="7"/>
  <c r="V79" i="7"/>
  <c r="V115" i="7"/>
  <c r="V151" i="7"/>
  <c r="U147" i="7"/>
  <c r="W22" i="7"/>
  <c r="W58" i="7"/>
  <c r="W94" i="7"/>
  <c r="W130" i="7"/>
  <c r="T161" i="7"/>
  <c r="W51" i="7"/>
  <c r="T32" i="7"/>
  <c r="T68" i="7"/>
  <c r="T104" i="7"/>
  <c r="T140" i="7"/>
  <c r="U138" i="7"/>
  <c r="U23" i="7"/>
  <c r="AP84" i="2"/>
  <c r="Z54" i="4"/>
  <c r="Y11" i="4"/>
  <c r="AC70" i="4"/>
  <c r="X84" i="4"/>
  <c r="AE102" i="4"/>
  <c r="U94" i="4"/>
  <c r="AB86" i="4"/>
  <c r="AB104" i="4"/>
  <c r="AB88" i="4"/>
  <c r="AE96" i="4"/>
  <c r="AE55" i="4"/>
  <c r="V98" i="4"/>
  <c r="AA82" i="4"/>
  <c r="AG6" i="4"/>
  <c r="M11" i="4"/>
  <c r="I33" i="4"/>
  <c r="M47" i="4"/>
  <c r="G62" i="4"/>
  <c r="K76" i="4"/>
  <c r="E91" i="4"/>
  <c r="I105" i="4"/>
  <c r="J9" i="4"/>
  <c r="N23" i="4"/>
  <c r="H38" i="4"/>
  <c r="L52" i="4"/>
  <c r="F67" i="4"/>
  <c r="J81" i="4"/>
  <c r="N95" i="4"/>
  <c r="L71" i="4"/>
  <c r="E18" i="4"/>
  <c r="I32" i="4"/>
  <c r="M46" i="4"/>
  <c r="G61" i="4"/>
  <c r="K75" i="4"/>
  <c r="E90" i="4"/>
  <c r="I104" i="4"/>
  <c r="N10" i="4"/>
  <c r="H25" i="4"/>
  <c r="L39" i="4"/>
  <c r="F54" i="4"/>
  <c r="J68" i="4"/>
  <c r="N82" i="4"/>
  <c r="H97" i="4"/>
  <c r="H99" i="4"/>
  <c r="K20" i="4"/>
  <c r="E35" i="4"/>
  <c r="I49" i="4"/>
  <c r="M63" i="4"/>
  <c r="G78" i="4"/>
  <c r="K92" i="4"/>
  <c r="F14" i="4"/>
  <c r="J13" i="4"/>
  <c r="N27" i="4"/>
  <c r="H42" i="4"/>
  <c r="L56" i="4"/>
  <c r="F71" i="4"/>
  <c r="J85" i="4"/>
  <c r="N99" i="4"/>
  <c r="I12" i="4"/>
  <c r="M26" i="4"/>
  <c r="G41" i="4"/>
  <c r="K55" i="4"/>
  <c r="E70" i="4"/>
  <c r="I84" i="4"/>
  <c r="M98" i="4"/>
  <c r="J58" i="4"/>
  <c r="H17" i="4"/>
  <c r="L31" i="4"/>
  <c r="F46" i="4"/>
  <c r="J60" i="4"/>
  <c r="N74" i="4"/>
  <c r="H89" i="4"/>
  <c r="L103" i="4"/>
  <c r="G10" i="4"/>
  <c r="K24" i="4"/>
  <c r="E39" i="4"/>
  <c r="I53" i="4"/>
  <c r="M67" i="4"/>
  <c r="G82" i="4"/>
  <c r="K96" i="4"/>
  <c r="J40" i="4"/>
  <c r="F15" i="4"/>
  <c r="J29" i="4"/>
  <c r="N43" i="4"/>
  <c r="H58" i="4"/>
  <c r="L72" i="4"/>
  <c r="F87" i="4"/>
  <c r="J101" i="4"/>
  <c r="L95" i="4"/>
  <c r="G21" i="4"/>
  <c r="K35" i="4"/>
  <c r="E50" i="4"/>
  <c r="I64" i="4"/>
  <c r="M78" i="4"/>
  <c r="G93" i="4"/>
  <c r="L23" i="4"/>
  <c r="L6" i="4"/>
  <c r="T25" i="7"/>
  <c r="T61" i="7"/>
  <c r="T97" i="7"/>
  <c r="T133" i="7"/>
  <c r="U161" i="7"/>
  <c r="W153" i="7"/>
  <c r="U40" i="7"/>
  <c r="U76" i="7"/>
  <c r="U112" i="7"/>
  <c r="U148" i="7"/>
  <c r="U111" i="7"/>
  <c r="V10" i="7"/>
  <c r="V46" i="7"/>
  <c r="V82" i="7"/>
  <c r="V118" i="7"/>
  <c r="V154" i="7"/>
  <c r="V159" i="7"/>
  <c r="W25" i="7"/>
  <c r="W61" i="7"/>
  <c r="W97" i="7"/>
  <c r="W133" i="7"/>
  <c r="U158" i="7"/>
  <c r="W78" i="7"/>
  <c r="T35" i="7"/>
  <c r="T71" i="7"/>
  <c r="T107" i="7"/>
  <c r="T143" i="7"/>
  <c r="U165" i="7"/>
  <c r="U26" i="7"/>
  <c r="AP92" i="2"/>
  <c r="AF64" i="4"/>
  <c r="AH20" i="4"/>
  <c r="W80" i="4"/>
  <c r="AG93" i="4"/>
  <c r="AF14" i="4"/>
  <c r="AA32" i="4"/>
  <c r="Y41" i="4"/>
  <c r="U30" i="4"/>
  <c r="AE91" i="4"/>
  <c r="AE103" i="4"/>
  <c r="V86" i="4"/>
  <c r="AE100" i="4"/>
  <c r="AA90" i="4"/>
  <c r="AF6" i="4"/>
  <c r="E13" i="4"/>
  <c r="K34" i="4"/>
  <c r="E49" i="4"/>
  <c r="I63" i="4"/>
  <c r="M77" i="4"/>
  <c r="G92" i="4"/>
  <c r="H104" i="4"/>
  <c r="L10" i="4"/>
  <c r="F25" i="4"/>
  <c r="J39" i="4"/>
  <c r="N53" i="4"/>
  <c r="H68" i="4"/>
  <c r="L82" i="4"/>
  <c r="F97" i="4"/>
  <c r="F86" i="4"/>
  <c r="G19" i="4"/>
  <c r="K33" i="4"/>
  <c r="E48" i="4"/>
  <c r="I62" i="4"/>
  <c r="M76" i="4"/>
  <c r="G91" i="4"/>
  <c r="K105" i="4"/>
  <c r="F12" i="4"/>
  <c r="J26" i="4"/>
  <c r="N40" i="4"/>
  <c r="H55" i="4"/>
  <c r="L69" i="4"/>
  <c r="F84" i="4"/>
  <c r="J98" i="4"/>
  <c r="I7" i="4"/>
  <c r="M21" i="4"/>
  <c r="G36" i="4"/>
  <c r="K50" i="4"/>
  <c r="E65" i="4"/>
  <c r="I79" i="4"/>
  <c r="M93" i="4"/>
  <c r="L35" i="4"/>
  <c r="L14" i="4"/>
  <c r="F29" i="4"/>
  <c r="J43" i="4"/>
  <c r="N57" i="4"/>
  <c r="H72" i="4"/>
  <c r="L86" i="4"/>
  <c r="F101" i="4"/>
  <c r="K13" i="4"/>
  <c r="E28" i="4"/>
  <c r="I42" i="4"/>
  <c r="M56" i="4"/>
  <c r="G71" i="4"/>
  <c r="K85" i="4"/>
  <c r="E100" i="4"/>
  <c r="N66" i="4"/>
  <c r="J18" i="4"/>
  <c r="N32" i="4"/>
  <c r="H47" i="4"/>
  <c r="L61" i="4"/>
  <c r="F76" i="4"/>
  <c r="J90" i="4"/>
  <c r="N104" i="4"/>
  <c r="I11" i="4"/>
  <c r="M25" i="4"/>
  <c r="G40" i="4"/>
  <c r="K54" i="4"/>
  <c r="E69" i="4"/>
  <c r="I83" i="4"/>
  <c r="M97" i="4"/>
  <c r="N48" i="4"/>
  <c r="H16" i="4"/>
  <c r="L30" i="4"/>
  <c r="F45" i="4"/>
  <c r="J59" i="4"/>
  <c r="N73" i="4"/>
  <c r="H88" i="4"/>
  <c r="L102" i="4"/>
  <c r="E8" i="4"/>
  <c r="I22" i="4"/>
  <c r="M36" i="4"/>
  <c r="G51" i="4"/>
  <c r="K65" i="4"/>
  <c r="E80" i="4"/>
  <c r="I94" i="4"/>
  <c r="L29" i="4"/>
  <c r="K6" i="4"/>
  <c r="T28" i="7"/>
  <c r="T64" i="7"/>
  <c r="T100" i="7"/>
  <c r="T136" i="7"/>
  <c r="V164" i="7"/>
  <c r="U7" i="7"/>
  <c r="U43" i="7"/>
  <c r="U79" i="7"/>
  <c r="U115" i="7"/>
  <c r="U151" i="7"/>
  <c r="U132" i="7"/>
  <c r="V13" i="7"/>
  <c r="V49" i="7"/>
  <c r="V85" i="7"/>
  <c r="V121" i="7"/>
  <c r="V157" i="7"/>
  <c r="W21" i="7"/>
  <c r="W28" i="7"/>
  <c r="W64" i="7"/>
  <c r="W100" i="7"/>
  <c r="W136" i="7"/>
  <c r="V149" i="7"/>
  <c r="W108" i="7"/>
  <c r="T38" i="7"/>
  <c r="T74" i="7"/>
  <c r="T110" i="7"/>
  <c r="T146" i="7"/>
  <c r="W18" i="7"/>
  <c r="U29" i="7"/>
  <c r="AP100" i="2"/>
  <c r="Z74" i="4"/>
  <c r="AB30" i="4"/>
  <c r="AF89" i="4"/>
  <c r="AG105" i="4"/>
  <c r="Z24" i="4"/>
  <c r="AA73" i="4"/>
  <c r="AH18" i="4"/>
  <c r="U79" i="4"/>
  <c r="Y93" i="4"/>
  <c r="AB16" i="4"/>
  <c r="AG99" i="4"/>
  <c r="W102" i="4"/>
  <c r="AE35" i="4"/>
  <c r="AE6" i="4"/>
  <c r="M17" i="4"/>
  <c r="M35" i="4"/>
  <c r="G50" i="4"/>
  <c r="K64" i="4"/>
  <c r="E79" i="4"/>
  <c r="I93" i="4"/>
  <c r="L104" i="4"/>
  <c r="N11" i="4"/>
  <c r="H26" i="4"/>
  <c r="L40" i="4"/>
  <c r="F55" i="4"/>
  <c r="J69" i="4"/>
  <c r="N83" i="4"/>
  <c r="H98" i="4"/>
  <c r="J100" i="4"/>
  <c r="I20" i="4"/>
  <c r="M34" i="4"/>
  <c r="G49" i="4"/>
  <c r="K63" i="4"/>
  <c r="E78" i="4"/>
  <c r="I92" i="4"/>
  <c r="L105" i="4"/>
  <c r="H13" i="4"/>
  <c r="L27" i="4"/>
  <c r="F42" i="4"/>
  <c r="J56" i="4"/>
  <c r="N70" i="4"/>
  <c r="H85" i="4"/>
  <c r="L99" i="4"/>
  <c r="K8" i="4"/>
  <c r="E23" i="4"/>
  <c r="I37" i="4"/>
  <c r="M51" i="4"/>
  <c r="G66" i="4"/>
  <c r="K80" i="4"/>
  <c r="E95" i="4"/>
  <c r="L47" i="4"/>
  <c r="N15" i="4"/>
  <c r="H30" i="4"/>
  <c r="L44" i="4"/>
  <c r="F59" i="4"/>
  <c r="J73" i="4"/>
  <c r="N87" i="4"/>
  <c r="N105" i="4"/>
  <c r="M14" i="4"/>
  <c r="G29" i="4"/>
  <c r="K43" i="4"/>
  <c r="E58" i="4"/>
  <c r="I72" i="4"/>
  <c r="M86" i="4"/>
  <c r="G101" i="4"/>
  <c r="F80" i="4"/>
  <c r="L19" i="4"/>
  <c r="F34" i="4"/>
  <c r="J48" i="4"/>
  <c r="N62" i="4"/>
  <c r="H77" i="4"/>
  <c r="L91" i="4"/>
  <c r="H9" i="4"/>
  <c r="K12" i="4"/>
  <c r="E27" i="4"/>
  <c r="I41" i="4"/>
  <c r="M55" i="4"/>
  <c r="G70" i="4"/>
  <c r="K84" i="4"/>
  <c r="E99" i="4"/>
  <c r="L59" i="4"/>
  <c r="J17" i="4"/>
  <c r="N31" i="4"/>
  <c r="H46" i="4"/>
  <c r="L60" i="4"/>
  <c r="F75" i="4"/>
  <c r="J89" i="4"/>
  <c r="N103" i="4"/>
  <c r="G9" i="4"/>
  <c r="K23" i="4"/>
  <c r="E38" i="4"/>
  <c r="I52" i="4"/>
  <c r="M66" i="4"/>
  <c r="G81" i="4"/>
  <c r="H6" i="2"/>
  <c r="AE104" i="4"/>
  <c r="N41" i="4"/>
  <c r="J103" i="4"/>
  <c r="I67" i="4"/>
  <c r="I30" i="4"/>
  <c r="N92" i="4"/>
  <c r="J47" i="4"/>
  <c r="M96" i="4"/>
  <c r="T142" i="7"/>
  <c r="U157" i="7"/>
  <c r="V163" i="7"/>
  <c r="U51" i="7"/>
  <c r="W90" i="7"/>
  <c r="U68" i="7"/>
  <c r="U104" i="7"/>
  <c r="U140" i="7"/>
  <c r="V11" i="7"/>
  <c r="V47" i="7"/>
  <c r="V83" i="7"/>
  <c r="V119" i="7"/>
  <c r="U81" i="7"/>
  <c r="W17" i="7"/>
  <c r="W53" i="7"/>
  <c r="W89" i="7"/>
  <c r="W125" i="7"/>
  <c r="W161" i="7"/>
  <c r="W33" i="7"/>
  <c r="T30" i="7"/>
  <c r="T66" i="7"/>
  <c r="T102" i="7"/>
  <c r="T138" i="7"/>
  <c r="U66" i="7"/>
  <c r="V12" i="7"/>
  <c r="V48" i="7"/>
  <c r="V84" i="7"/>
  <c r="V120" i="7"/>
  <c r="W48" i="7"/>
  <c r="X19" i="7"/>
  <c r="X55" i="7"/>
  <c r="X91" i="7"/>
  <c r="X127" i="7"/>
  <c r="X163" i="7"/>
  <c r="Y115" i="7"/>
  <c r="Z49" i="7"/>
  <c r="Z151" i="7"/>
  <c r="Y31" i="7"/>
  <c r="Y85" i="7"/>
  <c r="Y163" i="7"/>
  <c r="Z130" i="7"/>
  <c r="Z37" i="7"/>
  <c r="Z145" i="7"/>
  <c r="AA31" i="7"/>
  <c r="AA67" i="7"/>
  <c r="X17" i="7"/>
  <c r="X53" i="7"/>
  <c r="X89" i="7"/>
  <c r="X125" i="7"/>
  <c r="X161" i="7"/>
  <c r="AA113" i="7"/>
  <c r="Y132" i="7"/>
  <c r="Y20" i="7"/>
  <c r="Y56" i="7"/>
  <c r="Y92" i="7"/>
  <c r="Y128" i="7"/>
  <c r="Y164" i="7"/>
  <c r="AA149" i="7"/>
  <c r="AA94" i="7"/>
  <c r="Z38" i="7"/>
  <c r="Z74" i="7"/>
  <c r="Z110" i="7"/>
  <c r="Z146" i="7"/>
  <c r="AA29" i="7"/>
  <c r="AA116" i="7"/>
  <c r="Y120" i="7"/>
  <c r="Y75" i="7"/>
  <c r="X18" i="7"/>
  <c r="X54" i="7"/>
  <c r="X90" i="7"/>
  <c r="X126" i="7"/>
  <c r="Y81" i="7"/>
  <c r="Y9" i="7"/>
  <c r="Y126" i="7"/>
  <c r="Z24" i="7"/>
  <c r="Z60" i="7"/>
  <c r="Z96" i="7"/>
  <c r="Z132" i="7"/>
  <c r="AA9" i="7"/>
  <c r="AA45" i="7"/>
  <c r="AA81" i="7"/>
  <c r="AA117" i="7"/>
  <c r="P7" i="7"/>
  <c r="P43" i="7"/>
  <c r="P79" i="7"/>
  <c r="P151" i="7"/>
  <c r="Q22" i="7"/>
  <c r="Q58" i="7"/>
  <c r="Q94" i="7"/>
  <c r="Q130" i="7"/>
  <c r="R163" i="7"/>
  <c r="P165" i="7"/>
  <c r="R28" i="7"/>
  <c r="R64" i="7"/>
  <c r="R100" i="7"/>
  <c r="R136" i="7"/>
  <c r="S112" i="7"/>
  <c r="S7" i="7"/>
  <c r="S43" i="7"/>
  <c r="S85" i="7"/>
  <c r="Q36" i="7"/>
  <c r="P29" i="7"/>
  <c r="P65" i="7"/>
  <c r="P101" i="7"/>
  <c r="P137" i="7"/>
  <c r="T84" i="4"/>
  <c r="AH67" i="4"/>
  <c r="H56" i="4"/>
  <c r="J14" i="4"/>
  <c r="M81" i="4"/>
  <c r="M44" i="4"/>
  <c r="H27" i="4"/>
  <c r="N61" i="4"/>
  <c r="N36" i="4"/>
  <c r="U27" i="7"/>
  <c r="U159" i="7"/>
  <c r="W72" i="7"/>
  <c r="W144" i="7"/>
  <c r="U32" i="7"/>
  <c r="U71" i="7"/>
  <c r="U107" i="7"/>
  <c r="U146" i="7"/>
  <c r="V14" i="7"/>
  <c r="V50" i="7"/>
  <c r="V86" i="7"/>
  <c r="V122" i="7"/>
  <c r="U108" i="7"/>
  <c r="W20" i="7"/>
  <c r="W56" i="7"/>
  <c r="W92" i="7"/>
  <c r="W128" i="7"/>
  <c r="W164" i="7"/>
  <c r="W60" i="7"/>
  <c r="T33" i="7"/>
  <c r="T69" i="7"/>
  <c r="T105" i="7"/>
  <c r="T141" i="7"/>
  <c r="U72" i="7"/>
  <c r="V15" i="7"/>
  <c r="V51" i="7"/>
  <c r="V87" i="7"/>
  <c r="V123" i="7"/>
  <c r="W84" i="7"/>
  <c r="X22" i="7"/>
  <c r="X58" i="7"/>
  <c r="X94" i="7"/>
  <c r="X130" i="7"/>
  <c r="Y37" i="7"/>
  <c r="Y121" i="7"/>
  <c r="Z58" i="7"/>
  <c r="AA100" i="7"/>
  <c r="Y34" i="7"/>
  <c r="Y91" i="7"/>
  <c r="Z13" i="7"/>
  <c r="Z139" i="7"/>
  <c r="Z43" i="7"/>
  <c r="Z154" i="7"/>
  <c r="AA34" i="7"/>
  <c r="AA70" i="7"/>
  <c r="X20" i="7"/>
  <c r="X56" i="7"/>
  <c r="X92" i="7"/>
  <c r="X128" i="7"/>
  <c r="X164" i="7"/>
  <c r="AA125" i="7"/>
  <c r="Y150" i="7"/>
  <c r="Y23" i="7"/>
  <c r="Y59" i="7"/>
  <c r="Y95" i="7"/>
  <c r="Y131" i="7"/>
  <c r="AA17" i="7"/>
  <c r="AA158" i="7"/>
  <c r="AA142" i="7"/>
  <c r="Z41" i="7"/>
  <c r="Z77" i="7"/>
  <c r="Z113" i="7"/>
  <c r="Z149" i="7"/>
  <c r="AA35" i="7"/>
  <c r="AA128" i="7"/>
  <c r="Y135" i="7"/>
  <c r="Y96" i="7"/>
  <c r="X21" i="7"/>
  <c r="X57" i="7"/>
  <c r="X93" i="7"/>
  <c r="X129" i="7"/>
  <c r="Y90" i="7"/>
  <c r="Y12" i="7"/>
  <c r="Y144" i="7"/>
  <c r="Z27" i="7"/>
  <c r="Z63" i="7"/>
  <c r="Z99" i="7"/>
  <c r="Z135" i="7"/>
  <c r="AA12" i="7"/>
  <c r="AA48" i="7"/>
  <c r="AA84" i="7"/>
  <c r="AA120" i="7"/>
  <c r="P10" i="7"/>
  <c r="P46" i="7"/>
  <c r="P82" i="7"/>
  <c r="P160" i="7"/>
  <c r="Q25" i="7"/>
  <c r="Q61" i="7"/>
  <c r="Q97" i="7"/>
  <c r="Q133" i="7"/>
  <c r="S76" i="7"/>
  <c r="Q33" i="7"/>
  <c r="R31" i="7"/>
  <c r="R67" i="7"/>
  <c r="R103" i="7"/>
  <c r="R139" i="7"/>
  <c r="S121" i="7"/>
  <c r="S10" i="7"/>
  <c r="S46" i="7"/>
  <c r="S88" i="7"/>
  <c r="Q66" i="7"/>
  <c r="P32" i="7"/>
  <c r="P68" i="7"/>
  <c r="P104" i="7"/>
  <c r="P140" i="7"/>
  <c r="P48" i="7"/>
  <c r="Q129" i="7"/>
  <c r="Q35" i="7"/>
  <c r="Q71" i="7"/>
  <c r="Q107" i="7"/>
  <c r="Q143" i="7"/>
  <c r="P66" i="7"/>
  <c r="R11" i="7"/>
  <c r="R47" i="7"/>
  <c r="R83" i="7"/>
  <c r="R119" i="7"/>
  <c r="R155" i="7"/>
  <c r="P90" i="7"/>
  <c r="Q162" i="7"/>
  <c r="V40" i="4"/>
  <c r="AD6" i="4"/>
  <c r="L70" i="4"/>
  <c r="N28" i="4"/>
  <c r="G96" i="4"/>
  <c r="G59" i="4"/>
  <c r="M13" i="4"/>
  <c r="H76" i="4"/>
  <c r="J46" i="4"/>
  <c r="U60" i="7"/>
  <c r="W9" i="7"/>
  <c r="W102" i="7"/>
  <c r="T8" i="7"/>
  <c r="U35" i="7"/>
  <c r="U74" i="7"/>
  <c r="U110" i="7"/>
  <c r="U164" i="7"/>
  <c r="V17" i="7"/>
  <c r="V53" i="7"/>
  <c r="V89" i="7"/>
  <c r="V125" i="7"/>
  <c r="U135" i="7"/>
  <c r="W23" i="7"/>
  <c r="W59" i="7"/>
  <c r="W95" i="7"/>
  <c r="W131" i="7"/>
  <c r="T165" i="7"/>
  <c r="W81" i="7"/>
  <c r="T36" i="7"/>
  <c r="T72" i="7"/>
  <c r="T108" i="7"/>
  <c r="T144" i="7"/>
  <c r="U96" i="7"/>
  <c r="V18" i="7"/>
  <c r="V54" i="7"/>
  <c r="V90" i="7"/>
  <c r="V126" i="7"/>
  <c r="W117" i="7"/>
  <c r="X25" i="7"/>
  <c r="X61" i="7"/>
  <c r="X97" i="7"/>
  <c r="X133" i="7"/>
  <c r="Y55" i="7"/>
  <c r="Y127" i="7"/>
  <c r="Z64" i="7"/>
  <c r="AA127" i="7"/>
  <c r="Y40" i="7"/>
  <c r="Y97" i="7"/>
  <c r="Z34" i="7"/>
  <c r="Z148" i="7"/>
  <c r="Z52" i="7"/>
  <c r="AA97" i="7"/>
  <c r="AA37" i="7"/>
  <c r="AA73" i="7"/>
  <c r="X23" i="7"/>
  <c r="X59" i="7"/>
  <c r="X95" i="7"/>
  <c r="X131" i="7"/>
  <c r="AA11" i="7"/>
  <c r="AA134" i="7"/>
  <c r="AA129" i="7"/>
  <c r="Y26" i="7"/>
  <c r="Y62" i="7"/>
  <c r="Y98" i="7"/>
  <c r="Y134" i="7"/>
  <c r="AA50" i="7"/>
  <c r="X150" i="7"/>
  <c r="Z8" i="7"/>
  <c r="Z44" i="7"/>
  <c r="Z80" i="7"/>
  <c r="Z116" i="7"/>
  <c r="Z152" i="7"/>
  <c r="AA41" i="7"/>
  <c r="AA137" i="7"/>
  <c r="Y153" i="7"/>
  <c r="Y111" i="7"/>
  <c r="X24" i="7"/>
  <c r="X60" i="7"/>
  <c r="X96" i="7"/>
  <c r="X132" i="7"/>
  <c r="Y108" i="7"/>
  <c r="Y15" i="7"/>
  <c r="Y165" i="7"/>
  <c r="Z30" i="7"/>
  <c r="Z66" i="7"/>
  <c r="Z102" i="7"/>
  <c r="Z138" i="7"/>
  <c r="AA15" i="7"/>
  <c r="AA51" i="7"/>
  <c r="AA87" i="7"/>
  <c r="AA123" i="7"/>
  <c r="P13" i="7"/>
  <c r="P49" i="7"/>
  <c r="P85" i="7"/>
  <c r="P144" i="7"/>
  <c r="Q28" i="7"/>
  <c r="Q64" i="7"/>
  <c r="Q100" i="7"/>
  <c r="Q136" i="7"/>
  <c r="S91" i="7"/>
  <c r="Q81" i="7"/>
  <c r="R34" i="7"/>
  <c r="R70" i="7"/>
  <c r="R106" i="7"/>
  <c r="R142" i="7"/>
  <c r="S130" i="7"/>
  <c r="S13" i="7"/>
  <c r="S49" i="7"/>
  <c r="S97" i="7"/>
  <c r="Q96" i="7"/>
  <c r="P35" i="7"/>
  <c r="P71" i="7"/>
  <c r="P107" i="7"/>
  <c r="P143" i="7"/>
  <c r="P60" i="7"/>
  <c r="Q159" i="7"/>
  <c r="Q38" i="7"/>
  <c r="Q74" i="7"/>
  <c r="Q110" i="7"/>
  <c r="Q146" i="7"/>
  <c r="P81" i="7"/>
  <c r="R14" i="7"/>
  <c r="R50" i="7"/>
  <c r="R86" i="7"/>
  <c r="R122" i="7"/>
  <c r="R158" i="7"/>
  <c r="P99" i="7"/>
  <c r="S8" i="7"/>
  <c r="Z99" i="4"/>
  <c r="G20" i="4"/>
  <c r="F85" i="4"/>
  <c r="H43" i="4"/>
  <c r="N60" i="4"/>
  <c r="K73" i="4"/>
  <c r="G28" i="4"/>
  <c r="L90" i="4"/>
  <c r="J6" i="4"/>
  <c r="U10" i="7"/>
  <c r="V16" i="7"/>
  <c r="W31" i="7"/>
  <c r="T41" i="7"/>
  <c r="U38" i="7"/>
  <c r="U77" i="7"/>
  <c r="U113" i="7"/>
  <c r="U15" i="7"/>
  <c r="V20" i="7"/>
  <c r="V56" i="7"/>
  <c r="V92" i="7"/>
  <c r="V128" i="7"/>
  <c r="U162" i="7"/>
  <c r="W26" i="7"/>
  <c r="W62" i="7"/>
  <c r="W98" i="7"/>
  <c r="W134" i="7"/>
  <c r="U12" i="7"/>
  <c r="W114" i="7"/>
  <c r="T39" i="7"/>
  <c r="T75" i="7"/>
  <c r="T111" i="7"/>
  <c r="T147" i="7"/>
  <c r="U120" i="7"/>
  <c r="V21" i="7"/>
  <c r="V57" i="7"/>
  <c r="V93" i="7"/>
  <c r="V129" i="7"/>
  <c r="W147" i="7"/>
  <c r="X28" i="7"/>
  <c r="X64" i="7"/>
  <c r="X100" i="7"/>
  <c r="X136" i="7"/>
  <c r="Y64" i="7"/>
  <c r="Y133" i="7"/>
  <c r="Z73" i="7"/>
  <c r="AA163" i="7"/>
  <c r="Y43" i="7"/>
  <c r="Y103" i="7"/>
  <c r="Z46" i="7"/>
  <c r="Z160" i="7"/>
  <c r="Z61" i="7"/>
  <c r="AA139" i="7"/>
  <c r="AA40" i="7"/>
  <c r="AA76" i="7"/>
  <c r="X26" i="7"/>
  <c r="X62" i="7"/>
  <c r="X98" i="7"/>
  <c r="X134" i="7"/>
  <c r="AA32" i="7"/>
  <c r="AA143" i="7"/>
  <c r="AA153" i="7"/>
  <c r="Y29" i="7"/>
  <c r="Y65" i="7"/>
  <c r="Y101" i="7"/>
  <c r="Y137" i="7"/>
  <c r="AA59" i="7"/>
  <c r="X165" i="7"/>
  <c r="Z11" i="7"/>
  <c r="Z47" i="7"/>
  <c r="Z83" i="7"/>
  <c r="Z119" i="7"/>
  <c r="Z155" i="7"/>
  <c r="AA44" i="7"/>
  <c r="AA146" i="7"/>
  <c r="AA126" i="7"/>
  <c r="Y129" i="7"/>
  <c r="X27" i="7"/>
  <c r="X63" i="7"/>
  <c r="X99" i="7"/>
  <c r="X135" i="7"/>
  <c r="Y123" i="7"/>
  <c r="Y24" i="7"/>
  <c r="AA144" i="7"/>
  <c r="Z33" i="7"/>
  <c r="Z69" i="7"/>
  <c r="Z105" i="7"/>
  <c r="Z141" i="7"/>
  <c r="AA18" i="7"/>
  <c r="AA54" i="7"/>
  <c r="AA90" i="7"/>
  <c r="AA141" i="7"/>
  <c r="P16" i="7"/>
  <c r="P52" i="7"/>
  <c r="P88" i="7"/>
  <c r="Q18" i="7"/>
  <c r="Q31" i="7"/>
  <c r="Q67" i="7"/>
  <c r="Q103" i="7"/>
  <c r="Q139" i="7"/>
  <c r="S100" i="7"/>
  <c r="Q117" i="7"/>
  <c r="R37" i="7"/>
  <c r="R73" i="7"/>
  <c r="R109" i="7"/>
  <c r="R145" i="7"/>
  <c r="S139" i="7"/>
  <c r="S16" i="7"/>
  <c r="S52" i="7"/>
  <c r="S106" i="7"/>
  <c r="Q126" i="7"/>
  <c r="P38" i="7"/>
  <c r="P74" i="7"/>
  <c r="P110" i="7"/>
  <c r="P146" i="7"/>
  <c r="P72" i="7"/>
  <c r="Y16" i="4"/>
  <c r="E37" i="4"/>
  <c r="J99" i="4"/>
  <c r="L57" i="4"/>
  <c r="F17" i="4"/>
  <c r="E88" i="4"/>
  <c r="K42" i="4"/>
  <c r="N12" i="4"/>
  <c r="H6" i="4"/>
  <c r="U13" i="7"/>
  <c r="V19" i="7"/>
  <c r="W34" i="7"/>
  <c r="T44" i="7"/>
  <c r="U44" i="7"/>
  <c r="U80" i="7"/>
  <c r="U116" i="7"/>
  <c r="U69" i="7"/>
  <c r="V23" i="7"/>
  <c r="V59" i="7"/>
  <c r="V95" i="7"/>
  <c r="V131" i="7"/>
  <c r="W12" i="7"/>
  <c r="W29" i="7"/>
  <c r="W65" i="7"/>
  <c r="W101" i="7"/>
  <c r="W137" i="7"/>
  <c r="U36" i="7"/>
  <c r="W138" i="7"/>
  <c r="T42" i="7"/>
  <c r="T78" i="7"/>
  <c r="T114" i="7"/>
  <c r="T150" i="7"/>
  <c r="U144" i="7"/>
  <c r="V24" i="7"/>
  <c r="V60" i="7"/>
  <c r="V96" i="7"/>
  <c r="V132" i="7"/>
  <c r="U6" i="7"/>
  <c r="X31" i="7"/>
  <c r="X67" i="7"/>
  <c r="X103" i="7"/>
  <c r="X139" i="7"/>
  <c r="Y70" i="7"/>
  <c r="Y139" i="7"/>
  <c r="Z82" i="7"/>
  <c r="Y7" i="7"/>
  <c r="Y46" i="7"/>
  <c r="Y112" i="7"/>
  <c r="Z55" i="7"/>
  <c r="AA106" i="7"/>
  <c r="Z70" i="7"/>
  <c r="AA7" i="7"/>
  <c r="AA43" i="7"/>
  <c r="AA85" i="7"/>
  <c r="X29" i="7"/>
  <c r="X65" i="7"/>
  <c r="X101" i="7"/>
  <c r="X137" i="7"/>
  <c r="AA38" i="7"/>
  <c r="AA152" i="7"/>
  <c r="Z163" i="7"/>
  <c r="Y32" i="7"/>
  <c r="Y68" i="7"/>
  <c r="Y104" i="7"/>
  <c r="Y140" i="7"/>
  <c r="AA68" i="7"/>
  <c r="Y33" i="7"/>
  <c r="Z14" i="7"/>
  <c r="Z50" i="7"/>
  <c r="Z86" i="7"/>
  <c r="Z122" i="7"/>
  <c r="Z158" i="7"/>
  <c r="AA53" i="7"/>
  <c r="AA155" i="7"/>
  <c r="AA147" i="7"/>
  <c r="Y147" i="7"/>
  <c r="X30" i="7"/>
  <c r="X66" i="7"/>
  <c r="X102" i="7"/>
  <c r="X138" i="7"/>
  <c r="Y138" i="7"/>
  <c r="Y36" i="7"/>
  <c r="Z157" i="7"/>
  <c r="Z36" i="7"/>
  <c r="Z72" i="7"/>
  <c r="Z108" i="7"/>
  <c r="Z144" i="7"/>
  <c r="AA21" i="7"/>
  <c r="AA57" i="7"/>
  <c r="AA93" i="7"/>
  <c r="AA159" i="7"/>
  <c r="P19" i="7"/>
  <c r="P55" i="7"/>
  <c r="P91" i="7"/>
  <c r="Q69" i="7"/>
  <c r="Q34" i="7"/>
  <c r="Q70" i="7"/>
  <c r="Q106" i="7"/>
  <c r="Q142" i="7"/>
  <c r="S109" i="7"/>
  <c r="Q150" i="7"/>
  <c r="R40" i="7"/>
  <c r="R76" i="7"/>
  <c r="R112" i="7"/>
  <c r="R148" i="7"/>
  <c r="S148" i="7"/>
  <c r="S19" i="7"/>
  <c r="S55" i="7"/>
  <c r="S115" i="7"/>
  <c r="Q156" i="7"/>
  <c r="T34" i="4"/>
  <c r="I51" i="4"/>
  <c r="G7" i="4"/>
  <c r="F72" i="4"/>
  <c r="J31" i="4"/>
  <c r="I102" i="4"/>
  <c r="E57" i="4"/>
  <c r="I10" i="4"/>
  <c r="T31" i="7"/>
  <c r="U46" i="7"/>
  <c r="V52" i="7"/>
  <c r="W67" i="7"/>
  <c r="T77" i="7"/>
  <c r="U47" i="7"/>
  <c r="U83" i="7"/>
  <c r="U119" i="7"/>
  <c r="U105" i="7"/>
  <c r="V26" i="7"/>
  <c r="V62" i="7"/>
  <c r="V98" i="7"/>
  <c r="V134" i="7"/>
  <c r="W66" i="7"/>
  <c r="W32" i="7"/>
  <c r="W68" i="7"/>
  <c r="W104" i="7"/>
  <c r="W140" i="7"/>
  <c r="U42" i="7"/>
  <c r="T9" i="7"/>
  <c r="T45" i="7"/>
  <c r="T81" i="7"/>
  <c r="T117" i="7"/>
  <c r="T153" i="7"/>
  <c r="V150" i="7"/>
  <c r="V27" i="7"/>
  <c r="V63" i="7"/>
  <c r="V99" i="7"/>
  <c r="V135" i="7"/>
  <c r="W6" i="7"/>
  <c r="X34" i="7"/>
  <c r="X70" i="7"/>
  <c r="X106" i="7"/>
  <c r="X142" i="7"/>
  <c r="Y76" i="7"/>
  <c r="Y145" i="7"/>
  <c r="Z91" i="7"/>
  <c r="Y10" i="7"/>
  <c r="Y49" i="7"/>
  <c r="Y118" i="7"/>
  <c r="Z67" i="7"/>
  <c r="AA151" i="7"/>
  <c r="Z79" i="7"/>
  <c r="AA10" i="7"/>
  <c r="AA46" i="7"/>
  <c r="AA109" i="7"/>
  <c r="X32" i="7"/>
  <c r="X68" i="7"/>
  <c r="X104" i="7"/>
  <c r="X140" i="7"/>
  <c r="AA47" i="7"/>
  <c r="AA161" i="7"/>
  <c r="AA112" i="7"/>
  <c r="Y35" i="7"/>
  <c r="Y71" i="7"/>
  <c r="Y107" i="7"/>
  <c r="Y143" i="7"/>
  <c r="AA80" i="7"/>
  <c r="Y66" i="7"/>
  <c r="Z17" i="7"/>
  <c r="Z53" i="7"/>
  <c r="Z89" i="7"/>
  <c r="Z125" i="7"/>
  <c r="Z161" i="7"/>
  <c r="AA62" i="7"/>
  <c r="AA164" i="7"/>
  <c r="AA165" i="7"/>
  <c r="AA132" i="7"/>
  <c r="X33" i="7"/>
  <c r="X69" i="7"/>
  <c r="X105" i="7"/>
  <c r="X141" i="7"/>
  <c r="Y156" i="7"/>
  <c r="Y39" i="7"/>
  <c r="AA103" i="7"/>
  <c r="Z39" i="7"/>
  <c r="Z75" i="7"/>
  <c r="Z111" i="7"/>
  <c r="Z147" i="7"/>
  <c r="AA24" i="7"/>
  <c r="AA60" i="7"/>
  <c r="AA96" i="7"/>
  <c r="AA79" i="7"/>
  <c r="P22" i="7"/>
  <c r="P58" i="7"/>
  <c r="P100" i="7"/>
  <c r="Q108" i="7"/>
  <c r="Q37" i="7"/>
  <c r="Q73" i="7"/>
  <c r="Q109" i="7"/>
  <c r="Q145" i="7"/>
  <c r="S118" i="7"/>
  <c r="R7" i="7"/>
  <c r="R43" i="7"/>
  <c r="R79" i="7"/>
  <c r="R115" i="7"/>
  <c r="R151" i="7"/>
  <c r="S157" i="7"/>
  <c r="S22" i="7"/>
  <c r="S58" i="7"/>
  <c r="S124" i="7"/>
  <c r="P8" i="7"/>
  <c r="P44" i="7"/>
  <c r="P80" i="7"/>
  <c r="P116" i="7"/>
  <c r="P152" i="7"/>
  <c r="P93" i="7"/>
  <c r="Q11" i="7"/>
  <c r="AD92" i="4"/>
  <c r="M65" i="4"/>
  <c r="K21" i="4"/>
  <c r="J86" i="4"/>
  <c r="N45" i="4"/>
  <c r="J94" i="4"/>
  <c r="I71" i="4"/>
  <c r="M24" i="4"/>
  <c r="T34" i="7"/>
  <c r="U49" i="7"/>
  <c r="V55" i="7"/>
  <c r="W70" i="7"/>
  <c r="T80" i="7"/>
  <c r="U50" i="7"/>
  <c r="U86" i="7"/>
  <c r="U122" i="7"/>
  <c r="U141" i="7"/>
  <c r="V29" i="7"/>
  <c r="V65" i="7"/>
  <c r="V101" i="7"/>
  <c r="V137" i="7"/>
  <c r="W99" i="7"/>
  <c r="W35" i="7"/>
  <c r="W71" i="7"/>
  <c r="W107" i="7"/>
  <c r="W143" i="7"/>
  <c r="U63" i="7"/>
  <c r="T12" i="7"/>
  <c r="T48" i="7"/>
  <c r="T84" i="7"/>
  <c r="T120" i="7"/>
  <c r="T156" i="7"/>
  <c r="W30" i="7"/>
  <c r="V30" i="7"/>
  <c r="V66" i="7"/>
  <c r="V102" i="7"/>
  <c r="V138" i="7"/>
  <c r="V6" i="7"/>
  <c r="X37" i="7"/>
  <c r="X73" i="7"/>
  <c r="X109" i="7"/>
  <c r="X145" i="7"/>
  <c r="Y82" i="7"/>
  <c r="Y148" i="7"/>
  <c r="Z100" i="7"/>
  <c r="Y13" i="7"/>
  <c r="Y52" i="7"/>
  <c r="Y124" i="7"/>
  <c r="Z76" i="7"/>
  <c r="Z7" i="7"/>
  <c r="Z88" i="7"/>
  <c r="AA13" i="7"/>
  <c r="AA49" i="7"/>
  <c r="AA115" i="7"/>
  <c r="X35" i="7"/>
  <c r="X71" i="7"/>
  <c r="X107" i="7"/>
  <c r="X143" i="7"/>
  <c r="AA56" i="7"/>
  <c r="X153" i="7"/>
  <c r="AA124" i="7"/>
  <c r="Y38" i="7"/>
  <c r="Y74" i="7"/>
  <c r="Y110" i="7"/>
  <c r="Y146" i="7"/>
  <c r="AA89" i="7"/>
  <c r="Y93" i="7"/>
  <c r="Z20" i="7"/>
  <c r="Z56" i="7"/>
  <c r="Z92" i="7"/>
  <c r="Z128" i="7"/>
  <c r="Z164" i="7"/>
  <c r="AA71" i="7"/>
  <c r="X156" i="7"/>
  <c r="AA91" i="7"/>
  <c r="AA150" i="7"/>
  <c r="X36" i="7"/>
  <c r="X72" i="7"/>
  <c r="X108" i="7"/>
  <c r="X144" i="7"/>
  <c r="Y162" i="7"/>
  <c r="Y42" i="7"/>
  <c r="AA148" i="7"/>
  <c r="Z42" i="7"/>
  <c r="Z78" i="7"/>
  <c r="Z114" i="7"/>
  <c r="Z150" i="7"/>
  <c r="AA27" i="7"/>
  <c r="AA63" i="7"/>
  <c r="AA99" i="7"/>
  <c r="AA118" i="7"/>
  <c r="P25" i="7"/>
  <c r="P61" i="7"/>
  <c r="P103" i="7"/>
  <c r="Q144" i="7"/>
  <c r="Q40" i="7"/>
  <c r="Q76" i="7"/>
  <c r="Q112" i="7"/>
  <c r="Q148" i="7"/>
  <c r="S127" i="7"/>
  <c r="R10" i="7"/>
  <c r="R46" i="7"/>
  <c r="R82" i="7"/>
  <c r="R118" i="7"/>
  <c r="R154" i="7"/>
  <c r="P123" i="7"/>
  <c r="S25" i="7"/>
  <c r="S61" i="7"/>
  <c r="S133" i="7"/>
  <c r="P11" i="7"/>
  <c r="P47" i="7"/>
  <c r="P83" i="7"/>
  <c r="P119" i="7"/>
  <c r="P155" i="7"/>
  <c r="P108" i="7"/>
  <c r="Q14" i="7"/>
  <c r="Q50" i="7"/>
  <c r="Q86" i="7"/>
  <c r="Q122" i="7"/>
  <c r="Q158" i="7"/>
  <c r="P159" i="7"/>
  <c r="R26" i="7"/>
  <c r="R62" i="7"/>
  <c r="R98" i="7"/>
  <c r="R134" i="7"/>
  <c r="AH42" i="4"/>
  <c r="G80" i="4"/>
  <c r="E36" i="4"/>
  <c r="N100" i="4"/>
  <c r="H60" i="4"/>
  <c r="N20" i="4"/>
  <c r="M85" i="4"/>
  <c r="G39" i="4"/>
  <c r="T67" i="7"/>
  <c r="U82" i="7"/>
  <c r="V88" i="7"/>
  <c r="W103" i="7"/>
  <c r="T113" i="7"/>
  <c r="U53" i="7"/>
  <c r="U89" i="7"/>
  <c r="U125" i="7"/>
  <c r="W15" i="7"/>
  <c r="V32" i="7"/>
  <c r="V68" i="7"/>
  <c r="V104" i="7"/>
  <c r="V140" i="7"/>
  <c r="W132" i="7"/>
  <c r="W38" i="7"/>
  <c r="W74" i="7"/>
  <c r="W110" i="7"/>
  <c r="W146" i="7"/>
  <c r="U78" i="7"/>
  <c r="T15" i="7"/>
  <c r="T51" i="7"/>
  <c r="T87" i="7"/>
  <c r="T123" i="7"/>
  <c r="T159" i="7"/>
  <c r="W63" i="7"/>
  <c r="V33" i="7"/>
  <c r="V69" i="7"/>
  <c r="V105" i="7"/>
  <c r="V141" i="7"/>
  <c r="T6" i="7"/>
  <c r="X40" i="7"/>
  <c r="X76" i="7"/>
  <c r="X112" i="7"/>
  <c r="X148" i="7"/>
  <c r="Y88" i="7"/>
  <c r="Y154" i="7"/>
  <c r="Z109" i="7"/>
  <c r="Y16" i="7"/>
  <c r="Y58" i="7"/>
  <c r="Y130" i="7"/>
  <c r="Z85" i="7"/>
  <c r="Z16" i="7"/>
  <c r="Z94" i="7"/>
  <c r="AA16" i="7"/>
  <c r="AA52" i="7"/>
  <c r="AA133" i="7"/>
  <c r="X38" i="7"/>
  <c r="X74" i="7"/>
  <c r="X110" i="7"/>
  <c r="X146" i="7"/>
  <c r="AA65" i="7"/>
  <c r="Y21" i="7"/>
  <c r="AA154" i="7"/>
  <c r="Y41" i="7"/>
  <c r="Y77" i="7"/>
  <c r="Y113" i="7"/>
  <c r="Y149" i="7"/>
  <c r="AA98" i="7"/>
  <c r="Y117" i="7"/>
  <c r="Z23" i="7"/>
  <c r="Z59" i="7"/>
  <c r="Z95" i="7"/>
  <c r="Z131" i="7"/>
  <c r="AA8" i="7"/>
  <c r="AA77" i="7"/>
  <c r="Y18" i="7"/>
  <c r="AA130" i="7"/>
  <c r="AA82" i="7"/>
  <c r="X39" i="7"/>
  <c r="X75" i="7"/>
  <c r="X111" i="7"/>
  <c r="X147" i="7"/>
  <c r="AA135" i="7"/>
  <c r="Y45" i="7"/>
  <c r="Z9" i="7"/>
  <c r="Z45" i="7"/>
  <c r="Z81" i="7"/>
  <c r="Z117" i="7"/>
  <c r="Z153" i="7"/>
  <c r="AA30" i="7"/>
  <c r="AA66" i="7"/>
  <c r="AA102" i="7"/>
  <c r="AA145" i="7"/>
  <c r="P28" i="7"/>
  <c r="P64" i="7"/>
  <c r="P109" i="7"/>
  <c r="Q7" i="7"/>
  <c r="Q43" i="7"/>
  <c r="Q79" i="7"/>
  <c r="Q115" i="7"/>
  <c r="Q151" i="7"/>
  <c r="S136" i="7"/>
  <c r="R13" i="7"/>
  <c r="R49" i="7"/>
  <c r="R85" i="7"/>
  <c r="R121" i="7"/>
  <c r="R157" i="7"/>
  <c r="P150" i="7"/>
  <c r="S28" i="7"/>
  <c r="S64" i="7"/>
  <c r="S145" i="7"/>
  <c r="P14" i="7"/>
  <c r="P50" i="7"/>
  <c r="P86" i="7"/>
  <c r="P122" i="7"/>
  <c r="P158" i="7"/>
  <c r="P129" i="7"/>
  <c r="Q17" i="7"/>
  <c r="Q53" i="7"/>
  <c r="Q89" i="7"/>
  <c r="Q125" i="7"/>
  <c r="Q161" i="7"/>
  <c r="Q30" i="7"/>
  <c r="R29" i="7"/>
  <c r="R65" i="7"/>
  <c r="R101" i="7"/>
  <c r="R137" i="7"/>
  <c r="P27" i="7"/>
  <c r="Q21" i="7"/>
  <c r="AA93" i="4"/>
  <c r="K94" i="4"/>
  <c r="I50" i="4"/>
  <c r="M9" i="4"/>
  <c r="L74" i="4"/>
  <c r="H35" i="4"/>
  <c r="G100" i="4"/>
  <c r="K53" i="4"/>
  <c r="T70" i="7"/>
  <c r="U85" i="7"/>
  <c r="V91" i="7"/>
  <c r="W106" i="7"/>
  <c r="T116" i="7"/>
  <c r="U56" i="7"/>
  <c r="U92" i="7"/>
  <c r="U128" i="7"/>
  <c r="W69" i="7"/>
  <c r="V35" i="7"/>
  <c r="V71" i="7"/>
  <c r="V107" i="7"/>
  <c r="V143" i="7"/>
  <c r="W165" i="7"/>
  <c r="W41" i="7"/>
  <c r="W77" i="7"/>
  <c r="W113" i="7"/>
  <c r="W149" i="7"/>
  <c r="U99" i="7"/>
  <c r="T18" i="7"/>
  <c r="T54" i="7"/>
  <c r="T90" i="7"/>
  <c r="T126" i="7"/>
  <c r="T162" i="7"/>
  <c r="W93" i="7"/>
  <c r="V36" i="7"/>
  <c r="V72" i="7"/>
  <c r="V108" i="7"/>
  <c r="V144" i="7"/>
  <c r="X7" i="7"/>
  <c r="X43" i="7"/>
  <c r="X79" i="7"/>
  <c r="X115" i="7"/>
  <c r="X151" i="7"/>
  <c r="Y94" i="7"/>
  <c r="Y160" i="7"/>
  <c r="Z118" i="7"/>
  <c r="Y19" i="7"/>
  <c r="Y61" i="7"/>
  <c r="Y136" i="7"/>
  <c r="Z97" i="7"/>
  <c r="Z19" i="7"/>
  <c r="Z106" i="7"/>
  <c r="AA19" i="7"/>
  <c r="AA55" i="7"/>
  <c r="AA157" i="7"/>
  <c r="X41" i="7"/>
  <c r="X77" i="7"/>
  <c r="X113" i="7"/>
  <c r="X149" i="7"/>
  <c r="AA74" i="7"/>
  <c r="Y57" i="7"/>
  <c r="Y8" i="7"/>
  <c r="Y44" i="7"/>
  <c r="Y80" i="7"/>
  <c r="Y116" i="7"/>
  <c r="Y152" i="7"/>
  <c r="AA107" i="7"/>
  <c r="Y141" i="7"/>
  <c r="Z26" i="7"/>
  <c r="Z62" i="7"/>
  <c r="Z98" i="7"/>
  <c r="Z134" i="7"/>
  <c r="AA14" i="7"/>
  <c r="AA86" i="7"/>
  <c r="Y48" i="7"/>
  <c r="AA122" i="7"/>
  <c r="AA136" i="7"/>
  <c r="X42" i="7"/>
  <c r="X78" i="7"/>
  <c r="X114" i="7"/>
  <c r="X159" i="7"/>
  <c r="AA156" i="7"/>
  <c r="Y54" i="7"/>
  <c r="Z12" i="7"/>
  <c r="Z48" i="7"/>
  <c r="Z84" i="7"/>
  <c r="Z120" i="7"/>
  <c r="Z156" i="7"/>
  <c r="AA33" i="7"/>
  <c r="AA69" i="7"/>
  <c r="AA105" i="7"/>
  <c r="Z6" i="7"/>
  <c r="P31" i="7"/>
  <c r="P67" i="7"/>
  <c r="P118" i="7"/>
  <c r="Q10" i="7"/>
  <c r="Q46" i="7"/>
  <c r="Q82" i="7"/>
  <c r="Q118" i="7"/>
  <c r="Q154" i="7"/>
  <c r="S142" i="7"/>
  <c r="R16" i="7"/>
  <c r="R52" i="7"/>
  <c r="R88" i="7"/>
  <c r="R124" i="7"/>
  <c r="R160" i="7"/>
  <c r="Q24" i="7"/>
  <c r="S31" i="7"/>
  <c r="S67" i="7"/>
  <c r="S154" i="7"/>
  <c r="P17" i="7"/>
  <c r="P53" i="7"/>
  <c r="P89" i="7"/>
  <c r="P125" i="7"/>
  <c r="P161" i="7"/>
  <c r="P153" i="7"/>
  <c r="Q20" i="7"/>
  <c r="Q56" i="7"/>
  <c r="Q92" i="7"/>
  <c r="Q128" i="7"/>
  <c r="Q164" i="7"/>
  <c r="Q57" i="7"/>
  <c r="R32" i="7"/>
  <c r="R68" i="7"/>
  <c r="R104" i="7"/>
  <c r="R140" i="7"/>
  <c r="P39" i="7"/>
  <c r="Q45" i="7"/>
  <c r="AB96" i="4"/>
  <c r="N18" i="4"/>
  <c r="M64" i="4"/>
  <c r="G24" i="4"/>
  <c r="F89" i="4"/>
  <c r="L49" i="4"/>
  <c r="N72" i="4"/>
  <c r="E68" i="4"/>
  <c r="T103" i="7"/>
  <c r="U118" i="7"/>
  <c r="V124" i="7"/>
  <c r="W139" i="7"/>
  <c r="T149" i="7"/>
  <c r="U59" i="7"/>
  <c r="U95" i="7"/>
  <c r="U131" i="7"/>
  <c r="W105" i="7"/>
  <c r="V38" i="7"/>
  <c r="V74" i="7"/>
  <c r="V110" i="7"/>
  <c r="V146" i="7"/>
  <c r="W8" i="7"/>
  <c r="W44" i="7"/>
  <c r="V50" i="4"/>
  <c r="F13" i="4"/>
  <c r="G79" i="4"/>
  <c r="K38" i="4"/>
  <c r="F20" i="4"/>
  <c r="F64" i="4"/>
  <c r="L18" i="4"/>
  <c r="I82" i="4"/>
  <c r="T106" i="7"/>
  <c r="U121" i="7"/>
  <c r="V127" i="7"/>
  <c r="W142" i="7"/>
  <c r="T152" i="7"/>
  <c r="U62" i="7"/>
  <c r="U98" i="7"/>
  <c r="U134" i="7"/>
  <c r="W141" i="7"/>
  <c r="V41" i="7"/>
  <c r="V77" i="7"/>
  <c r="V113" i="7"/>
  <c r="V158" i="7"/>
  <c r="W11" i="7"/>
  <c r="W47" i="7"/>
  <c r="W83" i="7"/>
  <c r="W119" i="7"/>
  <c r="W155" i="7"/>
  <c r="U150" i="7"/>
  <c r="T24" i="7"/>
  <c r="T60" i="7"/>
  <c r="T96" i="7"/>
  <c r="T132" i="7"/>
  <c r="U39" i="7"/>
  <c r="W159" i="7"/>
  <c r="V42" i="7"/>
  <c r="V78" i="7"/>
  <c r="V114" i="7"/>
  <c r="V162" i="7"/>
  <c r="X13" i="7"/>
  <c r="X49" i="7"/>
  <c r="X85" i="7"/>
  <c r="X121" i="7"/>
  <c r="X157" i="7"/>
  <c r="Y106" i="7"/>
  <c r="Z31" i="7"/>
  <c r="Z133" i="7"/>
  <c r="Y25" i="7"/>
  <c r="Y73" i="7"/>
  <c r="Y151" i="7"/>
  <c r="Z112" i="7"/>
  <c r="Z25" i="7"/>
  <c r="Z124" i="7"/>
  <c r="AA25" i="7"/>
  <c r="AA61" i="7"/>
  <c r="X11" i="7"/>
  <c r="X47" i="7"/>
  <c r="X83" i="7"/>
  <c r="X119" i="7"/>
  <c r="X155" i="7"/>
  <c r="AA95" i="7"/>
  <c r="Y99" i="7"/>
  <c r="Y14" i="7"/>
  <c r="Y50" i="7"/>
  <c r="Y86" i="7"/>
  <c r="Y122" i="7"/>
  <c r="Y158" i="7"/>
  <c r="AA131" i="7"/>
  <c r="AA138" i="7"/>
  <c r="Z32" i="7"/>
  <c r="Z68" i="7"/>
  <c r="Z104" i="7"/>
  <c r="Z140" i="7"/>
  <c r="AA23" i="7"/>
  <c r="AA101" i="7"/>
  <c r="Y87" i="7"/>
  <c r="Y30" i="7"/>
  <c r="X12" i="7"/>
  <c r="X48" i="7"/>
  <c r="X84" i="7"/>
  <c r="X120" i="7"/>
  <c r="Y51" i="7"/>
  <c r="AA121" i="7"/>
  <c r="Y84" i="7"/>
  <c r="Z18" i="7"/>
  <c r="Z54" i="7"/>
  <c r="Z90" i="7"/>
  <c r="Z126" i="7"/>
  <c r="Z162" i="7"/>
  <c r="AA39" i="7"/>
  <c r="AA75" i="7"/>
  <c r="AA111" i="7"/>
  <c r="AA6" i="7"/>
  <c r="P37" i="7"/>
  <c r="P73" i="7"/>
  <c r="P133" i="7"/>
  <c r="Q16" i="7"/>
  <c r="Q52" i="7"/>
  <c r="Q88" i="7"/>
  <c r="Q124" i="7"/>
  <c r="Q160" i="7"/>
  <c r="AE15" i="4"/>
  <c r="W54" i="7"/>
  <c r="W86" i="7"/>
  <c r="T99" i="7"/>
  <c r="V117" i="7"/>
  <c r="X160" i="7"/>
  <c r="Y157" i="7"/>
  <c r="X14" i="7"/>
  <c r="Y114" i="7"/>
  <c r="AA140" i="7"/>
  <c r="AA26" i="7"/>
  <c r="X87" i="7"/>
  <c r="Z57" i="7"/>
  <c r="AA114" i="7"/>
  <c r="Q55" i="7"/>
  <c r="R25" i="7"/>
  <c r="S103" i="7"/>
  <c r="P156" i="7"/>
  <c r="P113" i="7"/>
  <c r="Q75" i="7"/>
  <c r="Q62" i="7"/>
  <c r="Q119" i="7"/>
  <c r="P96" i="7"/>
  <c r="R41" i="7"/>
  <c r="R107" i="7"/>
  <c r="R164" i="7"/>
  <c r="Q87" i="7"/>
  <c r="S38" i="7"/>
  <c r="S74" i="7"/>
  <c r="S110" i="7"/>
  <c r="S146" i="7"/>
  <c r="P87" i="7"/>
  <c r="R12" i="7"/>
  <c r="R48" i="7"/>
  <c r="R84" i="7"/>
  <c r="R120" i="7"/>
  <c r="R156" i="7"/>
  <c r="P136" i="7"/>
  <c r="S15" i="7"/>
  <c r="S51" i="7"/>
  <c r="S87" i="7"/>
  <c r="S123" i="7"/>
  <c r="P97" i="7"/>
  <c r="S6" i="7"/>
  <c r="L31" i="7"/>
  <c r="L67" i="7"/>
  <c r="L103" i="7"/>
  <c r="L139" i="7"/>
  <c r="M109" i="7"/>
  <c r="M31" i="7"/>
  <c r="M67" i="7"/>
  <c r="M118" i="7"/>
  <c r="N37" i="7"/>
  <c r="N73" i="7"/>
  <c r="N109" i="7"/>
  <c r="N145" i="7"/>
  <c r="L78" i="7"/>
  <c r="O16" i="7"/>
  <c r="O52" i="7"/>
  <c r="O88" i="7"/>
  <c r="O124" i="7"/>
  <c r="M155" i="7"/>
  <c r="M163" i="7"/>
  <c r="L41" i="7"/>
  <c r="L77" i="7"/>
  <c r="L113" i="7"/>
  <c r="L149" i="7"/>
  <c r="L147" i="7"/>
  <c r="M23" i="7"/>
  <c r="M59" i="7"/>
  <c r="M95" i="7"/>
  <c r="M131" i="7"/>
  <c r="L153" i="7"/>
  <c r="N29" i="7"/>
  <c r="N65" i="7"/>
  <c r="N101" i="7"/>
  <c r="N152" i="7"/>
  <c r="O11" i="7"/>
  <c r="O47" i="7"/>
  <c r="O83" i="7"/>
  <c r="O119" i="7"/>
  <c r="O155" i="7"/>
  <c r="L138" i="7"/>
  <c r="L24" i="7"/>
  <c r="L69" i="7"/>
  <c r="M12" i="7"/>
  <c r="M48" i="7"/>
  <c r="M84" i="7"/>
  <c r="M120" i="7"/>
  <c r="M156" i="7"/>
  <c r="O108" i="7"/>
  <c r="N33" i="7"/>
  <c r="N69" i="7"/>
  <c r="N105" i="7"/>
  <c r="N141" i="7"/>
  <c r="O21" i="7"/>
  <c r="O126" i="7"/>
  <c r="H19" i="7"/>
  <c r="H55" i="7"/>
  <c r="H91" i="7"/>
  <c r="H127" i="7"/>
  <c r="H163" i="7"/>
  <c r="I67" i="7"/>
  <c r="I136" i="7"/>
  <c r="I7" i="7"/>
  <c r="I88" i="7"/>
  <c r="I27" i="7"/>
  <c r="J28" i="7"/>
  <c r="J64" i="7"/>
  <c r="J100" i="7"/>
  <c r="J136" i="7"/>
  <c r="I50" i="7"/>
  <c r="J95" i="7"/>
  <c r="K7" i="7"/>
  <c r="K43" i="7"/>
  <c r="K79" i="7"/>
  <c r="K115" i="7"/>
  <c r="K151" i="7"/>
  <c r="I110" i="7"/>
  <c r="I51" i="7"/>
  <c r="H32" i="7"/>
  <c r="H68" i="7"/>
  <c r="H104" i="7"/>
  <c r="H140" i="7"/>
  <c r="I56" i="7"/>
  <c r="J134" i="7"/>
  <c r="I41" i="7"/>
  <c r="J107" i="7"/>
  <c r="J27" i="4"/>
  <c r="U65" i="7"/>
  <c r="W116" i="7"/>
  <c r="T129" i="7"/>
  <c r="V147" i="7"/>
  <c r="Y100" i="7"/>
  <c r="Z103" i="7"/>
  <c r="X44" i="7"/>
  <c r="Y11" i="7"/>
  <c r="Y159" i="7"/>
  <c r="AA92" i="7"/>
  <c r="X117" i="7"/>
  <c r="Z87" i="7"/>
  <c r="Y6" i="7"/>
  <c r="Q85" i="7"/>
  <c r="R55" i="7"/>
  <c r="Q72" i="7"/>
  <c r="P20" i="7"/>
  <c r="P128" i="7"/>
  <c r="Q99" i="7"/>
  <c r="Q65" i="7"/>
  <c r="Q131" i="7"/>
  <c r="P111" i="7"/>
  <c r="R44" i="7"/>
  <c r="R110" i="7"/>
  <c r="S161" i="7"/>
  <c r="Q111" i="7"/>
  <c r="S41" i="7"/>
  <c r="S77" i="7"/>
  <c r="S113" i="7"/>
  <c r="S149" i="7"/>
  <c r="P102" i="7"/>
  <c r="R15" i="7"/>
  <c r="R51" i="7"/>
  <c r="R87" i="7"/>
  <c r="R123" i="7"/>
  <c r="R159" i="7"/>
  <c r="P145" i="7"/>
  <c r="S18" i="7"/>
  <c r="S54" i="7"/>
  <c r="S90" i="7"/>
  <c r="S126" i="7"/>
  <c r="P115" i="7"/>
  <c r="P6" i="7"/>
  <c r="L34" i="7"/>
  <c r="L70" i="7"/>
  <c r="L106" i="7"/>
  <c r="L142" i="7"/>
  <c r="M115" i="7"/>
  <c r="M34" i="7"/>
  <c r="M70" i="7"/>
  <c r="M148" i="7"/>
  <c r="N40" i="7"/>
  <c r="N76" i="7"/>
  <c r="N112" i="7"/>
  <c r="N148" i="7"/>
  <c r="L111" i="7"/>
  <c r="O19" i="7"/>
  <c r="O55" i="7"/>
  <c r="O91" i="7"/>
  <c r="O127" i="7"/>
  <c r="N134" i="7"/>
  <c r="L8" i="7"/>
  <c r="L44" i="7"/>
  <c r="L80" i="7"/>
  <c r="L116" i="7"/>
  <c r="L152" i="7"/>
  <c r="O60" i="7"/>
  <c r="M26" i="7"/>
  <c r="M62" i="7"/>
  <c r="M98" i="7"/>
  <c r="M134" i="7"/>
  <c r="O72" i="7"/>
  <c r="N32" i="7"/>
  <c r="N68" i="7"/>
  <c r="N104" i="7"/>
  <c r="N164" i="7"/>
  <c r="O14" i="7"/>
  <c r="O50" i="7"/>
  <c r="O86" i="7"/>
  <c r="O122" i="7"/>
  <c r="O158" i="7"/>
  <c r="L156" i="7"/>
  <c r="L27" i="7"/>
  <c r="L81" i="7"/>
  <c r="M15" i="7"/>
  <c r="M51" i="7"/>
  <c r="M87" i="7"/>
  <c r="M123" i="7"/>
  <c r="M159" i="7"/>
  <c r="O135" i="7"/>
  <c r="N36" i="7"/>
  <c r="N72" i="7"/>
  <c r="N108" i="7"/>
  <c r="N144" i="7"/>
  <c r="O24" i="7"/>
  <c r="O144" i="7"/>
  <c r="H22" i="7"/>
  <c r="H58" i="7"/>
  <c r="H94" i="7"/>
  <c r="H130" i="7"/>
  <c r="I10" i="7"/>
  <c r="I73" i="7"/>
  <c r="I142" i="7"/>
  <c r="I19" i="7"/>
  <c r="I97" i="7"/>
  <c r="I60" i="7"/>
  <c r="J31" i="7"/>
  <c r="J67" i="7"/>
  <c r="J103" i="7"/>
  <c r="J139" i="7"/>
  <c r="I62" i="7"/>
  <c r="J110" i="7"/>
  <c r="K10" i="7"/>
  <c r="K46" i="7"/>
  <c r="K82" i="7"/>
  <c r="K118" i="7"/>
  <c r="K154" i="7"/>
  <c r="I122" i="7"/>
  <c r="I87" i="7"/>
  <c r="H35" i="7"/>
  <c r="H71" i="7"/>
  <c r="H107" i="7"/>
  <c r="H143" i="7"/>
  <c r="I68" i="7"/>
  <c r="J146" i="7"/>
  <c r="I53" i="7"/>
  <c r="J128" i="7"/>
  <c r="K93" i="4"/>
  <c r="U101" i="7"/>
  <c r="W122" i="7"/>
  <c r="T135" i="7"/>
  <c r="W27" i="7"/>
  <c r="Y109" i="7"/>
  <c r="Z121" i="7"/>
  <c r="X50" i="7"/>
  <c r="Y17" i="7"/>
  <c r="AA162" i="7"/>
  <c r="AA110" i="7"/>
  <c r="X123" i="7"/>
  <c r="Z93" i="7"/>
  <c r="X6" i="7"/>
  <c r="Q91" i="7"/>
  <c r="R58" i="7"/>
  <c r="Q102" i="7"/>
  <c r="P23" i="7"/>
  <c r="P131" i="7"/>
  <c r="Q165" i="7"/>
  <c r="Q68" i="7"/>
  <c r="Q134" i="7"/>
  <c r="P132" i="7"/>
  <c r="R53" i="7"/>
  <c r="R113" i="7"/>
  <c r="P9" i="7"/>
  <c r="Q135" i="7"/>
  <c r="S44" i="7"/>
  <c r="S80" i="7"/>
  <c r="S116" i="7"/>
  <c r="S152" i="7"/>
  <c r="P114" i="7"/>
  <c r="R18" i="7"/>
  <c r="R54" i="7"/>
  <c r="R90" i="7"/>
  <c r="R126" i="7"/>
  <c r="R162" i="7"/>
  <c r="P154" i="7"/>
  <c r="S21" i="7"/>
  <c r="S57" i="7"/>
  <c r="S93" i="7"/>
  <c r="S129" i="7"/>
  <c r="P127" i="7"/>
  <c r="R6" i="7"/>
  <c r="L37" i="7"/>
  <c r="L73" i="7"/>
  <c r="L109" i="7"/>
  <c r="L145" i="7"/>
  <c r="M136" i="7"/>
  <c r="M37" i="7"/>
  <c r="M73" i="7"/>
  <c r="N7" i="7"/>
  <c r="N43" i="7"/>
  <c r="N79" i="7"/>
  <c r="N115" i="7"/>
  <c r="N151" i="7"/>
  <c r="L144" i="7"/>
  <c r="O22" i="7"/>
  <c r="O58" i="7"/>
  <c r="O94" i="7"/>
  <c r="O130" i="7"/>
  <c r="N149" i="7"/>
  <c r="L11" i="7"/>
  <c r="L47" i="7"/>
  <c r="L83" i="7"/>
  <c r="L119" i="7"/>
  <c r="L155" i="7"/>
  <c r="O99" i="7"/>
  <c r="M29" i="7"/>
  <c r="M65" i="7"/>
  <c r="M101" i="7"/>
  <c r="M137" i="7"/>
  <c r="O120" i="7"/>
  <c r="N35" i="7"/>
  <c r="N71" i="7"/>
  <c r="N107" i="7"/>
  <c r="L90" i="7"/>
  <c r="O17" i="7"/>
  <c r="O53" i="7"/>
  <c r="O89" i="7"/>
  <c r="O125" i="7"/>
  <c r="O161" i="7"/>
  <c r="O63" i="7"/>
  <c r="L30" i="7"/>
  <c r="L96" i="7"/>
  <c r="M18" i="7"/>
  <c r="M54" i="7"/>
  <c r="M90" i="7"/>
  <c r="M126" i="7"/>
  <c r="M162" i="7"/>
  <c r="O165" i="7"/>
  <c r="N39" i="7"/>
  <c r="N75" i="7"/>
  <c r="N111" i="7"/>
  <c r="N147" i="7"/>
  <c r="O27" i="7"/>
  <c r="M121" i="7"/>
  <c r="H25" i="7"/>
  <c r="H61" i="7"/>
  <c r="H97" i="7"/>
  <c r="H133" i="7"/>
  <c r="I13" i="7"/>
  <c r="I79" i="7"/>
  <c r="I145" i="7"/>
  <c r="I25" i="7"/>
  <c r="I103" i="7"/>
  <c r="I96" i="7"/>
  <c r="J34" i="7"/>
  <c r="J70" i="7"/>
  <c r="J106" i="7"/>
  <c r="J142" i="7"/>
  <c r="I71" i="7"/>
  <c r="J122" i="7"/>
  <c r="K13" i="7"/>
  <c r="K49" i="7"/>
  <c r="K85" i="7"/>
  <c r="K121" i="7"/>
  <c r="K157" i="7"/>
  <c r="I137" i="7"/>
  <c r="I123" i="7"/>
  <c r="H38" i="7"/>
  <c r="H74" i="7"/>
  <c r="H110" i="7"/>
  <c r="H146" i="7"/>
  <c r="I83" i="7"/>
  <c r="J161" i="7"/>
  <c r="I65" i="7"/>
  <c r="J143" i="7"/>
  <c r="E53" i="4"/>
  <c r="U137" i="7"/>
  <c r="W152" i="7"/>
  <c r="U9" i="7"/>
  <c r="X10" i="7"/>
  <c r="Z10" i="7"/>
  <c r="Z22" i="7"/>
  <c r="X80" i="7"/>
  <c r="Y47" i="7"/>
  <c r="Z29" i="7"/>
  <c r="Y72" i="7"/>
  <c r="Y27" i="7"/>
  <c r="Z123" i="7"/>
  <c r="P34" i="7"/>
  <c r="Q121" i="7"/>
  <c r="R61" i="7"/>
  <c r="Q132" i="7"/>
  <c r="P26" i="7"/>
  <c r="P134" i="7"/>
  <c r="Q8" i="7"/>
  <c r="Q77" i="7"/>
  <c r="Q137" i="7"/>
  <c r="Q90" i="7"/>
  <c r="R56" i="7"/>
  <c r="R116" i="7"/>
  <c r="P45" i="7"/>
  <c r="S11" i="7"/>
  <c r="S47" i="7"/>
  <c r="S83" i="7"/>
  <c r="S119" i="7"/>
  <c r="S155" i="7"/>
  <c r="P138" i="7"/>
  <c r="R21" i="7"/>
  <c r="R57" i="7"/>
  <c r="R93" i="7"/>
  <c r="R129" i="7"/>
  <c r="R165" i="7"/>
  <c r="P163" i="7"/>
  <c r="S24" i="7"/>
  <c r="S60" i="7"/>
  <c r="S96" i="7"/>
  <c r="S132" i="7"/>
  <c r="P139" i="7"/>
  <c r="Q6" i="7"/>
  <c r="L40" i="7"/>
  <c r="L76" i="7"/>
  <c r="L112" i="7"/>
  <c r="L148" i="7"/>
  <c r="M154" i="7"/>
  <c r="M40" i="7"/>
  <c r="M76" i="7"/>
  <c r="N10" i="7"/>
  <c r="N46" i="7"/>
  <c r="N82" i="7"/>
  <c r="N118" i="7"/>
  <c r="N154" i="7"/>
  <c r="L165" i="7"/>
  <c r="O25" i="7"/>
  <c r="O61" i="7"/>
  <c r="O97" i="7"/>
  <c r="O133" i="7"/>
  <c r="L75" i="7"/>
  <c r="L14" i="7"/>
  <c r="L50" i="7"/>
  <c r="L86" i="7"/>
  <c r="L122" i="7"/>
  <c r="L158" i="7"/>
  <c r="O129" i="7"/>
  <c r="M32" i="7"/>
  <c r="M68" i="7"/>
  <c r="M104" i="7"/>
  <c r="M140" i="7"/>
  <c r="O156" i="7"/>
  <c r="N38" i="7"/>
  <c r="N74" i="7"/>
  <c r="N110" i="7"/>
  <c r="L117" i="7"/>
  <c r="O20" i="7"/>
  <c r="O56" i="7"/>
  <c r="O92" i="7"/>
  <c r="O128" i="7"/>
  <c r="O164" i="7"/>
  <c r="O102" i="7"/>
  <c r="L33" i="7"/>
  <c r="L105" i="7"/>
  <c r="M21" i="7"/>
  <c r="M57" i="7"/>
  <c r="M93" i="7"/>
  <c r="M129" i="7"/>
  <c r="M165" i="7"/>
  <c r="M145" i="7"/>
  <c r="N42" i="7"/>
  <c r="N78" i="7"/>
  <c r="N114" i="7"/>
  <c r="N150" i="7"/>
  <c r="O30" i="7"/>
  <c r="M157" i="7"/>
  <c r="H28" i="7"/>
  <c r="H64" i="7"/>
  <c r="H100" i="7"/>
  <c r="H136" i="7"/>
  <c r="I16" i="7"/>
  <c r="I85" i="7"/>
  <c r="I151" i="7"/>
  <c r="I31" i="7"/>
  <c r="I109" i="7"/>
  <c r="I126" i="7"/>
  <c r="J37" i="7"/>
  <c r="J73" i="7"/>
  <c r="J109" i="7"/>
  <c r="J145" i="7"/>
  <c r="I80" i="7"/>
  <c r="J137" i="7"/>
  <c r="K16" i="7"/>
  <c r="K52" i="7"/>
  <c r="K88" i="7"/>
  <c r="K124" i="7"/>
  <c r="K160" i="7"/>
  <c r="I149" i="7"/>
  <c r="I159" i="7"/>
  <c r="H41" i="7"/>
  <c r="H77" i="7"/>
  <c r="H113" i="7"/>
  <c r="H149" i="7"/>
  <c r="I95" i="7"/>
  <c r="I18" i="7"/>
  <c r="I77" i="7"/>
  <c r="J158" i="7"/>
  <c r="E16" i="4"/>
  <c r="V8" i="7"/>
  <c r="W158" i="7"/>
  <c r="U45" i="7"/>
  <c r="X16" i="7"/>
  <c r="Z40" i="7"/>
  <c r="Z28" i="7"/>
  <c r="X86" i="7"/>
  <c r="Y53" i="7"/>
  <c r="Z35" i="7"/>
  <c r="Y102" i="7"/>
  <c r="Y63" i="7"/>
  <c r="Z129" i="7"/>
  <c r="P40" i="7"/>
  <c r="Q127" i="7"/>
  <c r="R91" i="7"/>
  <c r="S34" i="7"/>
  <c r="P41" i="7"/>
  <c r="P149" i="7"/>
  <c r="Q23" i="7"/>
  <c r="Q80" i="7"/>
  <c r="Q140" i="7"/>
  <c r="Q123" i="7"/>
  <c r="R59" i="7"/>
  <c r="R125" i="7"/>
  <c r="P57" i="7"/>
  <c r="S14" i="7"/>
  <c r="S50" i="7"/>
  <c r="S86" i="7"/>
  <c r="S122" i="7"/>
  <c r="S158" i="7"/>
  <c r="Q12" i="7"/>
  <c r="R24" i="7"/>
  <c r="R60" i="7"/>
  <c r="R96" i="7"/>
  <c r="R132" i="7"/>
  <c r="S150" i="7"/>
  <c r="P147" i="7"/>
  <c r="S27" i="7"/>
  <c r="S63" i="7"/>
  <c r="S99" i="7"/>
  <c r="S135" i="7"/>
  <c r="P148" i="7"/>
  <c r="L7" i="7"/>
  <c r="L43" i="7"/>
  <c r="L79" i="7"/>
  <c r="L115" i="7"/>
  <c r="L151" i="7"/>
  <c r="M7" i="7"/>
  <c r="M43" i="7"/>
  <c r="M79" i="7"/>
  <c r="N13" i="7"/>
  <c r="N49" i="7"/>
  <c r="N85" i="7"/>
  <c r="N121" i="7"/>
  <c r="N157" i="7"/>
  <c r="O78" i="7"/>
  <c r="O28" i="7"/>
  <c r="O64" i="7"/>
  <c r="O100" i="7"/>
  <c r="O136" i="7"/>
  <c r="L102" i="7"/>
  <c r="L17" i="7"/>
  <c r="L53" i="7"/>
  <c r="L89" i="7"/>
  <c r="L125" i="7"/>
  <c r="L161" i="7"/>
  <c r="O150" i="7"/>
  <c r="M35" i="7"/>
  <c r="M71" i="7"/>
  <c r="M107" i="7"/>
  <c r="M143" i="7"/>
  <c r="M139" i="7"/>
  <c r="N41" i="7"/>
  <c r="N77" i="7"/>
  <c r="N113" i="7"/>
  <c r="L141" i="7"/>
  <c r="O23" i="7"/>
  <c r="O59" i="7"/>
  <c r="O95" i="7"/>
  <c r="O131" i="7"/>
  <c r="L39" i="7"/>
  <c r="O132" i="7"/>
  <c r="L36" i="7"/>
  <c r="L114" i="7"/>
  <c r="M24" i="7"/>
  <c r="M60" i="7"/>
  <c r="M96" i="7"/>
  <c r="M132" i="7"/>
  <c r="O12" i="7"/>
  <c r="N9" i="7"/>
  <c r="N45" i="7"/>
  <c r="N81" i="7"/>
  <c r="N117" i="7"/>
  <c r="N153" i="7"/>
  <c r="O36" i="7"/>
  <c r="O6" i="7"/>
  <c r="H31" i="7"/>
  <c r="H67" i="7"/>
  <c r="H103" i="7"/>
  <c r="H139" i="7"/>
  <c r="I22" i="7"/>
  <c r="I91" i="7"/>
  <c r="I157" i="7"/>
  <c r="I37" i="7"/>
  <c r="I115" i="7"/>
  <c r="I147" i="7"/>
  <c r="J40" i="7"/>
  <c r="J76" i="7"/>
  <c r="J112" i="7"/>
  <c r="J148" i="7"/>
  <c r="I92" i="7"/>
  <c r="J155" i="7"/>
  <c r="K19" i="7"/>
  <c r="K55" i="7"/>
  <c r="K91" i="7"/>
  <c r="K127" i="7"/>
  <c r="K163" i="7"/>
  <c r="I161" i="7"/>
  <c r="H8" i="7"/>
  <c r="H44" i="7"/>
  <c r="H80" i="7"/>
  <c r="H116" i="7"/>
  <c r="H152" i="7"/>
  <c r="I107" i="7"/>
  <c r="I78" i="7"/>
  <c r="I89" i="7"/>
  <c r="J78" i="4"/>
  <c r="V44" i="7"/>
  <c r="U126" i="7"/>
  <c r="W126" i="7"/>
  <c r="X46" i="7"/>
  <c r="Z127" i="7"/>
  <c r="Z115" i="7"/>
  <c r="X116" i="7"/>
  <c r="Y83" i="7"/>
  <c r="Z65" i="7"/>
  <c r="X162" i="7"/>
  <c r="AA88" i="7"/>
  <c r="Z159" i="7"/>
  <c r="P70" i="7"/>
  <c r="Q157" i="7"/>
  <c r="R94" i="7"/>
  <c r="S37" i="7"/>
  <c r="P56" i="7"/>
  <c r="P164" i="7"/>
  <c r="Q26" i="7"/>
  <c r="Q83" i="7"/>
  <c r="Q149" i="7"/>
  <c r="Q153" i="7"/>
  <c r="R71" i="7"/>
  <c r="R128" i="7"/>
  <c r="P69" i="7"/>
  <c r="S17" i="7"/>
  <c r="S53" i="7"/>
  <c r="S89" i="7"/>
  <c r="S125" i="7"/>
  <c r="S164" i="7"/>
  <c r="Q39" i="7"/>
  <c r="R27" i="7"/>
  <c r="R63" i="7"/>
  <c r="R99" i="7"/>
  <c r="R135" i="7"/>
  <c r="S156" i="7"/>
  <c r="Q9" i="7"/>
  <c r="S30" i="7"/>
  <c r="S66" i="7"/>
  <c r="S102" i="7"/>
  <c r="S138" i="7"/>
  <c r="P157" i="7"/>
  <c r="L10" i="7"/>
  <c r="L46" i="7"/>
  <c r="L82" i="7"/>
  <c r="L118" i="7"/>
  <c r="L154" i="7"/>
  <c r="M10" i="7"/>
  <c r="M46" i="7"/>
  <c r="M82" i="7"/>
  <c r="N16" i="7"/>
  <c r="N52" i="7"/>
  <c r="N88" i="7"/>
  <c r="N124" i="7"/>
  <c r="N160" i="7"/>
  <c r="O96" i="7"/>
  <c r="O31" i="7"/>
  <c r="O67" i="7"/>
  <c r="O103" i="7"/>
  <c r="O139" i="7"/>
  <c r="L123" i="7"/>
  <c r="L20" i="7"/>
  <c r="L56" i="7"/>
  <c r="L92" i="7"/>
  <c r="L128" i="7"/>
  <c r="L164" i="7"/>
  <c r="M124" i="7"/>
  <c r="M38" i="7"/>
  <c r="M74" i="7"/>
  <c r="M110" i="7"/>
  <c r="M146" i="7"/>
  <c r="N8" i="7"/>
  <c r="N44" i="7"/>
  <c r="N80" i="7"/>
  <c r="N116" i="7"/>
  <c r="L162" i="7"/>
  <c r="O26" i="7"/>
  <c r="O62" i="7"/>
  <c r="O98" i="7"/>
  <c r="O134" i="7"/>
  <c r="L60" i="7"/>
  <c r="O162" i="7"/>
  <c r="L42" i="7"/>
  <c r="L132" i="7"/>
  <c r="M27" i="7"/>
  <c r="M63" i="7"/>
  <c r="M99" i="7"/>
  <c r="M135" i="7"/>
  <c r="O33" i="7"/>
  <c r="N12" i="7"/>
  <c r="N48" i="7"/>
  <c r="N84" i="7"/>
  <c r="N120" i="7"/>
  <c r="N156" i="7"/>
  <c r="O39" i="7"/>
  <c r="L6" i="7"/>
  <c r="H34" i="7"/>
  <c r="H70" i="7"/>
  <c r="H106" i="7"/>
  <c r="H142" i="7"/>
  <c r="I28" i="7"/>
  <c r="F33" i="4"/>
  <c r="V80" i="7"/>
  <c r="V153" i="7"/>
  <c r="V9" i="7"/>
  <c r="X52" i="7"/>
  <c r="Z142" i="7"/>
  <c r="Z136" i="7"/>
  <c r="X122" i="7"/>
  <c r="Y89" i="7"/>
  <c r="Z71" i="7"/>
  <c r="Y60" i="7"/>
  <c r="AA160" i="7"/>
  <c r="Z165" i="7"/>
  <c r="P76" i="7"/>
  <c r="Q163" i="7"/>
  <c r="R97" i="7"/>
  <c r="S40" i="7"/>
  <c r="P59" i="7"/>
  <c r="P15" i="7"/>
  <c r="Q29" i="7"/>
  <c r="Q95" i="7"/>
  <c r="Q152" i="7"/>
  <c r="R8" i="7"/>
  <c r="R74" i="7"/>
  <c r="R131" i="7"/>
  <c r="P78" i="7"/>
  <c r="S20" i="7"/>
  <c r="S56" i="7"/>
  <c r="S92" i="7"/>
  <c r="S128" i="7"/>
  <c r="P12" i="7"/>
  <c r="Q42" i="7"/>
  <c r="R30" i="7"/>
  <c r="R66" i="7"/>
  <c r="R102" i="7"/>
  <c r="R138" i="7"/>
  <c r="S162" i="7"/>
  <c r="Q54" i="7"/>
  <c r="S33" i="7"/>
  <c r="S69" i="7"/>
  <c r="S105" i="7"/>
  <c r="S141" i="7"/>
  <c r="P135" i="7"/>
  <c r="L13" i="7"/>
  <c r="L49" i="7"/>
  <c r="L85" i="7"/>
  <c r="L121" i="7"/>
  <c r="L157" i="7"/>
  <c r="M13" i="7"/>
  <c r="M49" i="7"/>
  <c r="M88" i="7"/>
  <c r="N19" i="7"/>
  <c r="N55" i="7"/>
  <c r="N91" i="7"/>
  <c r="N127" i="7"/>
  <c r="N163" i="7"/>
  <c r="O123" i="7"/>
  <c r="O34" i="7"/>
  <c r="O70" i="7"/>
  <c r="O106" i="7"/>
  <c r="O142" i="7"/>
  <c r="L135" i="7"/>
  <c r="L23" i="7"/>
  <c r="L59" i="7"/>
  <c r="L95" i="7"/>
  <c r="L131" i="7"/>
  <c r="M152" i="7"/>
  <c r="M160" i="7"/>
  <c r="M41" i="7"/>
  <c r="M77" i="7"/>
  <c r="M113" i="7"/>
  <c r="M149" i="7"/>
  <c r="N11" i="7"/>
  <c r="N47" i="7"/>
  <c r="N83" i="7"/>
  <c r="N119" i="7"/>
  <c r="O81" i="7"/>
  <c r="O29" i="7"/>
  <c r="O65" i="7"/>
  <c r="O101" i="7"/>
  <c r="O137" i="7"/>
  <c r="L66" i="7"/>
  <c r="M151" i="7"/>
  <c r="L45" i="7"/>
  <c r="L150" i="7"/>
  <c r="M30" i="7"/>
  <c r="M66" i="7"/>
  <c r="M102" i="7"/>
  <c r="M138" i="7"/>
  <c r="O42" i="7"/>
  <c r="N15" i="7"/>
  <c r="N51" i="7"/>
  <c r="N87" i="7"/>
  <c r="N123" i="7"/>
  <c r="N159" i="7"/>
  <c r="O45" i="7"/>
  <c r="N6" i="7"/>
  <c r="H37" i="7"/>
  <c r="H73" i="7"/>
  <c r="H109" i="7"/>
  <c r="H145" i="7"/>
  <c r="I34" i="7"/>
  <c r="I100" i="7"/>
  <c r="I33" i="7"/>
  <c r="I49" i="7"/>
  <c r="I127" i="7"/>
  <c r="J10" i="7"/>
  <c r="J46" i="7"/>
  <c r="J82" i="7"/>
  <c r="J118" i="7"/>
  <c r="J154" i="7"/>
  <c r="I113" i="7"/>
  <c r="I24" i="7"/>
  <c r="K25" i="7"/>
  <c r="K61" i="7"/>
  <c r="K97" i="7"/>
  <c r="K133" i="7"/>
  <c r="I32" i="7"/>
  <c r="J101" i="7"/>
  <c r="H14" i="7"/>
  <c r="H50" i="7"/>
  <c r="H86" i="7"/>
  <c r="H122" i="7"/>
  <c r="H158" i="7"/>
  <c r="I131" i="7"/>
  <c r="I150" i="7"/>
  <c r="I116" i="7"/>
  <c r="K95" i="4"/>
  <c r="V116" i="7"/>
  <c r="T21" i="7"/>
  <c r="V39" i="7"/>
  <c r="X82" i="7"/>
  <c r="Y22" i="7"/>
  <c r="AA22" i="7"/>
  <c r="X152" i="7"/>
  <c r="Y119" i="7"/>
  <c r="Z101" i="7"/>
  <c r="X9" i="7"/>
  <c r="Y69" i="7"/>
  <c r="AA36" i="7"/>
  <c r="P124" i="7"/>
  <c r="S151" i="7"/>
  <c r="R127" i="7"/>
  <c r="S73" i="7"/>
  <c r="P62" i="7"/>
  <c r="P21" i="7"/>
  <c r="Q32" i="7"/>
  <c r="Q98" i="7"/>
  <c r="Q155" i="7"/>
  <c r="R17" i="7"/>
  <c r="R77" i="7"/>
  <c r="R143" i="7"/>
  <c r="P105" i="7"/>
  <c r="S23" i="7"/>
  <c r="S59" i="7"/>
  <c r="S95" i="7"/>
  <c r="S131" i="7"/>
  <c r="P24" i="7"/>
  <c r="Q60" i="7"/>
  <c r="R33" i="7"/>
  <c r="R69" i="7"/>
  <c r="R105" i="7"/>
  <c r="R141" i="7"/>
  <c r="P94" i="7"/>
  <c r="Q93" i="7"/>
  <c r="S36" i="7"/>
  <c r="S72" i="7"/>
  <c r="S108" i="7"/>
  <c r="S144" i="7"/>
  <c r="Q15" i="7"/>
  <c r="L16" i="7"/>
  <c r="L52" i="7"/>
  <c r="L88" i="7"/>
  <c r="L124" i="7"/>
  <c r="L160" i="7"/>
  <c r="M16" i="7"/>
  <c r="M52" i="7"/>
  <c r="M91" i="7"/>
  <c r="N22" i="7"/>
  <c r="N58" i="7"/>
  <c r="N94" i="7"/>
  <c r="N130" i="7"/>
  <c r="O154" i="7"/>
  <c r="O147" i="7"/>
  <c r="O37" i="7"/>
  <c r="O73" i="7"/>
  <c r="O109" i="7"/>
  <c r="O145" i="7"/>
  <c r="L159" i="7"/>
  <c r="L26" i="7"/>
  <c r="L62" i="7"/>
  <c r="L98" i="7"/>
  <c r="L134" i="7"/>
  <c r="M164" i="7"/>
  <c r="M8" i="7"/>
  <c r="M44" i="7"/>
  <c r="M80" i="7"/>
  <c r="M116" i="7"/>
  <c r="M158" i="7"/>
  <c r="N14" i="7"/>
  <c r="N50" i="7"/>
  <c r="N86" i="7"/>
  <c r="N122" i="7"/>
  <c r="O117" i="7"/>
  <c r="O32" i="7"/>
  <c r="O68" i="7"/>
  <c r="O104" i="7"/>
  <c r="O140" i="7"/>
  <c r="L72" i="7"/>
  <c r="L9" i="7"/>
  <c r="L48" i="7"/>
  <c r="O69" i="7"/>
  <c r="M33" i="7"/>
  <c r="M69" i="7"/>
  <c r="M105" i="7"/>
  <c r="M141" i="7"/>
  <c r="O48" i="7"/>
  <c r="N18" i="7"/>
  <c r="N54" i="7"/>
  <c r="N90" i="7"/>
  <c r="N126" i="7"/>
  <c r="N162" i="7"/>
  <c r="O51" i="7"/>
  <c r="M6" i="7"/>
  <c r="H40" i="7"/>
  <c r="H76" i="7"/>
  <c r="H112" i="7"/>
  <c r="H148" i="7"/>
  <c r="I40" i="7"/>
  <c r="I106" i="7"/>
  <c r="I66" i="7"/>
  <c r="I58" i="7"/>
  <c r="I133" i="7"/>
  <c r="J13" i="7"/>
  <c r="J49" i="7"/>
  <c r="J85" i="7"/>
  <c r="J121" i="7"/>
  <c r="J157" i="7"/>
  <c r="I125" i="7"/>
  <c r="I48" i="7"/>
  <c r="K28" i="7"/>
  <c r="K64" i="7"/>
  <c r="K100" i="7"/>
  <c r="K136" i="7"/>
  <c r="I44" i="7"/>
  <c r="J116" i="7"/>
  <c r="H17" i="7"/>
  <c r="H53" i="7"/>
  <c r="H89" i="7"/>
  <c r="H125" i="7"/>
  <c r="H161" i="7"/>
  <c r="I143" i="7"/>
  <c r="I8" i="7"/>
  <c r="I128" i="7"/>
  <c r="T139" i="7"/>
  <c r="U33" i="7"/>
  <c r="T27" i="7"/>
  <c r="V45" i="7"/>
  <c r="X88" i="7"/>
  <c r="Y28" i="7"/>
  <c r="U154" i="7"/>
  <c r="W14" i="7"/>
  <c r="T57" i="7"/>
  <c r="V75" i="7"/>
  <c r="X118" i="7"/>
  <c r="Y67" i="7"/>
  <c r="AA58" i="7"/>
  <c r="AA83" i="7"/>
  <c r="Y155" i="7"/>
  <c r="Z137" i="7"/>
  <c r="X45" i="7"/>
  <c r="Z15" i="7"/>
  <c r="AA72" i="7"/>
  <c r="Q13" i="7"/>
  <c r="P120" i="7"/>
  <c r="R133" i="7"/>
  <c r="S82" i="7"/>
  <c r="P92" i="7"/>
  <c r="P84" i="7"/>
  <c r="Q44" i="7"/>
  <c r="Q104" i="7"/>
  <c r="P30" i="7"/>
  <c r="R23" i="7"/>
  <c r="R89" i="7"/>
  <c r="R149" i="7"/>
  <c r="P141" i="7"/>
  <c r="S29" i="7"/>
  <c r="S65" i="7"/>
  <c r="S101" i="7"/>
  <c r="S137" i="7"/>
  <c r="P51" i="7"/>
  <c r="Q114" i="7"/>
  <c r="R39" i="7"/>
  <c r="R75" i="7"/>
  <c r="R111" i="7"/>
  <c r="R147" i="7"/>
  <c r="P112" i="7"/>
  <c r="Q147" i="7"/>
  <c r="S42" i="7"/>
  <c r="S78" i="7"/>
  <c r="S114" i="7"/>
  <c r="S153" i="7"/>
  <c r="Q78" i="7"/>
  <c r="L22" i="7"/>
  <c r="L58" i="7"/>
  <c r="L94" i="7"/>
  <c r="L130" i="7"/>
  <c r="M85" i="7"/>
  <c r="M22" i="7"/>
  <c r="M58" i="7"/>
  <c r="M100" i="7"/>
  <c r="N28" i="7"/>
  <c r="N64" i="7"/>
  <c r="N100" i="7"/>
  <c r="N136" i="7"/>
  <c r="M161" i="7"/>
  <c r="O7" i="7"/>
  <c r="O43" i="7"/>
  <c r="O79" i="7"/>
  <c r="O115" i="7"/>
  <c r="O151" i="7"/>
  <c r="O114" i="7"/>
  <c r="L32" i="7"/>
  <c r="L68" i="7"/>
  <c r="L104" i="7"/>
  <c r="L140" i="7"/>
  <c r="N161" i="7"/>
  <c r="M14" i="7"/>
  <c r="M50" i="7"/>
  <c r="M86" i="7"/>
  <c r="M122" i="7"/>
  <c r="N158" i="7"/>
  <c r="N20" i="7"/>
  <c r="N56" i="7"/>
  <c r="N92" i="7"/>
  <c r="N128" i="7"/>
  <c r="O159" i="7"/>
  <c r="O38" i="7"/>
  <c r="O74" i="7"/>
  <c r="O110" i="7"/>
  <c r="O146" i="7"/>
  <c r="L99" i="7"/>
  <c r="L15" i="7"/>
  <c r="L54" i="7"/>
  <c r="O141" i="7"/>
  <c r="M39" i="7"/>
  <c r="M75" i="7"/>
  <c r="M111" i="7"/>
  <c r="M147" i="7"/>
  <c r="O75" i="7"/>
  <c r="N24" i="7"/>
  <c r="N60" i="7"/>
  <c r="N96" i="7"/>
  <c r="N132" i="7"/>
  <c r="O9" i="7"/>
  <c r="O84" i="7"/>
  <c r="H10" i="7"/>
  <c r="H46" i="7"/>
  <c r="H82" i="7"/>
  <c r="H118" i="7"/>
  <c r="H154" i="7"/>
  <c r="I52" i="7"/>
  <c r="I118" i="7"/>
  <c r="I108" i="7"/>
  <c r="I70" i="7"/>
  <c r="I148" i="7"/>
  <c r="J19" i="7"/>
  <c r="J55" i="7"/>
  <c r="J91" i="7"/>
  <c r="J127" i="7"/>
  <c r="J163" i="7"/>
  <c r="I146" i="7"/>
  <c r="I102" i="7"/>
  <c r="K34" i="7"/>
  <c r="K70" i="7"/>
  <c r="K106" i="7"/>
  <c r="K142" i="7"/>
  <c r="I74" i="7"/>
  <c r="J149" i="7"/>
  <c r="H23" i="7"/>
  <c r="H59" i="7"/>
  <c r="H95" i="7"/>
  <c r="H131" i="7"/>
  <c r="I17" i="7"/>
  <c r="J80" i="7"/>
  <c r="I23" i="7"/>
  <c r="I152" i="7"/>
  <c r="V160" i="7"/>
  <c r="W50" i="7"/>
  <c r="T63" i="7"/>
  <c r="V81" i="7"/>
  <c r="X124" i="7"/>
  <c r="Y79" i="7"/>
  <c r="AA64" i="7"/>
  <c r="AA104" i="7"/>
  <c r="Y161" i="7"/>
  <c r="Z143" i="7"/>
  <c r="X51" i="7"/>
  <c r="Z21" i="7"/>
  <c r="AA78" i="7"/>
  <c r="Q19" i="7"/>
  <c r="R19" i="7"/>
  <c r="S70" i="7"/>
  <c r="S163" i="7"/>
  <c r="P95" i="7"/>
  <c r="Q27" i="7"/>
  <c r="Q47" i="7"/>
  <c r="Q113" i="7"/>
  <c r="P42" i="7"/>
  <c r="R35" i="7"/>
  <c r="R92" i="7"/>
  <c r="R152" i="7"/>
  <c r="P162" i="7"/>
  <c r="S32" i="7"/>
  <c r="S68" i="7"/>
  <c r="S104" i="7"/>
  <c r="S140" i="7"/>
  <c r="P63" i="7"/>
  <c r="Q141" i="7"/>
  <c r="R42" i="7"/>
  <c r="R78" i="7"/>
  <c r="R114" i="7"/>
  <c r="R150" i="7"/>
  <c r="P121" i="7"/>
  <c r="S9" i="7"/>
  <c r="S45" i="7"/>
  <c r="S81" i="7"/>
  <c r="S117" i="7"/>
  <c r="S159" i="7"/>
  <c r="Q105" i="7"/>
  <c r="L25" i="7"/>
  <c r="L61" i="7"/>
  <c r="L97" i="7"/>
  <c r="L133" i="7"/>
  <c r="M97" i="7"/>
  <c r="M25" i="7"/>
  <c r="M61" i="7"/>
  <c r="M106" i="7"/>
  <c r="N31" i="7"/>
  <c r="N67" i="7"/>
  <c r="N103" i="7"/>
  <c r="N139" i="7"/>
  <c r="N137" i="7"/>
  <c r="O10" i="7"/>
  <c r="U21" i="7"/>
  <c r="Z107" i="7"/>
  <c r="R130" i="7"/>
  <c r="P18" i="7"/>
  <c r="S62" i="7"/>
  <c r="R72" i="7"/>
  <c r="S75" i="7"/>
  <c r="L91" i="7"/>
  <c r="N25" i="7"/>
  <c r="O40" i="7"/>
  <c r="O66" i="7"/>
  <c r="L137" i="7"/>
  <c r="M83" i="7"/>
  <c r="N53" i="7"/>
  <c r="O35" i="7"/>
  <c r="L93" i="7"/>
  <c r="M36" i="7"/>
  <c r="O54" i="7"/>
  <c r="N129" i="7"/>
  <c r="H43" i="7"/>
  <c r="I46" i="7"/>
  <c r="I64" i="7"/>
  <c r="J52" i="7"/>
  <c r="J160" i="7"/>
  <c r="K31" i="7"/>
  <c r="K139" i="7"/>
  <c r="H20" i="7"/>
  <c r="H128" i="7"/>
  <c r="I20" i="7"/>
  <c r="I117" i="7"/>
  <c r="J38" i="7"/>
  <c r="J77" i="7"/>
  <c r="I54" i="7"/>
  <c r="K26" i="7"/>
  <c r="K62" i="7"/>
  <c r="K98" i="7"/>
  <c r="K134" i="7"/>
  <c r="H51" i="7"/>
  <c r="H126" i="7"/>
  <c r="H9" i="7"/>
  <c r="H48" i="7"/>
  <c r="H117" i="7"/>
  <c r="I144" i="7"/>
  <c r="J42" i="7"/>
  <c r="J78" i="7"/>
  <c r="J114" i="7"/>
  <c r="J150" i="7"/>
  <c r="K27" i="7"/>
  <c r="K63" i="7"/>
  <c r="K99" i="7"/>
  <c r="K135" i="7"/>
  <c r="I6" i="7"/>
  <c r="D34" i="7"/>
  <c r="D70" i="7"/>
  <c r="D106" i="7"/>
  <c r="D142" i="7"/>
  <c r="E116" i="7"/>
  <c r="G132" i="7"/>
  <c r="E37" i="7"/>
  <c r="E73" i="7"/>
  <c r="E109" i="7"/>
  <c r="E145" i="7"/>
  <c r="F96" i="7"/>
  <c r="F19" i="7"/>
  <c r="F55" i="7"/>
  <c r="F91" i="7"/>
  <c r="F127" i="7"/>
  <c r="E101" i="7"/>
  <c r="G87" i="7"/>
  <c r="G34" i="7"/>
  <c r="G70" i="7"/>
  <c r="G106" i="7"/>
  <c r="G142" i="7"/>
  <c r="E134" i="7"/>
  <c r="D8" i="7"/>
  <c r="D44" i="7"/>
  <c r="D80" i="7"/>
  <c r="D116" i="7"/>
  <c r="D152" i="7"/>
  <c r="G72" i="7"/>
  <c r="E32" i="7"/>
  <c r="E68" i="7"/>
  <c r="G99" i="7"/>
  <c r="F38" i="7"/>
  <c r="F74" i="7"/>
  <c r="F110" i="7"/>
  <c r="F146" i="7"/>
  <c r="E147" i="7"/>
  <c r="G69" i="7"/>
  <c r="G32" i="7"/>
  <c r="G68" i="7"/>
  <c r="G104" i="7"/>
  <c r="G140" i="7"/>
  <c r="F48" i="7"/>
  <c r="D12" i="7"/>
  <c r="D48" i="7"/>
  <c r="D84" i="7"/>
  <c r="D120" i="7"/>
  <c r="D159" i="7"/>
  <c r="G90" i="7"/>
  <c r="E36" i="7"/>
  <c r="E72" i="7"/>
  <c r="E108" i="7"/>
  <c r="E165" i="7"/>
  <c r="G114" i="7"/>
  <c r="D102" i="7"/>
  <c r="G6" i="7"/>
  <c r="D42" i="7"/>
  <c r="W80" i="7"/>
  <c r="AA20" i="7"/>
  <c r="S94" i="7"/>
  <c r="P54" i="7"/>
  <c r="S71" i="7"/>
  <c r="R81" i="7"/>
  <c r="S84" i="7"/>
  <c r="L100" i="7"/>
  <c r="N34" i="7"/>
  <c r="O46" i="7"/>
  <c r="O153" i="7"/>
  <c r="L143" i="7"/>
  <c r="M89" i="7"/>
  <c r="N59" i="7"/>
  <c r="O41" i="7"/>
  <c r="L108" i="7"/>
  <c r="M42" i="7"/>
  <c r="O87" i="7"/>
  <c r="N135" i="7"/>
  <c r="H49" i="7"/>
  <c r="I55" i="7"/>
  <c r="I76" i="7"/>
  <c r="J58" i="7"/>
  <c r="I11" i="7"/>
  <c r="K37" i="7"/>
  <c r="K145" i="7"/>
  <c r="H26" i="7"/>
  <c r="H134" i="7"/>
  <c r="I26" i="7"/>
  <c r="I141" i="7"/>
  <c r="J41" i="7"/>
  <c r="J89" i="7"/>
  <c r="I72" i="7"/>
  <c r="K29" i="7"/>
  <c r="K65" i="7"/>
  <c r="K101" i="7"/>
  <c r="K137" i="7"/>
  <c r="H57" i="7"/>
  <c r="H132" i="7"/>
  <c r="H12" i="7"/>
  <c r="H54" i="7"/>
  <c r="H123" i="7"/>
  <c r="J9" i="7"/>
  <c r="J45" i="7"/>
  <c r="J81" i="7"/>
  <c r="J117" i="7"/>
  <c r="J153" i="7"/>
  <c r="K30" i="7"/>
  <c r="K66" i="7"/>
  <c r="K102" i="7"/>
  <c r="K138" i="7"/>
  <c r="K6" i="7"/>
  <c r="D37" i="7"/>
  <c r="D73" i="7"/>
  <c r="D109" i="7"/>
  <c r="D145" i="7"/>
  <c r="E131" i="7"/>
  <c r="G165" i="7"/>
  <c r="E40" i="7"/>
  <c r="E76" i="7"/>
  <c r="E112" i="7"/>
  <c r="E148" i="7"/>
  <c r="F126" i="7"/>
  <c r="F22" i="7"/>
  <c r="F58" i="7"/>
  <c r="F94" i="7"/>
  <c r="F130" i="7"/>
  <c r="E113" i="7"/>
  <c r="G123" i="7"/>
  <c r="G37" i="7"/>
  <c r="G73" i="7"/>
  <c r="G109" i="7"/>
  <c r="G145" i="7"/>
  <c r="E149" i="7"/>
  <c r="D11" i="7"/>
  <c r="D47" i="7"/>
  <c r="D83" i="7"/>
  <c r="D119" i="7"/>
  <c r="D155" i="7"/>
  <c r="G111" i="7"/>
  <c r="E35" i="7"/>
  <c r="E71" i="7"/>
  <c r="G129" i="7"/>
  <c r="F41" i="7"/>
  <c r="F77" i="7"/>
  <c r="F113" i="7"/>
  <c r="F149" i="7"/>
  <c r="E159" i="7"/>
  <c r="G93" i="7"/>
  <c r="G35" i="7"/>
  <c r="G71" i="7"/>
  <c r="G107" i="7"/>
  <c r="G143" i="7"/>
  <c r="F60" i="7"/>
  <c r="D15" i="7"/>
  <c r="D51" i="7"/>
  <c r="D87" i="7"/>
  <c r="D123" i="7"/>
  <c r="E138" i="7"/>
  <c r="G117" i="7"/>
  <c r="E39" i="7"/>
  <c r="E75" i="7"/>
  <c r="E111" i="7"/>
  <c r="F18" i="7"/>
  <c r="G138" i="7"/>
  <c r="E84" i="7"/>
  <c r="G122" i="7"/>
  <c r="D138" i="7"/>
  <c r="F108" i="7"/>
  <c r="G135" i="7"/>
  <c r="E144" i="7"/>
  <c r="T93" i="7"/>
  <c r="X15" i="7"/>
  <c r="S79" i="7"/>
  <c r="R20" i="7"/>
  <c r="S98" i="7"/>
  <c r="R108" i="7"/>
  <c r="S111" i="7"/>
  <c r="L127" i="7"/>
  <c r="N61" i="7"/>
  <c r="O49" i="7"/>
  <c r="M133" i="7"/>
  <c r="L146" i="7"/>
  <c r="M92" i="7"/>
  <c r="N62" i="7"/>
  <c r="O44" i="7"/>
  <c r="L129" i="7"/>
  <c r="M45" i="7"/>
  <c r="O93" i="7"/>
  <c r="N138" i="7"/>
  <c r="H52" i="7"/>
  <c r="I61" i="7"/>
  <c r="I82" i="7"/>
  <c r="J61" i="7"/>
  <c r="I38" i="7"/>
  <c r="K40" i="7"/>
  <c r="K148" i="7"/>
  <c r="H29" i="7"/>
  <c r="H137" i="7"/>
  <c r="I29" i="7"/>
  <c r="J8" i="7"/>
  <c r="J44" i="7"/>
  <c r="J92" i="7"/>
  <c r="I99" i="7"/>
  <c r="K32" i="7"/>
  <c r="K68" i="7"/>
  <c r="K104" i="7"/>
  <c r="K140" i="7"/>
  <c r="H63" i="7"/>
  <c r="H138" i="7"/>
  <c r="H15" i="7"/>
  <c r="H60" i="7"/>
  <c r="H129" i="7"/>
  <c r="J12" i="7"/>
  <c r="J48" i="7"/>
  <c r="J84" i="7"/>
  <c r="J120" i="7"/>
  <c r="J156" i="7"/>
  <c r="K33" i="7"/>
  <c r="K69" i="7"/>
  <c r="K105" i="7"/>
  <c r="K141" i="7"/>
  <c r="H6" i="7"/>
  <c r="D40" i="7"/>
  <c r="D76" i="7"/>
  <c r="D112" i="7"/>
  <c r="D148" i="7"/>
  <c r="E143" i="7"/>
  <c r="E7" i="7"/>
  <c r="E43" i="7"/>
  <c r="E79" i="7"/>
  <c r="E115" i="7"/>
  <c r="E151" i="7"/>
  <c r="F156" i="7"/>
  <c r="F25" i="7"/>
  <c r="F61" i="7"/>
  <c r="F97" i="7"/>
  <c r="F133" i="7"/>
  <c r="E128" i="7"/>
  <c r="G150" i="7"/>
  <c r="G40" i="7"/>
  <c r="G76" i="7"/>
  <c r="G112" i="7"/>
  <c r="G148" i="7"/>
  <c r="E164" i="7"/>
  <c r="D14" i="7"/>
  <c r="D50" i="7"/>
  <c r="D86" i="7"/>
  <c r="D122" i="7"/>
  <c r="D158" i="7"/>
  <c r="G144" i="7"/>
  <c r="E38" i="7"/>
  <c r="E74" i="7"/>
  <c r="F8" i="7"/>
  <c r="F44" i="7"/>
  <c r="F80" i="7"/>
  <c r="F116" i="7"/>
  <c r="F152" i="7"/>
  <c r="F9" i="7"/>
  <c r="G120" i="7"/>
  <c r="G38" i="7"/>
  <c r="G74" i="7"/>
  <c r="G110" i="7"/>
  <c r="G149" i="7"/>
  <c r="F78" i="7"/>
  <c r="D18" i="7"/>
  <c r="D54" i="7"/>
  <c r="D90" i="7"/>
  <c r="D126" i="7"/>
  <c r="E156" i="7"/>
  <c r="G147" i="7"/>
  <c r="E42" i="7"/>
  <c r="E78" i="7"/>
  <c r="E114" i="7"/>
  <c r="F27" i="7"/>
  <c r="G156" i="7"/>
  <c r="F6" i="7"/>
  <c r="E6" i="7"/>
  <c r="D66" i="7"/>
  <c r="E54" i="7"/>
  <c r="E27" i="7"/>
  <c r="D78" i="7"/>
  <c r="V111" i="7"/>
  <c r="X81" i="7"/>
  <c r="P126" i="7"/>
  <c r="R38" i="7"/>
  <c r="S107" i="7"/>
  <c r="R117" i="7"/>
  <c r="S120" i="7"/>
  <c r="L136" i="7"/>
  <c r="N70" i="7"/>
  <c r="O76" i="7"/>
  <c r="L29" i="7"/>
  <c r="N146" i="7"/>
  <c r="M119" i="7"/>
  <c r="N89" i="7"/>
  <c r="O71" i="7"/>
  <c r="L12" i="7"/>
  <c r="M72" i="7"/>
  <c r="N21" i="7"/>
  <c r="N165" i="7"/>
  <c r="H79" i="7"/>
  <c r="I94" i="7"/>
  <c r="I121" i="7"/>
  <c r="J79" i="7"/>
  <c r="I101" i="7"/>
  <c r="K58" i="7"/>
  <c r="I14" i="7"/>
  <c r="H47" i="7"/>
  <c r="H155" i="7"/>
  <c r="I104" i="7"/>
  <c r="J11" i="7"/>
  <c r="J47" i="7"/>
  <c r="J98" i="7"/>
  <c r="I114" i="7"/>
  <c r="K35" i="7"/>
  <c r="K71" i="7"/>
  <c r="K107" i="7"/>
  <c r="K143" i="7"/>
  <c r="H69" i="7"/>
  <c r="H147" i="7"/>
  <c r="H18" i="7"/>
  <c r="H66" i="7"/>
  <c r="H135" i="7"/>
  <c r="J15" i="7"/>
  <c r="J51" i="7"/>
  <c r="J87" i="7"/>
  <c r="J123" i="7"/>
  <c r="J159" i="7"/>
  <c r="K36" i="7"/>
  <c r="K72" i="7"/>
  <c r="K108" i="7"/>
  <c r="K144" i="7"/>
  <c r="D7" i="7"/>
  <c r="D43" i="7"/>
  <c r="D79" i="7"/>
  <c r="D115" i="7"/>
  <c r="D151" i="7"/>
  <c r="E161" i="7"/>
  <c r="E10" i="7"/>
  <c r="E46" i="7"/>
  <c r="E82" i="7"/>
  <c r="E118" i="7"/>
  <c r="E154" i="7"/>
  <c r="G27" i="7"/>
  <c r="F28" i="7"/>
  <c r="F64" i="7"/>
  <c r="F100" i="7"/>
  <c r="F136" i="7"/>
  <c r="E146" i="7"/>
  <c r="G7" i="7"/>
  <c r="G43" i="7"/>
  <c r="G79" i="7"/>
  <c r="G115" i="7"/>
  <c r="G151" i="7"/>
  <c r="F24" i="7"/>
  <c r="D17" i="7"/>
  <c r="D53" i="7"/>
  <c r="D89" i="7"/>
  <c r="D125" i="7"/>
  <c r="D164" i="7"/>
  <c r="G162" i="7"/>
  <c r="E41" i="7"/>
  <c r="E77" i="7"/>
  <c r="F11" i="7"/>
  <c r="F47" i="7"/>
  <c r="F83" i="7"/>
  <c r="F119" i="7"/>
  <c r="F155" i="7"/>
  <c r="F42" i="7"/>
  <c r="G153" i="7"/>
  <c r="G41" i="7"/>
  <c r="G77" i="7"/>
  <c r="G113" i="7"/>
  <c r="G152" i="7"/>
  <c r="F105" i="7"/>
  <c r="D21" i="7"/>
  <c r="D57" i="7"/>
  <c r="D93" i="7"/>
  <c r="D129" i="7"/>
  <c r="F12" i="7"/>
  <c r="E9" i="7"/>
  <c r="E45" i="7"/>
  <c r="E81" i="7"/>
  <c r="E117" i="7"/>
  <c r="F51" i="7"/>
  <c r="F66" i="7"/>
  <c r="G21" i="7"/>
  <c r="E90" i="7"/>
  <c r="E99" i="7"/>
  <c r="G30" i="7"/>
  <c r="X154" i="7"/>
  <c r="Y105" i="7"/>
  <c r="P77" i="7"/>
  <c r="R80" i="7"/>
  <c r="S134" i="7"/>
  <c r="R144" i="7"/>
  <c r="S147" i="7"/>
  <c r="L163" i="7"/>
  <c r="N97" i="7"/>
  <c r="O82" i="7"/>
  <c r="L35" i="7"/>
  <c r="L87" i="7"/>
  <c r="M125" i="7"/>
  <c r="N95" i="7"/>
  <c r="O77" i="7"/>
  <c r="L18" i="7"/>
  <c r="M78" i="7"/>
  <c r="N27" i="7"/>
  <c r="O15" i="7"/>
  <c r="H85" i="7"/>
  <c r="I112" i="7"/>
  <c r="I139" i="7"/>
  <c r="J88" i="7"/>
  <c r="I134" i="7"/>
  <c r="K67" i="7"/>
  <c r="I59" i="7"/>
  <c r="H56" i="7"/>
  <c r="H164" i="7"/>
  <c r="I140" i="7"/>
  <c r="J14" i="7"/>
  <c r="J50" i="7"/>
  <c r="J113" i="7"/>
  <c r="I138" i="7"/>
  <c r="K38" i="7"/>
  <c r="K74" i="7"/>
  <c r="K110" i="7"/>
  <c r="K146" i="7"/>
  <c r="H75" i="7"/>
  <c r="H153" i="7"/>
  <c r="H21" i="7"/>
  <c r="H72" i="7"/>
  <c r="H141" i="7"/>
  <c r="J18" i="7"/>
  <c r="J54" i="7"/>
  <c r="J90" i="7"/>
  <c r="J126" i="7"/>
  <c r="J162" i="7"/>
  <c r="K39" i="7"/>
  <c r="K75" i="7"/>
  <c r="K111" i="7"/>
  <c r="K147" i="7"/>
  <c r="D10" i="7"/>
  <c r="D46" i="7"/>
  <c r="D82" i="7"/>
  <c r="D118" i="7"/>
  <c r="D154" i="7"/>
  <c r="F39" i="7"/>
  <c r="E13" i="7"/>
  <c r="E49" i="7"/>
  <c r="E85" i="7"/>
  <c r="E121" i="7"/>
  <c r="E157" i="7"/>
  <c r="G63" i="7"/>
  <c r="F31" i="7"/>
  <c r="F67" i="7"/>
  <c r="F103" i="7"/>
  <c r="F139" i="7"/>
  <c r="F21" i="7"/>
  <c r="G10" i="7"/>
  <c r="G46" i="7"/>
  <c r="G82" i="7"/>
  <c r="G118" i="7"/>
  <c r="G154" i="7"/>
  <c r="F84" i="7"/>
  <c r="D20" i="7"/>
  <c r="D56" i="7"/>
  <c r="D92" i="7"/>
  <c r="D128" i="7"/>
  <c r="E98" i="7"/>
  <c r="E8" i="7"/>
  <c r="E44" i="7"/>
  <c r="E80" i="7"/>
  <c r="F14" i="7"/>
  <c r="F50" i="7"/>
  <c r="F86" i="7"/>
  <c r="F122" i="7"/>
  <c r="F158" i="7"/>
  <c r="F54" i="7"/>
  <c r="G8" i="7"/>
  <c r="G44" i="7"/>
  <c r="G80" i="7"/>
  <c r="G116" i="7"/>
  <c r="G158" i="7"/>
  <c r="F123" i="7"/>
  <c r="D24" i="7"/>
  <c r="D60" i="7"/>
  <c r="D96" i="7"/>
  <c r="D132" i="7"/>
  <c r="F45" i="7"/>
  <c r="E12" i="7"/>
  <c r="E48" i="7"/>
  <c r="E120" i="7"/>
  <c r="D30" i="7"/>
  <c r="E18" i="7"/>
  <c r="F153" i="7"/>
  <c r="E66" i="7"/>
  <c r="Y142" i="7"/>
  <c r="Z51" i="7"/>
  <c r="P98" i="7"/>
  <c r="R95" i="7"/>
  <c r="S143" i="7"/>
  <c r="R153" i="7"/>
  <c r="S165" i="7"/>
  <c r="M103" i="7"/>
  <c r="N106" i="7"/>
  <c r="O85" i="7"/>
  <c r="L38" i="7"/>
  <c r="L120" i="7"/>
  <c r="M128" i="7"/>
  <c r="N98" i="7"/>
  <c r="O80" i="7"/>
  <c r="L21" i="7"/>
  <c r="M81" i="7"/>
  <c r="N30" i="7"/>
  <c r="O18" i="7"/>
  <c r="H88" i="7"/>
  <c r="I124" i="7"/>
  <c r="I154" i="7"/>
  <c r="J94" i="7"/>
  <c r="I158" i="7"/>
  <c r="K73" i="7"/>
  <c r="I86" i="7"/>
  <c r="H62" i="7"/>
  <c r="I35" i="7"/>
  <c r="I164" i="7"/>
  <c r="J17" i="7"/>
  <c r="J53" i="7"/>
  <c r="J125" i="7"/>
  <c r="I165" i="7"/>
  <c r="K41" i="7"/>
  <c r="K77" i="7"/>
  <c r="K113" i="7"/>
  <c r="K149" i="7"/>
  <c r="H81" i="7"/>
  <c r="H165" i="7"/>
  <c r="H24" i="7"/>
  <c r="H78" i="7"/>
  <c r="H144" i="7"/>
  <c r="J21" i="7"/>
  <c r="J57" i="7"/>
  <c r="J93" i="7"/>
  <c r="J129" i="7"/>
  <c r="J165" i="7"/>
  <c r="K42" i="7"/>
  <c r="K78" i="7"/>
  <c r="K114" i="7"/>
  <c r="K150" i="7"/>
  <c r="D13" i="7"/>
  <c r="D49" i="7"/>
  <c r="D85" i="7"/>
  <c r="D121" i="7"/>
  <c r="D157" i="7"/>
  <c r="F81" i="7"/>
  <c r="E16" i="7"/>
  <c r="E52" i="7"/>
  <c r="E88" i="7"/>
  <c r="E124" i="7"/>
  <c r="E163" i="7"/>
  <c r="G96" i="7"/>
  <c r="F34" i="7"/>
  <c r="F70" i="7"/>
  <c r="F106" i="7"/>
  <c r="F142" i="7"/>
  <c r="F63" i="7"/>
  <c r="G13" i="7"/>
  <c r="G49" i="7"/>
  <c r="G85" i="7"/>
  <c r="G121" i="7"/>
  <c r="G157" i="7"/>
  <c r="F117" i="7"/>
  <c r="D23" i="7"/>
  <c r="D59" i="7"/>
  <c r="D95" i="7"/>
  <c r="D131" i="7"/>
  <c r="E119" i="7"/>
  <c r="E11" i="7"/>
  <c r="E47" i="7"/>
  <c r="E83" i="7"/>
  <c r="F17" i="7"/>
  <c r="F53" i="7"/>
  <c r="F89" i="7"/>
  <c r="F125" i="7"/>
  <c r="F161" i="7"/>
  <c r="F75" i="7"/>
  <c r="G11" i="7"/>
  <c r="G47" i="7"/>
  <c r="G83" i="7"/>
  <c r="G119" i="7"/>
  <c r="G164" i="7"/>
  <c r="F150" i="7"/>
  <c r="D27" i="7"/>
  <c r="D63" i="7"/>
  <c r="D99" i="7"/>
  <c r="D135" i="7"/>
  <c r="F57" i="7"/>
  <c r="E15" i="7"/>
  <c r="E51" i="7"/>
  <c r="E87" i="7"/>
  <c r="E123" i="7"/>
  <c r="F87" i="7"/>
  <c r="D6" i="7"/>
  <c r="D162" i="7"/>
  <c r="E126" i="7"/>
  <c r="G18" i="7"/>
  <c r="D114" i="7"/>
  <c r="AA28" i="7"/>
  <c r="AA42" i="7"/>
  <c r="P33" i="7"/>
  <c r="R146" i="7"/>
  <c r="P36" i="7"/>
  <c r="P106" i="7"/>
  <c r="Q48" i="7"/>
  <c r="M19" i="7"/>
  <c r="N133" i="7"/>
  <c r="O112" i="7"/>
  <c r="L65" i="7"/>
  <c r="M11" i="7"/>
  <c r="N140" i="7"/>
  <c r="N125" i="7"/>
  <c r="O107" i="7"/>
  <c r="L51" i="7"/>
  <c r="M108" i="7"/>
  <c r="N57" i="7"/>
  <c r="O57" i="7"/>
  <c r="H115" i="7"/>
  <c r="I130" i="7"/>
  <c r="I160" i="7"/>
  <c r="J97" i="7"/>
  <c r="J74" i="7"/>
  <c r="K76" i="7"/>
  <c r="I98" i="7"/>
  <c r="H65" i="7"/>
  <c r="I47" i="7"/>
  <c r="J86" i="7"/>
  <c r="J20" i="7"/>
  <c r="J56" i="7"/>
  <c r="J140" i="7"/>
  <c r="K8" i="7"/>
  <c r="K44" i="7"/>
  <c r="K80" i="7"/>
  <c r="K116" i="7"/>
  <c r="K152" i="7"/>
  <c r="H90" i="7"/>
  <c r="I30" i="7"/>
  <c r="H27" i="7"/>
  <c r="H84" i="7"/>
  <c r="H150" i="7"/>
  <c r="J24" i="7"/>
  <c r="J60" i="7"/>
  <c r="J96" i="7"/>
  <c r="J132" i="7"/>
  <c r="K9" i="7"/>
  <c r="K45" i="7"/>
  <c r="K81" i="7"/>
  <c r="K117" i="7"/>
  <c r="K153" i="7"/>
  <c r="D16" i="7"/>
  <c r="D52" i="7"/>
  <c r="D88" i="7"/>
  <c r="D124" i="7"/>
  <c r="D160" i="7"/>
  <c r="F114" i="7"/>
  <c r="E19" i="7"/>
  <c r="E55" i="7"/>
  <c r="E91" i="7"/>
  <c r="E127" i="7"/>
  <c r="E92" i="7"/>
  <c r="G126" i="7"/>
  <c r="F37" i="7"/>
  <c r="F73" i="7"/>
  <c r="F109" i="7"/>
  <c r="F145" i="7"/>
  <c r="F93" i="7"/>
  <c r="G16" i="7"/>
  <c r="G52" i="7"/>
  <c r="G88" i="7"/>
  <c r="G124" i="7"/>
  <c r="G160" i="7"/>
  <c r="F147" i="7"/>
  <c r="D26" i="7"/>
  <c r="D62" i="7"/>
  <c r="D98" i="7"/>
  <c r="D134" i="7"/>
  <c r="E137" i="7"/>
  <c r="E14" i="7"/>
  <c r="E50" i="7"/>
  <c r="E86" i="7"/>
  <c r="F20" i="7"/>
  <c r="F56" i="7"/>
  <c r="F92" i="7"/>
  <c r="F128" i="7"/>
  <c r="F164" i="7"/>
  <c r="F99" i="7"/>
  <c r="G14" i="7"/>
  <c r="G50" i="7"/>
  <c r="G86" i="7"/>
  <c r="X8" i="7"/>
  <c r="AA108" i="7"/>
  <c r="Q51" i="7"/>
  <c r="R161" i="7"/>
  <c r="P75" i="7"/>
  <c r="P130" i="7"/>
  <c r="Q138" i="7"/>
  <c r="M28" i="7"/>
  <c r="N142" i="7"/>
  <c r="O118" i="7"/>
  <c r="L71" i="7"/>
  <c r="M17" i="7"/>
  <c r="L84" i="7"/>
  <c r="N131" i="7"/>
  <c r="O113" i="7"/>
  <c r="L57" i="7"/>
  <c r="M114" i="7"/>
  <c r="N63" i="7"/>
  <c r="O90" i="7"/>
  <c r="H121" i="7"/>
  <c r="I163" i="7"/>
  <c r="J7" i="7"/>
  <c r="J115" i="7"/>
  <c r="H162" i="7"/>
  <c r="K94" i="7"/>
  <c r="J83" i="7"/>
  <c r="H83" i="7"/>
  <c r="I119" i="7"/>
  <c r="I9" i="7"/>
  <c r="J23" i="7"/>
  <c r="J59" i="7"/>
  <c r="J152" i="7"/>
  <c r="K11" i="7"/>
  <c r="K47" i="7"/>
  <c r="K83" i="7"/>
  <c r="K119" i="7"/>
  <c r="K155" i="7"/>
  <c r="H96" i="7"/>
  <c r="I63" i="7"/>
  <c r="H30" i="7"/>
  <c r="H87" i="7"/>
  <c r="H156" i="7"/>
  <c r="J27" i="7"/>
  <c r="J63" i="7"/>
  <c r="J99" i="7"/>
  <c r="J135" i="7"/>
  <c r="K12" i="7"/>
  <c r="K48" i="7"/>
  <c r="K84" i="7"/>
  <c r="K120" i="7"/>
  <c r="K156" i="7"/>
  <c r="D19" i="7"/>
  <c r="D55" i="7"/>
  <c r="D91" i="7"/>
  <c r="D127" i="7"/>
  <c r="D163" i="7"/>
  <c r="F144" i="7"/>
  <c r="E22" i="7"/>
  <c r="E58" i="7"/>
  <c r="E94" i="7"/>
  <c r="E130" i="7"/>
  <c r="E107" i="7"/>
  <c r="G159" i="7"/>
  <c r="F40" i="7"/>
  <c r="F76" i="7"/>
  <c r="F112" i="7"/>
  <c r="F148" i="7"/>
  <c r="F111" i="7"/>
  <c r="G19" i="7"/>
  <c r="G55" i="7"/>
  <c r="G91" i="7"/>
  <c r="G127" i="7"/>
  <c r="G163" i="7"/>
  <c r="G15" i="7"/>
  <c r="D29" i="7"/>
  <c r="D65" i="7"/>
  <c r="D101" i="7"/>
  <c r="D137" i="7"/>
  <c r="E155" i="7"/>
  <c r="E17" i="7"/>
  <c r="E53" i="7"/>
  <c r="E152" i="7"/>
  <c r="F23" i="7"/>
  <c r="F59" i="7"/>
  <c r="F95" i="7"/>
  <c r="F131" i="7"/>
  <c r="G146" i="7"/>
  <c r="F120" i="7"/>
  <c r="G17" i="7"/>
  <c r="G53" i="7"/>
  <c r="G89" i="7"/>
  <c r="G125" i="7"/>
  <c r="E141" i="7"/>
  <c r="G51" i="7"/>
  <c r="D33" i="7"/>
  <c r="D69" i="7"/>
  <c r="D105" i="7"/>
  <c r="D141" i="7"/>
  <c r="F102" i="7"/>
  <c r="E21" i="7"/>
  <c r="E57" i="7"/>
  <c r="E93" i="7"/>
  <c r="E129" i="7"/>
  <c r="F135" i="7"/>
  <c r="G9" i="7"/>
  <c r="G131" i="7"/>
  <c r="D39" i="7"/>
  <c r="E63" i="7"/>
  <c r="E102" i="7"/>
  <c r="X158" i="7"/>
  <c r="P142" i="7"/>
  <c r="Q41" i="7"/>
  <c r="P117" i="7"/>
  <c r="Q84" i="7"/>
  <c r="Q120" i="7"/>
  <c r="L19" i="7"/>
  <c r="M55" i="7"/>
  <c r="O163" i="7"/>
  <c r="O121" i="7"/>
  <c r="L74" i="7"/>
  <c r="M20" i="7"/>
  <c r="L126" i="7"/>
  <c r="N143" i="7"/>
  <c r="O116" i="7"/>
  <c r="L63" i="7"/>
  <c r="M117" i="7"/>
  <c r="N66" i="7"/>
  <c r="O105" i="7"/>
  <c r="H124" i="7"/>
  <c r="I81" i="7"/>
  <c r="J16" i="7"/>
  <c r="J124" i="7"/>
  <c r="I75" i="7"/>
  <c r="K103" i="7"/>
  <c r="J131" i="7"/>
  <c r="H92" i="7"/>
  <c r="I155" i="7"/>
  <c r="I39" i="7"/>
  <c r="J26" i="7"/>
  <c r="J62" i="7"/>
  <c r="J164" i="7"/>
  <c r="K14" i="7"/>
  <c r="K50" i="7"/>
  <c r="K86" i="7"/>
  <c r="K122" i="7"/>
  <c r="K158" i="7"/>
  <c r="H102" i="7"/>
  <c r="I84" i="7"/>
  <c r="H33" i="7"/>
  <c r="H93" i="7"/>
  <c r="I15" i="7"/>
  <c r="J30" i="7"/>
  <c r="J66" i="7"/>
  <c r="J102" i="7"/>
  <c r="J138" i="7"/>
  <c r="K15" i="7"/>
  <c r="K51" i="7"/>
  <c r="K87" i="7"/>
  <c r="K123" i="7"/>
  <c r="K159" i="7"/>
  <c r="D22" i="7"/>
  <c r="D58" i="7"/>
  <c r="D94" i="7"/>
  <c r="D130" i="7"/>
  <c r="E160" i="7"/>
  <c r="G12" i="7"/>
  <c r="E25" i="7"/>
  <c r="E61" i="7"/>
  <c r="E97" i="7"/>
  <c r="E133" i="7"/>
  <c r="E122" i="7"/>
  <c r="F7" i="7"/>
  <c r="F43" i="7"/>
  <c r="F79" i="7"/>
  <c r="F115" i="7"/>
  <c r="F151" i="7"/>
  <c r="F138" i="7"/>
  <c r="G22" i="7"/>
  <c r="G58" i="7"/>
  <c r="G94" i="7"/>
  <c r="G130" i="7"/>
  <c r="D161" i="7"/>
  <c r="G42" i="7"/>
  <c r="D32" i="7"/>
  <c r="D68" i="7"/>
  <c r="D104" i="7"/>
  <c r="D140" i="7"/>
  <c r="F33" i="7"/>
  <c r="E20" i="7"/>
  <c r="E56" i="7"/>
  <c r="F69" i="7"/>
  <c r="F26" i="7"/>
  <c r="F62" i="7"/>
  <c r="F98" i="7"/>
  <c r="F134" i="7"/>
  <c r="G155" i="7"/>
  <c r="F141" i="7"/>
  <c r="G20" i="7"/>
  <c r="G56" i="7"/>
  <c r="G92" i="7"/>
  <c r="G128" i="7"/>
  <c r="E153" i="7"/>
  <c r="G81" i="7"/>
  <c r="D36" i="7"/>
  <c r="D72" i="7"/>
  <c r="D108" i="7"/>
  <c r="D144" i="7"/>
  <c r="F129" i="7"/>
  <c r="E24" i="7"/>
  <c r="E60" i="7"/>
  <c r="E96" i="7"/>
  <c r="E132" i="7"/>
  <c r="F162" i="7"/>
  <c r="G161" i="7"/>
  <c r="E162" i="7"/>
  <c r="D75" i="7"/>
  <c r="E135" i="7"/>
  <c r="G54" i="7"/>
  <c r="Y78" i="7"/>
  <c r="Q49" i="7"/>
  <c r="Q59" i="7"/>
  <c r="Q63" i="7"/>
  <c r="R9" i="7"/>
  <c r="S12" i="7"/>
  <c r="L28" i="7"/>
  <c r="M64" i="7"/>
  <c r="N155" i="7"/>
  <c r="O148" i="7"/>
  <c r="L101" i="7"/>
  <c r="M47" i="7"/>
  <c r="N17" i="7"/>
  <c r="O138" i="7"/>
  <c r="O143" i="7"/>
  <c r="O111" i="7"/>
  <c r="M144" i="7"/>
  <c r="N93" i="7"/>
  <c r="H7" i="7"/>
  <c r="H151" i="7"/>
  <c r="I135" i="7"/>
  <c r="J22" i="7"/>
  <c r="J130" i="7"/>
  <c r="I129" i="7"/>
  <c r="K109" i="7"/>
  <c r="H159" i="7"/>
  <c r="H98" i="7"/>
  <c r="J104" i="7"/>
  <c r="I45" i="7"/>
  <c r="J29" i="7"/>
  <c r="J65" i="7"/>
  <c r="I12" i="7"/>
  <c r="K17" i="7"/>
  <c r="K53" i="7"/>
  <c r="K89" i="7"/>
  <c r="K125" i="7"/>
  <c r="K161" i="7"/>
  <c r="H108" i="7"/>
  <c r="I105" i="7"/>
  <c r="H39" i="7"/>
  <c r="H99" i="7"/>
  <c r="I57" i="7"/>
  <c r="J33" i="7"/>
  <c r="J69" i="7"/>
  <c r="J105" i="7"/>
  <c r="J141" i="7"/>
  <c r="K18" i="7"/>
  <c r="K54" i="7"/>
  <c r="K90" i="7"/>
  <c r="K126" i="7"/>
  <c r="K162" i="7"/>
  <c r="D25" i="7"/>
  <c r="D61" i="7"/>
  <c r="D97" i="7"/>
  <c r="D133" i="7"/>
  <c r="F160" i="7"/>
  <c r="G45" i="7"/>
  <c r="E28" i="7"/>
  <c r="E64" i="7"/>
  <c r="E100" i="7"/>
  <c r="E136" i="7"/>
  <c r="E140" i="7"/>
  <c r="F10" i="7"/>
  <c r="F46" i="7"/>
  <c r="F82" i="7"/>
  <c r="F118" i="7"/>
  <c r="F154" i="7"/>
  <c r="F165" i="7"/>
  <c r="G25" i="7"/>
  <c r="G61" i="7"/>
  <c r="G97" i="7"/>
  <c r="G133" i="7"/>
  <c r="E89" i="7"/>
  <c r="G75" i="7"/>
  <c r="D35" i="7"/>
  <c r="D71" i="7"/>
  <c r="D107" i="7"/>
  <c r="D143" i="7"/>
  <c r="F90" i="7"/>
  <c r="E23" i="7"/>
  <c r="E59" i="7"/>
  <c r="F159" i="7"/>
  <c r="F29" i="7"/>
  <c r="F65" i="7"/>
  <c r="F101" i="7"/>
  <c r="F137" i="7"/>
  <c r="G23" i="7"/>
  <c r="G59" i="7"/>
  <c r="G95" i="7"/>
  <c r="G108" i="7"/>
  <c r="D111" i="7"/>
  <c r="Y125" i="7"/>
  <c r="S160" i="7"/>
  <c r="Q101" i="7"/>
  <c r="S26" i="7"/>
  <c r="R36" i="7"/>
  <c r="S39" i="7"/>
  <c r="L55" i="7"/>
  <c r="M94" i="7"/>
  <c r="M127" i="7"/>
  <c r="O157" i="7"/>
  <c r="L107" i="7"/>
  <c r="M53" i="7"/>
  <c r="N23" i="7"/>
  <c r="M142" i="7"/>
  <c r="O149" i="7"/>
  <c r="M130" i="7"/>
  <c r="M150" i="7"/>
  <c r="N99" i="7"/>
  <c r="H13" i="7"/>
  <c r="H157" i="7"/>
  <c r="I162" i="7"/>
  <c r="J25" i="7"/>
  <c r="J133" i="7"/>
  <c r="I153" i="7"/>
  <c r="K112" i="7"/>
  <c r="I21" i="7"/>
  <c r="H101" i="7"/>
  <c r="J119" i="7"/>
  <c r="I69" i="7"/>
  <c r="J32" i="7"/>
  <c r="J68" i="7"/>
  <c r="I36" i="7"/>
  <c r="K20" i="7"/>
  <c r="K56" i="7"/>
  <c r="K92" i="7"/>
  <c r="K128" i="7"/>
  <c r="K164" i="7"/>
  <c r="H114" i="7"/>
  <c r="I132" i="7"/>
  <c r="H42" i="7"/>
  <c r="H105" i="7"/>
  <c r="I90" i="7"/>
  <c r="J36" i="7"/>
  <c r="J72" i="7"/>
  <c r="J108" i="7"/>
  <c r="J144" i="7"/>
  <c r="K21" i="7"/>
  <c r="K57" i="7"/>
  <c r="K93" i="7"/>
  <c r="K129" i="7"/>
  <c r="K165" i="7"/>
  <c r="D28" i="7"/>
  <c r="D64" i="7"/>
  <c r="D100" i="7"/>
  <c r="D136" i="7"/>
  <c r="E95" i="7"/>
  <c r="G78" i="7"/>
  <c r="E31" i="7"/>
  <c r="E67" i="7"/>
  <c r="E103" i="7"/>
  <c r="E139" i="7"/>
  <c r="E158" i="7"/>
  <c r="F13" i="7"/>
  <c r="F49" i="7"/>
  <c r="F85" i="7"/>
  <c r="F121" i="7"/>
  <c r="F157" i="7"/>
  <c r="G33" i="7"/>
  <c r="G28" i="7"/>
  <c r="G64" i="7"/>
  <c r="G100" i="7"/>
  <c r="G136" i="7"/>
  <c r="E110" i="7"/>
  <c r="G105" i="7"/>
  <c r="D38" i="7"/>
  <c r="D74" i="7"/>
  <c r="D110" i="7"/>
  <c r="D146" i="7"/>
  <c r="F132" i="7"/>
  <c r="E26" i="7"/>
  <c r="E62" i="7"/>
  <c r="G36" i="7"/>
  <c r="F32" i="7"/>
  <c r="F68" i="7"/>
  <c r="F104" i="7"/>
  <c r="F140" i="7"/>
  <c r="D156" i="7"/>
  <c r="G39" i="7"/>
  <c r="G26" i="7"/>
  <c r="G62" i="7"/>
  <c r="G98" i="7"/>
  <c r="G134" i="7"/>
  <c r="F15" i="7"/>
  <c r="D150" i="7"/>
  <c r="AA119" i="7"/>
  <c r="R22" i="7"/>
  <c r="Q116" i="7"/>
  <c r="S35" i="7"/>
  <c r="R45" i="7"/>
  <c r="S48" i="7"/>
  <c r="L64" i="7"/>
  <c r="M112" i="7"/>
  <c r="O13" i="7"/>
  <c r="O160" i="7"/>
  <c r="L110" i="7"/>
  <c r="M56" i="7"/>
  <c r="N26" i="7"/>
  <c r="O8" i="7"/>
  <c r="O152" i="7"/>
  <c r="M9" i="7"/>
  <c r="M153" i="7"/>
  <c r="N102" i="7"/>
  <c r="H16" i="7"/>
  <c r="H160" i="7"/>
  <c r="I43" i="7"/>
  <c r="J43" i="7"/>
  <c r="J151" i="7"/>
  <c r="K22" i="7"/>
  <c r="K130" i="7"/>
  <c r="H11" i="7"/>
  <c r="H119" i="7"/>
  <c r="I111" i="7"/>
  <c r="I93" i="7"/>
  <c r="J35" i="7"/>
  <c r="J71" i="7"/>
  <c r="I42" i="7"/>
  <c r="K23" i="7"/>
  <c r="K59" i="7"/>
  <c r="K95" i="7"/>
  <c r="K131" i="7"/>
  <c r="H36" i="7"/>
  <c r="H120" i="7"/>
  <c r="I156" i="7"/>
  <c r="H45" i="7"/>
  <c r="H111" i="7"/>
  <c r="I120" i="7"/>
  <c r="J39" i="7"/>
  <c r="J75" i="7"/>
  <c r="J111" i="7"/>
  <c r="J147" i="7"/>
  <c r="K24" i="7"/>
  <c r="K60" i="7"/>
  <c r="K96" i="7"/>
  <c r="K132" i="7"/>
  <c r="J6" i="7"/>
  <c r="D31" i="7"/>
  <c r="D67" i="7"/>
  <c r="D103" i="7"/>
  <c r="D139" i="7"/>
  <c r="E104" i="7"/>
  <c r="G102" i="7"/>
  <c r="E34" i="7"/>
  <c r="E70" i="7"/>
  <c r="E106" i="7"/>
  <c r="E142" i="7"/>
  <c r="F36" i="7"/>
  <c r="F16" i="7"/>
  <c r="F52" i="7"/>
  <c r="F88" i="7"/>
  <c r="F124" i="7"/>
  <c r="F163" i="7"/>
  <c r="G57" i="7"/>
  <c r="G31" i="7"/>
  <c r="G67" i="7"/>
  <c r="G103" i="7"/>
  <c r="G139" i="7"/>
  <c r="E125" i="7"/>
  <c r="G141" i="7"/>
  <c r="D41" i="7"/>
  <c r="D77" i="7"/>
  <c r="D113" i="7"/>
  <c r="D149" i="7"/>
  <c r="G24" i="7"/>
  <c r="E29" i="7"/>
  <c r="E65" i="7"/>
  <c r="G66" i="7"/>
  <c r="F35" i="7"/>
  <c r="F71" i="7"/>
  <c r="F107" i="7"/>
  <c r="F143" i="7"/>
  <c r="D165" i="7"/>
  <c r="G48" i="7"/>
  <c r="G29" i="7"/>
  <c r="G65" i="7"/>
  <c r="G101" i="7"/>
  <c r="G137" i="7"/>
  <c r="F30" i="7"/>
  <c r="D9" i="7"/>
  <c r="D45" i="7"/>
  <c r="D81" i="7"/>
  <c r="D117" i="7"/>
  <c r="D153" i="7"/>
  <c r="G60" i="7"/>
  <c r="E33" i="7"/>
  <c r="E69" i="7"/>
  <c r="E105" i="7"/>
  <c r="E150" i="7"/>
  <c r="G84" i="7"/>
  <c r="F72" i="7"/>
  <c r="D147" i="7"/>
  <c r="E30" i="7"/>
  <c r="AG153" i="7" l="1"/>
  <c r="AI152" i="7"/>
  <c r="AF110" i="7"/>
  <c r="AI160" i="7"/>
  <c r="AG112" i="7"/>
  <c r="AK116" i="7"/>
  <c r="AG150" i="7"/>
  <c r="AG130" i="7"/>
  <c r="AI149" i="7"/>
  <c r="AG142" i="7"/>
  <c r="AF107" i="7"/>
  <c r="AI157" i="7"/>
  <c r="AG127" i="7"/>
  <c r="AM160" i="7"/>
  <c r="AG144" i="7"/>
  <c r="AI111" i="7"/>
  <c r="AI143" i="7"/>
  <c r="AI138" i="7"/>
  <c r="AI148" i="7"/>
  <c r="AH155" i="7"/>
  <c r="AG117" i="7"/>
  <c r="AI116" i="7"/>
  <c r="AH143" i="7"/>
  <c r="AF126" i="7"/>
  <c r="AI121" i="7"/>
  <c r="AI163" i="7"/>
  <c r="AK120" i="7"/>
  <c r="AJ117" i="7"/>
  <c r="AJ142" i="7"/>
  <c r="AG114" i="7"/>
  <c r="AI113" i="7"/>
  <c r="AH131" i="7"/>
  <c r="AI118" i="7"/>
  <c r="AH142" i="7"/>
  <c r="AK138" i="7"/>
  <c r="AJ130" i="7"/>
  <c r="AL161" i="7"/>
  <c r="AG108" i="7"/>
  <c r="AI107" i="7"/>
  <c r="AH125" i="7"/>
  <c r="AH140" i="7"/>
  <c r="AI112" i="7"/>
  <c r="AH133" i="7"/>
  <c r="AJ106" i="7"/>
  <c r="AL146" i="7"/>
  <c r="AG128" i="7"/>
  <c r="AF120" i="7"/>
  <c r="AH106" i="7"/>
  <c r="AM165" i="7"/>
  <c r="AL153" i="7"/>
  <c r="AM143" i="7"/>
  <c r="AG125" i="7"/>
  <c r="AF163" i="7"/>
  <c r="AM147" i="7"/>
  <c r="AL144" i="7"/>
  <c r="AM134" i="7"/>
  <c r="AH165" i="7"/>
  <c r="AG119" i="7"/>
  <c r="AH146" i="7"/>
  <c r="AF136" i="7"/>
  <c r="AM120" i="7"/>
  <c r="AL117" i="7"/>
  <c r="AM107" i="7"/>
  <c r="AJ126" i="7"/>
  <c r="AH138" i="7"/>
  <c r="AF129" i="7"/>
  <c r="AF146" i="7"/>
  <c r="AG133" i="7"/>
  <c r="AF127" i="7"/>
  <c r="AM111" i="7"/>
  <c r="AL108" i="7"/>
  <c r="AH135" i="7"/>
  <c r="AF108" i="7"/>
  <c r="AF143" i="7"/>
  <c r="AI153" i="7"/>
  <c r="AH129" i="7"/>
  <c r="AF137" i="7"/>
  <c r="AL130" i="7"/>
  <c r="AH137" i="7"/>
  <c r="AH139" i="7"/>
  <c r="AG106" i="7"/>
  <c r="AF133" i="7"/>
  <c r="AM159" i="7"/>
  <c r="AM117" i="7"/>
  <c r="AJ121" i="7"/>
  <c r="AL150" i="7"/>
  <c r="AL114" i="7"/>
  <c r="AK141" i="7"/>
  <c r="AM140" i="7"/>
  <c r="AJ162" i="7"/>
  <c r="AL152" i="7"/>
  <c r="AK113" i="7"/>
  <c r="AM163" i="7"/>
  <c r="AH132" i="7"/>
  <c r="AG147" i="7"/>
  <c r="AG111" i="7"/>
  <c r="AI141" i="7"/>
  <c r="AI146" i="7"/>
  <c r="AI110" i="7"/>
  <c r="AI159" i="7"/>
  <c r="AH128" i="7"/>
  <c r="AH158" i="7"/>
  <c r="AG122" i="7"/>
  <c r="AH161" i="7"/>
  <c r="AF140" i="7"/>
  <c r="AI114" i="7"/>
  <c r="AI151" i="7"/>
  <c r="AI115" i="7"/>
  <c r="AG161" i="7"/>
  <c r="AH136" i="7"/>
  <c r="AF130" i="7"/>
  <c r="AM153" i="7"/>
  <c r="AM114" i="7"/>
  <c r="AK147" i="7"/>
  <c r="AJ112" i="7"/>
  <c r="AL147" i="7"/>
  <c r="AL111" i="7"/>
  <c r="AK114" i="7"/>
  <c r="AM137" i="7"/>
  <c r="AJ141" i="7"/>
  <c r="AL149" i="7"/>
  <c r="AL133" i="7"/>
  <c r="AJ120" i="7"/>
  <c r="AH162" i="7"/>
  <c r="AH126" i="7"/>
  <c r="AG141" i="7"/>
  <c r="AI140" i="7"/>
  <c r="AI117" i="7"/>
  <c r="AH122" i="7"/>
  <c r="AG158" i="7"/>
  <c r="AG116" i="7"/>
  <c r="AG164" i="7"/>
  <c r="AF134" i="7"/>
  <c r="AF159" i="7"/>
  <c r="AI145" i="7"/>
  <c r="AI109" i="7"/>
  <c r="AI147" i="7"/>
  <c r="AI154" i="7"/>
  <c r="AH130" i="7"/>
  <c r="AF160" i="7"/>
  <c r="AF124" i="7"/>
  <c r="AM144" i="7"/>
  <c r="AM108" i="7"/>
  <c r="AL141" i="7"/>
  <c r="AM131" i="7"/>
  <c r="AL143" i="7"/>
  <c r="AK155" i="7"/>
  <c r="AL127" i="7"/>
  <c r="AM151" i="7"/>
  <c r="AJ124" i="7"/>
  <c r="AH159" i="7"/>
  <c r="AH123" i="7"/>
  <c r="AG138" i="7"/>
  <c r="AF150" i="7"/>
  <c r="AG151" i="7"/>
  <c r="AI137" i="7"/>
  <c r="AH119" i="7"/>
  <c r="AG149" i="7"/>
  <c r="AG113" i="7"/>
  <c r="AG160" i="7"/>
  <c r="AG152" i="7"/>
  <c r="AF131" i="7"/>
  <c r="AF135" i="7"/>
  <c r="AI142" i="7"/>
  <c r="AI106" i="7"/>
  <c r="AI123" i="7"/>
  <c r="AH163" i="7"/>
  <c r="AH127" i="7"/>
  <c r="AF157" i="7"/>
  <c r="AF121" i="7"/>
  <c r="AJ135" i="7"/>
  <c r="AM141" i="7"/>
  <c r="AM162" i="7"/>
  <c r="AL138" i="7"/>
  <c r="AM128" i="7"/>
  <c r="AL131" i="7"/>
  <c r="AK152" i="7"/>
  <c r="AK163" i="7"/>
  <c r="AH156" i="7"/>
  <c r="AH120" i="7"/>
  <c r="AG135" i="7"/>
  <c r="AF132" i="7"/>
  <c r="AD132" i="7" s="1"/>
  <c r="AI162" i="7"/>
  <c r="AI134" i="7"/>
  <c r="AF162" i="7"/>
  <c r="AH116" i="7"/>
  <c r="AG146" i="7"/>
  <c r="AG110" i="7"/>
  <c r="AG124" i="7"/>
  <c r="AF164" i="7"/>
  <c r="AF128" i="7"/>
  <c r="AD128" i="7" s="1"/>
  <c r="AF123" i="7"/>
  <c r="AD123" i="7" s="1"/>
  <c r="AI139" i="7"/>
  <c r="AH160" i="7"/>
  <c r="AH124" i="7"/>
  <c r="AF154" i="7"/>
  <c r="AF118" i="7"/>
  <c r="AJ157" i="7"/>
  <c r="AM138" i="7"/>
  <c r="AM156" i="7"/>
  <c r="AL135" i="7"/>
  <c r="AM164" i="7"/>
  <c r="AM125" i="7"/>
  <c r="AL128" i="7"/>
  <c r="AK153" i="7"/>
  <c r="AK149" i="7"/>
  <c r="AJ164" i="7"/>
  <c r="AK157" i="7"/>
  <c r="AH153" i="7"/>
  <c r="AH117" i="7"/>
  <c r="AG132" i="7"/>
  <c r="AF114" i="7"/>
  <c r="AI132" i="7"/>
  <c r="AI131" i="7"/>
  <c r="AF141" i="7"/>
  <c r="AD141" i="7" s="1"/>
  <c r="AH113" i="7"/>
  <c r="AG139" i="7"/>
  <c r="AG143" i="7"/>
  <c r="AG107" i="7"/>
  <c r="AI150" i="7"/>
  <c r="AF161" i="7"/>
  <c r="AF125" i="7"/>
  <c r="AI136" i="7"/>
  <c r="AH157" i="7"/>
  <c r="AH121" i="7"/>
  <c r="AF151" i="7"/>
  <c r="AF115" i="7"/>
  <c r="AJ148" i="7"/>
  <c r="AM135" i="7"/>
  <c r="AJ147" i="7"/>
  <c r="AE147" i="7" s="1"/>
  <c r="AM150" i="7"/>
  <c r="AL132" i="7"/>
  <c r="AM158" i="7"/>
  <c r="AM122" i="7"/>
  <c r="AL125" i="7"/>
  <c r="AK123" i="7"/>
  <c r="AK140" i="7"/>
  <c r="AJ149" i="7"/>
  <c r="AK127" i="7"/>
  <c r="AG157" i="7"/>
  <c r="AH150" i="7"/>
  <c r="AH114" i="7"/>
  <c r="AG145" i="7"/>
  <c r="AG165" i="7"/>
  <c r="AG129" i="7"/>
  <c r="AI164" i="7"/>
  <c r="AI128" i="7"/>
  <c r="AF117" i="7"/>
  <c r="AD117" i="7" s="1"/>
  <c r="AH110" i="7"/>
  <c r="AI156" i="7"/>
  <c r="AG140" i="7"/>
  <c r="AI129" i="7"/>
  <c r="AF158" i="7"/>
  <c r="AD158" i="7" s="1"/>
  <c r="AF122" i="7"/>
  <c r="AD122" i="7" s="1"/>
  <c r="AI133" i="7"/>
  <c r="AF165" i="7"/>
  <c r="AH154" i="7"/>
  <c r="AH118" i="7"/>
  <c r="AG154" i="7"/>
  <c r="AF148" i="7"/>
  <c r="AF112" i="7"/>
  <c r="AJ139" i="7"/>
  <c r="AM132" i="7"/>
  <c r="AJ163" i="7"/>
  <c r="AL165" i="7"/>
  <c r="AL129" i="7"/>
  <c r="AJ138" i="7"/>
  <c r="AM155" i="7"/>
  <c r="AM119" i="7"/>
  <c r="AL116" i="7"/>
  <c r="AK137" i="7"/>
  <c r="AJ134" i="7"/>
  <c r="AK132" i="7"/>
  <c r="AK121" i="7"/>
  <c r="AG121" i="7"/>
  <c r="AH147" i="7"/>
  <c r="AH111" i="7"/>
  <c r="AI165" i="7"/>
  <c r="AG162" i="7"/>
  <c r="AG126" i="7"/>
  <c r="AI161" i="7"/>
  <c r="AI125" i="7"/>
  <c r="AH107" i="7"/>
  <c r="AI120" i="7"/>
  <c r="AG137" i="7"/>
  <c r="AF155" i="7"/>
  <c r="AF119" i="7"/>
  <c r="AD119" i="7" s="1"/>
  <c r="AH149" i="7"/>
  <c r="AI130" i="7"/>
  <c r="AF144" i="7"/>
  <c r="AH151" i="7"/>
  <c r="AH115" i="7"/>
  <c r="AG136" i="7"/>
  <c r="AF145" i="7"/>
  <c r="AF109" i="7"/>
  <c r="AJ127" i="7"/>
  <c r="AM129" i="7"/>
  <c r="AJ154" i="7"/>
  <c r="AL162" i="7"/>
  <c r="AL126" i="7"/>
  <c r="AJ114" i="7"/>
  <c r="AE114" i="7" s="1"/>
  <c r="AM152" i="7"/>
  <c r="AM116" i="7"/>
  <c r="AK135" i="7"/>
  <c r="AL113" i="7"/>
  <c r="AJ132" i="7"/>
  <c r="AK134" i="7"/>
  <c r="AK165" i="7"/>
  <c r="AJ131" i="7"/>
  <c r="AI144" i="7"/>
  <c r="AH144" i="7"/>
  <c r="AH108" i="7"/>
  <c r="AI135" i="7"/>
  <c r="AG159" i="7"/>
  <c r="AG123" i="7"/>
  <c r="AF156" i="7"/>
  <c r="AI158" i="7"/>
  <c r="AI122" i="7"/>
  <c r="AH164" i="7"/>
  <c r="AG134" i="7"/>
  <c r="AF152" i="7"/>
  <c r="AF116" i="7"/>
  <c r="AH134" i="7"/>
  <c r="AI127" i="7"/>
  <c r="AF111" i="7"/>
  <c r="AH148" i="7"/>
  <c r="AH112" i="7"/>
  <c r="AG148" i="7"/>
  <c r="AG115" i="7"/>
  <c r="AF142" i="7"/>
  <c r="AD142" i="7" s="1"/>
  <c r="AF106" i="7"/>
  <c r="AJ115" i="7"/>
  <c r="AM126" i="7"/>
  <c r="AJ145" i="7"/>
  <c r="AL159" i="7"/>
  <c r="AL123" i="7"/>
  <c r="AM149" i="7"/>
  <c r="AM113" i="7"/>
  <c r="AK111" i="7"/>
  <c r="AM161" i="7"/>
  <c r="AL110" i="7"/>
  <c r="AJ111" i="7"/>
  <c r="AE111" i="7" s="1"/>
  <c r="AK131" i="7"/>
  <c r="AJ128" i="7"/>
  <c r="AI126" i="7"/>
  <c r="AH141" i="7"/>
  <c r="AI108" i="7"/>
  <c r="AG156" i="7"/>
  <c r="AG120" i="7"/>
  <c r="AF138" i="7"/>
  <c r="AD138" i="7" s="1"/>
  <c r="AI155" i="7"/>
  <c r="AI119" i="7"/>
  <c r="AH152" i="7"/>
  <c r="AF153" i="7"/>
  <c r="AD153" i="7" s="1"/>
  <c r="AG131" i="7"/>
  <c r="AF147" i="7"/>
  <c r="AF149" i="7"/>
  <c r="AF113" i="7"/>
  <c r="AG163" i="7"/>
  <c r="AG155" i="7"/>
  <c r="AI124" i="7"/>
  <c r="AH145" i="7"/>
  <c r="AH109" i="7"/>
  <c r="AG118" i="7"/>
  <c r="AG109" i="7"/>
  <c r="AF139" i="7"/>
  <c r="AM123" i="7"/>
  <c r="AJ136" i="7"/>
  <c r="AL156" i="7"/>
  <c r="AL120" i="7"/>
  <c r="AM146" i="7"/>
  <c r="AM110" i="7"/>
  <c r="AL164" i="7"/>
  <c r="AL107" i="7"/>
  <c r="AK119" i="7"/>
  <c r="AJ113" i="7"/>
  <c r="AJ156" i="7"/>
  <c r="AK160" i="7"/>
  <c r="AK124" i="7"/>
  <c r="AJ133" i="7"/>
  <c r="AL140" i="7"/>
  <c r="AK164" i="7"/>
  <c r="AK128" i="7"/>
  <c r="AJ153" i="7"/>
  <c r="AJ161" i="7"/>
  <c r="AJ125" i="7"/>
  <c r="AM154" i="7"/>
  <c r="AL160" i="7"/>
  <c r="AL124" i="7"/>
  <c r="AM142" i="7"/>
  <c r="AK154" i="7"/>
  <c r="AK118" i="7"/>
  <c r="AJ118" i="7"/>
  <c r="AL137" i="7"/>
  <c r="AK161" i="7"/>
  <c r="AK125" i="7"/>
  <c r="AJ129" i="7"/>
  <c r="AJ158" i="7"/>
  <c r="AJ122" i="7"/>
  <c r="AM145" i="7"/>
  <c r="AJ150" i="7"/>
  <c r="AL157" i="7"/>
  <c r="AL121" i="7"/>
  <c r="AM136" i="7"/>
  <c r="AK151" i="7"/>
  <c r="AK115" i="7"/>
  <c r="AJ109" i="7"/>
  <c r="AL134" i="7"/>
  <c r="AJ159" i="7"/>
  <c r="AK158" i="7"/>
  <c r="AK122" i="7"/>
  <c r="AJ108" i="7"/>
  <c r="AJ155" i="7"/>
  <c r="AJ119" i="7"/>
  <c r="AM133" i="7"/>
  <c r="AJ123" i="7"/>
  <c r="AL154" i="7"/>
  <c r="AL118" i="7"/>
  <c r="AM127" i="7"/>
  <c r="AK148" i="7"/>
  <c r="AK112" i="7"/>
  <c r="AK144" i="7"/>
  <c r="AJ152" i="7"/>
  <c r="AJ116" i="7"/>
  <c r="AE116" i="7" s="1"/>
  <c r="AM124" i="7"/>
  <c r="AM157" i="7"/>
  <c r="AL151" i="7"/>
  <c r="AL115" i="7"/>
  <c r="AM118" i="7"/>
  <c r="AK145" i="7"/>
  <c r="AK109" i="7"/>
  <c r="AK108" i="7"/>
  <c r="AK156" i="7"/>
  <c r="AM115" i="7"/>
  <c r="AM148" i="7"/>
  <c r="AL148" i="7"/>
  <c r="AL112" i="7"/>
  <c r="AK150" i="7"/>
  <c r="AM109" i="7"/>
  <c r="AK142" i="7"/>
  <c r="AK106" i="7"/>
  <c r="AJ146" i="7"/>
  <c r="AJ110" i="7"/>
  <c r="AK126" i="7"/>
  <c r="AM106" i="7"/>
  <c r="AM139" i="7"/>
  <c r="AL145" i="7"/>
  <c r="AL109" i="7"/>
  <c r="AK117" i="7"/>
  <c r="AK139" i="7"/>
  <c r="AL158" i="7"/>
  <c r="AL122" i="7"/>
  <c r="AK146" i="7"/>
  <c r="AK110" i="7"/>
  <c r="AK159" i="7"/>
  <c r="AJ143" i="7"/>
  <c r="AJ107" i="7"/>
  <c r="AM130" i="7"/>
  <c r="AL142" i="7"/>
  <c r="AL106" i="7"/>
  <c r="AK136" i="7"/>
  <c r="AJ144" i="7"/>
  <c r="AK162" i="7"/>
  <c r="AL155" i="7"/>
  <c r="AL119" i="7"/>
  <c r="AK143" i="7"/>
  <c r="AK107" i="7"/>
  <c r="AK129" i="7"/>
  <c r="AJ140" i="7"/>
  <c r="AE140" i="7" s="1"/>
  <c r="AM121" i="7"/>
  <c r="AL139" i="7"/>
  <c r="AK133" i="7"/>
  <c r="AJ160" i="7"/>
  <c r="AJ137" i="7"/>
  <c r="AM112" i="7"/>
  <c r="AL136" i="7"/>
  <c r="AJ165" i="7"/>
  <c r="AL163" i="7"/>
  <c r="AK130" i="7"/>
  <c r="AJ151" i="7"/>
  <c r="AE151" i="7" s="1"/>
  <c r="AI84" i="2"/>
  <c r="AK104" i="2"/>
  <c r="AI88" i="2"/>
  <c r="AL99" i="2"/>
  <c r="AJ103" i="2"/>
  <c r="AL85" i="2"/>
  <c r="AJ68" i="2"/>
  <c r="AJ105" i="2"/>
  <c r="AL89" i="2"/>
  <c r="AM86" i="2"/>
  <c r="AM90" i="2"/>
  <c r="AJ19" i="2"/>
  <c r="AJ7" i="2"/>
  <c r="AL86" i="2"/>
  <c r="AI67" i="2"/>
  <c r="AL38" i="2"/>
  <c r="AI19" i="2"/>
  <c r="AK98" i="2"/>
  <c r="AK50" i="2"/>
  <c r="AM37" i="2"/>
  <c r="AJ18" i="2"/>
  <c r="AL45" i="2"/>
  <c r="AI26" i="2"/>
  <c r="AK33" i="2"/>
  <c r="AJ89" i="2"/>
  <c r="AM65" i="2"/>
  <c r="AK103" i="2"/>
  <c r="AJ15" i="2"/>
  <c r="AJ91" i="2"/>
  <c r="AM73" i="2"/>
  <c r="AI104" i="2"/>
  <c r="AL71" i="2"/>
  <c r="AJ23" i="2"/>
  <c r="AI98" i="2"/>
  <c r="AM30" i="2"/>
  <c r="AI72" i="2"/>
  <c r="AI95" i="2"/>
  <c r="AL66" i="2"/>
  <c r="AI47" i="2"/>
  <c r="AL18" i="2"/>
  <c r="AK78" i="2"/>
  <c r="AK30" i="2"/>
  <c r="AJ46" i="2"/>
  <c r="AM17" i="2"/>
  <c r="AI54" i="2"/>
  <c r="AL25" i="2"/>
  <c r="AK61" i="2"/>
  <c r="AK13" i="2"/>
  <c r="AM88" i="2"/>
  <c r="AM81" i="2"/>
  <c r="AK101" i="2"/>
  <c r="AI102" i="2"/>
  <c r="AM101" i="2"/>
  <c r="AM66" i="2"/>
  <c r="AK79" i="2"/>
  <c r="AM67" i="2"/>
  <c r="AM18" i="2"/>
  <c r="AM98" i="2"/>
  <c r="AL73" i="2"/>
  <c r="AL94" i="2"/>
  <c r="AI75" i="2"/>
  <c r="AL46" i="2"/>
  <c r="AI27" i="2"/>
  <c r="AK58" i="2"/>
  <c r="AK10" i="2"/>
  <c r="AM45" i="2"/>
  <c r="AJ26" i="2"/>
  <c r="AL53" i="2"/>
  <c r="AI34" i="2"/>
  <c r="AK41" i="2"/>
  <c r="AJ97" i="2"/>
  <c r="AK99" i="2"/>
  <c r="AK81" i="2"/>
  <c r="AM63" i="2"/>
  <c r="AK85" i="2"/>
  <c r="AI68" i="2"/>
  <c r="AJ82" i="2"/>
  <c r="AJ86" i="2"/>
  <c r="AM69" i="2"/>
  <c r="AJ11" i="2"/>
  <c r="AM58" i="2"/>
  <c r="AK83" i="2"/>
  <c r="AM70" i="2"/>
  <c r="AI103" i="2"/>
  <c r="AL74" i="2"/>
  <c r="AI55" i="2"/>
  <c r="AL26" i="2"/>
  <c r="AI7" i="2"/>
  <c r="AK86" i="2"/>
  <c r="AK38" i="2"/>
  <c r="AJ54" i="2"/>
  <c r="AM25" i="2"/>
  <c r="AI62" i="2"/>
  <c r="AL33" i="2"/>
  <c r="AI14" i="2"/>
  <c r="AK21" i="2"/>
  <c r="AM96" i="2"/>
  <c r="AJ85" i="2"/>
  <c r="AJ84" i="2"/>
  <c r="AJ62" i="2"/>
  <c r="AI94" i="2"/>
  <c r="AI80" i="2"/>
  <c r="AJ95" i="2"/>
  <c r="AJ99" i="2"/>
  <c r="AK65" i="2"/>
  <c r="AM91" i="2"/>
  <c r="AJ96" i="2"/>
  <c r="AJ100" i="2"/>
  <c r="AI100" i="2"/>
  <c r="AJ63" i="2"/>
  <c r="AL101" i="2"/>
  <c r="AM94" i="2"/>
  <c r="AJ55" i="2"/>
  <c r="AJ64" i="2"/>
  <c r="AI90" i="2"/>
  <c r="AL67" i="2"/>
  <c r="AJ83" i="2"/>
  <c r="AJ67" i="2"/>
  <c r="AL102" i="2"/>
  <c r="AI83" i="2"/>
  <c r="AL54" i="2"/>
  <c r="AI35" i="2"/>
  <c r="AK66" i="2"/>
  <c r="AK18" i="2"/>
  <c r="AM53" i="2"/>
  <c r="AJ34" i="2"/>
  <c r="AL61" i="2"/>
  <c r="AI42" i="2"/>
  <c r="AL13" i="2"/>
  <c r="AK49" i="2"/>
  <c r="AM84" i="2"/>
  <c r="AL77" i="2"/>
  <c r="AL81" i="2"/>
  <c r="AJ98" i="2"/>
  <c r="AL59" i="2"/>
  <c r="AM97" i="2"/>
  <c r="AM79" i="2"/>
  <c r="AM83" i="2"/>
  <c r="AJ66" i="2"/>
  <c r="AJ75" i="2"/>
  <c r="AM102" i="2"/>
  <c r="AM99" i="2"/>
  <c r="AM62" i="2"/>
  <c r="AL82" i="2"/>
  <c r="AI63" i="2"/>
  <c r="AL34" i="2"/>
  <c r="AI15" i="2"/>
  <c r="AK94" i="2"/>
  <c r="AK46" i="2"/>
  <c r="AM33" i="2"/>
  <c r="AJ14" i="2"/>
  <c r="AI70" i="2"/>
  <c r="AL41" i="2"/>
  <c r="AI22" i="2"/>
  <c r="AK29" i="2"/>
  <c r="AJ81" i="2"/>
  <c r="AI56" i="2"/>
  <c r="AL63" i="2"/>
  <c r="AL93" i="2"/>
  <c r="AL97" i="2"/>
  <c r="AM75" i="2"/>
  <c r="AI78" i="2"/>
  <c r="AI82" i="2"/>
  <c r="AJ90" i="2"/>
  <c r="AJ39" i="2"/>
  <c r="AJ79" i="2"/>
  <c r="AI64" i="2"/>
  <c r="AM95" i="2"/>
  <c r="AI91" i="2"/>
  <c r="AL62" i="2"/>
  <c r="AI43" i="2"/>
  <c r="AL14" i="2"/>
  <c r="AK74" i="2"/>
  <c r="AK26" i="2"/>
  <c r="AJ42" i="2"/>
  <c r="AM13" i="2"/>
  <c r="AL69" i="2"/>
  <c r="AI50" i="2"/>
  <c r="AL21" i="2"/>
  <c r="AK57" i="2"/>
  <c r="AK9" i="2"/>
  <c r="AM80" i="2"/>
  <c r="AL95" i="2"/>
  <c r="AM77" i="2"/>
  <c r="AI92" i="2"/>
  <c r="AI52" i="2"/>
  <c r="AI96" i="2"/>
  <c r="AK63" i="2"/>
  <c r="AK89" i="2"/>
  <c r="AL87" i="2"/>
  <c r="AK71" i="2"/>
  <c r="AK93" i="2"/>
  <c r="AL55" i="2"/>
  <c r="AK97" i="2"/>
  <c r="AK87" i="2"/>
  <c r="AL90" i="2"/>
  <c r="AI71" i="2"/>
  <c r="AL42" i="2"/>
  <c r="AI23" i="2"/>
  <c r="AK102" i="2"/>
  <c r="AK54" i="2"/>
  <c r="AM41" i="2"/>
  <c r="AJ22" i="2"/>
  <c r="AL49" i="2"/>
  <c r="AI30" i="2"/>
  <c r="AK37" i="2"/>
  <c r="AJ93" i="2"/>
  <c r="AM85" i="2"/>
  <c r="AJ87" i="2"/>
  <c r="AM105" i="2"/>
  <c r="AK73" i="2"/>
  <c r="AJ35" i="2"/>
  <c r="AK77" i="2"/>
  <c r="AJ94" i="2"/>
  <c r="AM74" i="2"/>
  <c r="AJ43" i="2"/>
  <c r="AM78" i="2"/>
  <c r="AK59" i="2"/>
  <c r="AJ51" i="2"/>
  <c r="AL75" i="2"/>
  <c r="AM50" i="2"/>
  <c r="AL79" i="2"/>
  <c r="AM61" i="2"/>
  <c r="AM87" i="2"/>
  <c r="AM46" i="2"/>
  <c r="AI99" i="2"/>
  <c r="AL70" i="2"/>
  <c r="AI51" i="2"/>
  <c r="AL22" i="2"/>
  <c r="AK82" i="2"/>
  <c r="AK34" i="2"/>
  <c r="AJ50" i="2"/>
  <c r="AM21" i="2"/>
  <c r="AI58" i="2"/>
  <c r="AL29" i="2"/>
  <c r="AI10" i="2"/>
  <c r="AK17" i="2"/>
  <c r="AM92" i="2"/>
  <c r="AM104" i="2"/>
  <c r="AJ88" i="2"/>
  <c r="AJ92" i="2"/>
  <c r="AI60" i="2"/>
  <c r="AM89" i="2"/>
  <c r="AM93" i="2"/>
  <c r="AM82" i="2"/>
  <c r="AL91" i="2"/>
  <c r="AJ59" i="2"/>
  <c r="AI86" i="2"/>
  <c r="AK69" i="2"/>
  <c r="AM10" i="2"/>
  <c r="AK91" i="2"/>
  <c r="AM103" i="2"/>
  <c r="AL98" i="2"/>
  <c r="AI79" i="2"/>
  <c r="AL50" i="2"/>
  <c r="AI31" i="2"/>
  <c r="AK62" i="2"/>
  <c r="AK14" i="2"/>
  <c r="AM49" i="2"/>
  <c r="AJ30" i="2"/>
  <c r="AL57" i="2"/>
  <c r="AI38" i="2"/>
  <c r="AL9" i="2"/>
  <c r="AK45" i="2"/>
  <c r="AK67" i="2"/>
  <c r="AL103" i="2"/>
  <c r="AJ70" i="2"/>
  <c r="AK105" i="2"/>
  <c r="AM71" i="2"/>
  <c r="AJ78" i="2"/>
  <c r="AJ102" i="2"/>
  <c r="AM22" i="2"/>
  <c r="AJ31" i="2"/>
  <c r="AK55" i="2"/>
  <c r="AM38" i="2"/>
  <c r="AJ76" i="2"/>
  <c r="AM54" i="2"/>
  <c r="AJ80" i="2"/>
  <c r="AJ27" i="2"/>
  <c r="AK95" i="2"/>
  <c r="AM26" i="2"/>
  <c r="AL78" i="2"/>
  <c r="AI59" i="2"/>
  <c r="AL30" i="2"/>
  <c r="AI11" i="2"/>
  <c r="AK90" i="2"/>
  <c r="AK42" i="2"/>
  <c r="AJ58" i="2"/>
  <c r="AM29" i="2"/>
  <c r="AJ10" i="2"/>
  <c r="AI66" i="2"/>
  <c r="AL37" i="2"/>
  <c r="AI18" i="2"/>
  <c r="AK25" i="2"/>
  <c r="AJ69" i="2"/>
  <c r="AL105" i="2"/>
  <c r="AM34" i="2"/>
  <c r="AJ104" i="2"/>
  <c r="AM14" i="2"/>
  <c r="AJ74" i="2"/>
  <c r="AM42" i="2"/>
  <c r="AI74" i="2"/>
  <c r="AJ71" i="2"/>
  <c r="AK75" i="2"/>
  <c r="AL83" i="2"/>
  <c r="AJ72" i="2"/>
  <c r="AJ47" i="2"/>
  <c r="AI76" i="2"/>
  <c r="AI87" i="2"/>
  <c r="AL58" i="2"/>
  <c r="AI39" i="2"/>
  <c r="AL10" i="2"/>
  <c r="AK70" i="2"/>
  <c r="AK22" i="2"/>
  <c r="AM57" i="2"/>
  <c r="AJ38" i="2"/>
  <c r="AM9" i="2"/>
  <c r="AL65" i="2"/>
  <c r="AI46" i="2"/>
  <c r="AL17" i="2"/>
  <c r="AK53" i="2"/>
  <c r="AJ101" i="2"/>
  <c r="AJ61" i="2"/>
  <c r="AM52" i="2"/>
  <c r="AJ33" i="2"/>
  <c r="AL96" i="2"/>
  <c r="AI77" i="2"/>
  <c r="AL48" i="2"/>
  <c r="AI29" i="2"/>
  <c r="AK68" i="2"/>
  <c r="AK20" i="2"/>
  <c r="AM55" i="2"/>
  <c r="AJ36" i="2"/>
  <c r="AM7" i="2"/>
  <c r="AL43" i="2"/>
  <c r="AI24" i="2"/>
  <c r="AK15" i="2"/>
  <c r="AM32" i="2"/>
  <c r="AJ13" i="2"/>
  <c r="AI105" i="2"/>
  <c r="AL76" i="2"/>
  <c r="AI57" i="2"/>
  <c r="AL28" i="2"/>
  <c r="AI9" i="2"/>
  <c r="AK96" i="2"/>
  <c r="AK48" i="2"/>
  <c r="AM35" i="2"/>
  <c r="AJ16" i="2"/>
  <c r="AL23" i="2"/>
  <c r="AK43" i="2"/>
  <c r="AM60" i="2"/>
  <c r="AJ41" i="2"/>
  <c r="AM12" i="2"/>
  <c r="AL104" i="2"/>
  <c r="AI85" i="2"/>
  <c r="AL56" i="2"/>
  <c r="AI37" i="2"/>
  <c r="AL8" i="2"/>
  <c r="AK76" i="2"/>
  <c r="AK28" i="2"/>
  <c r="AJ44" i="2"/>
  <c r="AM15" i="2"/>
  <c r="AL51" i="2"/>
  <c r="AI32" i="2"/>
  <c r="AK23" i="2"/>
  <c r="AM40" i="2"/>
  <c r="AJ21" i="2"/>
  <c r="AL84" i="2"/>
  <c r="AI65" i="2"/>
  <c r="AL36" i="2"/>
  <c r="AI17" i="2"/>
  <c r="AK56" i="2"/>
  <c r="AK8" i="2"/>
  <c r="AM43" i="2"/>
  <c r="AJ24" i="2"/>
  <c r="AL31" i="2"/>
  <c r="AI12" i="2"/>
  <c r="AK51" i="2"/>
  <c r="AM68" i="2"/>
  <c r="AJ49" i="2"/>
  <c r="AM20" i="2"/>
  <c r="AI93" i="2"/>
  <c r="AL64" i="2"/>
  <c r="AI45" i="2"/>
  <c r="AL16" i="2"/>
  <c r="AK84" i="2"/>
  <c r="AK36" i="2"/>
  <c r="AJ52" i="2"/>
  <c r="AM23" i="2"/>
  <c r="AI40" i="2"/>
  <c r="AL11" i="2"/>
  <c r="AK31" i="2"/>
  <c r="AJ77" i="2"/>
  <c r="AM48" i="2"/>
  <c r="AJ29" i="2"/>
  <c r="AL92" i="2"/>
  <c r="AI73" i="2"/>
  <c r="AL44" i="2"/>
  <c r="AI25" i="2"/>
  <c r="AK64" i="2"/>
  <c r="AK16" i="2"/>
  <c r="AM51" i="2"/>
  <c r="AJ32" i="2"/>
  <c r="AL39" i="2"/>
  <c r="AI20" i="2"/>
  <c r="AK11" i="2"/>
  <c r="AM76" i="2"/>
  <c r="AJ57" i="2"/>
  <c r="AM28" i="2"/>
  <c r="AJ9" i="2"/>
  <c r="AI101" i="2"/>
  <c r="AL72" i="2"/>
  <c r="AI53" i="2"/>
  <c r="AL24" i="2"/>
  <c r="AK92" i="2"/>
  <c r="AK44" i="2"/>
  <c r="AJ60" i="2"/>
  <c r="AM31" i="2"/>
  <c r="AJ12" i="2"/>
  <c r="AI48" i="2"/>
  <c r="AL19" i="2"/>
  <c r="AK39" i="2"/>
  <c r="AM56" i="2"/>
  <c r="AJ37" i="2"/>
  <c r="AM8" i="2"/>
  <c r="AL100" i="2"/>
  <c r="AI81" i="2"/>
  <c r="AL52" i="2"/>
  <c r="AI33" i="2"/>
  <c r="AK72" i="2"/>
  <c r="AK24" i="2"/>
  <c r="AM59" i="2"/>
  <c r="AJ40" i="2"/>
  <c r="AM11" i="2"/>
  <c r="AL47" i="2"/>
  <c r="AI28" i="2"/>
  <c r="AK19" i="2"/>
  <c r="AJ65" i="2"/>
  <c r="AM36" i="2"/>
  <c r="AJ17" i="2"/>
  <c r="AL80" i="2"/>
  <c r="AI61" i="2"/>
  <c r="AL32" i="2"/>
  <c r="AI13" i="2"/>
  <c r="AK100" i="2"/>
  <c r="AK52" i="2"/>
  <c r="AM39" i="2"/>
  <c r="AJ20" i="2"/>
  <c r="AL27" i="2"/>
  <c r="AI8" i="2"/>
  <c r="AK47" i="2"/>
  <c r="AM64" i="2"/>
  <c r="AJ45" i="2"/>
  <c r="AM16" i="2"/>
  <c r="AI89" i="2"/>
  <c r="AL60" i="2"/>
  <c r="AI41" i="2"/>
  <c r="AL12" i="2"/>
  <c r="AK80" i="2"/>
  <c r="AK32" i="2"/>
  <c r="AJ48" i="2"/>
  <c r="AM19" i="2"/>
  <c r="AI36" i="2"/>
  <c r="AL7" i="2"/>
  <c r="AK27" i="2"/>
  <c r="AJ73" i="2"/>
  <c r="AM44" i="2"/>
  <c r="AJ25" i="2"/>
  <c r="AL88" i="2"/>
  <c r="AI69" i="2"/>
  <c r="AL40" i="2"/>
  <c r="AI21" i="2"/>
  <c r="AK60" i="2"/>
  <c r="AK12" i="2"/>
  <c r="AM47" i="2"/>
  <c r="AJ28" i="2"/>
  <c r="AL35" i="2"/>
  <c r="AI16" i="2"/>
  <c r="AK7" i="2"/>
  <c r="AM72" i="2"/>
  <c r="AJ53" i="2"/>
  <c r="AM24" i="2"/>
  <c r="AM100" i="2"/>
  <c r="AI97" i="2"/>
  <c r="AL68" i="2"/>
  <c r="AI49" i="2"/>
  <c r="AL20" i="2"/>
  <c r="AK88" i="2"/>
  <c r="AK40" i="2"/>
  <c r="AJ56" i="2"/>
  <c r="AM27" i="2"/>
  <c r="AJ8" i="2"/>
  <c r="AI44" i="2"/>
  <c r="AL15" i="2"/>
  <c r="AK35" i="2"/>
  <c r="V8" i="10"/>
  <c r="W8" i="10"/>
  <c r="V55" i="10"/>
  <c r="X8" i="10"/>
  <c r="Q8" i="10"/>
  <c r="Q9" i="10" s="1"/>
  <c r="R76" i="10"/>
  <c r="W75" i="10"/>
  <c r="R8" i="10"/>
  <c r="R9" i="10" s="1"/>
  <c r="S8" i="10"/>
  <c r="Q55" i="10"/>
  <c r="AE158" i="7" l="1"/>
  <c r="AE143" i="7"/>
  <c r="AE153" i="7"/>
  <c r="AE163" i="7"/>
  <c r="AD136" i="7"/>
  <c r="AE130" i="7"/>
  <c r="AD126" i="7"/>
  <c r="AE109" i="7"/>
  <c r="AD107" i="7"/>
  <c r="AE119" i="7"/>
  <c r="AE113" i="7"/>
  <c r="AD154" i="7"/>
  <c r="AD115" i="7"/>
  <c r="AD120" i="7"/>
  <c r="AE146" i="7"/>
  <c r="AD113" i="7"/>
  <c r="AE145" i="7"/>
  <c r="AD116" i="7"/>
  <c r="AE154" i="7"/>
  <c r="AD155" i="7"/>
  <c r="AE139" i="7"/>
  <c r="AE149" i="7"/>
  <c r="AD151" i="7"/>
  <c r="AD164" i="7"/>
  <c r="AD150" i="7"/>
  <c r="AD133" i="7"/>
  <c r="AE141" i="7"/>
  <c r="AE110" i="7"/>
  <c r="AE165" i="7"/>
  <c r="AE118" i="7"/>
  <c r="AD149" i="7"/>
  <c r="AD152" i="7"/>
  <c r="AE131" i="7"/>
  <c r="AD112" i="7"/>
  <c r="AD124" i="7"/>
  <c r="AD140" i="7"/>
  <c r="AD127" i="7"/>
  <c r="AE123" i="7"/>
  <c r="AE133" i="7"/>
  <c r="AE136" i="7"/>
  <c r="AD147" i="7"/>
  <c r="AE128" i="7"/>
  <c r="AE115" i="7"/>
  <c r="AE127" i="7"/>
  <c r="AE134" i="7"/>
  <c r="AD148" i="7"/>
  <c r="AD114" i="7"/>
  <c r="AD160" i="7"/>
  <c r="AE106" i="7"/>
  <c r="AD106" i="7"/>
  <c r="AD109" i="7"/>
  <c r="AD135" i="7"/>
  <c r="AE112" i="7"/>
  <c r="AD146" i="7"/>
  <c r="AE148" i="7"/>
  <c r="AE137" i="7"/>
  <c r="AE144" i="7"/>
  <c r="AD139" i="7"/>
  <c r="AE132" i="7"/>
  <c r="AD145" i="7"/>
  <c r="AD125" i="7"/>
  <c r="AE157" i="7"/>
  <c r="AD131" i="7"/>
  <c r="AE124" i="7"/>
  <c r="AE162" i="7"/>
  <c r="AD129" i="7"/>
  <c r="AE160" i="7"/>
  <c r="AE155" i="7"/>
  <c r="AE150" i="7"/>
  <c r="AE156" i="7"/>
  <c r="AD161" i="7"/>
  <c r="AD118" i="7"/>
  <c r="AD162" i="7"/>
  <c r="AD137" i="7"/>
  <c r="AD163" i="7"/>
  <c r="AE142" i="7"/>
  <c r="AE108" i="7"/>
  <c r="AD156" i="7"/>
  <c r="AD165" i="7"/>
  <c r="AE126" i="7"/>
  <c r="AE117" i="7"/>
  <c r="AE152" i="7"/>
  <c r="AE122" i="7"/>
  <c r="AE138" i="7"/>
  <c r="AE164" i="7"/>
  <c r="AE135" i="7"/>
  <c r="AE120" i="7"/>
  <c r="AD130" i="7"/>
  <c r="AD110" i="7"/>
  <c r="AE125" i="7"/>
  <c r="AD144" i="7"/>
  <c r="AD121" i="7"/>
  <c r="AD159" i="7"/>
  <c r="AD143" i="7"/>
  <c r="AE107" i="7"/>
  <c r="AE159" i="7"/>
  <c r="AE129" i="7"/>
  <c r="AE161" i="7"/>
  <c r="AD111" i="7"/>
  <c r="AD157" i="7"/>
  <c r="AD134" i="7"/>
  <c r="AE121" i="7"/>
  <c r="AD108" i="7"/>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Q30" i="11" s="1"/>
  <c r="Q31" i="11" s="1"/>
  <c r="Q32" i="11" s="1"/>
  <c r="Q33" i="11" s="1"/>
  <c r="Q34" i="11" s="1"/>
  <c r="Q35" i="11" s="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6" i="11"/>
  <c r="D7" i="11"/>
  <c r="D19" i="11"/>
  <c r="D31" i="11"/>
  <c r="D43" i="11"/>
  <c r="D55" i="11"/>
  <c r="D67" i="11"/>
  <c r="D79" i="11"/>
  <c r="D91" i="11"/>
  <c r="D103" i="11"/>
  <c r="D8" i="11"/>
  <c r="D20" i="11"/>
  <c r="D32" i="11"/>
  <c r="D44" i="11"/>
  <c r="D56" i="11"/>
  <c r="D68" i="11"/>
  <c r="D80" i="11"/>
  <c r="D92" i="11"/>
  <c r="D104" i="11"/>
  <c r="D9" i="11"/>
  <c r="D21" i="11"/>
  <c r="D33" i="11"/>
  <c r="D45" i="11"/>
  <c r="D57" i="11"/>
  <c r="D69" i="11"/>
  <c r="D81" i="11"/>
  <c r="D93" i="11"/>
  <c r="D105" i="11"/>
  <c r="D10" i="11"/>
  <c r="D22" i="11"/>
  <c r="D34" i="11"/>
  <c r="D46" i="11"/>
  <c r="D58" i="11"/>
  <c r="D70" i="11"/>
  <c r="D82" i="11"/>
  <c r="D94" i="11"/>
  <c r="D11" i="11"/>
  <c r="D23" i="11"/>
  <c r="D35" i="11"/>
  <c r="D47" i="11"/>
  <c r="D59" i="11"/>
  <c r="D71" i="11"/>
  <c r="D83" i="11"/>
  <c r="D95" i="11"/>
  <c r="D87" i="11"/>
  <c r="D88" i="11"/>
  <c r="D18" i="11"/>
  <c r="D12" i="11"/>
  <c r="D24" i="11"/>
  <c r="D36" i="11"/>
  <c r="D48" i="11"/>
  <c r="D60" i="11"/>
  <c r="D72" i="11"/>
  <c r="D84" i="11"/>
  <c r="D96" i="11"/>
  <c r="D26" i="11"/>
  <c r="D62" i="11"/>
  <c r="D86" i="11"/>
  <c r="D27" i="11"/>
  <c r="D75" i="11"/>
  <c r="D54" i="11"/>
  <c r="D13" i="11"/>
  <c r="D25" i="11"/>
  <c r="D37" i="11"/>
  <c r="D49" i="11"/>
  <c r="D61" i="11"/>
  <c r="D73" i="11"/>
  <c r="D85" i="11"/>
  <c r="D97" i="11"/>
  <c r="D14" i="11"/>
  <c r="D38" i="11"/>
  <c r="D50" i="11"/>
  <c r="D74" i="11"/>
  <c r="D98" i="11"/>
  <c r="D39" i="11"/>
  <c r="D63" i="11"/>
  <c r="D99" i="11"/>
  <c r="D100" i="11"/>
  <c r="D42" i="11"/>
  <c r="D15" i="11"/>
  <c r="D51" i="11"/>
  <c r="D66" i="11"/>
  <c r="D16" i="11"/>
  <c r="D28" i="11"/>
  <c r="D40" i="11"/>
  <c r="D52" i="11"/>
  <c r="D64" i="11"/>
  <c r="D76" i="11"/>
  <c r="D30" i="11"/>
  <c r="D102" i="11"/>
  <c r="D17" i="11"/>
  <c r="D29" i="11"/>
  <c r="D41" i="11"/>
  <c r="D53" i="11"/>
  <c r="D65" i="11"/>
  <c r="D77" i="11"/>
  <c r="D89" i="11"/>
  <c r="D101" i="11"/>
  <c r="D78" i="11"/>
  <c r="D90" i="11"/>
  <c r="D6" i="11"/>
  <c r="E7" i="11"/>
  <c r="E19" i="11"/>
  <c r="E31" i="11"/>
  <c r="E43" i="11"/>
  <c r="E55" i="11"/>
  <c r="E67" i="11"/>
  <c r="E79" i="11"/>
  <c r="E91" i="11"/>
  <c r="E103" i="11"/>
  <c r="E8" i="11"/>
  <c r="E20" i="11"/>
  <c r="E32" i="11"/>
  <c r="E44" i="11"/>
  <c r="E56" i="11"/>
  <c r="E68" i="11"/>
  <c r="E80" i="11"/>
  <c r="E92" i="11"/>
  <c r="E104" i="11"/>
  <c r="E9" i="11"/>
  <c r="E21" i="11"/>
  <c r="E33" i="11"/>
  <c r="E45" i="11"/>
  <c r="E57" i="11"/>
  <c r="E69" i="11"/>
  <c r="E81" i="11"/>
  <c r="E93" i="11"/>
  <c r="E105" i="11"/>
  <c r="E10" i="11"/>
  <c r="E22" i="11"/>
  <c r="E34" i="11"/>
  <c r="E70" i="11"/>
  <c r="E11" i="11"/>
  <c r="E23" i="11"/>
  <c r="E35" i="11"/>
  <c r="E47" i="11"/>
  <c r="E59" i="11"/>
  <c r="E71" i="11"/>
  <c r="E83" i="11"/>
  <c r="E95" i="11"/>
  <c r="E74" i="11"/>
  <c r="E27" i="11"/>
  <c r="E63" i="11"/>
  <c r="E99" i="11"/>
  <c r="E40" i="11"/>
  <c r="E52" i="11"/>
  <c r="E88" i="11"/>
  <c r="E30" i="11"/>
  <c r="E78" i="11"/>
  <c r="E46" i="11"/>
  <c r="E12" i="11"/>
  <c r="E24" i="11"/>
  <c r="E36" i="11"/>
  <c r="E48" i="11"/>
  <c r="E60" i="11"/>
  <c r="E72" i="11"/>
  <c r="E84" i="11"/>
  <c r="E96" i="11"/>
  <c r="E50" i="11"/>
  <c r="E15" i="11"/>
  <c r="E75" i="11"/>
  <c r="E28" i="11"/>
  <c r="E76" i="11"/>
  <c r="E54" i="11"/>
  <c r="E82" i="11"/>
  <c r="E13" i="11"/>
  <c r="E25" i="11"/>
  <c r="E37" i="11"/>
  <c r="E49" i="11"/>
  <c r="E61" i="11"/>
  <c r="E73" i="11"/>
  <c r="E85" i="11"/>
  <c r="E97" i="11"/>
  <c r="E14" i="11"/>
  <c r="E26" i="11"/>
  <c r="E38" i="11"/>
  <c r="E62" i="11"/>
  <c r="E86" i="11"/>
  <c r="E98" i="11"/>
  <c r="E39" i="11"/>
  <c r="E51" i="11"/>
  <c r="E87" i="11"/>
  <c r="E16" i="11"/>
  <c r="E64" i="11"/>
  <c r="E100" i="11"/>
  <c r="E42" i="11"/>
  <c r="E102" i="11"/>
  <c r="E94" i="11"/>
  <c r="E17" i="11"/>
  <c r="E29" i="11"/>
  <c r="E41" i="11"/>
  <c r="E53" i="11"/>
  <c r="E65" i="11"/>
  <c r="E77" i="11"/>
  <c r="E89" i="11"/>
  <c r="E101" i="11"/>
  <c r="E18" i="11"/>
  <c r="E66" i="11"/>
  <c r="E90" i="11"/>
  <c r="E58" i="11"/>
  <c r="E6" i="11"/>
  <c r="Q56" i="10"/>
  <c r="Q57" i="10" s="1"/>
  <c r="R10" i="10"/>
  <c r="S9" i="10"/>
  <c r="S10" i="10" s="1"/>
  <c r="W76" i="10"/>
  <c r="R77" i="10"/>
  <c r="Q10" i="10"/>
  <c r="X9" i="10"/>
  <c r="W9" i="10"/>
  <c r="V56" i="10"/>
  <c r="V9" i="10"/>
  <c r="D7" i="12" l="1"/>
  <c r="D10" i="12"/>
  <c r="D13" i="12"/>
  <c r="D16" i="12"/>
  <c r="D19" i="12"/>
  <c r="D22" i="12"/>
  <c r="D25" i="12"/>
  <c r="D28" i="12"/>
  <c r="D31" i="12"/>
  <c r="D34" i="12"/>
  <c r="D37" i="12"/>
  <c r="D40" i="12"/>
  <c r="D43" i="12"/>
  <c r="D46" i="12"/>
  <c r="D49" i="12"/>
  <c r="D52" i="12"/>
  <c r="D55" i="12"/>
  <c r="D58" i="12"/>
  <c r="D61" i="12"/>
  <c r="D64" i="12"/>
  <c r="D67" i="12"/>
  <c r="D70" i="12"/>
  <c r="D73" i="12"/>
  <c r="D76" i="12"/>
  <c r="D79" i="12"/>
  <c r="D82" i="12"/>
  <c r="D85" i="12"/>
  <c r="D88" i="12"/>
  <c r="D91" i="12"/>
  <c r="D94" i="12"/>
  <c r="D97" i="12"/>
  <c r="D100" i="12"/>
  <c r="D103" i="12"/>
  <c r="D106" i="12"/>
  <c r="D109" i="12"/>
  <c r="D112" i="12"/>
  <c r="D115" i="12"/>
  <c r="D118" i="12"/>
  <c r="D121" i="12"/>
  <c r="D124" i="12"/>
  <c r="D127" i="12"/>
  <c r="D130" i="12"/>
  <c r="D133" i="12"/>
  <c r="D136" i="12"/>
  <c r="D139" i="12"/>
  <c r="D142" i="12"/>
  <c r="D145" i="12"/>
  <c r="D148" i="12"/>
  <c r="D151" i="12"/>
  <c r="D154" i="12"/>
  <c r="D157" i="12"/>
  <c r="D160" i="12"/>
  <c r="D163" i="12"/>
  <c r="E40" i="12"/>
  <c r="E52" i="12"/>
  <c r="E58" i="12"/>
  <c r="E64" i="12"/>
  <c r="E70" i="12"/>
  <c r="E76" i="12"/>
  <c r="E94" i="12"/>
  <c r="E109" i="12"/>
  <c r="E121" i="12"/>
  <c r="E145" i="12"/>
  <c r="F103" i="12"/>
  <c r="F154" i="12"/>
  <c r="E7" i="12"/>
  <c r="E10" i="12"/>
  <c r="E13" i="12"/>
  <c r="E16" i="12"/>
  <c r="E19" i="12"/>
  <c r="E22" i="12"/>
  <c r="E25" i="12"/>
  <c r="E28" i="12"/>
  <c r="E31" i="12"/>
  <c r="E34" i="12"/>
  <c r="E37" i="12"/>
  <c r="E43" i="12"/>
  <c r="E46" i="12"/>
  <c r="E49" i="12"/>
  <c r="E55" i="12"/>
  <c r="E61" i="12"/>
  <c r="E67" i="12"/>
  <c r="E73" i="12"/>
  <c r="E106" i="12"/>
  <c r="E112" i="12"/>
  <c r="E142" i="12"/>
  <c r="E160" i="12"/>
  <c r="F124" i="12"/>
  <c r="F7" i="12"/>
  <c r="F10" i="12"/>
  <c r="F13" i="12"/>
  <c r="F16" i="12"/>
  <c r="F19" i="12"/>
  <c r="F22" i="12"/>
  <c r="F25" i="12"/>
  <c r="F28" i="12"/>
  <c r="F31" i="12"/>
  <c r="F34" i="12"/>
  <c r="F37" i="12"/>
  <c r="F40" i="12"/>
  <c r="F43" i="12"/>
  <c r="F46" i="12"/>
  <c r="F49" i="12"/>
  <c r="F52" i="12"/>
  <c r="F55" i="12"/>
  <c r="F58" i="12"/>
  <c r="F61" i="12"/>
  <c r="F64" i="12"/>
  <c r="F67" i="12"/>
  <c r="F70" i="12"/>
  <c r="F73" i="12"/>
  <c r="F76" i="12"/>
  <c r="F79" i="12"/>
  <c r="F82" i="12"/>
  <c r="F85" i="12"/>
  <c r="F88" i="12"/>
  <c r="F91" i="12"/>
  <c r="F94" i="12"/>
  <c r="F112" i="12"/>
  <c r="F130" i="12"/>
  <c r="F133" i="12"/>
  <c r="F163" i="12"/>
  <c r="G7" i="12"/>
  <c r="G10" i="12"/>
  <c r="G13" i="12"/>
  <c r="G16" i="12"/>
  <c r="G19" i="12"/>
  <c r="G22" i="12"/>
  <c r="G25" i="12"/>
  <c r="G28" i="12"/>
  <c r="G31" i="12"/>
  <c r="G34" i="12"/>
  <c r="G37" i="12"/>
  <c r="G40" i="12"/>
  <c r="G43" i="12"/>
  <c r="G46" i="12"/>
  <c r="G49" i="12"/>
  <c r="G52" i="12"/>
  <c r="G55" i="12"/>
  <c r="G58" i="12"/>
  <c r="G61" i="12"/>
  <c r="G64" i="12"/>
  <c r="G67" i="12"/>
  <c r="G70" i="12"/>
  <c r="G73" i="12"/>
  <c r="G76" i="12"/>
  <c r="G79" i="12"/>
  <c r="G82" i="12"/>
  <c r="G85" i="12"/>
  <c r="G88" i="12"/>
  <c r="G91" i="12"/>
  <c r="G94" i="12"/>
  <c r="G97" i="12"/>
  <c r="G100" i="12"/>
  <c r="G103" i="12"/>
  <c r="G106" i="12"/>
  <c r="G109" i="12"/>
  <c r="G112" i="12"/>
  <c r="G115" i="12"/>
  <c r="G118" i="12"/>
  <c r="G121" i="12"/>
  <c r="G124" i="12"/>
  <c r="G127" i="12"/>
  <c r="G130" i="12"/>
  <c r="G133" i="12"/>
  <c r="G136" i="12"/>
  <c r="G139" i="12"/>
  <c r="G142" i="12"/>
  <c r="G145" i="12"/>
  <c r="G148" i="12"/>
  <c r="G151" i="12"/>
  <c r="G154" i="12"/>
  <c r="G157" i="12"/>
  <c r="G160" i="12"/>
  <c r="G163" i="12"/>
  <c r="D65" i="12"/>
  <c r="D83" i="12"/>
  <c r="D89" i="12"/>
  <c r="D95" i="12"/>
  <c r="D101" i="12"/>
  <c r="D107" i="12"/>
  <c r="D113" i="12"/>
  <c r="D119" i="12"/>
  <c r="D125" i="12"/>
  <c r="D128" i="12"/>
  <c r="D134" i="12"/>
  <c r="D140" i="12"/>
  <c r="D146" i="12"/>
  <c r="D152" i="12"/>
  <c r="D158" i="12"/>
  <c r="D164" i="12"/>
  <c r="D135" i="12"/>
  <c r="D156" i="12"/>
  <c r="E18" i="12"/>
  <c r="E48" i="12"/>
  <c r="E63" i="12"/>
  <c r="E78" i="12"/>
  <c r="E99" i="12"/>
  <c r="E120" i="12"/>
  <c r="E144" i="12"/>
  <c r="E165" i="12"/>
  <c r="G132" i="12"/>
  <c r="G165" i="12"/>
  <c r="E88" i="12"/>
  <c r="E133" i="12"/>
  <c r="E163" i="12"/>
  <c r="F127" i="12"/>
  <c r="F157" i="12"/>
  <c r="D8" i="12"/>
  <c r="D11" i="12"/>
  <c r="D14" i="12"/>
  <c r="D17" i="12"/>
  <c r="D20" i="12"/>
  <c r="D23" i="12"/>
  <c r="D26" i="12"/>
  <c r="D29" i="12"/>
  <c r="D32" i="12"/>
  <c r="D35" i="12"/>
  <c r="D38" i="12"/>
  <c r="D41" i="12"/>
  <c r="D44" i="12"/>
  <c r="D47" i="12"/>
  <c r="D50" i="12"/>
  <c r="D53" i="12"/>
  <c r="D56" i="12"/>
  <c r="D59" i="12"/>
  <c r="D62" i="12"/>
  <c r="D68" i="12"/>
  <c r="D71" i="12"/>
  <c r="D74" i="12"/>
  <c r="D77" i="12"/>
  <c r="D80" i="12"/>
  <c r="D86" i="12"/>
  <c r="D92" i="12"/>
  <c r="D98" i="12"/>
  <c r="D104" i="12"/>
  <c r="D110" i="12"/>
  <c r="D116" i="12"/>
  <c r="D122" i="12"/>
  <c r="D131" i="12"/>
  <c r="D137" i="12"/>
  <c r="D143" i="12"/>
  <c r="D149" i="12"/>
  <c r="D155" i="12"/>
  <c r="D161" i="12"/>
  <c r="D132" i="12"/>
  <c r="D153" i="12"/>
  <c r="E33" i="12"/>
  <c r="E66" i="12"/>
  <c r="E90" i="12"/>
  <c r="E111" i="12"/>
  <c r="E135" i="12"/>
  <c r="E162" i="12"/>
  <c r="G138" i="12"/>
  <c r="G156" i="12"/>
  <c r="E85" i="12"/>
  <c r="E127" i="12"/>
  <c r="F121" i="12"/>
  <c r="F142" i="12"/>
  <c r="E8" i="12"/>
  <c r="E11" i="12"/>
  <c r="E14" i="12"/>
  <c r="E17" i="12"/>
  <c r="E20" i="12"/>
  <c r="E23" i="12"/>
  <c r="E26" i="12"/>
  <c r="E29" i="12"/>
  <c r="E32" i="12"/>
  <c r="E35" i="12"/>
  <c r="E38" i="12"/>
  <c r="E41" i="12"/>
  <c r="E44" i="12"/>
  <c r="E47" i="12"/>
  <c r="E50" i="12"/>
  <c r="E53" i="12"/>
  <c r="E56" i="12"/>
  <c r="E59" i="12"/>
  <c r="E62" i="12"/>
  <c r="E65" i="12"/>
  <c r="E68" i="12"/>
  <c r="E71" i="12"/>
  <c r="E74" i="12"/>
  <c r="E77" i="12"/>
  <c r="E80" i="12"/>
  <c r="E83" i="12"/>
  <c r="E86" i="12"/>
  <c r="E89" i="12"/>
  <c r="E92" i="12"/>
  <c r="E95" i="12"/>
  <c r="E98" i="12"/>
  <c r="E101" i="12"/>
  <c r="E104" i="12"/>
  <c r="E107" i="12"/>
  <c r="E110" i="12"/>
  <c r="E113" i="12"/>
  <c r="E116" i="12"/>
  <c r="E119" i="12"/>
  <c r="E122" i="12"/>
  <c r="E125" i="12"/>
  <c r="E128" i="12"/>
  <c r="E131" i="12"/>
  <c r="E134" i="12"/>
  <c r="E137" i="12"/>
  <c r="E140" i="12"/>
  <c r="E143" i="12"/>
  <c r="E146" i="12"/>
  <c r="E149" i="12"/>
  <c r="E152" i="12"/>
  <c r="E155" i="12"/>
  <c r="E158" i="12"/>
  <c r="E161" i="12"/>
  <c r="E164" i="12"/>
  <c r="F164" i="12"/>
  <c r="D12" i="12"/>
  <c r="D18" i="12"/>
  <c r="D27" i="12"/>
  <c r="D36" i="12"/>
  <c r="D45" i="12"/>
  <c r="D54" i="12"/>
  <c r="D66" i="12"/>
  <c r="D72" i="12"/>
  <c r="D81" i="12"/>
  <c r="D90" i="12"/>
  <c r="D102" i="12"/>
  <c r="D114" i="12"/>
  <c r="D126" i="12"/>
  <c r="D138" i="12"/>
  <c r="D150" i="12"/>
  <c r="D165" i="12"/>
  <c r="E36" i="12"/>
  <c r="E57" i="12"/>
  <c r="E81" i="12"/>
  <c r="E102" i="12"/>
  <c r="E123" i="12"/>
  <c r="E147" i="12"/>
  <c r="G117" i="12"/>
  <c r="G144" i="12"/>
  <c r="E91" i="12"/>
  <c r="E136" i="12"/>
  <c r="F106" i="12"/>
  <c r="F160" i="12"/>
  <c r="F8" i="12"/>
  <c r="F11" i="12"/>
  <c r="F14" i="12"/>
  <c r="F17" i="12"/>
  <c r="F20" i="12"/>
  <c r="F23" i="12"/>
  <c r="F26" i="12"/>
  <c r="F29" i="12"/>
  <c r="F32" i="12"/>
  <c r="F35" i="12"/>
  <c r="F38" i="12"/>
  <c r="F41" i="12"/>
  <c r="F44" i="12"/>
  <c r="F47" i="12"/>
  <c r="F50" i="12"/>
  <c r="F53" i="12"/>
  <c r="F56" i="12"/>
  <c r="F59" i="12"/>
  <c r="F62" i="12"/>
  <c r="F65" i="12"/>
  <c r="F68" i="12"/>
  <c r="F71" i="12"/>
  <c r="F74" i="12"/>
  <c r="F77" i="12"/>
  <c r="F80" i="12"/>
  <c r="F83" i="12"/>
  <c r="F86" i="12"/>
  <c r="F89" i="12"/>
  <c r="F92" i="12"/>
  <c r="F95" i="12"/>
  <c r="F98" i="12"/>
  <c r="F101" i="12"/>
  <c r="F104" i="12"/>
  <c r="F107" i="12"/>
  <c r="F110" i="12"/>
  <c r="F113" i="12"/>
  <c r="F116" i="12"/>
  <c r="F119" i="12"/>
  <c r="F122" i="12"/>
  <c r="F125" i="12"/>
  <c r="F128" i="12"/>
  <c r="F131" i="12"/>
  <c r="F134" i="12"/>
  <c r="F137" i="12"/>
  <c r="F140" i="12"/>
  <c r="F143" i="12"/>
  <c r="F146" i="12"/>
  <c r="F149" i="12"/>
  <c r="F152" i="12"/>
  <c r="F155" i="12"/>
  <c r="F158" i="12"/>
  <c r="F161" i="12"/>
  <c r="D9" i="12"/>
  <c r="D21" i="12"/>
  <c r="D30" i="12"/>
  <c r="D39" i="12"/>
  <c r="D48" i="12"/>
  <c r="D57" i="12"/>
  <c r="D63" i="12"/>
  <c r="D75" i="12"/>
  <c r="D84" i="12"/>
  <c r="D93" i="12"/>
  <c r="D105" i="12"/>
  <c r="D111" i="12"/>
  <c r="D123" i="12"/>
  <c r="D141" i="12"/>
  <c r="D159" i="12"/>
  <c r="E24" i="12"/>
  <c r="E60" i="12"/>
  <c r="E84" i="12"/>
  <c r="E108" i="12"/>
  <c r="E132" i="12"/>
  <c r="E156" i="12"/>
  <c r="G129" i="12"/>
  <c r="G153" i="12"/>
  <c r="E97" i="12"/>
  <c r="E118" i="12"/>
  <c r="E151" i="12"/>
  <c r="F115" i="12"/>
  <c r="F151" i="12"/>
  <c r="G8" i="12"/>
  <c r="G11" i="12"/>
  <c r="G14" i="12"/>
  <c r="G17" i="12"/>
  <c r="G20" i="12"/>
  <c r="G23" i="12"/>
  <c r="G26" i="12"/>
  <c r="G29" i="12"/>
  <c r="G32" i="12"/>
  <c r="G35" i="12"/>
  <c r="G38" i="12"/>
  <c r="G41" i="12"/>
  <c r="G44" i="12"/>
  <c r="G47" i="12"/>
  <c r="G50" i="12"/>
  <c r="G53" i="12"/>
  <c r="G56" i="12"/>
  <c r="G59" i="12"/>
  <c r="G62" i="12"/>
  <c r="G65" i="12"/>
  <c r="G68" i="12"/>
  <c r="G71" i="12"/>
  <c r="G74" i="12"/>
  <c r="G77" i="12"/>
  <c r="G80" i="12"/>
  <c r="G83" i="12"/>
  <c r="G86" i="12"/>
  <c r="G89" i="12"/>
  <c r="G92" i="12"/>
  <c r="G95" i="12"/>
  <c r="G98" i="12"/>
  <c r="G101" i="12"/>
  <c r="G104" i="12"/>
  <c r="G107" i="12"/>
  <c r="G110" i="12"/>
  <c r="G113" i="12"/>
  <c r="G116" i="12"/>
  <c r="G119" i="12"/>
  <c r="G122" i="12"/>
  <c r="G125" i="12"/>
  <c r="G128" i="12"/>
  <c r="G131" i="12"/>
  <c r="G134" i="12"/>
  <c r="G137" i="12"/>
  <c r="G140" i="12"/>
  <c r="G143" i="12"/>
  <c r="G146" i="12"/>
  <c r="G149" i="12"/>
  <c r="G152" i="12"/>
  <c r="G155" i="12"/>
  <c r="G158" i="12"/>
  <c r="G161" i="12"/>
  <c r="G164" i="12"/>
  <c r="D15" i="12"/>
  <c r="D24" i="12"/>
  <c r="D33" i="12"/>
  <c r="D42" i="12"/>
  <c r="D51" i="12"/>
  <c r="D60" i="12"/>
  <c r="D69" i="12"/>
  <c r="D78" i="12"/>
  <c r="D87" i="12"/>
  <c r="D99" i="12"/>
  <c r="D108" i="12"/>
  <c r="D117" i="12"/>
  <c r="D120" i="12"/>
  <c r="D129" i="12"/>
  <c r="D144" i="12"/>
  <c r="D162" i="12"/>
  <c r="E21" i="12"/>
  <c r="E54" i="12"/>
  <c r="E75" i="12"/>
  <c r="E93" i="12"/>
  <c r="E114" i="12"/>
  <c r="E129" i="12"/>
  <c r="E141" i="12"/>
  <c r="E159" i="12"/>
  <c r="G126" i="12"/>
  <c r="G150" i="12"/>
  <c r="E82" i="12"/>
  <c r="E115" i="12"/>
  <c r="E148" i="12"/>
  <c r="F109" i="12"/>
  <c r="F136" i="12"/>
  <c r="D96" i="12"/>
  <c r="D147" i="12"/>
  <c r="E27" i="12"/>
  <c r="E72" i="12"/>
  <c r="E96" i="12"/>
  <c r="E117" i="12"/>
  <c r="E138" i="12"/>
  <c r="E153" i="12"/>
  <c r="G120" i="12"/>
  <c r="G147" i="12"/>
  <c r="E100" i="12"/>
  <c r="E130" i="12"/>
  <c r="E154" i="12"/>
  <c r="F97" i="12"/>
  <c r="F139" i="12"/>
  <c r="E9" i="12"/>
  <c r="E12" i="12"/>
  <c r="E15" i="12"/>
  <c r="E30" i="12"/>
  <c r="E39" i="12"/>
  <c r="E42" i="12"/>
  <c r="E45" i="12"/>
  <c r="E51" i="12"/>
  <c r="E69" i="12"/>
  <c r="E87" i="12"/>
  <c r="E105" i="12"/>
  <c r="E126" i="12"/>
  <c r="E150" i="12"/>
  <c r="G123" i="12"/>
  <c r="G162" i="12"/>
  <c r="E103" i="12"/>
  <c r="E139" i="12"/>
  <c r="F118" i="12"/>
  <c r="F148" i="12"/>
  <c r="F9" i="12"/>
  <c r="F12" i="12"/>
  <c r="F15" i="12"/>
  <c r="F18" i="12"/>
  <c r="F21" i="12"/>
  <c r="F24" i="12"/>
  <c r="F27" i="12"/>
  <c r="F30" i="12"/>
  <c r="F33" i="12"/>
  <c r="F36" i="12"/>
  <c r="F39" i="12"/>
  <c r="F42" i="12"/>
  <c r="F45" i="12"/>
  <c r="F48" i="12"/>
  <c r="F51" i="12"/>
  <c r="F54" i="12"/>
  <c r="F57" i="12"/>
  <c r="F60" i="12"/>
  <c r="F63" i="12"/>
  <c r="F66" i="12"/>
  <c r="F69" i="12"/>
  <c r="F72" i="12"/>
  <c r="F75" i="12"/>
  <c r="F78" i="12"/>
  <c r="F81" i="12"/>
  <c r="F84" i="12"/>
  <c r="F87" i="12"/>
  <c r="F90" i="12"/>
  <c r="F93" i="12"/>
  <c r="F96" i="12"/>
  <c r="F99" i="12"/>
  <c r="F102" i="12"/>
  <c r="F105" i="12"/>
  <c r="F108" i="12"/>
  <c r="F111" i="12"/>
  <c r="F114" i="12"/>
  <c r="F117" i="12"/>
  <c r="F120" i="12"/>
  <c r="F123" i="12"/>
  <c r="F126" i="12"/>
  <c r="F129" i="12"/>
  <c r="F132" i="12"/>
  <c r="F135" i="12"/>
  <c r="F138" i="12"/>
  <c r="F141" i="12"/>
  <c r="F144" i="12"/>
  <c r="F147" i="12"/>
  <c r="F150" i="12"/>
  <c r="F153" i="12"/>
  <c r="F156" i="12"/>
  <c r="F159" i="12"/>
  <c r="F162" i="12"/>
  <c r="F165" i="12"/>
  <c r="G9" i="12"/>
  <c r="G12" i="12"/>
  <c r="G15" i="12"/>
  <c r="G18" i="12"/>
  <c r="G21" i="12"/>
  <c r="G24" i="12"/>
  <c r="G27" i="12"/>
  <c r="G30" i="12"/>
  <c r="G33" i="12"/>
  <c r="G36" i="12"/>
  <c r="G39" i="12"/>
  <c r="G42" i="12"/>
  <c r="G45" i="12"/>
  <c r="G48" i="12"/>
  <c r="G51" i="12"/>
  <c r="G54" i="12"/>
  <c r="G57" i="12"/>
  <c r="G60" i="12"/>
  <c r="G63" i="12"/>
  <c r="G66" i="12"/>
  <c r="G69" i="12"/>
  <c r="G72" i="12"/>
  <c r="G75" i="12"/>
  <c r="G78" i="12"/>
  <c r="G81" i="12"/>
  <c r="G84" i="12"/>
  <c r="G87" i="12"/>
  <c r="G90" i="12"/>
  <c r="G93" i="12"/>
  <c r="G96" i="12"/>
  <c r="G99" i="12"/>
  <c r="G102" i="12"/>
  <c r="G105" i="12"/>
  <c r="G108" i="12"/>
  <c r="G111" i="12"/>
  <c r="G114" i="12"/>
  <c r="G135" i="12"/>
  <c r="G141" i="12"/>
  <c r="G159" i="12"/>
  <c r="E79" i="12"/>
  <c r="E124" i="12"/>
  <c r="E157" i="12"/>
  <c r="F100" i="12"/>
  <c r="F145" i="12"/>
  <c r="G6" i="12"/>
  <c r="F6" i="12"/>
  <c r="E6" i="12"/>
  <c r="D6" i="12"/>
  <c r="V10" i="10"/>
  <c r="V11" i="10" s="1"/>
  <c r="W10" i="10"/>
  <c r="V57" i="10"/>
  <c r="X10" i="10"/>
  <c r="Q11" i="10"/>
  <c r="R78" i="10"/>
  <c r="W77" i="10"/>
  <c r="W78" i="10" s="1"/>
  <c r="S11" i="10"/>
  <c r="R11" i="10"/>
  <c r="Q58" i="10"/>
  <c r="I165" i="12" l="1"/>
  <c r="J165" i="12"/>
  <c r="I161" i="12"/>
  <c r="J159" i="12"/>
  <c r="J162" i="12"/>
  <c r="J160" i="12"/>
  <c r="J163" i="12"/>
  <c r="I159" i="12"/>
  <c r="J164" i="12"/>
  <c r="I164" i="12"/>
  <c r="I162" i="12"/>
  <c r="I160" i="12"/>
  <c r="J161" i="12"/>
  <c r="I163" i="12"/>
  <c r="I147" i="12"/>
  <c r="I143" i="12"/>
  <c r="I139" i="12"/>
  <c r="I149" i="12"/>
  <c r="J154" i="12"/>
  <c r="J152" i="12"/>
  <c r="J150" i="12"/>
  <c r="J148" i="12"/>
  <c r="J146" i="12"/>
  <c r="J144" i="12"/>
  <c r="J142" i="12"/>
  <c r="J140" i="12"/>
  <c r="J138" i="12"/>
  <c r="I151" i="12"/>
  <c r="J158" i="12"/>
  <c r="I156" i="12"/>
  <c r="I154" i="12"/>
  <c r="I152" i="12"/>
  <c r="I150" i="12"/>
  <c r="I148" i="12"/>
  <c r="I142" i="12"/>
  <c r="I140" i="12"/>
  <c r="I138" i="12"/>
  <c r="J156" i="12"/>
  <c r="I144" i="12"/>
  <c r="I155" i="12"/>
  <c r="I158" i="12"/>
  <c r="I146" i="12"/>
  <c r="I157" i="12"/>
  <c r="J157" i="12"/>
  <c r="J155" i="12"/>
  <c r="J153" i="12"/>
  <c r="J151" i="12"/>
  <c r="J149" i="12"/>
  <c r="J147" i="12"/>
  <c r="J145" i="12"/>
  <c r="J143" i="12"/>
  <c r="J141" i="12"/>
  <c r="J139" i="12"/>
  <c r="J137" i="12"/>
  <c r="I153" i="12"/>
  <c r="I145" i="12"/>
  <c r="I141" i="12"/>
  <c r="I137" i="12"/>
  <c r="J130" i="12"/>
  <c r="J122" i="12"/>
  <c r="J110" i="12"/>
  <c r="I132" i="12"/>
  <c r="I122" i="12"/>
  <c r="I112" i="12"/>
  <c r="J134" i="12"/>
  <c r="J124" i="12"/>
  <c r="J116" i="12"/>
  <c r="J106" i="12"/>
  <c r="I130" i="12"/>
  <c r="I118" i="12"/>
  <c r="I106" i="12"/>
  <c r="I114" i="12"/>
  <c r="J111" i="12"/>
  <c r="J128" i="12"/>
  <c r="J114" i="12"/>
  <c r="I136" i="12"/>
  <c r="I124" i="12"/>
  <c r="I110" i="12"/>
  <c r="J133" i="12"/>
  <c r="J129" i="12"/>
  <c r="J125" i="12"/>
  <c r="J119" i="12"/>
  <c r="J115" i="12"/>
  <c r="J109" i="12"/>
  <c r="I135" i="12"/>
  <c r="I129" i="12"/>
  <c r="I125" i="12"/>
  <c r="I121" i="12"/>
  <c r="I117" i="12"/>
  <c r="I107" i="12"/>
  <c r="J136" i="12"/>
  <c r="J126" i="12"/>
  <c r="J118" i="12"/>
  <c r="J108" i="12"/>
  <c r="I126" i="12"/>
  <c r="I116" i="12"/>
  <c r="I108" i="12"/>
  <c r="J135" i="12"/>
  <c r="J131" i="12"/>
  <c r="J127" i="12"/>
  <c r="J123" i="12"/>
  <c r="J121" i="12"/>
  <c r="J117" i="12"/>
  <c r="J113" i="12"/>
  <c r="J107" i="12"/>
  <c r="I133" i="12"/>
  <c r="I131" i="12"/>
  <c r="I127" i="12"/>
  <c r="I123" i="12"/>
  <c r="I119" i="12"/>
  <c r="I115" i="12"/>
  <c r="I113" i="12"/>
  <c r="I111" i="12"/>
  <c r="I109" i="12"/>
  <c r="J132" i="12"/>
  <c r="J120" i="12"/>
  <c r="J112" i="12"/>
  <c r="I134" i="12"/>
  <c r="I128" i="12"/>
  <c r="I120" i="12"/>
  <c r="Q59" i="10"/>
  <c r="S12" i="10"/>
  <c r="R79" i="10"/>
  <c r="R12" i="10"/>
  <c r="Q12" i="10"/>
  <c r="V58" i="10"/>
  <c r="V59" i="10" s="1"/>
  <c r="W79" i="10"/>
  <c r="X11" i="10"/>
  <c r="X12" i="10" s="1"/>
  <c r="W11" i="10"/>
  <c r="W12" i="10" s="1"/>
  <c r="V12" i="10"/>
  <c r="AL56" i="13" l="1"/>
  <c r="AM56" i="13"/>
  <c r="AN56" i="13"/>
  <c r="AO56" i="13"/>
  <c r="AP56" i="13"/>
  <c r="AQ56" i="13"/>
  <c r="AR56" i="13"/>
  <c r="AS56" i="13"/>
  <c r="AT56" i="13"/>
  <c r="AU56" i="13"/>
  <c r="AV56" i="13"/>
  <c r="AL57" i="13"/>
  <c r="AM57" i="13"/>
  <c r="AN57" i="13"/>
  <c r="AO57" i="13"/>
  <c r="AP57" i="13"/>
  <c r="AQ57" i="13"/>
  <c r="AR57" i="13"/>
  <c r="AS57" i="13"/>
  <c r="AT57" i="13"/>
  <c r="AU57" i="13"/>
  <c r="AV57" i="13"/>
  <c r="AL58" i="13"/>
  <c r="AM58" i="13"/>
  <c r="AN58" i="13"/>
  <c r="AO58" i="13"/>
  <c r="AP58" i="13"/>
  <c r="AQ58" i="13"/>
  <c r="AR58" i="13"/>
  <c r="AS58" i="13"/>
  <c r="AT58" i="13"/>
  <c r="AU58" i="13"/>
  <c r="AV58" i="13"/>
  <c r="AL59" i="13"/>
  <c r="AM59" i="13"/>
  <c r="AN59" i="13"/>
  <c r="AO59" i="13"/>
  <c r="AP59" i="13"/>
  <c r="AQ59" i="13"/>
  <c r="AR59" i="13"/>
  <c r="AS59" i="13"/>
  <c r="AT59" i="13"/>
  <c r="AU59" i="13"/>
  <c r="AV59" i="13"/>
  <c r="AL60" i="13"/>
  <c r="AM60" i="13"/>
  <c r="AN60" i="13"/>
  <c r="AO60" i="13"/>
  <c r="AP60" i="13"/>
  <c r="AQ60" i="13"/>
  <c r="AR60" i="13"/>
  <c r="AS60" i="13"/>
  <c r="AT60" i="13"/>
  <c r="AU60" i="13"/>
  <c r="AV60" i="13"/>
  <c r="AL61" i="13"/>
  <c r="AM61" i="13"/>
  <c r="AN61" i="13"/>
  <c r="AO61" i="13"/>
  <c r="AP61" i="13"/>
  <c r="AQ61" i="13"/>
  <c r="AR61" i="13"/>
  <c r="AS61" i="13"/>
  <c r="AT61" i="13"/>
  <c r="AU61" i="13"/>
  <c r="AV61" i="13"/>
  <c r="AL62" i="13"/>
  <c r="AM62" i="13"/>
  <c r="AN62" i="13"/>
  <c r="AO62" i="13"/>
  <c r="AP62" i="13"/>
  <c r="AQ62" i="13"/>
  <c r="AR62" i="13"/>
  <c r="AS62" i="13"/>
  <c r="AT62" i="13"/>
  <c r="AU62" i="13"/>
  <c r="AV62" i="13"/>
  <c r="AL63" i="13"/>
  <c r="AM63" i="13"/>
  <c r="AN63" i="13"/>
  <c r="AO63" i="13"/>
  <c r="AP63" i="13"/>
  <c r="AQ63" i="13"/>
  <c r="AR63" i="13"/>
  <c r="AS63" i="13"/>
  <c r="AT63" i="13"/>
  <c r="AU63" i="13"/>
  <c r="AV63" i="13"/>
  <c r="AL64" i="13"/>
  <c r="AM64" i="13"/>
  <c r="AN64" i="13"/>
  <c r="AO64" i="13"/>
  <c r="AP64" i="13"/>
  <c r="AQ64" i="13"/>
  <c r="AR64" i="13"/>
  <c r="AS64" i="13"/>
  <c r="AT64" i="13"/>
  <c r="AU64" i="13"/>
  <c r="AV64" i="13"/>
  <c r="AL65" i="13"/>
  <c r="AM65" i="13"/>
  <c r="AN65" i="13"/>
  <c r="AO65" i="13"/>
  <c r="AP65" i="13"/>
  <c r="AQ65" i="13"/>
  <c r="AR65" i="13"/>
  <c r="AS65" i="13"/>
  <c r="AT65" i="13"/>
  <c r="AU65" i="13"/>
  <c r="AV65" i="13"/>
  <c r="AL66" i="13"/>
  <c r="AM66" i="13"/>
  <c r="AN66" i="13"/>
  <c r="AO66" i="13"/>
  <c r="AP66" i="13"/>
  <c r="AQ66" i="13"/>
  <c r="AR66" i="13"/>
  <c r="AS66" i="13"/>
  <c r="AT66" i="13"/>
  <c r="AU66" i="13"/>
  <c r="AV66" i="13"/>
  <c r="AL67" i="13"/>
  <c r="AM67" i="13"/>
  <c r="AN67" i="13"/>
  <c r="AO67" i="13"/>
  <c r="AP67" i="13"/>
  <c r="AQ67" i="13"/>
  <c r="AR67" i="13"/>
  <c r="AS67" i="13"/>
  <c r="AT67" i="13"/>
  <c r="AU67" i="13"/>
  <c r="AV67" i="13"/>
  <c r="AL68" i="13"/>
  <c r="AM68" i="13"/>
  <c r="AN68" i="13"/>
  <c r="AO68" i="13"/>
  <c r="AP68" i="13"/>
  <c r="AQ68" i="13"/>
  <c r="AR68" i="13"/>
  <c r="AS68" i="13"/>
  <c r="AT68" i="13"/>
  <c r="AU68" i="13"/>
  <c r="AV68" i="13"/>
  <c r="AL69" i="13"/>
  <c r="AM69" i="13"/>
  <c r="AN69" i="13"/>
  <c r="AO69" i="13"/>
  <c r="AP69" i="13"/>
  <c r="AQ69" i="13"/>
  <c r="AR69" i="13"/>
  <c r="AS69" i="13"/>
  <c r="AT69" i="13"/>
  <c r="AU69" i="13"/>
  <c r="AV69" i="13"/>
  <c r="AL70" i="13"/>
  <c r="AM70" i="13"/>
  <c r="AN70" i="13"/>
  <c r="AO70" i="13"/>
  <c r="AP70" i="13"/>
  <c r="AQ70" i="13"/>
  <c r="AR70" i="13"/>
  <c r="AS70" i="13"/>
  <c r="AT70" i="13"/>
  <c r="AU70" i="13"/>
  <c r="AV70" i="13"/>
  <c r="AL71" i="13"/>
  <c r="AM71" i="13"/>
  <c r="AN71" i="13"/>
  <c r="AO71" i="13"/>
  <c r="AP71" i="13"/>
  <c r="AQ71" i="13"/>
  <c r="AR71" i="13"/>
  <c r="AS71" i="13"/>
  <c r="AT71" i="13"/>
  <c r="AU71" i="13"/>
  <c r="AV71" i="13"/>
  <c r="AL72" i="13"/>
  <c r="AM72" i="13"/>
  <c r="AN72" i="13"/>
  <c r="AO72" i="13"/>
  <c r="AP72" i="13"/>
  <c r="AQ72" i="13"/>
  <c r="AR72" i="13"/>
  <c r="AS72" i="13"/>
  <c r="AT72" i="13"/>
  <c r="AU72" i="13"/>
  <c r="AV72" i="13"/>
  <c r="AL73" i="13"/>
  <c r="AM73" i="13"/>
  <c r="AN73" i="13"/>
  <c r="AO73" i="13"/>
  <c r="AP73" i="13"/>
  <c r="AQ73" i="13"/>
  <c r="AR73" i="13"/>
  <c r="AS73" i="13"/>
  <c r="AT73" i="13"/>
  <c r="AU73" i="13"/>
  <c r="AV73" i="13"/>
  <c r="AL74" i="13"/>
  <c r="AM74" i="13"/>
  <c r="AN74" i="13"/>
  <c r="AO74" i="13"/>
  <c r="AP74" i="13"/>
  <c r="AQ74" i="13"/>
  <c r="AR74" i="13"/>
  <c r="AS74" i="13"/>
  <c r="AT74" i="13"/>
  <c r="AU74" i="13"/>
  <c r="AV74" i="13"/>
  <c r="AL75" i="13"/>
  <c r="AM75" i="13"/>
  <c r="AN75" i="13"/>
  <c r="AO75" i="13"/>
  <c r="AP75" i="13"/>
  <c r="AQ75" i="13"/>
  <c r="AR75" i="13"/>
  <c r="AS75" i="13"/>
  <c r="AT75" i="13"/>
  <c r="AU75" i="13"/>
  <c r="AV75" i="13"/>
  <c r="AL76" i="13"/>
  <c r="AM76" i="13"/>
  <c r="AN76" i="13"/>
  <c r="AO76" i="13"/>
  <c r="AP76" i="13"/>
  <c r="AQ76" i="13"/>
  <c r="AR76" i="13"/>
  <c r="AS76" i="13"/>
  <c r="AT76" i="13"/>
  <c r="AU76" i="13"/>
  <c r="AV76" i="13"/>
  <c r="AL77" i="13"/>
  <c r="AM77" i="13"/>
  <c r="AN77" i="13"/>
  <c r="AO77" i="13"/>
  <c r="AP77" i="13"/>
  <c r="AQ77" i="13"/>
  <c r="AR77" i="13"/>
  <c r="AS77" i="13"/>
  <c r="AT77" i="13"/>
  <c r="AU77" i="13"/>
  <c r="AV77" i="13"/>
  <c r="AL78" i="13"/>
  <c r="AM78" i="13"/>
  <c r="AN78" i="13"/>
  <c r="AO78" i="13"/>
  <c r="AP78" i="13"/>
  <c r="AQ78" i="13"/>
  <c r="AR78" i="13"/>
  <c r="AS78" i="13"/>
  <c r="AT78" i="13"/>
  <c r="AU78" i="13"/>
  <c r="AV78" i="13"/>
  <c r="AL79" i="13"/>
  <c r="AM79" i="13"/>
  <c r="AN79" i="13"/>
  <c r="AO79" i="13"/>
  <c r="AP79" i="13"/>
  <c r="AQ79" i="13"/>
  <c r="AR79" i="13"/>
  <c r="AS79" i="13"/>
  <c r="AT79" i="13"/>
  <c r="AU79" i="13"/>
  <c r="AV79" i="13"/>
  <c r="AL80" i="13"/>
  <c r="AM80" i="13"/>
  <c r="AN80" i="13"/>
  <c r="AO80" i="13"/>
  <c r="AP80" i="13"/>
  <c r="AQ80" i="13"/>
  <c r="AR80" i="13"/>
  <c r="AS80" i="13"/>
  <c r="AT80" i="13"/>
  <c r="AU80" i="13"/>
  <c r="AV80" i="13"/>
  <c r="AL81" i="13"/>
  <c r="AM81" i="13"/>
  <c r="AN81" i="13"/>
  <c r="AO81" i="13"/>
  <c r="AP81" i="13"/>
  <c r="AQ81" i="13"/>
  <c r="AR81" i="13"/>
  <c r="AS81" i="13"/>
  <c r="AT81" i="13"/>
  <c r="AU81" i="13"/>
  <c r="AV81" i="13"/>
  <c r="AL82" i="13"/>
  <c r="AM82" i="13"/>
  <c r="AN82" i="13"/>
  <c r="AO82" i="13"/>
  <c r="AP82" i="13"/>
  <c r="AQ82" i="13"/>
  <c r="AR82" i="13"/>
  <c r="AS82" i="13"/>
  <c r="AT82" i="13"/>
  <c r="AU82" i="13"/>
  <c r="AV82" i="13"/>
  <c r="AL83" i="13"/>
  <c r="AM83" i="13"/>
  <c r="AN83" i="13"/>
  <c r="AO83" i="13"/>
  <c r="AP83" i="13"/>
  <c r="AQ83" i="13"/>
  <c r="AR83" i="13"/>
  <c r="AS83" i="13"/>
  <c r="AT83" i="13"/>
  <c r="AU83" i="13"/>
  <c r="AV83" i="13"/>
  <c r="AL84" i="13"/>
  <c r="AM84" i="13"/>
  <c r="AN84" i="13"/>
  <c r="AO84" i="13"/>
  <c r="AP84" i="13"/>
  <c r="AQ84" i="13"/>
  <c r="AR84" i="13"/>
  <c r="AS84" i="13"/>
  <c r="AT84" i="13"/>
  <c r="AU84" i="13"/>
  <c r="AV84" i="13"/>
  <c r="AL85" i="13"/>
  <c r="AM85" i="13"/>
  <c r="AN85" i="13"/>
  <c r="AO85" i="13"/>
  <c r="AP85" i="13"/>
  <c r="AQ85" i="13"/>
  <c r="AR85" i="13"/>
  <c r="AS85" i="13"/>
  <c r="AT85" i="13"/>
  <c r="AU85" i="13"/>
  <c r="AV85" i="13"/>
  <c r="X56" i="13"/>
  <c r="Y56" i="13"/>
  <c r="Z56" i="13"/>
  <c r="AA56" i="13"/>
  <c r="AB56" i="13"/>
  <c r="AC56" i="13"/>
  <c r="AD56" i="13"/>
  <c r="AE56" i="13"/>
  <c r="AF56" i="13"/>
  <c r="AG56" i="13"/>
  <c r="AH56" i="13"/>
  <c r="X57" i="13"/>
  <c r="Y57" i="13"/>
  <c r="Z57" i="13"/>
  <c r="AA57" i="13"/>
  <c r="AB57" i="13"/>
  <c r="AC57" i="13"/>
  <c r="AD57" i="13"/>
  <c r="AE57" i="13"/>
  <c r="AF57" i="13"/>
  <c r="AG57" i="13"/>
  <c r="AH57" i="13"/>
  <c r="X58" i="13"/>
  <c r="Y58" i="13"/>
  <c r="Z58" i="13"/>
  <c r="AA58" i="13"/>
  <c r="AB58" i="13"/>
  <c r="AC58" i="13"/>
  <c r="AD58" i="13"/>
  <c r="AE58" i="13"/>
  <c r="AF58" i="13"/>
  <c r="AG58" i="13"/>
  <c r="AH58" i="13"/>
  <c r="X59" i="13"/>
  <c r="Y59" i="13"/>
  <c r="Z59" i="13"/>
  <c r="AA59" i="13"/>
  <c r="AB59" i="13"/>
  <c r="AC59" i="13"/>
  <c r="AD59" i="13"/>
  <c r="AE59" i="13"/>
  <c r="AF59" i="13"/>
  <c r="AG59" i="13"/>
  <c r="AH59" i="13"/>
  <c r="X60" i="13"/>
  <c r="Y60" i="13"/>
  <c r="Z60" i="13"/>
  <c r="AA60" i="13"/>
  <c r="AB60" i="13"/>
  <c r="AC60" i="13"/>
  <c r="AD60" i="13"/>
  <c r="AE60" i="13"/>
  <c r="AF60" i="13"/>
  <c r="AG60" i="13"/>
  <c r="AH60" i="13"/>
  <c r="X61" i="13"/>
  <c r="Y61" i="13"/>
  <c r="Z61" i="13"/>
  <c r="AA61" i="13"/>
  <c r="AB61" i="13"/>
  <c r="AC61" i="13"/>
  <c r="AD61" i="13"/>
  <c r="AE61" i="13"/>
  <c r="AF61" i="13"/>
  <c r="AG61" i="13"/>
  <c r="AH61" i="13"/>
  <c r="X62" i="13"/>
  <c r="Y62" i="13"/>
  <c r="Z62" i="13"/>
  <c r="AA62" i="13"/>
  <c r="AB62" i="13"/>
  <c r="AC62" i="13"/>
  <c r="AD62" i="13"/>
  <c r="AE62" i="13"/>
  <c r="AF62" i="13"/>
  <c r="AG62" i="13"/>
  <c r="AH62" i="13"/>
  <c r="X63" i="13"/>
  <c r="Y63" i="13"/>
  <c r="Z63" i="13"/>
  <c r="AA63" i="13"/>
  <c r="AB63" i="13"/>
  <c r="AC63" i="13"/>
  <c r="AD63" i="13"/>
  <c r="AE63" i="13"/>
  <c r="AF63" i="13"/>
  <c r="AG63" i="13"/>
  <c r="AH63" i="13"/>
  <c r="X64" i="13"/>
  <c r="Y64" i="13"/>
  <c r="Z64" i="13"/>
  <c r="AA64" i="13"/>
  <c r="AB64" i="13"/>
  <c r="AC64" i="13"/>
  <c r="AD64" i="13"/>
  <c r="AE64" i="13"/>
  <c r="AF64" i="13"/>
  <c r="AG64" i="13"/>
  <c r="AH64" i="13"/>
  <c r="X65" i="13"/>
  <c r="Y65" i="13"/>
  <c r="Z65" i="13"/>
  <c r="AA65" i="13"/>
  <c r="AB65" i="13"/>
  <c r="AC65" i="13"/>
  <c r="AD65" i="13"/>
  <c r="AE65" i="13"/>
  <c r="AF65" i="13"/>
  <c r="AG65" i="13"/>
  <c r="AH65" i="13"/>
  <c r="X66" i="13"/>
  <c r="Y66" i="13"/>
  <c r="Z66" i="13"/>
  <c r="AA66" i="13"/>
  <c r="AB66" i="13"/>
  <c r="AC66" i="13"/>
  <c r="AD66" i="13"/>
  <c r="AE66" i="13"/>
  <c r="AF66" i="13"/>
  <c r="AG66" i="13"/>
  <c r="AH66" i="13"/>
  <c r="X67" i="13"/>
  <c r="Y67" i="13"/>
  <c r="Z67" i="13"/>
  <c r="AA67" i="13"/>
  <c r="AB67" i="13"/>
  <c r="AC67" i="13"/>
  <c r="AD67" i="13"/>
  <c r="AE67" i="13"/>
  <c r="AF67" i="13"/>
  <c r="AG67" i="13"/>
  <c r="AH67" i="13"/>
  <c r="X68" i="13"/>
  <c r="Y68" i="13"/>
  <c r="Z68" i="13"/>
  <c r="AA68" i="13"/>
  <c r="AB68" i="13"/>
  <c r="AC68" i="13"/>
  <c r="AD68" i="13"/>
  <c r="AE68" i="13"/>
  <c r="AF68" i="13"/>
  <c r="AG68" i="13"/>
  <c r="AH68" i="13"/>
  <c r="X69" i="13"/>
  <c r="Y69" i="13"/>
  <c r="Z69" i="13"/>
  <c r="AA69" i="13"/>
  <c r="AB69" i="13"/>
  <c r="AC69" i="13"/>
  <c r="AD69" i="13"/>
  <c r="AE69" i="13"/>
  <c r="AF69" i="13"/>
  <c r="AG69" i="13"/>
  <c r="AH69" i="13"/>
  <c r="X70" i="13"/>
  <c r="Y70" i="13"/>
  <c r="Z70" i="13"/>
  <c r="AA70" i="13"/>
  <c r="AB70" i="13"/>
  <c r="AC70" i="13"/>
  <c r="AD70" i="13"/>
  <c r="AE70" i="13"/>
  <c r="AF70" i="13"/>
  <c r="AG70" i="13"/>
  <c r="AH70" i="13"/>
  <c r="X71" i="13"/>
  <c r="Y71" i="13"/>
  <c r="Z71" i="13"/>
  <c r="AA71" i="13"/>
  <c r="AB71" i="13"/>
  <c r="AC71" i="13"/>
  <c r="AD71" i="13"/>
  <c r="AE71" i="13"/>
  <c r="AF71" i="13"/>
  <c r="AG71" i="13"/>
  <c r="AH71" i="13"/>
  <c r="X72" i="13"/>
  <c r="Y72" i="13"/>
  <c r="Z72" i="13"/>
  <c r="AA72" i="13"/>
  <c r="AB72" i="13"/>
  <c r="AC72" i="13"/>
  <c r="AD72" i="13"/>
  <c r="AE72" i="13"/>
  <c r="AF72" i="13"/>
  <c r="AG72" i="13"/>
  <c r="AH72" i="13"/>
  <c r="X73" i="13"/>
  <c r="Y73" i="13"/>
  <c r="Z73" i="13"/>
  <c r="AA73" i="13"/>
  <c r="AB73" i="13"/>
  <c r="AC73" i="13"/>
  <c r="AD73" i="13"/>
  <c r="AE73" i="13"/>
  <c r="AF73" i="13"/>
  <c r="AG73" i="13"/>
  <c r="AH73" i="13"/>
  <c r="X74" i="13"/>
  <c r="Y74" i="13"/>
  <c r="Z74" i="13"/>
  <c r="AA74" i="13"/>
  <c r="AB74" i="13"/>
  <c r="AC74" i="13"/>
  <c r="AD74" i="13"/>
  <c r="AE74" i="13"/>
  <c r="AF74" i="13"/>
  <c r="AG74" i="13"/>
  <c r="AH74" i="13"/>
  <c r="X75" i="13"/>
  <c r="Y75" i="13"/>
  <c r="Z75" i="13"/>
  <c r="AA75" i="13"/>
  <c r="AB75" i="13"/>
  <c r="AC75" i="13"/>
  <c r="AD75" i="13"/>
  <c r="AE75" i="13"/>
  <c r="AF75" i="13"/>
  <c r="AG75" i="13"/>
  <c r="AH75" i="13"/>
  <c r="X76" i="13"/>
  <c r="Y76" i="13"/>
  <c r="Z76" i="13"/>
  <c r="AA76" i="13"/>
  <c r="AB76" i="13"/>
  <c r="AC76" i="13"/>
  <c r="AD76" i="13"/>
  <c r="AE76" i="13"/>
  <c r="AF76" i="13"/>
  <c r="AG76" i="13"/>
  <c r="AH76" i="13"/>
  <c r="X77" i="13"/>
  <c r="Y77" i="13"/>
  <c r="Z77" i="13"/>
  <c r="AA77" i="13"/>
  <c r="AB77" i="13"/>
  <c r="AC77" i="13"/>
  <c r="AD77" i="13"/>
  <c r="AE77" i="13"/>
  <c r="AF77" i="13"/>
  <c r="AG77" i="13"/>
  <c r="AH77" i="13"/>
  <c r="X78" i="13"/>
  <c r="Y78" i="13"/>
  <c r="Z78" i="13"/>
  <c r="AA78" i="13"/>
  <c r="AB78" i="13"/>
  <c r="AC78" i="13"/>
  <c r="AD78" i="13"/>
  <c r="AE78" i="13"/>
  <c r="AF78" i="13"/>
  <c r="AG78" i="13"/>
  <c r="AH78" i="13"/>
  <c r="X79" i="13"/>
  <c r="Y79" i="13"/>
  <c r="Z79" i="13"/>
  <c r="AA79" i="13"/>
  <c r="AB79" i="13"/>
  <c r="AC79" i="13"/>
  <c r="AD79" i="13"/>
  <c r="AE79" i="13"/>
  <c r="AF79" i="13"/>
  <c r="AG79" i="13"/>
  <c r="AH79" i="13"/>
  <c r="X80" i="13"/>
  <c r="Y80" i="13"/>
  <c r="Z80" i="13"/>
  <c r="AA80" i="13"/>
  <c r="AB80" i="13"/>
  <c r="AC80" i="13"/>
  <c r="AD80" i="13"/>
  <c r="AE80" i="13"/>
  <c r="AF80" i="13"/>
  <c r="AG80" i="13"/>
  <c r="AH80" i="13"/>
  <c r="X81" i="13"/>
  <c r="Y81" i="13"/>
  <c r="Z81" i="13"/>
  <c r="AA81" i="13"/>
  <c r="AB81" i="13"/>
  <c r="AC81" i="13"/>
  <c r="AD81" i="13"/>
  <c r="AE81" i="13"/>
  <c r="AF81" i="13"/>
  <c r="AG81" i="13"/>
  <c r="AH81" i="13"/>
  <c r="X82" i="13"/>
  <c r="Y82" i="13"/>
  <c r="Z82" i="13"/>
  <c r="AA82" i="13"/>
  <c r="AB82" i="13"/>
  <c r="AC82" i="13"/>
  <c r="AD82" i="13"/>
  <c r="AE82" i="13"/>
  <c r="AF82" i="13"/>
  <c r="AG82" i="13"/>
  <c r="AH82" i="13"/>
  <c r="X83" i="13"/>
  <c r="Y83" i="13"/>
  <c r="Z83" i="13"/>
  <c r="AA83" i="13"/>
  <c r="AB83" i="13"/>
  <c r="AC83" i="13"/>
  <c r="AD83" i="13"/>
  <c r="AE83" i="13"/>
  <c r="AF83" i="13"/>
  <c r="AG83" i="13"/>
  <c r="AH83" i="13"/>
  <c r="X84" i="13"/>
  <c r="Y84" i="13"/>
  <c r="Z84" i="13"/>
  <c r="AA84" i="13"/>
  <c r="AB84" i="13"/>
  <c r="AC84" i="13"/>
  <c r="AD84" i="13"/>
  <c r="AE84" i="13"/>
  <c r="AF84" i="13"/>
  <c r="AG84" i="13"/>
  <c r="AH84" i="13"/>
  <c r="X85" i="13"/>
  <c r="Y85" i="13"/>
  <c r="Z85" i="13"/>
  <c r="AA85" i="13"/>
  <c r="AB85" i="13"/>
  <c r="AC85" i="13"/>
  <c r="AD85" i="13"/>
  <c r="AE85" i="13"/>
  <c r="AF85" i="13"/>
  <c r="AG85" i="13"/>
  <c r="AH85" i="13"/>
  <c r="Q56" i="13"/>
  <c r="R56" i="13"/>
  <c r="S56" i="13"/>
  <c r="T56" i="13"/>
  <c r="Q57" i="13"/>
  <c r="R57" i="13"/>
  <c r="S57" i="13"/>
  <c r="T57" i="13"/>
  <c r="Q58" i="13"/>
  <c r="R58" i="13"/>
  <c r="S58" i="13"/>
  <c r="T58" i="13"/>
  <c r="Q59" i="13"/>
  <c r="R59" i="13"/>
  <c r="S59" i="13"/>
  <c r="T59" i="13"/>
  <c r="Q60" i="13"/>
  <c r="R60" i="13"/>
  <c r="S60" i="13"/>
  <c r="T60" i="13"/>
  <c r="Q61" i="13"/>
  <c r="R61" i="13"/>
  <c r="S61" i="13"/>
  <c r="T61" i="13"/>
  <c r="Q62" i="13"/>
  <c r="R62" i="13"/>
  <c r="S62" i="13"/>
  <c r="T62" i="13"/>
  <c r="Q63" i="13"/>
  <c r="R63" i="13"/>
  <c r="S63" i="13"/>
  <c r="T63" i="13"/>
  <c r="Q64" i="13"/>
  <c r="R64" i="13"/>
  <c r="S64" i="13"/>
  <c r="T64" i="13"/>
  <c r="Q65" i="13"/>
  <c r="R65" i="13"/>
  <c r="S65" i="13"/>
  <c r="T65" i="13"/>
  <c r="Q66" i="13"/>
  <c r="R66" i="13"/>
  <c r="S66" i="13"/>
  <c r="T66" i="13"/>
  <c r="Q67" i="13"/>
  <c r="R67" i="13"/>
  <c r="S67" i="13"/>
  <c r="T67" i="13"/>
  <c r="Q68" i="13"/>
  <c r="R68" i="13"/>
  <c r="S68" i="13"/>
  <c r="T68" i="13"/>
  <c r="Q69" i="13"/>
  <c r="R69" i="13"/>
  <c r="S69" i="13"/>
  <c r="T69" i="13"/>
  <c r="Q70" i="13"/>
  <c r="R70" i="13"/>
  <c r="S70" i="13"/>
  <c r="T70" i="13"/>
  <c r="Q71" i="13"/>
  <c r="R71" i="13"/>
  <c r="S71" i="13"/>
  <c r="T71" i="13"/>
  <c r="Q72" i="13"/>
  <c r="R72" i="13"/>
  <c r="S72" i="13"/>
  <c r="T72" i="13"/>
  <c r="Q73" i="13"/>
  <c r="R73" i="13"/>
  <c r="S73" i="13"/>
  <c r="T73" i="13"/>
  <c r="Q74" i="13"/>
  <c r="R74" i="13"/>
  <c r="S74" i="13"/>
  <c r="T74" i="13"/>
  <c r="Q75" i="13"/>
  <c r="R75" i="13"/>
  <c r="S75" i="13"/>
  <c r="T75" i="13"/>
  <c r="Q76" i="13"/>
  <c r="R76" i="13"/>
  <c r="S76" i="13"/>
  <c r="T76" i="13"/>
  <c r="Q77" i="13"/>
  <c r="R77" i="13"/>
  <c r="S77" i="13"/>
  <c r="T77" i="13"/>
  <c r="Q78" i="13"/>
  <c r="R78" i="13"/>
  <c r="S78" i="13"/>
  <c r="T78" i="13"/>
  <c r="Q79" i="13"/>
  <c r="R79" i="13"/>
  <c r="S79" i="13"/>
  <c r="T79" i="13"/>
  <c r="Q80" i="13"/>
  <c r="R80" i="13"/>
  <c r="S80" i="13"/>
  <c r="T80" i="13"/>
  <c r="Q81" i="13"/>
  <c r="R81" i="13"/>
  <c r="S81" i="13"/>
  <c r="T81" i="13"/>
  <c r="Q82" i="13"/>
  <c r="R82" i="13"/>
  <c r="S82" i="13"/>
  <c r="T82" i="13"/>
  <c r="Q83" i="13"/>
  <c r="R83" i="13"/>
  <c r="S83" i="13"/>
  <c r="T83" i="13"/>
  <c r="Q84" i="13"/>
  <c r="R84" i="13"/>
  <c r="S84" i="13"/>
  <c r="T84" i="13"/>
  <c r="Q85" i="13"/>
  <c r="R85" i="13"/>
  <c r="S85" i="13"/>
  <c r="T85" i="13"/>
  <c r="Q38" i="13"/>
  <c r="R38" i="13"/>
  <c r="S38" i="13"/>
  <c r="T38" i="13"/>
  <c r="Q39" i="13"/>
  <c r="R39" i="13"/>
  <c r="S39" i="13"/>
  <c r="T39" i="13"/>
  <c r="Q40" i="13"/>
  <c r="R40" i="13"/>
  <c r="S40" i="13"/>
  <c r="T40" i="13"/>
  <c r="Q41" i="13"/>
  <c r="R41" i="13"/>
  <c r="S41" i="13"/>
  <c r="T41" i="13"/>
  <c r="Q42" i="13"/>
  <c r="R42" i="13"/>
  <c r="S42" i="13"/>
  <c r="T42" i="13"/>
  <c r="Q43" i="13"/>
  <c r="R43" i="13"/>
  <c r="S43" i="13"/>
  <c r="T43" i="13"/>
  <c r="Q44" i="13"/>
  <c r="R44" i="13"/>
  <c r="S44" i="13"/>
  <c r="T44" i="13"/>
  <c r="Q45" i="13"/>
  <c r="R45" i="13"/>
  <c r="S45" i="13"/>
  <c r="T45" i="13"/>
  <c r="Q46" i="13"/>
  <c r="R46" i="13"/>
  <c r="S46" i="13"/>
  <c r="T46" i="13"/>
  <c r="Q47" i="13"/>
  <c r="R47" i="13"/>
  <c r="S47" i="13"/>
  <c r="T47" i="13"/>
  <c r="Q48" i="13"/>
  <c r="R48" i="13"/>
  <c r="S48" i="13"/>
  <c r="T48" i="13"/>
  <c r="Q49" i="13"/>
  <c r="R49" i="13"/>
  <c r="S49" i="13"/>
  <c r="T49" i="13"/>
  <c r="Q50" i="13"/>
  <c r="R50" i="13"/>
  <c r="S50" i="13"/>
  <c r="T50" i="13"/>
  <c r="Q51" i="13"/>
  <c r="R51" i="13"/>
  <c r="S51" i="13"/>
  <c r="T51" i="13"/>
  <c r="Q52" i="13"/>
  <c r="R52" i="13"/>
  <c r="S52" i="13"/>
  <c r="T52" i="13"/>
  <c r="Q53" i="13"/>
  <c r="R53" i="13"/>
  <c r="S53" i="13"/>
  <c r="T53" i="13"/>
  <c r="Q54" i="13"/>
  <c r="R54" i="13"/>
  <c r="S54" i="13"/>
  <c r="T54" i="13"/>
  <c r="Q55" i="13"/>
  <c r="R55" i="13"/>
  <c r="S55" i="13"/>
  <c r="T55" i="13"/>
  <c r="J72" i="13"/>
  <c r="K72" i="13"/>
  <c r="L72" i="13"/>
  <c r="M72" i="13"/>
  <c r="N72" i="13"/>
  <c r="O72" i="13"/>
  <c r="P72" i="13"/>
  <c r="J73" i="13"/>
  <c r="K73" i="13"/>
  <c r="L73" i="13"/>
  <c r="M73" i="13"/>
  <c r="N73" i="13"/>
  <c r="O73" i="13"/>
  <c r="P73" i="13"/>
  <c r="J74" i="13"/>
  <c r="K74" i="13"/>
  <c r="L74" i="13"/>
  <c r="M74" i="13"/>
  <c r="N74" i="13"/>
  <c r="O74" i="13"/>
  <c r="P74" i="13"/>
  <c r="J75" i="13"/>
  <c r="K75" i="13"/>
  <c r="L75" i="13"/>
  <c r="M75" i="13"/>
  <c r="N75" i="13"/>
  <c r="O75" i="13"/>
  <c r="P75" i="13"/>
  <c r="J76" i="13"/>
  <c r="K76" i="13"/>
  <c r="L76" i="13"/>
  <c r="M76" i="13"/>
  <c r="N76" i="13"/>
  <c r="O76" i="13"/>
  <c r="P76" i="13"/>
  <c r="J77" i="13"/>
  <c r="K77" i="13"/>
  <c r="L77" i="13"/>
  <c r="M77" i="13"/>
  <c r="N77" i="13"/>
  <c r="O77" i="13"/>
  <c r="P77" i="13"/>
  <c r="J78" i="13"/>
  <c r="K78" i="13"/>
  <c r="L78" i="13"/>
  <c r="M78" i="13"/>
  <c r="N78" i="13"/>
  <c r="O78" i="13"/>
  <c r="P78" i="13"/>
  <c r="J79" i="13"/>
  <c r="K79" i="13"/>
  <c r="L79" i="13"/>
  <c r="M79" i="13"/>
  <c r="N79" i="13"/>
  <c r="O79" i="13"/>
  <c r="P79" i="13"/>
  <c r="J80" i="13"/>
  <c r="K80" i="13"/>
  <c r="L80" i="13"/>
  <c r="M80" i="13"/>
  <c r="N80" i="13"/>
  <c r="O80" i="13"/>
  <c r="P80" i="13"/>
  <c r="J81" i="13"/>
  <c r="K81" i="13"/>
  <c r="L81" i="13"/>
  <c r="M81" i="13"/>
  <c r="N81" i="13"/>
  <c r="O81" i="13"/>
  <c r="P81" i="13"/>
  <c r="J82" i="13"/>
  <c r="K82" i="13"/>
  <c r="L82" i="13"/>
  <c r="M82" i="13"/>
  <c r="N82" i="13"/>
  <c r="O82" i="13"/>
  <c r="P82" i="13"/>
  <c r="J83" i="13"/>
  <c r="K83" i="13"/>
  <c r="L83" i="13"/>
  <c r="M83" i="13"/>
  <c r="N83" i="13"/>
  <c r="O83" i="13"/>
  <c r="P83" i="13"/>
  <c r="J84" i="13"/>
  <c r="K84" i="13"/>
  <c r="L84" i="13"/>
  <c r="M84" i="13"/>
  <c r="N84" i="13"/>
  <c r="O84" i="13"/>
  <c r="P84" i="13"/>
  <c r="J85" i="13"/>
  <c r="K85" i="13"/>
  <c r="L85" i="13"/>
  <c r="M85" i="13"/>
  <c r="N85" i="13"/>
  <c r="O85" i="13"/>
  <c r="P85" i="13"/>
  <c r="J56" i="13"/>
  <c r="K56" i="13"/>
  <c r="L56" i="13"/>
  <c r="M56" i="13"/>
  <c r="N56" i="13"/>
  <c r="O56" i="13"/>
  <c r="P56" i="13"/>
  <c r="J57" i="13"/>
  <c r="K57" i="13"/>
  <c r="L57" i="13"/>
  <c r="M57" i="13"/>
  <c r="N57" i="13"/>
  <c r="O57" i="13"/>
  <c r="P57" i="13"/>
  <c r="J58" i="13"/>
  <c r="K58" i="13"/>
  <c r="L58" i="13"/>
  <c r="M58" i="13"/>
  <c r="N58" i="13"/>
  <c r="O58" i="13"/>
  <c r="P58" i="13"/>
  <c r="J59" i="13"/>
  <c r="K59" i="13"/>
  <c r="L59" i="13"/>
  <c r="M59" i="13"/>
  <c r="N59" i="13"/>
  <c r="O59" i="13"/>
  <c r="P59" i="13"/>
  <c r="J60" i="13"/>
  <c r="K60" i="13"/>
  <c r="L60" i="13"/>
  <c r="M60" i="13"/>
  <c r="N60" i="13"/>
  <c r="O60" i="13"/>
  <c r="P60" i="13"/>
  <c r="J61" i="13"/>
  <c r="K61" i="13"/>
  <c r="L61" i="13"/>
  <c r="M61" i="13"/>
  <c r="N61" i="13"/>
  <c r="O61" i="13"/>
  <c r="P61" i="13"/>
  <c r="J62" i="13"/>
  <c r="K62" i="13"/>
  <c r="L62" i="13"/>
  <c r="M62" i="13"/>
  <c r="N62" i="13"/>
  <c r="O62" i="13"/>
  <c r="P62" i="13"/>
  <c r="J63" i="13"/>
  <c r="K63" i="13"/>
  <c r="L63" i="13"/>
  <c r="M63" i="13"/>
  <c r="N63" i="13"/>
  <c r="O63" i="13"/>
  <c r="P63" i="13"/>
  <c r="J64" i="13"/>
  <c r="K64" i="13"/>
  <c r="L64" i="13"/>
  <c r="M64" i="13"/>
  <c r="N64" i="13"/>
  <c r="O64" i="13"/>
  <c r="P64" i="13"/>
  <c r="J65" i="13"/>
  <c r="K65" i="13"/>
  <c r="L65" i="13"/>
  <c r="M65" i="13"/>
  <c r="N65" i="13"/>
  <c r="O65" i="13"/>
  <c r="P65" i="13"/>
  <c r="J66" i="13"/>
  <c r="K66" i="13"/>
  <c r="L66" i="13"/>
  <c r="M66" i="13"/>
  <c r="N66" i="13"/>
  <c r="O66" i="13"/>
  <c r="P66" i="13"/>
  <c r="J67" i="13"/>
  <c r="K67" i="13"/>
  <c r="L67" i="13"/>
  <c r="M67" i="13"/>
  <c r="N67" i="13"/>
  <c r="O67" i="13"/>
  <c r="P67" i="13"/>
  <c r="J68" i="13"/>
  <c r="K68" i="13"/>
  <c r="L68" i="13"/>
  <c r="M68" i="13"/>
  <c r="N68" i="13"/>
  <c r="O68" i="13"/>
  <c r="P68" i="13"/>
  <c r="J69" i="13"/>
  <c r="K69" i="13"/>
  <c r="L69" i="13"/>
  <c r="M69" i="13"/>
  <c r="N69" i="13"/>
  <c r="O69" i="13"/>
  <c r="P69" i="13"/>
  <c r="J70" i="13"/>
  <c r="K70" i="13"/>
  <c r="L70" i="13"/>
  <c r="M70" i="13"/>
  <c r="N70" i="13"/>
  <c r="O70" i="13"/>
  <c r="P70" i="13"/>
  <c r="J71" i="13"/>
  <c r="K71" i="13"/>
  <c r="L71" i="13"/>
  <c r="M71" i="13"/>
  <c r="N71" i="13"/>
  <c r="O71" i="13"/>
  <c r="P71" i="13"/>
  <c r="D152" i="13"/>
  <c r="E152" i="13"/>
  <c r="BE152" i="13" s="1"/>
  <c r="D153" i="13"/>
  <c r="E153" i="13"/>
  <c r="D154" i="13"/>
  <c r="E154" i="13"/>
  <c r="BE154" i="13" s="1"/>
  <c r="D155" i="13"/>
  <c r="E155" i="13"/>
  <c r="D156" i="13"/>
  <c r="E156" i="13"/>
  <c r="D157" i="13"/>
  <c r="E157" i="13"/>
  <c r="D158" i="13"/>
  <c r="E158" i="13"/>
  <c r="D159" i="13"/>
  <c r="E159" i="13"/>
  <c r="D160" i="13"/>
  <c r="E160" i="13"/>
  <c r="D161" i="13"/>
  <c r="E161" i="13"/>
  <c r="D162" i="13"/>
  <c r="E162" i="13"/>
  <c r="D163" i="13"/>
  <c r="E163" i="13"/>
  <c r="D164" i="13"/>
  <c r="E164" i="13"/>
  <c r="D165" i="13"/>
  <c r="E165" i="13"/>
  <c r="V13" i="10"/>
  <c r="W13" i="10"/>
  <c r="X13" i="10"/>
  <c r="W80" i="10"/>
  <c r="V60" i="10"/>
  <c r="Q13" i="10"/>
  <c r="R13" i="10"/>
  <c r="R80" i="10"/>
  <c r="R81" i="10" s="1"/>
  <c r="S13" i="10"/>
  <c r="Q60" i="10"/>
  <c r="BE160" i="13" l="1"/>
  <c r="BE164" i="13"/>
  <c r="BE158" i="13"/>
  <c r="BE162" i="13"/>
  <c r="BE156" i="13"/>
  <c r="BB156" i="13"/>
  <c r="BB162" i="13"/>
  <c r="BB160" i="13"/>
  <c r="BB154" i="13"/>
  <c r="BB164" i="13"/>
  <c r="BB158" i="13"/>
  <c r="BB152" i="13"/>
  <c r="BE163" i="13"/>
  <c r="BE161" i="13"/>
  <c r="BE159" i="13"/>
  <c r="BE157" i="13"/>
  <c r="BE155" i="13"/>
  <c r="BE153" i="13"/>
  <c r="BE165" i="13"/>
  <c r="BB163" i="13"/>
  <c r="BB161" i="13"/>
  <c r="BB159" i="13"/>
  <c r="BB157" i="13"/>
  <c r="BB155" i="13"/>
  <c r="BB153" i="13"/>
  <c r="BB165" i="13"/>
  <c r="D135" i="13"/>
  <c r="E135" i="13"/>
  <c r="D136" i="13"/>
  <c r="E136" i="13"/>
  <c r="D137" i="13"/>
  <c r="E137" i="13"/>
  <c r="D138" i="13"/>
  <c r="E138" i="13"/>
  <c r="D139" i="13"/>
  <c r="E139" i="13"/>
  <c r="D140" i="13"/>
  <c r="E140" i="13"/>
  <c r="D141" i="13"/>
  <c r="E141" i="13"/>
  <c r="D142" i="13"/>
  <c r="E142" i="13"/>
  <c r="D143" i="13"/>
  <c r="E143" i="13"/>
  <c r="D144" i="13"/>
  <c r="E144" i="13"/>
  <c r="D145" i="13"/>
  <c r="E145" i="13"/>
  <c r="D146" i="13"/>
  <c r="E146" i="13"/>
  <c r="D147" i="13"/>
  <c r="E147" i="13"/>
  <c r="D148" i="13"/>
  <c r="E148" i="13"/>
  <c r="D149" i="13"/>
  <c r="E149" i="13"/>
  <c r="D150" i="13"/>
  <c r="E150" i="13"/>
  <c r="D151" i="13"/>
  <c r="E151" i="13"/>
  <c r="D120" i="13"/>
  <c r="E120" i="13"/>
  <c r="D121" i="13"/>
  <c r="E121" i="13"/>
  <c r="D122" i="13"/>
  <c r="E122" i="13"/>
  <c r="D123" i="13"/>
  <c r="E123" i="13"/>
  <c r="D124" i="13"/>
  <c r="E124" i="13"/>
  <c r="D125" i="13"/>
  <c r="E125" i="13"/>
  <c r="D126" i="13"/>
  <c r="E126" i="13"/>
  <c r="D127" i="13"/>
  <c r="E127" i="13"/>
  <c r="D128" i="13"/>
  <c r="E128" i="13"/>
  <c r="D129" i="13"/>
  <c r="E129" i="13"/>
  <c r="D130" i="13"/>
  <c r="E130" i="13"/>
  <c r="D131" i="13"/>
  <c r="E131" i="13"/>
  <c r="D132" i="13"/>
  <c r="E132" i="13"/>
  <c r="D133" i="13"/>
  <c r="E133" i="13"/>
  <c r="D134" i="13"/>
  <c r="E134" i="13"/>
  <c r="D106" i="13"/>
  <c r="E106" i="13"/>
  <c r="D107" i="13"/>
  <c r="E107" i="13"/>
  <c r="D108" i="13"/>
  <c r="E108" i="13"/>
  <c r="D109" i="13"/>
  <c r="E109" i="13"/>
  <c r="D110" i="13"/>
  <c r="E110" i="13"/>
  <c r="D111" i="13"/>
  <c r="E111" i="13"/>
  <c r="D112" i="13"/>
  <c r="E112" i="13"/>
  <c r="D113" i="13"/>
  <c r="E113" i="13"/>
  <c r="D114" i="13"/>
  <c r="E114" i="13"/>
  <c r="D115" i="13"/>
  <c r="E115" i="13"/>
  <c r="D116" i="13"/>
  <c r="E116" i="13"/>
  <c r="D117" i="13"/>
  <c r="E117" i="13"/>
  <c r="D118" i="13"/>
  <c r="E118" i="13"/>
  <c r="D119" i="13"/>
  <c r="E119" i="13"/>
  <c r="Q61" i="10"/>
  <c r="R82" i="10"/>
  <c r="S14" i="10"/>
  <c r="R14" i="10"/>
  <c r="R15" i="10" s="1"/>
  <c r="Q14" i="10"/>
  <c r="Q15" i="10" s="1"/>
  <c r="V14" i="10"/>
  <c r="V61" i="10"/>
  <c r="W81" i="10"/>
  <c r="X14" i="10"/>
  <c r="W14" i="10"/>
  <c r="BE110" i="13" l="1"/>
  <c r="BB133" i="13"/>
  <c r="BE115" i="13"/>
  <c r="BE146" i="13"/>
  <c r="BB115" i="13"/>
  <c r="BB109" i="13"/>
  <c r="BB132" i="13"/>
  <c r="BB126" i="13"/>
  <c r="BB120" i="13"/>
  <c r="BB146" i="13"/>
  <c r="BB140" i="13"/>
  <c r="BB112" i="13"/>
  <c r="BB149" i="13"/>
  <c r="BE133" i="13"/>
  <c r="BE127" i="13"/>
  <c r="BE147" i="13"/>
  <c r="BE141" i="13"/>
  <c r="BE135" i="13"/>
  <c r="BB127" i="13"/>
  <c r="BB141" i="13"/>
  <c r="BB135" i="13"/>
  <c r="BE109" i="13"/>
  <c r="BE120" i="13"/>
  <c r="BE140" i="13"/>
  <c r="BE114" i="13"/>
  <c r="BE131" i="13"/>
  <c r="BE151" i="13"/>
  <c r="BE139" i="13"/>
  <c r="BB114" i="13"/>
  <c r="BB108" i="13"/>
  <c r="BB131" i="13"/>
  <c r="BB125" i="13"/>
  <c r="BB151" i="13"/>
  <c r="BB145" i="13"/>
  <c r="BB139" i="13"/>
  <c r="BB106" i="13"/>
  <c r="BE121" i="13"/>
  <c r="BB121" i="13"/>
  <c r="BE132" i="13"/>
  <c r="BB129" i="13"/>
  <c r="BB116" i="13"/>
  <c r="BB147" i="13"/>
  <c r="BE124" i="13"/>
  <c r="BE138" i="13"/>
  <c r="BB119" i="13"/>
  <c r="BB113" i="13"/>
  <c r="BB107" i="13"/>
  <c r="BB130" i="13"/>
  <c r="BB124" i="13"/>
  <c r="BB150" i="13"/>
  <c r="BB144" i="13"/>
  <c r="BB138" i="13"/>
  <c r="BB118" i="13"/>
  <c r="BE116" i="13"/>
  <c r="BB110" i="13"/>
  <c r="BE126" i="13"/>
  <c r="BE108" i="13"/>
  <c r="BE125" i="13"/>
  <c r="BE145" i="13"/>
  <c r="BE119" i="13"/>
  <c r="BE113" i="13"/>
  <c r="BE107" i="13"/>
  <c r="BE130" i="13"/>
  <c r="BE150" i="13"/>
  <c r="BE144" i="13"/>
  <c r="BE118" i="13"/>
  <c r="BE112" i="13"/>
  <c r="BE106" i="13"/>
  <c r="BE129" i="13"/>
  <c r="BE123" i="13"/>
  <c r="BE149" i="13"/>
  <c r="BE143" i="13"/>
  <c r="BE137" i="13"/>
  <c r="BB123" i="13"/>
  <c r="BB143" i="13"/>
  <c r="BB137" i="13"/>
  <c r="BE117" i="13"/>
  <c r="BE111" i="13"/>
  <c r="BE134" i="13"/>
  <c r="BE128" i="13"/>
  <c r="BE122" i="13"/>
  <c r="BE148" i="13"/>
  <c r="BE142" i="13"/>
  <c r="BE136" i="13"/>
  <c r="BB117" i="13"/>
  <c r="BB111" i="13"/>
  <c r="BB134" i="13"/>
  <c r="BB128" i="13"/>
  <c r="BB122" i="13"/>
  <c r="BB148" i="13"/>
  <c r="BB142" i="13"/>
  <c r="BB136" i="13"/>
  <c r="W15" i="10"/>
  <c r="X15" i="10"/>
  <c r="W82" i="10"/>
  <c r="V15" i="10"/>
  <c r="Q62" i="10"/>
  <c r="Q63" i="10" s="1"/>
  <c r="V62" i="10"/>
  <c r="Q16" i="10"/>
  <c r="R16" i="10"/>
  <c r="S15" i="10"/>
  <c r="S16" i="10" s="1"/>
  <c r="R83" i="10"/>
  <c r="CA16" i="4" l="1"/>
  <c r="CB16" i="4"/>
  <c r="CC16" i="4"/>
  <c r="CD16" i="4"/>
  <c r="CE16" i="4"/>
  <c r="CA17" i="4"/>
  <c r="CB17" i="4"/>
  <c r="CC17" i="4"/>
  <c r="CD17" i="4"/>
  <c r="CE17" i="4"/>
  <c r="CA18" i="4"/>
  <c r="CB18" i="4"/>
  <c r="CC18" i="4"/>
  <c r="CD18" i="4"/>
  <c r="CE18" i="4"/>
  <c r="CA16" i="6"/>
  <c r="CB16" i="6"/>
  <c r="CC16" i="6"/>
  <c r="CD16" i="6"/>
  <c r="CE16" i="6"/>
  <c r="CA17" i="6"/>
  <c r="CB17" i="6"/>
  <c r="CC17" i="6"/>
  <c r="CD17" i="6"/>
  <c r="CE17" i="6"/>
  <c r="CA18" i="6"/>
  <c r="CB18" i="6"/>
  <c r="CC18" i="6"/>
  <c r="CD18" i="6"/>
  <c r="CE18" i="6"/>
  <c r="AG6" i="10"/>
  <c r="AH6" i="10"/>
  <c r="AI6" i="10"/>
  <c r="AJ6" i="10"/>
  <c r="AF6" i="10"/>
  <c r="CA6" i="4"/>
  <c r="CB6" i="4"/>
  <c r="CC6" i="4"/>
  <c r="CD6" i="4"/>
  <c r="CE6" i="6"/>
  <c r="CA7" i="6"/>
  <c r="CB7" i="6"/>
  <c r="CC7" i="6"/>
  <c r="CD7" i="6"/>
  <c r="CE7" i="6"/>
  <c r="CA8" i="6"/>
  <c r="CB8" i="6"/>
  <c r="CC8" i="4"/>
  <c r="CD8" i="4"/>
  <c r="CE8" i="4"/>
  <c r="CA9" i="4"/>
  <c r="CB9" i="6"/>
  <c r="CC9" i="6"/>
  <c r="CD9" i="6"/>
  <c r="CE9" i="6"/>
  <c r="CA10" i="6"/>
  <c r="CB10" i="6"/>
  <c r="CC10" i="6"/>
  <c r="CD10" i="6"/>
  <c r="CE10" i="4"/>
  <c r="CA11" i="4"/>
  <c r="CB11" i="4"/>
  <c r="CC11" i="6"/>
  <c r="CD11" i="4"/>
  <c r="CE11" i="6"/>
  <c r="CA12" i="6"/>
  <c r="CB12" i="6"/>
  <c r="CC12" i="6"/>
  <c r="CD12" i="6"/>
  <c r="CE12" i="6"/>
  <c r="CB5" i="4"/>
  <c r="CC5" i="4"/>
  <c r="CD5" i="4"/>
  <c r="CE5" i="6"/>
  <c r="CA5" i="6"/>
  <c r="R84" i="10"/>
  <c r="Q17" i="10"/>
  <c r="S17" i="10"/>
  <c r="V63" i="10"/>
  <c r="V64" i="10" s="1"/>
  <c r="W16" i="10"/>
  <c r="R17" i="10"/>
  <c r="Q64" i="10"/>
  <c r="W83" i="10"/>
  <c r="W84" i="10" s="1"/>
  <c r="V16" i="10"/>
  <c r="V17" i="10" s="1"/>
  <c r="X16" i="10"/>
  <c r="AD160" i="10" l="1"/>
  <c r="AD154" i="10"/>
  <c r="AC160" i="10"/>
  <c r="AC154" i="10"/>
  <c r="AD147" i="10"/>
  <c r="AD141" i="10"/>
  <c r="AC149" i="10"/>
  <c r="AC143" i="10"/>
  <c r="AD131" i="10"/>
  <c r="AC136" i="10"/>
  <c r="AC130" i="10"/>
  <c r="AD112" i="10"/>
  <c r="AC118" i="10"/>
  <c r="AC106" i="10"/>
  <c r="AC117" i="10"/>
  <c r="AD116" i="10"/>
  <c r="AC116" i="10"/>
  <c r="AD106" i="10"/>
  <c r="AC135" i="10"/>
  <c r="AD123" i="10"/>
  <c r="AD111" i="10"/>
  <c r="AC122" i="10"/>
  <c r="AD165" i="10"/>
  <c r="AD159" i="10"/>
  <c r="AC165" i="10"/>
  <c r="AC159" i="10"/>
  <c r="AD152" i="10"/>
  <c r="AD146" i="10"/>
  <c r="AD153" i="10"/>
  <c r="AC148" i="10"/>
  <c r="AC142" i="10"/>
  <c r="AD136" i="10"/>
  <c r="AD130" i="10"/>
  <c r="AD124" i="10"/>
  <c r="AC129" i="10"/>
  <c r="AD117" i="10"/>
  <c r="AC123" i="10"/>
  <c r="AC111" i="10"/>
  <c r="AD110" i="10"/>
  <c r="AC121" i="10"/>
  <c r="AD137" i="10"/>
  <c r="AD118" i="10"/>
  <c r="AD135" i="10"/>
  <c r="AC110" i="10"/>
  <c r="AC112" i="10"/>
  <c r="AD164" i="10"/>
  <c r="AD158" i="10"/>
  <c r="AC164" i="10"/>
  <c r="AC158" i="10"/>
  <c r="AD151" i="10"/>
  <c r="AD145" i="10"/>
  <c r="AC153" i="10"/>
  <c r="AC147" i="10"/>
  <c r="AC141" i="10"/>
  <c r="AD129" i="10"/>
  <c r="AC140" i="10"/>
  <c r="AC134" i="10"/>
  <c r="AC128" i="10"/>
  <c r="AD122" i="10"/>
  <c r="AD121" i="10"/>
  <c r="AD128" i="10"/>
  <c r="AC127" i="10"/>
  <c r="AC115" i="10"/>
  <c r="AD163" i="10"/>
  <c r="AD157" i="10"/>
  <c r="AC163" i="10"/>
  <c r="AC157" i="10"/>
  <c r="AD150" i="10"/>
  <c r="AD144" i="10"/>
  <c r="AC152" i="10"/>
  <c r="AC146" i="10"/>
  <c r="AD140" i="10"/>
  <c r="AD134" i="10"/>
  <c r="AC139" i="10"/>
  <c r="AC133" i="10"/>
  <c r="AD115" i="10"/>
  <c r="AD109" i="10"/>
  <c r="AC109" i="10"/>
  <c r="AC132" i="10"/>
  <c r="AC126" i="10"/>
  <c r="AD114" i="10"/>
  <c r="AD108" i="10"/>
  <c r="AC120" i="10"/>
  <c r="AC114" i="10"/>
  <c r="AC108" i="10"/>
  <c r="AD162" i="10"/>
  <c r="AD156" i="10"/>
  <c r="AC162" i="10"/>
  <c r="AC156" i="10"/>
  <c r="AD149" i="10"/>
  <c r="AD143" i="10"/>
  <c r="AC151" i="10"/>
  <c r="AC145" i="10"/>
  <c r="AD139" i="10"/>
  <c r="AD133" i="10"/>
  <c r="AD127" i="10"/>
  <c r="AC138" i="10"/>
  <c r="AD120" i="10"/>
  <c r="AC124" i="10"/>
  <c r="AC131" i="10"/>
  <c r="AD119" i="10"/>
  <c r="AD107" i="10"/>
  <c r="AC119" i="10"/>
  <c r="AC107" i="10"/>
  <c r="AD161" i="10"/>
  <c r="AD155" i="10"/>
  <c r="AC161" i="10"/>
  <c r="AC155" i="10"/>
  <c r="AD148" i="10"/>
  <c r="AD142" i="10"/>
  <c r="AC150" i="10"/>
  <c r="AC144" i="10"/>
  <c r="AD138" i="10"/>
  <c r="AD132" i="10"/>
  <c r="AD126" i="10"/>
  <c r="AC137" i="10"/>
  <c r="AC125" i="10"/>
  <c r="AD113" i="10"/>
  <c r="AC113" i="10"/>
  <c r="AD125" i="10"/>
  <c r="O50" i="6"/>
  <c r="O59" i="6"/>
  <c r="O32" i="6"/>
  <c r="O70" i="6"/>
  <c r="O34" i="6"/>
  <c r="O45" i="6"/>
  <c r="O21" i="6"/>
  <c r="O23" i="6"/>
  <c r="O105" i="6"/>
  <c r="O90" i="6"/>
  <c r="O28" i="6"/>
  <c r="O20" i="6"/>
  <c r="O68" i="6"/>
  <c r="O22" i="6"/>
  <c r="O43" i="6"/>
  <c r="O19" i="6"/>
  <c r="O17" i="6"/>
  <c r="O39" i="6"/>
  <c r="O81" i="6"/>
  <c r="O89" i="6"/>
  <c r="O8" i="6"/>
  <c r="O66" i="6"/>
  <c r="O10" i="6"/>
  <c r="O41" i="6"/>
  <c r="O103" i="6"/>
  <c r="O104" i="6"/>
  <c r="O88" i="6"/>
  <c r="O64" i="6"/>
  <c r="O15" i="6"/>
  <c r="O47" i="6"/>
  <c r="O101" i="6"/>
  <c r="O102" i="6"/>
  <c r="O73" i="6"/>
  <c r="O86" i="6"/>
  <c r="O62" i="6"/>
  <c r="O37" i="6"/>
  <c r="O13" i="6"/>
  <c r="O99" i="6"/>
  <c r="O100" i="6"/>
  <c r="O65" i="6"/>
  <c r="O30" i="6"/>
  <c r="O84" i="6"/>
  <c r="O60" i="6"/>
  <c r="O35" i="6"/>
  <c r="O11" i="6"/>
  <c r="O97" i="6"/>
  <c r="O87" i="6"/>
  <c r="O98" i="6"/>
  <c r="O18" i="6"/>
  <c r="O82" i="6"/>
  <c r="O58" i="6"/>
  <c r="O36" i="6"/>
  <c r="O33" i="6"/>
  <c r="O9" i="6"/>
  <c r="O29" i="6"/>
  <c r="O95" i="6"/>
  <c r="O42" i="6"/>
  <c r="O79" i="6"/>
  <c r="O85" i="6"/>
  <c r="O96" i="6"/>
  <c r="O80" i="6"/>
  <c r="O56" i="6"/>
  <c r="O24" i="6"/>
  <c r="O31" i="6"/>
  <c r="O7" i="6"/>
  <c r="O93" i="6"/>
  <c r="O14" i="6"/>
  <c r="O71" i="6"/>
  <c r="O77" i="6"/>
  <c r="O94" i="6"/>
  <c r="O78" i="6"/>
  <c r="O54" i="6"/>
  <c r="O12" i="6"/>
  <c r="O53" i="6"/>
  <c r="O44" i="6"/>
  <c r="O91" i="6"/>
  <c r="O63" i="6"/>
  <c r="O69" i="6"/>
  <c r="O92" i="6"/>
  <c r="O83" i="6"/>
  <c r="O48" i="6"/>
  <c r="O76" i="6"/>
  <c r="O51" i="6"/>
  <c r="O27" i="6"/>
  <c r="O72" i="6"/>
  <c r="O16" i="6"/>
  <c r="O26" i="6"/>
  <c r="O55" i="6"/>
  <c r="O61" i="6"/>
  <c r="O40" i="6"/>
  <c r="O38" i="6"/>
  <c r="O75" i="6"/>
  <c r="O74" i="6"/>
  <c r="O52" i="6"/>
  <c r="O49" i="6"/>
  <c r="O25" i="6"/>
  <c r="O57" i="6"/>
  <c r="O67" i="6"/>
  <c r="O46" i="6"/>
  <c r="S102" i="6"/>
  <c r="S35" i="6"/>
  <c r="S11" i="6"/>
  <c r="S44" i="6"/>
  <c r="S20" i="6"/>
  <c r="S16" i="6"/>
  <c r="S38" i="6"/>
  <c r="S100" i="6"/>
  <c r="S105" i="6"/>
  <c r="S68" i="6"/>
  <c r="S69" i="6"/>
  <c r="S33" i="6"/>
  <c r="S9" i="6"/>
  <c r="S42" i="6"/>
  <c r="S18" i="6"/>
  <c r="S31" i="6"/>
  <c r="S98" i="6"/>
  <c r="S103" i="6"/>
  <c r="S90" i="6"/>
  <c r="S66" i="6"/>
  <c r="S67" i="6"/>
  <c r="S7" i="6"/>
  <c r="S40" i="6"/>
  <c r="S14" i="6"/>
  <c r="S96" i="6"/>
  <c r="S101" i="6"/>
  <c r="S64" i="6"/>
  <c r="S89" i="6"/>
  <c r="S65" i="6"/>
  <c r="S53" i="6"/>
  <c r="S29" i="6"/>
  <c r="S94" i="6"/>
  <c r="S99" i="6"/>
  <c r="S62" i="6"/>
  <c r="S63" i="6"/>
  <c r="S51" i="6"/>
  <c r="S27" i="6"/>
  <c r="S36" i="6"/>
  <c r="S12" i="6"/>
  <c r="S34" i="6"/>
  <c r="S92" i="6"/>
  <c r="S97" i="6"/>
  <c r="S84" i="6"/>
  <c r="S60" i="6"/>
  <c r="S61" i="6"/>
  <c r="S49" i="6"/>
  <c r="S25" i="6"/>
  <c r="S10" i="6"/>
  <c r="S95" i="6"/>
  <c r="S82" i="6"/>
  <c r="S58" i="6"/>
  <c r="S83" i="6"/>
  <c r="S59" i="6"/>
  <c r="S47" i="6"/>
  <c r="S23" i="6"/>
  <c r="S32" i="6"/>
  <c r="S8" i="6"/>
  <c r="S93" i="6"/>
  <c r="S80" i="6"/>
  <c r="S56" i="6"/>
  <c r="S81" i="6"/>
  <c r="S57" i="6"/>
  <c r="S45" i="6"/>
  <c r="S21" i="6"/>
  <c r="S30" i="6"/>
  <c r="S43" i="6"/>
  <c r="S28" i="6"/>
  <c r="S91" i="6"/>
  <c r="S54" i="6"/>
  <c r="S79" i="6"/>
  <c r="S55" i="6"/>
  <c r="S19" i="6"/>
  <c r="S52" i="6"/>
  <c r="S13" i="6"/>
  <c r="S46" i="6"/>
  <c r="S77" i="6"/>
  <c r="S41" i="6"/>
  <c r="S17" i="6"/>
  <c r="S50" i="6"/>
  <c r="S26" i="6"/>
  <c r="S104" i="6"/>
  <c r="S22" i="6"/>
  <c r="S75" i="6"/>
  <c r="S39" i="6"/>
  <c r="S15" i="6"/>
  <c r="S48" i="6"/>
  <c r="S24" i="6"/>
  <c r="S37" i="6"/>
  <c r="CC5" i="6"/>
  <c r="CD10" i="4"/>
  <c r="CE12" i="4"/>
  <c r="CC10" i="4"/>
  <c r="CB8" i="4"/>
  <c r="CD5" i="6"/>
  <c r="CA8" i="4"/>
  <c r="CB5" i="6"/>
  <c r="CB11" i="6"/>
  <c r="CE8" i="6"/>
  <c r="S76" i="6" s="1"/>
  <c r="CC6" i="6"/>
  <c r="CD12" i="4"/>
  <c r="CB10" i="4"/>
  <c r="CE7" i="4"/>
  <c r="CA11" i="6"/>
  <c r="CD8" i="6"/>
  <c r="CB6" i="6"/>
  <c r="CC12" i="4"/>
  <c r="CA10" i="4"/>
  <c r="CD7" i="4"/>
  <c r="CD11" i="6"/>
  <c r="CE10" i="6"/>
  <c r="S86" i="6" s="1"/>
  <c r="CC8" i="6"/>
  <c r="CA6" i="6"/>
  <c r="CB12" i="4"/>
  <c r="CE9" i="4"/>
  <c r="CC7" i="4"/>
  <c r="CA5" i="4"/>
  <c r="CA12" i="4"/>
  <c r="CD9" i="4"/>
  <c r="CB7" i="4"/>
  <c r="CA9" i="6"/>
  <c r="CE5" i="4"/>
  <c r="CE11" i="4"/>
  <c r="CC9" i="4"/>
  <c r="CA7" i="4"/>
  <c r="CB9" i="4"/>
  <c r="CE6" i="4"/>
  <c r="CD6" i="6"/>
  <c r="CC11" i="4"/>
  <c r="X17" i="10"/>
  <c r="X18" i="10" s="1"/>
  <c r="V18" i="10"/>
  <c r="W85" i="10"/>
  <c r="Q65" i="10"/>
  <c r="R18" i="10"/>
  <c r="W17" i="10"/>
  <c r="W18" i="10" s="1"/>
  <c r="V65" i="10"/>
  <c r="S18" i="10"/>
  <c r="Q18" i="10"/>
  <c r="R85" i="10"/>
  <c r="S74" i="6" l="1"/>
  <c r="S88" i="6"/>
  <c r="S78" i="6"/>
  <c r="S73" i="6"/>
  <c r="S87" i="6"/>
  <c r="S71" i="6"/>
  <c r="S72" i="6"/>
  <c r="S85" i="6"/>
  <c r="S70" i="6"/>
  <c r="R104" i="6"/>
  <c r="R86" i="6"/>
  <c r="R62" i="6"/>
  <c r="R89" i="6"/>
  <c r="R65" i="6"/>
  <c r="R35" i="6"/>
  <c r="R11" i="6"/>
  <c r="R42" i="6"/>
  <c r="R18" i="6"/>
  <c r="R102" i="6"/>
  <c r="R84" i="6"/>
  <c r="R60" i="6"/>
  <c r="R87" i="6"/>
  <c r="R63" i="6"/>
  <c r="R33" i="6"/>
  <c r="R9" i="6"/>
  <c r="R40" i="6"/>
  <c r="R16" i="6"/>
  <c r="R31" i="6"/>
  <c r="R38" i="6"/>
  <c r="R12" i="6"/>
  <c r="R20" i="6"/>
  <c r="R100" i="6"/>
  <c r="R82" i="6"/>
  <c r="R58" i="6"/>
  <c r="R85" i="6"/>
  <c r="R61" i="6"/>
  <c r="R7" i="6"/>
  <c r="R14" i="6"/>
  <c r="R44" i="6"/>
  <c r="R98" i="6"/>
  <c r="R105" i="6"/>
  <c r="R80" i="6"/>
  <c r="R56" i="6"/>
  <c r="R83" i="6"/>
  <c r="R59" i="6"/>
  <c r="R53" i="6"/>
  <c r="R29" i="6"/>
  <c r="R36" i="6"/>
  <c r="R96" i="6"/>
  <c r="R103" i="6"/>
  <c r="R78" i="6"/>
  <c r="R54" i="6"/>
  <c r="R81" i="6"/>
  <c r="R57" i="6"/>
  <c r="R51" i="6"/>
  <c r="R27" i="6"/>
  <c r="R34" i="6"/>
  <c r="R10" i="6"/>
  <c r="R49" i="6"/>
  <c r="R32" i="6"/>
  <c r="R94" i="6"/>
  <c r="R101" i="6"/>
  <c r="R76" i="6"/>
  <c r="R79" i="6"/>
  <c r="R55" i="6"/>
  <c r="R25" i="6"/>
  <c r="R8" i="6"/>
  <c r="R92" i="6"/>
  <c r="R99" i="6"/>
  <c r="R74" i="6"/>
  <c r="R77" i="6"/>
  <c r="R47" i="6"/>
  <c r="R23" i="6"/>
  <c r="R30" i="6"/>
  <c r="R50" i="6"/>
  <c r="R13" i="6"/>
  <c r="R97" i="6"/>
  <c r="R72" i="6"/>
  <c r="R75" i="6"/>
  <c r="R45" i="6"/>
  <c r="R21" i="6"/>
  <c r="R52" i="6"/>
  <c r="R28" i="6"/>
  <c r="R43" i="6"/>
  <c r="R67" i="6"/>
  <c r="R95" i="6"/>
  <c r="R70" i="6"/>
  <c r="R73" i="6"/>
  <c r="R19" i="6"/>
  <c r="R26" i="6"/>
  <c r="R93" i="6"/>
  <c r="R68" i="6"/>
  <c r="R71" i="6"/>
  <c r="R41" i="6"/>
  <c r="R17" i="6"/>
  <c r="R48" i="6"/>
  <c r="R24" i="6"/>
  <c r="R88" i="6"/>
  <c r="R37" i="6"/>
  <c r="R91" i="6"/>
  <c r="R90" i="6"/>
  <c r="R66" i="6"/>
  <c r="R69" i="6"/>
  <c r="R39" i="6"/>
  <c r="R15" i="6"/>
  <c r="R46" i="6"/>
  <c r="R22" i="6"/>
  <c r="R64" i="6"/>
  <c r="Q93" i="6"/>
  <c r="Q96" i="6"/>
  <c r="Q91" i="6"/>
  <c r="Q80" i="6"/>
  <c r="Q56" i="6"/>
  <c r="Q81" i="6"/>
  <c r="Q57" i="6"/>
  <c r="Q35" i="6"/>
  <c r="Q11" i="6"/>
  <c r="Q38" i="6"/>
  <c r="Q14" i="6"/>
  <c r="Q34" i="6"/>
  <c r="Q94" i="6"/>
  <c r="Q78" i="6"/>
  <c r="Q54" i="6"/>
  <c r="Q79" i="6"/>
  <c r="Q55" i="6"/>
  <c r="Q33" i="6"/>
  <c r="Q9" i="6"/>
  <c r="Q36" i="6"/>
  <c r="Q12" i="6"/>
  <c r="Q77" i="6"/>
  <c r="Q31" i="6"/>
  <c r="Q10" i="6"/>
  <c r="Q92" i="6"/>
  <c r="Q76" i="6"/>
  <c r="Q7" i="6"/>
  <c r="Q8" i="6"/>
  <c r="Q74" i="6"/>
  <c r="Q75" i="6"/>
  <c r="Q53" i="6"/>
  <c r="Q29" i="6"/>
  <c r="Q32" i="6"/>
  <c r="Q72" i="6"/>
  <c r="Q73" i="6"/>
  <c r="Q51" i="6"/>
  <c r="Q27" i="6"/>
  <c r="Q30" i="6"/>
  <c r="Q71" i="6"/>
  <c r="Q49" i="6"/>
  <c r="Q25" i="6"/>
  <c r="Q28" i="6"/>
  <c r="Q83" i="6"/>
  <c r="Q70" i="6"/>
  <c r="Q37" i="6"/>
  <c r="Q40" i="6"/>
  <c r="Q68" i="6"/>
  <c r="Q69" i="6"/>
  <c r="Q47" i="6"/>
  <c r="Q23" i="6"/>
  <c r="Q50" i="6"/>
  <c r="Q26" i="6"/>
  <c r="Q22" i="6"/>
  <c r="Q103" i="6"/>
  <c r="Q90" i="6"/>
  <c r="Q66" i="6"/>
  <c r="Q67" i="6"/>
  <c r="Q45" i="6"/>
  <c r="Q21" i="6"/>
  <c r="Q48" i="6"/>
  <c r="Q24" i="6"/>
  <c r="Q43" i="6"/>
  <c r="Q46" i="6"/>
  <c r="Q13" i="6"/>
  <c r="Q16" i="6"/>
  <c r="Q104" i="6"/>
  <c r="Q97" i="6"/>
  <c r="Q88" i="6"/>
  <c r="Q64" i="6"/>
  <c r="Q65" i="6"/>
  <c r="Q19" i="6"/>
  <c r="Q99" i="6"/>
  <c r="Q102" i="6"/>
  <c r="Q86" i="6"/>
  <c r="Q62" i="6"/>
  <c r="Q52" i="6"/>
  <c r="Q87" i="6"/>
  <c r="Q63" i="6"/>
  <c r="Q41" i="6"/>
  <c r="Q17" i="6"/>
  <c r="Q44" i="6"/>
  <c r="Q20" i="6"/>
  <c r="Q98" i="6"/>
  <c r="Q105" i="6"/>
  <c r="Q89" i="6"/>
  <c r="Q82" i="6"/>
  <c r="Q59" i="6"/>
  <c r="Q100" i="6"/>
  <c r="Q84" i="6"/>
  <c r="Q60" i="6"/>
  <c r="Q85" i="6"/>
  <c r="Q61" i="6"/>
  <c r="Q39" i="6"/>
  <c r="Q15" i="6"/>
  <c r="Q42" i="6"/>
  <c r="Q18" i="6"/>
  <c r="Q101" i="6"/>
  <c r="Q95" i="6"/>
  <c r="Q58" i="6"/>
  <c r="P104" i="6"/>
  <c r="P81" i="6"/>
  <c r="P91" i="6"/>
  <c r="P45" i="6"/>
  <c r="P74" i="6"/>
  <c r="P21" i="6"/>
  <c r="P36" i="6"/>
  <c r="P12" i="6"/>
  <c r="P8" i="6"/>
  <c r="P30" i="6"/>
  <c r="P97" i="6"/>
  <c r="P102" i="6"/>
  <c r="P93" i="6"/>
  <c r="P65" i="6"/>
  <c r="P72" i="6"/>
  <c r="P19" i="6"/>
  <c r="P34" i="6"/>
  <c r="P10" i="6"/>
  <c r="P17" i="6"/>
  <c r="P87" i="6"/>
  <c r="P100" i="6"/>
  <c r="P99" i="6"/>
  <c r="P105" i="6"/>
  <c r="P51" i="6"/>
  <c r="P70" i="6"/>
  <c r="P47" i="6"/>
  <c r="P32" i="6"/>
  <c r="P79" i="6"/>
  <c r="P85" i="6"/>
  <c r="P98" i="6"/>
  <c r="P95" i="6"/>
  <c r="P43" i="6"/>
  <c r="P68" i="6"/>
  <c r="P39" i="6"/>
  <c r="P15" i="6"/>
  <c r="P14" i="6"/>
  <c r="P71" i="6"/>
  <c r="P77" i="6"/>
  <c r="P96" i="6"/>
  <c r="P90" i="6"/>
  <c r="P66" i="6"/>
  <c r="P37" i="6"/>
  <c r="P13" i="6"/>
  <c r="P52" i="6"/>
  <c r="P28" i="6"/>
  <c r="P11" i="6"/>
  <c r="P26" i="6"/>
  <c r="P23" i="6"/>
  <c r="P63" i="6"/>
  <c r="P69" i="6"/>
  <c r="P94" i="6"/>
  <c r="P88" i="6"/>
  <c r="P64" i="6"/>
  <c r="P35" i="6"/>
  <c r="P50" i="6"/>
  <c r="P55" i="6"/>
  <c r="P61" i="6"/>
  <c r="P92" i="6"/>
  <c r="P83" i="6"/>
  <c r="P86" i="6"/>
  <c r="P62" i="6"/>
  <c r="P33" i="6"/>
  <c r="P9" i="6"/>
  <c r="P48" i="6"/>
  <c r="P24" i="6"/>
  <c r="P38" i="6"/>
  <c r="P57" i="6"/>
  <c r="P75" i="6"/>
  <c r="P84" i="6"/>
  <c r="P60" i="6"/>
  <c r="P31" i="6"/>
  <c r="P7" i="6"/>
  <c r="P46" i="6"/>
  <c r="P22" i="6"/>
  <c r="P29" i="6"/>
  <c r="P20" i="6"/>
  <c r="P67" i="6"/>
  <c r="P82" i="6"/>
  <c r="P58" i="6"/>
  <c r="P44" i="6"/>
  <c r="P73" i="6"/>
  <c r="P59" i="6"/>
  <c r="P80" i="6"/>
  <c r="P56" i="6"/>
  <c r="P53" i="6"/>
  <c r="P27" i="6"/>
  <c r="P42" i="6"/>
  <c r="P18" i="6"/>
  <c r="P89" i="6"/>
  <c r="P76" i="6"/>
  <c r="P101" i="6"/>
  <c r="P78" i="6"/>
  <c r="P54" i="6"/>
  <c r="P49" i="6"/>
  <c r="P25" i="6"/>
  <c r="P40" i="6"/>
  <c r="P16" i="6"/>
  <c r="P103" i="6"/>
  <c r="P41" i="6"/>
  <c r="AN100" i="9"/>
  <c r="BM101" i="9"/>
  <c r="BK94" i="9"/>
  <c r="BH99" i="9"/>
  <c r="BC103" i="9"/>
  <c r="BM96" i="9"/>
  <c r="AN96" i="9"/>
  <c r="BH88" i="9"/>
  <c r="BK102" i="9"/>
  <c r="AN103" i="9"/>
  <c r="BM104" i="9"/>
  <c r="BK97" i="9"/>
  <c r="BI90" i="9"/>
  <c r="AN104" i="9"/>
  <c r="BH96" i="9"/>
  <c r="BI103" i="9"/>
  <c r="AS95" i="9"/>
  <c r="BJ104" i="9"/>
  <c r="BL93" i="9"/>
  <c r="BJ86" i="9"/>
  <c r="BH92" i="9"/>
  <c r="AS93" i="9"/>
  <c r="AS81" i="9"/>
  <c r="BC74" i="9"/>
  <c r="BC88" i="9"/>
  <c r="BI98" i="9"/>
  <c r="BK96" i="9"/>
  <c r="BJ96" i="9"/>
  <c r="BK84" i="9"/>
  <c r="BC77" i="9"/>
  <c r="BI95" i="9"/>
  <c r="BL82" i="9"/>
  <c r="BJ75" i="9"/>
  <c r="BJ88" i="9"/>
  <c r="AS79" i="9"/>
  <c r="AN94" i="9"/>
  <c r="AS84" i="9"/>
  <c r="AN77" i="9"/>
  <c r="BH77" i="9"/>
  <c r="BK79" i="9"/>
  <c r="BM67" i="9"/>
  <c r="BK60" i="9"/>
  <c r="BC86" i="9"/>
  <c r="BH79" i="9"/>
  <c r="BL78" i="9"/>
  <c r="AN74" i="9"/>
  <c r="BJ68" i="9"/>
  <c r="BI73" i="9"/>
  <c r="BC65" i="9"/>
  <c r="BK90" i="9"/>
  <c r="BH73" i="9"/>
  <c r="BH68" i="9"/>
  <c r="BK80" i="9"/>
  <c r="BI69" i="9"/>
  <c r="AS61" i="9"/>
  <c r="AN73" i="9"/>
  <c r="BJ64" i="9"/>
  <c r="BL56" i="9"/>
  <c r="BM68" i="9"/>
  <c r="AN68" i="9"/>
  <c r="AS64" i="9"/>
  <c r="BH76" i="9"/>
  <c r="BL66" i="9"/>
  <c r="BL53" i="9"/>
  <c r="BL61" i="9"/>
  <c r="BM54" i="9"/>
  <c r="BK47" i="9"/>
  <c r="BL60" i="9"/>
  <c r="BH52" i="9"/>
  <c r="BL71" i="9"/>
  <c r="BI61" i="9"/>
  <c r="BH53" i="9"/>
  <c r="BC58" i="9"/>
  <c r="BJ61" i="9"/>
  <c r="BH48" i="9"/>
  <c r="BL37" i="9"/>
  <c r="BJ57" i="9"/>
  <c r="BM44" i="9"/>
  <c r="BC61" i="9"/>
  <c r="BJ50" i="9"/>
  <c r="BI59" i="9"/>
  <c r="BC46" i="9"/>
  <c r="BM39" i="9"/>
  <c r="AN60" i="9"/>
  <c r="BI47" i="9"/>
  <c r="AS58" i="9"/>
  <c r="BC48" i="9"/>
  <c r="AN50" i="9"/>
  <c r="BL40" i="9"/>
  <c r="BH56" i="9"/>
  <c r="BI45" i="9"/>
  <c r="AS37" i="9"/>
  <c r="BK58" i="9"/>
  <c r="AS49" i="9"/>
  <c r="BH39" i="9"/>
  <c r="BK51" i="9"/>
  <c r="BM42" i="9"/>
  <c r="BH46" i="9"/>
  <c r="BL34" i="9"/>
  <c r="BK42" i="9"/>
  <c r="AS31" i="9"/>
  <c r="BC24" i="9"/>
  <c r="BI44" i="9"/>
  <c r="BL29" i="9"/>
  <c r="BI35" i="9"/>
  <c r="BI28" i="9"/>
  <c r="BL30" i="9"/>
  <c r="BJ23" i="9"/>
  <c r="AS33" i="9"/>
  <c r="BK48" i="9"/>
  <c r="BH29" i="9"/>
  <c r="BI48" i="9"/>
  <c r="BK31" i="9"/>
  <c r="BI24" i="9"/>
  <c r="AS57" i="9"/>
  <c r="BH30" i="9"/>
  <c r="BK32" i="9"/>
  <c r="BI25" i="9"/>
  <c r="BM43" i="9"/>
  <c r="AN33" i="9"/>
  <c r="BH25" i="9"/>
  <c r="BJ17" i="9"/>
  <c r="BL6" i="9"/>
  <c r="BL21" i="9"/>
  <c r="AS15" i="9"/>
  <c r="BC25" i="9"/>
  <c r="BH17" i="9"/>
  <c r="BJ99" i="9"/>
  <c r="BK100" i="9"/>
  <c r="BI93" i="9"/>
  <c r="BL95" i="9"/>
  <c r="BM102" i="9"/>
  <c r="BL102" i="9"/>
  <c r="BJ95" i="9"/>
  <c r="BL84" i="9"/>
  <c r="BI101" i="9"/>
  <c r="BJ102" i="9"/>
  <c r="BK103" i="9"/>
  <c r="BI96" i="9"/>
  <c r="AS88" i="9"/>
  <c r="BJ103" i="9"/>
  <c r="BL92" i="9"/>
  <c r="AS101" i="9"/>
  <c r="BC94" i="9"/>
  <c r="BH103" i="9"/>
  <c r="AN93" i="9"/>
  <c r="BH85" i="9"/>
  <c r="AN91" i="9"/>
  <c r="BC91" i="9"/>
  <c r="BC80" i="9"/>
  <c r="BM73" i="9"/>
  <c r="BI87" i="9"/>
  <c r="BK93" i="9"/>
  <c r="BJ93" i="9"/>
  <c r="BK95" i="9"/>
  <c r="BC83" i="9"/>
  <c r="BM76" i="9"/>
  <c r="BL91" i="9"/>
  <c r="AN82" i="9"/>
  <c r="BH74" i="9"/>
  <c r="BL85" i="9"/>
  <c r="BC78" i="9"/>
  <c r="BM90" i="9"/>
  <c r="BL83" i="9"/>
  <c r="BJ76" i="9"/>
  <c r="BM74" i="9"/>
  <c r="BC75" i="9"/>
  <c r="BK66" i="9"/>
  <c r="BK99" i="9"/>
  <c r="AS85" i="9"/>
  <c r="BM78" i="9"/>
  <c r="AN85" i="9"/>
  <c r="BJ73" i="9"/>
  <c r="BI85" i="9"/>
  <c r="BJ71" i="9"/>
  <c r="BM64" i="9"/>
  <c r="BC84" i="9"/>
  <c r="BM72" i="9"/>
  <c r="BL64" i="9"/>
  <c r="BC76" i="9"/>
  <c r="AS67" i="9"/>
  <c r="BM87" i="9"/>
  <c r="BJ72" i="9"/>
  <c r="BH63" i="9"/>
  <c r="AN56" i="9"/>
  <c r="BL67" i="9"/>
  <c r="BK67" i="9"/>
  <c r="BI82" i="9"/>
  <c r="BH67" i="9"/>
  <c r="BH64" i="9"/>
  <c r="AN53" i="9"/>
  <c r="BM60" i="9"/>
  <c r="BK53" i="9"/>
  <c r="BI46" i="9"/>
  <c r="BJ59" i="9"/>
  <c r="BL48" i="9"/>
  <c r="BH66" i="9"/>
  <c r="BI60" i="9"/>
  <c r="BL49" i="9"/>
  <c r="BL57" i="9"/>
  <c r="AS59" i="9"/>
  <c r="AS48" i="9"/>
  <c r="AN37" i="9"/>
  <c r="AN57" i="9"/>
  <c r="BK43" i="9"/>
  <c r="BM59" i="9"/>
  <c r="BM47" i="9"/>
  <c r="BM56" i="9"/>
  <c r="BM45" i="9"/>
  <c r="BK38" i="9"/>
  <c r="BC57" i="9"/>
  <c r="AS47" i="9"/>
  <c r="BJ56" i="9"/>
  <c r="BK45" i="9"/>
  <c r="BJ49" i="9"/>
  <c r="AN40" i="9"/>
  <c r="BM53" i="9"/>
  <c r="AS43" i="9"/>
  <c r="BC36" i="9"/>
  <c r="BM55" i="9"/>
  <c r="BK46" i="9"/>
  <c r="BI64" i="9"/>
  <c r="BC47" i="9"/>
  <c r="BK41" i="9"/>
  <c r="BL42" i="9"/>
  <c r="AN34" i="9"/>
  <c r="BC38" i="9"/>
  <c r="BC30" i="9"/>
  <c r="BM23" i="9"/>
  <c r="BH42" i="9"/>
  <c r="AN29" i="9"/>
  <c r="BI34" i="9"/>
  <c r="BC44" i="9"/>
  <c r="AN30" i="9"/>
  <c r="BH22" i="9"/>
  <c r="BH98" i="9"/>
  <c r="BI99" i="9"/>
  <c r="BH105" i="9"/>
  <c r="AN95" i="9"/>
  <c r="BK101" i="9"/>
  <c r="AN102" i="9"/>
  <c r="BH94" i="9"/>
  <c r="AN84" i="9"/>
  <c r="AS99" i="9"/>
  <c r="BH101" i="9"/>
  <c r="BI102" i="9"/>
  <c r="AS94" i="9"/>
  <c r="BC87" i="9"/>
  <c r="BH102" i="9"/>
  <c r="AN92" i="9"/>
  <c r="BC100" i="9"/>
  <c r="BM93" i="9"/>
  <c r="BL99" i="9"/>
  <c r="BJ92" i="9"/>
  <c r="BK105" i="9"/>
  <c r="BJ90" i="9"/>
  <c r="BH90" i="9"/>
  <c r="BM79" i="9"/>
  <c r="BK72" i="9"/>
  <c r="BL89" i="9"/>
  <c r="BC90" i="9"/>
  <c r="AS92" i="9"/>
  <c r="BM91" i="9"/>
  <c r="BM82" i="9"/>
  <c r="BK75" i="9"/>
  <c r="AS91" i="9"/>
  <c r="BJ81" i="9"/>
  <c r="BH95" i="9"/>
  <c r="BI84" i="9"/>
  <c r="BM77" i="9"/>
  <c r="BI88" i="9"/>
  <c r="AN83" i="9"/>
  <c r="BH75" i="9"/>
  <c r="BH72" i="9"/>
  <c r="BL74" i="9"/>
  <c r="BI65" i="9"/>
  <c r="AS87" i="9"/>
  <c r="BM81" i="9"/>
  <c r="BM84" i="9"/>
  <c r="BJ83" i="9"/>
  <c r="AS73" i="9"/>
  <c r="BH83" i="9"/>
  <c r="BM70" i="9"/>
  <c r="BK63" i="9"/>
  <c r="BC81" i="9"/>
  <c r="BH71" i="9"/>
  <c r="AN64" i="9"/>
  <c r="BL75" i="9"/>
  <c r="BC66" i="9"/>
  <c r="BJ80" i="9"/>
  <c r="BJ70" i="9"/>
  <c r="BK73" i="9"/>
  <c r="BJ55" i="9"/>
  <c r="BH65" i="9"/>
  <c r="BC70" i="9"/>
  <c r="BI76" i="9"/>
  <c r="BM66" i="9"/>
  <c r="BL59" i="9"/>
  <c r="BC85" i="9"/>
  <c r="BK59" i="9"/>
  <c r="BI52" i="9"/>
  <c r="BM71" i="9"/>
  <c r="BH58" i="9"/>
  <c r="AN48" i="9"/>
  <c r="BM63" i="9"/>
  <c r="BH59" i="9"/>
  <c r="AN49" i="9"/>
  <c r="BH55" i="9"/>
  <c r="BK57" i="9"/>
  <c r="BL43" i="9"/>
  <c r="BJ36" i="9"/>
  <c r="AS54" i="9"/>
  <c r="BI42" i="9"/>
  <c r="BI57" i="9"/>
  <c r="BL44" i="9"/>
  <c r="BI54" i="9"/>
  <c r="BK44" i="9"/>
  <c r="BI37" i="9"/>
  <c r="BK56" i="9"/>
  <c r="BL45" i="9"/>
  <c r="AS53" i="9"/>
  <c r="BL73" i="9"/>
  <c r="BM46" i="9"/>
  <c r="BJ39" i="9"/>
  <c r="BM51" i="9"/>
  <c r="BC42" i="9"/>
  <c r="BC72" i="9"/>
  <c r="BC54" i="9"/>
  <c r="BH45" i="9"/>
  <c r="AN58" i="9"/>
  <c r="AN47" i="9"/>
  <c r="BI40" i="9"/>
  <c r="BH40" i="9"/>
  <c r="BJ33" i="9"/>
  <c r="AN36" i="9"/>
  <c r="BM29" i="9"/>
  <c r="BK22" i="9"/>
  <c r="AN39" i="9"/>
  <c r="BJ28" i="9"/>
  <c r="AS32" i="9"/>
  <c r="BL39" i="9"/>
  <c r="BJ29" i="9"/>
  <c r="BM62" i="9"/>
  <c r="BM31" i="9"/>
  <c r="BH37" i="9"/>
  <c r="AN25" i="9"/>
  <c r="AN38" i="9"/>
  <c r="AS28" i="9"/>
  <c r="BC21" i="9"/>
  <c r="AN35" i="9"/>
  <c r="BL38" i="9"/>
  <c r="AS29" i="9"/>
  <c r="BC22" i="9"/>
  <c r="BC41" i="9"/>
  <c r="BH31" i="9"/>
  <c r="BH26" i="9"/>
  <c r="BL12" i="9"/>
  <c r="BM13" i="9"/>
  <c r="AS20" i="9"/>
  <c r="BK12" i="9"/>
  <c r="AS21" i="9"/>
  <c r="AN13" i="9"/>
  <c r="BJ105" i="9"/>
  <c r="BI105" i="9"/>
  <c r="AS97" i="9"/>
  <c r="BL101" i="9"/>
  <c r="BJ94" i="9"/>
  <c r="BI100" i="9"/>
  <c r="BJ101" i="9"/>
  <c r="BL90" i="9"/>
  <c r="AS105" i="9"/>
  <c r="BC98" i="9"/>
  <c r="BL97" i="9"/>
  <c r="BH104" i="9"/>
  <c r="AS103" i="9"/>
  <c r="BC96" i="9"/>
  <c r="AN101" i="9"/>
  <c r="BH93" i="9"/>
  <c r="AS98" i="9"/>
  <c r="BH100" i="9"/>
  <c r="AN90" i="9"/>
  <c r="BC104" i="9"/>
  <c r="BM97" i="9"/>
  <c r="AN97" i="9"/>
  <c r="BC99" i="9"/>
  <c r="BM92" i="9"/>
  <c r="BK85" i="9"/>
  <c r="AN98" i="9"/>
  <c r="BM105" i="9"/>
  <c r="BK98" i="9"/>
  <c r="BL105" i="9"/>
  <c r="BJ98" i="9"/>
  <c r="BL87" i="9"/>
  <c r="AS96" i="9"/>
  <c r="BK87" i="9"/>
  <c r="BJ87" i="9"/>
  <c r="BI77" i="9"/>
  <c r="BC92" i="9"/>
  <c r="BK89" i="9"/>
  <c r="AS89" i="9"/>
  <c r="BM88" i="9"/>
  <c r="BH86" i="9"/>
  <c r="BI80" i="9"/>
  <c r="AS72" i="9"/>
  <c r="BM85" i="9"/>
  <c r="BL76" i="9"/>
  <c r="BC89" i="9"/>
  <c r="BK82" i="9"/>
  <c r="BI75" i="9"/>
  <c r="BJ85" i="9"/>
  <c r="BH81" i="9"/>
  <c r="BH82" i="9"/>
  <c r="BI92" i="9"/>
  <c r="AS69" i="9"/>
  <c r="BC62" i="9"/>
  <c r="BJ79" i="9"/>
  <c r="BC82" i="9"/>
  <c r="AS83" i="9"/>
  <c r="AS80" i="9"/>
  <c r="BL69" i="9"/>
  <c r="BI78" i="9"/>
  <c r="BI68" i="9"/>
  <c r="AS60" i="9"/>
  <c r="BH78" i="9"/>
  <c r="AN70" i="9"/>
  <c r="BH62" i="9"/>
  <c r="AS71" i="9"/>
  <c r="BK64" i="9"/>
  <c r="BK77" i="9"/>
  <c r="BL65" i="9"/>
  <c r="AN63" i="9"/>
  <c r="BK74" i="9"/>
  <c r="BJ74" i="9"/>
  <c r="BJ67" i="9"/>
  <c r="BM69" i="9"/>
  <c r="AS70" i="9"/>
  <c r="BJ58" i="9"/>
  <c r="BC69" i="9"/>
  <c r="AS56" i="9"/>
  <c r="BC49" i="9"/>
  <c r="AN66" i="9"/>
  <c r="AN54" i="9"/>
  <c r="BJ77" i="9"/>
  <c r="BC64" i="9"/>
  <c r="AN55" i="9"/>
  <c r="BH47" i="9"/>
  <c r="BI70" i="9"/>
  <c r="BH51" i="9"/>
  <c r="BJ42" i="9"/>
  <c r="BJ62" i="9"/>
  <c r="AS46" i="9"/>
  <c r="BC39" i="9"/>
  <c r="BC51" i="9"/>
  <c r="BJ43" i="9"/>
  <c r="BI50" i="9"/>
  <c r="AS41" i="9"/>
  <c r="BC63" i="9"/>
  <c r="BH50" i="9"/>
  <c r="BJ44" i="9"/>
  <c r="AS52" i="9"/>
  <c r="BI56" i="9"/>
  <c r="BJ45" i="9"/>
  <c r="BC59" i="9"/>
  <c r="BI49" i="9"/>
  <c r="BK40" i="9"/>
  <c r="AN61" i="9"/>
  <c r="BL51" i="9"/>
  <c r="AN41" i="9"/>
  <c r="BK55" i="9"/>
  <c r="AS44" i="9"/>
  <c r="BC37" i="9"/>
  <c r="BH36" i="9"/>
  <c r="BC52" i="9"/>
  <c r="BK34" i="9"/>
  <c r="BI27" i="9"/>
  <c r="BI55" i="9"/>
  <c r="BJ34" i="9"/>
  <c r="AS45" i="9"/>
  <c r="BM30" i="9"/>
  <c r="AS35" i="9"/>
  <c r="BL24" i="9"/>
  <c r="BK39" i="9"/>
  <c r="BI29" i="9"/>
  <c r="AN31" i="9"/>
  <c r="BH23" i="9"/>
  <c r="BC33" i="9"/>
  <c r="BM26" i="9"/>
  <c r="BK19" i="9"/>
  <c r="AN32" i="9"/>
  <c r="BC34" i="9"/>
  <c r="BM27" i="9"/>
  <c r="BK20" i="9"/>
  <c r="BK36" i="9"/>
  <c r="AN27" i="9"/>
  <c r="BM19" i="9"/>
  <c r="BJ11" i="9"/>
  <c r="BM34" i="9"/>
  <c r="BM18" i="9"/>
  <c r="AS30" i="9"/>
  <c r="BJ19" i="9"/>
  <c r="BL100" i="9"/>
  <c r="BC102" i="9"/>
  <c r="BM95" i="9"/>
  <c r="BJ100" i="9"/>
  <c r="AS104" i="9"/>
  <c r="BC97" i="9"/>
  <c r="BL96" i="9"/>
  <c r="BJ89" i="9"/>
  <c r="BM103" i="9"/>
  <c r="BL103" i="9"/>
  <c r="BC105" i="9"/>
  <c r="BM98" i="9"/>
  <c r="BK91" i="9"/>
  <c r="BL104" i="9"/>
  <c r="BJ97" i="9"/>
  <c r="BK104" i="9"/>
  <c r="BI97" i="9"/>
  <c r="AN105" i="9"/>
  <c r="BH97" i="9"/>
  <c r="AN87" i="9"/>
  <c r="BL94" i="9"/>
  <c r="BI94" i="9"/>
  <c r="BI83" i="9"/>
  <c r="AS75" i="9"/>
  <c r="BM89" i="9"/>
  <c r="BM100" i="9"/>
  <c r="BI104" i="9"/>
  <c r="AS102" i="9"/>
  <c r="AS86" i="9"/>
  <c r="AS78" i="9"/>
  <c r="BC71" i="9"/>
  <c r="BJ84" i="9"/>
  <c r="AN76" i="9"/>
  <c r="AN89" i="9"/>
  <c r="BI81" i="9"/>
  <c r="BC95" i="9"/>
  <c r="BH84" i="9"/>
  <c r="BL77" i="9"/>
  <c r="BL79" i="9"/>
  <c r="BK86" i="9"/>
  <c r="BC68" i="9"/>
  <c r="BM61" i="9"/>
  <c r="AN79" i="9"/>
  <c r="BL81" i="9"/>
  <c r="BC79" i="9"/>
  <c r="BJ78" i="9"/>
  <c r="AN69" i="9"/>
  <c r="AN78" i="9"/>
  <c r="AS66" i="9"/>
  <c r="BM94" i="9"/>
  <c r="BM75" i="9"/>
  <c r="BJ69" i="9"/>
  <c r="AS82" i="9"/>
  <c r="BK70" i="9"/>
  <c r="BI63" i="9"/>
  <c r="AS77" i="9"/>
  <c r="AN65" i="9"/>
  <c r="AS62" i="9"/>
  <c r="BC73" i="9"/>
  <c r="BL68" i="9"/>
  <c r="AN67" i="9"/>
  <c r="BI67" i="9"/>
  <c r="BC67" i="9"/>
  <c r="BH57" i="9"/>
  <c r="BJ66" i="9"/>
  <c r="BC55" i="9"/>
  <c r="BM48" i="9"/>
  <c r="BK61" i="9"/>
  <c r="BJ53" i="9"/>
  <c r="BI72" i="9"/>
  <c r="BL63" i="9"/>
  <c r="BJ54" i="9"/>
  <c r="BL62" i="9"/>
  <c r="BK62" i="9"/>
  <c r="BL50" i="9"/>
  <c r="BH41" i="9"/>
  <c r="BH61" i="9"/>
  <c r="BC45" i="9"/>
  <c r="BM38" i="9"/>
  <c r="AN51" i="9"/>
  <c r="BK65" i="9"/>
  <c r="BL47" i="9"/>
  <c r="BC40" i="9"/>
  <c r="BJ60" i="9"/>
  <c r="BM49" i="9"/>
  <c r="BH60" i="9"/>
  <c r="BK49" i="9"/>
  <c r="BJ52" i="9"/>
  <c r="BH44" i="9"/>
  <c r="BL58" i="9"/>
  <c r="BL46" i="9"/>
  <c r="BI39" i="9"/>
  <c r="BC60" i="9"/>
  <c r="BH49" i="9"/>
  <c r="BJ40" i="9"/>
  <c r="AS55" i="9"/>
  <c r="BC43" i="9"/>
  <c r="BM36" i="9"/>
  <c r="BL35" i="9"/>
  <c r="BM50" i="9"/>
  <c r="BI33" i="9"/>
  <c r="AS25" i="9"/>
  <c r="AN52" i="9"/>
  <c r="BH33" i="9"/>
  <c r="BM37" i="9"/>
  <c r="BK29" i="9"/>
  <c r="BH34" i="9"/>
  <c r="AN24" i="9"/>
  <c r="BJ37" i="9"/>
  <c r="AS51" i="9"/>
  <c r="BJ30" i="9"/>
  <c r="BM57" i="9"/>
  <c r="BM32" i="9"/>
  <c r="BK25" i="9"/>
  <c r="BI18" i="9"/>
  <c r="BJ31" i="9"/>
  <c r="BM33" i="9"/>
  <c r="BK26" i="9"/>
  <c r="BI19" i="9"/>
  <c r="BL33" i="9"/>
  <c r="BJ26" i="9"/>
  <c r="AN18" i="9"/>
  <c r="BH10" i="9"/>
  <c r="BI32" i="9"/>
  <c r="BI17" i="9"/>
  <c r="AS27" i="9"/>
  <c r="BL18" i="9"/>
  <c r="AS100" i="9"/>
  <c r="BK92" i="9"/>
  <c r="BK78" i="9"/>
  <c r="BK81" i="9"/>
  <c r="BK76" i="9"/>
  <c r="AS63" i="9"/>
  <c r="BM80" i="9"/>
  <c r="BL72" i="9"/>
  <c r="AN75" i="9"/>
  <c r="BI58" i="9"/>
  <c r="BL55" i="9"/>
  <c r="BK50" i="9"/>
  <c r="AS65" i="9"/>
  <c r="BH38" i="9"/>
  <c r="BC56" i="9"/>
  <c r="BK28" i="9"/>
  <c r="BH28" i="9"/>
  <c r="BL25" i="9"/>
  <c r="AS22" i="9"/>
  <c r="BI31" i="9"/>
  <c r="BJ32" i="9"/>
  <c r="AN6" i="9"/>
  <c r="BK21" i="9"/>
  <c r="BJ21" i="9"/>
  <c r="BC15" i="9"/>
  <c r="BM8" i="9"/>
  <c r="AS24" i="9"/>
  <c r="BK14" i="9"/>
  <c r="BH13" i="9"/>
  <c r="BL23" i="9"/>
  <c r="BM16" i="9"/>
  <c r="BK9" i="9"/>
  <c r="BL11" i="9"/>
  <c r="BL22" i="9"/>
  <c r="BL10" i="9"/>
  <c r="BM25" i="9"/>
  <c r="BI15" i="9"/>
  <c r="AN11" i="9"/>
  <c r="BK27" i="9"/>
  <c r="AN22" i="9"/>
  <c r="BI26" i="9"/>
  <c r="BI16" i="9"/>
  <c r="BJ7" i="9"/>
  <c r="BC7" i="9"/>
  <c r="BM6" i="9"/>
  <c r="BK8" i="9"/>
  <c r="AN100" i="8"/>
  <c r="BH92" i="8"/>
  <c r="AS103" i="8"/>
  <c r="BC96" i="8"/>
  <c r="AN101" i="8"/>
  <c r="BK101" i="8"/>
  <c r="BL96" i="8"/>
  <c r="BJ89" i="8"/>
  <c r="BM103" i="8"/>
  <c r="BK96" i="8"/>
  <c r="BI89" i="8"/>
  <c r="BJ102" i="8"/>
  <c r="BL91" i="8"/>
  <c r="BJ84" i="8"/>
  <c r="BC99" i="8"/>
  <c r="AN98" i="8"/>
  <c r="BK104" i="8"/>
  <c r="AN105" i="8"/>
  <c r="BH97" i="8"/>
  <c r="AN87" i="8"/>
  <c r="AS94" i="8"/>
  <c r="BK80" i="8"/>
  <c r="BI73" i="8"/>
  <c r="BI87" i="8"/>
  <c r="AN75" i="8"/>
  <c r="BL89" i="8"/>
  <c r="BC95" i="8"/>
  <c r="BL82" i="8"/>
  <c r="BJ75" i="8"/>
  <c r="AN89" i="8"/>
  <c r="BI81" i="8"/>
  <c r="AS73" i="8"/>
  <c r="BK92" i="8"/>
  <c r="AN83" i="8"/>
  <c r="BH75" i="8"/>
  <c r="BM88" i="8"/>
  <c r="BI82" i="8"/>
  <c r="AS74" i="8"/>
  <c r="AS95" i="8"/>
  <c r="BL78" i="8"/>
  <c r="BJ71" i="8"/>
  <c r="BH84" i="8"/>
  <c r="BI77" i="8"/>
  <c r="AN95" i="8"/>
  <c r="BL79" i="8"/>
  <c r="AS82" i="8"/>
  <c r="BC75" i="8"/>
  <c r="AN71" i="8"/>
  <c r="AS64" i="8"/>
  <c r="BH78" i="8"/>
  <c r="AN62" i="8"/>
  <c r="BK68" i="8"/>
  <c r="BH67" i="8"/>
  <c r="BI68" i="8"/>
  <c r="AN70" i="8"/>
  <c r="BH62" i="8"/>
  <c r="BL73" i="8"/>
  <c r="BC66" i="8"/>
  <c r="BM59" i="8"/>
  <c r="BJ73" i="8"/>
  <c r="AN65" i="8"/>
  <c r="BH57" i="8"/>
  <c r="BC67" i="8"/>
  <c r="BM60" i="8"/>
  <c r="BM87" i="8"/>
  <c r="BI65" i="8"/>
  <c r="AS57" i="8"/>
  <c r="BK63" i="8"/>
  <c r="BM49" i="8"/>
  <c r="BK42" i="8"/>
  <c r="BH55" i="8"/>
  <c r="BM58" i="8"/>
  <c r="BC51" i="8"/>
  <c r="BK62" i="8"/>
  <c r="BC65" i="8"/>
  <c r="AN51" i="8"/>
  <c r="BH43" i="8"/>
  <c r="BM52" i="8"/>
  <c r="BK45" i="8"/>
  <c r="BH64" i="8"/>
  <c r="BH50" i="8"/>
  <c r="AN67" i="8"/>
  <c r="BI51" i="8"/>
  <c r="BJ54" i="8"/>
  <c r="BM56" i="8"/>
  <c r="AS50" i="8"/>
  <c r="BC43" i="8"/>
  <c r="BL42" i="8"/>
  <c r="BC36" i="8"/>
  <c r="BM29" i="8"/>
  <c r="BH47" i="8"/>
  <c r="BH39" i="8"/>
  <c r="AN29" i="8"/>
  <c r="BC45" i="8"/>
  <c r="BC37" i="8"/>
  <c r="AN49" i="8"/>
  <c r="BI49" i="8"/>
  <c r="BL37" i="8"/>
  <c r="BJ30" i="8"/>
  <c r="BC40" i="8"/>
  <c r="AS34" i="8"/>
  <c r="BC27" i="8"/>
  <c r="AN38" i="8"/>
  <c r="BH30" i="8"/>
  <c r="BJ43" i="8"/>
  <c r="BC34" i="8"/>
  <c r="BM27" i="8"/>
  <c r="BI43" i="8"/>
  <c r="AN33" i="8"/>
  <c r="BM41" i="8"/>
  <c r="BM34" i="8"/>
  <c r="BK27" i="8"/>
  <c r="AS27" i="8"/>
  <c r="AN16" i="8"/>
  <c r="BH38" i="8"/>
  <c r="BK22" i="8"/>
  <c r="BH32" i="8"/>
  <c r="BJ22" i="8"/>
  <c r="BM24" i="8"/>
  <c r="BJ33" i="8"/>
  <c r="BL18" i="8"/>
  <c r="BJ11" i="8"/>
  <c r="BK24" i="8"/>
  <c r="BI17" i="8"/>
  <c r="BM37" i="8"/>
  <c r="BJ24" i="8"/>
  <c r="BL13" i="8"/>
  <c r="BH31" i="8"/>
  <c r="BM20" i="8"/>
  <c r="BK40" i="8"/>
  <c r="BC31" i="8"/>
  <c r="AN50" i="8"/>
  <c r="AN21" i="8"/>
  <c r="BH13" i="8"/>
  <c r="AS14" i="8"/>
  <c r="AN17" i="8"/>
  <c r="BJ16" i="8"/>
  <c r="BH7" i="8"/>
  <c r="BK20" i="8"/>
  <c r="BH8" i="8"/>
  <c r="BC6" i="8"/>
  <c r="BL17" i="8"/>
  <c r="BJ6" i="8"/>
  <c r="BM6" i="8"/>
  <c r="BI13" i="8"/>
  <c r="BC11" i="8"/>
  <c r="AS18" i="8"/>
  <c r="BC23" i="8"/>
  <c r="BK7" i="8"/>
  <c r="BK15" i="8"/>
  <c r="BK52" i="9"/>
  <c r="BL94" i="8"/>
  <c r="AN84" i="8"/>
  <c r="BJ103" i="8"/>
  <c r="BC76" i="8"/>
  <c r="BK89" i="8"/>
  <c r="BK86" i="8"/>
  <c r="BM78" i="8"/>
  <c r="BM73" i="8"/>
  <c r="BM68" i="8"/>
  <c r="BL71" i="8"/>
  <c r="AS55" i="8"/>
  <c r="AN80" i="8"/>
  <c r="AS60" i="8"/>
  <c r="AN57" i="8"/>
  <c r="BL52" i="8"/>
  <c r="BK47" i="8"/>
  <c r="BJ42" i="8"/>
  <c r="AN42" i="8"/>
  <c r="BJ48" i="8"/>
  <c r="BM47" i="8"/>
  <c r="BC18" i="8"/>
  <c r="BJ35" i="8"/>
  <c r="BH11" i="8"/>
  <c r="BI28" i="8"/>
  <c r="BC12" i="8"/>
  <c r="AS12" i="8"/>
  <c r="BC93" i="9"/>
  <c r="AN99" i="9"/>
  <c r="BI71" i="9"/>
  <c r="BI74" i="9"/>
  <c r="AN86" i="9"/>
  <c r="BI86" i="9"/>
  <c r="BK69" i="9"/>
  <c r="BM65" i="9"/>
  <c r="BK68" i="9"/>
  <c r="AS50" i="9"/>
  <c r="BJ48" i="9"/>
  <c r="AS40" i="9"/>
  <c r="BL52" i="9"/>
  <c r="BC50" i="9"/>
  <c r="BJ46" i="9"/>
  <c r="BI21" i="9"/>
  <c r="BJ51" i="9"/>
  <c r="BJ24" i="9"/>
  <c r="BM20" i="9"/>
  <c r="BC28" i="9"/>
  <c r="BL27" i="9"/>
  <c r="BI11" i="9"/>
  <c r="BI20" i="9"/>
  <c r="BH20" i="9"/>
  <c r="BM14" i="9"/>
  <c r="BK7" i="9"/>
  <c r="AN21" i="9"/>
  <c r="BI13" i="9"/>
  <c r="BL9" i="9"/>
  <c r="AN23" i="9"/>
  <c r="BK15" i="9"/>
  <c r="BI8" i="9"/>
  <c r="BL28" i="9"/>
  <c r="AN19" i="9"/>
  <c r="AN10" i="9"/>
  <c r="BK24" i="9"/>
  <c r="AS13" i="9"/>
  <c r="BJ10" i="9"/>
  <c r="BL26" i="9"/>
  <c r="BC18" i="9"/>
  <c r="AN7" i="9"/>
  <c r="BC13" i="9"/>
  <c r="BM12" i="9"/>
  <c r="BM9" i="9"/>
  <c r="BH11" i="9"/>
  <c r="BH6" i="9"/>
  <c r="BJ99" i="8"/>
  <c r="BL88" i="8"/>
  <c r="BC102" i="8"/>
  <c r="BM95" i="8"/>
  <c r="BJ100" i="8"/>
  <c r="BI100" i="8"/>
  <c r="AN96" i="8"/>
  <c r="BH88" i="8"/>
  <c r="BK102" i="8"/>
  <c r="BI95" i="8"/>
  <c r="AS87" i="8"/>
  <c r="BH101" i="8"/>
  <c r="AN91" i="8"/>
  <c r="BC105" i="8"/>
  <c r="BL104" i="8"/>
  <c r="BJ97" i="8"/>
  <c r="BI103" i="8"/>
  <c r="BJ104" i="8"/>
  <c r="BL93" i="8"/>
  <c r="BJ86" i="8"/>
  <c r="BC88" i="8"/>
  <c r="BI79" i="8"/>
  <c r="AS71" i="8"/>
  <c r="BL81" i="8"/>
  <c r="BJ74" i="8"/>
  <c r="BH87" i="8"/>
  <c r="AS92" i="8"/>
  <c r="AN82" i="8"/>
  <c r="BH74" i="8"/>
  <c r="BC87" i="8"/>
  <c r="AS79" i="8"/>
  <c r="BC72" i="8"/>
  <c r="BJ91" i="8"/>
  <c r="BJ82" i="8"/>
  <c r="BI104" i="8"/>
  <c r="BI86" i="8"/>
  <c r="AS80" i="8"/>
  <c r="BC73" i="8"/>
  <c r="BC89" i="8"/>
  <c r="AN78" i="8"/>
  <c r="BK98" i="8"/>
  <c r="BI83" i="8"/>
  <c r="AS75" i="8"/>
  <c r="BM93" i="8"/>
  <c r="AN79" i="8"/>
  <c r="BC81" i="8"/>
  <c r="BM74" i="8"/>
  <c r="AS70" i="8"/>
  <c r="BC63" i="8"/>
  <c r="BL68" i="8"/>
  <c r="BJ61" i="8"/>
  <c r="BI67" i="8"/>
  <c r="AN74" i="8"/>
  <c r="BI85" i="8"/>
  <c r="BJ69" i="8"/>
  <c r="BL58" i="8"/>
  <c r="BJ72" i="8"/>
  <c r="BM65" i="8"/>
  <c r="BK58" i="8"/>
  <c r="BH72" i="8"/>
  <c r="BJ64" i="8"/>
  <c r="BL53" i="8"/>
  <c r="BM66" i="8"/>
  <c r="BK59" i="8"/>
  <c r="BL74" i="8"/>
  <c r="AS63" i="8"/>
  <c r="BC56" i="8"/>
  <c r="BM57" i="8"/>
  <c r="BK48" i="8"/>
  <c r="BI41" i="8"/>
  <c r="AN55" i="8"/>
  <c r="AS58" i="8"/>
  <c r="BM50" i="8"/>
  <c r="BH60" i="8"/>
  <c r="BJ62" i="8"/>
  <c r="BJ50" i="8"/>
  <c r="BL67" i="8"/>
  <c r="BK51" i="8"/>
  <c r="BI44" i="8"/>
  <c r="AN61" i="8"/>
  <c r="BL46" i="8"/>
  <c r="BJ66" i="8"/>
  <c r="BM76" i="8"/>
  <c r="BJ52" i="8"/>
  <c r="BK55" i="8"/>
  <c r="BC49" i="8"/>
  <c r="BM42" i="8"/>
  <c r="BJ41" i="8"/>
  <c r="BM35" i="8"/>
  <c r="BK28" i="8"/>
  <c r="AN47" i="8"/>
  <c r="BL35" i="8"/>
  <c r="BJ28" i="8"/>
  <c r="BL44" i="8"/>
  <c r="BM36" i="8"/>
  <c r="AS46" i="8"/>
  <c r="BK46" i="8"/>
  <c r="AN37" i="8"/>
  <c r="BH29" i="8"/>
  <c r="AN40" i="8"/>
  <c r="BC33" i="8"/>
  <c r="BM26" i="8"/>
  <c r="BJ37" i="8"/>
  <c r="BL26" i="8"/>
  <c r="AN43" i="8"/>
  <c r="BM33" i="8"/>
  <c r="BK26" i="8"/>
  <c r="BL39" i="8"/>
  <c r="AS56" i="8"/>
  <c r="BL40" i="8"/>
  <c r="BK33" i="8"/>
  <c r="BI26" i="8"/>
  <c r="BL22" i="8"/>
  <c r="BJ15" i="8"/>
  <c r="BJ32" i="8"/>
  <c r="BI21" i="8"/>
  <c r="BL27" i="8"/>
  <c r="BH21" i="8"/>
  <c r="BK23" i="8"/>
  <c r="BK29" i="8"/>
  <c r="AN18" i="8"/>
  <c r="BH10" i="8"/>
  <c r="BI23" i="8"/>
  <c r="AS15" i="8"/>
  <c r="BI35" i="8"/>
  <c r="BH23" i="8"/>
  <c r="AN13" i="8"/>
  <c r="AN28" i="8"/>
  <c r="BK19" i="8"/>
  <c r="AS32" i="8"/>
  <c r="AN30" i="8"/>
  <c r="BL34" i="8"/>
  <c r="BJ20" i="8"/>
  <c r="BH28" i="8"/>
  <c r="BH12" i="8"/>
  <c r="BL11" i="8"/>
  <c r="BH15" i="8"/>
  <c r="AN14" i="8"/>
  <c r="BI16" i="8"/>
  <c r="BM22" i="8"/>
  <c r="BJ10" i="8"/>
  <c r="BK13" i="8"/>
  <c r="BK17" i="8"/>
  <c r="BK10" i="8"/>
  <c r="BM10" i="8"/>
  <c r="BC8" i="8"/>
  <c r="BI9" i="8"/>
  <c r="AS20" i="8"/>
  <c r="BI6" i="8"/>
  <c r="BM14" i="8"/>
  <c r="AN44" i="9"/>
  <c r="BH8" i="9"/>
  <c r="BH43" i="9"/>
  <c r="AN17" i="9"/>
  <c r="BL7" i="9"/>
  <c r="BJ105" i="8"/>
  <c r="BI93" i="8"/>
  <c r="BH94" i="8"/>
  <c r="AN97" i="8"/>
  <c r="BL92" i="8"/>
  <c r="AS83" i="8"/>
  <c r="BM82" i="8"/>
  <c r="BM77" i="8"/>
  <c r="BK84" i="8"/>
  <c r="BC80" i="8"/>
  <c r="BK61" i="8"/>
  <c r="BK75" i="8"/>
  <c r="BJ70" i="8"/>
  <c r="BM61" i="8"/>
  <c r="BI56" i="8"/>
  <c r="BC41" i="8"/>
  <c r="BM63" i="8"/>
  <c r="BI33" i="8"/>
  <c r="BI34" i="8"/>
  <c r="BM38" i="8"/>
  <c r="BK38" i="8"/>
  <c r="BJ38" i="8"/>
  <c r="AS39" i="8"/>
  <c r="BJ27" i="8"/>
  <c r="BM13" i="8"/>
  <c r="AS16" i="8"/>
  <c r="BI7" i="8"/>
  <c r="BM11" i="8"/>
  <c r="BK9" i="8"/>
  <c r="BM86" i="9"/>
  <c r="BH91" i="9"/>
  <c r="BH87" i="9"/>
  <c r="BK88" i="9"/>
  <c r="BJ82" i="9"/>
  <c r="BI79" i="9"/>
  <c r="BI62" i="9"/>
  <c r="AN80" i="9"/>
  <c r="AN72" i="9"/>
  <c r="BI66" i="9"/>
  <c r="BI51" i="9"/>
  <c r="BK54" i="9"/>
  <c r="AN45" i="9"/>
  <c r="BM41" i="9"/>
  <c r="AS38" i="9"/>
  <c r="BJ35" i="9"/>
  <c r="BC32" i="9"/>
  <c r="BI41" i="9"/>
  <c r="BC35" i="9"/>
  <c r="AS23" i="9"/>
  <c r="BC29" i="9"/>
  <c r="BJ20" i="9"/>
  <c r="BL13" i="9"/>
  <c r="BH19" i="9"/>
  <c r="BK13" i="9"/>
  <c r="BI6" i="9"/>
  <c r="BH18" i="9"/>
  <c r="BC20" i="9"/>
  <c r="AN9" i="9"/>
  <c r="BM22" i="9"/>
  <c r="BI14" i="9"/>
  <c r="AS6" i="9"/>
  <c r="BM35" i="9"/>
  <c r="BL16" i="9"/>
  <c r="BJ9" i="9"/>
  <c r="BI23" i="9"/>
  <c r="BC12" i="9"/>
  <c r="BC23" i="9"/>
  <c r="AN26" i="9"/>
  <c r="BL17" i="9"/>
  <c r="BL14" i="9"/>
  <c r="AS11" i="9"/>
  <c r="AS14" i="9"/>
  <c r="BC10" i="9"/>
  <c r="BK6" i="9"/>
  <c r="BJ18" i="9"/>
  <c r="BH98" i="8"/>
  <c r="AN88" i="8"/>
  <c r="BM101" i="8"/>
  <c r="BK94" i="8"/>
  <c r="BH99" i="8"/>
  <c r="BL102" i="8"/>
  <c r="BJ95" i="8"/>
  <c r="BL84" i="8"/>
  <c r="BI101" i="8"/>
  <c r="AS93" i="8"/>
  <c r="BC86" i="8"/>
  <c r="BL97" i="8"/>
  <c r="BJ90" i="8"/>
  <c r="BM104" i="8"/>
  <c r="AN104" i="8"/>
  <c r="BH96" i="8"/>
  <c r="AS101" i="8"/>
  <c r="BH103" i="8"/>
  <c r="AN93" i="8"/>
  <c r="BH85" i="8"/>
  <c r="BK87" i="8"/>
  <c r="AS77" i="8"/>
  <c r="BK97" i="8"/>
  <c r="AN81" i="8"/>
  <c r="BH73" i="8"/>
  <c r="BC83" i="8"/>
  <c r="AS91" i="8"/>
  <c r="BJ81" i="8"/>
  <c r="AS98" i="8"/>
  <c r="BL86" i="8"/>
  <c r="BC78" i="8"/>
  <c r="BM71" i="8"/>
  <c r="AS88" i="8"/>
  <c r="BH81" i="8"/>
  <c r="BM96" i="8"/>
  <c r="AN86" i="8"/>
  <c r="BC79" i="8"/>
  <c r="BM72" i="8"/>
  <c r="BK88" i="8"/>
  <c r="BJ77" i="8"/>
  <c r="BC94" i="8"/>
  <c r="AS81" i="8"/>
  <c r="BC74" i="8"/>
  <c r="BM90" i="8"/>
  <c r="BK93" i="8"/>
  <c r="BM80" i="8"/>
  <c r="BK73" i="8"/>
  <c r="BC69" i="8"/>
  <c r="BM62" i="8"/>
  <c r="AN68" i="8"/>
  <c r="BK99" i="8"/>
  <c r="BH93" i="8"/>
  <c r="AS72" i="8"/>
  <c r="AS78" i="8"/>
  <c r="BH68" i="8"/>
  <c r="AN58" i="8"/>
  <c r="BI71" i="8"/>
  <c r="BK64" i="8"/>
  <c r="BI57" i="8"/>
  <c r="BH71" i="8"/>
  <c r="BH63" i="8"/>
  <c r="AN53" i="8"/>
  <c r="BK65" i="8"/>
  <c r="BC84" i="8"/>
  <c r="AS69" i="8"/>
  <c r="BC62" i="8"/>
  <c r="BM55" i="8"/>
  <c r="BK56" i="8"/>
  <c r="BI47" i="8"/>
  <c r="BJ65" i="8"/>
  <c r="AN54" i="8"/>
  <c r="BK57" i="8"/>
  <c r="BJ60" i="8"/>
  <c r="BJ59" i="8"/>
  <c r="BH59" i="8"/>
  <c r="BH49" i="8"/>
  <c r="BM64" i="8"/>
  <c r="BI50" i="8"/>
  <c r="AS42" i="8"/>
  <c r="BM54" i="8"/>
  <c r="AN46" i="8"/>
  <c r="AS65" i="8"/>
  <c r="BC64" i="8"/>
  <c r="BH51" i="8"/>
  <c r="BI54" i="8"/>
  <c r="BM48" i="8"/>
  <c r="BK41" i="8"/>
  <c r="AS41" i="8"/>
  <c r="BK34" i="8"/>
  <c r="BI27" i="8"/>
  <c r="BM44" i="8"/>
  <c r="AN35" i="8"/>
  <c r="BH27" i="8"/>
  <c r="BI42" i="8"/>
  <c r="BK35" i="8"/>
  <c r="BK44" i="8"/>
  <c r="AN44" i="8"/>
  <c r="BJ36" i="8"/>
  <c r="BL48" i="8"/>
  <c r="BC39" i="8"/>
  <c r="BM32" i="8"/>
  <c r="BH52" i="8"/>
  <c r="BH36" i="8"/>
  <c r="AN26" i="8"/>
  <c r="BM39" i="8"/>
  <c r="BK32" i="8"/>
  <c r="BL56" i="8"/>
  <c r="AN39" i="8"/>
  <c r="BL50" i="8"/>
  <c r="BK39" i="8"/>
  <c r="BI32" i="8"/>
  <c r="BL63" i="8"/>
  <c r="AN22" i="8"/>
  <c r="BH14" i="8"/>
  <c r="AS26" i="8"/>
  <c r="AS19" i="8"/>
  <c r="AN27" i="8"/>
  <c r="BC38" i="8"/>
  <c r="BI22" i="8"/>
  <c r="BL24" i="8"/>
  <c r="BJ17" i="8"/>
  <c r="AN36" i="8"/>
  <c r="AS21" i="8"/>
  <c r="BC14" i="8"/>
  <c r="BM31" i="8"/>
  <c r="BL19" i="8"/>
  <c r="BJ12" i="8"/>
  <c r="BM25" i="8"/>
  <c r="BI18" i="8"/>
  <c r="BL25" i="8"/>
  <c r="BL28" i="8"/>
  <c r="BM30" i="8"/>
  <c r="BH19" i="8"/>
  <c r="BM18" i="8"/>
  <c r="BK8" i="8"/>
  <c r="BM21" i="8"/>
  <c r="BK14" i="8"/>
  <c r="AS11" i="8"/>
  <c r="BI14" i="8"/>
  <c r="BC16" i="8"/>
  <c r="AS9" i="8"/>
  <c r="AN11" i="8"/>
  <c r="BJ13" i="8"/>
  <c r="BK6" i="8"/>
  <c r="AS10" i="8"/>
  <c r="BM7" i="8"/>
  <c r="BL7" i="8"/>
  <c r="BM15" i="8"/>
  <c r="BH34" i="8"/>
  <c r="BC13" i="8"/>
  <c r="BC53" i="9"/>
  <c r="BJ87" i="8"/>
  <c r="BM85" i="8"/>
  <c r="BC100" i="8"/>
  <c r="BJ80" i="8"/>
  <c r="BM94" i="8"/>
  <c r="BL77" i="8"/>
  <c r="BH76" i="8"/>
  <c r="BK79" i="8"/>
  <c r="BL69" i="8"/>
  <c r="BK70" i="8"/>
  <c r="BC77" i="8"/>
  <c r="BI55" i="8"/>
  <c r="BI58" i="8"/>
  <c r="AS48" i="8"/>
  <c r="AN63" i="8"/>
  <c r="BJ55" i="8"/>
  <c r="BH42" i="8"/>
  <c r="BK31" i="8"/>
  <c r="BC52" i="8"/>
  <c r="BL10" i="8"/>
  <c r="BC48" i="8"/>
  <c r="AN19" i="8"/>
  <c r="BK25" i="8"/>
  <c r="BL20" i="8"/>
  <c r="BM9" i="8"/>
  <c r="BL8" i="8"/>
  <c r="BL98" i="9"/>
  <c r="BC101" i="9"/>
  <c r="BI89" i="9"/>
  <c r="BH80" i="9"/>
  <c r="BL86" i="9"/>
  <c r="BK83" i="9"/>
  <c r="BL80" i="9"/>
  <c r="BH69" i="9"/>
  <c r="AS74" i="9"/>
  <c r="BL54" i="9"/>
  <c r="AS39" i="9"/>
  <c r="BK30" i="9"/>
  <c r="AS34" i="9"/>
  <c r="BL32" i="9"/>
  <c r="BM21" i="9"/>
  <c r="BL20" i="9"/>
  <c r="BL19" i="9"/>
  <c r="BJ12" i="9"/>
  <c r="AS19" i="9"/>
  <c r="BI12" i="9"/>
  <c r="BI36" i="9"/>
  <c r="AS17" i="9"/>
  <c r="BL15" i="9"/>
  <c r="BJ8" i="9"/>
  <c r="BC19" i="9"/>
  <c r="AS12" i="9"/>
  <c r="BI9" i="9"/>
  <c r="AS26" i="9"/>
  <c r="AN16" i="9"/>
  <c r="BJ22" i="9"/>
  <c r="BM11" i="9"/>
  <c r="BJ25" i="9"/>
  <c r="BJ13" i="9"/>
  <c r="BK11" i="9"/>
  <c r="BK100" i="8"/>
  <c r="BC92" i="8"/>
  <c r="BK105" i="8"/>
  <c r="BH80" i="8"/>
  <c r="BI84" i="8"/>
  <c r="BI72" i="8"/>
  <c r="BJ57" i="8"/>
  <c r="BC68" i="8"/>
  <c r="AS59" i="8"/>
  <c r="AS54" i="8"/>
  <c r="BH40" i="8"/>
  <c r="BL32" i="8"/>
  <c r="BJ21" i="8"/>
  <c r="BC20" i="8"/>
  <c r="BL15" i="8"/>
  <c r="AN8" i="8"/>
  <c r="BM12" i="8"/>
  <c r="BJ91" i="9"/>
  <c r="AS90" i="9"/>
  <c r="BH89" i="9"/>
  <c r="BI91" i="9"/>
  <c r="BH70" i="9"/>
  <c r="AN81" i="9"/>
  <c r="BL70" i="9"/>
  <c r="BJ65" i="9"/>
  <c r="AN59" i="9"/>
  <c r="BJ47" i="9"/>
  <c r="AN43" i="9"/>
  <c r="BM52" i="9"/>
  <c r="BM58" i="9"/>
  <c r="BI53" i="9"/>
  <c r="BH32" i="9"/>
  <c r="BC31" i="9"/>
  <c r="BJ41" i="9"/>
  <c r="BI30" i="9"/>
  <c r="AS42" i="9"/>
  <c r="AN42" i="9"/>
  <c r="BH16" i="9"/>
  <c r="BC14" i="9"/>
  <c r="AN28" i="9"/>
  <c r="BK18" i="9"/>
  <c r="AS10" i="9"/>
  <c r="BM40" i="9"/>
  <c r="BC16" i="9"/>
  <c r="AN15" i="9"/>
  <c r="BH7" i="9"/>
  <c r="AS18" i="9"/>
  <c r="BC11" i="9"/>
  <c r="AS7" i="9"/>
  <c r="BM24" i="9"/>
  <c r="BJ15" i="9"/>
  <c r="BJ27" i="9"/>
  <c r="BM17" i="9"/>
  <c r="BK10" i="9"/>
  <c r="BI38" i="9"/>
  <c r="BH24" i="9"/>
  <c r="BJ16" i="9"/>
  <c r="BH12" i="9"/>
  <c r="AN20" i="9"/>
  <c r="BI7" i="9"/>
  <c r="BI10" i="9"/>
  <c r="BJ6" i="9"/>
  <c r="BH104" i="8"/>
  <c r="AN94" i="8"/>
  <c r="BH86" i="8"/>
  <c r="BI99" i="8"/>
  <c r="BH105" i="8"/>
  <c r="BC103" i="8"/>
  <c r="BJ101" i="8"/>
  <c r="BL90" i="8"/>
  <c r="AS105" i="8"/>
  <c r="BC98" i="8"/>
  <c r="BM91" i="8"/>
  <c r="BL103" i="8"/>
  <c r="BJ96" i="8"/>
  <c r="BL85" i="8"/>
  <c r="BI102" i="8"/>
  <c r="BH102" i="8"/>
  <c r="AN92" i="8"/>
  <c r="BM99" i="8"/>
  <c r="AN99" i="8"/>
  <c r="BH91" i="8"/>
  <c r="BC101" i="8"/>
  <c r="BC82" i="8"/>
  <c r="BM75" i="8"/>
  <c r="BM89" i="8"/>
  <c r="BH79" i="8"/>
  <c r="AS96" i="8"/>
  <c r="BK81" i="8"/>
  <c r="BM86" i="8"/>
  <c r="BL76" i="8"/>
  <c r="BM92" i="8"/>
  <c r="BM83" i="8"/>
  <c r="BK76" i="8"/>
  <c r="BC97" i="8"/>
  <c r="BM84" i="8"/>
  <c r="AN77" i="8"/>
  <c r="BI92" i="8"/>
  <c r="AS84" i="8"/>
  <c r="BK77" i="8"/>
  <c r="BM98" i="8"/>
  <c r="BJ83" i="8"/>
  <c r="BL72" i="8"/>
  <c r="BJ88" i="8"/>
  <c r="BM79" i="8"/>
  <c r="BK72" i="8"/>
  <c r="BK85" i="8"/>
  <c r="BI90" i="8"/>
  <c r="BI78" i="8"/>
  <c r="BH90" i="8"/>
  <c r="BK67" i="8"/>
  <c r="BI60" i="8"/>
  <c r="BH66" i="8"/>
  <c r="BC70" i="8"/>
  <c r="AN69" i="8"/>
  <c r="BM70" i="8"/>
  <c r="BK71" i="8"/>
  <c r="AN64" i="8"/>
  <c r="BH56" i="8"/>
  <c r="BI69" i="8"/>
  <c r="AS61" i="8"/>
  <c r="BC54" i="8"/>
  <c r="BH69" i="8"/>
  <c r="AN59" i="8"/>
  <c r="BI70" i="8"/>
  <c r="AS62" i="8"/>
  <c r="BH70" i="8"/>
  <c r="BM67" i="8"/>
  <c r="BK60" i="8"/>
  <c r="BI53" i="8"/>
  <c r="AS51" i="8"/>
  <c r="BC44" i="8"/>
  <c r="BL57" i="8"/>
  <c r="BL60" i="8"/>
  <c r="BM53" i="8"/>
  <c r="AN56" i="8"/>
  <c r="BH58" i="8"/>
  <c r="BH53" i="8"/>
  <c r="AN45" i="8"/>
  <c r="BC57" i="8"/>
  <c r="BC47" i="8"/>
  <c r="BM40" i="8"/>
  <c r="AN52" i="8"/>
  <c r="BH44" i="8"/>
  <c r="BL54" i="8"/>
  <c r="BL61" i="8"/>
  <c r="BI61" i="8"/>
  <c r="BC53" i="8"/>
  <c r="BI46" i="8"/>
  <c r="AS49" i="8"/>
  <c r="BI39" i="8"/>
  <c r="AS31" i="8"/>
  <c r="BH54" i="8"/>
  <c r="BH41" i="8"/>
  <c r="BH33" i="8"/>
  <c r="BK53" i="8"/>
  <c r="AS40" i="8"/>
  <c r="BJ53" i="8"/>
  <c r="AN41" i="8"/>
  <c r="BJ46" i="8"/>
  <c r="BL31" i="8"/>
  <c r="BL43" i="8"/>
  <c r="BK37" i="8"/>
  <c r="BI30" i="8"/>
  <c r="BK43" i="8"/>
  <c r="AN32" i="8"/>
  <c r="BI48" i="8"/>
  <c r="BI37" i="8"/>
  <c r="AS29" i="8"/>
  <c r="BH48" i="8"/>
  <c r="BH37" i="8"/>
  <c r="BC46" i="8"/>
  <c r="AS36" i="8"/>
  <c r="BC29" i="8"/>
  <c r="BK36" i="8"/>
  <c r="BH20" i="8"/>
  <c r="AN10" i="8"/>
  <c r="BC24" i="8"/>
  <c r="BM17" i="8"/>
  <c r="BL23" i="8"/>
  <c r="BH26" i="8"/>
  <c r="BL41" i="8"/>
  <c r="BJ23" i="8"/>
  <c r="BL12" i="8"/>
  <c r="BC32" i="8"/>
  <c r="BM19" i="8"/>
  <c r="BK12" i="8"/>
  <c r="BC26" i="8"/>
  <c r="BJ18" i="8"/>
  <c r="BL47" i="8"/>
  <c r="AS22" i="8"/>
  <c r="BC15" i="8"/>
  <c r="BK50" i="8"/>
  <c r="AS23" i="8"/>
  <c r="BI25" i="8"/>
  <c r="AN15" i="8"/>
  <c r="BI15" i="8"/>
  <c r="BI8" i="8"/>
  <c r="BH18" i="8"/>
  <c r="BC9" i="8"/>
  <c r="BJ7" i="8"/>
  <c r="AN9" i="8"/>
  <c r="BK11" i="8"/>
  <c r="BH6" i="8"/>
  <c r="BC17" i="8"/>
  <c r="AS8" i="8"/>
  <c r="BL30" i="8"/>
  <c r="BL6" i="8"/>
  <c r="BL36" i="8"/>
  <c r="BH9" i="8"/>
  <c r="BI10" i="8"/>
  <c r="BC19" i="8"/>
  <c r="BH27" i="9"/>
  <c r="AS8" i="9"/>
  <c r="AS104" i="8"/>
  <c r="AS99" i="8"/>
  <c r="BK103" i="8"/>
  <c r="BJ92" i="8"/>
  <c r="BI97" i="8"/>
  <c r="AS86" i="8"/>
  <c r="BI94" i="8"/>
  <c r="AS90" i="8"/>
  <c r="BC91" i="8"/>
  <c r="BJ67" i="8"/>
  <c r="BL64" i="8"/>
  <c r="BL59" i="8"/>
  <c r="BK54" i="8"/>
  <c r="BH65" i="8"/>
  <c r="BI62" i="8"/>
  <c r="BC58" i="8"/>
  <c r="BJ40" i="8"/>
  <c r="BC55" i="8"/>
  <c r="BH46" i="8"/>
  <c r="BI31" i="8"/>
  <c r="AS30" i="8"/>
  <c r="BJ26" i="8"/>
  <c r="BH16" i="8"/>
  <c r="BI24" i="8"/>
  <c r="BK16" i="8"/>
  <c r="AS13" i="8"/>
  <c r="BI12" i="8"/>
  <c r="BM99" i="9"/>
  <c r="AN88" i="9"/>
  <c r="BL88" i="9"/>
  <c r="BM83" i="9"/>
  <c r="AN71" i="9"/>
  <c r="BK71" i="9"/>
  <c r="BJ63" i="9"/>
  <c r="BH54" i="9"/>
  <c r="AS76" i="9"/>
  <c r="AS68" i="9"/>
  <c r="BH35" i="9"/>
  <c r="BI43" i="9"/>
  <c r="AN46" i="9"/>
  <c r="BL41" i="9"/>
  <c r="BK35" i="9"/>
  <c r="BK37" i="9"/>
  <c r="BL31" i="9"/>
  <c r="BC27" i="9"/>
  <c r="BL36" i="9"/>
  <c r="BJ38" i="9"/>
  <c r="AN12" i="9"/>
  <c r="AS9" i="9"/>
  <c r="BC26" i="9"/>
  <c r="AS16" i="9"/>
  <c r="BC9" i="9"/>
  <c r="AS36" i="9"/>
  <c r="BM15" i="9"/>
  <c r="BJ14" i="9"/>
  <c r="BK33" i="9"/>
  <c r="BC17" i="9"/>
  <c r="BM10" i="9"/>
  <c r="BC6" i="9"/>
  <c r="BK23" i="9"/>
  <c r="BH14" i="9"/>
  <c r="BK17" i="9"/>
  <c r="BK16" i="9"/>
  <c r="BH15" i="9"/>
  <c r="BM28" i="9"/>
  <c r="BI22" i="9"/>
  <c r="BH9" i="9"/>
  <c r="BM7" i="9"/>
  <c r="BC8" i="9"/>
  <c r="AN14" i="9"/>
  <c r="AN8" i="9"/>
  <c r="BH21" i="9"/>
  <c r="BL100" i="8"/>
  <c r="BJ93" i="8"/>
  <c r="BI105" i="8"/>
  <c r="AS97" i="8"/>
  <c r="BL101" i="8"/>
  <c r="BM102" i="8"/>
  <c r="BH100" i="8"/>
  <c r="AN90" i="8"/>
  <c r="BC104" i="8"/>
  <c r="BM97" i="8"/>
  <c r="BK90" i="8"/>
  <c r="AN103" i="8"/>
  <c r="BH95" i="8"/>
  <c r="AN85" i="8"/>
  <c r="AS100" i="8"/>
  <c r="BL98" i="8"/>
  <c r="BM105" i="8"/>
  <c r="BL105" i="8"/>
  <c r="BJ98" i="8"/>
  <c r="BL87" i="8"/>
  <c r="BK95" i="8"/>
  <c r="BM81" i="8"/>
  <c r="BK74" i="8"/>
  <c r="AS89" i="8"/>
  <c r="BL75" i="8"/>
  <c r="BC90" i="8"/>
  <c r="BI80" i="8"/>
  <c r="BC85" i="8"/>
  <c r="AN76" i="8"/>
  <c r="BK91" i="8"/>
  <c r="BK82" i="8"/>
  <c r="BI75" i="8"/>
  <c r="BJ94" i="8"/>
  <c r="BL83" i="8"/>
  <c r="BJ76" i="8"/>
  <c r="BI91" i="8"/>
  <c r="BK83" i="8"/>
  <c r="BI76" i="8"/>
  <c r="BI96" i="8"/>
  <c r="BH82" i="8"/>
  <c r="AN72" i="8"/>
  <c r="AS85" i="8"/>
  <c r="BK78" i="8"/>
  <c r="BI98" i="8"/>
  <c r="BH83" i="8"/>
  <c r="BJ85" i="8"/>
  <c r="AS76" i="8"/>
  <c r="BJ78" i="8"/>
  <c r="BI66" i="8"/>
  <c r="BJ79" i="8"/>
  <c r="BL62" i="8"/>
  <c r="BM69" i="8"/>
  <c r="BJ68" i="8"/>
  <c r="BK69" i="8"/>
  <c r="BL70" i="8"/>
  <c r="BJ63" i="8"/>
  <c r="BH77" i="8"/>
  <c r="AS67" i="8"/>
  <c r="BC60" i="8"/>
  <c r="BL80" i="8"/>
  <c r="BL65" i="8"/>
  <c r="BJ58" i="8"/>
  <c r="AS68" i="8"/>
  <c r="BC61" i="8"/>
  <c r="BL95" i="8"/>
  <c r="BK66" i="8"/>
  <c r="BI59" i="8"/>
  <c r="BI74" i="8"/>
  <c r="BC50" i="8"/>
  <c r="BM43" i="8"/>
  <c r="BJ56" i="8"/>
  <c r="AN60" i="8"/>
  <c r="AS52" i="8"/>
  <c r="AS66" i="8"/>
  <c r="AN66" i="8"/>
  <c r="BL51" i="8"/>
  <c r="BJ44" i="8"/>
  <c r="AS53" i="8"/>
  <c r="BM46" i="8"/>
  <c r="BL66" i="8"/>
  <c r="BJ51" i="8"/>
  <c r="BC71" i="8"/>
  <c r="BK52" i="8"/>
  <c r="BL55" i="8"/>
  <c r="BC59" i="8"/>
  <c r="BI52" i="8"/>
  <c r="AS44" i="8"/>
  <c r="BJ47" i="8"/>
  <c r="AS37" i="8"/>
  <c r="BC30" i="8"/>
  <c r="BL49" i="8"/>
  <c r="BI40" i="8"/>
  <c r="BL29" i="8"/>
  <c r="BK49" i="8"/>
  <c r="AS38" i="8"/>
  <c r="BJ49" i="8"/>
  <c r="BH61" i="8"/>
  <c r="AS43" i="8"/>
  <c r="AN31" i="8"/>
  <c r="BC42" i="8"/>
  <c r="BI36" i="8"/>
  <c r="AS28" i="8"/>
  <c r="BL38" i="8"/>
  <c r="BJ31" i="8"/>
  <c r="AN48" i="8"/>
  <c r="AS35" i="8"/>
  <c r="BC28" i="8"/>
  <c r="BM45" i="8"/>
  <c r="BL33" i="8"/>
  <c r="BI45" i="8"/>
  <c r="BC35" i="8"/>
  <c r="BM28" i="8"/>
  <c r="BK30" i="8"/>
  <c r="BL16" i="8"/>
  <c r="BJ9" i="8"/>
  <c r="BM23" i="8"/>
  <c r="BH45" i="8"/>
  <c r="AN23" i="8"/>
  <c r="BC25" i="8"/>
  <c r="AN34" i="8"/>
  <c r="BH22" i="8"/>
  <c r="AN12" i="8"/>
  <c r="BJ29" i="8"/>
  <c r="BK18" i="8"/>
  <c r="BI11" i="8"/>
  <c r="AN25" i="8"/>
  <c r="BH17" i="8"/>
  <c r="BJ39" i="8"/>
  <c r="BC21" i="8"/>
  <c r="AS47" i="8"/>
  <c r="AS33" i="8"/>
  <c r="BC22" i="8"/>
  <c r="BL21" i="8"/>
  <c r="BJ14" i="8"/>
  <c r="BL14" i="8"/>
  <c r="AS6" i="8"/>
  <c r="AS17" i="8"/>
  <c r="BJ8" i="8"/>
  <c r="BK21" i="8"/>
  <c r="BI20" i="8"/>
  <c r="AS7" i="8"/>
  <c r="AS24" i="8"/>
  <c r="AN7" i="8"/>
  <c r="BC7" i="8"/>
  <c r="BJ19" i="8"/>
  <c r="AN6" i="8"/>
  <c r="BI19" i="8"/>
  <c r="BH25" i="8"/>
  <c r="BM8" i="8"/>
  <c r="BM16" i="8"/>
  <c r="AN62" i="9"/>
  <c r="BL8" i="9"/>
  <c r="AN102" i="8"/>
  <c r="BH89" i="8"/>
  <c r="BL99" i="8"/>
  <c r="BC93" i="8"/>
  <c r="BM100" i="8"/>
  <c r="AS102" i="8"/>
  <c r="BI88" i="8"/>
  <c r="AN73" i="8"/>
  <c r="BI63" i="8"/>
  <c r="BI64" i="8"/>
  <c r="AS45" i="8"/>
  <c r="BL45" i="8"/>
  <c r="BJ45" i="8"/>
  <c r="BM51" i="8"/>
  <c r="BJ34" i="8"/>
  <c r="BH35" i="8"/>
  <c r="BJ25" i="8"/>
  <c r="BI38" i="8"/>
  <c r="AS25" i="8"/>
  <c r="AN24" i="8"/>
  <c r="BI29" i="8"/>
  <c r="BH24" i="8"/>
  <c r="BC10" i="8"/>
  <c r="BL9" i="8"/>
  <c r="AN20" i="8"/>
  <c r="R86" i="10"/>
  <c r="R87" i="10" s="1"/>
  <c r="Q19" i="10"/>
  <c r="S19" i="10"/>
  <c r="V66" i="10"/>
  <c r="W19" i="10"/>
  <c r="R19" i="10"/>
  <c r="Q66" i="10"/>
  <c r="W86" i="10"/>
  <c r="V19" i="10"/>
  <c r="X19" i="10"/>
  <c r="AL7" i="13" l="1"/>
  <c r="AM7" i="13"/>
  <c r="AN7" i="13"/>
  <c r="AO7" i="13"/>
  <c r="AP7" i="13"/>
  <c r="AQ7" i="13"/>
  <c r="AR7" i="13"/>
  <c r="AS7" i="13"/>
  <c r="AT7" i="13"/>
  <c r="AU7" i="13"/>
  <c r="AV7" i="13"/>
  <c r="AL8" i="13"/>
  <c r="AM8" i="13"/>
  <c r="AN8" i="13"/>
  <c r="AO8" i="13"/>
  <c r="AP8" i="13"/>
  <c r="AQ8" i="13"/>
  <c r="AR8" i="13"/>
  <c r="AS8" i="13"/>
  <c r="AT8" i="13"/>
  <c r="AU8" i="13"/>
  <c r="AV8" i="13"/>
  <c r="AL9" i="13"/>
  <c r="AM9" i="13"/>
  <c r="AN9" i="13"/>
  <c r="AO9" i="13"/>
  <c r="AP9" i="13"/>
  <c r="AQ9" i="13"/>
  <c r="AR9" i="13"/>
  <c r="AS9" i="13"/>
  <c r="AT9" i="13"/>
  <c r="AU9" i="13"/>
  <c r="AV9" i="13"/>
  <c r="AL10" i="13"/>
  <c r="AM10" i="13"/>
  <c r="AN10" i="13"/>
  <c r="AO10" i="13"/>
  <c r="AP10" i="13"/>
  <c r="AQ10" i="13"/>
  <c r="AR10" i="13"/>
  <c r="AS10" i="13"/>
  <c r="AT10" i="13"/>
  <c r="AU10" i="13"/>
  <c r="AV10" i="13"/>
  <c r="AL11" i="13"/>
  <c r="AM11" i="13"/>
  <c r="AN11" i="13"/>
  <c r="AO11" i="13"/>
  <c r="AP11" i="13"/>
  <c r="AQ11" i="13"/>
  <c r="AR11" i="13"/>
  <c r="AS11" i="13"/>
  <c r="AT11" i="13"/>
  <c r="AU11" i="13"/>
  <c r="AV11" i="13"/>
  <c r="AL12" i="13"/>
  <c r="AM12" i="13"/>
  <c r="AN12" i="13"/>
  <c r="AO12" i="13"/>
  <c r="AP12" i="13"/>
  <c r="AQ12" i="13"/>
  <c r="AR12" i="13"/>
  <c r="AS12" i="13"/>
  <c r="AT12" i="13"/>
  <c r="AU12" i="13"/>
  <c r="AV12" i="13"/>
  <c r="AL13" i="13"/>
  <c r="AM13" i="13"/>
  <c r="AN13" i="13"/>
  <c r="AO13" i="13"/>
  <c r="AP13" i="13"/>
  <c r="AQ13" i="13"/>
  <c r="AR13" i="13"/>
  <c r="AS13" i="13"/>
  <c r="AT13" i="13"/>
  <c r="AU13" i="13"/>
  <c r="AV13" i="13"/>
  <c r="AL14" i="13"/>
  <c r="AM14" i="13"/>
  <c r="AN14" i="13"/>
  <c r="AO14" i="13"/>
  <c r="AP14" i="13"/>
  <c r="AQ14" i="13"/>
  <c r="AR14" i="13"/>
  <c r="AS14" i="13"/>
  <c r="AT14" i="13"/>
  <c r="AU14" i="13"/>
  <c r="AV14" i="13"/>
  <c r="AL15" i="13"/>
  <c r="AM15" i="13"/>
  <c r="AN15" i="13"/>
  <c r="AO15" i="13"/>
  <c r="AP15" i="13"/>
  <c r="AQ15" i="13"/>
  <c r="AR15" i="13"/>
  <c r="AS15" i="13"/>
  <c r="AT15" i="13"/>
  <c r="AU15" i="13"/>
  <c r="AV15" i="13"/>
  <c r="AL16" i="13"/>
  <c r="AM16" i="13"/>
  <c r="AN16" i="13"/>
  <c r="AO16" i="13"/>
  <c r="AP16" i="13"/>
  <c r="AQ16" i="13"/>
  <c r="AR16" i="13"/>
  <c r="AS16" i="13"/>
  <c r="AT16" i="13"/>
  <c r="AU16" i="13"/>
  <c r="AV16" i="13"/>
  <c r="AL17" i="13"/>
  <c r="AM17" i="13"/>
  <c r="AN17" i="13"/>
  <c r="AO17" i="13"/>
  <c r="AP17" i="13"/>
  <c r="AQ17" i="13"/>
  <c r="AR17" i="13"/>
  <c r="AS17" i="13"/>
  <c r="AT17" i="13"/>
  <c r="AU17" i="13"/>
  <c r="AV17" i="13"/>
  <c r="AL18" i="13"/>
  <c r="AM18" i="13"/>
  <c r="AN18" i="13"/>
  <c r="AO18" i="13"/>
  <c r="AP18" i="13"/>
  <c r="AQ18" i="13"/>
  <c r="AR18" i="13"/>
  <c r="AS18" i="13"/>
  <c r="AT18" i="13"/>
  <c r="AU18" i="13"/>
  <c r="AV18" i="13"/>
  <c r="AL19" i="13"/>
  <c r="AM19" i="13"/>
  <c r="AN19" i="13"/>
  <c r="AO19" i="13"/>
  <c r="AP19" i="13"/>
  <c r="AQ19" i="13"/>
  <c r="AR19" i="13"/>
  <c r="AS19" i="13"/>
  <c r="AT19" i="13"/>
  <c r="AU19" i="13"/>
  <c r="AV19" i="13"/>
  <c r="AL20" i="13"/>
  <c r="AM20" i="13"/>
  <c r="AN20" i="13"/>
  <c r="AO20" i="13"/>
  <c r="AP20" i="13"/>
  <c r="AQ20" i="13"/>
  <c r="AR20" i="13"/>
  <c r="AS20" i="13"/>
  <c r="AT20" i="13"/>
  <c r="AU20" i="13"/>
  <c r="AV20" i="13"/>
  <c r="AL21" i="13"/>
  <c r="AM21" i="13"/>
  <c r="AN21" i="13"/>
  <c r="AO21" i="13"/>
  <c r="AP21" i="13"/>
  <c r="AQ21" i="13"/>
  <c r="AR21" i="13"/>
  <c r="AS21" i="13"/>
  <c r="AT21" i="13"/>
  <c r="AU21" i="13"/>
  <c r="AV21" i="13"/>
  <c r="AL22" i="13"/>
  <c r="AM22" i="13"/>
  <c r="AN22" i="13"/>
  <c r="AO22" i="13"/>
  <c r="AP22" i="13"/>
  <c r="AQ22" i="13"/>
  <c r="AR22" i="13"/>
  <c r="AS22" i="13"/>
  <c r="AT22" i="13"/>
  <c r="AU22" i="13"/>
  <c r="AV22" i="13"/>
  <c r="AL23" i="13"/>
  <c r="AM23" i="13"/>
  <c r="AN23" i="13"/>
  <c r="AO23" i="13"/>
  <c r="AP23" i="13"/>
  <c r="AQ23" i="13"/>
  <c r="AR23" i="13"/>
  <c r="AS23" i="13"/>
  <c r="AT23" i="13"/>
  <c r="AU23" i="13"/>
  <c r="AV23" i="13"/>
  <c r="AL24" i="13"/>
  <c r="AM24" i="13"/>
  <c r="AN24" i="13"/>
  <c r="AO24" i="13"/>
  <c r="AP24" i="13"/>
  <c r="AQ24" i="13"/>
  <c r="AR24" i="13"/>
  <c r="AS24" i="13"/>
  <c r="AT24" i="13"/>
  <c r="AU24" i="13"/>
  <c r="AV24" i="13"/>
  <c r="AL25" i="13"/>
  <c r="AM25" i="13"/>
  <c r="AN25" i="13"/>
  <c r="AO25" i="13"/>
  <c r="AP25" i="13"/>
  <c r="AQ25" i="13"/>
  <c r="AR25" i="13"/>
  <c r="AS25" i="13"/>
  <c r="AT25" i="13"/>
  <c r="AU25" i="13"/>
  <c r="AV25" i="13"/>
  <c r="AL26" i="13"/>
  <c r="AM26" i="13"/>
  <c r="AN26" i="13"/>
  <c r="AO26" i="13"/>
  <c r="AP26" i="13"/>
  <c r="AQ26" i="13"/>
  <c r="AR26" i="13"/>
  <c r="AS26" i="13"/>
  <c r="AT26" i="13"/>
  <c r="AU26" i="13"/>
  <c r="AV26" i="13"/>
  <c r="AL27" i="13"/>
  <c r="AM27" i="13"/>
  <c r="AN27" i="13"/>
  <c r="AO27" i="13"/>
  <c r="AP27" i="13"/>
  <c r="AQ27" i="13"/>
  <c r="AR27" i="13"/>
  <c r="AS27" i="13"/>
  <c r="AT27" i="13"/>
  <c r="AU27" i="13"/>
  <c r="AV27" i="13"/>
  <c r="AL28" i="13"/>
  <c r="AM28" i="13"/>
  <c r="AN28" i="13"/>
  <c r="AO28" i="13"/>
  <c r="AP28" i="13"/>
  <c r="AQ28" i="13"/>
  <c r="AR28" i="13"/>
  <c r="AS28" i="13"/>
  <c r="AT28" i="13"/>
  <c r="AU28" i="13"/>
  <c r="AV28" i="13"/>
  <c r="AL29" i="13"/>
  <c r="AM29" i="13"/>
  <c r="AN29" i="13"/>
  <c r="AO29" i="13"/>
  <c r="AP29" i="13"/>
  <c r="AQ29" i="13"/>
  <c r="AR29" i="13"/>
  <c r="AS29" i="13"/>
  <c r="AT29" i="13"/>
  <c r="AU29" i="13"/>
  <c r="AV29" i="13"/>
  <c r="AL30" i="13"/>
  <c r="AM30" i="13"/>
  <c r="AN30" i="13"/>
  <c r="AO30" i="13"/>
  <c r="AP30" i="13"/>
  <c r="AQ30" i="13"/>
  <c r="AR30" i="13"/>
  <c r="AS30" i="13"/>
  <c r="AT30" i="13"/>
  <c r="AU30" i="13"/>
  <c r="AV30" i="13"/>
  <c r="AL31" i="13"/>
  <c r="AM31" i="13"/>
  <c r="AN31" i="13"/>
  <c r="AO31" i="13"/>
  <c r="AP31" i="13"/>
  <c r="AQ31" i="13"/>
  <c r="AR31" i="13"/>
  <c r="AS31" i="13"/>
  <c r="AT31" i="13"/>
  <c r="AU31" i="13"/>
  <c r="AV31" i="13"/>
  <c r="AL32" i="13"/>
  <c r="AM32" i="13"/>
  <c r="AN32" i="13"/>
  <c r="AO32" i="13"/>
  <c r="AP32" i="13"/>
  <c r="AQ32" i="13"/>
  <c r="AR32" i="13"/>
  <c r="AS32" i="13"/>
  <c r="AT32" i="13"/>
  <c r="AU32" i="13"/>
  <c r="AV32" i="13"/>
  <c r="AL33" i="13"/>
  <c r="AM33" i="13"/>
  <c r="AN33" i="13"/>
  <c r="AO33" i="13"/>
  <c r="AP33" i="13"/>
  <c r="AQ33" i="13"/>
  <c r="AR33" i="13"/>
  <c r="AS33" i="13"/>
  <c r="AT33" i="13"/>
  <c r="AU33" i="13"/>
  <c r="AV33" i="13"/>
  <c r="AL34" i="13"/>
  <c r="AM34" i="13"/>
  <c r="AN34" i="13"/>
  <c r="AO34" i="13"/>
  <c r="AP34" i="13"/>
  <c r="AQ34" i="13"/>
  <c r="AR34" i="13"/>
  <c r="AS34" i="13"/>
  <c r="AT34" i="13"/>
  <c r="AU34" i="13"/>
  <c r="AV34" i="13"/>
  <c r="AL35" i="13"/>
  <c r="AM35" i="13"/>
  <c r="AN35" i="13"/>
  <c r="AO35" i="13"/>
  <c r="AP35" i="13"/>
  <c r="AQ35" i="13"/>
  <c r="AR35" i="13"/>
  <c r="AS35" i="13"/>
  <c r="AT35" i="13"/>
  <c r="AU35" i="13"/>
  <c r="AV35" i="13"/>
  <c r="AL36" i="13"/>
  <c r="AM36" i="13"/>
  <c r="AN36" i="13"/>
  <c r="AO36" i="13"/>
  <c r="AP36" i="13"/>
  <c r="AQ36" i="13"/>
  <c r="AR36" i="13"/>
  <c r="AS36" i="13"/>
  <c r="AT36" i="13"/>
  <c r="AU36" i="13"/>
  <c r="AV36" i="13"/>
  <c r="AL37" i="13"/>
  <c r="AM37" i="13"/>
  <c r="AN37" i="13"/>
  <c r="AO37" i="13"/>
  <c r="AP37" i="13"/>
  <c r="AQ37" i="13"/>
  <c r="AR37" i="13"/>
  <c r="AS37" i="13"/>
  <c r="AT37" i="13"/>
  <c r="AU37" i="13"/>
  <c r="AV37" i="13"/>
  <c r="AL38" i="13"/>
  <c r="AM38" i="13"/>
  <c r="AN38" i="13"/>
  <c r="AO38" i="13"/>
  <c r="AP38" i="13"/>
  <c r="AQ38" i="13"/>
  <c r="AR38" i="13"/>
  <c r="AS38" i="13"/>
  <c r="AT38" i="13"/>
  <c r="AU38" i="13"/>
  <c r="AV38" i="13"/>
  <c r="AL39" i="13"/>
  <c r="AM39" i="13"/>
  <c r="AN39" i="13"/>
  <c r="AO39" i="13"/>
  <c r="AP39" i="13"/>
  <c r="AQ39" i="13"/>
  <c r="AR39" i="13"/>
  <c r="AS39" i="13"/>
  <c r="AT39" i="13"/>
  <c r="AU39" i="13"/>
  <c r="AV39" i="13"/>
  <c r="AL40" i="13"/>
  <c r="AM40" i="13"/>
  <c r="AN40" i="13"/>
  <c r="AO40" i="13"/>
  <c r="AP40" i="13"/>
  <c r="AQ40" i="13"/>
  <c r="AR40" i="13"/>
  <c r="AS40" i="13"/>
  <c r="AT40" i="13"/>
  <c r="AU40" i="13"/>
  <c r="AV40" i="13"/>
  <c r="AL41" i="13"/>
  <c r="AM41" i="13"/>
  <c r="AN41" i="13"/>
  <c r="AO41" i="13"/>
  <c r="AP41" i="13"/>
  <c r="AQ41" i="13"/>
  <c r="AR41" i="13"/>
  <c r="AS41" i="13"/>
  <c r="AT41" i="13"/>
  <c r="AU41" i="13"/>
  <c r="AV41" i="13"/>
  <c r="AL42" i="13"/>
  <c r="AM42" i="13"/>
  <c r="AN42" i="13"/>
  <c r="AO42" i="13"/>
  <c r="AP42" i="13"/>
  <c r="AQ42" i="13"/>
  <c r="AR42" i="13"/>
  <c r="AS42" i="13"/>
  <c r="AT42" i="13"/>
  <c r="AU42" i="13"/>
  <c r="AV42" i="13"/>
  <c r="AL43" i="13"/>
  <c r="AM43" i="13"/>
  <c r="AN43" i="13"/>
  <c r="AO43" i="13"/>
  <c r="AP43" i="13"/>
  <c r="AQ43" i="13"/>
  <c r="AR43" i="13"/>
  <c r="AS43" i="13"/>
  <c r="AT43" i="13"/>
  <c r="AU43" i="13"/>
  <c r="AV43" i="13"/>
  <c r="AL44" i="13"/>
  <c r="AM44" i="13"/>
  <c r="AN44" i="13"/>
  <c r="AO44" i="13"/>
  <c r="AP44" i="13"/>
  <c r="AQ44" i="13"/>
  <c r="AR44" i="13"/>
  <c r="AS44" i="13"/>
  <c r="AT44" i="13"/>
  <c r="AU44" i="13"/>
  <c r="AV44" i="13"/>
  <c r="AL45" i="13"/>
  <c r="AM45" i="13"/>
  <c r="AN45" i="13"/>
  <c r="AO45" i="13"/>
  <c r="AP45" i="13"/>
  <c r="AQ45" i="13"/>
  <c r="AR45" i="13"/>
  <c r="AS45" i="13"/>
  <c r="AT45" i="13"/>
  <c r="AU45" i="13"/>
  <c r="AV45" i="13"/>
  <c r="AL46" i="13"/>
  <c r="AM46" i="13"/>
  <c r="AN46" i="13"/>
  <c r="AO46" i="13"/>
  <c r="AP46" i="13"/>
  <c r="AQ46" i="13"/>
  <c r="AR46" i="13"/>
  <c r="AS46" i="13"/>
  <c r="AT46" i="13"/>
  <c r="AU46" i="13"/>
  <c r="AV46" i="13"/>
  <c r="AL47" i="13"/>
  <c r="AM47" i="13"/>
  <c r="AN47" i="13"/>
  <c r="AO47" i="13"/>
  <c r="AP47" i="13"/>
  <c r="AQ47" i="13"/>
  <c r="AR47" i="13"/>
  <c r="AS47" i="13"/>
  <c r="AT47" i="13"/>
  <c r="AU47" i="13"/>
  <c r="AV47" i="13"/>
  <c r="AL48" i="13"/>
  <c r="AM48" i="13"/>
  <c r="AN48" i="13"/>
  <c r="AO48" i="13"/>
  <c r="AP48" i="13"/>
  <c r="AQ48" i="13"/>
  <c r="AR48" i="13"/>
  <c r="AS48" i="13"/>
  <c r="AT48" i="13"/>
  <c r="AU48" i="13"/>
  <c r="AV48" i="13"/>
  <c r="AL49" i="13"/>
  <c r="AM49" i="13"/>
  <c r="AN49" i="13"/>
  <c r="AO49" i="13"/>
  <c r="AP49" i="13"/>
  <c r="AQ49" i="13"/>
  <c r="AR49" i="13"/>
  <c r="AS49" i="13"/>
  <c r="AT49" i="13"/>
  <c r="AU49" i="13"/>
  <c r="AV49" i="13"/>
  <c r="AL50" i="13"/>
  <c r="AM50" i="13"/>
  <c r="AN50" i="13"/>
  <c r="AO50" i="13"/>
  <c r="AP50" i="13"/>
  <c r="AQ50" i="13"/>
  <c r="AR50" i="13"/>
  <c r="AS50" i="13"/>
  <c r="AT50" i="13"/>
  <c r="AU50" i="13"/>
  <c r="AV50" i="13"/>
  <c r="AL51" i="13"/>
  <c r="AM51" i="13"/>
  <c r="AN51" i="13"/>
  <c r="AO51" i="13"/>
  <c r="AP51" i="13"/>
  <c r="AQ51" i="13"/>
  <c r="AR51" i="13"/>
  <c r="AS51" i="13"/>
  <c r="AT51" i="13"/>
  <c r="AU51" i="13"/>
  <c r="AV51" i="13"/>
  <c r="AL52" i="13"/>
  <c r="AM52" i="13"/>
  <c r="AN52" i="13"/>
  <c r="AO52" i="13"/>
  <c r="AP52" i="13"/>
  <c r="AQ52" i="13"/>
  <c r="AR52" i="13"/>
  <c r="AS52" i="13"/>
  <c r="AT52" i="13"/>
  <c r="AU52" i="13"/>
  <c r="AV52" i="13"/>
  <c r="AL53" i="13"/>
  <c r="AM53" i="13"/>
  <c r="AN53" i="13"/>
  <c r="AO53" i="13"/>
  <c r="AP53" i="13"/>
  <c r="AQ53" i="13"/>
  <c r="AR53" i="13"/>
  <c r="AS53" i="13"/>
  <c r="AT53" i="13"/>
  <c r="AU53" i="13"/>
  <c r="AV53" i="13"/>
  <c r="AL54" i="13"/>
  <c r="AM54" i="13"/>
  <c r="AN54" i="13"/>
  <c r="AO54" i="13"/>
  <c r="AP54" i="13"/>
  <c r="AQ54" i="13"/>
  <c r="AR54" i="13"/>
  <c r="AS54" i="13"/>
  <c r="AT54" i="13"/>
  <c r="AU54" i="13"/>
  <c r="AV54" i="13"/>
  <c r="AL55" i="13"/>
  <c r="AM55" i="13"/>
  <c r="AN55" i="13"/>
  <c r="AO55" i="13"/>
  <c r="AP55" i="13"/>
  <c r="AQ55" i="13"/>
  <c r="AR55" i="13"/>
  <c r="AS55" i="13"/>
  <c r="AT55" i="13"/>
  <c r="AU55" i="13"/>
  <c r="AV55" i="13"/>
  <c r="AO6" i="13"/>
  <c r="AP6" i="13"/>
  <c r="AQ6" i="13"/>
  <c r="AR6" i="13"/>
  <c r="AT6" i="13"/>
  <c r="AU6" i="13"/>
  <c r="AV6" i="13"/>
  <c r="AS6" i="13"/>
  <c r="AN6" i="13"/>
  <c r="AM6" i="13"/>
  <c r="AL6" i="13"/>
  <c r="X7" i="13"/>
  <c r="Y7" i="13"/>
  <c r="Z7" i="13"/>
  <c r="AA7" i="13"/>
  <c r="AB7" i="13"/>
  <c r="AC7" i="13"/>
  <c r="AD7" i="13"/>
  <c r="AE7" i="13"/>
  <c r="AF7" i="13"/>
  <c r="AG7" i="13"/>
  <c r="AH7" i="13"/>
  <c r="X8" i="13"/>
  <c r="Y8" i="13"/>
  <c r="Z8" i="13"/>
  <c r="AA8" i="13"/>
  <c r="AB8" i="13"/>
  <c r="AC8" i="13"/>
  <c r="AD8" i="13"/>
  <c r="AE8" i="13"/>
  <c r="AF8" i="13"/>
  <c r="AG8" i="13"/>
  <c r="AH8" i="13"/>
  <c r="X9" i="13"/>
  <c r="Y9" i="13"/>
  <c r="Z9" i="13"/>
  <c r="AA9" i="13"/>
  <c r="AB9" i="13"/>
  <c r="AC9" i="13"/>
  <c r="AD9" i="13"/>
  <c r="AE9" i="13"/>
  <c r="AF9" i="13"/>
  <c r="AG9" i="13"/>
  <c r="AH9" i="13"/>
  <c r="X10" i="13"/>
  <c r="Y10" i="13"/>
  <c r="Z10" i="13"/>
  <c r="AA10" i="13"/>
  <c r="AB10" i="13"/>
  <c r="AC10" i="13"/>
  <c r="AD10" i="13"/>
  <c r="AE10" i="13"/>
  <c r="AF10" i="13"/>
  <c r="AG10" i="13"/>
  <c r="AH10" i="13"/>
  <c r="X11" i="13"/>
  <c r="Y11" i="13"/>
  <c r="Z11" i="13"/>
  <c r="AA11" i="13"/>
  <c r="AB11" i="13"/>
  <c r="AC11" i="13"/>
  <c r="AD11" i="13"/>
  <c r="AE11" i="13"/>
  <c r="AF11" i="13"/>
  <c r="AG11" i="13"/>
  <c r="AH11" i="13"/>
  <c r="X12" i="13"/>
  <c r="Y12" i="13"/>
  <c r="Z12" i="13"/>
  <c r="AA12" i="13"/>
  <c r="AB12" i="13"/>
  <c r="AC12" i="13"/>
  <c r="AD12" i="13"/>
  <c r="AE12" i="13"/>
  <c r="AF12" i="13"/>
  <c r="AG12" i="13"/>
  <c r="AH12" i="13"/>
  <c r="X13" i="13"/>
  <c r="Y13" i="13"/>
  <c r="Z13" i="13"/>
  <c r="AA13" i="13"/>
  <c r="AB13" i="13"/>
  <c r="AC13" i="13"/>
  <c r="AD13" i="13"/>
  <c r="AE13" i="13"/>
  <c r="AF13" i="13"/>
  <c r="AG13" i="13"/>
  <c r="AH13" i="13"/>
  <c r="X14" i="13"/>
  <c r="Y14" i="13"/>
  <c r="Z14" i="13"/>
  <c r="AA14" i="13"/>
  <c r="AB14" i="13"/>
  <c r="AC14" i="13"/>
  <c r="AD14" i="13"/>
  <c r="AE14" i="13"/>
  <c r="AF14" i="13"/>
  <c r="AG14" i="13"/>
  <c r="AH14" i="13"/>
  <c r="X15" i="13"/>
  <c r="Y15" i="13"/>
  <c r="Z15" i="13"/>
  <c r="AA15" i="13"/>
  <c r="AB15" i="13"/>
  <c r="AC15" i="13"/>
  <c r="AD15" i="13"/>
  <c r="AE15" i="13"/>
  <c r="AF15" i="13"/>
  <c r="AG15" i="13"/>
  <c r="AH15" i="13"/>
  <c r="X16" i="13"/>
  <c r="Y16" i="13"/>
  <c r="Z16" i="13"/>
  <c r="AA16" i="13"/>
  <c r="AB16" i="13"/>
  <c r="AC16" i="13"/>
  <c r="AD16" i="13"/>
  <c r="AE16" i="13"/>
  <c r="AF16" i="13"/>
  <c r="AG16" i="13"/>
  <c r="AH16" i="13"/>
  <c r="X17" i="13"/>
  <c r="Y17" i="13"/>
  <c r="Z17" i="13"/>
  <c r="AA17" i="13"/>
  <c r="AB17" i="13"/>
  <c r="AC17" i="13"/>
  <c r="AD17" i="13"/>
  <c r="AE17" i="13"/>
  <c r="AF17" i="13"/>
  <c r="AG17" i="13"/>
  <c r="AH17" i="13"/>
  <c r="X18" i="13"/>
  <c r="Y18" i="13"/>
  <c r="Z18" i="13"/>
  <c r="AA18" i="13"/>
  <c r="AB18" i="13"/>
  <c r="AC18" i="13"/>
  <c r="AD18" i="13"/>
  <c r="AE18" i="13"/>
  <c r="AF18" i="13"/>
  <c r="AG18" i="13"/>
  <c r="AH18" i="13"/>
  <c r="X19" i="13"/>
  <c r="Y19" i="13"/>
  <c r="Z19" i="13"/>
  <c r="AA19" i="13"/>
  <c r="AB19" i="13"/>
  <c r="AC19" i="13"/>
  <c r="AD19" i="13"/>
  <c r="AE19" i="13"/>
  <c r="AF19" i="13"/>
  <c r="AG19" i="13"/>
  <c r="AH19" i="13"/>
  <c r="X20" i="13"/>
  <c r="Y20" i="13"/>
  <c r="Z20" i="13"/>
  <c r="AA20" i="13"/>
  <c r="AB20" i="13"/>
  <c r="AC20" i="13"/>
  <c r="AD20" i="13"/>
  <c r="AE20" i="13"/>
  <c r="AF20" i="13"/>
  <c r="AG20" i="13"/>
  <c r="AH20" i="13"/>
  <c r="X21" i="13"/>
  <c r="Y21" i="13"/>
  <c r="Z21" i="13"/>
  <c r="AA21" i="13"/>
  <c r="AB21" i="13"/>
  <c r="AC21" i="13"/>
  <c r="AD21" i="13"/>
  <c r="AE21" i="13"/>
  <c r="AF21" i="13"/>
  <c r="AG21" i="13"/>
  <c r="AH21" i="13"/>
  <c r="X22" i="13"/>
  <c r="Y22" i="13"/>
  <c r="Z22" i="13"/>
  <c r="AA22" i="13"/>
  <c r="AB22" i="13"/>
  <c r="AC22" i="13"/>
  <c r="AD22" i="13"/>
  <c r="AE22" i="13"/>
  <c r="AF22" i="13"/>
  <c r="AG22" i="13"/>
  <c r="AH22" i="13"/>
  <c r="X23" i="13"/>
  <c r="Y23" i="13"/>
  <c r="Z23" i="13"/>
  <c r="AA23" i="13"/>
  <c r="AB23" i="13"/>
  <c r="AC23" i="13"/>
  <c r="AD23" i="13"/>
  <c r="AE23" i="13"/>
  <c r="AF23" i="13"/>
  <c r="AG23" i="13"/>
  <c r="AH23" i="13"/>
  <c r="X24" i="13"/>
  <c r="Y24" i="13"/>
  <c r="Z24" i="13"/>
  <c r="AA24" i="13"/>
  <c r="AB24" i="13"/>
  <c r="AC24" i="13"/>
  <c r="AD24" i="13"/>
  <c r="AE24" i="13"/>
  <c r="AF24" i="13"/>
  <c r="AG24" i="13"/>
  <c r="AH24" i="13"/>
  <c r="X25" i="13"/>
  <c r="Y25" i="13"/>
  <c r="Z25" i="13"/>
  <c r="AA25" i="13"/>
  <c r="AB25" i="13"/>
  <c r="AC25" i="13"/>
  <c r="AD25" i="13"/>
  <c r="AE25" i="13"/>
  <c r="AF25" i="13"/>
  <c r="AG25" i="13"/>
  <c r="AH25" i="13"/>
  <c r="X26" i="13"/>
  <c r="Y26" i="13"/>
  <c r="Z26" i="13"/>
  <c r="AA26" i="13"/>
  <c r="AB26" i="13"/>
  <c r="AC26" i="13"/>
  <c r="AD26" i="13"/>
  <c r="AE26" i="13"/>
  <c r="AF26" i="13"/>
  <c r="AG26" i="13"/>
  <c r="AH26" i="13"/>
  <c r="X27" i="13"/>
  <c r="Y27" i="13"/>
  <c r="Z27" i="13"/>
  <c r="AA27" i="13"/>
  <c r="AB27" i="13"/>
  <c r="AC27" i="13"/>
  <c r="AD27" i="13"/>
  <c r="AE27" i="13"/>
  <c r="AF27" i="13"/>
  <c r="AG27" i="13"/>
  <c r="AH27" i="13"/>
  <c r="X28" i="13"/>
  <c r="Y28" i="13"/>
  <c r="Z28" i="13"/>
  <c r="AA28" i="13"/>
  <c r="AB28" i="13"/>
  <c r="AC28" i="13"/>
  <c r="AD28" i="13"/>
  <c r="AE28" i="13"/>
  <c r="AF28" i="13"/>
  <c r="AG28" i="13"/>
  <c r="AH28" i="13"/>
  <c r="X29" i="13"/>
  <c r="Y29" i="13"/>
  <c r="Z29" i="13"/>
  <c r="AA29" i="13"/>
  <c r="AB29" i="13"/>
  <c r="AC29" i="13"/>
  <c r="AD29" i="13"/>
  <c r="AE29" i="13"/>
  <c r="AF29" i="13"/>
  <c r="AG29" i="13"/>
  <c r="AH29" i="13"/>
  <c r="X30" i="13"/>
  <c r="Y30" i="13"/>
  <c r="Z30" i="13"/>
  <c r="AA30" i="13"/>
  <c r="AB30" i="13"/>
  <c r="AC30" i="13"/>
  <c r="AD30" i="13"/>
  <c r="AE30" i="13"/>
  <c r="AF30" i="13"/>
  <c r="AG30" i="13"/>
  <c r="AH30" i="13"/>
  <c r="X31" i="13"/>
  <c r="Y31" i="13"/>
  <c r="Z31" i="13"/>
  <c r="AA31" i="13"/>
  <c r="AB31" i="13"/>
  <c r="AC31" i="13"/>
  <c r="AD31" i="13"/>
  <c r="AE31" i="13"/>
  <c r="AF31" i="13"/>
  <c r="AG31" i="13"/>
  <c r="AH31" i="13"/>
  <c r="X32" i="13"/>
  <c r="Y32" i="13"/>
  <c r="Z32" i="13"/>
  <c r="AA32" i="13"/>
  <c r="AB32" i="13"/>
  <c r="AC32" i="13"/>
  <c r="AD32" i="13"/>
  <c r="AE32" i="13"/>
  <c r="AF32" i="13"/>
  <c r="AG32" i="13"/>
  <c r="AH32" i="13"/>
  <c r="X33" i="13"/>
  <c r="Y33" i="13"/>
  <c r="Z33" i="13"/>
  <c r="AA33" i="13"/>
  <c r="AB33" i="13"/>
  <c r="AC33" i="13"/>
  <c r="AD33" i="13"/>
  <c r="AE33" i="13"/>
  <c r="AF33" i="13"/>
  <c r="AG33" i="13"/>
  <c r="AH33" i="13"/>
  <c r="X34" i="13"/>
  <c r="Y34" i="13"/>
  <c r="Z34" i="13"/>
  <c r="AA34" i="13"/>
  <c r="AB34" i="13"/>
  <c r="AC34" i="13"/>
  <c r="AD34" i="13"/>
  <c r="AE34" i="13"/>
  <c r="AF34" i="13"/>
  <c r="AG34" i="13"/>
  <c r="AH34" i="13"/>
  <c r="X35" i="13"/>
  <c r="Y35" i="13"/>
  <c r="Z35" i="13"/>
  <c r="AA35" i="13"/>
  <c r="AB35" i="13"/>
  <c r="AC35" i="13"/>
  <c r="AD35" i="13"/>
  <c r="AE35" i="13"/>
  <c r="AF35" i="13"/>
  <c r="AG35" i="13"/>
  <c r="AH35" i="13"/>
  <c r="X36" i="13"/>
  <c r="Y36" i="13"/>
  <c r="Z36" i="13"/>
  <c r="AA36" i="13"/>
  <c r="AB36" i="13"/>
  <c r="AC36" i="13"/>
  <c r="AD36" i="13"/>
  <c r="AE36" i="13"/>
  <c r="AF36" i="13"/>
  <c r="AG36" i="13"/>
  <c r="AH36" i="13"/>
  <c r="X37" i="13"/>
  <c r="Y37" i="13"/>
  <c r="Z37" i="13"/>
  <c r="AA37" i="13"/>
  <c r="AB37" i="13"/>
  <c r="AC37" i="13"/>
  <c r="AD37" i="13"/>
  <c r="AE37" i="13"/>
  <c r="AF37" i="13"/>
  <c r="AG37" i="13"/>
  <c r="AH37" i="13"/>
  <c r="X38" i="13"/>
  <c r="Y38" i="13"/>
  <c r="Z38" i="13"/>
  <c r="AA38" i="13"/>
  <c r="AB38" i="13"/>
  <c r="AC38" i="13"/>
  <c r="AD38" i="13"/>
  <c r="AE38" i="13"/>
  <c r="AF38" i="13"/>
  <c r="AG38" i="13"/>
  <c r="AH38" i="13"/>
  <c r="X39" i="13"/>
  <c r="Y39" i="13"/>
  <c r="Z39" i="13"/>
  <c r="AA39" i="13"/>
  <c r="AB39" i="13"/>
  <c r="AC39" i="13"/>
  <c r="AD39" i="13"/>
  <c r="AE39" i="13"/>
  <c r="AF39" i="13"/>
  <c r="AG39" i="13"/>
  <c r="AH39" i="13"/>
  <c r="X40" i="13"/>
  <c r="Y40" i="13"/>
  <c r="Z40" i="13"/>
  <c r="AA40" i="13"/>
  <c r="AB40" i="13"/>
  <c r="AC40" i="13"/>
  <c r="AD40" i="13"/>
  <c r="AE40" i="13"/>
  <c r="AF40" i="13"/>
  <c r="AG40" i="13"/>
  <c r="AH40" i="13"/>
  <c r="X41" i="13"/>
  <c r="Y41" i="13"/>
  <c r="Z41" i="13"/>
  <c r="AA41" i="13"/>
  <c r="AB41" i="13"/>
  <c r="AC41" i="13"/>
  <c r="AD41" i="13"/>
  <c r="AE41" i="13"/>
  <c r="AF41" i="13"/>
  <c r="AG41" i="13"/>
  <c r="AH41" i="13"/>
  <c r="X42" i="13"/>
  <c r="Y42" i="13"/>
  <c r="Z42" i="13"/>
  <c r="AA42" i="13"/>
  <c r="AB42" i="13"/>
  <c r="AC42" i="13"/>
  <c r="AD42" i="13"/>
  <c r="AE42" i="13"/>
  <c r="AF42" i="13"/>
  <c r="AG42" i="13"/>
  <c r="AH42" i="13"/>
  <c r="X43" i="13"/>
  <c r="Y43" i="13"/>
  <c r="Z43" i="13"/>
  <c r="AA43" i="13"/>
  <c r="AB43" i="13"/>
  <c r="AC43" i="13"/>
  <c r="AD43" i="13"/>
  <c r="AE43" i="13"/>
  <c r="AF43" i="13"/>
  <c r="AG43" i="13"/>
  <c r="AH43" i="13"/>
  <c r="X44" i="13"/>
  <c r="Y44" i="13"/>
  <c r="Z44" i="13"/>
  <c r="AA44" i="13"/>
  <c r="AB44" i="13"/>
  <c r="AC44" i="13"/>
  <c r="AD44" i="13"/>
  <c r="AE44" i="13"/>
  <c r="AF44" i="13"/>
  <c r="AG44" i="13"/>
  <c r="AH44" i="13"/>
  <c r="X45" i="13"/>
  <c r="Y45" i="13"/>
  <c r="Z45" i="13"/>
  <c r="AA45" i="13"/>
  <c r="AB45" i="13"/>
  <c r="AC45" i="13"/>
  <c r="AD45" i="13"/>
  <c r="AE45" i="13"/>
  <c r="AF45" i="13"/>
  <c r="AG45" i="13"/>
  <c r="AH45" i="13"/>
  <c r="X46" i="13"/>
  <c r="Y46" i="13"/>
  <c r="Z46" i="13"/>
  <c r="AA46" i="13"/>
  <c r="AB46" i="13"/>
  <c r="AC46" i="13"/>
  <c r="AD46" i="13"/>
  <c r="AE46" i="13"/>
  <c r="AF46" i="13"/>
  <c r="AG46" i="13"/>
  <c r="AH46" i="13"/>
  <c r="X47" i="13"/>
  <c r="Y47" i="13"/>
  <c r="Z47" i="13"/>
  <c r="AA47" i="13"/>
  <c r="AB47" i="13"/>
  <c r="AC47" i="13"/>
  <c r="AD47" i="13"/>
  <c r="AE47" i="13"/>
  <c r="AF47" i="13"/>
  <c r="AG47" i="13"/>
  <c r="AH47" i="13"/>
  <c r="X48" i="13"/>
  <c r="Y48" i="13"/>
  <c r="Z48" i="13"/>
  <c r="AA48" i="13"/>
  <c r="AB48" i="13"/>
  <c r="AC48" i="13"/>
  <c r="AD48" i="13"/>
  <c r="AE48" i="13"/>
  <c r="AF48" i="13"/>
  <c r="AG48" i="13"/>
  <c r="AH48" i="13"/>
  <c r="X49" i="13"/>
  <c r="Y49" i="13"/>
  <c r="Z49" i="13"/>
  <c r="AA49" i="13"/>
  <c r="AB49" i="13"/>
  <c r="AC49" i="13"/>
  <c r="AD49" i="13"/>
  <c r="AE49" i="13"/>
  <c r="AF49" i="13"/>
  <c r="AG49" i="13"/>
  <c r="AH49" i="13"/>
  <c r="X50" i="13"/>
  <c r="Y50" i="13"/>
  <c r="Z50" i="13"/>
  <c r="AA50" i="13"/>
  <c r="AB50" i="13"/>
  <c r="AC50" i="13"/>
  <c r="AD50" i="13"/>
  <c r="AE50" i="13"/>
  <c r="AF50" i="13"/>
  <c r="AG50" i="13"/>
  <c r="AH50" i="13"/>
  <c r="X51" i="13"/>
  <c r="Y51" i="13"/>
  <c r="Z51" i="13"/>
  <c r="AA51" i="13"/>
  <c r="AB51" i="13"/>
  <c r="AC51" i="13"/>
  <c r="AD51" i="13"/>
  <c r="AE51" i="13"/>
  <c r="AF51" i="13"/>
  <c r="AG51" i="13"/>
  <c r="AH51" i="13"/>
  <c r="X52" i="13"/>
  <c r="Y52" i="13"/>
  <c r="Z52" i="13"/>
  <c r="AA52" i="13"/>
  <c r="AB52" i="13"/>
  <c r="AC52" i="13"/>
  <c r="AD52" i="13"/>
  <c r="AE52" i="13"/>
  <c r="AF52" i="13"/>
  <c r="AG52" i="13"/>
  <c r="AH52" i="13"/>
  <c r="X53" i="13"/>
  <c r="Y53" i="13"/>
  <c r="Z53" i="13"/>
  <c r="AA53" i="13"/>
  <c r="AB53" i="13"/>
  <c r="AC53" i="13"/>
  <c r="AD53" i="13"/>
  <c r="AE53" i="13"/>
  <c r="AF53" i="13"/>
  <c r="AG53" i="13"/>
  <c r="AH53" i="13"/>
  <c r="X54" i="13"/>
  <c r="Y54" i="13"/>
  <c r="Z54" i="13"/>
  <c r="AA54" i="13"/>
  <c r="AB54" i="13"/>
  <c r="AC54" i="13"/>
  <c r="AD54" i="13"/>
  <c r="AE54" i="13"/>
  <c r="AF54" i="13"/>
  <c r="AG54" i="13"/>
  <c r="AH54" i="13"/>
  <c r="X55" i="13"/>
  <c r="Y55" i="13"/>
  <c r="Z55" i="13"/>
  <c r="AA55" i="13"/>
  <c r="AB55" i="13"/>
  <c r="AC55" i="13"/>
  <c r="AD55" i="13"/>
  <c r="AE55" i="13"/>
  <c r="AF55" i="13"/>
  <c r="AG55" i="13"/>
  <c r="AH55" i="13"/>
  <c r="AF6" i="13"/>
  <c r="AG6" i="13"/>
  <c r="AH6" i="13"/>
  <c r="AA6" i="13"/>
  <c r="AB6" i="13"/>
  <c r="AC6" i="13"/>
  <c r="AD6" i="13"/>
  <c r="AE6" i="13"/>
  <c r="Z6" i="13"/>
  <c r="Y6" i="13"/>
  <c r="X6" i="13"/>
  <c r="Q7" i="13"/>
  <c r="R7" i="13"/>
  <c r="S7" i="13"/>
  <c r="T7" i="13"/>
  <c r="Q8" i="13"/>
  <c r="R8" i="13"/>
  <c r="S8" i="13"/>
  <c r="T8" i="13"/>
  <c r="Q9" i="13"/>
  <c r="R9" i="13"/>
  <c r="S9" i="13"/>
  <c r="T9" i="13"/>
  <c r="Q10" i="13"/>
  <c r="R10" i="13"/>
  <c r="S10" i="13"/>
  <c r="T10" i="13"/>
  <c r="Q11" i="13"/>
  <c r="R11" i="13"/>
  <c r="S11" i="13"/>
  <c r="T11" i="13"/>
  <c r="Q12" i="13"/>
  <c r="R12" i="13"/>
  <c r="S12" i="13"/>
  <c r="T12" i="13"/>
  <c r="Q13" i="13"/>
  <c r="R13" i="13"/>
  <c r="S13" i="13"/>
  <c r="T13" i="13"/>
  <c r="Q14" i="13"/>
  <c r="R14" i="13"/>
  <c r="S14" i="13"/>
  <c r="T14" i="13"/>
  <c r="Q15" i="13"/>
  <c r="R15" i="13"/>
  <c r="S15" i="13"/>
  <c r="T15" i="13"/>
  <c r="Q16" i="13"/>
  <c r="R16" i="13"/>
  <c r="S16" i="13"/>
  <c r="T16" i="13"/>
  <c r="Q17" i="13"/>
  <c r="R17" i="13"/>
  <c r="S17" i="13"/>
  <c r="T17" i="13"/>
  <c r="Q18" i="13"/>
  <c r="R18" i="13"/>
  <c r="S18" i="13"/>
  <c r="T18" i="13"/>
  <c r="Q19" i="13"/>
  <c r="R19" i="13"/>
  <c r="S19" i="13"/>
  <c r="T19" i="13"/>
  <c r="Q20" i="13"/>
  <c r="R20" i="13"/>
  <c r="S20" i="13"/>
  <c r="T20" i="13"/>
  <c r="Q21" i="13"/>
  <c r="R21" i="13"/>
  <c r="S21" i="13"/>
  <c r="T21" i="13"/>
  <c r="Q22" i="13"/>
  <c r="R22" i="13"/>
  <c r="S22" i="13"/>
  <c r="T22" i="13"/>
  <c r="Q23" i="13"/>
  <c r="R23" i="13"/>
  <c r="S23" i="13"/>
  <c r="T23" i="13"/>
  <c r="Q24" i="13"/>
  <c r="R24" i="13"/>
  <c r="S24" i="13"/>
  <c r="T24" i="13"/>
  <c r="Q25" i="13"/>
  <c r="R25" i="13"/>
  <c r="S25" i="13"/>
  <c r="T25" i="13"/>
  <c r="Q26" i="13"/>
  <c r="R26" i="13"/>
  <c r="S26" i="13"/>
  <c r="T26" i="13"/>
  <c r="Q27" i="13"/>
  <c r="R27" i="13"/>
  <c r="S27" i="13"/>
  <c r="T27" i="13"/>
  <c r="Q28" i="13"/>
  <c r="R28" i="13"/>
  <c r="S28" i="13"/>
  <c r="T28" i="13"/>
  <c r="Q29" i="13"/>
  <c r="R29" i="13"/>
  <c r="S29" i="13"/>
  <c r="T29" i="13"/>
  <c r="Q30" i="13"/>
  <c r="R30" i="13"/>
  <c r="S30" i="13"/>
  <c r="T30" i="13"/>
  <c r="Q31" i="13"/>
  <c r="R31" i="13"/>
  <c r="S31" i="13"/>
  <c r="T31" i="13"/>
  <c r="Q32" i="13"/>
  <c r="R32" i="13"/>
  <c r="S32" i="13"/>
  <c r="T32" i="13"/>
  <c r="Q33" i="13"/>
  <c r="R33" i="13"/>
  <c r="S33" i="13"/>
  <c r="T33" i="13"/>
  <c r="Q34" i="13"/>
  <c r="R34" i="13"/>
  <c r="S34" i="13"/>
  <c r="T34" i="13"/>
  <c r="Q35" i="13"/>
  <c r="R35" i="13"/>
  <c r="S35" i="13"/>
  <c r="T35" i="13"/>
  <c r="Q36" i="13"/>
  <c r="R36" i="13"/>
  <c r="S36" i="13"/>
  <c r="T36" i="13"/>
  <c r="Q37" i="13"/>
  <c r="R37" i="13"/>
  <c r="S37" i="13"/>
  <c r="T37" i="13"/>
  <c r="R6" i="13"/>
  <c r="S6" i="13"/>
  <c r="T6" i="13"/>
  <c r="Q6" i="13"/>
  <c r="J7" i="13"/>
  <c r="K7" i="13"/>
  <c r="J8" i="13"/>
  <c r="K8" i="13"/>
  <c r="J9" i="13"/>
  <c r="K9" i="13"/>
  <c r="J10" i="13"/>
  <c r="K10" i="13"/>
  <c r="J11" i="13"/>
  <c r="K11" i="13"/>
  <c r="J12" i="13"/>
  <c r="K12" i="13"/>
  <c r="J13" i="13"/>
  <c r="K13" i="13"/>
  <c r="J14" i="13"/>
  <c r="K14" i="13"/>
  <c r="J15" i="13"/>
  <c r="K15" i="13"/>
  <c r="J16" i="13"/>
  <c r="K16" i="13"/>
  <c r="J17" i="13"/>
  <c r="K17" i="13"/>
  <c r="J18" i="13"/>
  <c r="K18" i="13"/>
  <c r="J19" i="13"/>
  <c r="K19" i="13"/>
  <c r="J20" i="13"/>
  <c r="K20" i="13"/>
  <c r="J21" i="13"/>
  <c r="K21" i="13"/>
  <c r="J22" i="13"/>
  <c r="K22" i="13"/>
  <c r="J23" i="13"/>
  <c r="K23" i="13"/>
  <c r="J24" i="13"/>
  <c r="K24" i="13"/>
  <c r="J25" i="13"/>
  <c r="K25" i="13"/>
  <c r="J26" i="13"/>
  <c r="K26" i="13"/>
  <c r="J27" i="13"/>
  <c r="K27" i="13"/>
  <c r="J28" i="13"/>
  <c r="K28" i="13"/>
  <c r="J29" i="13"/>
  <c r="K29" i="13"/>
  <c r="J30" i="13"/>
  <c r="K30" i="13"/>
  <c r="J31" i="13"/>
  <c r="K31" i="13"/>
  <c r="J32" i="13"/>
  <c r="K32" i="13"/>
  <c r="J33" i="13"/>
  <c r="K33" i="13"/>
  <c r="J34" i="13"/>
  <c r="K34" i="13"/>
  <c r="J35" i="13"/>
  <c r="K35" i="13"/>
  <c r="J36" i="13"/>
  <c r="K36" i="13"/>
  <c r="J37" i="13"/>
  <c r="K37" i="13"/>
  <c r="J38" i="13"/>
  <c r="K38" i="13"/>
  <c r="J39" i="13"/>
  <c r="K39" i="13"/>
  <c r="J40" i="13"/>
  <c r="K40" i="13"/>
  <c r="J41" i="13"/>
  <c r="K41" i="13"/>
  <c r="J42" i="13"/>
  <c r="K42" i="13"/>
  <c r="J43" i="13"/>
  <c r="K43" i="13"/>
  <c r="J44" i="13"/>
  <c r="K44" i="13"/>
  <c r="J45" i="13"/>
  <c r="K45" i="13"/>
  <c r="J46" i="13"/>
  <c r="K46" i="13"/>
  <c r="J47" i="13"/>
  <c r="K47" i="13"/>
  <c r="J48" i="13"/>
  <c r="K48" i="13"/>
  <c r="J49" i="13"/>
  <c r="K49" i="13"/>
  <c r="J50" i="13"/>
  <c r="K50" i="13"/>
  <c r="J51" i="13"/>
  <c r="K51" i="13"/>
  <c r="J52" i="13"/>
  <c r="K52" i="13"/>
  <c r="J53" i="13"/>
  <c r="K53" i="13"/>
  <c r="J54" i="13"/>
  <c r="K54" i="13"/>
  <c r="J55" i="13"/>
  <c r="K55" i="13"/>
  <c r="L7" i="13"/>
  <c r="M7" i="13"/>
  <c r="N7" i="13"/>
  <c r="O7" i="13"/>
  <c r="P7" i="13"/>
  <c r="L8" i="13"/>
  <c r="M8" i="13"/>
  <c r="N8" i="13"/>
  <c r="O8" i="13"/>
  <c r="P8" i="13"/>
  <c r="L9" i="13"/>
  <c r="M9" i="13"/>
  <c r="N9" i="13"/>
  <c r="O9" i="13"/>
  <c r="P9" i="13"/>
  <c r="L10" i="13"/>
  <c r="M10" i="13"/>
  <c r="N10" i="13"/>
  <c r="O10" i="13"/>
  <c r="P10" i="13"/>
  <c r="L11" i="13"/>
  <c r="M11" i="13"/>
  <c r="N11" i="13"/>
  <c r="O11" i="13"/>
  <c r="P11" i="13"/>
  <c r="L12" i="13"/>
  <c r="M12" i="13"/>
  <c r="N12" i="13"/>
  <c r="O12" i="13"/>
  <c r="P12" i="13"/>
  <c r="L13" i="13"/>
  <c r="M13" i="13"/>
  <c r="N13" i="13"/>
  <c r="O13" i="13"/>
  <c r="P13" i="13"/>
  <c r="L14" i="13"/>
  <c r="M14" i="13"/>
  <c r="N14" i="13"/>
  <c r="O14" i="13"/>
  <c r="P14" i="13"/>
  <c r="L15" i="13"/>
  <c r="M15" i="13"/>
  <c r="N15" i="13"/>
  <c r="O15" i="13"/>
  <c r="P15" i="13"/>
  <c r="L16" i="13"/>
  <c r="M16" i="13"/>
  <c r="N16" i="13"/>
  <c r="O16" i="13"/>
  <c r="P16" i="13"/>
  <c r="L17" i="13"/>
  <c r="M17" i="13"/>
  <c r="N17" i="13"/>
  <c r="O17" i="13"/>
  <c r="P17" i="13"/>
  <c r="L18" i="13"/>
  <c r="M18" i="13"/>
  <c r="N18" i="13"/>
  <c r="O18" i="13"/>
  <c r="P18" i="13"/>
  <c r="L19" i="13"/>
  <c r="M19" i="13"/>
  <c r="N19" i="13"/>
  <c r="O19" i="13"/>
  <c r="P19" i="13"/>
  <c r="L20" i="13"/>
  <c r="M20" i="13"/>
  <c r="N20" i="13"/>
  <c r="O20" i="13"/>
  <c r="P20" i="13"/>
  <c r="L21" i="13"/>
  <c r="M21" i="13"/>
  <c r="N21" i="13"/>
  <c r="O21" i="13"/>
  <c r="P21" i="13"/>
  <c r="L22" i="13"/>
  <c r="M22" i="13"/>
  <c r="N22" i="13"/>
  <c r="O22" i="13"/>
  <c r="P22" i="13"/>
  <c r="L23" i="13"/>
  <c r="M23" i="13"/>
  <c r="N23" i="13"/>
  <c r="O23" i="13"/>
  <c r="P23" i="13"/>
  <c r="L24" i="13"/>
  <c r="M24" i="13"/>
  <c r="N24" i="13"/>
  <c r="O24" i="13"/>
  <c r="P24" i="13"/>
  <c r="L25" i="13"/>
  <c r="M25" i="13"/>
  <c r="N25" i="13"/>
  <c r="O25" i="13"/>
  <c r="P25" i="13"/>
  <c r="L26" i="13"/>
  <c r="M26" i="13"/>
  <c r="N26" i="13"/>
  <c r="O26" i="13"/>
  <c r="P26" i="13"/>
  <c r="L27" i="13"/>
  <c r="M27" i="13"/>
  <c r="N27" i="13"/>
  <c r="O27" i="13"/>
  <c r="P27" i="13"/>
  <c r="L28" i="13"/>
  <c r="M28" i="13"/>
  <c r="N28" i="13"/>
  <c r="O28" i="13"/>
  <c r="P28" i="13"/>
  <c r="L29" i="13"/>
  <c r="M29" i="13"/>
  <c r="N29" i="13"/>
  <c r="O29" i="13"/>
  <c r="P29" i="13"/>
  <c r="L30" i="13"/>
  <c r="M30" i="13"/>
  <c r="N30" i="13"/>
  <c r="O30" i="13"/>
  <c r="P30" i="13"/>
  <c r="L31" i="13"/>
  <c r="M31" i="13"/>
  <c r="N31" i="13"/>
  <c r="O31" i="13"/>
  <c r="P31" i="13"/>
  <c r="L32" i="13"/>
  <c r="M32" i="13"/>
  <c r="N32" i="13"/>
  <c r="O32" i="13"/>
  <c r="P32" i="13"/>
  <c r="L33" i="13"/>
  <c r="M33" i="13"/>
  <c r="N33" i="13"/>
  <c r="O33" i="13"/>
  <c r="P33" i="13"/>
  <c r="L34" i="13"/>
  <c r="M34" i="13"/>
  <c r="N34" i="13"/>
  <c r="O34" i="13"/>
  <c r="P34" i="13"/>
  <c r="L35" i="13"/>
  <c r="M35" i="13"/>
  <c r="N35" i="13"/>
  <c r="O35" i="13"/>
  <c r="P35" i="13"/>
  <c r="L36" i="13"/>
  <c r="M36" i="13"/>
  <c r="N36" i="13"/>
  <c r="O36" i="13"/>
  <c r="P36" i="13"/>
  <c r="L37" i="13"/>
  <c r="M37" i="13"/>
  <c r="N37" i="13"/>
  <c r="O37" i="13"/>
  <c r="P37" i="13"/>
  <c r="L38" i="13"/>
  <c r="M38" i="13"/>
  <c r="N38" i="13"/>
  <c r="O38" i="13"/>
  <c r="P38" i="13"/>
  <c r="L39" i="13"/>
  <c r="M39" i="13"/>
  <c r="N39" i="13"/>
  <c r="O39" i="13"/>
  <c r="P39" i="13"/>
  <c r="L40" i="13"/>
  <c r="M40" i="13"/>
  <c r="N40" i="13"/>
  <c r="O40" i="13"/>
  <c r="P40" i="13"/>
  <c r="L41" i="13"/>
  <c r="M41" i="13"/>
  <c r="N41" i="13"/>
  <c r="O41" i="13"/>
  <c r="P41" i="13"/>
  <c r="L42" i="13"/>
  <c r="M42" i="13"/>
  <c r="N42" i="13"/>
  <c r="O42" i="13"/>
  <c r="P42" i="13"/>
  <c r="L43" i="13"/>
  <c r="M43" i="13"/>
  <c r="N43" i="13"/>
  <c r="O43" i="13"/>
  <c r="P43" i="13"/>
  <c r="L44" i="13"/>
  <c r="M44" i="13"/>
  <c r="N44" i="13"/>
  <c r="O44" i="13"/>
  <c r="P44" i="13"/>
  <c r="L45" i="13"/>
  <c r="M45" i="13"/>
  <c r="N45" i="13"/>
  <c r="O45" i="13"/>
  <c r="P45" i="13"/>
  <c r="L46" i="13"/>
  <c r="M46" i="13"/>
  <c r="N46" i="13"/>
  <c r="O46" i="13"/>
  <c r="P46" i="13"/>
  <c r="L47" i="13"/>
  <c r="M47" i="13"/>
  <c r="N47" i="13"/>
  <c r="O47" i="13"/>
  <c r="P47" i="13"/>
  <c r="L48" i="13"/>
  <c r="M48" i="13"/>
  <c r="N48" i="13"/>
  <c r="O48" i="13"/>
  <c r="P48" i="13"/>
  <c r="L49" i="13"/>
  <c r="M49" i="13"/>
  <c r="N49" i="13"/>
  <c r="O49" i="13"/>
  <c r="P49" i="13"/>
  <c r="L50" i="13"/>
  <c r="M50" i="13"/>
  <c r="N50" i="13"/>
  <c r="O50" i="13"/>
  <c r="P50" i="13"/>
  <c r="L51" i="13"/>
  <c r="M51" i="13"/>
  <c r="N51" i="13"/>
  <c r="O51" i="13"/>
  <c r="P51" i="13"/>
  <c r="L52" i="13"/>
  <c r="M52" i="13"/>
  <c r="N52" i="13"/>
  <c r="O52" i="13"/>
  <c r="P52" i="13"/>
  <c r="L53" i="13"/>
  <c r="M53" i="13"/>
  <c r="N53" i="13"/>
  <c r="O53" i="13"/>
  <c r="P53" i="13"/>
  <c r="L54" i="13"/>
  <c r="M54" i="13"/>
  <c r="N54" i="13"/>
  <c r="O54" i="13"/>
  <c r="P54" i="13"/>
  <c r="L55" i="13"/>
  <c r="M55" i="13"/>
  <c r="N55" i="13"/>
  <c r="O55" i="13"/>
  <c r="P55" i="13"/>
  <c r="M6" i="13"/>
  <c r="N6" i="13"/>
  <c r="O6" i="13"/>
  <c r="P6" i="13"/>
  <c r="L6" i="13"/>
  <c r="K6" i="13"/>
  <c r="J6" i="13"/>
  <c r="D7" i="13"/>
  <c r="E7" i="13"/>
  <c r="D8" i="13"/>
  <c r="E8" i="13"/>
  <c r="D9" i="13"/>
  <c r="E9" i="13"/>
  <c r="D10" i="13"/>
  <c r="E10" i="13"/>
  <c r="D11" i="13"/>
  <c r="E11" i="13"/>
  <c r="D12" i="13"/>
  <c r="E12" i="13"/>
  <c r="D13" i="13"/>
  <c r="E13" i="13"/>
  <c r="D14" i="13"/>
  <c r="E14" i="13"/>
  <c r="D15" i="13"/>
  <c r="E15" i="13"/>
  <c r="D16" i="13"/>
  <c r="E16" i="13"/>
  <c r="D17" i="13"/>
  <c r="E17" i="13"/>
  <c r="D18" i="13"/>
  <c r="E18" i="13"/>
  <c r="D19" i="13"/>
  <c r="E19" i="13"/>
  <c r="D20" i="13"/>
  <c r="E20" i="13"/>
  <c r="D21" i="13"/>
  <c r="E21" i="13"/>
  <c r="D22" i="13"/>
  <c r="E22" i="13"/>
  <c r="D23" i="13"/>
  <c r="E23" i="13"/>
  <c r="D24" i="13"/>
  <c r="E24" i="13"/>
  <c r="D25" i="13"/>
  <c r="E25" i="13"/>
  <c r="D26" i="13"/>
  <c r="E26" i="13"/>
  <c r="D27" i="13"/>
  <c r="E27" i="13"/>
  <c r="D28" i="13"/>
  <c r="E28" i="13"/>
  <c r="D29" i="13"/>
  <c r="E29" i="13"/>
  <c r="D30" i="13"/>
  <c r="E30" i="13"/>
  <c r="D31" i="13"/>
  <c r="E31" i="13"/>
  <c r="D32" i="13"/>
  <c r="E32" i="13"/>
  <c r="D33" i="13"/>
  <c r="E33" i="13"/>
  <c r="D34" i="13"/>
  <c r="E34" i="13"/>
  <c r="D35" i="13"/>
  <c r="E35" i="13"/>
  <c r="D36" i="13"/>
  <c r="E36" i="13"/>
  <c r="D37" i="13"/>
  <c r="E37" i="13"/>
  <c r="D38" i="13"/>
  <c r="E38" i="13"/>
  <c r="D39" i="13"/>
  <c r="E39" i="13"/>
  <c r="D40" i="13"/>
  <c r="E40" i="13"/>
  <c r="D41" i="13"/>
  <c r="E41" i="13"/>
  <c r="D42" i="13"/>
  <c r="E42" i="13"/>
  <c r="D43" i="13"/>
  <c r="E43" i="13"/>
  <c r="D44" i="13"/>
  <c r="E44" i="13"/>
  <c r="D45" i="13"/>
  <c r="E45" i="13"/>
  <c r="D46" i="13"/>
  <c r="E46" i="13"/>
  <c r="D47" i="13"/>
  <c r="E47" i="13"/>
  <c r="D48" i="13"/>
  <c r="E48" i="13"/>
  <c r="D49" i="13"/>
  <c r="E49" i="13"/>
  <c r="D50" i="13"/>
  <c r="E50" i="13"/>
  <c r="D51" i="13"/>
  <c r="E51" i="13"/>
  <c r="D52" i="13"/>
  <c r="E52" i="13"/>
  <c r="D53" i="13"/>
  <c r="E53" i="13"/>
  <c r="D54" i="13"/>
  <c r="E54" i="13"/>
  <c r="D55" i="13"/>
  <c r="E55" i="13"/>
  <c r="D56" i="13"/>
  <c r="E56" i="13"/>
  <c r="D57" i="13"/>
  <c r="E57" i="13"/>
  <c r="D58" i="13"/>
  <c r="E58" i="13"/>
  <c r="D59" i="13"/>
  <c r="E59" i="13"/>
  <c r="D60" i="13"/>
  <c r="E60" i="13"/>
  <c r="D61" i="13"/>
  <c r="E61" i="13"/>
  <c r="D62" i="13"/>
  <c r="E62" i="13"/>
  <c r="D63" i="13"/>
  <c r="E63" i="13"/>
  <c r="D64" i="13"/>
  <c r="E64" i="13"/>
  <c r="D65" i="13"/>
  <c r="E65" i="13"/>
  <c r="D66" i="13"/>
  <c r="E66" i="13"/>
  <c r="D67" i="13"/>
  <c r="E67" i="13"/>
  <c r="D68" i="13"/>
  <c r="E68" i="13"/>
  <c r="D69" i="13"/>
  <c r="E69" i="13"/>
  <c r="D70" i="13"/>
  <c r="E70" i="13"/>
  <c r="D71" i="13"/>
  <c r="E71" i="13"/>
  <c r="D72" i="13"/>
  <c r="E72" i="13"/>
  <c r="D73" i="13"/>
  <c r="E73" i="13"/>
  <c r="D74" i="13"/>
  <c r="E74" i="13"/>
  <c r="D75" i="13"/>
  <c r="E75" i="13"/>
  <c r="D76" i="13"/>
  <c r="E76" i="13"/>
  <c r="D77" i="13"/>
  <c r="E77" i="13"/>
  <c r="D78" i="13"/>
  <c r="E78" i="13"/>
  <c r="D79" i="13"/>
  <c r="E79" i="13"/>
  <c r="D80" i="13"/>
  <c r="E80" i="13"/>
  <c r="D81" i="13"/>
  <c r="E81" i="13"/>
  <c r="D82" i="13"/>
  <c r="E82" i="13"/>
  <c r="D83" i="13"/>
  <c r="E83" i="13"/>
  <c r="D84" i="13"/>
  <c r="E84" i="13"/>
  <c r="D85" i="13"/>
  <c r="E85" i="13"/>
  <c r="D86" i="13"/>
  <c r="E86" i="13"/>
  <c r="D87" i="13"/>
  <c r="E87" i="13"/>
  <c r="D88" i="13"/>
  <c r="E88" i="13"/>
  <c r="D89" i="13"/>
  <c r="E89" i="13"/>
  <c r="D90" i="13"/>
  <c r="E90" i="13"/>
  <c r="D91" i="13"/>
  <c r="E91" i="13"/>
  <c r="D92" i="13"/>
  <c r="E92" i="13"/>
  <c r="D93" i="13"/>
  <c r="E93" i="13"/>
  <c r="D94" i="13"/>
  <c r="E94" i="13"/>
  <c r="D95" i="13"/>
  <c r="E95" i="13"/>
  <c r="D96" i="13"/>
  <c r="E96" i="13"/>
  <c r="D97" i="13"/>
  <c r="E97" i="13"/>
  <c r="D98" i="13"/>
  <c r="E98" i="13"/>
  <c r="D99" i="13"/>
  <c r="E99" i="13"/>
  <c r="D100" i="13"/>
  <c r="E100" i="13"/>
  <c r="D101" i="13"/>
  <c r="E101" i="13"/>
  <c r="D102" i="13"/>
  <c r="E102" i="13"/>
  <c r="D103" i="13"/>
  <c r="E103" i="13"/>
  <c r="D104" i="13"/>
  <c r="E104" i="13"/>
  <c r="D105" i="13"/>
  <c r="E105" i="13"/>
  <c r="E6" i="13"/>
  <c r="D6" i="13"/>
  <c r="X20" i="10"/>
  <c r="V20" i="10"/>
  <c r="W87" i="10"/>
  <c r="Q67" i="10"/>
  <c r="R20" i="10"/>
  <c r="R21" i="10" s="1"/>
  <c r="W20" i="10"/>
  <c r="V67" i="10"/>
  <c r="S20" i="10"/>
  <c r="Q20" i="10"/>
  <c r="Q21" i="10" s="1"/>
  <c r="R88" i="10"/>
  <c r="BE81" i="13" l="1"/>
  <c r="BD81" i="13"/>
  <c r="BC81" i="13"/>
  <c r="BD39" i="13"/>
  <c r="BC39" i="13"/>
  <c r="BE39" i="13"/>
  <c r="BB69" i="13"/>
  <c r="AZ69" i="13"/>
  <c r="BA69" i="13"/>
  <c r="BB33" i="13"/>
  <c r="AZ33" i="13"/>
  <c r="BA33" i="13"/>
  <c r="BE104" i="13"/>
  <c r="BD104" i="13"/>
  <c r="BC104" i="13"/>
  <c r="BC98" i="13"/>
  <c r="BE98" i="13"/>
  <c r="BD98" i="13"/>
  <c r="BE92" i="13"/>
  <c r="BD92" i="13"/>
  <c r="BC92" i="13"/>
  <c r="BC86" i="13"/>
  <c r="BE86" i="13"/>
  <c r="BD86" i="13"/>
  <c r="BE80" i="13"/>
  <c r="BD80" i="13"/>
  <c r="BC80" i="13"/>
  <c r="BC74" i="13"/>
  <c r="BE74" i="13"/>
  <c r="BD74" i="13"/>
  <c r="BE68" i="13"/>
  <c r="BD68" i="13"/>
  <c r="BC68" i="13"/>
  <c r="BC62" i="13"/>
  <c r="BE62" i="13"/>
  <c r="BD62" i="13"/>
  <c r="BE56" i="13"/>
  <c r="BD56" i="13"/>
  <c r="BC56" i="13"/>
  <c r="BC50" i="13"/>
  <c r="BE50" i="13"/>
  <c r="BD50" i="13"/>
  <c r="BE44" i="13"/>
  <c r="BD44" i="13"/>
  <c r="BC44" i="13"/>
  <c r="BC38" i="13"/>
  <c r="BE38" i="13"/>
  <c r="BD38" i="13"/>
  <c r="BE32" i="13"/>
  <c r="BD32" i="13"/>
  <c r="BC32" i="13"/>
  <c r="BC26" i="13"/>
  <c r="BE26" i="13"/>
  <c r="BD26" i="13"/>
  <c r="BE20" i="13"/>
  <c r="BD20" i="13"/>
  <c r="BC20" i="13"/>
  <c r="BC14" i="13"/>
  <c r="BE14" i="13"/>
  <c r="BD14" i="13"/>
  <c r="BE8" i="13"/>
  <c r="BD8" i="13"/>
  <c r="BC8" i="13"/>
  <c r="BD158" i="13"/>
  <c r="BD152" i="13"/>
  <c r="BD156" i="13"/>
  <c r="BD162" i="13"/>
  <c r="BD164" i="13"/>
  <c r="BA156" i="13"/>
  <c r="BD163" i="13"/>
  <c r="BD160" i="13"/>
  <c r="BD161" i="13"/>
  <c r="BA164" i="13"/>
  <c r="BD159" i="13"/>
  <c r="BA163" i="13"/>
  <c r="BA152" i="13"/>
  <c r="BA159" i="13"/>
  <c r="BA165" i="13"/>
  <c r="BD154" i="13"/>
  <c r="BA158" i="13"/>
  <c r="BD157" i="13"/>
  <c r="BA161" i="13"/>
  <c r="BD155" i="13"/>
  <c r="BA154" i="13"/>
  <c r="BD153" i="13"/>
  <c r="BA157" i="13"/>
  <c r="BA160" i="13"/>
  <c r="BD165" i="13"/>
  <c r="BA155" i="13"/>
  <c r="BA162" i="13"/>
  <c r="BA153" i="13"/>
  <c r="BD113" i="13"/>
  <c r="BD110" i="13"/>
  <c r="BA115" i="13"/>
  <c r="BA120" i="13"/>
  <c r="BA149" i="13"/>
  <c r="BD141" i="13"/>
  <c r="BA135" i="13"/>
  <c r="BD114" i="13"/>
  <c r="BA114" i="13"/>
  <c r="BA151" i="13"/>
  <c r="BD121" i="13"/>
  <c r="BA116" i="13"/>
  <c r="BA119" i="13"/>
  <c r="BA124" i="13"/>
  <c r="BA118" i="13"/>
  <c r="BD108" i="13"/>
  <c r="BD144" i="13"/>
  <c r="BD129" i="13"/>
  <c r="BD137" i="13"/>
  <c r="BD117" i="13"/>
  <c r="BD122" i="13"/>
  <c r="BA117" i="13"/>
  <c r="BA122" i="13"/>
  <c r="BD109" i="13"/>
  <c r="BD107" i="13"/>
  <c r="BD111" i="13"/>
  <c r="BA133" i="13"/>
  <c r="BA109" i="13"/>
  <c r="BA146" i="13"/>
  <c r="BD133" i="13"/>
  <c r="BD131" i="13"/>
  <c r="BA108" i="13"/>
  <c r="BA145" i="13"/>
  <c r="BA121" i="13"/>
  <c r="BA147" i="13"/>
  <c r="BA113" i="13"/>
  <c r="BA150" i="13"/>
  <c r="BD116" i="13"/>
  <c r="BD125" i="13"/>
  <c r="BD118" i="13"/>
  <c r="BD123" i="13"/>
  <c r="BA123" i="13"/>
  <c r="BD148" i="13"/>
  <c r="BA111" i="13"/>
  <c r="BA148" i="13"/>
  <c r="BD135" i="13"/>
  <c r="BD115" i="13"/>
  <c r="BA132" i="13"/>
  <c r="BA140" i="13"/>
  <c r="BD127" i="13"/>
  <c r="BA127" i="13"/>
  <c r="BD120" i="13"/>
  <c r="BD151" i="13"/>
  <c r="BA131" i="13"/>
  <c r="BA139" i="13"/>
  <c r="BD132" i="13"/>
  <c r="BD124" i="13"/>
  <c r="BA107" i="13"/>
  <c r="BA144" i="13"/>
  <c r="BA110" i="13"/>
  <c r="BD145" i="13"/>
  <c r="BD130" i="13"/>
  <c r="BD112" i="13"/>
  <c r="BD149" i="13"/>
  <c r="BA143" i="13"/>
  <c r="BD134" i="13"/>
  <c r="BD142" i="13"/>
  <c r="BA134" i="13"/>
  <c r="BA142" i="13"/>
  <c r="BD150" i="13"/>
  <c r="BD147" i="13"/>
  <c r="BD146" i="13"/>
  <c r="BA126" i="13"/>
  <c r="BA112" i="13"/>
  <c r="BA141" i="13"/>
  <c r="BD140" i="13"/>
  <c r="BD139" i="13"/>
  <c r="BA125" i="13"/>
  <c r="BA106" i="13"/>
  <c r="BA129" i="13"/>
  <c r="BD138" i="13"/>
  <c r="BA130" i="13"/>
  <c r="BA138" i="13"/>
  <c r="BD126" i="13"/>
  <c r="BD119" i="13"/>
  <c r="BD106" i="13"/>
  <c r="BD143" i="13"/>
  <c r="BA137" i="13"/>
  <c r="BD128" i="13"/>
  <c r="BD136" i="13"/>
  <c r="BA128" i="13"/>
  <c r="BA136" i="13"/>
  <c r="BD75" i="13"/>
  <c r="BC75" i="13"/>
  <c r="BE75" i="13"/>
  <c r="BE33" i="13"/>
  <c r="BD33" i="13"/>
  <c r="BC33" i="13"/>
  <c r="BB63" i="13"/>
  <c r="AZ63" i="13"/>
  <c r="BA63" i="13"/>
  <c r="BB21" i="13"/>
  <c r="AZ21" i="13"/>
  <c r="BA21" i="13"/>
  <c r="BB104" i="13"/>
  <c r="AZ104" i="13"/>
  <c r="BA104" i="13"/>
  <c r="AZ98" i="13"/>
  <c r="BB98" i="13"/>
  <c r="BA98" i="13"/>
  <c r="BB92" i="13"/>
  <c r="AZ92" i="13"/>
  <c r="BA92" i="13"/>
  <c r="AZ86" i="13"/>
  <c r="BB86" i="13"/>
  <c r="BA86" i="13"/>
  <c r="BB80" i="13"/>
  <c r="AZ80" i="13"/>
  <c r="BA80" i="13"/>
  <c r="AZ74" i="13"/>
  <c r="BB74" i="13"/>
  <c r="BA74" i="13"/>
  <c r="BB68" i="13"/>
  <c r="AZ68" i="13"/>
  <c r="BA68" i="13"/>
  <c r="AZ62" i="13"/>
  <c r="BB62" i="13"/>
  <c r="BA62" i="13"/>
  <c r="BB56" i="13"/>
  <c r="AZ56" i="13"/>
  <c r="BA56" i="13"/>
  <c r="AZ50" i="13"/>
  <c r="BB50" i="13"/>
  <c r="BA50" i="13"/>
  <c r="BB44" i="13"/>
  <c r="AZ44" i="13"/>
  <c r="BA44" i="13"/>
  <c r="AZ38" i="13"/>
  <c r="BB38" i="13"/>
  <c r="BA38" i="13"/>
  <c r="BB32" i="13"/>
  <c r="AZ32" i="13"/>
  <c r="BA32" i="13"/>
  <c r="AZ26" i="13"/>
  <c r="BB26" i="13"/>
  <c r="BA26" i="13"/>
  <c r="BB20" i="13"/>
  <c r="AZ20" i="13"/>
  <c r="BA20" i="13"/>
  <c r="AZ14" i="13"/>
  <c r="BB14" i="13"/>
  <c r="BA14" i="13"/>
  <c r="BB8" i="13"/>
  <c r="AZ8" i="13"/>
  <c r="BA8" i="13"/>
  <c r="BD63" i="13"/>
  <c r="BC63" i="13"/>
  <c r="BE63" i="13"/>
  <c r="BB87" i="13"/>
  <c r="AZ87" i="13"/>
  <c r="BA87" i="13"/>
  <c r="BB27" i="13"/>
  <c r="AZ27" i="13"/>
  <c r="BA27" i="13"/>
  <c r="BE103" i="13"/>
  <c r="BD103" i="13"/>
  <c r="BC103" i="13"/>
  <c r="BC97" i="13"/>
  <c r="BE97" i="13"/>
  <c r="BD97" i="13"/>
  <c r="BE91" i="13"/>
  <c r="BD91" i="13"/>
  <c r="BC91" i="13"/>
  <c r="BC85" i="13"/>
  <c r="BE85" i="13"/>
  <c r="BD85" i="13"/>
  <c r="BE79" i="13"/>
  <c r="BD79" i="13"/>
  <c r="BC79" i="13"/>
  <c r="BC73" i="13"/>
  <c r="BE73" i="13"/>
  <c r="BD73" i="13"/>
  <c r="BE67" i="13"/>
  <c r="BD67" i="13"/>
  <c r="BC67" i="13"/>
  <c r="BC61" i="13"/>
  <c r="BE61" i="13"/>
  <c r="BD61" i="13"/>
  <c r="BE55" i="13"/>
  <c r="BD55" i="13"/>
  <c r="BC55" i="13"/>
  <c r="BC49" i="13"/>
  <c r="BE49" i="13"/>
  <c r="BD49" i="13"/>
  <c r="BE43" i="13"/>
  <c r="BD43" i="13"/>
  <c r="BC43" i="13"/>
  <c r="BC37" i="13"/>
  <c r="BE37" i="13"/>
  <c r="BD37" i="13"/>
  <c r="BE31" i="13"/>
  <c r="BD31" i="13"/>
  <c r="BC31" i="13"/>
  <c r="BC25" i="13"/>
  <c r="BE25" i="13"/>
  <c r="BD25" i="13"/>
  <c r="BE19" i="13"/>
  <c r="BD19" i="13"/>
  <c r="BC19" i="13"/>
  <c r="BC13" i="13"/>
  <c r="BE13" i="13"/>
  <c r="BD13" i="13"/>
  <c r="BE7" i="13"/>
  <c r="BD7" i="13"/>
  <c r="BC7" i="13"/>
  <c r="BD15" i="13"/>
  <c r="BC15" i="13"/>
  <c r="BE15" i="13"/>
  <c r="BB57" i="13"/>
  <c r="AZ57" i="13"/>
  <c r="BA57" i="13"/>
  <c r="BB103" i="13"/>
  <c r="AZ103" i="13"/>
  <c r="BA103" i="13"/>
  <c r="AZ97" i="13"/>
  <c r="BA97" i="13"/>
  <c r="BB97" i="13"/>
  <c r="BB91" i="13"/>
  <c r="AZ91" i="13"/>
  <c r="BA91" i="13"/>
  <c r="AZ85" i="13"/>
  <c r="BA85" i="13"/>
  <c r="BB85" i="13"/>
  <c r="BB79" i="13"/>
  <c r="AZ79" i="13"/>
  <c r="BA79" i="13"/>
  <c r="AZ73" i="13"/>
  <c r="BA73" i="13"/>
  <c r="BB73" i="13"/>
  <c r="BB67" i="13"/>
  <c r="AZ67" i="13"/>
  <c r="BA67" i="13"/>
  <c r="AZ61" i="13"/>
  <c r="BA61" i="13"/>
  <c r="BB61" i="13"/>
  <c r="BB55" i="13"/>
  <c r="AZ55" i="13"/>
  <c r="BA55" i="13"/>
  <c r="AZ49" i="13"/>
  <c r="BA49" i="13"/>
  <c r="BB49" i="13"/>
  <c r="BB43" i="13"/>
  <c r="AZ43" i="13"/>
  <c r="BA43" i="13"/>
  <c r="AZ37" i="13"/>
  <c r="BA37" i="13"/>
  <c r="BB37" i="13"/>
  <c r="BB31" i="13"/>
  <c r="AZ31" i="13"/>
  <c r="BA31" i="13"/>
  <c r="AZ25" i="13"/>
  <c r="BA25" i="13"/>
  <c r="BB25" i="13"/>
  <c r="BB19" i="13"/>
  <c r="AZ19" i="13"/>
  <c r="BA19" i="13"/>
  <c r="AZ13" i="13"/>
  <c r="BA13" i="13"/>
  <c r="BB13" i="13"/>
  <c r="BB7" i="13"/>
  <c r="AZ7" i="13"/>
  <c r="BA7" i="13"/>
  <c r="BD51" i="13"/>
  <c r="BC51" i="13"/>
  <c r="BE51" i="13"/>
  <c r="BB105" i="13"/>
  <c r="AZ105" i="13"/>
  <c r="BA105" i="13"/>
  <c r="BB51" i="13"/>
  <c r="AZ51" i="13"/>
  <c r="BA51" i="13"/>
  <c r="BD102" i="13"/>
  <c r="BC102" i="13"/>
  <c r="BE102" i="13"/>
  <c r="BC96" i="13"/>
  <c r="BE96" i="13"/>
  <c r="BD96" i="13"/>
  <c r="BD90" i="13"/>
  <c r="BC90" i="13"/>
  <c r="BE90" i="13"/>
  <c r="BC84" i="13"/>
  <c r="BE84" i="13"/>
  <c r="BD84" i="13"/>
  <c r="BD78" i="13"/>
  <c r="BC78" i="13"/>
  <c r="BE78" i="13"/>
  <c r="BC72" i="13"/>
  <c r="BE72" i="13"/>
  <c r="BD72" i="13"/>
  <c r="BD66" i="13"/>
  <c r="BC66" i="13"/>
  <c r="BE66" i="13"/>
  <c r="BC60" i="13"/>
  <c r="BE60" i="13"/>
  <c r="BD60" i="13"/>
  <c r="BD54" i="13"/>
  <c r="BC54" i="13"/>
  <c r="BE54" i="13"/>
  <c r="BC48" i="13"/>
  <c r="BE48" i="13"/>
  <c r="BD48" i="13"/>
  <c r="BD42" i="13"/>
  <c r="BC42" i="13"/>
  <c r="BE42" i="13"/>
  <c r="BC36" i="13"/>
  <c r="BE36" i="13"/>
  <c r="BD36" i="13"/>
  <c r="BD30" i="13"/>
  <c r="BC30" i="13"/>
  <c r="BE30" i="13"/>
  <c r="BC24" i="13"/>
  <c r="BE24" i="13"/>
  <c r="BD24" i="13"/>
  <c r="BD18" i="13"/>
  <c r="BC18" i="13"/>
  <c r="BE18" i="13"/>
  <c r="BC12" i="13"/>
  <c r="BE12" i="13"/>
  <c r="BD12" i="13"/>
  <c r="BE105" i="13"/>
  <c r="BD105" i="13"/>
  <c r="BC105" i="13"/>
  <c r="BE57" i="13"/>
  <c r="BD57" i="13"/>
  <c r="BC57" i="13"/>
  <c r="BB81" i="13"/>
  <c r="AZ81" i="13"/>
  <c r="BA81" i="13"/>
  <c r="BB15" i="13"/>
  <c r="AZ15" i="13"/>
  <c r="BA15" i="13"/>
  <c r="AZ102" i="13"/>
  <c r="BA102" i="13"/>
  <c r="BB102" i="13"/>
  <c r="AZ96" i="13"/>
  <c r="BA96" i="13"/>
  <c r="BB96" i="13"/>
  <c r="AZ90" i="13"/>
  <c r="BA90" i="13"/>
  <c r="BB90" i="13"/>
  <c r="AZ84" i="13"/>
  <c r="BA84" i="13"/>
  <c r="BB84" i="13"/>
  <c r="AZ78" i="13"/>
  <c r="BA78" i="13"/>
  <c r="BB78" i="13"/>
  <c r="AZ72" i="13"/>
  <c r="BA72" i="13"/>
  <c r="BB72" i="13"/>
  <c r="AZ66" i="13"/>
  <c r="BA66" i="13"/>
  <c r="BB66" i="13"/>
  <c r="AZ60" i="13"/>
  <c r="BA60" i="13"/>
  <c r="BB60" i="13"/>
  <c r="AZ54" i="13"/>
  <c r="BA54" i="13"/>
  <c r="BB54" i="13"/>
  <c r="AZ48" i="13"/>
  <c r="BA48" i="13"/>
  <c r="BB48" i="13"/>
  <c r="AZ42" i="13"/>
  <c r="BA42" i="13"/>
  <c r="BB42" i="13"/>
  <c r="AZ36" i="13"/>
  <c r="BA36" i="13"/>
  <c r="BB36" i="13"/>
  <c r="AZ30" i="13"/>
  <c r="BA30" i="13"/>
  <c r="BB30" i="13"/>
  <c r="AZ24" i="13"/>
  <c r="BA24" i="13"/>
  <c r="BB24" i="13"/>
  <c r="AZ18" i="13"/>
  <c r="BA18" i="13"/>
  <c r="BB18" i="13"/>
  <c r="AZ12" i="13"/>
  <c r="BA12" i="13"/>
  <c r="BB12" i="13"/>
  <c r="BC152" i="13"/>
  <c r="BC159" i="13"/>
  <c r="BC160" i="13"/>
  <c r="BC154" i="13"/>
  <c r="BC165" i="13"/>
  <c r="BC161" i="13"/>
  <c r="BC158" i="13"/>
  <c r="BC155" i="13"/>
  <c r="BC163" i="13"/>
  <c r="BC153" i="13"/>
  <c r="BC164" i="13"/>
  <c r="BC157" i="13"/>
  <c r="BC162" i="13"/>
  <c r="BC156" i="13"/>
  <c r="BC110" i="13"/>
  <c r="BC141" i="13"/>
  <c r="BC114" i="13"/>
  <c r="BC121" i="13"/>
  <c r="BC108" i="13"/>
  <c r="BC144" i="13"/>
  <c r="BC129" i="13"/>
  <c r="BC137" i="13"/>
  <c r="BC117" i="13"/>
  <c r="BC122" i="13"/>
  <c r="BC113" i="13"/>
  <c r="BC133" i="13"/>
  <c r="BC135" i="13"/>
  <c r="BC131" i="13"/>
  <c r="BC116" i="13"/>
  <c r="BC125" i="13"/>
  <c r="BC118" i="13"/>
  <c r="BC123" i="13"/>
  <c r="BC148" i="13"/>
  <c r="BC109" i="13"/>
  <c r="BC107" i="13"/>
  <c r="BC111" i="13"/>
  <c r="BC127" i="13"/>
  <c r="BC120" i="13"/>
  <c r="BC151" i="13"/>
  <c r="BC132" i="13"/>
  <c r="BC124" i="13"/>
  <c r="BC145" i="13"/>
  <c r="BC130" i="13"/>
  <c r="BC112" i="13"/>
  <c r="BC149" i="13"/>
  <c r="BC134" i="13"/>
  <c r="BC142" i="13"/>
  <c r="BC115" i="13"/>
  <c r="BC146" i="13"/>
  <c r="BC147" i="13"/>
  <c r="BC140" i="13"/>
  <c r="BC139" i="13"/>
  <c r="BC138" i="13"/>
  <c r="BC126" i="13"/>
  <c r="BC119" i="13"/>
  <c r="BC106" i="13"/>
  <c r="BC143" i="13"/>
  <c r="BC128" i="13"/>
  <c r="BC136" i="13"/>
  <c r="BC150" i="13"/>
  <c r="BE93" i="13"/>
  <c r="BD93" i="13"/>
  <c r="BC93" i="13"/>
  <c r="BE45" i="13"/>
  <c r="BD45" i="13"/>
  <c r="BC45" i="13"/>
  <c r="BB75" i="13"/>
  <c r="AZ75" i="13"/>
  <c r="BA75" i="13"/>
  <c r="BB9" i="13"/>
  <c r="AZ9" i="13"/>
  <c r="BA9" i="13"/>
  <c r="BD101" i="13"/>
  <c r="BC101" i="13"/>
  <c r="BE101" i="13"/>
  <c r="BC95" i="13"/>
  <c r="BE95" i="13"/>
  <c r="BD95" i="13"/>
  <c r="BD89" i="13"/>
  <c r="BC89" i="13"/>
  <c r="BE89" i="13"/>
  <c r="BC83" i="13"/>
  <c r="BE83" i="13"/>
  <c r="BD83" i="13"/>
  <c r="BD77" i="13"/>
  <c r="BC77" i="13"/>
  <c r="BE77" i="13"/>
  <c r="BC71" i="13"/>
  <c r="BE71" i="13"/>
  <c r="BD71" i="13"/>
  <c r="BD65" i="13"/>
  <c r="BC65" i="13"/>
  <c r="BE65" i="13"/>
  <c r="BC59" i="13"/>
  <c r="BE59" i="13"/>
  <c r="BD59" i="13"/>
  <c r="BD53" i="13"/>
  <c r="BC53" i="13"/>
  <c r="BE53" i="13"/>
  <c r="BC47" i="13"/>
  <c r="BE47" i="13"/>
  <c r="BD47" i="13"/>
  <c r="BD41" i="13"/>
  <c r="BC41" i="13"/>
  <c r="BE41" i="13"/>
  <c r="BC35" i="13"/>
  <c r="BE35" i="13"/>
  <c r="BD35" i="13"/>
  <c r="BD29" i="13"/>
  <c r="BC29" i="13"/>
  <c r="BE29" i="13"/>
  <c r="BC23" i="13"/>
  <c r="BE23" i="13"/>
  <c r="BD23" i="13"/>
  <c r="BD17" i="13"/>
  <c r="BC17" i="13"/>
  <c r="BE17" i="13"/>
  <c r="BC11" i="13"/>
  <c r="BE11" i="13"/>
  <c r="BD11" i="13"/>
  <c r="BE69" i="13"/>
  <c r="BD69" i="13"/>
  <c r="BC69" i="13"/>
  <c r="BE9" i="13"/>
  <c r="BD9" i="13"/>
  <c r="BC9" i="13"/>
  <c r="BB93" i="13"/>
  <c r="AZ93" i="13"/>
  <c r="BA93" i="13"/>
  <c r="BB39" i="13"/>
  <c r="AZ39" i="13"/>
  <c r="BA39" i="13"/>
  <c r="AZ101" i="13"/>
  <c r="BA101" i="13"/>
  <c r="BB101" i="13"/>
  <c r="AZ95" i="13"/>
  <c r="BA95" i="13"/>
  <c r="BB95" i="13"/>
  <c r="AZ89" i="13"/>
  <c r="BA89" i="13"/>
  <c r="BB89" i="13"/>
  <c r="AZ83" i="13"/>
  <c r="BA83" i="13"/>
  <c r="BB83" i="13"/>
  <c r="AZ77" i="13"/>
  <c r="BA77" i="13"/>
  <c r="BB77" i="13"/>
  <c r="AZ71" i="13"/>
  <c r="BA71" i="13"/>
  <c r="BB71" i="13"/>
  <c r="AZ65" i="13"/>
  <c r="BA65" i="13"/>
  <c r="BB65" i="13"/>
  <c r="AZ59" i="13"/>
  <c r="BA59" i="13"/>
  <c r="BB59" i="13"/>
  <c r="AZ53" i="13"/>
  <c r="BA53" i="13"/>
  <c r="BB53" i="13"/>
  <c r="AZ47" i="13"/>
  <c r="BA47" i="13"/>
  <c r="BB47" i="13"/>
  <c r="AZ41" i="13"/>
  <c r="BA41" i="13"/>
  <c r="BB41" i="13"/>
  <c r="AZ35" i="13"/>
  <c r="BA35" i="13"/>
  <c r="BB35" i="13"/>
  <c r="AZ29" i="13"/>
  <c r="BA29" i="13"/>
  <c r="BB29" i="13"/>
  <c r="AZ23" i="13"/>
  <c r="BA23" i="13"/>
  <c r="BB23" i="13"/>
  <c r="AZ17" i="13"/>
  <c r="BA17" i="13"/>
  <c r="BB17" i="13"/>
  <c r="AZ11" i="13"/>
  <c r="BA11" i="13"/>
  <c r="BB11" i="13"/>
  <c r="BD87" i="13"/>
  <c r="BC87" i="13"/>
  <c r="BE87" i="13"/>
  <c r="BD27" i="13"/>
  <c r="BC27" i="13"/>
  <c r="BE27" i="13"/>
  <c r="BB99" i="13"/>
  <c r="AZ99" i="13"/>
  <c r="BA99" i="13"/>
  <c r="BB45" i="13"/>
  <c r="AZ45" i="13"/>
  <c r="BA45" i="13"/>
  <c r="BB6" i="13"/>
  <c r="BA6" i="13"/>
  <c r="AZ6" i="13"/>
  <c r="BD100" i="13"/>
  <c r="BC100" i="13"/>
  <c r="BE100" i="13"/>
  <c r="BE94" i="13"/>
  <c r="BD94" i="13"/>
  <c r="BC94" i="13"/>
  <c r="BD88" i="13"/>
  <c r="BC88" i="13"/>
  <c r="BE88" i="13"/>
  <c r="BE82" i="13"/>
  <c r="BD82" i="13"/>
  <c r="BC82" i="13"/>
  <c r="BD76" i="13"/>
  <c r="BC76" i="13"/>
  <c r="BE76" i="13"/>
  <c r="BE70" i="13"/>
  <c r="BD70" i="13"/>
  <c r="BC70" i="13"/>
  <c r="BD64" i="13"/>
  <c r="BC64" i="13"/>
  <c r="BE64" i="13"/>
  <c r="BE58" i="13"/>
  <c r="BD58" i="13"/>
  <c r="BC58" i="13"/>
  <c r="BD52" i="13"/>
  <c r="BC52" i="13"/>
  <c r="BE52" i="13"/>
  <c r="BE46" i="13"/>
  <c r="BD46" i="13"/>
  <c r="BC46" i="13"/>
  <c r="BD40" i="13"/>
  <c r="BC40" i="13"/>
  <c r="BE40" i="13"/>
  <c r="BE34" i="13"/>
  <c r="BD34" i="13"/>
  <c r="BC34" i="13"/>
  <c r="BD28" i="13"/>
  <c r="BC28" i="13"/>
  <c r="BE28" i="13"/>
  <c r="BE22" i="13"/>
  <c r="BD22" i="13"/>
  <c r="BC22" i="13"/>
  <c r="BD16" i="13"/>
  <c r="BC16" i="13"/>
  <c r="BE16" i="13"/>
  <c r="BE10" i="13"/>
  <c r="BD10" i="13"/>
  <c r="BC10" i="13"/>
  <c r="BD99" i="13"/>
  <c r="BC99" i="13"/>
  <c r="BE99" i="13"/>
  <c r="BE21" i="13"/>
  <c r="BD21" i="13"/>
  <c r="BC21" i="13"/>
  <c r="BE6" i="13"/>
  <c r="BD6" i="13"/>
  <c r="BC6" i="13"/>
  <c r="BB100" i="13"/>
  <c r="AZ100" i="13"/>
  <c r="BA100" i="13"/>
  <c r="BB94" i="13"/>
  <c r="BA94" i="13"/>
  <c r="AZ94" i="13"/>
  <c r="BB88" i="13"/>
  <c r="AZ88" i="13"/>
  <c r="BA88" i="13"/>
  <c r="BB82" i="13"/>
  <c r="AZ82" i="13"/>
  <c r="BA82" i="13"/>
  <c r="BB76" i="13"/>
  <c r="AZ76" i="13"/>
  <c r="BA76" i="13"/>
  <c r="BB70" i="13"/>
  <c r="AZ70" i="13"/>
  <c r="BA70" i="13"/>
  <c r="BB64" i="13"/>
  <c r="BA64" i="13"/>
  <c r="AZ64" i="13"/>
  <c r="BB58" i="13"/>
  <c r="AZ58" i="13"/>
  <c r="BA58" i="13"/>
  <c r="BB52" i="13"/>
  <c r="AZ52" i="13"/>
  <c r="BA52" i="13"/>
  <c r="BB46" i="13"/>
  <c r="AZ46" i="13"/>
  <c r="BA46" i="13"/>
  <c r="BB40" i="13"/>
  <c r="AZ40" i="13"/>
  <c r="BA40" i="13"/>
  <c r="BB34" i="13"/>
  <c r="AZ34" i="13"/>
  <c r="BA34" i="13"/>
  <c r="BB28" i="13"/>
  <c r="BA28" i="13"/>
  <c r="AZ28" i="13"/>
  <c r="BB22" i="13"/>
  <c r="BA22" i="13"/>
  <c r="AZ22" i="13"/>
  <c r="BB16" i="13"/>
  <c r="AZ16" i="13"/>
  <c r="BA16" i="13"/>
  <c r="BB10" i="13"/>
  <c r="AZ10" i="13"/>
  <c r="BA10" i="13"/>
  <c r="AZ161" i="13"/>
  <c r="AZ164" i="13"/>
  <c r="AZ155" i="13"/>
  <c r="AZ158" i="13"/>
  <c r="AZ152" i="13"/>
  <c r="AZ165" i="13"/>
  <c r="AZ153" i="13"/>
  <c r="AZ159" i="13"/>
  <c r="AZ163" i="13"/>
  <c r="AZ156" i="13"/>
  <c r="AZ160" i="13"/>
  <c r="AZ157" i="13"/>
  <c r="AZ162" i="13"/>
  <c r="AZ154" i="13"/>
  <c r="AZ115" i="13"/>
  <c r="AZ120" i="13"/>
  <c r="AZ149" i="13"/>
  <c r="AZ135" i="13"/>
  <c r="AZ114" i="13"/>
  <c r="AZ151" i="13"/>
  <c r="AZ116" i="13"/>
  <c r="AZ119" i="13"/>
  <c r="AZ124" i="13"/>
  <c r="AZ118" i="13"/>
  <c r="AZ117" i="13"/>
  <c r="AZ122" i="13"/>
  <c r="AZ133" i="13"/>
  <c r="AZ109" i="13"/>
  <c r="AZ146" i="13"/>
  <c r="AZ108" i="13"/>
  <c r="AZ145" i="13"/>
  <c r="AZ121" i="13"/>
  <c r="AZ147" i="13"/>
  <c r="AZ113" i="13"/>
  <c r="AZ150" i="13"/>
  <c r="AZ123" i="13"/>
  <c r="AZ111" i="13"/>
  <c r="AZ148" i="13"/>
  <c r="AZ132" i="13"/>
  <c r="AZ140" i="13"/>
  <c r="AZ127" i="13"/>
  <c r="AZ131" i="13"/>
  <c r="AZ139" i="13"/>
  <c r="AZ107" i="13"/>
  <c r="AZ144" i="13"/>
  <c r="AZ110" i="13"/>
  <c r="AZ143" i="13"/>
  <c r="AZ134" i="13"/>
  <c r="AZ142" i="13"/>
  <c r="AZ126" i="13"/>
  <c r="AZ112" i="13"/>
  <c r="AZ141" i="13"/>
  <c r="AZ125" i="13"/>
  <c r="AZ106" i="13"/>
  <c r="AZ129" i="13"/>
  <c r="AZ130" i="13"/>
  <c r="AZ138" i="13"/>
  <c r="AZ137" i="13"/>
  <c r="AZ128" i="13"/>
  <c r="AZ136" i="13"/>
  <c r="I79" i="12"/>
  <c r="I65" i="12"/>
  <c r="I63" i="12"/>
  <c r="J83" i="12"/>
  <c r="J77" i="12"/>
  <c r="I49" i="12"/>
  <c r="I47" i="12"/>
  <c r="I53" i="12"/>
  <c r="J75" i="12"/>
  <c r="J13" i="12"/>
  <c r="J29" i="12"/>
  <c r="J40" i="12"/>
  <c r="I51" i="12"/>
  <c r="J34" i="12"/>
  <c r="I36" i="12"/>
  <c r="J85" i="12"/>
  <c r="J81" i="12"/>
  <c r="J7" i="12"/>
  <c r="I82" i="12"/>
  <c r="I39" i="12"/>
  <c r="I37" i="12"/>
  <c r="I20" i="12"/>
  <c r="I17" i="12"/>
  <c r="I31" i="12"/>
  <c r="I45" i="12"/>
  <c r="I27" i="12"/>
  <c r="J78" i="12"/>
  <c r="J67" i="12"/>
  <c r="J44" i="12"/>
  <c r="J10" i="12"/>
  <c r="J92" i="12"/>
  <c r="J32" i="12"/>
  <c r="J87" i="12"/>
  <c r="I93" i="12"/>
  <c r="J30" i="12"/>
  <c r="I77" i="12"/>
  <c r="I57" i="12"/>
  <c r="I43" i="12"/>
  <c r="J26" i="12"/>
  <c r="J103" i="12"/>
  <c r="I33" i="12"/>
  <c r="I50" i="12"/>
  <c r="I25" i="12"/>
  <c r="I15" i="12"/>
  <c r="I104" i="12"/>
  <c r="I19" i="12"/>
  <c r="J62" i="12"/>
  <c r="J59" i="12"/>
  <c r="J98" i="12"/>
  <c r="J102" i="12"/>
  <c r="J57" i="12"/>
  <c r="J52" i="12"/>
  <c r="J24" i="12"/>
  <c r="J91" i="12"/>
  <c r="I71" i="12"/>
  <c r="I69" i="12"/>
  <c r="J61" i="12"/>
  <c r="J48" i="12"/>
  <c r="I90" i="12"/>
  <c r="I21" i="12"/>
  <c r="J90" i="12"/>
  <c r="J63" i="12"/>
  <c r="I94" i="12"/>
  <c r="I74" i="12"/>
  <c r="I80" i="12"/>
  <c r="I78" i="12"/>
  <c r="I84" i="12"/>
  <c r="I42" i="12"/>
  <c r="I70" i="12"/>
  <c r="I91" i="12"/>
  <c r="J100" i="12"/>
  <c r="J74" i="12"/>
  <c r="J33" i="12"/>
  <c r="J96" i="12"/>
  <c r="J70" i="12"/>
  <c r="J55" i="12"/>
  <c r="I44" i="12"/>
  <c r="J38" i="12"/>
  <c r="I86" i="12"/>
  <c r="I58" i="12"/>
  <c r="I56" i="12"/>
  <c r="I54" i="12"/>
  <c r="J66" i="12"/>
  <c r="J88" i="12"/>
  <c r="I73" i="12"/>
  <c r="J89" i="12"/>
  <c r="I92" i="12"/>
  <c r="J82" i="12"/>
  <c r="I32" i="12"/>
  <c r="I68" i="12"/>
  <c r="I46" i="12"/>
  <c r="I6" i="12"/>
  <c r="J60" i="12"/>
  <c r="J19" i="12"/>
  <c r="J58" i="12"/>
  <c r="J68" i="12"/>
  <c r="J80" i="12"/>
  <c r="J69" i="12"/>
  <c r="J101" i="12"/>
  <c r="I72" i="12"/>
  <c r="I8" i="12"/>
  <c r="I22" i="12"/>
  <c r="I67" i="12"/>
  <c r="J11" i="12"/>
  <c r="J9" i="12"/>
  <c r="J72" i="12"/>
  <c r="I85" i="12"/>
  <c r="I66" i="12"/>
  <c r="J43" i="12"/>
  <c r="I34" i="12"/>
  <c r="I97" i="12"/>
  <c r="I52" i="12"/>
  <c r="I59" i="12"/>
  <c r="J94" i="12"/>
  <c r="J99" i="12"/>
  <c r="J42" i="12"/>
  <c r="J97" i="12"/>
  <c r="J86" i="12"/>
  <c r="J64" i="12"/>
  <c r="J76" i="12"/>
  <c r="I87" i="12"/>
  <c r="J56" i="12"/>
  <c r="J28" i="12"/>
  <c r="J15" i="12"/>
  <c r="I55" i="12"/>
  <c r="I61" i="12"/>
  <c r="I28" i="12"/>
  <c r="I41" i="12"/>
  <c r="I35" i="12"/>
  <c r="J12" i="12"/>
  <c r="J18" i="12"/>
  <c r="J73" i="12"/>
  <c r="J95" i="12"/>
  <c r="J79" i="12"/>
  <c r="I64" i="12"/>
  <c r="I9" i="12"/>
  <c r="I102" i="12"/>
  <c r="I100" i="12"/>
  <c r="I88" i="12"/>
  <c r="I7" i="12"/>
  <c r="I11" i="12"/>
  <c r="J14" i="12"/>
  <c r="J51" i="12"/>
  <c r="J54" i="12"/>
  <c r="J49" i="12"/>
  <c r="J105" i="12"/>
  <c r="J16" i="12"/>
  <c r="J71" i="12"/>
  <c r="J65" i="12"/>
  <c r="I29" i="12"/>
  <c r="I98" i="12"/>
  <c r="I96" i="12"/>
  <c r="I99" i="12"/>
  <c r="J45" i="12"/>
  <c r="J93" i="12"/>
  <c r="J41" i="12"/>
  <c r="J104" i="12"/>
  <c r="J8" i="12"/>
  <c r="I23" i="12"/>
  <c r="I48" i="12"/>
  <c r="J53" i="12"/>
  <c r="J35" i="12"/>
  <c r="I76" i="12"/>
  <c r="I26" i="12"/>
  <c r="I40" i="12"/>
  <c r="I62" i="12"/>
  <c r="I83" i="12"/>
  <c r="J84" i="12"/>
  <c r="J27" i="12"/>
  <c r="J21" i="12"/>
  <c r="J25" i="12"/>
  <c r="J22" i="12"/>
  <c r="J47" i="12"/>
  <c r="I13" i="12"/>
  <c r="I38" i="12"/>
  <c r="I10" i="12"/>
  <c r="J17" i="12"/>
  <c r="I24" i="12"/>
  <c r="I75" i="12"/>
  <c r="J39" i="12"/>
  <c r="I18" i="12"/>
  <c r="I16" i="12"/>
  <c r="I30" i="12"/>
  <c r="I60" i="12"/>
  <c r="I105" i="12"/>
  <c r="J6" i="12"/>
  <c r="J20" i="12"/>
  <c r="J50" i="12"/>
  <c r="J36" i="12"/>
  <c r="J37" i="12"/>
  <c r="J31" i="12"/>
  <c r="I103" i="12"/>
  <c r="I14" i="12"/>
  <c r="I89" i="12"/>
  <c r="I95" i="12"/>
  <c r="I101" i="12"/>
  <c r="J46" i="12"/>
  <c r="J23" i="12"/>
  <c r="I12" i="12"/>
  <c r="I81" i="12"/>
  <c r="R89" i="10"/>
  <c r="Q22" i="10"/>
  <c r="S21" i="10"/>
  <c r="S22" i="10" s="1"/>
  <c r="V68" i="10"/>
  <c r="W21" i="10"/>
  <c r="R22" i="10"/>
  <c r="Q68" i="10"/>
  <c r="Q69" i="10" s="1"/>
  <c r="W88" i="10"/>
  <c r="V21" i="10"/>
  <c r="X21" i="10"/>
  <c r="AP7" i="7" l="1"/>
  <c r="AQ7" i="7"/>
  <c r="AR7" i="7"/>
  <c r="AS7" i="7"/>
  <c r="AP8" i="7"/>
  <c r="AQ8" i="7"/>
  <c r="AR8" i="7"/>
  <c r="AS8" i="7"/>
  <c r="AP9" i="7"/>
  <c r="AQ9" i="7"/>
  <c r="AR9" i="7"/>
  <c r="AS9" i="7"/>
  <c r="AP10" i="7"/>
  <c r="AQ10" i="7"/>
  <c r="AR10" i="7"/>
  <c r="AS10" i="7"/>
  <c r="AP11" i="7"/>
  <c r="AQ11" i="7"/>
  <c r="AR11" i="7"/>
  <c r="AS11" i="7"/>
  <c r="AP12" i="7"/>
  <c r="AQ12" i="7"/>
  <c r="AR12" i="7"/>
  <c r="AS12" i="7"/>
  <c r="AP13" i="7"/>
  <c r="AQ13" i="7"/>
  <c r="AR13" i="7"/>
  <c r="AS13" i="7"/>
  <c r="AP14" i="7"/>
  <c r="AQ14" i="7"/>
  <c r="AR14" i="7"/>
  <c r="AS14" i="7"/>
  <c r="AP15" i="7"/>
  <c r="AQ15" i="7"/>
  <c r="AR15" i="7"/>
  <c r="AS15" i="7"/>
  <c r="AP16" i="7"/>
  <c r="AQ16" i="7"/>
  <c r="AR16" i="7"/>
  <c r="AS16" i="7"/>
  <c r="AP17" i="7"/>
  <c r="AQ17" i="7"/>
  <c r="AR17" i="7"/>
  <c r="AS17" i="7"/>
  <c r="AP18" i="7"/>
  <c r="AQ18" i="7"/>
  <c r="AR18" i="7"/>
  <c r="AS18" i="7"/>
  <c r="AP19" i="7"/>
  <c r="AQ19" i="7"/>
  <c r="AR19" i="7"/>
  <c r="AS19" i="7"/>
  <c r="AP20" i="7"/>
  <c r="AQ20" i="7"/>
  <c r="AR20" i="7"/>
  <c r="AS20" i="7"/>
  <c r="AP21" i="7"/>
  <c r="AQ21" i="7"/>
  <c r="AR21" i="7"/>
  <c r="AS21" i="7"/>
  <c r="AP22" i="7"/>
  <c r="AQ22" i="7"/>
  <c r="AR22" i="7"/>
  <c r="AS22" i="7"/>
  <c r="AP23" i="7"/>
  <c r="AQ23" i="7"/>
  <c r="AR23" i="7"/>
  <c r="AS23" i="7"/>
  <c r="AP24" i="7"/>
  <c r="AQ24" i="7"/>
  <c r="AR24" i="7"/>
  <c r="AS24" i="7"/>
  <c r="AP25" i="7"/>
  <c r="AQ25" i="7"/>
  <c r="AR25" i="7"/>
  <c r="AS25" i="7"/>
  <c r="AP26" i="7"/>
  <c r="AQ26" i="7"/>
  <c r="AR26" i="7"/>
  <c r="AS26" i="7"/>
  <c r="AP27" i="7"/>
  <c r="AQ27" i="7"/>
  <c r="AR27" i="7"/>
  <c r="AS27" i="7"/>
  <c r="AP28" i="7"/>
  <c r="AQ28" i="7"/>
  <c r="AR28" i="7"/>
  <c r="AS28" i="7"/>
  <c r="AP29" i="7"/>
  <c r="AQ29" i="7"/>
  <c r="AR29" i="7"/>
  <c r="AS29" i="7"/>
  <c r="AP30" i="7"/>
  <c r="AQ30" i="7"/>
  <c r="AR30" i="7"/>
  <c r="AS30" i="7"/>
  <c r="AP31" i="7"/>
  <c r="AQ31" i="7"/>
  <c r="AR31" i="7"/>
  <c r="AS31" i="7"/>
  <c r="AP32" i="7"/>
  <c r="AQ32" i="7"/>
  <c r="AR32" i="7"/>
  <c r="AS32" i="7"/>
  <c r="AP33" i="7"/>
  <c r="AQ33" i="7"/>
  <c r="AR33" i="7"/>
  <c r="AS33" i="7"/>
  <c r="AP34" i="7"/>
  <c r="AQ34" i="7"/>
  <c r="AR34" i="7"/>
  <c r="AS34" i="7"/>
  <c r="AP35" i="7"/>
  <c r="AQ35" i="7"/>
  <c r="AR35" i="7"/>
  <c r="AS35" i="7"/>
  <c r="AP36" i="7"/>
  <c r="AQ36" i="7"/>
  <c r="AR36" i="7"/>
  <c r="AS36" i="7"/>
  <c r="AP37" i="7"/>
  <c r="AQ37" i="7"/>
  <c r="AR37" i="7"/>
  <c r="AS37" i="7"/>
  <c r="AP38" i="7"/>
  <c r="AQ38" i="7"/>
  <c r="AR38" i="7"/>
  <c r="AS38" i="7"/>
  <c r="AP39" i="7"/>
  <c r="AQ39" i="7"/>
  <c r="AR39" i="7"/>
  <c r="AS39" i="7"/>
  <c r="AP40" i="7"/>
  <c r="AQ40" i="7"/>
  <c r="AR40" i="7"/>
  <c r="AS40" i="7"/>
  <c r="AQ6" i="7"/>
  <c r="AR6" i="7"/>
  <c r="AS6" i="7"/>
  <c r="AP6" i="7"/>
  <c r="X22" i="10"/>
  <c r="V22" i="10"/>
  <c r="V23" i="10" s="1"/>
  <c r="W89" i="10"/>
  <c r="W90" i="10" s="1"/>
  <c r="Q70" i="10"/>
  <c r="R23" i="10"/>
  <c r="W22" i="10"/>
  <c r="V69" i="10"/>
  <c r="S23" i="10"/>
  <c r="Q23" i="10"/>
  <c r="R90" i="10"/>
  <c r="BL105" i="6" l="1"/>
  <c r="BK105" i="6"/>
  <c r="BJ105" i="6"/>
  <c r="BI105" i="6"/>
  <c r="BH105" i="6"/>
  <c r="BL104" i="6"/>
  <c r="BK104" i="6"/>
  <c r="BJ104" i="6"/>
  <c r="BI104" i="6"/>
  <c r="BH104" i="6"/>
  <c r="BL103" i="6"/>
  <c r="BK103" i="6"/>
  <c r="BJ103" i="6"/>
  <c r="BI103" i="6"/>
  <c r="BH103" i="6"/>
  <c r="BL102" i="6"/>
  <c r="BK102" i="6"/>
  <c r="BJ102" i="6"/>
  <c r="BI102" i="6"/>
  <c r="BH102" i="6"/>
  <c r="BL101" i="6"/>
  <c r="BK101" i="6"/>
  <c r="BJ101" i="6"/>
  <c r="BI101" i="6"/>
  <c r="BH101" i="6"/>
  <c r="BL100" i="6"/>
  <c r="BK100" i="6"/>
  <c r="BJ100" i="6"/>
  <c r="BI100" i="6"/>
  <c r="BH100" i="6"/>
  <c r="BL99" i="6"/>
  <c r="BK99" i="6"/>
  <c r="BJ99" i="6"/>
  <c r="BI99" i="6"/>
  <c r="BH99" i="6"/>
  <c r="BL98" i="6"/>
  <c r="BK98" i="6"/>
  <c r="BJ98" i="6"/>
  <c r="BI98" i="6"/>
  <c r="BH98" i="6"/>
  <c r="BL97" i="6"/>
  <c r="BK97" i="6"/>
  <c r="BJ97" i="6"/>
  <c r="BI97" i="6"/>
  <c r="BH97" i="6"/>
  <c r="BL96" i="6"/>
  <c r="BK96" i="6"/>
  <c r="BJ96" i="6"/>
  <c r="BI96" i="6"/>
  <c r="BH96" i="6"/>
  <c r="BL95" i="6"/>
  <c r="BK95" i="6"/>
  <c r="BJ95" i="6"/>
  <c r="BI95" i="6"/>
  <c r="BH95" i="6"/>
  <c r="BL94" i="6"/>
  <c r="BK94" i="6"/>
  <c r="BJ94" i="6"/>
  <c r="BI94" i="6"/>
  <c r="BH94" i="6"/>
  <c r="BL93" i="6"/>
  <c r="BK93" i="6"/>
  <c r="BJ93" i="6"/>
  <c r="BI93" i="6"/>
  <c r="BH93" i="6"/>
  <c r="BL92" i="6"/>
  <c r="BK92" i="6"/>
  <c r="BJ92" i="6"/>
  <c r="BI92" i="6"/>
  <c r="BH92" i="6"/>
  <c r="BL91" i="6"/>
  <c r="BK91" i="6"/>
  <c r="BJ91" i="6"/>
  <c r="BI91" i="6"/>
  <c r="BH91" i="6"/>
  <c r="BL90" i="6"/>
  <c r="BK90" i="6"/>
  <c r="BJ90" i="6"/>
  <c r="BI90" i="6"/>
  <c r="BH90" i="6"/>
  <c r="BL89" i="6"/>
  <c r="BK89" i="6"/>
  <c r="BJ89" i="6"/>
  <c r="BI89" i="6"/>
  <c r="BH89" i="6"/>
  <c r="BL88" i="6"/>
  <c r="BK88" i="6"/>
  <c r="BJ88" i="6"/>
  <c r="BI88" i="6"/>
  <c r="BH88" i="6"/>
  <c r="BL87" i="6"/>
  <c r="BK87" i="6"/>
  <c r="BJ87" i="6"/>
  <c r="BI87" i="6"/>
  <c r="BH87" i="6"/>
  <c r="BL86" i="6"/>
  <c r="BK86" i="6"/>
  <c r="BJ86" i="6"/>
  <c r="BI86" i="6"/>
  <c r="BH86" i="6"/>
  <c r="BL85" i="6"/>
  <c r="BK85" i="6"/>
  <c r="BJ85" i="6"/>
  <c r="BI85" i="6"/>
  <c r="BH85" i="6"/>
  <c r="BL84" i="6"/>
  <c r="BK84" i="6"/>
  <c r="BJ84" i="6"/>
  <c r="BI84" i="6"/>
  <c r="BH84" i="6"/>
  <c r="BL83" i="6"/>
  <c r="BK83" i="6"/>
  <c r="BJ83" i="6"/>
  <c r="BI83" i="6"/>
  <c r="BH83" i="6"/>
  <c r="BL82" i="6"/>
  <c r="BK82" i="6"/>
  <c r="BJ82" i="6"/>
  <c r="BI82" i="6"/>
  <c r="BH82" i="6"/>
  <c r="BL81" i="6"/>
  <c r="BK81" i="6"/>
  <c r="BJ81" i="6"/>
  <c r="BI81" i="6"/>
  <c r="BH81" i="6"/>
  <c r="BL80" i="6"/>
  <c r="BK80" i="6"/>
  <c r="BJ80" i="6"/>
  <c r="BI80" i="6"/>
  <c r="BH80" i="6"/>
  <c r="BL79" i="6"/>
  <c r="BK79" i="6"/>
  <c r="BJ79" i="6"/>
  <c r="BI79" i="6"/>
  <c r="BH79" i="6"/>
  <c r="BL78" i="6"/>
  <c r="BK78" i="6"/>
  <c r="BJ78" i="6"/>
  <c r="BI78" i="6"/>
  <c r="BH78" i="6"/>
  <c r="BL77" i="6"/>
  <c r="BK77" i="6"/>
  <c r="BJ77" i="6"/>
  <c r="BI77" i="6"/>
  <c r="BH77" i="6"/>
  <c r="BL76" i="6"/>
  <c r="BK76" i="6"/>
  <c r="BJ76" i="6"/>
  <c r="BI76" i="6"/>
  <c r="BH76" i="6"/>
  <c r="BL75" i="6"/>
  <c r="BK75" i="6"/>
  <c r="BJ75" i="6"/>
  <c r="BI75" i="6"/>
  <c r="BH75" i="6"/>
  <c r="BL74" i="6"/>
  <c r="BK74" i="6"/>
  <c r="BJ74" i="6"/>
  <c r="BI74" i="6"/>
  <c r="BH74" i="6"/>
  <c r="BL73" i="6"/>
  <c r="BK73" i="6"/>
  <c r="BJ73" i="6"/>
  <c r="BI73" i="6"/>
  <c r="BH73" i="6"/>
  <c r="BL72" i="6"/>
  <c r="BK72" i="6"/>
  <c r="BJ72" i="6"/>
  <c r="BI72" i="6"/>
  <c r="BH72" i="6"/>
  <c r="BL71" i="6"/>
  <c r="BK71" i="6"/>
  <c r="BJ71" i="6"/>
  <c r="BI71" i="6"/>
  <c r="BH71" i="6"/>
  <c r="BL70" i="6"/>
  <c r="BK70" i="6"/>
  <c r="BJ70" i="6"/>
  <c r="BI70" i="6"/>
  <c r="BH70" i="6"/>
  <c r="BL69" i="6"/>
  <c r="BK69" i="6"/>
  <c r="BJ69" i="6"/>
  <c r="BI69" i="6"/>
  <c r="BH69" i="6"/>
  <c r="BL68" i="6"/>
  <c r="BK68" i="6"/>
  <c r="BJ68" i="6"/>
  <c r="BI68" i="6"/>
  <c r="BH68" i="6"/>
  <c r="BL67" i="6"/>
  <c r="BK67" i="6"/>
  <c r="BJ67" i="6"/>
  <c r="BI67" i="6"/>
  <c r="BH67" i="6"/>
  <c r="BL66" i="6"/>
  <c r="BK66" i="6"/>
  <c r="BJ66" i="6"/>
  <c r="BI66" i="6"/>
  <c r="BH66" i="6"/>
  <c r="BL65" i="6"/>
  <c r="BK65" i="6"/>
  <c r="BJ65" i="6"/>
  <c r="BI65" i="6"/>
  <c r="BH65" i="6"/>
  <c r="BL64" i="6"/>
  <c r="BK64" i="6"/>
  <c r="BJ64" i="6"/>
  <c r="BI64" i="6"/>
  <c r="BH64" i="6"/>
  <c r="BL63" i="6"/>
  <c r="BK63" i="6"/>
  <c r="BJ63" i="6"/>
  <c r="BI63" i="6"/>
  <c r="BH63" i="6"/>
  <c r="BL62" i="6"/>
  <c r="BK62" i="6"/>
  <c r="BJ62" i="6"/>
  <c r="BI62" i="6"/>
  <c r="BH62" i="6"/>
  <c r="BL61" i="6"/>
  <c r="BK61" i="6"/>
  <c r="BJ61" i="6"/>
  <c r="BI61" i="6"/>
  <c r="BH61" i="6"/>
  <c r="BL60" i="6"/>
  <c r="BK60" i="6"/>
  <c r="BJ60" i="6"/>
  <c r="BI60" i="6"/>
  <c r="BH60" i="6"/>
  <c r="BL59" i="6"/>
  <c r="BK59" i="6"/>
  <c r="BJ59" i="6"/>
  <c r="BI59" i="6"/>
  <c r="BH59" i="6"/>
  <c r="BL58" i="6"/>
  <c r="BK58" i="6"/>
  <c r="BJ58" i="6"/>
  <c r="BI58" i="6"/>
  <c r="BH58" i="6"/>
  <c r="BL57" i="6"/>
  <c r="BK57" i="6"/>
  <c r="BJ57" i="6"/>
  <c r="BI57" i="6"/>
  <c r="BH57" i="6"/>
  <c r="BL56" i="6"/>
  <c r="BK56" i="6"/>
  <c r="BJ56" i="6"/>
  <c r="BI56" i="6"/>
  <c r="BH56" i="6"/>
  <c r="BL55" i="6"/>
  <c r="BK55" i="6"/>
  <c r="BJ55" i="6"/>
  <c r="BI55" i="6"/>
  <c r="BH55" i="6"/>
  <c r="BL54" i="6"/>
  <c r="BK54" i="6"/>
  <c r="BJ54" i="6"/>
  <c r="BI54" i="6"/>
  <c r="BH54" i="6"/>
  <c r="BL53" i="6"/>
  <c r="BK53" i="6"/>
  <c r="BJ53" i="6"/>
  <c r="BI53" i="6"/>
  <c r="BH53" i="6"/>
  <c r="BL52" i="6"/>
  <c r="BK52" i="6"/>
  <c r="BJ52" i="6"/>
  <c r="BI52" i="6"/>
  <c r="BH52" i="6"/>
  <c r="BL51" i="6"/>
  <c r="BK51" i="6"/>
  <c r="BJ51" i="6"/>
  <c r="BI51" i="6"/>
  <c r="BH51" i="6"/>
  <c r="BL50" i="6"/>
  <c r="BK50" i="6"/>
  <c r="BJ50" i="6"/>
  <c r="BI50" i="6"/>
  <c r="BH50" i="6"/>
  <c r="BL49" i="6"/>
  <c r="BK49" i="6"/>
  <c r="BJ49" i="6"/>
  <c r="BI49" i="6"/>
  <c r="BH49" i="6"/>
  <c r="BL48" i="6"/>
  <c r="BK48" i="6"/>
  <c r="BJ48" i="6"/>
  <c r="BI48" i="6"/>
  <c r="BH48" i="6"/>
  <c r="BL47" i="6"/>
  <c r="BK47" i="6"/>
  <c r="BJ47" i="6"/>
  <c r="BI47" i="6"/>
  <c r="BH47" i="6"/>
  <c r="BL46" i="6"/>
  <c r="BK46" i="6"/>
  <c r="BJ46" i="6"/>
  <c r="BI46" i="6"/>
  <c r="BH46" i="6"/>
  <c r="BL45" i="6"/>
  <c r="BK45" i="6"/>
  <c r="BJ45" i="6"/>
  <c r="BI45" i="6"/>
  <c r="BH45" i="6"/>
  <c r="BL44" i="6"/>
  <c r="BK44" i="6"/>
  <c r="BJ44" i="6"/>
  <c r="BI44" i="6"/>
  <c r="BH44" i="6"/>
  <c r="BL43" i="6"/>
  <c r="BK43" i="6"/>
  <c r="BJ43" i="6"/>
  <c r="BI43" i="6"/>
  <c r="BH43" i="6"/>
  <c r="BL42" i="6"/>
  <c r="BK42" i="6"/>
  <c r="BJ42" i="6"/>
  <c r="BI42" i="6"/>
  <c r="BH42" i="6"/>
  <c r="BL41" i="6"/>
  <c r="BK41" i="6"/>
  <c r="BJ41" i="6"/>
  <c r="BI41" i="6"/>
  <c r="BH41" i="6"/>
  <c r="BL40" i="6"/>
  <c r="BK40" i="6"/>
  <c r="BJ40" i="6"/>
  <c r="BI40" i="6"/>
  <c r="BH40" i="6"/>
  <c r="BL39" i="6"/>
  <c r="BK39" i="6"/>
  <c r="BJ39" i="6"/>
  <c r="BI39" i="6"/>
  <c r="BH39" i="6"/>
  <c r="BL38" i="6"/>
  <c r="BK38" i="6"/>
  <c r="BJ38" i="6"/>
  <c r="BI38" i="6"/>
  <c r="BH38" i="6"/>
  <c r="BL37" i="6"/>
  <c r="BK37" i="6"/>
  <c r="BJ37" i="6"/>
  <c r="BI37" i="6"/>
  <c r="BH37" i="6"/>
  <c r="BL36" i="6"/>
  <c r="BK36" i="6"/>
  <c r="BJ36" i="6"/>
  <c r="BI36" i="6"/>
  <c r="BH36" i="6"/>
  <c r="BL35" i="6"/>
  <c r="BK35" i="6"/>
  <c r="BJ35" i="6"/>
  <c r="BI35" i="6"/>
  <c r="BH35" i="6"/>
  <c r="BL34" i="6"/>
  <c r="BK34" i="6"/>
  <c r="BJ34" i="6"/>
  <c r="BI34" i="6"/>
  <c r="BH34" i="6"/>
  <c r="BL33" i="6"/>
  <c r="BK33" i="6"/>
  <c r="BJ33" i="6"/>
  <c r="BI33" i="6"/>
  <c r="BH33" i="6"/>
  <c r="BL32" i="6"/>
  <c r="BK32" i="6"/>
  <c r="BJ32" i="6"/>
  <c r="BI32" i="6"/>
  <c r="BH32" i="6"/>
  <c r="BL31" i="6"/>
  <c r="BK31" i="6"/>
  <c r="BJ31" i="6"/>
  <c r="BI31" i="6"/>
  <c r="BH31" i="6"/>
  <c r="BL30" i="6"/>
  <c r="BK30" i="6"/>
  <c r="BJ30" i="6"/>
  <c r="BI30" i="6"/>
  <c r="BH30" i="6"/>
  <c r="BL29" i="6"/>
  <c r="BK29" i="6"/>
  <c r="BJ29" i="6"/>
  <c r="BI29" i="6"/>
  <c r="BH29" i="6"/>
  <c r="BL28" i="6"/>
  <c r="BK28" i="6"/>
  <c r="BJ28" i="6"/>
  <c r="BI28" i="6"/>
  <c r="BH28" i="6"/>
  <c r="BL27" i="6"/>
  <c r="BK27" i="6"/>
  <c r="BJ27" i="6"/>
  <c r="BI27" i="6"/>
  <c r="BH27" i="6"/>
  <c r="BL26" i="6"/>
  <c r="BK26" i="6"/>
  <c r="BJ26" i="6"/>
  <c r="BI26" i="6"/>
  <c r="BH26" i="6"/>
  <c r="BR25" i="6"/>
  <c r="BL25" i="6"/>
  <c r="BK25" i="6"/>
  <c r="BJ25" i="6"/>
  <c r="BI25" i="6"/>
  <c r="BH25" i="6"/>
  <c r="BL24" i="6"/>
  <c r="BK24" i="6"/>
  <c r="BJ24" i="6"/>
  <c r="BI24" i="6"/>
  <c r="BH24" i="6"/>
  <c r="BL23" i="6"/>
  <c r="BK23" i="6"/>
  <c r="BJ23" i="6"/>
  <c r="BI23" i="6"/>
  <c r="BH23" i="6"/>
  <c r="BL22" i="6"/>
  <c r="BK22" i="6"/>
  <c r="BJ22" i="6"/>
  <c r="BI22" i="6"/>
  <c r="BH22" i="6"/>
  <c r="BL21" i="6"/>
  <c r="BK21" i="6"/>
  <c r="BJ21" i="6"/>
  <c r="BI21" i="6"/>
  <c r="BH21" i="6"/>
  <c r="BL20" i="6"/>
  <c r="BK20" i="6"/>
  <c r="BJ20" i="6"/>
  <c r="BI20" i="6"/>
  <c r="BH20" i="6"/>
  <c r="BL19" i="6"/>
  <c r="BK19" i="6"/>
  <c r="BJ19" i="6"/>
  <c r="BI19" i="6"/>
  <c r="BH19" i="6"/>
  <c r="AX19" i="6"/>
  <c r="BL18" i="6"/>
  <c r="BK18" i="6"/>
  <c r="BJ18" i="6"/>
  <c r="BI18" i="6"/>
  <c r="BH18" i="6"/>
  <c r="BL17" i="6"/>
  <c r="BK17" i="6"/>
  <c r="BJ17" i="6"/>
  <c r="BI17" i="6"/>
  <c r="BH17" i="6"/>
  <c r="BR20" i="6"/>
  <c r="BL16" i="6"/>
  <c r="BK16" i="6"/>
  <c r="BJ16" i="6"/>
  <c r="BI16" i="6"/>
  <c r="BH16" i="6"/>
  <c r="BL15" i="6"/>
  <c r="BK15" i="6"/>
  <c r="BJ15" i="6"/>
  <c r="BI15" i="6"/>
  <c r="BH15" i="6"/>
  <c r="BL14" i="6"/>
  <c r="BK14" i="6"/>
  <c r="BJ14" i="6"/>
  <c r="BI14" i="6"/>
  <c r="BH14" i="6"/>
  <c r="BL13" i="6"/>
  <c r="BK13" i="6"/>
  <c r="BJ13" i="6"/>
  <c r="BI13" i="6"/>
  <c r="BH13" i="6"/>
  <c r="BL12" i="6"/>
  <c r="BK12" i="6"/>
  <c r="BJ12" i="6"/>
  <c r="BI12" i="6"/>
  <c r="BH12" i="6"/>
  <c r="BL11" i="6"/>
  <c r="BK11" i="6"/>
  <c r="BJ11" i="6"/>
  <c r="BI11" i="6"/>
  <c r="BH11" i="6"/>
  <c r="BR10" i="6"/>
  <c r="BL10" i="6"/>
  <c r="BK10" i="6"/>
  <c r="BJ10" i="6"/>
  <c r="BI10" i="6"/>
  <c r="BH10" i="6"/>
  <c r="AX10" i="6"/>
  <c r="BL9" i="6"/>
  <c r="BK9" i="6"/>
  <c r="BJ9" i="6"/>
  <c r="BI9" i="6"/>
  <c r="BH9" i="6"/>
  <c r="BR8" i="6"/>
  <c r="BL8" i="6"/>
  <c r="BK8" i="6"/>
  <c r="BJ8" i="6"/>
  <c r="BI8" i="6"/>
  <c r="BH8" i="6"/>
  <c r="AX8" i="6"/>
  <c r="BR7" i="6"/>
  <c r="BL7" i="6"/>
  <c r="BK7" i="6"/>
  <c r="BJ7" i="6"/>
  <c r="BI7" i="6"/>
  <c r="BH7" i="6"/>
  <c r="BR6" i="6"/>
  <c r="BL6" i="6"/>
  <c r="BK6" i="6"/>
  <c r="BJ6" i="6"/>
  <c r="BI6" i="6"/>
  <c r="BH6" i="6"/>
  <c r="AX22" i="6"/>
  <c r="BM13" i="5"/>
  <c r="BK22" i="5"/>
  <c r="BL15" i="5"/>
  <c r="BH22" i="5"/>
  <c r="BI40" i="5"/>
  <c r="BK63" i="5"/>
  <c r="BJ73" i="5"/>
  <c r="BI71" i="5"/>
  <c r="BK77" i="5"/>
  <c r="BM79" i="5"/>
  <c r="BJ81" i="5"/>
  <c r="BL86" i="5"/>
  <c r="BI82" i="5"/>
  <c r="BI101" i="5"/>
  <c r="BC13" i="5"/>
  <c r="BJ25" i="5"/>
  <c r="BJ33" i="5"/>
  <c r="BL24" i="5"/>
  <c r="BK32" i="5"/>
  <c r="BI29" i="5"/>
  <c r="BK53" i="5"/>
  <c r="BI52" i="5"/>
  <c r="BJ54" i="5"/>
  <c r="BC65" i="5"/>
  <c r="BC80" i="5"/>
  <c r="BC82" i="5"/>
  <c r="BM95" i="5"/>
  <c r="BK70" i="5"/>
  <c r="BJ102" i="5"/>
  <c r="BI92" i="5"/>
  <c r="BM10" i="5"/>
  <c r="BI24" i="5"/>
  <c r="BK33" i="5"/>
  <c r="BL37" i="5"/>
  <c r="BK30" i="5"/>
  <c r="BL63" i="5"/>
  <c r="BL74" i="5"/>
  <c r="BM73" i="5"/>
  <c r="BH79" i="5"/>
  <c r="BI69" i="5"/>
  <c r="BL72" i="5"/>
  <c r="BM98" i="5"/>
  <c r="BL80" i="5"/>
  <c r="BH6" i="5"/>
  <c r="BK16" i="5"/>
  <c r="BM9" i="5"/>
  <c r="BK25" i="5"/>
  <c r="BM38" i="5"/>
  <c r="BI37" i="5"/>
  <c r="BL27" i="5"/>
  <c r="BH57" i="5"/>
  <c r="BI61" i="5"/>
  <c r="BI72" i="5"/>
  <c r="BL53" i="5"/>
  <c r="BM81" i="5"/>
  <c r="BM88" i="5"/>
  <c r="BH82" i="5"/>
  <c r="BI103" i="5"/>
  <c r="BI6" i="5"/>
  <c r="BH21" i="5"/>
  <c r="BC10" i="5"/>
  <c r="BH23" i="5"/>
  <c r="BK26" i="5"/>
  <c r="BH41" i="5"/>
  <c r="BC45" i="5"/>
  <c r="BC28" i="5"/>
  <c r="BL44" i="5"/>
  <c r="BL68" i="5"/>
  <c r="BK54" i="5"/>
  <c r="BL79" i="5"/>
  <c r="BJ72" i="5"/>
  <c r="BM12" i="5"/>
  <c r="BH9" i="5"/>
  <c r="BI8" i="5"/>
  <c r="BC21" i="5"/>
  <c r="BH49" i="5"/>
  <c r="BL35" i="5"/>
  <c r="BH28" i="5"/>
  <c r="BM68" i="5"/>
  <c r="BL77" i="5"/>
  <c r="BK74" i="5"/>
  <c r="BK88" i="5"/>
  <c r="BI84" i="5"/>
  <c r="BH105" i="5"/>
  <c r="BI7" i="5"/>
  <c r="BI32" i="5"/>
  <c r="BC38" i="5"/>
  <c r="BC62" i="5"/>
  <c r="BC69" i="5"/>
  <c r="BC61" i="5"/>
  <c r="BK68" i="5"/>
  <c r="BJ76" i="5"/>
  <c r="BI91" i="5"/>
  <c r="BC97" i="5"/>
  <c r="BM80" i="5"/>
  <c r="BI90" i="5"/>
  <c r="BH95" i="5"/>
  <c r="BC104" i="5"/>
  <c r="BL17" i="5"/>
  <c r="BK8" i="5"/>
  <c r="BK28" i="5"/>
  <c r="BC25" i="5"/>
  <c r="BJ40" i="5"/>
  <c r="BI51" i="5"/>
  <c r="BH42" i="5"/>
  <c r="BL58" i="5"/>
  <c r="BH71" i="5"/>
  <c r="BJ69" i="5"/>
  <c r="BL82" i="5"/>
  <c r="BH100" i="5"/>
  <c r="BK99" i="5"/>
  <c r="BI17" i="5"/>
  <c r="BH14" i="5"/>
  <c r="BH12" i="5"/>
  <c r="BM29" i="5"/>
  <c r="BC22" i="5"/>
  <c r="BM44" i="5"/>
  <c r="BJ42" i="5"/>
  <c r="BL55" i="5"/>
  <c r="BI54" i="5"/>
  <c r="BK60" i="5"/>
  <c r="BM48" i="5"/>
  <c r="BI81" i="5"/>
  <c r="BC100" i="5"/>
  <c r="BK18" i="5"/>
  <c r="BM17" i="5"/>
  <c r="BC30" i="5"/>
  <c r="BI30" i="5"/>
  <c r="BJ44" i="5"/>
  <c r="BC26" i="5"/>
  <c r="BI66" i="5"/>
  <c r="BI68" i="5"/>
  <c r="BH62" i="5"/>
  <c r="BH74" i="5"/>
  <c r="BH86" i="5"/>
  <c r="BL76" i="5"/>
  <c r="BC90" i="5"/>
  <c r="BC6" i="5"/>
  <c r="BI9" i="5"/>
  <c r="BL9" i="5"/>
  <c r="BI18" i="5"/>
  <c r="BH38" i="5"/>
  <c r="BK31" i="5"/>
  <c r="BL32" i="5"/>
  <c r="BH30" i="5"/>
  <c r="BJ61" i="5"/>
  <c r="BH48" i="5"/>
  <c r="BL71" i="5"/>
  <c r="BM75" i="5"/>
  <c r="BK91" i="5"/>
  <c r="BL98" i="5"/>
  <c r="BJ22" i="5"/>
  <c r="BI13" i="5"/>
  <c r="BL13" i="5"/>
  <c r="BL45" i="5"/>
  <c r="BC31" i="5"/>
  <c r="BL46" i="5"/>
  <c r="BL38" i="5"/>
  <c r="BC47" i="5"/>
  <c r="BI63" i="5"/>
  <c r="BK71" i="5"/>
  <c r="BH81" i="5"/>
  <c r="BJ16" i="5"/>
  <c r="BC17" i="5"/>
  <c r="BL19" i="5"/>
  <c r="BM40" i="5"/>
  <c r="BH29" i="5"/>
  <c r="BL48" i="5"/>
  <c r="BI42" i="5"/>
  <c r="BH56" i="5"/>
  <c r="BL75" i="5"/>
  <c r="BL66" i="5"/>
  <c r="BI96" i="5"/>
  <c r="BM96" i="5"/>
  <c r="BM82" i="5"/>
  <c r="BK90" i="5"/>
  <c r="BJ100" i="5"/>
  <c r="BM6" i="5"/>
  <c r="BM23" i="5"/>
  <c r="BC16" i="5"/>
  <c r="BC41" i="5"/>
  <c r="BJ28" i="5"/>
  <c r="BL49" i="5"/>
  <c r="BI46" i="5"/>
  <c r="BL42" i="5"/>
  <c r="BI74" i="5"/>
  <c r="BH54" i="5"/>
  <c r="BC56" i="5"/>
  <c r="BJ71" i="5"/>
  <c r="BI67" i="5"/>
  <c r="BC78" i="5"/>
  <c r="BJ85" i="5"/>
  <c r="BC95" i="5"/>
  <c r="BI105" i="5"/>
  <c r="BH27" i="5"/>
  <c r="BK37" i="5"/>
  <c r="BH43" i="5"/>
  <c r="BJ38" i="5"/>
  <c r="BL30" i="5"/>
  <c r="BJ45" i="5"/>
  <c r="BK48" i="5"/>
  <c r="BJ66" i="5"/>
  <c r="BI75" i="5"/>
  <c r="BM86" i="5"/>
  <c r="BL93" i="5"/>
  <c r="BM99" i="5"/>
  <c r="BL103" i="5"/>
  <c r="BL12" i="5"/>
  <c r="BC11" i="5"/>
  <c r="BJ19" i="5"/>
  <c r="BI39" i="5"/>
  <c r="BJ24" i="5"/>
  <c r="BM36" i="5"/>
  <c r="BL43" i="5"/>
  <c r="BK52" i="5"/>
  <c r="BH45" i="5"/>
  <c r="BJ52" i="5"/>
  <c r="BC66" i="5"/>
  <c r="BJ70" i="5"/>
  <c r="BC73" i="5"/>
  <c r="BM83" i="5"/>
  <c r="BH102" i="5"/>
  <c r="BM103" i="5"/>
  <c r="BC7" i="5"/>
  <c r="BK7" i="5"/>
  <c r="BK40" i="5"/>
  <c r="BC39" i="5"/>
  <c r="BL51" i="5"/>
  <c r="BI25" i="5"/>
  <c r="BL47" i="5"/>
  <c r="BC77" i="5"/>
  <c r="BK73" i="5"/>
  <c r="BK84" i="5"/>
  <c r="BJ83" i="5"/>
  <c r="BH94" i="5"/>
  <c r="BK87" i="5"/>
  <c r="BJ99" i="5"/>
  <c r="BJ6" i="5"/>
  <c r="BC18" i="5"/>
  <c r="BL25" i="5"/>
  <c r="BJ26" i="5"/>
  <c r="BI45" i="5"/>
  <c r="BJ58" i="5"/>
  <c r="BM63" i="5"/>
  <c r="BM67" i="5"/>
  <c r="BH73" i="5"/>
  <c r="BM85" i="5"/>
  <c r="BJ75" i="5"/>
  <c r="BM102" i="5"/>
  <c r="BM97" i="5"/>
  <c r="BK10" i="5"/>
  <c r="BI33" i="5"/>
  <c r="BL18" i="5"/>
  <c r="BH33" i="5"/>
  <c r="BI44" i="5"/>
  <c r="BC46" i="5"/>
  <c r="BH36" i="5"/>
  <c r="BC76" i="5"/>
  <c r="BH83" i="5"/>
  <c r="BC93" i="5"/>
  <c r="BL23" i="5"/>
  <c r="BK27" i="5"/>
  <c r="BH20" i="5"/>
  <c r="BJ36" i="5"/>
  <c r="BH40" i="5"/>
  <c r="BC34" i="5"/>
  <c r="BM31" i="5"/>
  <c r="BJ37" i="5"/>
  <c r="BK51" i="5"/>
  <c r="BH55" i="5"/>
  <c r="BJ84" i="5"/>
  <c r="BL67" i="5"/>
  <c r="BC105" i="5"/>
  <c r="BJ77" i="5"/>
  <c r="BJ92" i="5"/>
  <c r="BH98" i="5"/>
  <c r="BC14" i="5"/>
  <c r="BL10" i="5"/>
  <c r="BL8" i="5"/>
  <c r="BJ23" i="5"/>
  <c r="BJ21" i="5"/>
  <c r="BM42" i="5"/>
  <c r="BK35" i="5"/>
  <c r="BL56" i="5"/>
  <c r="BL54" i="5"/>
  <c r="BM52" i="5"/>
  <c r="BH69" i="5"/>
  <c r="BH70" i="5"/>
  <c r="BK97" i="5"/>
  <c r="BC91" i="5"/>
  <c r="BI97" i="5"/>
  <c r="BK104" i="5"/>
  <c r="BI15" i="5"/>
  <c r="BC20" i="5"/>
  <c r="BJ50" i="5"/>
  <c r="BH52" i="5"/>
  <c r="BK44" i="5"/>
  <c r="BI43" i="5"/>
  <c r="BJ56" i="5"/>
  <c r="BH53" i="5"/>
  <c r="BL57" i="5"/>
  <c r="BJ78" i="5"/>
  <c r="BK86" i="5"/>
  <c r="BJ93" i="5"/>
  <c r="BI16" i="5"/>
  <c r="BK21" i="5"/>
  <c r="BL26" i="5"/>
  <c r="BK23" i="5"/>
  <c r="BK24" i="5"/>
  <c r="BL29" i="5"/>
  <c r="BH25" i="5"/>
  <c r="BJ49" i="5"/>
  <c r="BC37" i="5"/>
  <c r="BK66" i="5"/>
  <c r="BI49" i="5"/>
  <c r="BC74" i="5"/>
  <c r="BL70" i="5"/>
  <c r="BM71" i="5"/>
  <c r="BH87" i="5"/>
  <c r="BC75" i="5"/>
  <c r="BI98" i="5"/>
  <c r="BK17" i="5"/>
  <c r="BM22" i="5"/>
  <c r="BH26" i="5"/>
  <c r="BM24" i="5"/>
  <c r="BH46" i="5"/>
  <c r="BJ46" i="5"/>
  <c r="BK42" i="5"/>
  <c r="BM58" i="5"/>
  <c r="BJ80" i="5"/>
  <c r="BH67" i="5"/>
  <c r="BJ101" i="5"/>
  <c r="BI99" i="5"/>
  <c r="BJ88" i="5"/>
  <c r="BH8" i="5"/>
  <c r="BM21" i="5"/>
  <c r="BH11" i="5"/>
  <c r="BH39" i="5"/>
  <c r="BL36" i="5"/>
  <c r="BC57" i="5"/>
  <c r="BL65" i="5"/>
  <c r="BH59" i="5"/>
  <c r="BK47" i="5"/>
  <c r="BJ74" i="5"/>
  <c r="BM92" i="5"/>
  <c r="BI87" i="5"/>
  <c r="BJ96" i="5"/>
  <c r="BJ103" i="5"/>
  <c r="BI11" i="5"/>
  <c r="BC9" i="5"/>
  <c r="BC42" i="5"/>
  <c r="BM32" i="5"/>
  <c r="BJ47" i="5"/>
  <c r="BL61" i="5"/>
  <c r="BI57" i="5"/>
  <c r="BL81" i="5"/>
  <c r="BJ90" i="5"/>
  <c r="BK103" i="5"/>
  <c r="BC48" i="5"/>
  <c r="BK56" i="5"/>
  <c r="BI89" i="5"/>
  <c r="BK94" i="5"/>
  <c r="BJ86" i="5"/>
  <c r="BK13" i="5"/>
  <c r="BC51" i="5"/>
  <c r="BJ43" i="5"/>
  <c r="BI79" i="5"/>
  <c r="BK89" i="5"/>
  <c r="BC98" i="5"/>
  <c r="BI20" i="5"/>
  <c r="BI34" i="5"/>
  <c r="BC63" i="5"/>
  <c r="BJ57" i="5"/>
  <c r="BM72" i="5"/>
  <c r="BM34" i="5"/>
  <c r="BJ31" i="5"/>
  <c r="BI56" i="5"/>
  <c r="BL73" i="5"/>
  <c r="BM84" i="5"/>
  <c r="BC8" i="5"/>
  <c r="BM25" i="5"/>
  <c r="BI58" i="5"/>
  <c r="BH89" i="5"/>
  <c r="BL89" i="5"/>
  <c r="BH104" i="5"/>
  <c r="BM19" i="5"/>
  <c r="BJ13" i="5"/>
  <c r="BH47" i="5"/>
  <c r="BK41" i="5"/>
  <c r="BC60" i="5"/>
  <c r="BI55" i="5"/>
  <c r="BI102" i="5"/>
  <c r="BI10" i="5"/>
  <c r="BK19" i="5"/>
  <c r="BH35" i="5"/>
  <c r="BI31" i="5"/>
  <c r="BC68" i="5"/>
  <c r="BH76" i="5"/>
  <c r="BK76" i="5"/>
  <c r="BC88" i="5"/>
  <c r="BL90" i="5"/>
  <c r="BK102" i="5"/>
  <c r="BM43" i="5"/>
  <c r="BI78" i="5"/>
  <c r="BJ20" i="5"/>
  <c r="BM59" i="5"/>
  <c r="BM11" i="5"/>
  <c r="BL50" i="5"/>
  <c r="BH75" i="5"/>
  <c r="BK12" i="5"/>
  <c r="BL62" i="5"/>
  <c r="BL100" i="5"/>
  <c r="BM37" i="5"/>
  <c r="BM16" i="5"/>
  <c r="BI93" i="5"/>
  <c r="BM47" i="5"/>
  <c r="BJ51" i="5"/>
  <c r="BM15" i="5"/>
  <c r="BM30" i="5"/>
  <c r="BJ62" i="5"/>
  <c r="BL99" i="5"/>
  <c r="BJ11" i="5"/>
  <c r="BC36" i="5"/>
  <c r="BC54" i="5"/>
  <c r="BC83" i="5"/>
  <c r="BC101" i="5"/>
  <c r="BM14" i="5"/>
  <c r="BK43" i="5"/>
  <c r="BC49" i="5"/>
  <c r="BH68" i="5"/>
  <c r="BI86" i="5"/>
  <c r="BH103" i="5"/>
  <c r="BJ8" i="5"/>
  <c r="BM27" i="5"/>
  <c r="BH60" i="5"/>
  <c r="BI83" i="5"/>
  <c r="BI88" i="5"/>
  <c r="BL11" i="5"/>
  <c r="BC35" i="5"/>
  <c r="BJ27" i="5"/>
  <c r="BI59" i="5"/>
  <c r="BM78" i="5"/>
  <c r="BK101" i="5"/>
  <c r="BL94" i="5"/>
  <c r="BL20" i="5"/>
  <c r="BJ18" i="5"/>
  <c r="BC27" i="5"/>
  <c r="BM74" i="5"/>
  <c r="BM64" i="5"/>
  <c r="BM90" i="5"/>
  <c r="BC19" i="5"/>
  <c r="BI28" i="5"/>
  <c r="BK46" i="5"/>
  <c r="BK58" i="5"/>
  <c r="BC86" i="5"/>
  <c r="BH84" i="5"/>
  <c r="BJ98" i="5"/>
  <c r="BJ97" i="5"/>
  <c r="BL6" i="5"/>
  <c r="BL52" i="5"/>
  <c r="BJ94" i="5"/>
  <c r="BL39" i="5"/>
  <c r="BK78" i="5"/>
  <c r="BJ7" i="5"/>
  <c r="BC44" i="5"/>
  <c r="BJ105" i="5"/>
  <c r="BI76" i="5"/>
  <c r="BJ9" i="5"/>
  <c r="BK50" i="5"/>
  <c r="BK6" i="5"/>
  <c r="BM104" i="5"/>
  <c r="BM20" i="5"/>
  <c r="BK67" i="5"/>
  <c r="BC102" i="5"/>
  <c r="BI12" i="5"/>
  <c r="BC40" i="5"/>
  <c r="BK61" i="5"/>
  <c r="BI53" i="5"/>
  <c r="BL88" i="5"/>
  <c r="BH99" i="5"/>
  <c r="BL40" i="5"/>
  <c r="BL78" i="5"/>
  <c r="BH78" i="5"/>
  <c r="BH19" i="5"/>
  <c r="BK75" i="5"/>
  <c r="BK80" i="5"/>
  <c r="BJ79" i="5"/>
  <c r="BL97" i="5"/>
  <c r="BI19" i="5"/>
  <c r="BI22" i="5"/>
  <c r="BK55" i="5"/>
  <c r="BC55" i="5"/>
  <c r="BC103" i="5"/>
  <c r="BJ12" i="5"/>
  <c r="BC32" i="5"/>
  <c r="BH51" i="5"/>
  <c r="BI77" i="5"/>
  <c r="BL84" i="5"/>
  <c r="BC81" i="5"/>
  <c r="BM18" i="5"/>
  <c r="BM8" i="5"/>
  <c r="BH16" i="5"/>
  <c r="BH31" i="5"/>
  <c r="BK45" i="5"/>
  <c r="BK59" i="5"/>
  <c r="BC67" i="5"/>
  <c r="BH88" i="5"/>
  <c r="BH15" i="5"/>
  <c r="BM70" i="5"/>
  <c r="BM54" i="5"/>
  <c r="BC70" i="5"/>
  <c r="BJ95" i="5"/>
  <c r="BH90" i="5"/>
  <c r="BC94" i="5"/>
  <c r="BK93" i="5"/>
  <c r="BH13" i="5"/>
  <c r="BI62" i="5"/>
  <c r="BK34" i="5"/>
  <c r="BI21" i="5"/>
  <c r="BJ55" i="5"/>
  <c r="BK83" i="5"/>
  <c r="BH24" i="5"/>
  <c r="BK62" i="5"/>
  <c r="BH10" i="5"/>
  <c r="BM49" i="5"/>
  <c r="BI80" i="5"/>
  <c r="BC29" i="5"/>
  <c r="BI95" i="5"/>
  <c r="BC71" i="5"/>
  <c r="BH64" i="5"/>
  <c r="BL105" i="5"/>
  <c r="BI36" i="5"/>
  <c r="BJ65" i="5"/>
  <c r="BL101" i="5"/>
  <c r="BJ59" i="5"/>
  <c r="BK82" i="5"/>
  <c r="BI23" i="5"/>
  <c r="BJ64" i="5"/>
  <c r="BC99" i="5"/>
  <c r="BK20" i="5"/>
  <c r="BM56" i="5"/>
  <c r="BK98" i="5"/>
  <c r="BM41" i="5"/>
  <c r="BM53" i="5"/>
  <c r="BK15" i="5"/>
  <c r="BI48" i="5"/>
  <c r="BJ87" i="5"/>
  <c r="BH92" i="5"/>
  <c r="BJ29" i="5"/>
  <c r="BL7" i="5"/>
  <c r="BM94" i="5"/>
  <c r="BJ60" i="5"/>
  <c r="BK36" i="5"/>
  <c r="BK29" i="5"/>
  <c r="BM35" i="5"/>
  <c r="BC53" i="5"/>
  <c r="BK81" i="5"/>
  <c r="BK9" i="5"/>
  <c r="BH66" i="5"/>
  <c r="BI70" i="5"/>
  <c r="BK38" i="5"/>
  <c r="BL85" i="5"/>
  <c r="BK92" i="5"/>
  <c r="BI104" i="5"/>
  <c r="BL31" i="5"/>
  <c r="BC58" i="5"/>
  <c r="BJ82" i="5"/>
  <c r="BJ15" i="5"/>
  <c r="BH37" i="5"/>
  <c r="BC59" i="5"/>
  <c r="BL69" i="5"/>
  <c r="BM91" i="5"/>
  <c r="BM28" i="5"/>
  <c r="BI47" i="5"/>
  <c r="BI73" i="5"/>
  <c r="BL102" i="5"/>
  <c r="BK85" i="5"/>
  <c r="BH17" i="5"/>
  <c r="BH77" i="5"/>
  <c r="BJ63" i="5"/>
  <c r="BL59" i="5"/>
  <c r="BH32" i="5"/>
  <c r="BL16" i="5"/>
  <c r="BK96" i="5"/>
  <c r="BC72" i="5"/>
  <c r="BL95" i="5"/>
  <c r="BH61" i="5"/>
  <c r="BL96" i="5"/>
  <c r="BH7" i="5"/>
  <c r="BM62" i="5"/>
  <c r="BJ10" i="5"/>
  <c r="BJ41" i="5"/>
  <c r="BM7" i="5"/>
  <c r="BH50" i="5"/>
  <c r="BC87" i="5"/>
  <c r="BJ34" i="5"/>
  <c r="BC52" i="5"/>
  <c r="BC89" i="5"/>
  <c r="BI14" i="5"/>
  <c r="BM55" i="5"/>
  <c r="BC79" i="5"/>
  <c r="BC92" i="5"/>
  <c r="BI38" i="5"/>
  <c r="BI64" i="5"/>
  <c r="BI94" i="5"/>
  <c r="BL41" i="5"/>
  <c r="BK14" i="5"/>
  <c r="BJ104" i="5"/>
  <c r="BM61" i="5"/>
  <c r="BJ14" i="5"/>
  <c r="BL104" i="5"/>
  <c r="BM66" i="5"/>
  <c r="BM65" i="5"/>
  <c r="BK64" i="5"/>
  <c r="BM89" i="5"/>
  <c r="BH18" i="5"/>
  <c r="BH63" i="5"/>
  <c r="BM57" i="5"/>
  <c r="BC24" i="5"/>
  <c r="BI41" i="5"/>
  <c r="BM69" i="5"/>
  <c r="BL22" i="5"/>
  <c r="BJ68" i="5"/>
  <c r="BK105" i="5"/>
  <c r="BH58" i="5"/>
  <c r="BH97" i="5"/>
  <c r="BC23" i="5"/>
  <c r="BM39" i="5"/>
  <c r="BK69" i="5"/>
  <c r="BI50" i="5"/>
  <c r="BL87" i="5"/>
  <c r="BI27" i="5"/>
  <c r="BC43" i="5"/>
  <c r="BK65" i="5"/>
  <c r="BH93" i="5"/>
  <c r="BJ48" i="5"/>
  <c r="BJ17" i="5"/>
  <c r="BM87" i="5"/>
  <c r="BK95" i="5"/>
  <c r="BM51" i="5"/>
  <c r="BL33" i="5"/>
  <c r="BJ39" i="5"/>
  <c r="BK11" i="5"/>
  <c r="BK79" i="5"/>
  <c r="BI26" i="5"/>
  <c r="BM50" i="5"/>
  <c r="BC64" i="5"/>
  <c r="BJ89" i="5"/>
  <c r="BL21" i="5"/>
  <c r="BK72" i="5"/>
  <c r="BH85" i="5"/>
  <c r="BJ67" i="5"/>
  <c r="BC96" i="5"/>
  <c r="BC15" i="5"/>
  <c r="BL92" i="5"/>
  <c r="BC50" i="5"/>
  <c r="BJ91" i="5"/>
  <c r="BM100" i="5"/>
  <c r="BH44" i="5"/>
  <c r="BK57" i="5"/>
  <c r="BM77" i="5"/>
  <c r="BI35" i="5"/>
  <c r="BH72" i="5"/>
  <c r="BH80" i="5"/>
  <c r="BM101" i="5"/>
  <c r="BM93" i="5"/>
  <c r="BL60" i="5"/>
  <c r="BH34" i="5"/>
  <c r="BL14" i="5"/>
  <c r="BH65" i="5"/>
  <c r="BM60" i="5"/>
  <c r="BK49" i="5"/>
  <c r="BK39" i="5"/>
  <c r="BC12" i="5"/>
  <c r="BH91" i="5"/>
  <c r="BI100" i="5"/>
  <c r="BJ53" i="5"/>
  <c r="BC84" i="5"/>
  <c r="BC33" i="5"/>
  <c r="BM33" i="5"/>
  <c r="BJ30" i="5"/>
  <c r="BM26" i="5"/>
  <c r="BH101" i="5"/>
  <c r="BL91" i="5"/>
  <c r="BI65" i="5"/>
  <c r="BM45" i="5"/>
  <c r="BK100" i="5"/>
  <c r="BM105" i="5"/>
  <c r="BI85" i="5"/>
  <c r="BL83" i="5"/>
  <c r="BH96" i="5"/>
  <c r="BL34" i="5"/>
  <c r="BJ35" i="5"/>
  <c r="BI60" i="5"/>
  <c r="BM46" i="5"/>
  <c r="BM76" i="5"/>
  <c r="BL64" i="5"/>
  <c r="BC85" i="5"/>
  <c r="BJ32" i="5"/>
  <c r="BL28" i="5"/>
  <c r="AS71" i="5"/>
  <c r="AN15" i="5"/>
  <c r="AS103" i="5"/>
  <c r="AS86" i="5"/>
  <c r="AS102" i="5"/>
  <c r="AN28" i="5"/>
  <c r="AN18" i="5"/>
  <c r="AS15" i="5"/>
  <c r="AN94" i="5"/>
  <c r="AS75" i="5"/>
  <c r="AS36" i="5"/>
  <c r="AS25" i="5"/>
  <c r="AN41" i="5"/>
  <c r="AS42" i="5"/>
  <c r="AN88" i="5"/>
  <c r="AS55" i="5"/>
  <c r="AN51" i="5"/>
  <c r="AN25" i="5"/>
  <c r="AS58" i="5"/>
  <c r="AS45" i="5"/>
  <c r="AS66" i="5"/>
  <c r="AS88" i="5"/>
  <c r="AS64" i="5"/>
  <c r="AS80" i="5"/>
  <c r="AN53" i="5"/>
  <c r="AN13" i="5"/>
  <c r="AN79" i="5"/>
  <c r="AS77" i="5"/>
  <c r="AS61" i="5"/>
  <c r="AN38" i="5"/>
  <c r="AS8" i="5"/>
  <c r="AS59" i="5"/>
  <c r="AN54" i="5"/>
  <c r="AN58" i="5"/>
  <c r="AS94" i="5"/>
  <c r="AS23" i="5"/>
  <c r="AN65" i="5"/>
  <c r="AN86" i="5"/>
  <c r="AN20" i="5"/>
  <c r="AN61" i="5"/>
  <c r="AS56" i="5"/>
  <c r="AN30" i="5"/>
  <c r="AN26" i="5"/>
  <c r="AN92" i="5"/>
  <c r="AN35" i="5"/>
  <c r="AN59" i="5"/>
  <c r="AN87" i="5"/>
  <c r="AS69" i="5"/>
  <c r="AN40" i="5"/>
  <c r="AN21" i="5"/>
  <c r="AN75" i="5"/>
  <c r="AN9" i="5"/>
  <c r="AS95" i="5"/>
  <c r="AN8" i="5"/>
  <c r="AS89" i="5"/>
  <c r="AN46" i="5"/>
  <c r="AN104" i="5"/>
  <c r="AN29" i="5"/>
  <c r="AN57" i="5"/>
  <c r="AN76" i="5"/>
  <c r="AN55" i="5"/>
  <c r="AS11" i="5"/>
  <c r="AN97" i="5"/>
  <c r="AN63" i="5"/>
  <c r="AS98" i="5"/>
  <c r="AS74" i="5"/>
  <c r="AS19" i="5"/>
  <c r="AS67" i="5"/>
  <c r="AS27" i="5"/>
  <c r="AN69" i="5"/>
  <c r="AN60" i="5"/>
  <c r="AS60" i="5"/>
  <c r="AN67" i="5"/>
  <c r="AN49" i="5"/>
  <c r="AS76" i="5"/>
  <c r="AN105" i="5"/>
  <c r="AS28" i="5"/>
  <c r="AS14" i="5"/>
  <c r="AS13" i="5"/>
  <c r="AS85" i="5"/>
  <c r="AS78" i="5"/>
  <c r="AN19" i="5"/>
  <c r="AS82" i="5"/>
  <c r="AS21" i="5"/>
  <c r="AS16" i="5"/>
  <c r="AS99" i="5"/>
  <c r="AS91" i="5"/>
  <c r="AN96" i="5"/>
  <c r="AS72" i="5"/>
  <c r="AS105" i="5"/>
  <c r="AS57" i="5"/>
  <c r="AS6" i="5"/>
  <c r="AS73" i="5"/>
  <c r="AN77" i="5"/>
  <c r="AS62" i="5"/>
  <c r="AN85" i="5"/>
  <c r="AN10" i="5"/>
  <c r="AS29" i="5"/>
  <c r="AN36" i="5"/>
  <c r="AN48" i="5"/>
  <c r="AS7" i="5"/>
  <c r="AS100" i="5"/>
  <c r="AN91" i="5"/>
  <c r="AN23" i="5"/>
  <c r="AS48" i="5"/>
  <c r="AN27" i="5"/>
  <c r="AN74" i="5"/>
  <c r="AS44" i="5"/>
  <c r="AS22" i="5"/>
  <c r="AN73" i="5"/>
  <c r="AS40" i="5"/>
  <c r="AN98" i="5"/>
  <c r="AS104" i="5"/>
  <c r="AS34" i="5"/>
  <c r="AS79" i="5"/>
  <c r="AN43" i="5"/>
  <c r="AS31" i="5"/>
  <c r="AN22" i="5"/>
  <c r="AN95" i="5"/>
  <c r="AS65" i="5"/>
  <c r="AN78" i="5"/>
  <c r="AS43" i="5"/>
  <c r="AS17" i="5"/>
  <c r="AS46" i="5"/>
  <c r="AN6" i="5"/>
  <c r="AS47" i="5"/>
  <c r="AS39" i="5"/>
  <c r="AS26" i="5"/>
  <c r="AN56" i="5"/>
  <c r="AN102" i="5"/>
  <c r="AS35" i="5"/>
  <c r="AS51" i="5"/>
  <c r="AN45" i="5"/>
  <c r="AS87" i="5"/>
  <c r="AS24" i="5"/>
  <c r="AS38" i="5"/>
  <c r="AN89" i="5"/>
  <c r="AN103" i="5"/>
  <c r="AN37" i="5"/>
  <c r="AS70" i="5"/>
  <c r="AN84" i="5"/>
  <c r="AN32" i="5"/>
  <c r="AS37" i="5"/>
  <c r="AS12" i="5"/>
  <c r="AN66" i="5"/>
  <c r="AS9" i="5"/>
  <c r="AN81" i="5"/>
  <c r="AS32" i="5"/>
  <c r="AS84" i="5"/>
  <c r="AN44" i="5"/>
  <c r="AN12" i="5"/>
  <c r="AN34" i="5"/>
  <c r="AN99" i="5"/>
  <c r="AN52" i="5"/>
  <c r="AS52" i="5"/>
  <c r="AN100" i="5"/>
  <c r="AN42" i="5"/>
  <c r="AS53" i="5"/>
  <c r="AS97" i="5"/>
  <c r="AS92" i="5"/>
  <c r="AN50" i="5"/>
  <c r="AN47" i="5"/>
  <c r="AN14" i="5"/>
  <c r="AN93" i="5"/>
  <c r="AS83" i="5"/>
  <c r="AN62" i="5"/>
  <c r="AS101" i="5"/>
  <c r="AN101" i="5"/>
  <c r="AN70" i="5"/>
  <c r="AN24" i="5"/>
  <c r="AS68" i="5"/>
  <c r="AS18" i="5"/>
  <c r="AN82" i="5"/>
  <c r="AS49" i="5"/>
  <c r="AN31" i="5"/>
  <c r="AN83" i="5"/>
  <c r="AN39" i="5"/>
  <c r="AN68" i="5"/>
  <c r="AS50" i="5"/>
  <c r="AS33" i="5"/>
  <c r="AN17" i="5"/>
  <c r="AN7" i="5"/>
  <c r="AS93" i="5"/>
  <c r="AS90" i="5"/>
  <c r="AN72" i="5"/>
  <c r="AS81" i="5"/>
  <c r="AS10" i="5"/>
  <c r="AN16" i="5"/>
  <c r="AS63" i="5"/>
  <c r="AS54" i="5"/>
  <c r="AS30" i="5"/>
  <c r="AN90" i="5"/>
  <c r="AN71" i="5"/>
  <c r="AS96" i="5"/>
  <c r="AN64" i="5"/>
  <c r="AS20" i="5"/>
  <c r="AS41" i="5"/>
  <c r="AN33" i="5"/>
  <c r="AN11" i="5"/>
  <c r="AN80" i="5"/>
  <c r="R91" i="10"/>
  <c r="Q24" i="10"/>
  <c r="S24" i="10"/>
  <c r="V70" i="10"/>
  <c r="W23" i="10"/>
  <c r="W24" i="10" s="1"/>
  <c r="Q71" i="10"/>
  <c r="R24" i="10"/>
  <c r="W91" i="10"/>
  <c r="V24" i="10"/>
  <c r="X23" i="10"/>
  <c r="X24" i="10" s="1"/>
  <c r="AC64" i="10" l="1"/>
  <c r="AC78" i="10"/>
  <c r="AC65" i="10"/>
  <c r="AC88" i="10"/>
  <c r="AC15" i="10"/>
  <c r="AC68" i="10"/>
  <c r="AC93" i="10"/>
  <c r="AC28" i="10"/>
  <c r="AC42" i="10"/>
  <c r="AC26" i="10"/>
  <c r="AC20" i="10"/>
  <c r="AC102" i="10"/>
  <c r="AC59" i="10"/>
  <c r="AD39" i="10"/>
  <c r="AC67" i="10"/>
  <c r="AC22" i="10"/>
  <c r="AC36" i="10"/>
  <c r="AC11" i="10"/>
  <c r="AA11" i="10"/>
  <c r="AC37" i="10"/>
  <c r="AC77" i="10"/>
  <c r="AC58" i="10"/>
  <c r="AC60" i="10"/>
  <c r="AC90" i="10"/>
  <c r="AC87" i="10"/>
  <c r="AC16" i="10"/>
  <c r="AC18" i="10"/>
  <c r="AC79" i="10"/>
  <c r="AC101" i="10"/>
  <c r="AC9" i="10"/>
  <c r="AA9" i="10"/>
  <c r="AC62" i="10"/>
  <c r="AC27" i="10"/>
  <c r="AC95" i="10"/>
  <c r="AC41" i="10"/>
  <c r="AC10" i="10"/>
  <c r="AA10" i="10"/>
  <c r="AC83" i="10"/>
  <c r="AC69" i="10"/>
  <c r="AC43" i="10"/>
  <c r="AC57" i="10"/>
  <c r="AC13" i="10"/>
  <c r="AA13" i="10"/>
  <c r="AC75" i="10"/>
  <c r="AD103" i="10"/>
  <c r="AD58" i="10"/>
  <c r="AC46" i="10"/>
  <c r="AC56" i="10"/>
  <c r="AC53" i="10"/>
  <c r="AC97" i="10"/>
  <c r="AC91" i="10"/>
  <c r="AC98" i="10"/>
  <c r="AC70" i="10"/>
  <c r="AC82" i="10"/>
  <c r="AC54" i="10"/>
  <c r="AC45" i="10"/>
  <c r="AD55" i="10"/>
  <c r="AC94" i="10"/>
  <c r="AC104" i="10"/>
  <c r="AC73" i="10"/>
  <c r="AC86" i="10"/>
  <c r="AC99" i="10"/>
  <c r="AC14" i="10"/>
  <c r="AA14" i="10"/>
  <c r="AD65" i="10"/>
  <c r="AD94" i="10"/>
  <c r="AD66" i="10"/>
  <c r="AC8" i="10"/>
  <c r="AA8" i="10"/>
  <c r="AC30" i="10"/>
  <c r="AC32" i="10"/>
  <c r="AC74" i="10"/>
  <c r="AC29" i="10"/>
  <c r="AC38" i="10"/>
  <c r="AC55" i="10"/>
  <c r="AC47" i="10"/>
  <c r="AC31" i="10"/>
  <c r="AC48" i="10"/>
  <c r="AC71" i="10"/>
  <c r="AD37" i="10"/>
  <c r="AC63" i="10"/>
  <c r="AC51" i="10"/>
  <c r="AC81" i="10"/>
  <c r="AC33" i="10"/>
  <c r="AC44" i="10"/>
  <c r="AC17" i="10"/>
  <c r="AD31" i="10"/>
  <c r="AC21" i="10"/>
  <c r="AC100" i="10"/>
  <c r="AC12" i="10"/>
  <c r="AA12" i="10"/>
  <c r="AC52" i="10"/>
  <c r="AC61" i="10"/>
  <c r="AC49" i="10"/>
  <c r="AC24" i="10"/>
  <c r="AC80" i="10"/>
  <c r="AC92" i="10"/>
  <c r="AC40" i="10"/>
  <c r="AC34" i="10"/>
  <c r="AC25" i="10"/>
  <c r="AC72" i="10"/>
  <c r="AC76" i="10"/>
  <c r="AD69" i="10"/>
  <c r="AC19" i="10"/>
  <c r="AC6" i="10"/>
  <c r="AA6" i="10"/>
  <c r="AC50" i="10"/>
  <c r="AC23" i="10"/>
  <c r="AC105" i="10"/>
  <c r="AD14" i="10"/>
  <c r="AB14" i="10"/>
  <c r="AD82" i="10"/>
  <c r="AC39" i="10"/>
  <c r="AD63" i="10"/>
  <c r="AD43" i="10"/>
  <c r="AD38" i="10"/>
  <c r="AD86" i="10"/>
  <c r="AD99" i="10"/>
  <c r="AD61" i="10"/>
  <c r="AC35" i="10"/>
  <c r="AC103" i="10"/>
  <c r="AC7" i="10"/>
  <c r="AA7" i="10"/>
  <c r="AD90" i="10"/>
  <c r="AD17" i="10"/>
  <c r="AD85" i="10"/>
  <c r="AD21" i="10"/>
  <c r="AD47" i="10"/>
  <c r="AD44" i="10"/>
  <c r="AD52" i="10"/>
  <c r="AD97" i="10"/>
  <c r="AD91" i="10"/>
  <c r="AD100" i="10"/>
  <c r="AD88" i="10"/>
  <c r="AD27" i="10"/>
  <c r="AD26" i="10"/>
  <c r="AD46" i="10"/>
  <c r="AD57" i="10"/>
  <c r="AC85" i="10"/>
  <c r="AC89" i="10"/>
  <c r="AD7" i="10"/>
  <c r="AB7" i="10"/>
  <c r="AD13" i="10"/>
  <c r="AB13" i="10"/>
  <c r="AD49" i="10"/>
  <c r="AD50" i="10"/>
  <c r="AD54" i="10"/>
  <c r="AD102" i="10"/>
  <c r="AD41" i="10"/>
  <c r="AD80" i="10"/>
  <c r="AD20" i="10"/>
  <c r="AD30" i="10"/>
  <c r="AD29" i="10"/>
  <c r="AD59" i="10"/>
  <c r="AD96" i="10"/>
  <c r="AD60" i="10"/>
  <c r="AD68" i="10"/>
  <c r="AD16" i="10"/>
  <c r="AD10" i="10"/>
  <c r="AB10" i="10"/>
  <c r="AD98" i="10"/>
  <c r="AD67" i="10"/>
  <c r="AD87" i="10"/>
  <c r="AD35" i="10"/>
  <c r="AD34" i="10"/>
  <c r="AD101" i="10"/>
  <c r="AD89" i="10"/>
  <c r="AD79" i="10"/>
  <c r="AD24" i="10"/>
  <c r="AD45" i="10"/>
  <c r="AD6" i="10"/>
  <c r="AB6" i="10"/>
  <c r="AD15" i="10"/>
  <c r="AD8" i="10"/>
  <c r="AB8" i="10"/>
  <c r="AD12" i="10"/>
  <c r="AB12" i="10"/>
  <c r="AD84" i="10"/>
  <c r="AD33" i="10"/>
  <c r="AD11" i="10"/>
  <c r="AB11" i="10"/>
  <c r="AD74" i="10"/>
  <c r="AD105" i="10"/>
  <c r="AD73" i="10"/>
  <c r="AD42" i="10"/>
  <c r="AD40" i="10"/>
  <c r="AD62" i="10"/>
  <c r="AC96" i="10"/>
  <c r="AD53" i="10"/>
  <c r="AD75" i="10"/>
  <c r="AD9" i="10"/>
  <c r="AB9" i="10"/>
  <c r="AD78" i="10"/>
  <c r="AD25" i="10"/>
  <c r="AD48" i="10"/>
  <c r="AD22" i="10"/>
  <c r="AD36" i="10"/>
  <c r="AD56" i="10"/>
  <c r="AC84" i="10"/>
  <c r="AC66" i="10"/>
  <c r="AD83" i="10"/>
  <c r="AD64" i="10"/>
  <c r="AD92" i="10"/>
  <c r="AD70" i="10"/>
  <c r="AD81" i="10"/>
  <c r="AD28" i="10"/>
  <c r="AD18" i="10"/>
  <c r="AD95" i="10"/>
  <c r="AD32" i="10"/>
  <c r="AD104" i="10"/>
  <c r="AD93" i="10"/>
  <c r="AD51" i="10"/>
  <c r="AD76" i="10"/>
  <c r="AD72" i="10"/>
  <c r="AD19" i="10"/>
  <c r="AD23" i="10"/>
  <c r="AD77" i="10"/>
  <c r="AD71" i="10"/>
  <c r="AX11" i="6"/>
  <c r="BR19" i="6"/>
  <c r="AX21" i="6"/>
  <c r="AX39" i="6"/>
  <c r="BR105" i="6"/>
  <c r="BR103" i="6"/>
  <c r="BR101" i="6"/>
  <c r="BR104" i="6"/>
  <c r="BR102" i="6"/>
  <c r="BR100" i="6"/>
  <c r="BR98" i="6"/>
  <c r="BR96" i="6"/>
  <c r="BR93" i="6"/>
  <c r="BR92" i="6"/>
  <c r="BR95" i="6"/>
  <c r="BR94" i="6"/>
  <c r="BR83" i="6"/>
  <c r="BR81" i="6"/>
  <c r="BR79" i="6"/>
  <c r="BR99" i="6"/>
  <c r="BR89" i="6"/>
  <c r="BR88" i="6"/>
  <c r="BR84" i="6"/>
  <c r="BR82" i="6"/>
  <c r="BR80" i="6"/>
  <c r="BR85" i="6"/>
  <c r="BR76" i="6"/>
  <c r="BR91" i="6"/>
  <c r="BR77" i="6"/>
  <c r="BR74" i="6"/>
  <c r="BR90" i="6"/>
  <c r="BR75" i="6"/>
  <c r="BR71" i="6"/>
  <c r="BR69" i="6"/>
  <c r="BR97" i="6"/>
  <c r="BR70" i="6"/>
  <c r="BR67" i="6"/>
  <c r="BR57" i="6"/>
  <c r="BR87" i="6"/>
  <c r="BR73" i="6"/>
  <c r="BR68" i="6"/>
  <c r="BR59" i="6"/>
  <c r="BR66" i="6"/>
  <c r="BR64" i="6"/>
  <c r="BR62" i="6"/>
  <c r="BR60" i="6"/>
  <c r="BR58" i="6"/>
  <c r="BR56" i="6"/>
  <c r="BR54" i="6"/>
  <c r="BR86" i="6"/>
  <c r="BR72" i="6"/>
  <c r="BR65" i="6"/>
  <c r="BR63" i="6"/>
  <c r="BR61" i="6"/>
  <c r="BR78" i="6"/>
  <c r="BR53" i="6"/>
  <c r="BR52" i="6"/>
  <c r="BR46" i="6"/>
  <c r="BR48" i="6"/>
  <c r="BR49" i="6"/>
  <c r="BR55" i="6"/>
  <c r="BR47" i="6"/>
  <c r="BR41" i="6"/>
  <c r="BR50" i="6"/>
  <c r="BR44" i="6"/>
  <c r="BR32" i="6"/>
  <c r="BR30" i="6"/>
  <c r="BR28" i="6"/>
  <c r="BR26" i="6"/>
  <c r="BR24" i="6"/>
  <c r="BR45" i="6"/>
  <c r="BR42" i="6"/>
  <c r="BR38" i="6"/>
  <c r="BR51" i="6"/>
  <c r="BR36" i="6"/>
  <c r="BR35" i="6"/>
  <c r="BR43" i="6"/>
  <c r="BR40" i="6"/>
  <c r="BR37" i="6"/>
  <c r="BR34" i="6"/>
  <c r="BR39" i="6"/>
  <c r="BR33" i="6"/>
  <c r="BR23" i="6"/>
  <c r="BR16" i="6"/>
  <c r="BR14" i="6"/>
  <c r="BR17" i="6"/>
  <c r="BR18" i="6"/>
  <c r="BR9" i="6"/>
  <c r="BR21" i="6"/>
  <c r="BR11" i="6"/>
  <c r="BR29" i="6"/>
  <c r="BR12" i="6"/>
  <c r="BR27" i="6"/>
  <c r="BR22" i="6"/>
  <c r="BR15" i="6"/>
  <c r="BR13" i="6"/>
  <c r="AX30" i="6"/>
  <c r="AX7" i="6"/>
  <c r="AX6" i="6"/>
  <c r="AX12" i="6"/>
  <c r="AX104" i="6"/>
  <c r="AX102" i="6"/>
  <c r="AX100" i="6"/>
  <c r="AX105" i="6"/>
  <c r="AX103" i="6"/>
  <c r="AX101" i="6"/>
  <c r="AX99" i="6"/>
  <c r="AX97" i="6"/>
  <c r="AX94" i="6"/>
  <c r="AX93" i="6"/>
  <c r="AX96" i="6"/>
  <c r="AX95" i="6"/>
  <c r="AX84" i="6"/>
  <c r="AX82" i="6"/>
  <c r="AX80" i="6"/>
  <c r="AX78" i="6"/>
  <c r="AX86" i="6"/>
  <c r="AX90" i="6"/>
  <c r="AX89" i="6"/>
  <c r="AX83" i="6"/>
  <c r="AX81" i="6"/>
  <c r="AX79" i="6"/>
  <c r="AX76" i="6"/>
  <c r="AX77" i="6"/>
  <c r="AX74" i="6"/>
  <c r="AX88" i="6"/>
  <c r="AX98" i="6"/>
  <c r="AX73" i="6"/>
  <c r="AX87" i="6"/>
  <c r="AX72" i="6"/>
  <c r="AX70" i="6"/>
  <c r="AX75" i="6"/>
  <c r="AX92" i="6"/>
  <c r="AX91" i="6"/>
  <c r="AX69" i="6"/>
  <c r="AX58" i="6"/>
  <c r="AX68" i="6"/>
  <c r="AX65" i="6"/>
  <c r="AX63" i="6"/>
  <c r="AX61" i="6"/>
  <c r="AX57" i="6"/>
  <c r="AX55" i="6"/>
  <c r="AX59" i="6"/>
  <c r="AX71" i="6"/>
  <c r="AX66" i="6"/>
  <c r="AX64" i="6"/>
  <c r="AX62" i="6"/>
  <c r="AX60" i="6"/>
  <c r="AX85" i="6"/>
  <c r="AX54" i="6"/>
  <c r="AX53" i="6"/>
  <c r="AX52" i="6"/>
  <c r="AX45" i="6"/>
  <c r="AX67" i="6"/>
  <c r="AX48" i="6"/>
  <c r="AX46" i="6"/>
  <c r="AX42" i="6"/>
  <c r="AX50" i="6"/>
  <c r="AX56" i="6"/>
  <c r="AX49" i="6"/>
  <c r="AX31" i="6"/>
  <c r="AX29" i="6"/>
  <c r="AX27" i="6"/>
  <c r="AX25" i="6"/>
  <c r="AX23" i="6"/>
  <c r="AX41" i="6"/>
  <c r="AX51" i="6"/>
  <c r="AX38" i="6"/>
  <c r="AX43" i="6"/>
  <c r="AX33" i="6"/>
  <c r="AX40" i="6"/>
  <c r="AX36" i="6"/>
  <c r="AX47" i="6"/>
  <c r="AX44" i="6"/>
  <c r="AX37" i="6"/>
  <c r="AX35" i="6"/>
  <c r="AX26" i="6"/>
  <c r="AX24" i="6"/>
  <c r="AX15" i="6"/>
  <c r="AX13" i="6"/>
  <c r="AX34" i="6"/>
  <c r="AX20" i="6"/>
  <c r="AX32" i="6"/>
  <c r="AX16" i="6"/>
  <c r="AX14" i="6"/>
  <c r="AX18" i="6"/>
  <c r="AX17" i="6"/>
  <c r="AX28" i="6"/>
  <c r="BR31" i="6"/>
  <c r="AX9" i="6"/>
  <c r="X25" i="10"/>
  <c r="W92" i="10"/>
  <c r="R25" i="10"/>
  <c r="Q72" i="10"/>
  <c r="W25" i="10"/>
  <c r="V71" i="10"/>
  <c r="S25" i="10"/>
  <c r="R92" i="10"/>
  <c r="R93" i="10" s="1"/>
  <c r="AB15" i="10" l="1"/>
  <c r="AA15" i="10"/>
  <c r="BH6" i="4"/>
  <c r="AX6" i="4"/>
  <c r="BL105" i="4"/>
  <c r="BK105" i="4"/>
  <c r="BJ105" i="4"/>
  <c r="BI105" i="4"/>
  <c r="BH105" i="4"/>
  <c r="BL104" i="4"/>
  <c r="BK104" i="4"/>
  <c r="BJ104" i="4"/>
  <c r="BI104" i="4"/>
  <c r="BH104" i="4"/>
  <c r="BL103" i="4"/>
  <c r="BK103" i="4"/>
  <c r="BJ103" i="4"/>
  <c r="BI103" i="4"/>
  <c r="BH103" i="4"/>
  <c r="BL102" i="4"/>
  <c r="BK102" i="4"/>
  <c r="BJ102" i="4"/>
  <c r="BI102" i="4"/>
  <c r="BH102" i="4"/>
  <c r="BL101" i="4"/>
  <c r="BK101" i="4"/>
  <c r="BJ101" i="4"/>
  <c r="BI101" i="4"/>
  <c r="BH101" i="4"/>
  <c r="BL100" i="4"/>
  <c r="BK100" i="4"/>
  <c r="BJ100" i="4"/>
  <c r="BI100" i="4"/>
  <c r="BH100" i="4"/>
  <c r="BL99" i="4"/>
  <c r="BK99" i="4"/>
  <c r="BJ99" i="4"/>
  <c r="BI99" i="4"/>
  <c r="BH99" i="4"/>
  <c r="BL98" i="4"/>
  <c r="BK98" i="4"/>
  <c r="BJ98" i="4"/>
  <c r="BI98" i="4"/>
  <c r="BH98" i="4"/>
  <c r="BL97" i="4"/>
  <c r="BK97" i="4"/>
  <c r="BJ97" i="4"/>
  <c r="BI97" i="4"/>
  <c r="BH97" i="4"/>
  <c r="BL96" i="4"/>
  <c r="BK96" i="4"/>
  <c r="BJ96" i="4"/>
  <c r="BI96" i="4"/>
  <c r="BH96" i="4"/>
  <c r="BL95" i="4"/>
  <c r="BK95" i="4"/>
  <c r="BJ95" i="4"/>
  <c r="BI95" i="4"/>
  <c r="BH95" i="4"/>
  <c r="BL94" i="4"/>
  <c r="BK94" i="4"/>
  <c r="BJ94" i="4"/>
  <c r="BI94" i="4"/>
  <c r="BH94" i="4"/>
  <c r="BL93" i="4"/>
  <c r="BK93" i="4"/>
  <c r="BJ93" i="4"/>
  <c r="BI93" i="4"/>
  <c r="BH93" i="4"/>
  <c r="BL92" i="4"/>
  <c r="BK92" i="4"/>
  <c r="BJ92" i="4"/>
  <c r="BI92" i="4"/>
  <c r="BH92" i="4"/>
  <c r="BL91" i="4"/>
  <c r="BK91" i="4"/>
  <c r="BJ91" i="4"/>
  <c r="BI91" i="4"/>
  <c r="BH91" i="4"/>
  <c r="BL90" i="4"/>
  <c r="BK90" i="4"/>
  <c r="BJ90" i="4"/>
  <c r="BI90" i="4"/>
  <c r="BH90" i="4"/>
  <c r="BL89" i="4"/>
  <c r="BK89" i="4"/>
  <c r="BJ89" i="4"/>
  <c r="BI89" i="4"/>
  <c r="BH89" i="4"/>
  <c r="BL88" i="4"/>
  <c r="BK88" i="4"/>
  <c r="BJ88" i="4"/>
  <c r="BI88" i="4"/>
  <c r="BH88" i="4"/>
  <c r="BL87" i="4"/>
  <c r="BK87" i="4"/>
  <c r="BJ87" i="4"/>
  <c r="BI87" i="4"/>
  <c r="BH87" i="4"/>
  <c r="BL86" i="4"/>
  <c r="BK86" i="4"/>
  <c r="BJ86" i="4"/>
  <c r="BI86" i="4"/>
  <c r="BH86" i="4"/>
  <c r="BL85" i="4"/>
  <c r="BK85" i="4"/>
  <c r="BJ85" i="4"/>
  <c r="BI85" i="4"/>
  <c r="BH85" i="4"/>
  <c r="BL84" i="4"/>
  <c r="BK84" i="4"/>
  <c r="BJ84" i="4"/>
  <c r="BI84" i="4"/>
  <c r="BH84" i="4"/>
  <c r="BL83" i="4"/>
  <c r="BK83" i="4"/>
  <c r="BJ83" i="4"/>
  <c r="BI83" i="4"/>
  <c r="BH83" i="4"/>
  <c r="BL82" i="4"/>
  <c r="BK82" i="4"/>
  <c r="BJ82" i="4"/>
  <c r="BI82" i="4"/>
  <c r="BH82" i="4"/>
  <c r="BL81" i="4"/>
  <c r="BK81" i="4"/>
  <c r="BJ81" i="4"/>
  <c r="BI81" i="4"/>
  <c r="BH81" i="4"/>
  <c r="BL80" i="4"/>
  <c r="BK80" i="4"/>
  <c r="BJ80" i="4"/>
  <c r="BI80" i="4"/>
  <c r="BH80" i="4"/>
  <c r="BL79" i="4"/>
  <c r="BK79" i="4"/>
  <c r="BJ79" i="4"/>
  <c r="BI79" i="4"/>
  <c r="BH79" i="4"/>
  <c r="BL78" i="4"/>
  <c r="BK78" i="4"/>
  <c r="BJ78" i="4"/>
  <c r="BI78" i="4"/>
  <c r="BH78" i="4"/>
  <c r="BL77" i="4"/>
  <c r="BK77" i="4"/>
  <c r="BJ77" i="4"/>
  <c r="BI77" i="4"/>
  <c r="BH77" i="4"/>
  <c r="BL76" i="4"/>
  <c r="BK76" i="4"/>
  <c r="BJ76" i="4"/>
  <c r="BI76" i="4"/>
  <c r="BH76" i="4"/>
  <c r="BL75" i="4"/>
  <c r="BK75" i="4"/>
  <c r="BJ75" i="4"/>
  <c r="BI75" i="4"/>
  <c r="BH75" i="4"/>
  <c r="BL74" i="4"/>
  <c r="BK74" i="4"/>
  <c r="BJ74" i="4"/>
  <c r="BI74" i="4"/>
  <c r="BH74" i="4"/>
  <c r="BL73" i="4"/>
  <c r="BK73" i="4"/>
  <c r="BJ73" i="4"/>
  <c r="BI73" i="4"/>
  <c r="BH73" i="4"/>
  <c r="BL72" i="4"/>
  <c r="BK72" i="4"/>
  <c r="BJ72" i="4"/>
  <c r="BI72" i="4"/>
  <c r="BH72" i="4"/>
  <c r="BL71" i="4"/>
  <c r="BK71" i="4"/>
  <c r="BJ71" i="4"/>
  <c r="BI71" i="4"/>
  <c r="BH71" i="4"/>
  <c r="BL70" i="4"/>
  <c r="BK70" i="4"/>
  <c r="BJ70" i="4"/>
  <c r="BI70" i="4"/>
  <c r="BH70" i="4"/>
  <c r="BL69" i="4"/>
  <c r="BK69" i="4"/>
  <c r="BJ69" i="4"/>
  <c r="BI69" i="4"/>
  <c r="BH69" i="4"/>
  <c r="BL68" i="4"/>
  <c r="BK68" i="4"/>
  <c r="BJ68" i="4"/>
  <c r="BI68" i="4"/>
  <c r="BH68" i="4"/>
  <c r="BL67" i="4"/>
  <c r="BK67" i="4"/>
  <c r="BJ67" i="4"/>
  <c r="BI67" i="4"/>
  <c r="BH67" i="4"/>
  <c r="BL66" i="4"/>
  <c r="BK66" i="4"/>
  <c r="BJ66" i="4"/>
  <c r="BI66" i="4"/>
  <c r="BH66" i="4"/>
  <c r="BL65" i="4"/>
  <c r="BK65" i="4"/>
  <c r="BJ65" i="4"/>
  <c r="BI65" i="4"/>
  <c r="BH65" i="4"/>
  <c r="BL64" i="4"/>
  <c r="BK64" i="4"/>
  <c r="BJ64" i="4"/>
  <c r="BI64" i="4"/>
  <c r="BH64" i="4"/>
  <c r="BL63" i="4"/>
  <c r="BK63" i="4"/>
  <c r="BJ63" i="4"/>
  <c r="BI63" i="4"/>
  <c r="BH63" i="4"/>
  <c r="BL62" i="4"/>
  <c r="BK62" i="4"/>
  <c r="BJ62" i="4"/>
  <c r="BI62" i="4"/>
  <c r="BH62" i="4"/>
  <c r="BL61" i="4"/>
  <c r="BK61" i="4"/>
  <c r="BJ61" i="4"/>
  <c r="BI61" i="4"/>
  <c r="BH61" i="4"/>
  <c r="BL60" i="4"/>
  <c r="BK60" i="4"/>
  <c r="BJ60" i="4"/>
  <c r="BI60" i="4"/>
  <c r="BH60" i="4"/>
  <c r="BL59" i="4"/>
  <c r="BK59" i="4"/>
  <c r="BJ59" i="4"/>
  <c r="BI59" i="4"/>
  <c r="BH59" i="4"/>
  <c r="BL58" i="4"/>
  <c r="BK58" i="4"/>
  <c r="BJ58" i="4"/>
  <c r="BI58" i="4"/>
  <c r="BH58" i="4"/>
  <c r="BL57" i="4"/>
  <c r="BK57" i="4"/>
  <c r="BJ57" i="4"/>
  <c r="BI57" i="4"/>
  <c r="BH57" i="4"/>
  <c r="BL56" i="4"/>
  <c r="BK56" i="4"/>
  <c r="BJ56" i="4"/>
  <c r="BI56" i="4"/>
  <c r="BH56" i="4"/>
  <c r="BL55" i="4"/>
  <c r="BK55" i="4"/>
  <c r="BJ55" i="4"/>
  <c r="BI55" i="4"/>
  <c r="BH55" i="4"/>
  <c r="BL54" i="4"/>
  <c r="BK54" i="4"/>
  <c r="BJ54" i="4"/>
  <c r="BI54" i="4"/>
  <c r="BH54" i="4"/>
  <c r="BL53" i="4"/>
  <c r="BK53" i="4"/>
  <c r="BJ53" i="4"/>
  <c r="BI53" i="4"/>
  <c r="BH53" i="4"/>
  <c r="BL52" i="4"/>
  <c r="BK52" i="4"/>
  <c r="BJ52" i="4"/>
  <c r="BI52" i="4"/>
  <c r="BH52" i="4"/>
  <c r="BL51" i="4"/>
  <c r="BK51" i="4"/>
  <c r="BJ51" i="4"/>
  <c r="BI51" i="4"/>
  <c r="BH51" i="4"/>
  <c r="BL50" i="4"/>
  <c r="BK50" i="4"/>
  <c r="BJ50" i="4"/>
  <c r="BI50" i="4"/>
  <c r="BH50" i="4"/>
  <c r="BL49" i="4"/>
  <c r="BK49" i="4"/>
  <c r="BJ49" i="4"/>
  <c r="BI49" i="4"/>
  <c r="BH49" i="4"/>
  <c r="BL48" i="4"/>
  <c r="BK48" i="4"/>
  <c r="BJ48" i="4"/>
  <c r="BI48" i="4"/>
  <c r="BH48" i="4"/>
  <c r="BL47" i="4"/>
  <c r="BK47" i="4"/>
  <c r="BJ47" i="4"/>
  <c r="BI47" i="4"/>
  <c r="BH47" i="4"/>
  <c r="BL46" i="4"/>
  <c r="BK46" i="4"/>
  <c r="BJ46" i="4"/>
  <c r="BI46" i="4"/>
  <c r="BH46" i="4"/>
  <c r="BL45" i="4"/>
  <c r="BK45" i="4"/>
  <c r="BJ45" i="4"/>
  <c r="BI45" i="4"/>
  <c r="BH45" i="4"/>
  <c r="BL44" i="4"/>
  <c r="BK44" i="4"/>
  <c r="BJ44" i="4"/>
  <c r="BI44" i="4"/>
  <c r="BH44" i="4"/>
  <c r="BL43" i="4"/>
  <c r="BK43" i="4"/>
  <c r="BJ43" i="4"/>
  <c r="BI43" i="4"/>
  <c r="BH43" i="4"/>
  <c r="BL42" i="4"/>
  <c r="BK42" i="4"/>
  <c r="BJ42" i="4"/>
  <c r="BI42" i="4"/>
  <c r="BH42" i="4"/>
  <c r="BL41" i="4"/>
  <c r="BK41" i="4"/>
  <c r="BJ41" i="4"/>
  <c r="BI41" i="4"/>
  <c r="BH41" i="4"/>
  <c r="BL40" i="4"/>
  <c r="BK40" i="4"/>
  <c r="BJ40" i="4"/>
  <c r="BI40" i="4"/>
  <c r="BH40" i="4"/>
  <c r="BL39" i="4"/>
  <c r="BK39" i="4"/>
  <c r="BJ39" i="4"/>
  <c r="BI39" i="4"/>
  <c r="BH39" i="4"/>
  <c r="BL38" i="4"/>
  <c r="BK38" i="4"/>
  <c r="BJ38" i="4"/>
  <c r="BI38" i="4"/>
  <c r="BH38" i="4"/>
  <c r="BL37" i="4"/>
  <c r="BK37" i="4"/>
  <c r="BJ37" i="4"/>
  <c r="BI37" i="4"/>
  <c r="BH37" i="4"/>
  <c r="BL36" i="4"/>
  <c r="BK36" i="4"/>
  <c r="BJ36" i="4"/>
  <c r="BI36" i="4"/>
  <c r="BH36" i="4"/>
  <c r="BL35" i="4"/>
  <c r="BK35" i="4"/>
  <c r="BJ35" i="4"/>
  <c r="BI35" i="4"/>
  <c r="BH35" i="4"/>
  <c r="BL34" i="4"/>
  <c r="BK34" i="4"/>
  <c r="BJ34" i="4"/>
  <c r="BI34" i="4"/>
  <c r="BH34" i="4"/>
  <c r="BL33" i="4"/>
  <c r="BK33" i="4"/>
  <c r="BJ33" i="4"/>
  <c r="BI33" i="4"/>
  <c r="BH33" i="4"/>
  <c r="BL32" i="4"/>
  <c r="BK32" i="4"/>
  <c r="BJ32" i="4"/>
  <c r="BI32" i="4"/>
  <c r="BH32" i="4"/>
  <c r="BL31" i="4"/>
  <c r="BK31" i="4"/>
  <c r="BJ31" i="4"/>
  <c r="BI31" i="4"/>
  <c r="BH31" i="4"/>
  <c r="BL30" i="4"/>
  <c r="BK30" i="4"/>
  <c r="BJ30" i="4"/>
  <c r="BI30" i="4"/>
  <c r="BH30" i="4"/>
  <c r="BL29" i="4"/>
  <c r="BK29" i="4"/>
  <c r="BJ29" i="4"/>
  <c r="BI29" i="4"/>
  <c r="BH29" i="4"/>
  <c r="BL28" i="4"/>
  <c r="BK28" i="4"/>
  <c r="BJ28" i="4"/>
  <c r="BI28" i="4"/>
  <c r="BH28" i="4"/>
  <c r="BL27" i="4"/>
  <c r="BK27" i="4"/>
  <c r="BJ27" i="4"/>
  <c r="BI27" i="4"/>
  <c r="BH27" i="4"/>
  <c r="BL26" i="4"/>
  <c r="BK26" i="4"/>
  <c r="BJ26" i="4"/>
  <c r="BI26" i="4"/>
  <c r="BH26" i="4"/>
  <c r="BL25" i="4"/>
  <c r="BK25" i="4"/>
  <c r="BJ25" i="4"/>
  <c r="BI25" i="4"/>
  <c r="BH25" i="4"/>
  <c r="BL24" i="4"/>
  <c r="BK24" i="4"/>
  <c r="BJ24" i="4"/>
  <c r="BI24" i="4"/>
  <c r="BH24" i="4"/>
  <c r="BL23" i="4"/>
  <c r="BK23" i="4"/>
  <c r="BJ23" i="4"/>
  <c r="BI23" i="4"/>
  <c r="BH23" i="4"/>
  <c r="BL22" i="4"/>
  <c r="BK22" i="4"/>
  <c r="BJ22" i="4"/>
  <c r="BI22" i="4"/>
  <c r="BH22" i="4"/>
  <c r="BL21" i="4"/>
  <c r="BK21" i="4"/>
  <c r="BJ21" i="4"/>
  <c r="BI21" i="4"/>
  <c r="BH21" i="4"/>
  <c r="AX21" i="4"/>
  <c r="BL20" i="4"/>
  <c r="BK20" i="4"/>
  <c r="BJ20" i="4"/>
  <c r="BI20" i="4"/>
  <c r="BH20" i="4"/>
  <c r="BL19" i="4"/>
  <c r="BK19" i="4"/>
  <c r="BJ19" i="4"/>
  <c r="BI19" i="4"/>
  <c r="BH19" i="4"/>
  <c r="BL18" i="4"/>
  <c r="BK18" i="4"/>
  <c r="BJ18" i="4"/>
  <c r="BI18" i="4"/>
  <c r="BH18" i="4"/>
  <c r="BL17" i="4"/>
  <c r="BK17" i="4"/>
  <c r="BJ17" i="4"/>
  <c r="BI17" i="4"/>
  <c r="BH17" i="4"/>
  <c r="BL16" i="4"/>
  <c r="BK16" i="4"/>
  <c r="BJ16" i="4"/>
  <c r="BI16" i="4"/>
  <c r="BH16" i="4"/>
  <c r="BL15" i="4"/>
  <c r="BK15" i="4"/>
  <c r="BJ15" i="4"/>
  <c r="BI15" i="4"/>
  <c r="BH15" i="4"/>
  <c r="BL14" i="4"/>
  <c r="BK14" i="4"/>
  <c r="BJ14" i="4"/>
  <c r="BI14" i="4"/>
  <c r="BH14" i="4"/>
  <c r="BR13" i="4"/>
  <c r="BL13" i="4"/>
  <c r="BK13" i="4"/>
  <c r="BJ13" i="4"/>
  <c r="BI13" i="4"/>
  <c r="BH13" i="4"/>
  <c r="BR12" i="4"/>
  <c r="BL12" i="4"/>
  <c r="BK12" i="4"/>
  <c r="BJ12" i="4"/>
  <c r="BI12" i="4"/>
  <c r="BH12" i="4"/>
  <c r="BR11" i="4"/>
  <c r="BL11" i="4"/>
  <c r="BK11" i="4"/>
  <c r="BJ11" i="4"/>
  <c r="BI11" i="4"/>
  <c r="BH11" i="4"/>
  <c r="BR10" i="4"/>
  <c r="BL10" i="4"/>
  <c r="BK10" i="4"/>
  <c r="BJ10" i="4"/>
  <c r="BI10" i="4"/>
  <c r="BH10" i="4"/>
  <c r="BR9" i="4"/>
  <c r="BL9" i="4"/>
  <c r="BK9" i="4"/>
  <c r="BJ9" i="4"/>
  <c r="BI9" i="4"/>
  <c r="BH9" i="4"/>
  <c r="AX9" i="4"/>
  <c r="BR8" i="4"/>
  <c r="BL8" i="4"/>
  <c r="BK8" i="4"/>
  <c r="BJ8" i="4"/>
  <c r="BI8" i="4"/>
  <c r="BH8" i="4"/>
  <c r="BR7" i="4"/>
  <c r="BL7" i="4"/>
  <c r="BK7" i="4"/>
  <c r="BJ7" i="4"/>
  <c r="BI7" i="4"/>
  <c r="BH7" i="4"/>
  <c r="AX7" i="4"/>
  <c r="BR6" i="4"/>
  <c r="BL6" i="4"/>
  <c r="BK6" i="4"/>
  <c r="BJ6" i="4"/>
  <c r="BI6" i="4"/>
  <c r="AX8" i="4"/>
  <c r="R94" i="10"/>
  <c r="W26" i="10"/>
  <c r="R26" i="10"/>
  <c r="R27" i="10" s="1"/>
  <c r="W93" i="10"/>
  <c r="X26" i="10"/>
  <c r="S26" i="10"/>
  <c r="V72" i="10"/>
  <c r="Q73" i="10"/>
  <c r="AB16" i="10" l="1"/>
  <c r="AA16" i="10"/>
  <c r="BR7" i="2"/>
  <c r="BR8" i="2"/>
  <c r="BR9" i="2"/>
  <c r="BR10" i="2"/>
  <c r="BR11" i="2"/>
  <c r="BR12" i="2"/>
  <c r="BR13" i="2"/>
  <c r="BR14" i="2"/>
  <c r="BR15" i="2"/>
  <c r="BR16" i="2"/>
  <c r="BR17" i="2"/>
  <c r="BR18" i="2"/>
  <c r="BR19" i="2"/>
  <c r="BR20" i="2"/>
  <c r="BR21" i="2"/>
  <c r="BR22" i="2"/>
  <c r="BR23" i="2"/>
  <c r="BR24" i="2"/>
  <c r="BR25" i="2"/>
  <c r="BR26" i="2"/>
  <c r="BR27" i="2"/>
  <c r="BR28" i="2"/>
  <c r="BR29" i="2"/>
  <c r="BR30" i="2"/>
  <c r="BR31" i="2"/>
  <c r="BR32" i="2"/>
  <c r="BR33" i="2"/>
  <c r="BR34" i="2"/>
  <c r="BR35" i="2"/>
  <c r="BR36" i="2"/>
  <c r="BR37" i="2"/>
  <c r="BR38" i="2"/>
  <c r="BR39" i="2"/>
  <c r="BR40" i="2"/>
  <c r="BR41" i="2"/>
  <c r="BR42" i="2"/>
  <c r="BR43" i="2"/>
  <c r="BR44" i="2"/>
  <c r="BR45" i="2"/>
  <c r="BR46" i="2"/>
  <c r="BR47" i="2"/>
  <c r="BR48" i="2"/>
  <c r="BR49" i="2"/>
  <c r="BR50" i="2"/>
  <c r="BR51" i="2"/>
  <c r="BR52" i="2"/>
  <c r="BR53" i="2"/>
  <c r="BR54" i="2"/>
  <c r="BR55" i="2"/>
  <c r="BR56" i="2"/>
  <c r="BR57" i="2"/>
  <c r="BR58" i="2"/>
  <c r="BR59" i="2"/>
  <c r="BR60" i="2"/>
  <c r="BR61" i="2"/>
  <c r="BR62" i="2"/>
  <c r="BR63" i="2"/>
  <c r="BR64" i="2"/>
  <c r="BR65" i="2"/>
  <c r="BR66" i="2"/>
  <c r="BR67" i="2"/>
  <c r="BR68" i="2"/>
  <c r="BR69" i="2"/>
  <c r="BR70" i="2"/>
  <c r="BR71" i="2"/>
  <c r="BR72" i="2"/>
  <c r="BR73" i="2"/>
  <c r="BR74" i="2"/>
  <c r="BR75" i="2"/>
  <c r="BR76" i="2"/>
  <c r="BR77" i="2"/>
  <c r="BR78" i="2"/>
  <c r="BR79" i="2"/>
  <c r="BR80" i="2"/>
  <c r="BR81" i="2"/>
  <c r="BR82" i="2"/>
  <c r="BR83" i="2"/>
  <c r="BR84" i="2"/>
  <c r="BR85" i="2"/>
  <c r="BR86" i="2"/>
  <c r="BR87" i="2"/>
  <c r="BR88" i="2"/>
  <c r="BR89" i="2"/>
  <c r="BR90" i="2"/>
  <c r="BR91" i="2"/>
  <c r="BR92" i="2"/>
  <c r="BR93" i="2"/>
  <c r="BR94" i="2"/>
  <c r="BR95" i="2"/>
  <c r="BR96" i="2"/>
  <c r="BR97" i="2"/>
  <c r="BR98" i="2"/>
  <c r="BR99" i="2"/>
  <c r="BR100" i="2"/>
  <c r="BR101" i="2"/>
  <c r="BR102" i="2"/>
  <c r="BR103" i="2"/>
  <c r="BR104" i="2"/>
  <c r="BR105" i="2"/>
  <c r="BR6" i="2"/>
  <c r="BR36" i="5"/>
  <c r="BR80" i="5"/>
  <c r="BR40" i="5"/>
  <c r="BR85" i="5"/>
  <c r="BR43" i="5"/>
  <c r="BR90" i="5"/>
  <c r="BR22" i="5"/>
  <c r="BR101" i="5"/>
  <c r="BR23" i="5"/>
  <c r="BR105" i="5"/>
  <c r="BR52" i="5"/>
  <c r="BR54" i="5"/>
  <c r="BR56" i="5"/>
  <c r="BR29" i="5"/>
  <c r="BR16" i="5"/>
  <c r="BR65" i="5"/>
  <c r="BR69" i="5"/>
  <c r="BR34" i="5"/>
  <c r="BR11" i="5"/>
  <c r="BR76" i="5"/>
  <c r="BR97" i="5"/>
  <c r="BR103" i="5"/>
  <c r="BR53" i="5"/>
  <c r="BR62" i="5"/>
  <c r="BR32" i="5"/>
  <c r="BR78" i="5"/>
  <c r="BR83" i="5"/>
  <c r="BR93" i="5"/>
  <c r="BR96" i="5"/>
  <c r="BR55" i="5"/>
  <c r="BR33" i="5"/>
  <c r="BR44" i="5"/>
  <c r="BR46" i="5"/>
  <c r="BR57" i="5"/>
  <c r="BR79" i="5"/>
  <c r="BR7" i="5"/>
  <c r="BR88" i="5"/>
  <c r="BR20" i="5"/>
  <c r="BR92" i="5"/>
  <c r="BR73" i="5"/>
  <c r="BR45" i="5"/>
  <c r="BR100" i="5"/>
  <c r="BR49" i="5"/>
  <c r="BR13" i="5"/>
  <c r="BR17" i="5"/>
  <c r="BR14" i="5"/>
  <c r="BR59" i="5"/>
  <c r="BR63" i="5"/>
  <c r="BR66" i="5"/>
  <c r="BR71" i="5"/>
  <c r="BR18" i="5"/>
  <c r="BR81" i="5"/>
  <c r="BR19" i="5"/>
  <c r="BR87" i="5"/>
  <c r="BR42" i="5"/>
  <c r="BR94" i="5"/>
  <c r="BR77" i="5"/>
  <c r="BR98" i="5"/>
  <c r="BR95" i="5"/>
  <c r="BR102" i="5"/>
  <c r="BR25" i="5"/>
  <c r="BR8" i="5"/>
  <c r="BR28" i="5"/>
  <c r="BR6" i="5"/>
  <c r="BR61" i="5"/>
  <c r="BR64" i="5"/>
  <c r="BR70" i="5"/>
  <c r="BR10" i="5"/>
  <c r="BR31" i="5"/>
  <c r="BR37" i="5"/>
  <c r="BR82" i="5"/>
  <c r="BR39" i="5"/>
  <c r="BR84" i="5"/>
  <c r="BR41" i="5"/>
  <c r="BR89" i="5"/>
  <c r="BR75" i="5"/>
  <c r="BR99" i="5"/>
  <c r="BR12" i="5"/>
  <c r="BR104" i="5"/>
  <c r="BR24" i="5"/>
  <c r="BR26" i="5"/>
  <c r="BR27" i="5"/>
  <c r="BR15" i="5"/>
  <c r="BR9" i="5"/>
  <c r="BR67" i="5"/>
  <c r="BR72" i="5"/>
  <c r="BR38" i="5"/>
  <c r="BR86" i="5"/>
  <c r="BR91" i="5"/>
  <c r="BR48" i="5"/>
  <c r="BR51" i="5"/>
  <c r="BR58" i="5"/>
  <c r="BR30" i="5"/>
  <c r="BR68" i="5"/>
  <c r="BR35" i="5"/>
  <c r="BR21" i="5"/>
  <c r="BR74" i="5"/>
  <c r="BR47" i="5"/>
  <c r="BR50" i="5"/>
  <c r="BR60" i="5"/>
  <c r="R28" i="10"/>
  <c r="W27" i="10"/>
  <c r="R95" i="10"/>
  <c r="S27" i="10"/>
  <c r="S28" i="10" s="1"/>
  <c r="W94" i="10"/>
  <c r="Q74" i="10"/>
  <c r="Q75" i="10" s="1"/>
  <c r="V73" i="10"/>
  <c r="X27" i="10"/>
  <c r="AB17" i="10" l="1"/>
  <c r="AA17" i="10"/>
  <c r="AX104" i="4"/>
  <c r="AX102" i="4"/>
  <c r="AX100" i="4"/>
  <c r="AX98" i="4"/>
  <c r="AX96" i="4"/>
  <c r="AX95" i="4"/>
  <c r="AX93" i="4"/>
  <c r="AX91" i="4"/>
  <c r="AX89" i="4"/>
  <c r="AX84" i="4"/>
  <c r="AX82" i="4"/>
  <c r="AX80" i="4"/>
  <c r="AX78" i="4"/>
  <c r="AX76" i="4"/>
  <c r="AX74" i="4"/>
  <c r="AX103" i="4"/>
  <c r="AX105" i="4"/>
  <c r="AX101" i="4"/>
  <c r="AX94" i="4"/>
  <c r="AX92" i="4"/>
  <c r="AX90" i="4"/>
  <c r="AX86" i="4"/>
  <c r="AX83" i="4"/>
  <c r="AX81" i="4"/>
  <c r="AX79" i="4"/>
  <c r="AX77" i="4"/>
  <c r="AX75" i="4"/>
  <c r="AX88" i="4"/>
  <c r="AX87" i="4"/>
  <c r="AX85" i="4"/>
  <c r="AX97" i="4"/>
  <c r="AX73" i="4"/>
  <c r="AX70" i="4"/>
  <c r="AX68" i="4"/>
  <c r="AX66" i="4"/>
  <c r="AX64" i="4"/>
  <c r="AX99" i="4"/>
  <c r="AX72" i="4"/>
  <c r="AX71" i="4"/>
  <c r="AX69" i="4"/>
  <c r="AX67" i="4"/>
  <c r="AX63" i="4"/>
  <c r="AX55" i="4"/>
  <c r="AX61" i="4"/>
  <c r="AX60" i="4"/>
  <c r="AX54" i="4"/>
  <c r="AX62" i="4"/>
  <c r="AX59" i="4"/>
  <c r="AX65" i="4"/>
  <c r="AX58" i="4"/>
  <c r="AX57" i="4"/>
  <c r="AX56" i="4"/>
  <c r="AX53" i="4"/>
  <c r="AX51" i="4"/>
  <c r="AX49" i="4"/>
  <c r="AX41" i="4"/>
  <c r="AX46" i="4"/>
  <c r="AX50" i="4"/>
  <c r="AX45" i="4"/>
  <c r="AX47" i="4"/>
  <c r="AX42" i="4"/>
  <c r="AX52" i="4"/>
  <c r="AX48" i="4"/>
  <c r="AX44" i="4"/>
  <c r="AX43" i="4"/>
  <c r="AX36" i="4"/>
  <c r="AX32" i="4"/>
  <c r="AX16" i="4"/>
  <c r="AX28" i="4"/>
  <c r="AX40" i="4"/>
  <c r="AX34" i="4"/>
  <c r="AX31" i="4"/>
  <c r="AX29" i="4"/>
  <c r="AX18" i="4"/>
  <c r="AX39" i="4"/>
  <c r="AX23" i="4"/>
  <c r="AX37" i="4"/>
  <c r="AX33" i="4"/>
  <c r="AX26" i="4"/>
  <c r="AX25" i="4"/>
  <c r="AX15" i="4"/>
  <c r="AX13" i="4"/>
  <c r="AX38" i="4"/>
  <c r="AX27" i="4"/>
  <c r="AX24" i="4"/>
  <c r="AX22" i="4"/>
  <c r="AX20" i="4"/>
  <c r="AX35" i="4"/>
  <c r="AX17" i="4"/>
  <c r="BR105" i="4"/>
  <c r="BR103" i="4"/>
  <c r="BR101" i="4"/>
  <c r="BR99" i="4"/>
  <c r="BR97" i="4"/>
  <c r="BR95" i="4"/>
  <c r="BR88" i="4"/>
  <c r="BR98" i="4"/>
  <c r="BR83" i="4"/>
  <c r="BR81" i="4"/>
  <c r="BR79" i="4"/>
  <c r="BR77" i="4"/>
  <c r="BR75" i="4"/>
  <c r="BR96" i="4"/>
  <c r="BR93" i="4"/>
  <c r="BR91" i="4"/>
  <c r="BR89" i="4"/>
  <c r="BR104" i="4"/>
  <c r="BR85" i="4"/>
  <c r="BR84" i="4"/>
  <c r="BR82" i="4"/>
  <c r="BR80" i="4"/>
  <c r="BR78" i="4"/>
  <c r="BR76" i="4"/>
  <c r="BR94" i="4"/>
  <c r="BR92" i="4"/>
  <c r="BR90" i="4"/>
  <c r="BR87" i="4"/>
  <c r="BR86" i="4"/>
  <c r="BR73" i="4"/>
  <c r="BR72" i="4"/>
  <c r="BR100" i="4"/>
  <c r="BR71" i="4"/>
  <c r="BR69" i="4"/>
  <c r="BR67" i="4"/>
  <c r="BR65" i="4"/>
  <c r="BR63" i="4"/>
  <c r="BR74" i="4"/>
  <c r="BR102" i="4"/>
  <c r="BR70" i="4"/>
  <c r="BR68" i="4"/>
  <c r="BR66" i="4"/>
  <c r="BR64" i="4"/>
  <c r="BR60" i="4"/>
  <c r="BR62" i="4"/>
  <c r="BR57" i="4"/>
  <c r="BR61" i="4"/>
  <c r="BR58" i="4"/>
  <c r="BR56" i="4"/>
  <c r="BR55" i="4"/>
  <c r="BR59" i="4"/>
  <c r="BR54" i="4"/>
  <c r="BR52" i="4"/>
  <c r="BR50" i="4"/>
  <c r="BR48" i="4"/>
  <c r="BR53" i="4"/>
  <c r="BR49" i="4"/>
  <c r="BR44" i="4"/>
  <c r="BR45" i="4"/>
  <c r="BR43" i="4"/>
  <c r="BR51" i="4"/>
  <c r="BR46" i="4"/>
  <c r="BR41" i="4"/>
  <c r="BR42" i="4"/>
  <c r="BR47" i="4"/>
  <c r="BR38" i="4"/>
  <c r="BR35" i="4"/>
  <c r="BR36" i="4"/>
  <c r="BR34" i="4"/>
  <c r="BR25" i="4"/>
  <c r="BR15" i="4"/>
  <c r="BR29" i="4"/>
  <c r="BR26" i="4"/>
  <c r="BR31" i="4"/>
  <c r="BR24" i="4"/>
  <c r="BR40" i="4"/>
  <c r="BR37" i="4"/>
  <c r="BR27" i="4"/>
  <c r="BR39" i="4"/>
  <c r="BR33" i="4"/>
  <c r="BR30" i="4"/>
  <c r="BR16" i="4"/>
  <c r="BR14" i="4"/>
  <c r="BR17" i="4"/>
  <c r="BR32" i="4"/>
  <c r="BR23" i="4"/>
  <c r="BR21" i="4"/>
  <c r="BR19" i="4"/>
  <c r="BR28" i="4"/>
  <c r="BR20" i="4"/>
  <c r="BR22" i="4"/>
  <c r="AX12" i="4"/>
  <c r="AX11" i="4"/>
  <c r="AX14" i="4"/>
  <c r="AX30" i="4"/>
  <c r="AX10" i="4"/>
  <c r="BR18" i="4"/>
  <c r="AX19" i="4"/>
  <c r="BH7" i="2"/>
  <c r="BI7" i="2"/>
  <c r="BJ7" i="2"/>
  <c r="BK7" i="2"/>
  <c r="BL7" i="2"/>
  <c r="BH8" i="2"/>
  <c r="BI8" i="2"/>
  <c r="BJ8" i="2"/>
  <c r="BK8" i="2"/>
  <c r="BL8" i="2"/>
  <c r="BH9" i="2"/>
  <c r="BI9" i="2"/>
  <c r="BJ9" i="2"/>
  <c r="BK9" i="2"/>
  <c r="BL9" i="2"/>
  <c r="BH10" i="2"/>
  <c r="BI10" i="2"/>
  <c r="BJ10" i="2"/>
  <c r="BK10" i="2"/>
  <c r="BL10" i="2"/>
  <c r="BH11" i="2"/>
  <c r="BI11" i="2"/>
  <c r="BJ11" i="2"/>
  <c r="BK11" i="2"/>
  <c r="BL11" i="2"/>
  <c r="BH12" i="2"/>
  <c r="BI12" i="2"/>
  <c r="BJ12" i="2"/>
  <c r="BK12" i="2"/>
  <c r="BL12" i="2"/>
  <c r="BH13" i="2"/>
  <c r="BI13" i="2"/>
  <c r="BJ13" i="2"/>
  <c r="BK13" i="2"/>
  <c r="BL13" i="2"/>
  <c r="BH14" i="2"/>
  <c r="BI14" i="2"/>
  <c r="BJ14" i="2"/>
  <c r="BK14" i="2"/>
  <c r="BL14" i="2"/>
  <c r="BH15" i="2"/>
  <c r="BI15" i="2"/>
  <c r="BJ15" i="2"/>
  <c r="BK15" i="2"/>
  <c r="BL15" i="2"/>
  <c r="BH16" i="2"/>
  <c r="BI16" i="2"/>
  <c r="BJ16" i="2"/>
  <c r="BK16" i="2"/>
  <c r="BL16" i="2"/>
  <c r="BH17" i="2"/>
  <c r="BI17" i="2"/>
  <c r="BJ17" i="2"/>
  <c r="BK17" i="2"/>
  <c r="BL17" i="2"/>
  <c r="BH18" i="2"/>
  <c r="BI18" i="2"/>
  <c r="BJ18" i="2"/>
  <c r="BK18" i="2"/>
  <c r="BL18" i="2"/>
  <c r="BH19" i="2"/>
  <c r="BI19" i="2"/>
  <c r="BJ19" i="2"/>
  <c r="BK19" i="2"/>
  <c r="BL19" i="2"/>
  <c r="BH20" i="2"/>
  <c r="BI20" i="2"/>
  <c r="BJ20" i="2"/>
  <c r="BK20" i="2"/>
  <c r="BL20" i="2"/>
  <c r="BH21" i="2"/>
  <c r="BI21" i="2"/>
  <c r="BJ21" i="2"/>
  <c r="BK21" i="2"/>
  <c r="BL21" i="2"/>
  <c r="BH22" i="2"/>
  <c r="BI22" i="2"/>
  <c r="BJ22" i="2"/>
  <c r="BK22" i="2"/>
  <c r="BL22" i="2"/>
  <c r="BH23" i="2"/>
  <c r="BI23" i="2"/>
  <c r="BJ23" i="2"/>
  <c r="BK23" i="2"/>
  <c r="BL23" i="2"/>
  <c r="BH24" i="2"/>
  <c r="BI24" i="2"/>
  <c r="BJ24" i="2"/>
  <c r="BK24" i="2"/>
  <c r="BL24" i="2"/>
  <c r="BH25" i="2"/>
  <c r="BI25" i="2"/>
  <c r="BJ25" i="2"/>
  <c r="BK25" i="2"/>
  <c r="BL25" i="2"/>
  <c r="BH26" i="2"/>
  <c r="BI26" i="2"/>
  <c r="BJ26" i="2"/>
  <c r="BK26" i="2"/>
  <c r="BL26" i="2"/>
  <c r="BH27" i="2"/>
  <c r="BI27" i="2"/>
  <c r="BJ27" i="2"/>
  <c r="BK27" i="2"/>
  <c r="BL27" i="2"/>
  <c r="BH28" i="2"/>
  <c r="BI28" i="2"/>
  <c r="BJ28" i="2"/>
  <c r="BK28" i="2"/>
  <c r="BL28" i="2"/>
  <c r="BH29" i="2"/>
  <c r="BI29" i="2"/>
  <c r="BJ29" i="2"/>
  <c r="BK29" i="2"/>
  <c r="BL29" i="2"/>
  <c r="BH30" i="2"/>
  <c r="BI30" i="2"/>
  <c r="BJ30" i="2"/>
  <c r="BK30" i="2"/>
  <c r="BL30" i="2"/>
  <c r="BH31" i="2"/>
  <c r="BI31" i="2"/>
  <c r="BJ31" i="2"/>
  <c r="BK31" i="2"/>
  <c r="BL31" i="2"/>
  <c r="BH32" i="2"/>
  <c r="BI32" i="2"/>
  <c r="BJ32" i="2"/>
  <c r="BK32" i="2"/>
  <c r="BL32" i="2"/>
  <c r="BH33" i="2"/>
  <c r="BI33" i="2"/>
  <c r="BJ33" i="2"/>
  <c r="BK33" i="2"/>
  <c r="BL33" i="2"/>
  <c r="BH34" i="2"/>
  <c r="BI34" i="2"/>
  <c r="BJ34" i="2"/>
  <c r="BK34" i="2"/>
  <c r="BL34" i="2"/>
  <c r="BH35" i="2"/>
  <c r="BI35" i="2"/>
  <c r="BJ35" i="2"/>
  <c r="BK35" i="2"/>
  <c r="BL35" i="2"/>
  <c r="BH36" i="2"/>
  <c r="BI36" i="2"/>
  <c r="BJ36" i="2"/>
  <c r="BK36" i="2"/>
  <c r="BL36" i="2"/>
  <c r="BH37" i="2"/>
  <c r="BI37" i="2"/>
  <c r="BJ37" i="2"/>
  <c r="BK37" i="2"/>
  <c r="BL37" i="2"/>
  <c r="BH38" i="2"/>
  <c r="BI38" i="2"/>
  <c r="BJ38" i="2"/>
  <c r="BK38" i="2"/>
  <c r="BL38" i="2"/>
  <c r="BH39" i="2"/>
  <c r="BI39" i="2"/>
  <c r="BJ39" i="2"/>
  <c r="BK39" i="2"/>
  <c r="BL39" i="2"/>
  <c r="BH40" i="2"/>
  <c r="BI40" i="2"/>
  <c r="BJ40" i="2"/>
  <c r="BK40" i="2"/>
  <c r="BL40" i="2"/>
  <c r="BH41" i="2"/>
  <c r="BI41" i="2"/>
  <c r="BJ41" i="2"/>
  <c r="BK41" i="2"/>
  <c r="BL41" i="2"/>
  <c r="BH42" i="2"/>
  <c r="BI42" i="2"/>
  <c r="BJ42" i="2"/>
  <c r="BK42" i="2"/>
  <c r="BL42" i="2"/>
  <c r="BH43" i="2"/>
  <c r="BI43" i="2"/>
  <c r="BJ43" i="2"/>
  <c r="BK43" i="2"/>
  <c r="BL43" i="2"/>
  <c r="BH44" i="2"/>
  <c r="BI44" i="2"/>
  <c r="BJ44" i="2"/>
  <c r="BK44" i="2"/>
  <c r="BL44" i="2"/>
  <c r="BH45" i="2"/>
  <c r="BI45" i="2"/>
  <c r="BJ45" i="2"/>
  <c r="BK45" i="2"/>
  <c r="BL45" i="2"/>
  <c r="BH46" i="2"/>
  <c r="BI46" i="2"/>
  <c r="BJ46" i="2"/>
  <c r="BK46" i="2"/>
  <c r="BL46" i="2"/>
  <c r="BH47" i="2"/>
  <c r="BI47" i="2"/>
  <c r="BJ47" i="2"/>
  <c r="BK47" i="2"/>
  <c r="BL47" i="2"/>
  <c r="BH48" i="2"/>
  <c r="BI48" i="2"/>
  <c r="BJ48" i="2"/>
  <c r="BK48" i="2"/>
  <c r="BL48" i="2"/>
  <c r="BH49" i="2"/>
  <c r="BI49" i="2"/>
  <c r="BJ49" i="2"/>
  <c r="BK49" i="2"/>
  <c r="BL49" i="2"/>
  <c r="BH50" i="2"/>
  <c r="BI50" i="2"/>
  <c r="BJ50" i="2"/>
  <c r="BK50" i="2"/>
  <c r="BL50" i="2"/>
  <c r="BH51" i="2"/>
  <c r="BI51" i="2"/>
  <c r="BJ51" i="2"/>
  <c r="BK51" i="2"/>
  <c r="BL51" i="2"/>
  <c r="BH52" i="2"/>
  <c r="BI52" i="2"/>
  <c r="BJ52" i="2"/>
  <c r="BK52" i="2"/>
  <c r="BL52" i="2"/>
  <c r="BH53" i="2"/>
  <c r="BI53" i="2"/>
  <c r="BJ53" i="2"/>
  <c r="BK53" i="2"/>
  <c r="BL53" i="2"/>
  <c r="BH54" i="2"/>
  <c r="BI54" i="2"/>
  <c r="BJ54" i="2"/>
  <c r="BK54" i="2"/>
  <c r="BL54" i="2"/>
  <c r="BH55" i="2"/>
  <c r="BI55" i="2"/>
  <c r="BJ55" i="2"/>
  <c r="BK55" i="2"/>
  <c r="BL55" i="2"/>
  <c r="BH56" i="2"/>
  <c r="BI56" i="2"/>
  <c r="BJ56" i="2"/>
  <c r="BK56" i="2"/>
  <c r="BL56" i="2"/>
  <c r="BH57" i="2"/>
  <c r="BI57" i="2"/>
  <c r="BJ57" i="2"/>
  <c r="BK57" i="2"/>
  <c r="BL57" i="2"/>
  <c r="BH58" i="2"/>
  <c r="BI58" i="2"/>
  <c r="BJ58" i="2"/>
  <c r="BK58" i="2"/>
  <c r="BL58" i="2"/>
  <c r="BH59" i="2"/>
  <c r="BI59" i="2"/>
  <c r="BJ59" i="2"/>
  <c r="BK59" i="2"/>
  <c r="BL59" i="2"/>
  <c r="BH60" i="2"/>
  <c r="BI60" i="2"/>
  <c r="BJ60" i="2"/>
  <c r="BK60" i="2"/>
  <c r="BL60" i="2"/>
  <c r="BH61" i="2"/>
  <c r="BI61" i="2"/>
  <c r="BJ61" i="2"/>
  <c r="BK61" i="2"/>
  <c r="BL61" i="2"/>
  <c r="BH62" i="2"/>
  <c r="BI62" i="2"/>
  <c r="BJ62" i="2"/>
  <c r="BK62" i="2"/>
  <c r="BL62" i="2"/>
  <c r="BH63" i="2"/>
  <c r="BI63" i="2"/>
  <c r="BJ63" i="2"/>
  <c r="BK63" i="2"/>
  <c r="BL63" i="2"/>
  <c r="BH64" i="2"/>
  <c r="BI64" i="2"/>
  <c r="BJ64" i="2"/>
  <c r="BK64" i="2"/>
  <c r="BL64" i="2"/>
  <c r="BH65" i="2"/>
  <c r="BI65" i="2"/>
  <c r="BJ65" i="2"/>
  <c r="BK65" i="2"/>
  <c r="BL65" i="2"/>
  <c r="BH66" i="2"/>
  <c r="BI66" i="2"/>
  <c r="BJ66" i="2"/>
  <c r="BK66" i="2"/>
  <c r="BL66" i="2"/>
  <c r="BH67" i="2"/>
  <c r="BI67" i="2"/>
  <c r="BJ67" i="2"/>
  <c r="BK67" i="2"/>
  <c r="BL67" i="2"/>
  <c r="BH68" i="2"/>
  <c r="BI68" i="2"/>
  <c r="BJ68" i="2"/>
  <c r="BK68" i="2"/>
  <c r="BL68" i="2"/>
  <c r="BH69" i="2"/>
  <c r="BI69" i="2"/>
  <c r="BJ69" i="2"/>
  <c r="BK69" i="2"/>
  <c r="BL69" i="2"/>
  <c r="BH70" i="2"/>
  <c r="BI70" i="2"/>
  <c r="BJ70" i="2"/>
  <c r="BK70" i="2"/>
  <c r="BL70" i="2"/>
  <c r="BH71" i="2"/>
  <c r="BI71" i="2"/>
  <c r="BJ71" i="2"/>
  <c r="BK71" i="2"/>
  <c r="BL71" i="2"/>
  <c r="BH72" i="2"/>
  <c r="BI72" i="2"/>
  <c r="BJ72" i="2"/>
  <c r="BK72" i="2"/>
  <c r="BL72" i="2"/>
  <c r="BH73" i="2"/>
  <c r="BI73" i="2"/>
  <c r="BJ73" i="2"/>
  <c r="BK73" i="2"/>
  <c r="BL73" i="2"/>
  <c r="BH74" i="2"/>
  <c r="BI74" i="2"/>
  <c r="BJ74" i="2"/>
  <c r="BK74" i="2"/>
  <c r="BL74" i="2"/>
  <c r="BH75" i="2"/>
  <c r="BI75" i="2"/>
  <c r="BJ75" i="2"/>
  <c r="BK75" i="2"/>
  <c r="BL75" i="2"/>
  <c r="BH76" i="2"/>
  <c r="BI76" i="2"/>
  <c r="BJ76" i="2"/>
  <c r="BK76" i="2"/>
  <c r="BL76" i="2"/>
  <c r="BH77" i="2"/>
  <c r="BI77" i="2"/>
  <c r="BJ77" i="2"/>
  <c r="BK77" i="2"/>
  <c r="BL77" i="2"/>
  <c r="BH78" i="2"/>
  <c r="BI78" i="2"/>
  <c r="BJ78" i="2"/>
  <c r="BK78" i="2"/>
  <c r="BL78" i="2"/>
  <c r="BH79" i="2"/>
  <c r="BI79" i="2"/>
  <c r="BJ79" i="2"/>
  <c r="BK79" i="2"/>
  <c r="BL79" i="2"/>
  <c r="BH80" i="2"/>
  <c r="BI80" i="2"/>
  <c r="BJ80" i="2"/>
  <c r="BK80" i="2"/>
  <c r="BL80" i="2"/>
  <c r="BH81" i="2"/>
  <c r="BI81" i="2"/>
  <c r="BJ81" i="2"/>
  <c r="BK81" i="2"/>
  <c r="BL81" i="2"/>
  <c r="BH82" i="2"/>
  <c r="BI82" i="2"/>
  <c r="BJ82" i="2"/>
  <c r="BK82" i="2"/>
  <c r="BL82" i="2"/>
  <c r="BH83" i="2"/>
  <c r="BI83" i="2"/>
  <c r="BJ83" i="2"/>
  <c r="BK83" i="2"/>
  <c r="BL83" i="2"/>
  <c r="BH84" i="2"/>
  <c r="BI84" i="2"/>
  <c r="BJ84" i="2"/>
  <c r="BK84" i="2"/>
  <c r="BL84" i="2"/>
  <c r="BH85" i="2"/>
  <c r="BI85" i="2"/>
  <c r="BJ85" i="2"/>
  <c r="BK85" i="2"/>
  <c r="BL85" i="2"/>
  <c r="BH86" i="2"/>
  <c r="BI86" i="2"/>
  <c r="BJ86" i="2"/>
  <c r="BK86" i="2"/>
  <c r="BL86" i="2"/>
  <c r="BH87" i="2"/>
  <c r="BI87" i="2"/>
  <c r="BJ87" i="2"/>
  <c r="BK87" i="2"/>
  <c r="BL87" i="2"/>
  <c r="BH88" i="2"/>
  <c r="BI88" i="2"/>
  <c r="BJ88" i="2"/>
  <c r="BK88" i="2"/>
  <c r="BL88" i="2"/>
  <c r="BH89" i="2"/>
  <c r="BI89" i="2"/>
  <c r="BJ89" i="2"/>
  <c r="BK89" i="2"/>
  <c r="BL89" i="2"/>
  <c r="BH90" i="2"/>
  <c r="BI90" i="2"/>
  <c r="BJ90" i="2"/>
  <c r="BK90" i="2"/>
  <c r="BL90" i="2"/>
  <c r="BH91" i="2"/>
  <c r="BI91" i="2"/>
  <c r="BJ91" i="2"/>
  <c r="BK91" i="2"/>
  <c r="BL91" i="2"/>
  <c r="BH92" i="2"/>
  <c r="BI92" i="2"/>
  <c r="BJ92" i="2"/>
  <c r="BK92" i="2"/>
  <c r="BL92" i="2"/>
  <c r="BH93" i="2"/>
  <c r="BI93" i="2"/>
  <c r="BJ93" i="2"/>
  <c r="BK93" i="2"/>
  <c r="BL93" i="2"/>
  <c r="BH94" i="2"/>
  <c r="BI94" i="2"/>
  <c r="BJ94" i="2"/>
  <c r="BK94" i="2"/>
  <c r="BL94" i="2"/>
  <c r="BH95" i="2"/>
  <c r="BI95" i="2"/>
  <c r="BJ95" i="2"/>
  <c r="BK95" i="2"/>
  <c r="BL95" i="2"/>
  <c r="BH96" i="2"/>
  <c r="BI96" i="2"/>
  <c r="BJ96" i="2"/>
  <c r="BK96" i="2"/>
  <c r="BL96" i="2"/>
  <c r="BH97" i="2"/>
  <c r="BI97" i="2"/>
  <c r="BJ97" i="2"/>
  <c r="BK97" i="2"/>
  <c r="BL97" i="2"/>
  <c r="BH98" i="2"/>
  <c r="BI98" i="2"/>
  <c r="BJ98" i="2"/>
  <c r="BK98" i="2"/>
  <c r="BL98" i="2"/>
  <c r="BH99" i="2"/>
  <c r="BI99" i="2"/>
  <c r="BJ99" i="2"/>
  <c r="BK99" i="2"/>
  <c r="BL99" i="2"/>
  <c r="BH100" i="2"/>
  <c r="BI100" i="2"/>
  <c r="BJ100" i="2"/>
  <c r="BK100" i="2"/>
  <c r="BL100" i="2"/>
  <c r="BH101" i="2"/>
  <c r="BI101" i="2"/>
  <c r="BJ101" i="2"/>
  <c r="BK101" i="2"/>
  <c r="BL101" i="2"/>
  <c r="BH102" i="2"/>
  <c r="BI102" i="2"/>
  <c r="BJ102" i="2"/>
  <c r="BK102" i="2"/>
  <c r="BL102" i="2"/>
  <c r="BH103" i="2"/>
  <c r="BI103" i="2"/>
  <c r="BJ103" i="2"/>
  <c r="BK103" i="2"/>
  <c r="BL103" i="2"/>
  <c r="BH104" i="2"/>
  <c r="BI104" i="2"/>
  <c r="BJ104" i="2"/>
  <c r="BK104" i="2"/>
  <c r="BL104" i="2"/>
  <c r="BH105" i="2"/>
  <c r="BI105" i="2"/>
  <c r="BJ105" i="2"/>
  <c r="BK105" i="2"/>
  <c r="BL105" i="2"/>
  <c r="BL6" i="2"/>
  <c r="BK6" i="2"/>
  <c r="BJ6" i="2"/>
  <c r="BI6" i="2"/>
  <c r="BH6" i="2"/>
  <c r="Q76" i="10"/>
  <c r="S29" i="10"/>
  <c r="R96" i="10"/>
  <c r="W28" i="10"/>
  <c r="R29" i="10"/>
  <c r="X28" i="10"/>
  <c r="V74" i="10"/>
  <c r="W95" i="10"/>
  <c r="W96" i="10" s="1"/>
  <c r="AX84" i="8"/>
  <c r="AX19" i="8"/>
  <c r="AX48" i="8"/>
  <c r="AX46" i="8"/>
  <c r="AX20" i="8"/>
  <c r="BR37" i="8"/>
  <c r="AX57" i="8"/>
  <c r="AX55" i="8"/>
  <c r="BR23" i="8"/>
  <c r="AX93" i="8"/>
  <c r="BR99" i="8"/>
  <c r="BR98" i="8"/>
  <c r="AX90" i="8"/>
  <c r="AX64" i="8"/>
  <c r="BR89" i="8"/>
  <c r="AX34" i="8"/>
  <c r="AX12" i="8"/>
  <c r="BR47" i="8"/>
  <c r="BR65" i="8"/>
  <c r="BR74" i="8"/>
  <c r="BR18" i="8"/>
  <c r="AX27" i="8"/>
  <c r="AX95" i="8"/>
  <c r="AX96" i="8"/>
  <c r="AX79" i="8"/>
  <c r="BR88" i="8"/>
  <c r="BR13" i="8"/>
  <c r="BR61" i="8"/>
  <c r="AX103" i="8"/>
  <c r="BR8" i="8"/>
  <c r="AX81" i="8"/>
  <c r="AX92" i="8"/>
  <c r="AX28" i="8"/>
  <c r="BR11" i="8"/>
  <c r="BR45" i="8"/>
  <c r="BR6" i="8"/>
  <c r="BR63" i="8"/>
  <c r="AX41" i="8"/>
  <c r="BR92" i="8"/>
  <c r="BR67" i="8"/>
  <c r="AX44" i="8"/>
  <c r="BR55" i="8"/>
  <c r="AX86" i="8"/>
  <c r="BR25" i="8"/>
  <c r="BR85" i="8"/>
  <c r="BR97" i="8"/>
  <c r="BR7" i="8"/>
  <c r="BR80" i="8"/>
  <c r="BR19" i="8"/>
  <c r="AX82" i="8"/>
  <c r="BR86" i="8"/>
  <c r="AX42" i="8"/>
  <c r="BR39" i="8"/>
  <c r="AX38" i="8"/>
  <c r="BR26" i="8"/>
  <c r="BR104" i="8"/>
  <c r="AX35" i="8"/>
  <c r="BR91" i="8"/>
  <c r="BR93" i="8"/>
  <c r="AX78" i="8"/>
  <c r="AX51" i="8"/>
  <c r="BR77" i="8"/>
  <c r="AX77" i="8"/>
  <c r="AX105" i="8"/>
  <c r="BR62" i="8"/>
  <c r="BR12" i="8"/>
  <c r="AX33" i="8"/>
  <c r="AX68" i="8"/>
  <c r="AX43" i="8"/>
  <c r="AX49" i="8"/>
  <c r="AX83" i="8"/>
  <c r="AX6" i="8"/>
  <c r="AX97" i="8"/>
  <c r="AX11" i="8"/>
  <c r="AX75" i="8"/>
  <c r="AX89" i="8"/>
  <c r="AX72" i="8"/>
  <c r="AX8" i="8"/>
  <c r="AX74" i="8"/>
  <c r="BR82" i="8"/>
  <c r="AX22" i="8"/>
  <c r="BR30" i="8"/>
  <c r="AX9" i="8"/>
  <c r="BR73" i="8"/>
  <c r="BR48" i="8"/>
  <c r="BR29" i="8"/>
  <c r="BR68" i="8"/>
  <c r="BR46" i="8"/>
  <c r="BR27" i="8"/>
  <c r="AX65" i="8"/>
  <c r="BR81" i="8"/>
  <c r="AX85" i="8"/>
  <c r="BR41" i="8"/>
  <c r="BR76" i="8"/>
  <c r="BR53" i="8"/>
  <c r="BR103" i="8"/>
  <c r="AX87" i="8"/>
  <c r="AX47" i="8"/>
  <c r="BR101" i="8"/>
  <c r="AX23" i="8"/>
  <c r="AX31" i="8"/>
  <c r="AX10" i="8"/>
  <c r="AX71" i="8"/>
  <c r="BR42" i="8"/>
  <c r="AX39" i="8"/>
  <c r="BR70" i="8"/>
  <c r="BR79" i="8"/>
  <c r="BR57" i="8"/>
  <c r="AX15" i="8"/>
  <c r="AX26" i="8"/>
  <c r="AX17" i="8"/>
  <c r="BR87" i="8"/>
  <c r="AX62" i="8"/>
  <c r="BR15" i="8"/>
  <c r="AX102" i="8"/>
  <c r="BR94" i="8"/>
  <c r="BR43" i="8"/>
  <c r="AX36" i="8"/>
  <c r="AX32" i="8"/>
  <c r="AX80" i="8"/>
  <c r="BR49" i="8"/>
  <c r="BR84" i="8"/>
  <c r="AX76" i="8"/>
  <c r="BR21" i="8"/>
  <c r="AX101" i="8"/>
  <c r="BR33" i="8"/>
  <c r="AX67" i="8"/>
  <c r="AX24" i="8"/>
  <c r="AX37" i="8"/>
  <c r="BR35" i="8"/>
  <c r="AX13" i="8"/>
  <c r="BR44" i="8"/>
  <c r="AX98" i="8"/>
  <c r="BR31" i="8"/>
  <c r="BR83" i="8"/>
  <c r="BR36" i="8"/>
  <c r="BR9" i="8"/>
  <c r="AX18" i="8"/>
  <c r="BR69" i="8"/>
  <c r="BR17" i="8"/>
  <c r="AX59" i="8"/>
  <c r="AX73" i="8"/>
  <c r="BR64" i="8"/>
  <c r="BR75" i="8"/>
  <c r="AX104" i="8"/>
  <c r="AX70" i="8"/>
  <c r="BR66" i="8"/>
  <c r="BR58" i="8"/>
  <c r="AX25" i="8"/>
  <c r="AX66" i="8"/>
  <c r="BR38" i="8"/>
  <c r="BR54" i="8"/>
  <c r="AX60" i="8"/>
  <c r="AX53" i="8"/>
  <c r="AX58" i="8"/>
  <c r="AX40" i="8"/>
  <c r="AX56" i="8"/>
  <c r="AX99" i="8"/>
  <c r="AX29" i="8"/>
  <c r="AX50" i="8"/>
  <c r="BR90" i="8"/>
  <c r="BR78" i="8"/>
  <c r="BR28" i="8"/>
  <c r="BR34" i="8"/>
  <c r="BR16" i="8"/>
  <c r="AX100" i="8"/>
  <c r="BR100" i="8"/>
  <c r="AX14" i="8"/>
  <c r="BR14" i="8"/>
  <c r="AX63" i="8"/>
  <c r="BR50" i="8"/>
  <c r="AX94" i="8"/>
  <c r="AX88" i="8"/>
  <c r="BR95" i="8"/>
  <c r="AX69" i="8"/>
  <c r="BR71" i="8"/>
  <c r="BR56" i="8"/>
  <c r="BR22" i="8"/>
  <c r="BR52" i="8"/>
  <c r="AX21" i="8"/>
  <c r="BR40" i="8"/>
  <c r="AX91" i="8"/>
  <c r="AX16" i="8"/>
  <c r="BR102" i="8"/>
  <c r="BR72" i="8"/>
  <c r="AX7" i="8"/>
  <c r="BR20" i="8"/>
  <c r="AX45" i="8"/>
  <c r="BR59" i="8"/>
  <c r="BR51" i="8"/>
  <c r="BR10" i="8"/>
  <c r="AX61" i="8"/>
  <c r="BR60" i="8"/>
  <c r="BR24" i="8"/>
  <c r="AX54" i="8"/>
  <c r="BR32" i="8"/>
  <c r="AX52" i="8"/>
  <c r="AX30" i="8"/>
  <c r="BR96" i="8"/>
  <c r="BR105" i="8"/>
  <c r="AA18" i="10" l="1"/>
  <c r="AB18" i="10"/>
  <c r="AX102" i="2"/>
  <c r="AX100" i="2"/>
  <c r="AX98" i="2"/>
  <c r="AX96" i="2"/>
  <c r="AX94" i="2"/>
  <c r="AX79" i="2"/>
  <c r="AX87" i="2"/>
  <c r="AX36" i="2"/>
  <c r="AX52" i="2"/>
  <c r="AX46" i="2"/>
  <c r="AX85" i="2"/>
  <c r="AX75" i="2"/>
  <c r="AX71" i="2"/>
  <c r="AX67" i="2"/>
  <c r="AX63" i="2"/>
  <c r="AX59" i="2"/>
  <c r="AX105" i="2"/>
  <c r="AX103" i="2"/>
  <c r="AX101" i="2"/>
  <c r="AX99" i="2"/>
  <c r="AX97" i="2"/>
  <c r="AX95" i="2"/>
  <c r="AX93" i="2"/>
  <c r="AX12" i="2"/>
  <c r="AX83" i="2"/>
  <c r="AX104" i="2"/>
  <c r="AX92" i="2"/>
  <c r="AX91" i="2"/>
  <c r="AX77" i="2"/>
  <c r="AX22" i="2"/>
  <c r="AX89" i="2"/>
  <c r="AX81" i="2"/>
  <c r="AX73" i="2"/>
  <c r="AX69" i="2"/>
  <c r="AX65" i="2"/>
  <c r="AX61" i="2"/>
  <c r="AX57" i="2"/>
  <c r="AX32" i="2"/>
  <c r="AX8" i="2"/>
  <c r="AX42" i="2"/>
  <c r="AX18" i="2"/>
  <c r="AX56" i="2"/>
  <c r="AX28" i="2"/>
  <c r="AX38" i="2"/>
  <c r="AX14" i="2"/>
  <c r="AX48" i="2"/>
  <c r="AX24" i="2"/>
  <c r="AX90" i="2"/>
  <c r="AX88" i="2"/>
  <c r="AX86" i="2"/>
  <c r="AX84" i="2"/>
  <c r="AX82" i="2"/>
  <c r="AX80" i="2"/>
  <c r="AX78" i="2"/>
  <c r="AX76" i="2"/>
  <c r="AX74" i="2"/>
  <c r="AX72" i="2"/>
  <c r="AX70" i="2"/>
  <c r="AX68" i="2"/>
  <c r="AX66" i="2"/>
  <c r="AX64" i="2"/>
  <c r="AX62" i="2"/>
  <c r="AX60" i="2"/>
  <c r="AX58" i="2"/>
  <c r="AX55" i="2"/>
  <c r="AX34" i="2"/>
  <c r="AX10" i="2"/>
  <c r="AX54" i="2"/>
  <c r="AX44" i="2"/>
  <c r="AX20" i="2"/>
  <c r="AX30" i="2"/>
  <c r="AX40" i="2"/>
  <c r="AX16" i="2"/>
  <c r="AX50" i="2"/>
  <c r="AX26" i="2"/>
  <c r="AX53" i="2"/>
  <c r="AX51" i="2"/>
  <c r="AX49" i="2"/>
  <c r="AX47" i="2"/>
  <c r="AX45" i="2"/>
  <c r="AX43" i="2"/>
  <c r="AX41" i="2"/>
  <c r="AX39" i="2"/>
  <c r="AX37" i="2"/>
  <c r="AX35" i="2"/>
  <c r="AX33" i="2"/>
  <c r="AX31" i="2"/>
  <c r="AX29" i="2"/>
  <c r="AX27" i="2"/>
  <c r="AX25" i="2"/>
  <c r="AX23" i="2"/>
  <c r="AX21" i="2"/>
  <c r="AX19" i="2"/>
  <c r="AX17" i="2"/>
  <c r="AX15" i="2"/>
  <c r="AX13" i="2"/>
  <c r="AX11" i="2"/>
  <c r="AX9" i="2"/>
  <c r="AX7" i="2"/>
  <c r="R97" i="10"/>
  <c r="S30" i="10"/>
  <c r="Q77" i="10"/>
  <c r="X29" i="10"/>
  <c r="X30" i="10" s="1"/>
  <c r="W29" i="10"/>
  <c r="W30" i="10" s="1"/>
  <c r="W97" i="10"/>
  <c r="V75" i="10"/>
  <c r="R30" i="10"/>
  <c r="AX35" i="5"/>
  <c r="AX77" i="5"/>
  <c r="AX80" i="5"/>
  <c r="AX32" i="5"/>
  <c r="AX7" i="5"/>
  <c r="AX43" i="5"/>
  <c r="AX42" i="5"/>
  <c r="AX37" i="5"/>
  <c r="AX27" i="5"/>
  <c r="AX98" i="5"/>
  <c r="AX69" i="5"/>
  <c r="AX90" i="5"/>
  <c r="AX94" i="5"/>
  <c r="AX14" i="5"/>
  <c r="AX87" i="5"/>
  <c r="AX30" i="5"/>
  <c r="AX9" i="5"/>
  <c r="AX92" i="5"/>
  <c r="AX34" i="5"/>
  <c r="AX70" i="5"/>
  <c r="AX74" i="5"/>
  <c r="AX52" i="5"/>
  <c r="AX28" i="5"/>
  <c r="AX36" i="5"/>
  <c r="AX105" i="5"/>
  <c r="AX39" i="5"/>
  <c r="AX59" i="5"/>
  <c r="AX56" i="5"/>
  <c r="AX85" i="5"/>
  <c r="AX38" i="5"/>
  <c r="AX31" i="5"/>
  <c r="AX44" i="5"/>
  <c r="AX21" i="5"/>
  <c r="AX58" i="5"/>
  <c r="AX79" i="5"/>
  <c r="AX47" i="5"/>
  <c r="AX25" i="5"/>
  <c r="AX49" i="5"/>
  <c r="AX68" i="5"/>
  <c r="AX46" i="5"/>
  <c r="AX104" i="5"/>
  <c r="AX23" i="5"/>
  <c r="AX62" i="5"/>
  <c r="AX93" i="5"/>
  <c r="AX48" i="5"/>
  <c r="AX72" i="5"/>
  <c r="AX51" i="5"/>
  <c r="AX101" i="5"/>
  <c r="AX40" i="5"/>
  <c r="AX66" i="5"/>
  <c r="AX100" i="5"/>
  <c r="AX10" i="5"/>
  <c r="AX53" i="5"/>
  <c r="AX91" i="5"/>
  <c r="AX17" i="5"/>
  <c r="AX99" i="5"/>
  <c r="AX102" i="5"/>
  <c r="AX45" i="5"/>
  <c r="AX63" i="5"/>
  <c r="AX86" i="5"/>
  <c r="AX55" i="5"/>
  <c r="AX11" i="5"/>
  <c r="AX71" i="5"/>
  <c r="AX26" i="5"/>
  <c r="AX24" i="5"/>
  <c r="AX103" i="5"/>
  <c r="AX65" i="5"/>
  <c r="AX84" i="5"/>
  <c r="AX83" i="5"/>
  <c r="AX88" i="5"/>
  <c r="AX22" i="5"/>
  <c r="AX95" i="5"/>
  <c r="AX50" i="5"/>
  <c r="AX16" i="5"/>
  <c r="AX64" i="5"/>
  <c r="AX82" i="5"/>
  <c r="AX96" i="5"/>
  <c r="AX78" i="5"/>
  <c r="AX12" i="5"/>
  <c r="AX76" i="5"/>
  <c r="AX73" i="5"/>
  <c r="AX15" i="5"/>
  <c r="AX33" i="5"/>
  <c r="AX8" i="5"/>
  <c r="AX57" i="5"/>
  <c r="AX67" i="5"/>
  <c r="AX60" i="5"/>
  <c r="AX18" i="5"/>
  <c r="AX75" i="5"/>
  <c r="AX54" i="5"/>
  <c r="AX89" i="5"/>
  <c r="AX97" i="5"/>
  <c r="AX41" i="5"/>
  <c r="AX61" i="5"/>
  <c r="AX19" i="5"/>
  <c r="AX6" i="5"/>
  <c r="AX81" i="5"/>
  <c r="AX29" i="5"/>
  <c r="AX13" i="5"/>
  <c r="AX20" i="5"/>
  <c r="AB19" i="10" l="1"/>
  <c r="AA19" i="10"/>
  <c r="AX6" i="2"/>
  <c r="Q78" i="10"/>
  <c r="S31" i="10"/>
  <c r="V76" i="10"/>
  <c r="W98" i="10"/>
  <c r="X31" i="10"/>
  <c r="R98" i="10"/>
  <c r="R99" i="10" s="1"/>
  <c r="R31" i="10"/>
  <c r="W31" i="10"/>
  <c r="AA20" i="10" l="1"/>
  <c r="AB20" i="10"/>
  <c r="V77" i="10"/>
  <c r="S32" i="10"/>
  <c r="Q79" i="10"/>
  <c r="Q80" i="10" s="1"/>
  <c r="W32" i="10"/>
  <c r="R32" i="10"/>
  <c r="R33" i="10" s="1"/>
  <c r="R100" i="10"/>
  <c r="X32" i="10"/>
  <c r="W99" i="10"/>
  <c r="AB21" i="10" l="1"/>
  <c r="R34" i="10"/>
  <c r="S33" i="10"/>
  <c r="S34" i="10" s="1"/>
  <c r="V78" i="10"/>
  <c r="W100" i="10"/>
  <c r="X33" i="10"/>
  <c r="R101" i="10"/>
  <c r="W33" i="10"/>
  <c r="Q81" i="10"/>
  <c r="AB22" i="10" l="1"/>
  <c r="AA21" i="10"/>
  <c r="S65" i="4"/>
  <c r="S22" i="4"/>
  <c r="R16" i="4"/>
  <c r="S20" i="4"/>
  <c r="S71" i="4"/>
  <c r="S38" i="4"/>
  <c r="S82" i="4"/>
  <c r="R25" i="4"/>
  <c r="R11" i="4"/>
  <c r="R43" i="4"/>
  <c r="S16" i="4"/>
  <c r="S48" i="4"/>
  <c r="R74" i="4"/>
  <c r="S9" i="4"/>
  <c r="S63" i="4"/>
  <c r="S39" i="4"/>
  <c r="S46" i="4"/>
  <c r="R53" i="4"/>
  <c r="S81" i="4"/>
  <c r="S19" i="4"/>
  <c r="R69" i="4"/>
  <c r="S76" i="4"/>
  <c r="R6" i="4"/>
  <c r="S28" i="4"/>
  <c r="S94" i="4"/>
  <c r="Q8" i="4"/>
  <c r="S24" i="4"/>
  <c r="S40" i="4"/>
  <c r="R34" i="4"/>
  <c r="Q11" i="4"/>
  <c r="S98" i="4"/>
  <c r="S6" i="4"/>
  <c r="R51" i="4"/>
  <c r="S95" i="4"/>
  <c r="S56" i="4"/>
  <c r="S36" i="4"/>
  <c r="S96" i="4"/>
  <c r="R28" i="4"/>
  <c r="R44" i="4"/>
  <c r="S43" i="4"/>
  <c r="S13" i="4"/>
  <c r="R50" i="4"/>
  <c r="R27" i="4"/>
  <c r="S14" i="4"/>
  <c r="R46" i="4"/>
  <c r="S41" i="4"/>
  <c r="R65" i="4"/>
  <c r="R33" i="4"/>
  <c r="S100" i="4"/>
  <c r="S32" i="4"/>
  <c r="S54" i="4"/>
  <c r="R22" i="4"/>
  <c r="AK23" i="6"/>
  <c r="R71" i="4"/>
  <c r="S92" i="4"/>
  <c r="S86" i="4"/>
  <c r="S67" i="4"/>
  <c r="AL31" i="6"/>
  <c r="Q13" i="4"/>
  <c r="AL30" i="6"/>
  <c r="R9" i="4"/>
  <c r="R23" i="4"/>
  <c r="S25" i="4"/>
  <c r="R62" i="4"/>
  <c r="R39" i="4"/>
  <c r="S52" i="4"/>
  <c r="R75" i="4"/>
  <c r="S23" i="4"/>
  <c r="S88" i="4"/>
  <c r="S101" i="4"/>
  <c r="R17" i="4"/>
  <c r="S59" i="4"/>
  <c r="R42" i="4"/>
  <c r="R72" i="4"/>
  <c r="AL52" i="6"/>
  <c r="S80" i="4"/>
  <c r="S72" i="4"/>
  <c r="R37" i="4"/>
  <c r="P10" i="4"/>
  <c r="S44" i="4"/>
  <c r="S58" i="4"/>
  <c r="S64" i="4"/>
  <c r="S33" i="4"/>
  <c r="AJ51" i="6"/>
  <c r="S90" i="4"/>
  <c r="S75" i="4"/>
  <c r="S6" i="2"/>
  <c r="R67" i="4"/>
  <c r="AL28" i="6"/>
  <c r="P11" i="4"/>
  <c r="R29" i="4"/>
  <c r="S7" i="4"/>
  <c r="R49" i="4"/>
  <c r="R54" i="4"/>
  <c r="S68" i="4"/>
  <c r="R47" i="4"/>
  <c r="S93" i="4"/>
  <c r="S30" i="4"/>
  <c r="S79" i="4"/>
  <c r="AL23" i="6"/>
  <c r="R13" i="4"/>
  <c r="R66" i="4"/>
  <c r="Q7" i="4"/>
  <c r="R14" i="4"/>
  <c r="R59" i="4"/>
  <c r="S78" i="4"/>
  <c r="R63" i="4"/>
  <c r="S49" i="4"/>
  <c r="R32" i="4"/>
  <c r="R60" i="4"/>
  <c r="S11" i="4"/>
  <c r="S45" i="4"/>
  <c r="R24" i="4"/>
  <c r="R35" i="4"/>
  <c r="S85" i="4"/>
  <c r="S35" i="4"/>
  <c r="S53" i="4"/>
  <c r="S51" i="4"/>
  <c r="R52" i="4"/>
  <c r="S47" i="4"/>
  <c r="R73" i="4"/>
  <c r="P6" i="2"/>
  <c r="S42" i="4"/>
  <c r="R18" i="4"/>
  <c r="S99" i="4"/>
  <c r="AL45" i="6"/>
  <c r="AL26" i="6"/>
  <c r="AL36" i="6"/>
  <c r="R12" i="4"/>
  <c r="S87" i="4"/>
  <c r="S26" i="4"/>
  <c r="S91" i="4"/>
  <c r="S77" i="4"/>
  <c r="S102" i="4"/>
  <c r="R30" i="4"/>
  <c r="S12" i="4"/>
  <c r="S104" i="4"/>
  <c r="R48" i="4"/>
  <c r="S29" i="4"/>
  <c r="S55" i="4"/>
  <c r="S18" i="4"/>
  <c r="R56" i="4"/>
  <c r="R8" i="4"/>
  <c r="S105" i="4"/>
  <c r="R64" i="4"/>
  <c r="R36" i="4"/>
  <c r="S61" i="4"/>
  <c r="R21" i="4"/>
  <c r="S84" i="4"/>
  <c r="S60" i="4"/>
  <c r="R19" i="4"/>
  <c r="AK22" i="6"/>
  <c r="Q10" i="4"/>
  <c r="S37" i="4"/>
  <c r="R31" i="4"/>
  <c r="Q9" i="4"/>
  <c r="P8" i="4"/>
  <c r="S6" i="6"/>
  <c r="Q15" i="4"/>
  <c r="S50" i="4"/>
  <c r="S27" i="4"/>
  <c r="S15" i="4"/>
  <c r="S57" i="4"/>
  <c r="R6" i="6"/>
  <c r="Q6" i="2"/>
  <c r="R10" i="4"/>
  <c r="R41" i="4"/>
  <c r="S10" i="4"/>
  <c r="R70" i="4"/>
  <c r="R45" i="4"/>
  <c r="S89" i="4"/>
  <c r="S62" i="4"/>
  <c r="AL38" i="6"/>
  <c r="S103" i="4"/>
  <c r="R55" i="4"/>
  <c r="AK59" i="6"/>
  <c r="S66" i="4"/>
  <c r="S31" i="4"/>
  <c r="S73" i="4"/>
  <c r="R68" i="4"/>
  <c r="S70" i="4"/>
  <c r="R26" i="4"/>
  <c r="S17" i="4"/>
  <c r="R40" i="4"/>
  <c r="P7" i="4"/>
  <c r="S69" i="4"/>
  <c r="P6" i="6"/>
  <c r="AL27" i="6"/>
  <c r="R7" i="4"/>
  <c r="S74" i="4"/>
  <c r="R57" i="4"/>
  <c r="Q12" i="4"/>
  <c r="R61" i="4"/>
  <c r="P9" i="4"/>
  <c r="AL53" i="6"/>
  <c r="AL19" i="6"/>
  <c r="AL49" i="6"/>
  <c r="AL67" i="6"/>
  <c r="AJ73" i="6"/>
  <c r="AK68" i="6"/>
  <c r="AL37" i="6"/>
  <c r="AL35" i="6"/>
  <c r="AM52" i="4"/>
  <c r="AI45" i="6"/>
  <c r="S97" i="4"/>
  <c r="O6" i="6"/>
  <c r="S21" i="4"/>
  <c r="AJ72" i="6"/>
  <c r="AL25" i="6"/>
  <c r="AL32" i="6"/>
  <c r="AL22" i="6"/>
  <c r="AI11" i="6"/>
  <c r="R58" i="4"/>
  <c r="AL39" i="6"/>
  <c r="AL51" i="6"/>
  <c r="AL40" i="6"/>
  <c r="AL41" i="6"/>
  <c r="AI34" i="6"/>
  <c r="AL24" i="6"/>
  <c r="Q6" i="4"/>
  <c r="R38" i="4"/>
  <c r="R15" i="4"/>
  <c r="Q6" i="6"/>
  <c r="AL21" i="6"/>
  <c r="AL48" i="6"/>
  <c r="AK6" i="2"/>
  <c r="AJ40" i="6"/>
  <c r="Q14" i="4"/>
  <c r="AI21" i="6"/>
  <c r="AL47" i="6"/>
  <c r="AL46" i="6"/>
  <c r="AL44" i="6"/>
  <c r="AJ14" i="6"/>
  <c r="O6" i="2"/>
  <c r="S83" i="4"/>
  <c r="S34" i="4"/>
  <c r="AL42" i="6"/>
  <c r="AI46" i="6"/>
  <c r="AL54" i="6"/>
  <c r="AL34" i="6"/>
  <c r="AL33" i="6"/>
  <c r="AK21" i="6"/>
  <c r="AJ36" i="6"/>
  <c r="S8" i="4"/>
  <c r="R20" i="4"/>
  <c r="AJ53" i="6"/>
  <c r="P6" i="4"/>
  <c r="AM39" i="6"/>
  <c r="AI59" i="6"/>
  <c r="AM21" i="6"/>
  <c r="AL60" i="6"/>
  <c r="AL57" i="6"/>
  <c r="AI56" i="6"/>
  <c r="AK36" i="6"/>
  <c r="AJ20" i="6"/>
  <c r="AM36" i="4"/>
  <c r="AM50" i="6"/>
  <c r="AM18" i="6"/>
  <c r="AK18" i="6"/>
  <c r="AI73" i="6"/>
  <c r="AL18" i="6"/>
  <c r="AI42" i="6"/>
  <c r="AJ66" i="6"/>
  <c r="AI27" i="6"/>
  <c r="AM66" i="6"/>
  <c r="AI29" i="6"/>
  <c r="AM25" i="6"/>
  <c r="AK35" i="6"/>
  <c r="AM51" i="4"/>
  <c r="AL29" i="6"/>
  <c r="AL13" i="6"/>
  <c r="AJ45" i="6"/>
  <c r="AI50" i="6"/>
  <c r="AM14" i="4"/>
  <c r="AK8" i="6"/>
  <c r="AM7" i="6"/>
  <c r="AI65" i="6"/>
  <c r="AI66" i="6"/>
  <c r="AI17" i="6"/>
  <c r="AM9" i="6"/>
  <c r="AJ47" i="6"/>
  <c r="AI54" i="6"/>
  <c r="AJ19" i="6"/>
  <c r="AM30" i="6"/>
  <c r="AM42" i="6"/>
  <c r="AJ50" i="6"/>
  <c r="AJ37" i="6"/>
  <c r="AI20" i="6"/>
  <c r="AJ23" i="6"/>
  <c r="AM38" i="4"/>
  <c r="AM22" i="6"/>
  <c r="AM24" i="4"/>
  <c r="AK16" i="6"/>
  <c r="AM51" i="6"/>
  <c r="AM73" i="6"/>
  <c r="AM43" i="6"/>
  <c r="AI8" i="6"/>
  <c r="AK50" i="6"/>
  <c r="AM72" i="6"/>
  <c r="AL72" i="6"/>
  <c r="AJ17" i="6"/>
  <c r="AM20" i="6"/>
  <c r="AJ68" i="6"/>
  <c r="AI13" i="6"/>
  <c r="AI38" i="6"/>
  <c r="AI70" i="6"/>
  <c r="AK28" i="6"/>
  <c r="AI33" i="6"/>
  <c r="AK20" i="6"/>
  <c r="AK54" i="6"/>
  <c r="R6" i="2"/>
  <c r="AI6" i="6"/>
  <c r="AM46" i="6"/>
  <c r="AK57" i="6"/>
  <c r="AK60" i="6"/>
  <c r="AK43" i="6"/>
  <c r="AJ21" i="6"/>
  <c r="AM55" i="6"/>
  <c r="AL50" i="6"/>
  <c r="AK31" i="6"/>
  <c r="AK9" i="6"/>
  <c r="AI52" i="6"/>
  <c r="AL14" i="6"/>
  <c r="AM20" i="4"/>
  <c r="AI44" i="6"/>
  <c r="AK64" i="6"/>
  <c r="AJ46" i="6"/>
  <c r="AM31" i="6"/>
  <c r="AJ70" i="6"/>
  <c r="AI28" i="6"/>
  <c r="AI19" i="6"/>
  <c r="AL43" i="6"/>
  <c r="AK62" i="6"/>
  <c r="AK10" i="6"/>
  <c r="AJ35" i="6"/>
  <c r="AK42" i="6"/>
  <c r="AI26" i="6"/>
  <c r="AM16" i="4"/>
  <c r="AL66" i="6"/>
  <c r="AJ34" i="6"/>
  <c r="AM44" i="6"/>
  <c r="AI32" i="6"/>
  <c r="AM6" i="6"/>
  <c r="AK11" i="6"/>
  <c r="AJ16" i="6"/>
  <c r="AK73" i="6"/>
  <c r="AM71" i="6"/>
  <c r="AM56" i="6"/>
  <c r="AI9" i="6"/>
  <c r="AK40" i="6"/>
  <c r="AJ55" i="6"/>
  <c r="AM15" i="4"/>
  <c r="AI53" i="6"/>
  <c r="AL20" i="6"/>
  <c r="AJ27" i="6"/>
  <c r="AJ22" i="6"/>
  <c r="AK12" i="6"/>
  <c r="AI51" i="6"/>
  <c r="AI67" i="6"/>
  <c r="AM29" i="6"/>
  <c r="AM24" i="6"/>
  <c r="AM41" i="4"/>
  <c r="AI36" i="6"/>
  <c r="AI40" i="6"/>
  <c r="AK47" i="6"/>
  <c r="AK26" i="6"/>
  <c r="AI35" i="6"/>
  <c r="AJ38" i="6"/>
  <c r="AK33" i="6"/>
  <c r="AM17" i="6"/>
  <c r="AJ32" i="6"/>
  <c r="AJ65" i="6"/>
  <c r="AK49" i="6"/>
  <c r="AJ61" i="6"/>
  <c r="AM13" i="6"/>
  <c r="AM35" i="6"/>
  <c r="AK29" i="6"/>
  <c r="AM11" i="6"/>
  <c r="AK61" i="6"/>
  <c r="AI43" i="6"/>
  <c r="AJ11" i="6"/>
  <c r="AK24" i="6"/>
  <c r="AI24" i="6"/>
  <c r="AM49" i="6"/>
  <c r="AL62" i="6"/>
  <c r="AJ26" i="6"/>
  <c r="AM40" i="6"/>
  <c r="AJ13" i="6"/>
  <c r="AI37" i="6"/>
  <c r="AM35" i="4"/>
  <c r="AM8" i="6"/>
  <c r="AJ15" i="6"/>
  <c r="AK32" i="6"/>
  <c r="AK17" i="6"/>
  <c r="AM19" i="4"/>
  <c r="AL65" i="6"/>
  <c r="AI71" i="6"/>
  <c r="AM45" i="6"/>
  <c r="AM34" i="4"/>
  <c r="AM57" i="6"/>
  <c r="AI41" i="6"/>
  <c r="AI30" i="6"/>
  <c r="AL55" i="6"/>
  <c r="AL9" i="6"/>
  <c r="AK52" i="6"/>
  <c r="AI18" i="6"/>
  <c r="AJ52" i="6"/>
  <c r="AJ25" i="6"/>
  <c r="AM48" i="4"/>
  <c r="AK7" i="6"/>
  <c r="AI31" i="6"/>
  <c r="AM54" i="6"/>
  <c r="AI55" i="6"/>
  <c r="AK45" i="6"/>
  <c r="AI15" i="6"/>
  <c r="AK25" i="6"/>
  <c r="AI14" i="6"/>
  <c r="AM23" i="4"/>
  <c r="AJ69" i="6"/>
  <c r="AM30" i="4"/>
  <c r="AL68" i="6"/>
  <c r="AL69" i="6"/>
  <c r="AL7" i="6"/>
  <c r="AM49" i="4"/>
  <c r="AK34" i="6"/>
  <c r="AK56" i="6"/>
  <c r="AL63" i="6"/>
  <c r="AL17" i="6"/>
  <c r="AM10" i="6"/>
  <c r="AM63" i="6"/>
  <c r="AL10" i="6"/>
  <c r="AM16" i="6"/>
  <c r="AM19" i="6"/>
  <c r="AL64" i="6"/>
  <c r="AM32" i="6"/>
  <c r="AJ30" i="6"/>
  <c r="AM59" i="6"/>
  <c r="AI12" i="6"/>
  <c r="AL70" i="6"/>
  <c r="AI61" i="6"/>
  <c r="AJ10" i="6"/>
  <c r="AK30" i="6"/>
  <c r="AK63" i="6"/>
  <c r="AJ57" i="6"/>
  <c r="AM37" i="6"/>
  <c r="AM69" i="6"/>
  <c r="AJ18" i="6"/>
  <c r="AK14" i="6"/>
  <c r="AM31" i="4"/>
  <c r="AM52" i="6"/>
  <c r="AI68" i="6"/>
  <c r="AM58" i="6"/>
  <c r="AJ7" i="6"/>
  <c r="AM50" i="4"/>
  <c r="AK38" i="6"/>
  <c r="AL59" i="6"/>
  <c r="AM43" i="4"/>
  <c r="AM45" i="4"/>
  <c r="AM33" i="6"/>
  <c r="AK72" i="6"/>
  <c r="AM42" i="4"/>
  <c r="AM60" i="6"/>
  <c r="AJ56" i="6"/>
  <c r="AL71" i="6"/>
  <c r="AM36" i="6"/>
  <c r="AI16" i="6"/>
  <c r="AJ62" i="6"/>
  <c r="AM14" i="6"/>
  <c r="AI69" i="6"/>
  <c r="AK39" i="6"/>
  <c r="AI22" i="6"/>
  <c r="AM37" i="4"/>
  <c r="AM39" i="4"/>
  <c r="AL15" i="6"/>
  <c r="AM27" i="4"/>
  <c r="AL58" i="6"/>
  <c r="AM48" i="6"/>
  <c r="AM26" i="6"/>
  <c r="AM34" i="6"/>
  <c r="AK51" i="6"/>
  <c r="AI49" i="6"/>
  <c r="AI64" i="6"/>
  <c r="AM47" i="6"/>
  <c r="AM27" i="6"/>
  <c r="AK37" i="6"/>
  <c r="AM17" i="4"/>
  <c r="AK15" i="6"/>
  <c r="AL11" i="6"/>
  <c r="AM21" i="4"/>
  <c r="AK53" i="6"/>
  <c r="AJ28" i="6"/>
  <c r="AI63" i="6"/>
  <c r="AK19" i="6"/>
  <c r="AJ12" i="6"/>
  <c r="AI23" i="6"/>
  <c r="AK44" i="6"/>
  <c r="AM44" i="4"/>
  <c r="AK67" i="6"/>
  <c r="AM26" i="4"/>
  <c r="AK13" i="6"/>
  <c r="AK65" i="6"/>
  <c r="AK66" i="6"/>
  <c r="AJ41" i="6"/>
  <c r="AK71" i="6"/>
  <c r="AI58" i="6"/>
  <c r="AJ58" i="6"/>
  <c r="AJ31" i="6"/>
  <c r="AJ9" i="6"/>
  <c r="AM23" i="6"/>
  <c r="AL73" i="6"/>
  <c r="AJ49" i="6"/>
  <c r="AJ67" i="6"/>
  <c r="AJ29" i="6"/>
  <c r="AJ39" i="6"/>
  <c r="AM6" i="2"/>
  <c r="AK69" i="6"/>
  <c r="AM25" i="4"/>
  <c r="AI72" i="6"/>
  <c r="AM68" i="6"/>
  <c r="AK6" i="6"/>
  <c r="AM28" i="4"/>
  <c r="AM61" i="6"/>
  <c r="AI10" i="6"/>
  <c r="AL16" i="6"/>
  <c r="AM32" i="4"/>
  <c r="AK41" i="6"/>
  <c r="AI6" i="2"/>
  <c r="AL6" i="2"/>
  <c r="AM33" i="4"/>
  <c r="AI48" i="6"/>
  <c r="AL6" i="6"/>
  <c r="AJ33" i="6"/>
  <c r="AM67" i="6"/>
  <c r="AJ59" i="6"/>
  <c r="AL56" i="6"/>
  <c r="AL61" i="6"/>
  <c r="AJ63" i="6"/>
  <c r="AM65" i="6"/>
  <c r="AI25" i="6"/>
  <c r="AM70" i="6"/>
  <c r="AI47" i="6"/>
  <c r="AK70" i="6"/>
  <c r="AI60" i="6"/>
  <c r="AJ60" i="6"/>
  <c r="AL8" i="6"/>
  <c r="AM18" i="4"/>
  <c r="AJ54" i="6"/>
  <c r="AM41" i="6"/>
  <c r="AM28" i="6"/>
  <c r="AJ8" i="6"/>
  <c r="AK48" i="6"/>
  <c r="AI7" i="6"/>
  <c r="AM47" i="4"/>
  <c r="AJ71" i="6"/>
  <c r="AM22" i="4"/>
  <c r="AK58" i="6"/>
  <c r="AM38" i="6"/>
  <c r="AJ6" i="2"/>
  <c r="AM53" i="6"/>
  <c r="AJ44" i="6"/>
  <c r="AI62" i="6"/>
  <c r="AL12" i="6"/>
  <c r="AJ42" i="6"/>
  <c r="AM62" i="6"/>
  <c r="AK27" i="6"/>
  <c r="AJ6" i="6"/>
  <c r="AJ48" i="6"/>
  <c r="AM46" i="4"/>
  <c r="AM15" i="6"/>
  <c r="AM12" i="6"/>
  <c r="AJ24" i="6"/>
  <c r="AJ64" i="6"/>
  <c r="AK55" i="6"/>
  <c r="AK46" i="6"/>
  <c r="AM40" i="4"/>
  <c r="AM29" i="4"/>
  <c r="O73" i="4"/>
  <c r="AI39" i="6"/>
  <c r="AM64" i="6"/>
  <c r="AI57" i="6"/>
  <c r="AJ43" i="6"/>
  <c r="AJ83" i="4"/>
  <c r="Q44" i="4"/>
  <c r="O13" i="4"/>
  <c r="AI50" i="4"/>
  <c r="AJ102" i="4"/>
  <c r="AJ24" i="4"/>
  <c r="AM97" i="4"/>
  <c r="AJ27" i="4"/>
  <c r="AJ54" i="4"/>
  <c r="AM99" i="4"/>
  <c r="Q69" i="4"/>
  <c r="AJ16" i="4"/>
  <c r="AM70" i="4"/>
  <c r="AI6" i="4"/>
  <c r="AJ52" i="4"/>
  <c r="AL19" i="4"/>
  <c r="Q86" i="4"/>
  <c r="AM12" i="4"/>
  <c r="AK79" i="4"/>
  <c r="AL90" i="4"/>
  <c r="AL12" i="4"/>
  <c r="P19" i="4"/>
  <c r="P71" i="4"/>
  <c r="Q84" i="4"/>
  <c r="AM94" i="6"/>
  <c r="AM65" i="4"/>
  <c r="O81" i="4"/>
  <c r="AI34" i="4"/>
  <c r="AM60" i="4"/>
  <c r="Q21" i="4"/>
  <c r="Q64" i="4"/>
  <c r="Q22" i="4"/>
  <c r="P91" i="4"/>
  <c r="R80" i="4"/>
  <c r="Q105" i="4"/>
  <c r="P38" i="4"/>
  <c r="AM66" i="4"/>
  <c r="AM96" i="4"/>
  <c r="AK61" i="4"/>
  <c r="AK71" i="4"/>
  <c r="Q55" i="4"/>
  <c r="AI19" i="4"/>
  <c r="AJ61" i="4"/>
  <c r="AM61" i="4"/>
  <c r="AJ46" i="4"/>
  <c r="Q20" i="4"/>
  <c r="P54" i="4"/>
  <c r="AL97" i="4"/>
  <c r="AL11" i="4"/>
  <c r="AM13" i="4"/>
  <c r="Q98" i="4"/>
  <c r="P28" i="4"/>
  <c r="O45" i="4"/>
  <c r="R94" i="4"/>
  <c r="AJ7" i="4"/>
  <c r="AL82" i="6"/>
  <c r="AJ73" i="4"/>
  <c r="P67" i="4"/>
  <c r="AL36" i="4"/>
  <c r="P13" i="4"/>
  <c r="O17" i="4"/>
  <c r="Q72" i="4"/>
  <c r="AM53" i="4"/>
  <c r="P49" i="4"/>
  <c r="AI21" i="4"/>
  <c r="Q18" i="4"/>
  <c r="R89" i="4"/>
  <c r="O99" i="4"/>
  <c r="R99" i="4"/>
  <c r="AI12" i="4"/>
  <c r="AK21" i="4"/>
  <c r="AL70" i="4"/>
  <c r="P18" i="4"/>
  <c r="R92" i="4"/>
  <c r="AM87" i="4"/>
  <c r="AL51" i="4"/>
  <c r="O11" i="4"/>
  <c r="AJ49" i="4"/>
  <c r="AJ62" i="4"/>
  <c r="AI103" i="4"/>
  <c r="Q56" i="4"/>
  <c r="O54" i="4"/>
  <c r="AM100" i="6"/>
  <c r="AM102" i="4"/>
  <c r="P79" i="4"/>
  <c r="AJ74" i="4"/>
  <c r="AI102" i="4"/>
  <c r="AM104" i="4"/>
  <c r="Q23" i="4"/>
  <c r="Q65" i="4"/>
  <c r="Q70" i="4"/>
  <c r="O103" i="4"/>
  <c r="AI23" i="4"/>
  <c r="P41" i="4"/>
  <c r="O77" i="4"/>
  <c r="AI37" i="4"/>
  <c r="AJ14" i="4"/>
  <c r="AI59" i="4"/>
  <c r="O56" i="4"/>
  <c r="AM86" i="4"/>
  <c r="O61" i="4"/>
  <c r="P92" i="4"/>
  <c r="AJ13" i="4"/>
  <c r="AJ65" i="4"/>
  <c r="AM7" i="4"/>
  <c r="AJ101" i="4"/>
  <c r="Q34" i="4"/>
  <c r="P89" i="4"/>
  <c r="Q47" i="4"/>
  <c r="AK51" i="4"/>
  <c r="O23" i="4"/>
  <c r="AK28" i="4"/>
  <c r="Q30" i="4"/>
  <c r="Q71" i="4"/>
  <c r="AI38" i="7"/>
  <c r="AI77" i="6"/>
  <c r="AI89" i="6"/>
  <c r="Q73" i="4"/>
  <c r="Q76" i="4"/>
  <c r="AI101" i="4"/>
  <c r="P15" i="4"/>
  <c r="Q27" i="4"/>
  <c r="AL85" i="6"/>
  <c r="AL89" i="4"/>
  <c r="AJ23" i="4"/>
  <c r="AJ82" i="4"/>
  <c r="P52" i="4"/>
  <c r="AJ26" i="4"/>
  <c r="AI77" i="4"/>
  <c r="AM94" i="4"/>
  <c r="AM77" i="4"/>
  <c r="R101" i="4"/>
  <c r="AI95" i="4"/>
  <c r="R76" i="4"/>
  <c r="O66" i="4"/>
  <c r="AK89" i="6"/>
  <c r="AJ25" i="4"/>
  <c r="AI62" i="4"/>
  <c r="AM11" i="4"/>
  <c r="O36" i="4"/>
  <c r="AM63" i="4"/>
  <c r="AJ104" i="4"/>
  <c r="AJ37" i="4"/>
  <c r="P17" i="4"/>
  <c r="AI36" i="4"/>
  <c r="Q68" i="4"/>
  <c r="AI97" i="4"/>
  <c r="AK88" i="4"/>
  <c r="O31" i="4"/>
  <c r="AI68" i="4"/>
  <c r="AJ94" i="6"/>
  <c r="Q54" i="4"/>
  <c r="AJ75" i="4"/>
  <c r="P34" i="4"/>
  <c r="O95" i="4"/>
  <c r="AL105" i="4"/>
  <c r="P37" i="4"/>
  <c r="AM85" i="4"/>
  <c r="AK50" i="4"/>
  <c r="AM101" i="4"/>
  <c r="O70" i="4"/>
  <c r="AK100" i="4"/>
  <c r="AL8" i="4"/>
  <c r="O80" i="4"/>
  <c r="P93" i="4"/>
  <c r="O82" i="4"/>
  <c r="AK84" i="6"/>
  <c r="AM93" i="6"/>
  <c r="AM89" i="4"/>
  <c r="AM55" i="4"/>
  <c r="AJ17" i="4"/>
  <c r="O16" i="4"/>
  <c r="AM76" i="4"/>
  <c r="P56" i="4"/>
  <c r="Q91" i="4"/>
  <c r="AI31" i="4"/>
  <c r="O28" i="4"/>
  <c r="O93" i="4"/>
  <c r="AI82" i="4"/>
  <c r="AL41" i="4"/>
  <c r="AK101" i="4"/>
  <c r="AM84" i="4"/>
  <c r="AI55" i="4"/>
  <c r="AJ39" i="4"/>
  <c r="AM75" i="4"/>
  <c r="Q62" i="4"/>
  <c r="Q59" i="4"/>
  <c r="O69" i="4"/>
  <c r="AI93" i="4"/>
  <c r="AI35" i="4"/>
  <c r="O83" i="4"/>
  <c r="O62" i="4"/>
  <c r="P105" i="4"/>
  <c r="O101" i="4"/>
  <c r="AK67" i="4"/>
  <c r="AL37" i="4"/>
  <c r="AJ99" i="4"/>
  <c r="P39" i="4"/>
  <c r="AJ47" i="4"/>
  <c r="AK29" i="4"/>
  <c r="AM6" i="4"/>
  <c r="O18" i="4"/>
  <c r="Q48" i="4"/>
  <c r="AI52" i="4"/>
  <c r="AJ105" i="4"/>
  <c r="P90" i="4"/>
  <c r="O94" i="4"/>
  <c r="AI69" i="4"/>
  <c r="AL14" i="7"/>
  <c r="O84" i="4"/>
  <c r="AI99" i="4"/>
  <c r="AL88" i="4"/>
  <c r="P78" i="4"/>
  <c r="Q104" i="4"/>
  <c r="O34" i="4"/>
  <c r="AI48" i="4"/>
  <c r="AI8" i="4"/>
  <c r="AJ42" i="4"/>
  <c r="AL57" i="4"/>
  <c r="AK34" i="4"/>
  <c r="O87" i="4"/>
  <c r="AM93" i="4"/>
  <c r="AK55" i="4"/>
  <c r="P70" i="4"/>
  <c r="AJ72" i="4"/>
  <c r="AJ8" i="4"/>
  <c r="O7" i="4"/>
  <c r="AK87" i="6"/>
  <c r="AL94" i="6"/>
  <c r="AM91" i="4"/>
  <c r="AJ87" i="4"/>
  <c r="AM56" i="4"/>
  <c r="AI67" i="4"/>
  <c r="AI42" i="4"/>
  <c r="O90" i="4"/>
  <c r="AI24" i="4"/>
  <c r="AI85" i="4"/>
  <c r="O48" i="4"/>
  <c r="AJ78" i="4"/>
  <c r="AI49" i="4"/>
  <c r="O32" i="4"/>
  <c r="P21" i="4"/>
  <c r="AI81" i="4"/>
  <c r="AL91" i="6"/>
  <c r="O97" i="4"/>
  <c r="P95" i="4"/>
  <c r="AJ71" i="4"/>
  <c r="AM100" i="4"/>
  <c r="AI98" i="4"/>
  <c r="P103" i="4"/>
  <c r="AJ95" i="4"/>
  <c r="AJ60" i="4"/>
  <c r="O9" i="4"/>
  <c r="O20" i="4"/>
  <c r="AL96" i="4"/>
  <c r="P85" i="4"/>
  <c r="R82" i="4"/>
  <c r="O49" i="4"/>
  <c r="Q101" i="4"/>
  <c r="O89" i="4"/>
  <c r="P60" i="4"/>
  <c r="P98" i="4"/>
  <c r="AL15" i="4"/>
  <c r="AL23" i="4"/>
  <c r="AI9" i="4"/>
  <c r="P101" i="4"/>
  <c r="P47" i="4"/>
  <c r="AK53" i="4"/>
  <c r="P62" i="4"/>
  <c r="O98" i="4"/>
  <c r="O65" i="4"/>
  <c r="O43" i="4"/>
  <c r="AK75" i="4"/>
  <c r="AM90" i="4"/>
  <c r="AM10" i="4"/>
  <c r="AJ76" i="6"/>
  <c r="AJ50" i="4"/>
  <c r="P26" i="4"/>
  <c r="O47" i="4"/>
  <c r="AJ98" i="4"/>
  <c r="AM82" i="4"/>
  <c r="AJ57" i="4"/>
  <c r="AL67" i="4"/>
  <c r="AM59" i="4"/>
  <c r="Q45" i="4"/>
  <c r="P65" i="4"/>
  <c r="O33" i="4"/>
  <c r="AI40" i="4"/>
  <c r="AJ10" i="4"/>
  <c r="AK36" i="4"/>
  <c r="Q80" i="4"/>
  <c r="AJ81" i="4"/>
  <c r="O60" i="4"/>
  <c r="O29" i="4"/>
  <c r="P14" i="4"/>
  <c r="P12" i="4"/>
  <c r="AI16" i="4"/>
  <c r="AK91" i="4"/>
  <c r="AI20" i="4"/>
  <c r="AI11" i="4"/>
  <c r="AK54" i="4"/>
  <c r="P96" i="4"/>
  <c r="AI29" i="4"/>
  <c r="AK20" i="4"/>
  <c r="AI78" i="6"/>
  <c r="AK83" i="4"/>
  <c r="O21" i="4"/>
  <c r="AI92" i="4"/>
  <c r="AM72" i="4"/>
  <c r="AI44" i="4"/>
  <c r="AL45" i="4"/>
  <c r="R95" i="4"/>
  <c r="AK32" i="4"/>
  <c r="AI83" i="4"/>
  <c r="AI91" i="6"/>
  <c r="AI30" i="4"/>
  <c r="AJ64" i="4"/>
  <c r="AJ29" i="4"/>
  <c r="AJ44" i="4"/>
  <c r="AL6" i="4"/>
  <c r="AI76" i="4"/>
  <c r="R96" i="4"/>
  <c r="P64" i="4"/>
  <c r="Q102" i="4"/>
  <c r="Q61" i="4"/>
  <c r="Q67" i="4"/>
  <c r="AM79" i="4"/>
  <c r="Q74" i="4"/>
  <c r="AI13" i="4"/>
  <c r="Q75" i="4"/>
  <c r="AL69" i="4"/>
  <c r="AJ6" i="4"/>
  <c r="AK81" i="4"/>
  <c r="P84" i="4"/>
  <c r="AM73" i="4"/>
  <c r="AM95" i="4"/>
  <c r="O79" i="4"/>
  <c r="P76" i="4"/>
  <c r="AK82" i="4"/>
  <c r="AJ88" i="4"/>
  <c r="AI63" i="4"/>
  <c r="AJ76" i="4"/>
  <c r="Q35" i="4"/>
  <c r="AJ103" i="4"/>
  <c r="P57" i="4"/>
  <c r="Q37" i="4"/>
  <c r="Q40" i="4"/>
  <c r="AI65" i="4"/>
  <c r="AI87" i="4"/>
  <c r="O55" i="4"/>
  <c r="Q43" i="4"/>
  <c r="AM78" i="4"/>
  <c r="P69" i="4"/>
  <c r="P87" i="4"/>
  <c r="Q60" i="4"/>
  <c r="AG17" i="7"/>
  <c r="AK11" i="4"/>
  <c r="P100" i="4"/>
  <c r="AM85" i="6"/>
  <c r="Q19" i="4"/>
  <c r="AJ30" i="4"/>
  <c r="AI105" i="4"/>
  <c r="AI18" i="4"/>
  <c r="AK98" i="4"/>
  <c r="AL64" i="4"/>
  <c r="AJ35" i="4"/>
  <c r="AJ86" i="4"/>
  <c r="AL80" i="4"/>
  <c r="AJ84" i="4"/>
  <c r="O67" i="4"/>
  <c r="Q63" i="4"/>
  <c r="AK64" i="4"/>
  <c r="AM69" i="4"/>
  <c r="Q82" i="4"/>
  <c r="AI60" i="4"/>
  <c r="AI41" i="4"/>
  <c r="AJ94" i="4"/>
  <c r="Q51" i="4"/>
  <c r="AI75" i="4"/>
  <c r="Q103" i="4"/>
  <c r="AF21" i="7"/>
  <c r="AI75" i="6"/>
  <c r="AK98" i="6"/>
  <c r="O46" i="4"/>
  <c r="AJ92" i="4"/>
  <c r="AI104" i="4"/>
  <c r="O63" i="4"/>
  <c r="R84" i="4"/>
  <c r="AL59" i="4"/>
  <c r="Q95" i="4"/>
  <c r="Q87" i="4"/>
  <c r="Q36" i="4"/>
  <c r="R103" i="4"/>
  <c r="AI39" i="4"/>
  <c r="O12" i="4"/>
  <c r="AM9" i="4"/>
  <c r="AI74" i="4"/>
  <c r="AK25" i="4"/>
  <c r="P35" i="4"/>
  <c r="AJ80" i="6"/>
  <c r="AK103" i="4"/>
  <c r="AM88" i="4"/>
  <c r="R88" i="4"/>
  <c r="R104" i="4"/>
  <c r="AJ45" i="4"/>
  <c r="AJ51" i="4"/>
  <c r="AI94" i="4"/>
  <c r="AK27" i="4"/>
  <c r="AM64" i="4"/>
  <c r="O53" i="4"/>
  <c r="AK66" i="4"/>
  <c r="Q17" i="4"/>
  <c r="O57" i="4"/>
  <c r="R77" i="4"/>
  <c r="AL79" i="4"/>
  <c r="AJ95" i="6"/>
  <c r="AI57" i="4"/>
  <c r="O27" i="4"/>
  <c r="AI32" i="7"/>
  <c r="AL71" i="4"/>
  <c r="P48" i="4"/>
  <c r="R105" i="4"/>
  <c r="AM87" i="6"/>
  <c r="AL84" i="4"/>
  <c r="O22" i="4"/>
  <c r="Q26" i="4"/>
  <c r="O88" i="4"/>
  <c r="O14" i="4"/>
  <c r="AK92" i="6"/>
  <c r="AG38" i="7"/>
  <c r="O105" i="4"/>
  <c r="AG78" i="7"/>
  <c r="P86" i="4"/>
  <c r="O91" i="4"/>
  <c r="AJ53" i="4"/>
  <c r="AK7" i="4"/>
  <c r="R93" i="4"/>
  <c r="AJ79" i="6"/>
  <c r="O96" i="4"/>
  <c r="O92" i="4"/>
  <c r="AM74" i="4"/>
  <c r="P51" i="4"/>
  <c r="AI79" i="4"/>
  <c r="Q24" i="4"/>
  <c r="P81" i="4"/>
  <c r="AJ56" i="4"/>
  <c r="AL77" i="6"/>
  <c r="AL20" i="4"/>
  <c r="Q79" i="4"/>
  <c r="AL48" i="4"/>
  <c r="AI43" i="4"/>
  <c r="AJ101" i="6"/>
  <c r="AJ68" i="4"/>
  <c r="AK62" i="4"/>
  <c r="AJ55" i="4"/>
  <c r="AK97" i="6"/>
  <c r="AK97" i="4"/>
  <c r="AF37" i="7"/>
  <c r="AM83" i="4"/>
  <c r="AK40" i="4"/>
  <c r="R91" i="4"/>
  <c r="AL76" i="6"/>
  <c r="AL56" i="4"/>
  <c r="AH36" i="7"/>
  <c r="AI85" i="6"/>
  <c r="AK80" i="6"/>
  <c r="AL26" i="4"/>
  <c r="AG91" i="7"/>
  <c r="Q77" i="4"/>
  <c r="AL62" i="4"/>
  <c r="AK49" i="4"/>
  <c r="Q94" i="4"/>
  <c r="P83" i="4"/>
  <c r="AM86" i="6"/>
  <c r="AI51" i="4"/>
  <c r="AI80" i="4"/>
  <c r="O35" i="4"/>
  <c r="AM8" i="4"/>
  <c r="AL93" i="6"/>
  <c r="AH58" i="7"/>
  <c r="Q66" i="4"/>
  <c r="O76" i="4"/>
  <c r="AJ9" i="4"/>
  <c r="P16" i="4"/>
  <c r="AK24" i="4"/>
  <c r="P80" i="4"/>
  <c r="P99" i="4"/>
  <c r="AI25" i="4"/>
  <c r="AI22" i="4"/>
  <c r="AI7" i="4"/>
  <c r="AK87" i="4"/>
  <c r="O75" i="4"/>
  <c r="AJ78" i="6"/>
  <c r="AL16" i="4"/>
  <c r="AI73" i="7"/>
  <c r="AL50" i="4"/>
  <c r="AL43" i="4"/>
  <c r="AK9" i="4"/>
  <c r="AF94" i="7"/>
  <c r="P33" i="4"/>
  <c r="AI60" i="7"/>
  <c r="O59" i="4"/>
  <c r="AH31" i="7"/>
  <c r="AK94" i="4"/>
  <c r="AI103" i="6"/>
  <c r="Q46" i="4"/>
  <c r="P73" i="4"/>
  <c r="AK76" i="6"/>
  <c r="AL17" i="4"/>
  <c r="AL91" i="4"/>
  <c r="AG30" i="7"/>
  <c r="AJ43" i="4"/>
  <c r="AL87" i="4"/>
  <c r="AI73" i="4"/>
  <c r="AM75" i="6"/>
  <c r="AG35" i="7"/>
  <c r="AI54" i="4"/>
  <c r="AM80" i="4"/>
  <c r="R98" i="4"/>
  <c r="AJ11" i="4"/>
  <c r="AG15" i="7"/>
  <c r="AI28" i="7"/>
  <c r="Q78" i="4"/>
  <c r="AL9" i="4"/>
  <c r="AG63" i="7"/>
  <c r="AI81" i="6"/>
  <c r="P82" i="4"/>
  <c r="AM68" i="4"/>
  <c r="AM88" i="6"/>
  <c r="AK10" i="4"/>
  <c r="AK72" i="4"/>
  <c r="AH29" i="7"/>
  <c r="AJ87" i="6"/>
  <c r="AK63" i="4"/>
  <c r="Q90" i="4"/>
  <c r="AI83" i="6"/>
  <c r="AL83" i="4"/>
  <c r="AF22" i="7"/>
  <c r="P46" i="4"/>
  <c r="AL52" i="4"/>
  <c r="P97" i="4"/>
  <c r="AJ90" i="6"/>
  <c r="O37" i="4"/>
  <c r="P61" i="4"/>
  <c r="Q89" i="4"/>
  <c r="AJ28" i="4"/>
  <c r="AI87" i="6"/>
  <c r="AM80" i="6"/>
  <c r="AL30" i="4"/>
  <c r="AI26" i="4"/>
  <c r="AM79" i="6"/>
  <c r="AL47" i="4"/>
  <c r="Q25" i="4"/>
  <c r="AL34" i="4"/>
  <c r="AF48" i="7"/>
  <c r="P40" i="4"/>
  <c r="AL86" i="4"/>
  <c r="AJ36" i="4"/>
  <c r="AM98" i="4"/>
  <c r="O10" i="4"/>
  <c r="AJ67" i="4"/>
  <c r="AI56" i="4"/>
  <c r="AJ77" i="4"/>
  <c r="Q31" i="4"/>
  <c r="AI28" i="4"/>
  <c r="AK8" i="4"/>
  <c r="AK35" i="4"/>
  <c r="AL84" i="6"/>
  <c r="AK82" i="6"/>
  <c r="AL103" i="4"/>
  <c r="AL74" i="4"/>
  <c r="P20" i="4"/>
  <c r="P88" i="4"/>
  <c r="AJ41" i="4"/>
  <c r="AI84" i="4"/>
  <c r="AK19" i="4"/>
  <c r="Q42" i="4"/>
  <c r="AL86" i="6"/>
  <c r="AL77" i="4"/>
  <c r="AK57" i="4"/>
  <c r="AJ20" i="4"/>
  <c r="AG44" i="7"/>
  <c r="AJ12" i="4"/>
  <c r="O15" i="4"/>
  <c r="AI79" i="6"/>
  <c r="AK88" i="6"/>
  <c r="AH7" i="7"/>
  <c r="AI78" i="4"/>
  <c r="AL46" i="4"/>
  <c r="AM81" i="4"/>
  <c r="AM103" i="4"/>
  <c r="AM58" i="4"/>
  <c r="AJ63" i="4"/>
  <c r="P23" i="4"/>
  <c r="R97" i="4"/>
  <c r="AK83" i="6"/>
  <c r="AL28" i="4"/>
  <c r="AK86" i="6"/>
  <c r="AG20" i="7"/>
  <c r="AK95" i="4"/>
  <c r="AH22" i="7"/>
  <c r="AL72" i="4"/>
  <c r="AM82" i="6"/>
  <c r="AL78" i="4"/>
  <c r="Q57" i="4"/>
  <c r="AK74" i="6"/>
  <c r="AL102" i="4"/>
  <c r="AM92" i="4"/>
  <c r="AJ32" i="4"/>
  <c r="AL38" i="4"/>
  <c r="AH51" i="7"/>
  <c r="AJ89" i="4"/>
  <c r="AK26" i="4"/>
  <c r="O26" i="4"/>
  <c r="AM96" i="6"/>
  <c r="O50" i="4"/>
  <c r="AJ70" i="4"/>
  <c r="AJ42" i="7"/>
  <c r="AG19" i="7"/>
  <c r="AK78" i="4"/>
  <c r="AI53" i="4"/>
  <c r="AK6" i="4"/>
  <c r="AI45" i="4"/>
  <c r="AM67" i="4"/>
  <c r="AI10" i="4"/>
  <c r="AJ77" i="6"/>
  <c r="AI27" i="4"/>
  <c r="AM54" i="4"/>
  <c r="R90" i="4"/>
  <c r="R78" i="4"/>
  <c r="AI46" i="4"/>
  <c r="O52" i="4"/>
  <c r="AI32" i="4"/>
  <c r="O85" i="4"/>
  <c r="AJ59" i="4"/>
  <c r="AJ91" i="6"/>
  <c r="AL40" i="4"/>
  <c r="O6" i="4"/>
  <c r="AK84" i="4"/>
  <c r="Q58" i="4"/>
  <c r="AK99" i="4"/>
  <c r="AI94" i="7"/>
  <c r="AL27" i="4"/>
  <c r="O100" i="4"/>
  <c r="AL35" i="4"/>
  <c r="AI72" i="4"/>
  <c r="AL92" i="4"/>
  <c r="AF77" i="7"/>
  <c r="AL73" i="4"/>
  <c r="AH56" i="7"/>
  <c r="AK14" i="4"/>
  <c r="P66" i="4"/>
  <c r="AK45" i="4"/>
  <c r="AI91" i="4"/>
  <c r="AM84" i="6"/>
  <c r="AG14" i="7"/>
  <c r="Q52" i="4"/>
  <c r="AL104" i="4"/>
  <c r="Q88" i="4"/>
  <c r="AI90" i="7"/>
  <c r="O51" i="4"/>
  <c r="P43" i="4"/>
  <c r="P74" i="4"/>
  <c r="AI17" i="4"/>
  <c r="AK93" i="6"/>
  <c r="P29" i="4"/>
  <c r="AL88" i="6"/>
  <c r="O64" i="4"/>
  <c r="AL29" i="4"/>
  <c r="AL24" i="4"/>
  <c r="AJ75" i="6"/>
  <c r="AL14" i="4"/>
  <c r="O39" i="4"/>
  <c r="AL83" i="6"/>
  <c r="AL94" i="4"/>
  <c r="AI14" i="4"/>
  <c r="AK52" i="4"/>
  <c r="Q39" i="4"/>
  <c r="AM91" i="6"/>
  <c r="AI94" i="6"/>
  <c r="O38" i="4"/>
  <c r="AM90" i="6"/>
  <c r="AJ31" i="4"/>
  <c r="AL74" i="6"/>
  <c r="AL25" i="4"/>
  <c r="AK37" i="4"/>
  <c r="AJ48" i="4"/>
  <c r="AL79" i="6"/>
  <c r="AK75" i="6"/>
  <c r="AF74" i="7"/>
  <c r="AL92" i="6"/>
  <c r="AL55" i="4"/>
  <c r="Q96" i="4"/>
  <c r="AL82" i="4"/>
  <c r="O44" i="4"/>
  <c r="R79" i="4"/>
  <c r="AK43" i="4"/>
  <c r="AL98" i="4"/>
  <c r="Q53" i="4"/>
  <c r="AM62" i="4"/>
  <c r="Q41" i="4"/>
  <c r="P45" i="4"/>
  <c r="P68" i="4"/>
  <c r="P58" i="4"/>
  <c r="AK105" i="4"/>
  <c r="Q83" i="4"/>
  <c r="AI104" i="6"/>
  <c r="AG85" i="7"/>
  <c r="AK30" i="4"/>
  <c r="P22" i="4"/>
  <c r="AI89" i="7"/>
  <c r="AL39" i="4"/>
  <c r="AI84" i="7"/>
  <c r="P25" i="4"/>
  <c r="P75" i="4"/>
  <c r="AI90" i="4"/>
  <c r="P72" i="4"/>
  <c r="AI92" i="6"/>
  <c r="AK86" i="4"/>
  <c r="AM104" i="6"/>
  <c r="AK59" i="4"/>
  <c r="AF50" i="7"/>
  <c r="AJ81" i="6"/>
  <c r="AL65" i="4"/>
  <c r="AH61" i="7"/>
  <c r="R100" i="4"/>
  <c r="AK69" i="4"/>
  <c r="AG81" i="7"/>
  <c r="Q99" i="4"/>
  <c r="AI40" i="7"/>
  <c r="AJ85" i="6"/>
  <c r="R83" i="4"/>
  <c r="AL97" i="6"/>
  <c r="AK80" i="4"/>
  <c r="O58" i="4"/>
  <c r="AK65" i="4"/>
  <c r="Q100" i="4"/>
  <c r="AK41" i="4"/>
  <c r="AF78" i="7"/>
  <c r="AK16" i="4"/>
  <c r="AM57" i="4"/>
  <c r="R81" i="4"/>
  <c r="Q81" i="4"/>
  <c r="AM77" i="6"/>
  <c r="AG61" i="7"/>
  <c r="AI96" i="4"/>
  <c r="AI90" i="6"/>
  <c r="AL44" i="4"/>
  <c r="AL87" i="6"/>
  <c r="Q92" i="4"/>
  <c r="AK60" i="4"/>
  <c r="AH54" i="7"/>
  <c r="AK70" i="4"/>
  <c r="P77" i="4"/>
  <c r="AK102" i="6"/>
  <c r="AI88" i="4"/>
  <c r="Q93" i="4"/>
  <c r="AJ59" i="7"/>
  <c r="AG74" i="7"/>
  <c r="AL89" i="6"/>
  <c r="AL54" i="4"/>
  <c r="O71" i="4"/>
  <c r="AL53" i="4"/>
  <c r="AI101" i="6"/>
  <c r="AL75" i="6"/>
  <c r="AL10" i="4"/>
  <c r="AL66" i="4"/>
  <c r="AG82" i="7"/>
  <c r="AL18" i="4"/>
  <c r="AI92" i="7"/>
  <c r="AL81" i="4"/>
  <c r="AL99" i="4"/>
  <c r="AI38" i="4"/>
  <c r="AJ34" i="4"/>
  <c r="R102" i="4"/>
  <c r="AG23" i="7"/>
  <c r="AK76" i="4"/>
  <c r="O102" i="4"/>
  <c r="AK44" i="4"/>
  <c r="O78" i="4"/>
  <c r="R86" i="4"/>
  <c r="AI84" i="6"/>
  <c r="AM74" i="6"/>
  <c r="AK38" i="4"/>
  <c r="O19" i="4"/>
  <c r="AK15" i="4"/>
  <c r="AM92" i="6"/>
  <c r="AJ82" i="6"/>
  <c r="AM78" i="6"/>
  <c r="Q38" i="4"/>
  <c r="Q16" i="4"/>
  <c r="AL7" i="4"/>
  <c r="AJ66" i="4"/>
  <c r="AL75" i="4"/>
  <c r="AJ84" i="6"/>
  <c r="AK42" i="4"/>
  <c r="AJ22" i="4"/>
  <c r="AJ92" i="6"/>
  <c r="AM89" i="6"/>
  <c r="AJ21" i="4"/>
  <c r="AM83" i="6"/>
  <c r="Q85" i="4"/>
  <c r="AH42" i="7"/>
  <c r="AK23" i="4"/>
  <c r="AI74" i="6"/>
  <c r="O30" i="4"/>
  <c r="AI47" i="4"/>
  <c r="AI64" i="4"/>
  <c r="AK47" i="4"/>
  <c r="AJ69" i="4"/>
  <c r="AI58" i="4"/>
  <c r="O8" i="4"/>
  <c r="AJ96" i="4"/>
  <c r="P31" i="4"/>
  <c r="Q29" i="4"/>
  <c r="AJ91" i="4"/>
  <c r="O86" i="4"/>
  <c r="AI66" i="4"/>
  <c r="P53" i="4"/>
  <c r="AJ80" i="4"/>
  <c r="P44" i="4"/>
  <c r="AL78" i="6"/>
  <c r="O68" i="4"/>
  <c r="AJ58" i="4"/>
  <c r="AK74" i="4"/>
  <c r="AK33" i="4"/>
  <c r="AJ40" i="4"/>
  <c r="AK81" i="6"/>
  <c r="AL33" i="4"/>
  <c r="AJ86" i="6"/>
  <c r="AJ39" i="7"/>
  <c r="AK17" i="4"/>
  <c r="Q33" i="4"/>
  <c r="AL22" i="4"/>
  <c r="AK102" i="4"/>
  <c r="AH24" i="7"/>
  <c r="R85" i="4"/>
  <c r="AJ38" i="4"/>
  <c r="O42" i="4"/>
  <c r="P32" i="4"/>
  <c r="AK12" i="4"/>
  <c r="AH91" i="7"/>
  <c r="AJ19" i="4"/>
  <c r="AJ15" i="4"/>
  <c r="AK78" i="6"/>
  <c r="AK22" i="4"/>
  <c r="AI55" i="7"/>
  <c r="AI22" i="7"/>
  <c r="AL104" i="6"/>
  <c r="AH63" i="7"/>
  <c r="AI27" i="7"/>
  <c r="AH95" i="7"/>
  <c r="AH47" i="7"/>
  <c r="AI52" i="7"/>
  <c r="AL45" i="7"/>
  <c r="AL96" i="6"/>
  <c r="AI97" i="6"/>
  <c r="AH60" i="7"/>
  <c r="AI42" i="7"/>
  <c r="AM45" i="7"/>
  <c r="AG84" i="7"/>
  <c r="AJ100" i="6"/>
  <c r="AI87" i="7"/>
  <c r="AH18" i="7"/>
  <c r="AM98" i="7"/>
  <c r="AL7" i="7"/>
  <c r="P36" i="4"/>
  <c r="AF91" i="7"/>
  <c r="AI47" i="7"/>
  <c r="AL75" i="7"/>
  <c r="AK13" i="4"/>
  <c r="P24" i="4"/>
  <c r="AJ103" i="6"/>
  <c r="AL60" i="4"/>
  <c r="Q32" i="4"/>
  <c r="AJ90" i="4"/>
  <c r="O41" i="4"/>
  <c r="AM81" i="6"/>
  <c r="AH80" i="7"/>
  <c r="AL13" i="4"/>
  <c r="AI30" i="7"/>
  <c r="AL13" i="7"/>
  <c r="AL100" i="6"/>
  <c r="AK78" i="7"/>
  <c r="AL49" i="4"/>
  <c r="AG68" i="7"/>
  <c r="AL99" i="6"/>
  <c r="AF26" i="7"/>
  <c r="AJ78" i="7"/>
  <c r="AF61" i="7"/>
  <c r="AK6" i="7"/>
  <c r="AK99" i="6"/>
  <c r="AG87" i="7"/>
  <c r="AI61" i="7"/>
  <c r="AF63" i="7"/>
  <c r="AH11" i="7"/>
  <c r="AH48" i="7"/>
  <c r="AK34" i="7"/>
  <c r="AG47" i="7"/>
  <c r="AF57" i="7"/>
  <c r="AG46" i="7"/>
  <c r="AG37" i="7"/>
  <c r="AI8" i="7"/>
  <c r="AH64" i="7"/>
  <c r="AF9" i="7"/>
  <c r="AG67" i="7"/>
  <c r="AH35" i="7"/>
  <c r="AI20" i="7"/>
  <c r="AK48" i="4"/>
  <c r="AI80" i="6"/>
  <c r="AK79" i="6"/>
  <c r="AK39" i="4"/>
  <c r="Q49" i="4"/>
  <c r="AF29" i="7"/>
  <c r="AL39" i="7"/>
  <c r="AK100" i="6"/>
  <c r="AF42" i="7"/>
  <c r="AH65" i="7"/>
  <c r="AK96" i="6"/>
  <c r="AK45" i="7"/>
  <c r="AF11" i="7"/>
  <c r="P102" i="4"/>
  <c r="AI34" i="7"/>
  <c r="AL102" i="6"/>
  <c r="AF51" i="7"/>
  <c r="AH8" i="7"/>
  <c r="AL68" i="7"/>
  <c r="AK32" i="7"/>
  <c r="AG73" i="7"/>
  <c r="AM105" i="6"/>
  <c r="AI6" i="7"/>
  <c r="AI23" i="7"/>
  <c r="AF71" i="7"/>
  <c r="AF14" i="7"/>
  <c r="AD14" i="7" s="1"/>
  <c r="AG10" i="7"/>
  <c r="AH87" i="7"/>
  <c r="AG97" i="7"/>
  <c r="AI85" i="7"/>
  <c r="AL103" i="6"/>
  <c r="AF16" i="7"/>
  <c r="AK18" i="4"/>
  <c r="AI25" i="7"/>
  <c r="AG79" i="7"/>
  <c r="AF30" i="7"/>
  <c r="AH25" i="7"/>
  <c r="AM61" i="7"/>
  <c r="AL24" i="7"/>
  <c r="AJ100" i="4"/>
  <c r="AI41" i="7"/>
  <c r="AK92" i="4"/>
  <c r="AL95" i="4"/>
  <c r="AK89" i="4"/>
  <c r="AF75" i="7"/>
  <c r="AL58" i="4"/>
  <c r="AI71" i="4"/>
  <c r="AG51" i="7"/>
  <c r="P63" i="4"/>
  <c r="AL80" i="6"/>
  <c r="AL100" i="4"/>
  <c r="AF93" i="7"/>
  <c r="AL105" i="6"/>
  <c r="AI54" i="7"/>
  <c r="AM56" i="7"/>
  <c r="AL101" i="4"/>
  <c r="AH88" i="7"/>
  <c r="AG28" i="7"/>
  <c r="AG80" i="7"/>
  <c r="AH57" i="7"/>
  <c r="AJ86" i="7"/>
  <c r="AG88" i="7"/>
  <c r="AG41" i="7"/>
  <c r="AJ98" i="6"/>
  <c r="AH37" i="7"/>
  <c r="AG32" i="7"/>
  <c r="AJ18" i="4"/>
  <c r="AG9" i="7"/>
  <c r="AI35" i="7"/>
  <c r="AF34" i="7"/>
  <c r="AF76" i="7"/>
  <c r="AH38" i="7"/>
  <c r="AI78" i="7"/>
  <c r="AG60" i="7"/>
  <c r="AG24" i="7"/>
  <c r="AI37" i="7"/>
  <c r="AM95" i="7"/>
  <c r="AF25" i="7"/>
  <c r="AJ83" i="6"/>
  <c r="AI15" i="4"/>
  <c r="O74" i="4"/>
  <c r="AI98" i="6"/>
  <c r="P59" i="4"/>
  <c r="AJ97" i="4"/>
  <c r="AK31" i="4"/>
  <c r="R87" i="4"/>
  <c r="AF27" i="7"/>
  <c r="AF84" i="7"/>
  <c r="AI10" i="7"/>
  <c r="AM60" i="7"/>
  <c r="AG58" i="7"/>
  <c r="AI16" i="7"/>
  <c r="AG21" i="7"/>
  <c r="AG11" i="7"/>
  <c r="AF87" i="7"/>
  <c r="AD87" i="7" s="1"/>
  <c r="AL90" i="6"/>
  <c r="AG56" i="7"/>
  <c r="AJ96" i="6"/>
  <c r="AF41" i="7"/>
  <c r="AI75" i="7"/>
  <c r="AM102" i="6"/>
  <c r="AG18" i="7"/>
  <c r="AG36" i="7"/>
  <c r="AH62" i="7"/>
  <c r="AI18" i="7"/>
  <c r="AJ41" i="7"/>
  <c r="AI17" i="7"/>
  <c r="AG27" i="7"/>
  <c r="AM69" i="7"/>
  <c r="AI70" i="7"/>
  <c r="AF68" i="7"/>
  <c r="AF53" i="7"/>
  <c r="AJ89" i="6"/>
  <c r="AH83" i="7"/>
  <c r="AM20" i="7"/>
  <c r="AI59" i="7"/>
  <c r="AJ93" i="6"/>
  <c r="AH10" i="7"/>
  <c r="AG34" i="7"/>
  <c r="AH30" i="7"/>
  <c r="AI100" i="6"/>
  <c r="Q50" i="4"/>
  <c r="AG93" i="7"/>
  <c r="AI33" i="7"/>
  <c r="AF28" i="7"/>
  <c r="AK15" i="7"/>
  <c r="AG76" i="7"/>
  <c r="AJ61" i="7"/>
  <c r="O104" i="4"/>
  <c r="AH32" i="7"/>
  <c r="AI19" i="7"/>
  <c r="AI14" i="7"/>
  <c r="AF59" i="7"/>
  <c r="AH52" i="7"/>
  <c r="AI88" i="7"/>
  <c r="AI61" i="4"/>
  <c r="AG55" i="7"/>
  <c r="AI56" i="7"/>
  <c r="AH96" i="7"/>
  <c r="AG6" i="7"/>
  <c r="AG40" i="7"/>
  <c r="AK95" i="6"/>
  <c r="AF23" i="7"/>
  <c r="AH12" i="7"/>
  <c r="AJ8" i="7"/>
  <c r="AG7" i="7"/>
  <c r="AK93" i="4"/>
  <c r="Q28" i="4"/>
  <c r="AI88" i="6"/>
  <c r="AF79" i="7"/>
  <c r="AJ33" i="4"/>
  <c r="AI86" i="6"/>
  <c r="AI33" i="4"/>
  <c r="AI89" i="4"/>
  <c r="AK56" i="4"/>
  <c r="AH86" i="7"/>
  <c r="AI76" i="7"/>
  <c r="AI103" i="7"/>
  <c r="AK96" i="4"/>
  <c r="AI70" i="4"/>
  <c r="AH71" i="7"/>
  <c r="AF18" i="7"/>
  <c r="AI83" i="7"/>
  <c r="AM70" i="7"/>
  <c r="AH73" i="7"/>
  <c r="AK85" i="6"/>
  <c r="AI77" i="7"/>
  <c r="AF33" i="7"/>
  <c r="AF92" i="7"/>
  <c r="AM36" i="7"/>
  <c r="AK103" i="6"/>
  <c r="AH23" i="7"/>
  <c r="AG90" i="7"/>
  <c r="AI24" i="7"/>
  <c r="AI82" i="7"/>
  <c r="AH53" i="7"/>
  <c r="AL81" i="6"/>
  <c r="AK46" i="4"/>
  <c r="AG77" i="7"/>
  <c r="AI102" i="6"/>
  <c r="AH79" i="7"/>
  <c r="AI12" i="7"/>
  <c r="AG31" i="7"/>
  <c r="AF7" i="7"/>
  <c r="AH100" i="7"/>
  <c r="AL38" i="7"/>
  <c r="AJ102" i="6"/>
  <c r="AJ99" i="6"/>
  <c r="AG48" i="7"/>
  <c r="AI67" i="7"/>
  <c r="AH98" i="7"/>
  <c r="O25" i="4"/>
  <c r="AJ74" i="6"/>
  <c r="P104" i="4"/>
  <c r="P50" i="4"/>
  <c r="AK90" i="4"/>
  <c r="Q97" i="4"/>
  <c r="AK90" i="6"/>
  <c r="AL85" i="4"/>
  <c r="AG50" i="7"/>
  <c r="AI71" i="7"/>
  <c r="AH55" i="7"/>
  <c r="AI57" i="7"/>
  <c r="AF46" i="7"/>
  <c r="AL66" i="7"/>
  <c r="AL42" i="4"/>
  <c r="AI44" i="7"/>
  <c r="AL102" i="7"/>
  <c r="AL76" i="4"/>
  <c r="AI66" i="7"/>
  <c r="AF43" i="7"/>
  <c r="AM104" i="7"/>
  <c r="AJ50" i="7"/>
  <c r="AL32" i="4"/>
  <c r="AH75" i="7"/>
  <c r="AM97" i="6"/>
  <c r="AI105" i="6"/>
  <c r="AI100" i="4"/>
  <c r="AF13" i="7"/>
  <c r="AI63" i="7"/>
  <c r="AG42" i="7"/>
  <c r="AH78" i="7"/>
  <c r="AM64" i="7"/>
  <c r="AF49" i="7"/>
  <c r="AH81" i="7"/>
  <c r="AL98" i="6"/>
  <c r="AF83" i="7"/>
  <c r="AH85" i="7"/>
  <c r="AM37" i="7"/>
  <c r="AG53" i="7"/>
  <c r="AF85" i="7"/>
  <c r="AH45" i="7"/>
  <c r="AG103" i="7"/>
  <c r="AI51" i="7"/>
  <c r="AF12" i="7"/>
  <c r="AG59" i="7"/>
  <c r="AK73" i="4"/>
  <c r="AF73" i="7"/>
  <c r="AI86" i="4"/>
  <c r="AM76" i="6"/>
  <c r="AL31" i="4"/>
  <c r="AK91" i="6"/>
  <c r="AL61" i="4"/>
  <c r="AK85" i="4"/>
  <c r="AI39" i="7"/>
  <c r="AI46" i="7"/>
  <c r="AH93" i="7"/>
  <c r="AL40" i="7"/>
  <c r="AF45" i="7"/>
  <c r="AF19" i="7"/>
  <c r="AJ104" i="6"/>
  <c r="AM30" i="7"/>
  <c r="AH14" i="7"/>
  <c r="AI82" i="6"/>
  <c r="AG66" i="7"/>
  <c r="AH67" i="7"/>
  <c r="AM98" i="6"/>
  <c r="AG57" i="7"/>
  <c r="AH17" i="7"/>
  <c r="AI93" i="6"/>
  <c r="AH21" i="7"/>
  <c r="AF54" i="7"/>
  <c r="AF32" i="7"/>
  <c r="AH77" i="7"/>
  <c r="AF65" i="7"/>
  <c r="AH15" i="7"/>
  <c r="AI15" i="7"/>
  <c r="AF56" i="7"/>
  <c r="AD56" i="7" s="1"/>
  <c r="AF58" i="7"/>
  <c r="AL95" i="6"/>
  <c r="AG49" i="7"/>
  <c r="AK39" i="7"/>
  <c r="AH46" i="7"/>
  <c r="AJ9" i="7"/>
  <c r="AJ16" i="7"/>
  <c r="AK58" i="4"/>
  <c r="AM105" i="4"/>
  <c r="AL93" i="4"/>
  <c r="AF62" i="7"/>
  <c r="AL63" i="4"/>
  <c r="AG12" i="7"/>
  <c r="AI21" i="7"/>
  <c r="AH19" i="7"/>
  <c r="AF70" i="7"/>
  <c r="AL21" i="4"/>
  <c r="AH94" i="7"/>
  <c r="AH49" i="7"/>
  <c r="AH39" i="7"/>
  <c r="AI80" i="7"/>
  <c r="AH90" i="7"/>
  <c r="AJ95" i="7"/>
  <c r="AF55" i="7"/>
  <c r="AI43" i="7"/>
  <c r="O72" i="4"/>
  <c r="AH76" i="7"/>
  <c r="AJ64" i="7"/>
  <c r="AJ12" i="7"/>
  <c r="AF82" i="7"/>
  <c r="AG72" i="7"/>
  <c r="AG70" i="7"/>
  <c r="AL71" i="7"/>
  <c r="AF38" i="7"/>
  <c r="AG101" i="7"/>
  <c r="AI69" i="7"/>
  <c r="AF90" i="7"/>
  <c r="AM50" i="7"/>
  <c r="AH34" i="7"/>
  <c r="AH74" i="7"/>
  <c r="O24" i="4"/>
  <c r="AM71" i="4"/>
  <c r="AK104" i="4"/>
  <c r="O40" i="4"/>
  <c r="AI76" i="6"/>
  <c r="AF67" i="7"/>
  <c r="P55" i="4"/>
  <c r="AK77" i="4"/>
  <c r="AH68" i="7"/>
  <c r="AL74" i="7"/>
  <c r="AM95" i="6"/>
  <c r="AM99" i="6"/>
  <c r="AF88" i="7"/>
  <c r="P42" i="4"/>
  <c r="AH20" i="7"/>
  <c r="AI58" i="7"/>
  <c r="AH9" i="7"/>
  <c r="AK33" i="7"/>
  <c r="AJ79" i="4"/>
  <c r="AG52" i="7"/>
  <c r="AI72" i="7"/>
  <c r="AG71" i="7"/>
  <c r="AH43" i="7"/>
  <c r="AH72" i="7"/>
  <c r="AI86" i="7"/>
  <c r="AG8" i="7"/>
  <c r="AF72" i="7"/>
  <c r="AK47" i="7"/>
  <c r="AG26" i="7"/>
  <c r="AM103" i="7"/>
  <c r="AH50" i="7"/>
  <c r="AM101" i="6"/>
  <c r="AG65" i="7"/>
  <c r="AH66" i="7"/>
  <c r="AI65" i="7"/>
  <c r="AK94" i="6"/>
  <c r="AL68" i="4"/>
  <c r="P94" i="4"/>
  <c r="AF47" i="7"/>
  <c r="AJ93" i="4"/>
  <c r="AJ85" i="4"/>
  <c r="AK77" i="6"/>
  <c r="AJ88" i="6"/>
  <c r="AK68" i="4"/>
  <c r="AI96" i="6"/>
  <c r="P27" i="4"/>
  <c r="P30" i="4"/>
  <c r="AH41" i="7"/>
  <c r="AI13" i="7"/>
  <c r="AH26" i="7"/>
  <c r="AJ97" i="6"/>
  <c r="AF64" i="7"/>
  <c r="AG69" i="7"/>
  <c r="AI31" i="7"/>
  <c r="AH69" i="7"/>
  <c r="AI68" i="7"/>
  <c r="AG29" i="7"/>
  <c r="AF10" i="7"/>
  <c r="AG39" i="7"/>
  <c r="AL101" i="6"/>
  <c r="AI79" i="7"/>
  <c r="AH16" i="7"/>
  <c r="AH70" i="7"/>
  <c r="AG13" i="7"/>
  <c r="AL41" i="7"/>
  <c r="AL28" i="7"/>
  <c r="AI95" i="6"/>
  <c r="AF80" i="7"/>
  <c r="AI93" i="7"/>
  <c r="AG22" i="7"/>
  <c r="AH82" i="7"/>
  <c r="AF24" i="7"/>
  <c r="AI81" i="7"/>
  <c r="AH28" i="7"/>
  <c r="AD28" i="7" s="1"/>
  <c r="AI7" i="7"/>
  <c r="AI45" i="7"/>
  <c r="AF69" i="7"/>
  <c r="AG33" i="7"/>
  <c r="AH27" i="7"/>
  <c r="AF86" i="7"/>
  <c r="AL37" i="7"/>
  <c r="AM66" i="7"/>
  <c r="AM42" i="7"/>
  <c r="AL61" i="7"/>
  <c r="AM58" i="7"/>
  <c r="AM68" i="7"/>
  <c r="AK35" i="7"/>
  <c r="AJ103" i="7"/>
  <c r="AH102" i="7"/>
  <c r="AK37" i="7"/>
  <c r="AE37" i="7" s="1"/>
  <c r="AK13" i="7"/>
  <c r="AG104" i="7"/>
  <c r="AJ53" i="7"/>
  <c r="AF60" i="7"/>
  <c r="AJ37" i="7"/>
  <c r="AL78" i="7"/>
  <c r="AH104" i="7"/>
  <c r="AL47" i="7"/>
  <c r="AK18" i="7"/>
  <c r="AK64" i="7"/>
  <c r="AM92" i="7"/>
  <c r="AL98" i="7"/>
  <c r="AM105" i="7"/>
  <c r="AK16" i="7"/>
  <c r="AJ30" i="7"/>
  <c r="AM10" i="7"/>
  <c r="AK86" i="7"/>
  <c r="AF105" i="7"/>
  <c r="AJ74" i="7"/>
  <c r="AK31" i="7"/>
  <c r="AL90" i="7"/>
  <c r="AK83" i="7"/>
  <c r="AL84" i="7"/>
  <c r="AM82" i="7"/>
  <c r="AK21" i="7"/>
  <c r="AL88" i="7"/>
  <c r="AL70" i="7"/>
  <c r="AI100" i="7"/>
  <c r="AM53" i="7"/>
  <c r="AL12" i="7"/>
  <c r="AM77" i="7"/>
  <c r="AF31" i="7"/>
  <c r="AH44" i="7"/>
  <c r="AI26" i="7"/>
  <c r="AJ14" i="7"/>
  <c r="AK99" i="7"/>
  <c r="AJ21" i="7"/>
  <c r="AK40" i="7"/>
  <c r="AL64" i="7"/>
  <c r="AJ62" i="7"/>
  <c r="AM90" i="7"/>
  <c r="AM48" i="7"/>
  <c r="AL23" i="7"/>
  <c r="AM18" i="7"/>
  <c r="AF44" i="7"/>
  <c r="AM79" i="7"/>
  <c r="AL22" i="7"/>
  <c r="AM100" i="7"/>
  <c r="AJ35" i="7"/>
  <c r="AJ56" i="7"/>
  <c r="AJ55" i="7"/>
  <c r="AM103" i="6"/>
  <c r="AL42" i="7"/>
  <c r="AL87" i="7"/>
  <c r="AH13" i="7"/>
  <c r="AM27" i="7"/>
  <c r="AL10" i="7"/>
  <c r="AM21" i="7"/>
  <c r="AM65" i="7"/>
  <c r="AJ38" i="7"/>
  <c r="AK88" i="7"/>
  <c r="AJ70" i="7"/>
  <c r="AG95" i="7"/>
  <c r="AJ54" i="7"/>
  <c r="AH6" i="7"/>
  <c r="AK104" i="7"/>
  <c r="AI53" i="7"/>
  <c r="AH59" i="7"/>
  <c r="AL57" i="7"/>
  <c r="AM47" i="7"/>
  <c r="AL36" i="7"/>
  <c r="AM72" i="7"/>
  <c r="AK61" i="7"/>
  <c r="AM51" i="7"/>
  <c r="AJ87" i="7"/>
  <c r="AH101" i="7"/>
  <c r="AL82" i="7"/>
  <c r="AK28" i="7"/>
  <c r="AJ92" i="7"/>
  <c r="AK68" i="7"/>
  <c r="AL49" i="7"/>
  <c r="AJ99" i="7"/>
  <c r="AL69" i="7"/>
  <c r="AL32" i="7"/>
  <c r="AL104" i="7"/>
  <c r="AK91" i="7"/>
  <c r="AL79" i="7"/>
  <c r="AM86" i="7"/>
  <c r="AM59" i="7"/>
  <c r="AJ43" i="7"/>
  <c r="AG105" i="7"/>
  <c r="AM9" i="7"/>
  <c r="AM78" i="7"/>
  <c r="AH103" i="7"/>
  <c r="AJ100" i="7"/>
  <c r="AK27" i="7"/>
  <c r="AJ23" i="7"/>
  <c r="AL94" i="7"/>
  <c r="AK46" i="7"/>
  <c r="AJ69" i="7"/>
  <c r="AK66" i="7"/>
  <c r="AL55" i="7"/>
  <c r="AM83" i="7"/>
  <c r="AK105" i="6"/>
  <c r="AI36" i="7"/>
  <c r="AI49" i="7"/>
  <c r="AJ18" i="7"/>
  <c r="AG92" i="7"/>
  <c r="AF99" i="7"/>
  <c r="AK89" i="7"/>
  <c r="AK10" i="7"/>
  <c r="AK52" i="7"/>
  <c r="AL89" i="7"/>
  <c r="AJ46" i="7"/>
  <c r="AM25" i="7"/>
  <c r="AK24" i="7"/>
  <c r="AL96" i="7"/>
  <c r="AM23" i="7"/>
  <c r="AL18" i="7"/>
  <c r="AK58" i="7"/>
  <c r="AI96" i="7"/>
  <c r="AM33" i="7"/>
  <c r="AJ68" i="7"/>
  <c r="AK100" i="7"/>
  <c r="AK55" i="7"/>
  <c r="AK103" i="7"/>
  <c r="AL99" i="7"/>
  <c r="AL77" i="7"/>
  <c r="AM62" i="7"/>
  <c r="AM29" i="7"/>
  <c r="AK72" i="7"/>
  <c r="AL76" i="7"/>
  <c r="AM13" i="7"/>
  <c r="AH92" i="7"/>
  <c r="AM35" i="7"/>
  <c r="AI105" i="7"/>
  <c r="AM39" i="7"/>
  <c r="AJ96" i="7"/>
  <c r="AK48" i="7"/>
  <c r="AK87" i="7"/>
  <c r="AI62" i="7"/>
  <c r="AH33" i="7"/>
  <c r="AG43" i="7"/>
  <c r="AM74" i="7"/>
  <c r="AH97" i="7"/>
  <c r="AJ6" i="7"/>
  <c r="AM15" i="7"/>
  <c r="AM41" i="7"/>
  <c r="AI74" i="7"/>
  <c r="AF100" i="7"/>
  <c r="AM6" i="7"/>
  <c r="AK57" i="7"/>
  <c r="AG100" i="7"/>
  <c r="AK51" i="7"/>
  <c r="AK74" i="7"/>
  <c r="AM93" i="7"/>
  <c r="AJ27" i="7"/>
  <c r="AL50" i="7"/>
  <c r="AL95" i="7"/>
  <c r="AM28" i="7"/>
  <c r="AJ10" i="7"/>
  <c r="AJ82" i="7"/>
  <c r="AF96" i="7"/>
  <c r="AM75" i="7"/>
  <c r="AK62" i="7"/>
  <c r="AJ105" i="6"/>
  <c r="AI104" i="7"/>
  <c r="AK71" i="7"/>
  <c r="AK77" i="7"/>
  <c r="AM87" i="7"/>
  <c r="AJ25" i="7"/>
  <c r="AH84" i="7"/>
  <c r="AK59" i="7"/>
  <c r="AL44" i="7"/>
  <c r="AJ48" i="7"/>
  <c r="AM55" i="7"/>
  <c r="AI29" i="7"/>
  <c r="AJ102" i="7"/>
  <c r="AK104" i="6"/>
  <c r="AG83" i="7"/>
  <c r="AL16" i="7"/>
  <c r="AM67" i="7"/>
  <c r="AK81" i="7"/>
  <c r="AM91" i="7"/>
  <c r="AM46" i="7"/>
  <c r="AL58" i="7"/>
  <c r="AK49" i="7"/>
  <c r="AJ81" i="7"/>
  <c r="AI9" i="7"/>
  <c r="AL62" i="7"/>
  <c r="AJ60" i="7"/>
  <c r="AL15" i="7"/>
  <c r="AM17" i="7"/>
  <c r="AL20" i="7"/>
  <c r="AF102" i="7"/>
  <c r="AJ83" i="7"/>
  <c r="AM19" i="7"/>
  <c r="AK75" i="7"/>
  <c r="AM80" i="7"/>
  <c r="AL83" i="7"/>
  <c r="AM24" i="7"/>
  <c r="AJ76" i="7"/>
  <c r="AL17" i="7"/>
  <c r="AL6" i="7"/>
  <c r="AE6" i="7" s="1"/>
  <c r="AJ51" i="7"/>
  <c r="AL31" i="7"/>
  <c r="AL53" i="7"/>
  <c r="AG86" i="7"/>
  <c r="AJ45" i="7"/>
  <c r="AJ15" i="7"/>
  <c r="AK56" i="7"/>
  <c r="AG54" i="7"/>
  <c r="AL91" i="7"/>
  <c r="AJ80" i="7"/>
  <c r="AK53" i="7"/>
  <c r="AJ85" i="7"/>
  <c r="AI11" i="7"/>
  <c r="AK102" i="7"/>
  <c r="AJ58" i="7"/>
  <c r="AM57" i="7"/>
  <c r="AL33" i="7"/>
  <c r="AK63" i="7"/>
  <c r="AK105" i="7"/>
  <c r="AJ57" i="7"/>
  <c r="AL51" i="7"/>
  <c r="AM8" i="7"/>
  <c r="AL81" i="7"/>
  <c r="AJ28" i="7"/>
  <c r="AI102" i="7"/>
  <c r="AJ20" i="7"/>
  <c r="AK92" i="7"/>
  <c r="AJ89" i="7"/>
  <c r="AL9" i="7"/>
  <c r="AM43" i="7"/>
  <c r="AK101" i="7"/>
  <c r="AL72" i="7"/>
  <c r="AG45" i="7"/>
  <c r="AK17" i="7"/>
  <c r="AL59" i="7"/>
  <c r="AJ11" i="7"/>
  <c r="AJ33" i="7"/>
  <c r="AI101" i="7"/>
  <c r="AL29" i="7"/>
  <c r="AH40" i="7"/>
  <c r="AF52" i="7"/>
  <c r="AG75" i="7"/>
  <c r="AJ34" i="7"/>
  <c r="AF20" i="7"/>
  <c r="AJ75" i="7"/>
  <c r="AM81" i="7"/>
  <c r="AK97" i="7"/>
  <c r="AL73" i="7"/>
  <c r="AM14" i="7"/>
  <c r="AF104" i="7"/>
  <c r="AK70" i="7"/>
  <c r="AL34" i="7"/>
  <c r="AI95" i="7"/>
  <c r="AJ13" i="7"/>
  <c r="AJ26" i="7"/>
  <c r="AF97" i="7"/>
  <c r="AL43" i="7"/>
  <c r="AM11" i="7"/>
  <c r="AJ77" i="7"/>
  <c r="AJ88" i="7"/>
  <c r="AM85" i="7"/>
  <c r="AK22" i="7"/>
  <c r="AL26" i="7"/>
  <c r="AM88" i="7"/>
  <c r="AK80" i="7"/>
  <c r="AL80" i="7"/>
  <c r="AG98" i="7"/>
  <c r="AM76" i="7"/>
  <c r="AK29" i="7"/>
  <c r="AF95" i="7"/>
  <c r="AL93" i="7"/>
  <c r="AM63" i="7"/>
  <c r="AJ101" i="7"/>
  <c r="AK8" i="7"/>
  <c r="AM89" i="7"/>
  <c r="AF6" i="7"/>
  <c r="AD6" i="7" s="1"/>
  <c r="AG16" i="7"/>
  <c r="AF39" i="7"/>
  <c r="AD39" i="7" s="1"/>
  <c r="AI50" i="7"/>
  <c r="AK65" i="7"/>
  <c r="AL92" i="7"/>
  <c r="AG99" i="7"/>
  <c r="AF36" i="7"/>
  <c r="AL100" i="7"/>
  <c r="AK25" i="7"/>
  <c r="AL103" i="7"/>
  <c r="AM40" i="7"/>
  <c r="AJ94" i="7"/>
  <c r="AL52" i="7"/>
  <c r="AK73" i="7"/>
  <c r="AK95" i="7"/>
  <c r="AH99" i="7"/>
  <c r="AK26" i="7"/>
  <c r="AL97" i="7"/>
  <c r="AM32" i="7"/>
  <c r="AI98" i="7"/>
  <c r="AK94" i="7"/>
  <c r="AL86" i="7"/>
  <c r="AE86" i="7" s="1"/>
  <c r="AI99" i="7"/>
  <c r="AJ31" i="7"/>
  <c r="AM73" i="7"/>
  <c r="AL27" i="7"/>
  <c r="AM54" i="7"/>
  <c r="AJ90" i="7"/>
  <c r="AG62" i="7"/>
  <c r="AK98" i="7"/>
  <c r="AG96" i="7"/>
  <c r="AK79" i="7"/>
  <c r="AL101" i="7"/>
  <c r="AM38" i="7"/>
  <c r="AJ73" i="7"/>
  <c r="AF98" i="7"/>
  <c r="AJ105" i="7"/>
  <c r="AF89" i="7"/>
  <c r="AI91" i="7"/>
  <c r="AD91" i="7" s="1"/>
  <c r="AF35" i="7"/>
  <c r="AK36" i="7"/>
  <c r="AI99" i="6"/>
  <c r="AL65" i="7"/>
  <c r="AG25" i="7"/>
  <c r="AG102" i="7"/>
  <c r="AK11" i="7"/>
  <c r="AK23" i="7"/>
  <c r="AL67" i="7"/>
  <c r="AM16" i="7"/>
  <c r="AL56" i="7"/>
  <c r="AJ40" i="7"/>
  <c r="AE40" i="7" s="1"/>
  <c r="AF103" i="7"/>
  <c r="AK69" i="7"/>
  <c r="AJ65" i="7"/>
  <c r="AJ63" i="7"/>
  <c r="AL85" i="7"/>
  <c r="AL30" i="7"/>
  <c r="AM22" i="7"/>
  <c r="AL21" i="7"/>
  <c r="AK9" i="7"/>
  <c r="AI97" i="7"/>
  <c r="AK84" i="7"/>
  <c r="AM31" i="7"/>
  <c r="AL8" i="7"/>
  <c r="AM94" i="7"/>
  <c r="AK43" i="7"/>
  <c r="AM34" i="7"/>
  <c r="AK50" i="7"/>
  <c r="AJ47" i="7"/>
  <c r="AJ66" i="7"/>
  <c r="AL54" i="7"/>
  <c r="AM44" i="7"/>
  <c r="AM71" i="7"/>
  <c r="AH89" i="7"/>
  <c r="AJ49" i="7"/>
  <c r="AL11" i="7"/>
  <c r="AK30" i="7"/>
  <c r="AM96" i="7"/>
  <c r="AI64" i="7"/>
  <c r="AF81" i="7"/>
  <c r="AD81" i="7" s="1"/>
  <c r="AF8" i="7"/>
  <c r="AM84" i="7"/>
  <c r="AM97" i="7"/>
  <c r="AJ32" i="7"/>
  <c r="AM49" i="7"/>
  <c r="AK96" i="7"/>
  <c r="AG94" i="7"/>
  <c r="AK12" i="7"/>
  <c r="AJ97" i="7"/>
  <c r="AJ24" i="7"/>
  <c r="AE24" i="7" s="1"/>
  <c r="AK101" i="6"/>
  <c r="AK41" i="7"/>
  <c r="AJ84" i="7"/>
  <c r="AL19" i="7"/>
  <c r="AK85" i="7"/>
  <c r="AK38" i="7"/>
  <c r="AJ71" i="7"/>
  <c r="AK60" i="7"/>
  <c r="AJ98" i="7"/>
  <c r="AM7" i="7"/>
  <c r="AJ93" i="7"/>
  <c r="AJ19" i="7"/>
  <c r="AJ91" i="7"/>
  <c r="AJ17" i="7"/>
  <c r="AK7" i="7"/>
  <c r="AK42" i="7"/>
  <c r="AM12" i="7"/>
  <c r="AF101" i="7"/>
  <c r="AG89" i="7"/>
  <c r="AK82" i="7"/>
  <c r="AK20" i="7"/>
  <c r="AJ44" i="7"/>
  <c r="AF40" i="7"/>
  <c r="AI48" i="7"/>
  <c r="AF17" i="7"/>
  <c r="AD17" i="7" s="1"/>
  <c r="AK19" i="7"/>
  <c r="AM102" i="7"/>
  <c r="AL60" i="7"/>
  <c r="AJ7" i="7"/>
  <c r="AG64" i="7"/>
  <c r="AK54" i="7"/>
  <c r="AL105" i="7"/>
  <c r="AM99" i="7"/>
  <c r="AM26" i="7"/>
  <c r="AF66" i="7"/>
  <c r="AK44" i="7"/>
  <c r="AJ67" i="7"/>
  <c r="AK90" i="7"/>
  <c r="AJ22" i="7"/>
  <c r="AJ72" i="7"/>
  <c r="AL25" i="7"/>
  <c r="AJ36" i="7"/>
  <c r="AL46" i="7"/>
  <c r="AK93" i="7"/>
  <c r="AL35" i="7"/>
  <c r="AM101" i="7"/>
  <c r="AM52" i="7"/>
  <c r="AL48" i="7"/>
  <c r="AK67" i="7"/>
  <c r="AJ79" i="7"/>
  <c r="AK14" i="7"/>
  <c r="AK76" i="7"/>
  <c r="AH105" i="7"/>
  <c r="AJ104" i="7"/>
  <c r="AF15" i="7"/>
  <c r="AJ52" i="7"/>
  <c r="AJ29" i="7"/>
  <c r="AL63" i="7"/>
  <c r="AD61" i="7"/>
  <c r="AD70" i="7"/>
  <c r="AD34" i="7"/>
  <c r="AD47" i="7"/>
  <c r="Q82" i="10"/>
  <c r="W34" i="10"/>
  <c r="R102" i="10"/>
  <c r="X34" i="10"/>
  <c r="W101" i="10"/>
  <c r="V79" i="10"/>
  <c r="S35" i="10"/>
  <c r="AX78" i="9"/>
  <c r="BR66" i="9"/>
  <c r="K98" i="2"/>
  <c r="BR55" i="9"/>
  <c r="E104" i="2"/>
  <c r="BR51" i="9"/>
  <c r="AQ101" i="6"/>
  <c r="AT100" i="6"/>
  <c r="BR28" i="9"/>
  <c r="I101" i="2"/>
  <c r="BR49" i="9"/>
  <c r="BG101" i="6"/>
  <c r="BR77" i="9"/>
  <c r="AW101" i="6"/>
  <c r="BP104" i="6"/>
  <c r="AX75" i="9"/>
  <c r="AW99" i="6"/>
  <c r="AQ103" i="6"/>
  <c r="BR53" i="9"/>
  <c r="K104" i="2"/>
  <c r="AV100" i="6"/>
  <c r="BR12" i="9"/>
  <c r="BR22" i="9"/>
  <c r="AU101" i="6"/>
  <c r="BR33" i="9"/>
  <c r="AX33" i="9"/>
  <c r="AR97" i="6"/>
  <c r="BR67" i="9"/>
  <c r="AF65" i="9"/>
  <c r="AX104" i="9"/>
  <c r="AW96" i="6"/>
  <c r="BN103" i="6"/>
  <c r="AG85" i="8"/>
  <c r="AE43" i="9"/>
  <c r="AF15" i="9"/>
  <c r="BD49" i="4"/>
  <c r="BD82" i="4"/>
  <c r="G102" i="8"/>
  <c r="T89" i="8"/>
  <c r="BE101" i="6"/>
  <c r="AF101" i="9"/>
  <c r="L96" i="2"/>
  <c r="AF83" i="8"/>
  <c r="F103" i="8"/>
  <c r="AG98" i="9"/>
  <c r="U85" i="9"/>
  <c r="I56" i="9"/>
  <c r="G104" i="2"/>
  <c r="U43" i="9"/>
  <c r="Y41" i="9"/>
  <c r="AD85" i="8"/>
  <c r="BG70" i="4"/>
  <c r="Y31" i="9"/>
  <c r="K23" i="9"/>
  <c r="K96" i="8"/>
  <c r="Y13" i="9"/>
  <c r="H93" i="9"/>
  <c r="M42" i="9"/>
  <c r="BF102" i="4"/>
  <c r="E21" i="9"/>
  <c r="AD90" i="9"/>
  <c r="BD31" i="4"/>
  <c r="AF33" i="9"/>
  <c r="J101" i="2"/>
  <c r="V105" i="9"/>
  <c r="BE82" i="4"/>
  <c r="F86" i="8"/>
  <c r="U91" i="9"/>
  <c r="BN98" i="4"/>
  <c r="BG97" i="4"/>
  <c r="AG36" i="9"/>
  <c r="BG95" i="4"/>
  <c r="BN64" i="4"/>
  <c r="H78" i="9"/>
  <c r="AQ75" i="6"/>
  <c r="AQ6" i="4"/>
  <c r="G105" i="8"/>
  <c r="J70" i="9"/>
  <c r="BD25" i="4"/>
  <c r="F27" i="9"/>
  <c r="AV80" i="4"/>
  <c r="L33" i="9"/>
  <c r="M49" i="9"/>
  <c r="H103" i="9"/>
  <c r="K17" i="9"/>
  <c r="AU104" i="4"/>
  <c r="AU66" i="4"/>
  <c r="AQ99" i="4"/>
  <c r="K72" i="9"/>
  <c r="AT87" i="6"/>
  <c r="T52" i="9"/>
  <c r="AG59" i="9"/>
  <c r="AU83" i="6"/>
  <c r="AP88" i="4"/>
  <c r="AE41" i="9"/>
  <c r="AE65" i="9"/>
  <c r="AF40" i="9"/>
  <c r="AF6" i="9"/>
  <c r="AT46" i="4"/>
  <c r="J98" i="9"/>
  <c r="AU61" i="4"/>
  <c r="BO93" i="6"/>
  <c r="AD27" i="9"/>
  <c r="T94" i="9"/>
  <c r="L101" i="9"/>
  <c r="AQ42" i="4"/>
  <c r="AU97" i="4"/>
  <c r="AU62" i="4"/>
  <c r="K93" i="8"/>
  <c r="BN34" i="4"/>
  <c r="AD63" i="9"/>
  <c r="M39" i="9"/>
  <c r="BD24" i="4"/>
  <c r="H89" i="9"/>
  <c r="G48" i="9"/>
  <c r="L84" i="8"/>
  <c r="J101" i="8"/>
  <c r="AU85" i="4"/>
  <c r="AO77" i="4"/>
  <c r="AP26" i="4"/>
  <c r="BQ79" i="6"/>
  <c r="F105" i="8"/>
  <c r="Y90" i="9"/>
  <c r="G83" i="9"/>
  <c r="M71" i="9"/>
  <c r="K54" i="9"/>
  <c r="BG41" i="4"/>
  <c r="BR13" i="9"/>
  <c r="AX46" i="9"/>
  <c r="I104" i="2"/>
  <c r="AU97" i="6"/>
  <c r="BR26" i="9"/>
  <c r="BF103" i="6"/>
  <c r="AX40" i="9"/>
  <c r="BF102" i="6"/>
  <c r="AX52" i="9"/>
  <c r="AX97" i="9"/>
  <c r="F95" i="2"/>
  <c r="BR70" i="9"/>
  <c r="J105" i="2"/>
  <c r="AX86" i="9"/>
  <c r="AT101" i="6"/>
  <c r="AV102" i="6"/>
  <c r="BR25" i="9"/>
  <c r="G95" i="2"/>
  <c r="BQ98" i="6"/>
  <c r="AX53" i="9"/>
  <c r="AX42" i="9"/>
  <c r="BQ102" i="6"/>
  <c r="AX71" i="9"/>
  <c r="BF97" i="6"/>
  <c r="F96" i="2"/>
  <c r="AX58" i="9"/>
  <c r="BE104" i="6"/>
  <c r="BQ105" i="6"/>
  <c r="AX82" i="9"/>
  <c r="AW97" i="6"/>
  <c r="BR88" i="9"/>
  <c r="BN102" i="6"/>
  <c r="BO95" i="6"/>
  <c r="F104" i="8"/>
  <c r="AO83" i="6"/>
  <c r="L88" i="8"/>
  <c r="K99" i="2"/>
  <c r="F105" i="2"/>
  <c r="AV99" i="6"/>
  <c r="AD87" i="9"/>
  <c r="F99" i="2"/>
  <c r="AE90" i="8"/>
  <c r="I74" i="9"/>
  <c r="J86" i="8"/>
  <c r="F54" i="9"/>
  <c r="AR99" i="6"/>
  <c r="H104" i="8"/>
  <c r="AW95" i="6"/>
  <c r="L73" i="9"/>
  <c r="AF57" i="9"/>
  <c r="AT74" i="4"/>
  <c r="F60" i="9"/>
  <c r="E70" i="9"/>
  <c r="AR84" i="4"/>
  <c r="Y84" i="8"/>
  <c r="M90" i="9"/>
  <c r="AE18" i="9"/>
  <c r="BQ100" i="6"/>
  <c r="AG62" i="9"/>
  <c r="G69" i="9"/>
  <c r="L98" i="2"/>
  <c r="E85" i="9"/>
  <c r="G93" i="8"/>
  <c r="M58" i="9"/>
  <c r="AU102" i="4"/>
  <c r="H74" i="9"/>
  <c r="H39" i="9"/>
  <c r="AU23" i="4"/>
  <c r="T33" i="9"/>
  <c r="AT96" i="4"/>
  <c r="BG67" i="4"/>
  <c r="T29" i="9"/>
  <c r="U83" i="9"/>
  <c r="AV76" i="4"/>
  <c r="U93" i="9"/>
  <c r="AQ89" i="4"/>
  <c r="BG82" i="4"/>
  <c r="H27" i="9"/>
  <c r="K105" i="2"/>
  <c r="AP31" i="4"/>
  <c r="Y73" i="9"/>
  <c r="BD92" i="6"/>
  <c r="AT27" i="4"/>
  <c r="AD77" i="9"/>
  <c r="F96" i="9"/>
  <c r="Y39" i="9"/>
  <c r="AT99" i="4"/>
  <c r="AV94" i="4"/>
  <c r="Y24" i="9"/>
  <c r="M52" i="9"/>
  <c r="AW41" i="4"/>
  <c r="BG105" i="6"/>
  <c r="AG7" i="9"/>
  <c r="AW35" i="4"/>
  <c r="AW19" i="4"/>
  <c r="BD62" i="4"/>
  <c r="AV41" i="4"/>
  <c r="H83" i="8"/>
  <c r="AE61" i="9"/>
  <c r="AU40" i="4"/>
  <c r="AV14" i="4"/>
  <c r="AH61" i="9"/>
  <c r="AO46" i="4"/>
  <c r="M102" i="9"/>
  <c r="Y74" i="9"/>
  <c r="U38" i="9"/>
  <c r="AW96" i="4"/>
  <c r="BO90" i="4"/>
  <c r="BQ88" i="6"/>
  <c r="E71" i="9"/>
  <c r="AG50" i="9"/>
  <c r="AU75" i="6"/>
  <c r="BE30" i="4"/>
  <c r="AW104" i="2"/>
  <c r="L91" i="8"/>
  <c r="AH95" i="8"/>
  <c r="I44" i="9"/>
  <c r="J88" i="9"/>
  <c r="BD71" i="4"/>
  <c r="I55" i="9"/>
  <c r="AT97" i="4"/>
  <c r="AF80" i="9"/>
  <c r="I78" i="9"/>
  <c r="F57" i="9"/>
  <c r="AF92" i="9"/>
  <c r="AQ14" i="4"/>
  <c r="AH89" i="9"/>
  <c r="BF82" i="6"/>
  <c r="AX62" i="9"/>
  <c r="BR94" i="9"/>
  <c r="BE97" i="6"/>
  <c r="BP101" i="6"/>
  <c r="BR71" i="9"/>
  <c r="AO101" i="6"/>
  <c r="BR79" i="9"/>
  <c r="G103" i="2"/>
  <c r="BR46" i="9"/>
  <c r="BR84" i="9"/>
  <c r="L100" i="2"/>
  <c r="AX14" i="9"/>
  <c r="BQ103" i="6"/>
  <c r="AX93" i="9"/>
  <c r="AX28" i="9"/>
  <c r="BD105" i="6"/>
  <c r="AX36" i="9"/>
  <c r="BR64" i="9"/>
  <c r="AU102" i="6"/>
  <c r="AX47" i="9"/>
  <c r="AV95" i="6"/>
  <c r="F103" i="2"/>
  <c r="BR39" i="9"/>
  <c r="AX85" i="9"/>
  <c r="BG96" i="6"/>
  <c r="AX77" i="9"/>
  <c r="AX22" i="9"/>
  <c r="AX103" i="9"/>
  <c r="AQ104" i="6"/>
  <c r="H100" i="2"/>
  <c r="BR86" i="9"/>
  <c r="AT95" i="6"/>
  <c r="AG52" i="9"/>
  <c r="L97" i="8"/>
  <c r="BE26" i="4"/>
  <c r="Y93" i="8"/>
  <c r="G84" i="8"/>
  <c r="E85" i="8"/>
  <c r="M101" i="2"/>
  <c r="BD66" i="4"/>
  <c r="AU103" i="6"/>
  <c r="AE88" i="9"/>
  <c r="G101" i="8"/>
  <c r="K97" i="2"/>
  <c r="F104" i="9"/>
  <c r="AF69" i="9"/>
  <c r="AG58" i="9"/>
  <c r="AG65" i="9"/>
  <c r="E90" i="8"/>
  <c r="AF98" i="8"/>
  <c r="U55" i="9"/>
  <c r="AW38" i="4"/>
  <c r="U86" i="9"/>
  <c r="Y34" i="9"/>
  <c r="I98" i="9"/>
  <c r="AV95" i="2"/>
  <c r="E86" i="8"/>
  <c r="AG17" i="9"/>
  <c r="BD21" i="4"/>
  <c r="J98" i="8"/>
  <c r="BD95" i="6"/>
  <c r="Y96" i="9"/>
  <c r="AE99" i="8"/>
  <c r="AG30" i="9"/>
  <c r="E29" i="9"/>
  <c r="Y83" i="9"/>
  <c r="BD87" i="4"/>
  <c r="G55" i="9"/>
  <c r="AP61" i="4"/>
  <c r="E20" i="9"/>
  <c r="AT65" i="4"/>
  <c r="M56" i="9"/>
  <c r="I93" i="8"/>
  <c r="BG92" i="4"/>
  <c r="I60" i="9"/>
  <c r="G99" i="8"/>
  <c r="AU47" i="4"/>
  <c r="Y94" i="9"/>
  <c r="AF104" i="8"/>
  <c r="BN68" i="4"/>
  <c r="I59" i="9"/>
  <c r="M101" i="9"/>
  <c r="AF85" i="9"/>
  <c r="BQ89" i="6"/>
  <c r="AH105" i="8"/>
  <c r="AF103" i="9"/>
  <c r="K18" i="9"/>
  <c r="AT55" i="4"/>
  <c r="BG68" i="4"/>
  <c r="I51" i="9"/>
  <c r="BN27" i="4"/>
  <c r="M73" i="9"/>
  <c r="H69" i="9"/>
  <c r="AQ76" i="4"/>
  <c r="AO63" i="4"/>
  <c r="AP60" i="4"/>
  <c r="J67" i="9"/>
  <c r="L97" i="9"/>
  <c r="AV68" i="4"/>
  <c r="I81" i="9"/>
  <c r="AT51" i="4"/>
  <c r="AU78" i="6"/>
  <c r="AQ31" i="4"/>
  <c r="J62" i="9"/>
  <c r="Y91" i="9"/>
  <c r="AV67" i="4"/>
  <c r="AR28" i="4"/>
  <c r="K101" i="9"/>
  <c r="K60" i="9"/>
  <c r="AT72" i="4"/>
  <c r="AF86" i="9"/>
  <c r="J94" i="9"/>
  <c r="I95" i="9"/>
  <c r="AP13" i="4"/>
  <c r="AH47" i="9"/>
  <c r="E98" i="8"/>
  <c r="M92" i="9"/>
  <c r="BG73" i="4"/>
  <c r="AQ54" i="4"/>
  <c r="BG103" i="2"/>
  <c r="AQ47" i="4"/>
  <c r="G71" i="9"/>
  <c r="E56" i="9"/>
  <c r="U87" i="9"/>
  <c r="AD34" i="9"/>
  <c r="BD36" i="4"/>
  <c r="I38" i="9"/>
  <c r="AR84" i="6"/>
  <c r="AX44" i="9"/>
  <c r="BR34" i="9"/>
  <c r="BO100" i="6"/>
  <c r="AX24" i="9"/>
  <c r="AX15" i="9"/>
  <c r="E99" i="2"/>
  <c r="BR62" i="9"/>
  <c r="AV103" i="6"/>
  <c r="BR9" i="9"/>
  <c r="BR101" i="9"/>
  <c r="AO95" i="6"/>
  <c r="BR69" i="9"/>
  <c r="AR103" i="6"/>
  <c r="AX25" i="9"/>
  <c r="H104" i="2"/>
  <c r="AR100" i="6"/>
  <c r="BR24" i="9"/>
  <c r="BQ101" i="6"/>
  <c r="M104" i="2"/>
  <c r="BR91" i="9"/>
  <c r="AP99" i="6"/>
  <c r="BR27" i="9"/>
  <c r="AX96" i="9"/>
  <c r="BE95" i="6"/>
  <c r="E101" i="2"/>
  <c r="AX87" i="9"/>
  <c r="L104" i="2"/>
  <c r="BR97" i="9"/>
  <c r="AX67" i="9"/>
  <c r="AX94" i="9"/>
  <c r="BR47" i="9"/>
  <c r="AQ98" i="6"/>
  <c r="M100" i="2"/>
  <c r="BG92" i="6"/>
  <c r="U100" i="8"/>
  <c r="BD104" i="6"/>
  <c r="Y17" i="9"/>
  <c r="AP105" i="6"/>
  <c r="AD82" i="9"/>
  <c r="AB104" i="9"/>
  <c r="M99" i="2"/>
  <c r="W105" i="9"/>
  <c r="M97" i="2"/>
  <c r="Y92" i="8"/>
  <c r="AQ22" i="4"/>
  <c r="Y98" i="8"/>
  <c r="BQ74" i="6"/>
  <c r="BN96" i="6"/>
  <c r="H103" i="8"/>
  <c r="AV8" i="4"/>
  <c r="AU80" i="4"/>
  <c r="K73" i="9"/>
  <c r="AF102" i="8"/>
  <c r="E96" i="2"/>
  <c r="K76" i="9"/>
  <c r="I34" i="9"/>
  <c r="Y36" i="9"/>
  <c r="T61" i="9"/>
  <c r="K58" i="9"/>
  <c r="L101" i="8"/>
  <c r="BD100" i="6"/>
  <c r="E89" i="8"/>
  <c r="AE14" i="9"/>
  <c r="AG102" i="8"/>
  <c r="AE67" i="9"/>
  <c r="BE102" i="6"/>
  <c r="AV80" i="6"/>
  <c r="AH34" i="9"/>
  <c r="AR69" i="4"/>
  <c r="AG100" i="8"/>
  <c r="AU48" i="4"/>
  <c r="J84" i="8"/>
  <c r="Y91" i="8"/>
  <c r="G45" i="9"/>
  <c r="AO32" i="4"/>
  <c r="I62" i="9"/>
  <c r="AT36" i="4"/>
  <c r="G92" i="8"/>
  <c r="U23" i="9"/>
  <c r="BE59" i="4"/>
  <c r="T27" i="9"/>
  <c r="AO41" i="4"/>
  <c r="AG75" i="9"/>
  <c r="AO105" i="4"/>
  <c r="T93" i="8"/>
  <c r="AF64" i="9"/>
  <c r="AV56" i="4"/>
  <c r="E60" i="9"/>
  <c r="AW80" i="4"/>
  <c r="AR7" i="4"/>
  <c r="AT28" i="4"/>
  <c r="F56" i="9"/>
  <c r="K59" i="9"/>
  <c r="J24" i="9"/>
  <c r="AU90" i="4"/>
  <c r="AR66" i="4"/>
  <c r="AO86" i="6"/>
  <c r="AW52" i="4"/>
  <c r="AD9" i="9"/>
  <c r="U13" i="9"/>
  <c r="AW69" i="4"/>
  <c r="AQ33" i="4"/>
  <c r="AD20" i="9"/>
  <c r="AR96" i="6"/>
  <c r="AG57" i="9"/>
  <c r="E97" i="9"/>
  <c r="AH32" i="9"/>
  <c r="G17" i="9"/>
  <c r="H77" i="9"/>
  <c r="H70" i="9"/>
  <c r="AP57" i="4"/>
  <c r="AW77" i="6"/>
  <c r="J73" i="9"/>
  <c r="AT14" i="4"/>
  <c r="BO94" i="6"/>
  <c r="H83" i="9"/>
  <c r="J11" i="9"/>
  <c r="BD60" i="4"/>
  <c r="U12" i="9"/>
  <c r="AF51" i="9"/>
  <c r="AT87" i="4"/>
  <c r="AH56" i="9"/>
  <c r="M74" i="9"/>
  <c r="I80" i="9"/>
  <c r="Y82" i="9"/>
  <c r="AU105" i="4"/>
  <c r="E95" i="9"/>
  <c r="BP79" i="6"/>
  <c r="BR19" i="9"/>
  <c r="BR73" i="9"/>
  <c r="BF96" i="6"/>
  <c r="BR21" i="9"/>
  <c r="BR95" i="9"/>
  <c r="BP99" i="6"/>
  <c r="AX19" i="9"/>
  <c r="AV101" i="6"/>
  <c r="AX31" i="9"/>
  <c r="BE100" i="6"/>
  <c r="AX30" i="9"/>
  <c r="BR104" i="9"/>
  <c r="BG103" i="6"/>
  <c r="AX95" i="9"/>
  <c r="BF104" i="6"/>
  <c r="AQ95" i="6"/>
  <c r="AX26" i="9"/>
  <c r="AW104" i="6"/>
  <c r="AP100" i="6"/>
  <c r="AX91" i="9"/>
  <c r="AV96" i="6"/>
  <c r="BR74" i="9"/>
  <c r="AX12" i="9"/>
  <c r="AX48" i="9"/>
  <c r="AG87" i="8"/>
  <c r="AX20" i="9"/>
  <c r="BR87" i="9"/>
  <c r="AX61" i="9"/>
  <c r="BP97" i="6"/>
  <c r="BQ104" i="6"/>
  <c r="AX89" i="9"/>
  <c r="E103" i="2"/>
  <c r="M103" i="2"/>
  <c r="BE96" i="6"/>
  <c r="H73" i="9"/>
  <c r="G94" i="8"/>
  <c r="AE104" i="9"/>
  <c r="K9" i="9"/>
  <c r="BE103" i="2"/>
  <c r="E91" i="9"/>
  <c r="J104" i="2"/>
  <c r="U84" i="9"/>
  <c r="H105" i="8"/>
  <c r="AP66" i="4"/>
  <c r="J65" i="9"/>
  <c r="AP96" i="6"/>
  <c r="AH98" i="8"/>
  <c r="AT103" i="6"/>
  <c r="AG51" i="9"/>
  <c r="L104" i="9"/>
  <c r="Y38" i="9"/>
  <c r="Y75" i="9"/>
  <c r="M68" i="9"/>
  <c r="E84" i="8"/>
  <c r="AG104" i="8"/>
  <c r="AD68" i="9"/>
  <c r="E7" i="9"/>
  <c r="AG83" i="8"/>
  <c r="AD85" i="9"/>
  <c r="E103" i="9"/>
  <c r="G97" i="2"/>
  <c r="Y90" i="8"/>
  <c r="AF101" i="8"/>
  <c r="AG44" i="9"/>
  <c r="L83" i="8"/>
  <c r="I103" i="2"/>
  <c r="J43" i="9"/>
  <c r="AD52" i="9"/>
  <c r="AV86" i="4"/>
  <c r="J104" i="9"/>
  <c r="L85" i="8"/>
  <c r="U59" i="9"/>
  <c r="K57" i="9"/>
  <c r="E87" i="8"/>
  <c r="AW15" i="4"/>
  <c r="AD91" i="9"/>
  <c r="AE104" i="8"/>
  <c r="AD58" i="9"/>
  <c r="H86" i="9"/>
  <c r="BO76" i="4"/>
  <c r="AR22" i="4"/>
  <c r="BN102" i="2"/>
  <c r="AH93" i="9"/>
  <c r="AU22" i="4"/>
  <c r="K70" i="9"/>
  <c r="L99" i="9"/>
  <c r="AP94" i="4"/>
  <c r="AT86" i="6"/>
  <c r="BG74" i="4"/>
  <c r="BE51" i="4"/>
  <c r="M50" i="9"/>
  <c r="T100" i="8"/>
  <c r="G49" i="9"/>
  <c r="F97" i="8"/>
  <c r="AE83" i="8"/>
  <c r="AQ43" i="4"/>
  <c r="AT104" i="4"/>
  <c r="AF24" i="9"/>
  <c r="AG90" i="8"/>
  <c r="T60" i="9"/>
  <c r="BN60" i="4"/>
  <c r="BE86" i="4"/>
  <c r="BG37" i="4"/>
  <c r="AE100" i="9"/>
  <c r="AW46" i="4"/>
  <c r="AT103" i="2"/>
  <c r="I36" i="9"/>
  <c r="BD85" i="4"/>
  <c r="BF78" i="4"/>
  <c r="BN86" i="6"/>
  <c r="T34" i="9"/>
  <c r="AD75" i="9"/>
  <c r="AH50" i="9"/>
  <c r="AU16" i="4"/>
  <c r="H93" i="8"/>
  <c r="AG68" i="9"/>
  <c r="J68" i="9"/>
  <c r="AV19" i="4"/>
  <c r="AE29" i="9"/>
  <c r="AU84" i="6"/>
  <c r="E102" i="9"/>
  <c r="E9" i="9"/>
  <c r="L6" i="9"/>
  <c r="AD14" i="9"/>
  <c r="BN79" i="4"/>
  <c r="AQ85" i="4"/>
  <c r="BE78" i="6"/>
  <c r="BG32" i="4"/>
  <c r="AX54" i="9"/>
  <c r="AU99" i="6"/>
  <c r="AO100" i="6"/>
  <c r="AX101" i="9"/>
  <c r="AX45" i="9"/>
  <c r="L95" i="2"/>
  <c r="BR92" i="9"/>
  <c r="BP103" i="6"/>
  <c r="BR96" i="9"/>
  <c r="I97" i="2"/>
  <c r="AX13" i="9"/>
  <c r="BR60" i="9"/>
  <c r="J103" i="2"/>
  <c r="BR57" i="9"/>
  <c r="AW105" i="6"/>
  <c r="L101" i="2"/>
  <c r="AX11" i="9"/>
  <c r="H96" i="2"/>
  <c r="BR98" i="9"/>
  <c r="BR54" i="9"/>
  <c r="H102" i="2"/>
  <c r="AX39" i="9"/>
  <c r="BR8" i="9"/>
  <c r="M102" i="2"/>
  <c r="AP98" i="6"/>
  <c r="BR36" i="9"/>
  <c r="AR101" i="6"/>
  <c r="AX92" i="9"/>
  <c r="BR38" i="9"/>
  <c r="BE99" i="6"/>
  <c r="BR35" i="9"/>
  <c r="L97" i="2"/>
  <c r="BG98" i="6"/>
  <c r="E93" i="9"/>
  <c r="K34" i="9"/>
  <c r="BN100" i="4"/>
  <c r="I66" i="9"/>
  <c r="V101" i="9"/>
  <c r="AD92" i="9"/>
  <c r="L104" i="8"/>
  <c r="AU105" i="6"/>
  <c r="Y97" i="8"/>
  <c r="E65" i="9"/>
  <c r="AF66" i="9"/>
  <c r="I95" i="2"/>
  <c r="AV98" i="6"/>
  <c r="AG56" i="9"/>
  <c r="I87" i="8"/>
  <c r="AR93" i="4"/>
  <c r="AE93" i="9"/>
  <c r="AE38" i="9"/>
  <c r="AF17" i="9"/>
  <c r="AH85" i="8"/>
  <c r="AG11" i="9"/>
  <c r="K36" i="9"/>
  <c r="AG20" i="9"/>
  <c r="AE75" i="9"/>
  <c r="G104" i="8"/>
  <c r="I54" i="9"/>
  <c r="AF98" i="9"/>
  <c r="BN104" i="6"/>
  <c r="K29" i="9"/>
  <c r="AG37" i="9"/>
  <c r="AG93" i="8"/>
  <c r="U30" i="9"/>
  <c r="M70" i="9"/>
  <c r="AU44" i="4"/>
  <c r="BD78" i="6"/>
  <c r="BE79" i="6"/>
  <c r="AR36" i="4"/>
  <c r="H92" i="9"/>
  <c r="U29" i="9"/>
  <c r="W101" i="9"/>
  <c r="AH96" i="8"/>
  <c r="BP91" i="6"/>
  <c r="AR95" i="4"/>
  <c r="J61" i="9"/>
  <c r="AD26" i="9"/>
  <c r="AV81" i="6"/>
  <c r="AU92" i="4"/>
  <c r="AO91" i="6"/>
  <c r="AU76" i="4"/>
  <c r="U37" i="9"/>
  <c r="AW36" i="4"/>
  <c r="AO35" i="4"/>
  <c r="AU57" i="4"/>
  <c r="E97" i="8"/>
  <c r="AH104" i="9"/>
  <c r="J63" i="9"/>
  <c r="AP51" i="4"/>
  <c r="AG15" i="9"/>
  <c r="AG102" i="9"/>
  <c r="I98" i="8"/>
  <c r="E49" i="9"/>
  <c r="AT86" i="4"/>
  <c r="AV48" i="4"/>
  <c r="BD91" i="4"/>
  <c r="T94" i="8"/>
  <c r="AH90" i="9"/>
  <c r="AU50" i="4"/>
  <c r="J89" i="8"/>
  <c r="BP89" i="6"/>
  <c r="T58" i="9"/>
  <c r="AG91" i="8"/>
  <c r="AE44" i="9"/>
  <c r="AQ102" i="4"/>
  <c r="F37" i="9"/>
  <c r="L92" i="9"/>
  <c r="AV88" i="4"/>
  <c r="AW97" i="2"/>
  <c r="M55" i="9"/>
  <c r="AT62" i="4"/>
  <c r="AO22" i="4"/>
  <c r="L74" i="9"/>
  <c r="AQ79" i="4"/>
  <c r="AT95" i="4"/>
  <c r="Y78" i="9"/>
  <c r="AD28" i="9"/>
  <c r="J44" i="9"/>
  <c r="T102" i="9"/>
  <c r="AF82" i="9"/>
  <c r="T30" i="9"/>
  <c r="AD40" i="9"/>
  <c r="M82" i="9"/>
  <c r="BN43" i="4"/>
  <c r="AR51" i="4"/>
  <c r="AH99" i="9"/>
  <c r="AD50" i="9"/>
  <c r="AX21" i="9"/>
  <c r="BR89" i="9"/>
  <c r="BR72" i="9"/>
  <c r="AX100" i="9"/>
  <c r="BR10" i="9"/>
  <c r="J99" i="2"/>
  <c r="AX64" i="9"/>
  <c r="I98" i="2"/>
  <c r="BR18" i="9"/>
  <c r="AX27" i="9"/>
  <c r="BR105" i="9"/>
  <c r="BR80" i="9"/>
  <c r="AR104" i="6"/>
  <c r="AX73" i="9"/>
  <c r="BD96" i="6"/>
  <c r="BN98" i="6"/>
  <c r="AX35" i="9"/>
  <c r="BO97" i="6"/>
  <c r="AX8" i="9"/>
  <c r="AX29" i="9"/>
  <c r="AP102" i="6"/>
  <c r="AX59" i="9"/>
  <c r="BR85" i="9"/>
  <c r="BD97" i="6"/>
  <c r="AG101" i="9"/>
  <c r="AX69" i="9"/>
  <c r="BG95" i="6"/>
  <c r="BR68" i="9"/>
  <c r="AX79" i="9"/>
  <c r="BE105" i="6"/>
  <c r="BR63" i="9"/>
  <c r="H98" i="2"/>
  <c r="K96" i="2"/>
  <c r="AF104" i="9"/>
  <c r="BP100" i="6"/>
  <c r="AE97" i="9"/>
  <c r="AF39" i="9"/>
  <c r="AF97" i="8"/>
  <c r="AW27" i="4"/>
  <c r="AD18" i="9"/>
  <c r="W104" i="9"/>
  <c r="AQ100" i="6"/>
  <c r="AF83" i="9"/>
  <c r="AD94" i="9"/>
  <c r="AG6" i="9"/>
  <c r="Y87" i="8"/>
  <c r="AE83" i="9"/>
  <c r="M95" i="2"/>
  <c r="AH83" i="8"/>
  <c r="AR74" i="6"/>
  <c r="AO96" i="6"/>
  <c r="AR74" i="4"/>
  <c r="Y81" i="9"/>
  <c r="G102" i="2"/>
  <c r="I86" i="8"/>
  <c r="F98" i="8"/>
  <c r="AW20" i="4"/>
  <c r="Y30" i="9"/>
  <c r="AU100" i="4"/>
  <c r="Y58" i="9"/>
  <c r="I102" i="2"/>
  <c r="L105" i="8"/>
  <c r="AG63" i="9"/>
  <c r="E92" i="8"/>
  <c r="AH89" i="8"/>
  <c r="U94" i="9"/>
  <c r="H96" i="9"/>
  <c r="G51" i="9"/>
  <c r="AT37" i="4"/>
  <c r="AH58" i="9"/>
  <c r="J28" i="9"/>
  <c r="G76" i="9"/>
  <c r="T80" i="9"/>
  <c r="AT89" i="4"/>
  <c r="AV54" i="4"/>
  <c r="BD90" i="6"/>
  <c r="AR78" i="4"/>
  <c r="AP91" i="6"/>
  <c r="Y98" i="9"/>
  <c r="BN40" i="4"/>
  <c r="BG10" i="4"/>
  <c r="E40" i="9"/>
  <c r="G53" i="9"/>
  <c r="G82" i="9"/>
  <c r="U62" i="9"/>
  <c r="K45" i="9"/>
  <c r="AU86" i="6"/>
  <c r="BN83" i="6"/>
  <c r="AV25" i="4"/>
  <c r="AQ94" i="4"/>
  <c r="AF63" i="9"/>
  <c r="AH85" i="9"/>
  <c r="L34" i="9"/>
  <c r="E88" i="9"/>
  <c r="AR94" i="4"/>
  <c r="H98" i="9"/>
  <c r="G56" i="9"/>
  <c r="H88" i="9"/>
  <c r="K51" i="9"/>
  <c r="BF81" i="4"/>
  <c r="BF102" i="2"/>
  <c r="K41" i="9"/>
  <c r="H18" i="9"/>
  <c r="H75" i="9"/>
  <c r="G101" i="9"/>
  <c r="BQ94" i="6"/>
  <c r="BD20" i="4"/>
  <c r="AF87" i="9"/>
  <c r="K85" i="9"/>
  <c r="E100" i="9"/>
  <c r="BG49" i="4"/>
  <c r="BF97" i="2"/>
  <c r="AO43" i="4"/>
  <c r="M91" i="9"/>
  <c r="AU78" i="4"/>
  <c r="U89" i="8"/>
  <c r="BP36" i="4"/>
  <c r="AU63" i="4"/>
  <c r="M53" i="9"/>
  <c r="I61" i="9"/>
  <c r="K40" i="9"/>
  <c r="Y62" i="9"/>
  <c r="Z102" i="9"/>
  <c r="AD105" i="9"/>
  <c r="AP23" i="4"/>
  <c r="H94" i="9"/>
  <c r="BN94" i="4"/>
  <c r="BR78" i="9"/>
  <c r="E100" i="2"/>
  <c r="BO101" i="6"/>
  <c r="BR76" i="9"/>
  <c r="AT99" i="6"/>
  <c r="I100" i="2"/>
  <c r="BR52" i="9"/>
  <c r="BN100" i="6"/>
  <c r="BR48" i="9"/>
  <c r="E97" i="2"/>
  <c r="BR11" i="9"/>
  <c r="AT96" i="6"/>
  <c r="AX56" i="9"/>
  <c r="BR14" i="9"/>
  <c r="AU98" i="6"/>
  <c r="BE103" i="6"/>
  <c r="BR7" i="9"/>
  <c r="AW102" i="6"/>
  <c r="AX105" i="9"/>
  <c r="BR102" i="9"/>
  <c r="AP104" i="6"/>
  <c r="AX74" i="9"/>
  <c r="AX10" i="9"/>
  <c r="AR105" i="6"/>
  <c r="BN99" i="6"/>
  <c r="AX57" i="9"/>
  <c r="J96" i="2"/>
  <c r="BR42" i="9"/>
  <c r="AR98" i="6"/>
  <c r="L103" i="2"/>
  <c r="AX66" i="9"/>
  <c r="AO97" i="6"/>
  <c r="F98" i="2"/>
  <c r="AE89" i="9"/>
  <c r="M105" i="2"/>
  <c r="M63" i="9"/>
  <c r="U104" i="8"/>
  <c r="H97" i="2"/>
  <c r="AQ8" i="4"/>
  <c r="U101" i="8"/>
  <c r="AF92" i="8"/>
  <c r="AF91" i="8"/>
  <c r="AE63" i="9"/>
  <c r="F103" i="9"/>
  <c r="L103" i="8"/>
  <c r="I97" i="9"/>
  <c r="AR58" i="4"/>
  <c r="BQ96" i="6"/>
  <c r="F101" i="8"/>
  <c r="G89" i="8"/>
  <c r="AH45" i="9"/>
  <c r="H40" i="9"/>
  <c r="K63" i="9"/>
  <c r="E105" i="2"/>
  <c r="AH42" i="9"/>
  <c r="E52" i="9"/>
  <c r="G105" i="2"/>
  <c r="H85" i="8"/>
  <c r="AF36" i="9"/>
  <c r="AG53" i="9"/>
  <c r="T96" i="8"/>
  <c r="AH14" i="9"/>
  <c r="G72" i="9"/>
  <c r="L16" i="9"/>
  <c r="L51" i="9"/>
  <c r="F62" i="9"/>
  <c r="AO21" i="4"/>
  <c r="AU49" i="4"/>
  <c r="BE98" i="2"/>
  <c r="AR67" i="4"/>
  <c r="U16" i="9"/>
  <c r="G88" i="8"/>
  <c r="AW82" i="6"/>
  <c r="BN32" i="4"/>
  <c r="Y37" i="9"/>
  <c r="AP74" i="6"/>
  <c r="T26" i="9"/>
  <c r="K74" i="9"/>
  <c r="E89" i="9"/>
  <c r="BN51" i="4"/>
  <c r="AP84" i="6"/>
  <c r="AF60" i="9"/>
  <c r="BN7" i="4"/>
  <c r="Y27" i="9"/>
  <c r="M75" i="9"/>
  <c r="L94" i="8"/>
  <c r="E66" i="9"/>
  <c r="AT31" i="4"/>
  <c r="J83" i="9"/>
  <c r="AP55" i="4"/>
  <c r="L92" i="8"/>
  <c r="E64" i="9"/>
  <c r="BP86" i="6"/>
  <c r="AW71" i="4"/>
  <c r="AE62" i="9"/>
  <c r="AD57" i="9"/>
  <c r="BD23" i="4"/>
  <c r="E83" i="9"/>
  <c r="H81" i="9"/>
  <c r="AO27" i="4"/>
  <c r="AF89" i="8"/>
  <c r="AG31" i="9"/>
  <c r="AP50" i="4"/>
  <c r="F98" i="9"/>
  <c r="Z103" i="9"/>
  <c r="T79" i="9"/>
  <c r="AR23" i="4"/>
  <c r="I75" i="9"/>
  <c r="I47" i="9"/>
  <c r="AE52" i="9"/>
  <c r="AT70" i="4"/>
  <c r="I67" i="9"/>
  <c r="AQ26" i="4"/>
  <c r="AV51" i="4"/>
  <c r="BQ93" i="4"/>
  <c r="H68" i="9"/>
  <c r="AW99" i="4"/>
  <c r="AQ20" i="4"/>
  <c r="BD94" i="6"/>
  <c r="BE42" i="4"/>
  <c r="E34" i="9"/>
  <c r="Y89" i="9"/>
  <c r="K97" i="8"/>
  <c r="BF95" i="4"/>
  <c r="E90" i="9"/>
  <c r="I95" i="8"/>
  <c r="M65" i="9"/>
  <c r="AH87" i="9"/>
  <c r="BR20" i="9"/>
  <c r="BR32" i="9"/>
  <c r="AQ97" i="6"/>
  <c r="BR82" i="9"/>
  <c r="AP95" i="6"/>
  <c r="AO103" i="6"/>
  <c r="BR29" i="9"/>
  <c r="BN101" i="6"/>
  <c r="BR93" i="9"/>
  <c r="AX88" i="9"/>
  <c r="AX50" i="9"/>
  <c r="AV104" i="6"/>
  <c r="BR59" i="9"/>
  <c r="AX80" i="9"/>
  <c r="BO99" i="6"/>
  <c r="BN105" i="6"/>
  <c r="BR90" i="9"/>
  <c r="AX81" i="9"/>
  <c r="BR65" i="9"/>
  <c r="AX70" i="9"/>
  <c r="BQ95" i="6"/>
  <c r="AX37" i="9"/>
  <c r="AX16" i="9"/>
  <c r="AV97" i="6"/>
  <c r="G98" i="2"/>
  <c r="BR99" i="9"/>
  <c r="BG99" i="6"/>
  <c r="AX34" i="9"/>
  <c r="H105" i="2"/>
  <c r="K101" i="2"/>
  <c r="AX38" i="9"/>
  <c r="AT98" i="6"/>
  <c r="AQ99" i="6"/>
  <c r="AE85" i="8"/>
  <c r="BP102" i="6"/>
  <c r="BF100" i="6"/>
  <c r="AO92" i="6"/>
  <c r="J98" i="2"/>
  <c r="AH100" i="8"/>
  <c r="AF14" i="9"/>
  <c r="U24" i="9"/>
  <c r="H95" i="2"/>
  <c r="BG34" i="4"/>
  <c r="Y54" i="9"/>
  <c r="Y25" i="9"/>
  <c r="Y88" i="8"/>
  <c r="J7" i="9"/>
  <c r="BF105" i="6"/>
  <c r="BO104" i="6"/>
  <c r="U88" i="9"/>
  <c r="BO103" i="6"/>
  <c r="G100" i="8"/>
  <c r="AF55" i="9"/>
  <c r="AW100" i="6"/>
  <c r="H20" i="9"/>
  <c r="G52" i="9"/>
  <c r="AO105" i="6"/>
  <c r="G87" i="8"/>
  <c r="AQ59" i="4"/>
  <c r="E101" i="9"/>
  <c r="J36" i="9"/>
  <c r="AF31" i="9"/>
  <c r="G24" i="9"/>
  <c r="BN81" i="4"/>
  <c r="AG13" i="9"/>
  <c r="H38" i="9"/>
  <c r="AF84" i="9"/>
  <c r="AP42" i="4"/>
  <c r="K50" i="9"/>
  <c r="E15" i="9"/>
  <c r="L99" i="8"/>
  <c r="M95" i="9"/>
  <c r="AH86" i="8"/>
  <c r="AR91" i="4"/>
  <c r="J99" i="8"/>
  <c r="BN95" i="2"/>
  <c r="AW51" i="4"/>
  <c r="E95" i="8"/>
  <c r="BE89" i="6"/>
  <c r="BG97" i="6"/>
  <c r="G46" i="9"/>
  <c r="AR20" i="4"/>
  <c r="AO76" i="6"/>
  <c r="F97" i="9"/>
  <c r="J87" i="8"/>
  <c r="AF34" i="9"/>
  <c r="I68" i="9"/>
  <c r="BF92" i="4"/>
  <c r="AV78" i="4"/>
  <c r="E61" i="9"/>
  <c r="H17" i="9"/>
  <c r="AG35" i="9"/>
  <c r="J83" i="8"/>
  <c r="AE15" i="9"/>
  <c r="U31" i="9"/>
  <c r="H37" i="9"/>
  <c r="AF67" i="9"/>
  <c r="H24" i="9"/>
  <c r="AV88" i="6"/>
  <c r="AV16" i="4"/>
  <c r="AW62" i="4"/>
  <c r="E54" i="9"/>
  <c r="BF85" i="4"/>
  <c r="AH81" i="9"/>
  <c r="BN55" i="4"/>
  <c r="AF90" i="9"/>
  <c r="G84" i="9"/>
  <c r="I24" i="9"/>
  <c r="E47" i="9"/>
  <c r="K39" i="9"/>
  <c r="AV35" i="4"/>
  <c r="AH31" i="9"/>
  <c r="BF82" i="4"/>
  <c r="BE78" i="4"/>
  <c r="AD73" i="9"/>
  <c r="T103" i="9"/>
  <c r="AG32" i="9"/>
  <c r="BD84" i="4"/>
  <c r="AW78" i="6"/>
  <c r="AQ49" i="4"/>
  <c r="AW28" i="4"/>
  <c r="J100" i="2"/>
  <c r="AD71" i="9"/>
  <c r="AQ55" i="4"/>
  <c r="BD86" i="6"/>
  <c r="BE64" i="4"/>
  <c r="J93" i="9"/>
  <c r="BR56" i="9"/>
  <c r="AX51" i="9"/>
  <c r="BD99" i="6"/>
  <c r="AX55" i="9"/>
  <c r="E98" i="2"/>
  <c r="AX23" i="9"/>
  <c r="AR102" i="6"/>
  <c r="G101" i="2"/>
  <c r="BP105" i="6"/>
  <c r="M98" i="2"/>
  <c r="AX49" i="9"/>
  <c r="AO98" i="6"/>
  <c r="BN97" i="6"/>
  <c r="AW103" i="6"/>
  <c r="BO96" i="6"/>
  <c r="AX83" i="9"/>
  <c r="AX18" i="9"/>
  <c r="BG100" i="6"/>
  <c r="BR58" i="9"/>
  <c r="BR37" i="9"/>
  <c r="G100" i="2"/>
  <c r="AX84" i="9"/>
  <c r="BR81" i="9"/>
  <c r="K102" i="2"/>
  <c r="BR6" i="9"/>
  <c r="AX90" i="9"/>
  <c r="AT97" i="6"/>
  <c r="BR30" i="9"/>
  <c r="BF101" i="6"/>
  <c r="BR45" i="9"/>
  <c r="BR103" i="9"/>
  <c r="G86" i="8"/>
  <c r="Y76" i="9"/>
  <c r="K95" i="8"/>
  <c r="G99" i="2"/>
  <c r="BN28" i="4"/>
  <c r="AD93" i="9"/>
  <c r="AB102" i="9"/>
  <c r="M41" i="9"/>
  <c r="L102" i="2"/>
  <c r="AF93" i="8"/>
  <c r="G44" i="9"/>
  <c r="AF105" i="9"/>
  <c r="Y95" i="8"/>
  <c r="G96" i="2"/>
  <c r="AH99" i="8"/>
  <c r="K100" i="8"/>
  <c r="J97" i="2"/>
  <c r="F33" i="9"/>
  <c r="AF85" i="8"/>
  <c r="F95" i="8"/>
  <c r="BD56" i="4"/>
  <c r="BN78" i="4"/>
  <c r="AW98" i="6"/>
  <c r="BQ97" i="6"/>
  <c r="J90" i="9"/>
  <c r="F21" i="9"/>
  <c r="F93" i="8"/>
  <c r="K71" i="9"/>
  <c r="AG29" i="9"/>
  <c r="Y12" i="9"/>
  <c r="AW100" i="4"/>
  <c r="E95" i="2"/>
  <c r="AG38" i="9"/>
  <c r="AG14" i="9"/>
  <c r="E87" i="9"/>
  <c r="AH96" i="9"/>
  <c r="AV98" i="4"/>
  <c r="BN53" i="4"/>
  <c r="AD55" i="9"/>
  <c r="Y26" i="9"/>
  <c r="K37" i="9"/>
  <c r="K84" i="9"/>
  <c r="BN89" i="4"/>
  <c r="L105" i="9"/>
  <c r="AQ21" i="4"/>
  <c r="H35" i="9"/>
  <c r="L90" i="8"/>
  <c r="E88" i="8"/>
  <c r="F73" i="9"/>
  <c r="E50" i="9"/>
  <c r="AV100" i="2"/>
  <c r="BE90" i="6"/>
  <c r="AF62" i="9"/>
  <c r="G68" i="9"/>
  <c r="K86" i="9"/>
  <c r="I76" i="9"/>
  <c r="I35" i="9"/>
  <c r="BE91" i="4"/>
  <c r="Z104" i="9"/>
  <c r="AH63" i="9"/>
  <c r="T74" i="9"/>
  <c r="T56" i="9"/>
  <c r="AO68" i="4"/>
  <c r="BE104" i="2"/>
  <c r="AV76" i="6"/>
  <c r="AF100" i="8"/>
  <c r="G16" i="9"/>
  <c r="AW14" i="4"/>
  <c r="AG88" i="8"/>
  <c r="BE88" i="4"/>
  <c r="H84" i="9"/>
  <c r="AT84" i="4"/>
  <c r="AR38" i="4"/>
  <c r="AE98" i="9"/>
  <c r="K83" i="9"/>
  <c r="AD19" i="9"/>
  <c r="BG93" i="4"/>
  <c r="BE80" i="4"/>
  <c r="AR76" i="4"/>
  <c r="F100" i="9"/>
  <c r="AE42" i="9"/>
  <c r="H36" i="9"/>
  <c r="AU21" i="4"/>
  <c r="BE101" i="4"/>
  <c r="AE88" i="8"/>
  <c r="L48" i="9"/>
  <c r="Z101" i="9"/>
  <c r="AU96" i="4"/>
  <c r="J34" i="9"/>
  <c r="BO78" i="6"/>
  <c r="U39" i="9"/>
  <c r="E94" i="9"/>
  <c r="AR14" i="4"/>
  <c r="AB105" i="9"/>
  <c r="AV29" i="4"/>
  <c r="J22" i="9"/>
  <c r="AX98" i="9"/>
  <c r="AP97" i="6"/>
  <c r="AO104" i="6"/>
  <c r="BR41" i="9"/>
  <c r="AT102" i="6"/>
  <c r="AX102" i="9"/>
  <c r="AP101" i="6"/>
  <c r="F104" i="2"/>
  <c r="AQ96" i="6"/>
  <c r="AX17" i="9"/>
  <c r="AT104" i="6"/>
  <c r="AU100" i="6"/>
  <c r="AX63" i="9"/>
  <c r="BD102" i="6"/>
  <c r="BD98" i="6"/>
  <c r="AO102" i="6"/>
  <c r="AX32" i="9"/>
  <c r="F97" i="2"/>
  <c r="AX65" i="9"/>
  <c r="AR95" i="6"/>
  <c r="F101" i="2"/>
  <c r="BR61" i="9"/>
  <c r="AX60" i="9"/>
  <c r="BN95" i="6"/>
  <c r="AX43" i="9"/>
  <c r="BR40" i="9"/>
  <c r="K103" i="2"/>
  <c r="BR23" i="9"/>
  <c r="K95" i="2"/>
  <c r="AX6" i="9"/>
  <c r="BR43" i="9"/>
  <c r="H101" i="2"/>
  <c r="BP95" i="6"/>
  <c r="AH94" i="8"/>
  <c r="BD103" i="6"/>
  <c r="BG102" i="6"/>
  <c r="AR13" i="4"/>
  <c r="G83" i="8"/>
  <c r="AD81" i="9"/>
  <c r="V102" i="9"/>
  <c r="AT81" i="6"/>
  <c r="BF98" i="6"/>
  <c r="F100" i="8"/>
  <c r="K102" i="8"/>
  <c r="AU96" i="6"/>
  <c r="AU10" i="4"/>
  <c r="AB103" i="9"/>
  <c r="BO102" i="6"/>
  <c r="U54" i="9"/>
  <c r="J64" i="9"/>
  <c r="I99" i="2"/>
  <c r="AG21" i="9"/>
  <c r="AW98" i="4"/>
  <c r="K89" i="8"/>
  <c r="AB101" i="9"/>
  <c r="AG70" i="9"/>
  <c r="L99" i="2"/>
  <c r="AV18" i="4"/>
  <c r="AG103" i="9"/>
  <c r="V103" i="9"/>
  <c r="AV105" i="6"/>
  <c r="AF37" i="9"/>
  <c r="AG86" i="8"/>
  <c r="W103" i="9"/>
  <c r="J33" i="9"/>
  <c r="T81" i="9"/>
  <c r="AV89" i="6"/>
  <c r="BG31" i="4"/>
  <c r="AT90" i="4"/>
  <c r="AF23" i="9"/>
  <c r="AF54" i="9"/>
  <c r="Z105" i="9"/>
  <c r="K38" i="9"/>
  <c r="AP28" i="4"/>
  <c r="AO16" i="4"/>
  <c r="AH82" i="9"/>
  <c r="AP48" i="4"/>
  <c r="AE87" i="9"/>
  <c r="T84" i="9"/>
  <c r="J19" i="9"/>
  <c r="E42" i="9"/>
  <c r="AO83" i="4"/>
  <c r="AF47" i="9"/>
  <c r="G31" i="9"/>
  <c r="AF91" i="9"/>
  <c r="AE21" i="9"/>
  <c r="H33" i="9"/>
  <c r="K87" i="9"/>
  <c r="AP71" i="4"/>
  <c r="H66" i="9"/>
  <c r="L91" i="9"/>
  <c r="AQ88" i="6"/>
  <c r="AV26" i="4"/>
  <c r="J88" i="8"/>
  <c r="BF90" i="6"/>
  <c r="K47" i="9"/>
  <c r="H19" i="9"/>
  <c r="Y84" i="9"/>
  <c r="J35" i="9"/>
  <c r="AO92" i="4"/>
  <c r="AU81" i="4"/>
  <c r="AW68" i="4"/>
  <c r="AQ83" i="4"/>
  <c r="AF30" i="9"/>
  <c r="G98" i="8"/>
  <c r="H87" i="9"/>
  <c r="AQ88" i="4"/>
  <c r="AP79" i="4"/>
  <c r="U99" i="8"/>
  <c r="AF8" i="9"/>
  <c r="AE105" i="9"/>
  <c r="AT15" i="4"/>
  <c r="AV92" i="6"/>
  <c r="BO90" i="6"/>
  <c r="G58" i="9"/>
  <c r="AG99" i="9"/>
  <c r="AQ32" i="4"/>
  <c r="BN69" i="4"/>
  <c r="BF100" i="2"/>
  <c r="AH28" i="9"/>
  <c r="AQ67" i="4"/>
  <c r="AR45" i="4"/>
  <c r="Y56" i="9"/>
  <c r="BD72" i="4"/>
  <c r="K16" i="9"/>
  <c r="BG60" i="4"/>
  <c r="F53" i="9"/>
  <c r="AX7" i="9"/>
  <c r="AX68" i="9"/>
  <c r="BR16" i="9"/>
  <c r="AD21" i="9"/>
  <c r="AF99" i="8"/>
  <c r="J95" i="2"/>
  <c r="M67" i="9"/>
  <c r="E14" i="9"/>
  <c r="AU95" i="6"/>
  <c r="AU103" i="2"/>
  <c r="F75" i="9"/>
  <c r="BG59" i="4"/>
  <c r="AE84" i="8"/>
  <c r="H101" i="8"/>
  <c r="L75" i="9"/>
  <c r="I18" i="9"/>
  <c r="BO101" i="2"/>
  <c r="H34" i="9"/>
  <c r="AP94" i="6"/>
  <c r="AQ64" i="4"/>
  <c r="H85" i="9"/>
  <c r="BN76" i="6"/>
  <c r="AW50" i="4"/>
  <c r="BE53" i="4"/>
  <c r="BN86" i="4"/>
  <c r="J81" i="9"/>
  <c r="AU55" i="4"/>
  <c r="H102" i="8"/>
  <c r="K94" i="8"/>
  <c r="AQ7" i="4"/>
  <c r="BG25" i="4"/>
  <c r="BQ45" i="4"/>
  <c r="BP53" i="4"/>
  <c r="BF86" i="4"/>
  <c r="BD95" i="2"/>
  <c r="AF53" i="9"/>
  <c r="G78" i="9"/>
  <c r="AW93" i="6"/>
  <c r="BD6" i="4"/>
  <c r="BG101" i="9"/>
  <c r="H23" i="9"/>
  <c r="BF104" i="4"/>
  <c r="AT85" i="4"/>
  <c r="BF103" i="4"/>
  <c r="AW23" i="4"/>
  <c r="AO29" i="4"/>
  <c r="AG80" i="9"/>
  <c r="BN81" i="6"/>
  <c r="AU94" i="4"/>
  <c r="BG43" i="4"/>
  <c r="AV74" i="4"/>
  <c r="I73" i="9"/>
  <c r="M66" i="9"/>
  <c r="E41" i="9"/>
  <c r="AR98" i="4"/>
  <c r="AT76" i="6"/>
  <c r="AR19" i="4"/>
  <c r="AT32" i="4"/>
  <c r="BG74" i="6"/>
  <c r="AD80" i="9"/>
  <c r="BD76" i="6"/>
  <c r="AV82" i="6"/>
  <c r="AQ18" i="4"/>
  <c r="BQ85" i="6"/>
  <c r="AU73" i="4"/>
  <c r="BD100" i="2"/>
  <c r="AW16" i="4"/>
  <c r="AD97" i="9"/>
  <c r="AR103" i="4"/>
  <c r="AU7" i="4"/>
  <c r="AV55" i="4"/>
  <c r="BD81" i="4"/>
  <c r="BD16" i="4"/>
  <c r="AT38" i="4"/>
  <c r="AV12" i="4"/>
  <c r="AO38" i="4"/>
  <c r="AV73" i="4"/>
  <c r="AC63" i="9"/>
  <c r="BF100" i="4"/>
  <c r="BD39" i="4"/>
  <c r="L103" i="9"/>
  <c r="AO50" i="4"/>
  <c r="K103" i="9"/>
  <c r="AU59" i="4"/>
  <c r="BN22" i="4"/>
  <c r="BP70" i="4"/>
  <c r="AW44" i="4"/>
  <c r="F102" i="2"/>
  <c r="L44" i="9"/>
  <c r="T20" i="9"/>
  <c r="BG86" i="4"/>
  <c r="BE52" i="4"/>
  <c r="BN92" i="4"/>
  <c r="BE39" i="4"/>
  <c r="BG26" i="4"/>
  <c r="AD24" i="9"/>
  <c r="AW13" i="4"/>
  <c r="AF58" i="9"/>
  <c r="I100" i="9"/>
  <c r="BQ88" i="4"/>
  <c r="BO70" i="4"/>
  <c r="BN12" i="4"/>
  <c r="AV24" i="4"/>
  <c r="AP87" i="4"/>
  <c r="BD74" i="4"/>
  <c r="AC105" i="9"/>
  <c r="AV70" i="4"/>
  <c r="AV20" i="4"/>
  <c r="Z84" i="9"/>
  <c r="BE24" i="4"/>
  <c r="AC38" i="9"/>
  <c r="AT7" i="4"/>
  <c r="L83" i="2"/>
  <c r="E72" i="9"/>
  <c r="BN42" i="9"/>
  <c r="J36" i="2"/>
  <c r="AW102" i="2"/>
  <c r="AC31" i="9"/>
  <c r="BP88" i="6"/>
  <c r="AU88" i="6"/>
  <c r="M96" i="2"/>
  <c r="BR15" i="9"/>
  <c r="BR75" i="9"/>
  <c r="L102" i="8"/>
  <c r="Y70" i="9"/>
  <c r="H100" i="8"/>
  <c r="Y101" i="9"/>
  <c r="AD70" i="9"/>
  <c r="AF96" i="8"/>
  <c r="I96" i="2"/>
  <c r="F36" i="9"/>
  <c r="AV72" i="4"/>
  <c r="Y29" i="9"/>
  <c r="L37" i="9"/>
  <c r="E105" i="9"/>
  <c r="I65" i="9"/>
  <c r="AU36" i="4"/>
  <c r="BF91" i="4"/>
  <c r="AU18" i="4"/>
  <c r="BG86" i="6"/>
  <c r="I102" i="9"/>
  <c r="AT95" i="2"/>
  <c r="E83" i="8"/>
  <c r="BG57" i="4"/>
  <c r="T31" i="9"/>
  <c r="AW43" i="4"/>
  <c r="J13" i="9"/>
  <c r="AP39" i="4"/>
  <c r="AU75" i="4"/>
  <c r="AU6" i="4"/>
  <c r="BQ99" i="2"/>
  <c r="I41" i="9"/>
  <c r="AO95" i="4"/>
  <c r="AR54" i="4"/>
  <c r="AO64" i="4"/>
  <c r="BE94" i="4"/>
  <c r="AO37" i="4"/>
  <c r="BE41" i="4"/>
  <c r="BD27" i="4"/>
  <c r="AQ28" i="4"/>
  <c r="BD30" i="4"/>
  <c r="BQ84" i="4"/>
  <c r="AW85" i="4"/>
  <c r="AF29" i="9"/>
  <c r="AP21" i="4"/>
  <c r="BE96" i="4"/>
  <c r="AP24" i="4"/>
  <c r="G85" i="9"/>
  <c r="BO87" i="6"/>
  <c r="AT9" i="4"/>
  <c r="M64" i="9"/>
  <c r="L40" i="9"/>
  <c r="BP85" i="6"/>
  <c r="AW88" i="6"/>
  <c r="AR55" i="4"/>
  <c r="AP93" i="4"/>
  <c r="AQ82" i="6"/>
  <c r="AC88" i="9"/>
  <c r="AH41" i="9"/>
  <c r="K84" i="8"/>
  <c r="AP41" i="4"/>
  <c r="BP64" i="4"/>
  <c r="AC82" i="9"/>
  <c r="AW6" i="4"/>
  <c r="BQ91" i="6"/>
  <c r="AP80" i="4"/>
  <c r="BG39" i="4"/>
  <c r="L61" i="9"/>
  <c r="AV84" i="4"/>
  <c r="AT80" i="4"/>
  <c r="BG100" i="4"/>
  <c r="BE25" i="4"/>
  <c r="BO79" i="6"/>
  <c r="BP89" i="4"/>
  <c r="T62" i="9"/>
  <c r="AP63" i="4"/>
  <c r="AO8" i="4"/>
  <c r="BE72" i="4"/>
  <c r="AO103" i="4"/>
  <c r="BE75" i="6"/>
  <c r="BG89" i="6"/>
  <c r="AT35" i="4"/>
  <c r="L11" i="9"/>
  <c r="H97" i="9"/>
  <c r="AQ71" i="4"/>
  <c r="BQ63" i="4"/>
  <c r="AE84" i="9"/>
  <c r="Y61" i="9"/>
  <c r="AR70" i="4"/>
  <c r="AU91" i="4"/>
  <c r="AQ81" i="4"/>
  <c r="BQ28" i="4"/>
  <c r="BG7" i="4"/>
  <c r="L94" i="9"/>
  <c r="BQ55" i="4"/>
  <c r="J15" i="9"/>
  <c r="U69" i="9"/>
  <c r="AR89" i="4"/>
  <c r="AV7" i="4"/>
  <c r="AU46" i="4"/>
  <c r="AR88" i="6"/>
  <c r="T99" i="9"/>
  <c r="AW74" i="4"/>
  <c r="AR31" i="4"/>
  <c r="AB99" i="9"/>
  <c r="AQ57" i="4"/>
  <c r="BF28" i="4"/>
  <c r="AT79" i="4"/>
  <c r="AU98" i="2"/>
  <c r="AE33" i="9"/>
  <c r="BN72" i="4"/>
  <c r="AR63" i="4"/>
  <c r="AV11" i="4"/>
  <c r="BQ98" i="4"/>
  <c r="AW105" i="2"/>
  <c r="V74" i="9"/>
  <c r="BO17" i="4"/>
  <c r="BF49" i="9"/>
  <c r="BG101" i="4"/>
  <c r="J92" i="9"/>
  <c r="J39" i="2"/>
  <c r="AT105" i="6"/>
  <c r="BD101" i="6"/>
  <c r="F94" i="8"/>
  <c r="AG12" i="9"/>
  <c r="BQ99" i="6"/>
  <c r="AF68" i="9"/>
  <c r="BF89" i="6"/>
  <c r="AV104" i="2"/>
  <c r="BD64" i="4"/>
  <c r="F101" i="9"/>
  <c r="T17" i="9"/>
  <c r="U90" i="9"/>
  <c r="I85" i="8"/>
  <c r="W102" i="9"/>
  <c r="AF21" i="9"/>
  <c r="AH95" i="9"/>
  <c r="BD98" i="2"/>
  <c r="AE39" i="9"/>
  <c r="BD67" i="4"/>
  <c r="AO93" i="6"/>
  <c r="AE99" i="9"/>
  <c r="AR33" i="4"/>
  <c r="H99" i="2"/>
  <c r="AQ90" i="6"/>
  <c r="AU47" i="9"/>
  <c r="AQ15" i="4"/>
  <c r="AP40" i="4"/>
  <c r="T91" i="8"/>
  <c r="AW83" i="6"/>
  <c r="BN8" i="4"/>
  <c r="BN74" i="4"/>
  <c r="L76" i="9"/>
  <c r="AT99" i="2"/>
  <c r="BG78" i="4"/>
  <c r="Y59" i="9"/>
  <c r="AG104" i="9"/>
  <c r="AH94" i="9"/>
  <c r="AW89" i="6"/>
  <c r="AW105" i="4"/>
  <c r="AW94" i="4"/>
  <c r="AT81" i="4"/>
  <c r="BQ85" i="4"/>
  <c r="L95" i="8"/>
  <c r="T48" i="9"/>
  <c r="AT64" i="4"/>
  <c r="BE105" i="4"/>
  <c r="BF89" i="4"/>
  <c r="AE94" i="8"/>
  <c r="AC60" i="9"/>
  <c r="E55" i="9"/>
  <c r="AG40" i="9"/>
  <c r="BE36" i="4"/>
  <c r="J97" i="9"/>
  <c r="BE83" i="6"/>
  <c r="AV43" i="4"/>
  <c r="AU38" i="4"/>
  <c r="BD28" i="4"/>
  <c r="AR17" i="4"/>
  <c r="BD61" i="4"/>
  <c r="AU92" i="6"/>
  <c r="BE84" i="4"/>
  <c r="AQ86" i="4"/>
  <c r="AW72" i="4"/>
  <c r="U21" i="9"/>
  <c r="J96" i="9"/>
  <c r="AU81" i="6"/>
  <c r="BF103" i="2"/>
  <c r="Y55" i="9"/>
  <c r="U82" i="9"/>
  <c r="BD91" i="6"/>
  <c r="AU91" i="6"/>
  <c r="AP82" i="6"/>
  <c r="AV91" i="4"/>
  <c r="AG46" i="9"/>
  <c r="E92" i="9"/>
  <c r="AP56" i="4"/>
  <c r="AG18" i="9"/>
  <c r="AW55" i="4"/>
  <c r="BD82" i="6"/>
  <c r="AO57" i="4"/>
  <c r="I64" i="9"/>
  <c r="AP7" i="4"/>
  <c r="M76" i="9"/>
  <c r="AQ93" i="6"/>
  <c r="BP74" i="6"/>
  <c r="AR56" i="4"/>
  <c r="AH22" i="9"/>
  <c r="J21" i="9"/>
  <c r="U35" i="9"/>
  <c r="BF105" i="4"/>
  <c r="K8" i="9"/>
  <c r="BQ65" i="4"/>
  <c r="F95" i="9"/>
  <c r="J42" i="9"/>
  <c r="BO95" i="2"/>
  <c r="M99" i="9"/>
  <c r="AE70" i="9"/>
  <c r="K48" i="9"/>
  <c r="AQ105" i="4"/>
  <c r="AP83" i="6"/>
  <c r="BD50" i="9"/>
  <c r="BO77" i="6"/>
  <c r="BG85" i="4"/>
  <c r="BQ62" i="4"/>
  <c r="AV102" i="2"/>
  <c r="AP32" i="4"/>
  <c r="AO67" i="4"/>
  <c r="AC90" i="9"/>
  <c r="BO83" i="6"/>
  <c r="AQ79" i="6"/>
  <c r="BO48" i="4"/>
  <c r="AT88" i="4"/>
  <c r="AU74" i="4"/>
  <c r="BD93" i="4"/>
  <c r="AT67" i="4"/>
  <c r="BE48" i="4"/>
  <c r="BF97" i="4"/>
  <c r="BQ29" i="4"/>
  <c r="AU101" i="4"/>
  <c r="AO81" i="6"/>
  <c r="AD88" i="9"/>
  <c r="BG72" i="4"/>
  <c r="BR83" i="9"/>
  <c r="AX72" i="9"/>
  <c r="BR100" i="9"/>
  <c r="H103" i="2"/>
  <c r="AF46" i="9"/>
  <c r="BF99" i="6"/>
  <c r="AA101" i="9"/>
  <c r="E48" i="9"/>
  <c r="AO71" i="4"/>
  <c r="AW31" i="4"/>
  <c r="AP29" i="4"/>
  <c r="K66" i="9"/>
  <c r="AF103" i="8"/>
  <c r="AD79" i="9"/>
  <c r="M40" i="9"/>
  <c r="AW96" i="2"/>
  <c r="BD96" i="2"/>
  <c r="K81" i="9"/>
  <c r="AF89" i="9"/>
  <c r="BE21" i="4"/>
  <c r="M84" i="9"/>
  <c r="Y85" i="8"/>
  <c r="AV47" i="4"/>
  <c r="AH64" i="9"/>
  <c r="K102" i="9"/>
  <c r="BP74" i="4"/>
  <c r="BE57" i="4"/>
  <c r="AH53" i="9"/>
  <c r="BG17" i="4"/>
  <c r="BG12" i="4"/>
  <c r="BO74" i="4"/>
  <c r="AW81" i="4"/>
  <c r="K7" i="9"/>
  <c r="BP84" i="6"/>
  <c r="BD95" i="4"/>
  <c r="F40" i="9"/>
  <c r="H95" i="9"/>
  <c r="AT92" i="4"/>
  <c r="BP23" i="4"/>
  <c r="BE97" i="4"/>
  <c r="BE43" i="4"/>
  <c r="AP78" i="4"/>
  <c r="T78" i="9"/>
  <c r="U89" i="9"/>
  <c r="AP68" i="4"/>
  <c r="BQ47" i="4"/>
  <c r="AW103" i="4"/>
  <c r="AW26" i="4"/>
  <c r="AO52" i="4"/>
  <c r="BE33" i="4"/>
  <c r="BE88" i="6"/>
  <c r="AP22" i="4"/>
  <c r="AW87" i="6"/>
  <c r="BP98" i="4"/>
  <c r="BD32" i="4"/>
  <c r="AF81" i="9"/>
  <c r="BG38" i="4"/>
  <c r="AG96" i="9"/>
  <c r="BN76" i="4"/>
  <c r="AQ51" i="4"/>
  <c r="AQ104" i="4"/>
  <c r="BN31" i="4"/>
  <c r="BD18" i="4"/>
  <c r="BO84" i="6"/>
  <c r="AV79" i="6"/>
  <c r="I77" i="9"/>
  <c r="Y103" i="9"/>
  <c r="L57" i="9"/>
  <c r="F44" i="9"/>
  <c r="AR92" i="4"/>
  <c r="AT94" i="6"/>
  <c r="G50" i="9"/>
  <c r="AT56" i="4"/>
  <c r="M93" i="9"/>
  <c r="AF32" i="9"/>
  <c r="AO99" i="4"/>
  <c r="BD57" i="4"/>
  <c r="AA90" i="8"/>
  <c r="BD99" i="2"/>
  <c r="AG69" i="9"/>
  <c r="AT45" i="4"/>
  <c r="BG79" i="4"/>
  <c r="BN85" i="6"/>
  <c r="AU93" i="6"/>
  <c r="AT12" i="4"/>
  <c r="AT79" i="6"/>
  <c r="M100" i="9"/>
  <c r="BN47" i="4"/>
  <c r="AW17" i="4"/>
  <c r="BE76" i="4"/>
  <c r="AU53" i="4"/>
  <c r="Z91" i="9"/>
  <c r="AR87" i="4"/>
  <c r="AC99" i="8"/>
  <c r="AO76" i="4"/>
  <c r="AW29" i="4"/>
  <c r="BE87" i="6"/>
  <c r="BE98" i="6"/>
  <c r="BR50" i="9"/>
  <c r="AQ102" i="6"/>
  <c r="Y94" i="8"/>
  <c r="Y92" i="9"/>
  <c r="AT105" i="2"/>
  <c r="AF9" i="9"/>
  <c r="H71" i="9"/>
  <c r="AW101" i="4"/>
  <c r="F26" i="9"/>
  <c r="H80" i="9"/>
  <c r="BG27" i="4"/>
  <c r="AE35" i="9"/>
  <c r="AV66" i="4"/>
  <c r="BP76" i="6"/>
  <c r="AT80" i="6"/>
  <c r="AH17" i="9"/>
  <c r="J59" i="9"/>
  <c r="AD48" i="9"/>
  <c r="AT63" i="4"/>
  <c r="AV92" i="4"/>
  <c r="AT23" i="4"/>
  <c r="AU84" i="4"/>
  <c r="AU104" i="2"/>
  <c r="AP78" i="6"/>
  <c r="AW57" i="4"/>
  <c r="BE100" i="2"/>
  <c r="E13" i="9"/>
  <c r="Y93" i="9"/>
  <c r="AH87" i="8"/>
  <c r="F19" i="9"/>
  <c r="AT90" i="6"/>
  <c r="AR97" i="4"/>
  <c r="AW84" i="4"/>
  <c r="AO26" i="4"/>
  <c r="AH60" i="9"/>
  <c r="AV15" i="4"/>
  <c r="AU58" i="4"/>
  <c r="AV105" i="4"/>
  <c r="AR100" i="4"/>
  <c r="BP87" i="6"/>
  <c r="BG75" i="6"/>
  <c r="BG84" i="8" s="1"/>
  <c r="AW47" i="4"/>
  <c r="AD61" i="9"/>
  <c r="T82" i="9"/>
  <c r="BO52" i="4"/>
  <c r="BF88" i="6"/>
  <c r="E51" i="9"/>
  <c r="AU34" i="4"/>
  <c r="BQ41" i="4"/>
  <c r="G23" i="9"/>
  <c r="AB65" i="9"/>
  <c r="AV85" i="4"/>
  <c r="BP94" i="6"/>
  <c r="BP77" i="6"/>
  <c r="I70" i="9"/>
  <c r="BG81" i="6"/>
  <c r="AW77" i="4"/>
  <c r="Y47" i="9"/>
  <c r="AR41" i="4"/>
  <c r="BG29" i="4"/>
  <c r="AP90" i="4"/>
  <c r="AV90" i="6"/>
  <c r="AQ58" i="4"/>
  <c r="AP84" i="4"/>
  <c r="H90" i="9"/>
  <c r="E38" i="9"/>
  <c r="AR77" i="4"/>
  <c r="E45" i="9"/>
  <c r="BE89" i="4"/>
  <c r="BE77" i="9" s="1"/>
  <c r="AF38" i="9"/>
  <c r="AF13" i="9"/>
  <c r="AU88" i="4"/>
  <c r="E67" i="9"/>
  <c r="BN52" i="4"/>
  <c r="AE64" i="9"/>
  <c r="BN87" i="4"/>
  <c r="AQ97" i="4"/>
  <c r="AT101" i="2"/>
  <c r="X77" i="9"/>
  <c r="I33" i="9"/>
  <c r="AQ77" i="4"/>
  <c r="BD88" i="4"/>
  <c r="AH59" i="9"/>
  <c r="BE32" i="4"/>
  <c r="BD15" i="4"/>
  <c r="G80" i="9"/>
  <c r="AG92" i="8"/>
  <c r="BQ105" i="2"/>
  <c r="BF96" i="4"/>
  <c r="AO20" i="4"/>
  <c r="AR80" i="4"/>
  <c r="BG58" i="4"/>
  <c r="BP92" i="4"/>
  <c r="AW39" i="4"/>
  <c r="AU20" i="4"/>
  <c r="AQ91" i="4"/>
  <c r="AQ85" i="6"/>
  <c r="BR17" i="9"/>
  <c r="BP98" i="6"/>
  <c r="AX76" i="9"/>
  <c r="BO105" i="6"/>
  <c r="Y35" i="9"/>
  <c r="AF88" i="9"/>
  <c r="BN59" i="4"/>
  <c r="BN66" i="4"/>
  <c r="BG45" i="4"/>
  <c r="AF16" i="9"/>
  <c r="AO70" i="4"/>
  <c r="K31" i="9"/>
  <c r="T38" i="9"/>
  <c r="L79" i="9"/>
  <c r="BN101" i="2"/>
  <c r="BE95" i="4"/>
  <c r="AO40" i="4"/>
  <c r="BD73" i="4"/>
  <c r="G47" i="9"/>
  <c r="K15" i="9"/>
  <c r="AP33" i="4"/>
  <c r="BN63" i="4"/>
  <c r="BG77" i="4"/>
  <c r="AU87" i="6"/>
  <c r="BP58" i="4"/>
  <c r="BO82" i="6"/>
  <c r="AQ12" i="4"/>
  <c r="L100" i="8"/>
  <c r="T24" i="9"/>
  <c r="AO9" i="4"/>
  <c r="AW18" i="4"/>
  <c r="BP43" i="4"/>
  <c r="AR30" i="4"/>
  <c r="AW84" i="6"/>
  <c r="E43" i="9"/>
  <c r="H76" i="9"/>
  <c r="AV101" i="4"/>
  <c r="AO94" i="4"/>
  <c r="AQ78" i="6"/>
  <c r="BN15" i="4"/>
  <c r="BO44" i="4"/>
  <c r="BG84" i="6"/>
  <c r="AG89" i="8"/>
  <c r="AP19" i="4"/>
  <c r="J100" i="9"/>
  <c r="AR24" i="4"/>
  <c r="BD65" i="4"/>
  <c r="AW53" i="4"/>
  <c r="AH46" i="9"/>
  <c r="AV102" i="4"/>
  <c r="BG83" i="4"/>
  <c r="AF56" i="9"/>
  <c r="BO80" i="4"/>
  <c r="AR8" i="4"/>
  <c r="AV90" i="4"/>
  <c r="AV87" i="6"/>
  <c r="Y22" i="9"/>
  <c r="F34" i="9"/>
  <c r="BE92" i="4"/>
  <c r="BE99" i="9" s="1"/>
  <c r="J71" i="9"/>
  <c r="BN30" i="4"/>
  <c r="AU99" i="4"/>
  <c r="BP93" i="8"/>
  <c r="BD29" i="4"/>
  <c r="AR49" i="4"/>
  <c r="I72" i="9"/>
  <c r="BG97" i="2"/>
  <c r="BG21" i="4"/>
  <c r="AT66" i="4"/>
  <c r="BO84" i="4"/>
  <c r="AP70" i="4"/>
  <c r="AW47" i="9"/>
  <c r="AP104" i="4"/>
  <c r="AU104" i="6"/>
  <c r="T101" i="9"/>
  <c r="BN49" i="4"/>
  <c r="AT100" i="4"/>
  <c r="BG100" i="2"/>
  <c r="AP95" i="4"/>
  <c r="L96" i="8"/>
  <c r="E11" i="9"/>
  <c r="AU105" i="2"/>
  <c r="BP80" i="6"/>
  <c r="AO80" i="4"/>
  <c r="AP8" i="4"/>
  <c r="J14" i="9"/>
  <c r="AW83" i="4"/>
  <c r="AE40" i="9"/>
  <c r="E37" i="9"/>
  <c r="BF98" i="2"/>
  <c r="BN77" i="6"/>
  <c r="BD31" i="9"/>
  <c r="AV97" i="2"/>
  <c r="AU95" i="4"/>
  <c r="AW48" i="4"/>
  <c r="H100" i="9"/>
  <c r="AH16" i="9"/>
  <c r="BQ90" i="6"/>
  <c r="BN48" i="4"/>
  <c r="BG8" i="4"/>
  <c r="BG91" i="4"/>
  <c r="F70" i="9"/>
  <c r="U20" i="9"/>
  <c r="V75" i="9"/>
  <c r="AV96" i="2"/>
  <c r="AV13" i="4"/>
  <c r="J69" i="9"/>
  <c r="AO87" i="4"/>
  <c r="BD52" i="4"/>
  <c r="AU10" i="9"/>
  <c r="AB98" i="9"/>
  <c r="AQ72" i="4"/>
  <c r="BG20" i="4"/>
  <c r="AP81" i="6"/>
  <c r="BO39" i="4"/>
  <c r="K33" i="9"/>
  <c r="AQ30" i="4"/>
  <c r="BG77" i="6"/>
  <c r="BG103" i="9"/>
  <c r="Z18" i="9"/>
  <c r="AF11" i="9"/>
  <c r="AT61" i="9"/>
  <c r="AT68" i="4"/>
  <c r="AU35" i="9"/>
  <c r="BO93" i="4"/>
  <c r="L105" i="2"/>
  <c r="AX41" i="9"/>
  <c r="I105" i="2"/>
  <c r="AR73" i="4"/>
  <c r="M89" i="9"/>
  <c r="AQ46" i="4"/>
  <c r="F43" i="9"/>
  <c r="AE8" i="9"/>
  <c r="J60" i="9"/>
  <c r="E84" i="9"/>
  <c r="L93" i="8"/>
  <c r="K98" i="8"/>
  <c r="AD17" i="9"/>
  <c r="AE73" i="9"/>
  <c r="AO33" i="4"/>
  <c r="AD39" i="9"/>
  <c r="AH33" i="9"/>
  <c r="AQ82" i="4"/>
  <c r="AH103" i="9"/>
  <c r="I69" i="9"/>
  <c r="Y65" i="9"/>
  <c r="AT17" i="4"/>
  <c r="AP54" i="4"/>
  <c r="BE96" i="2"/>
  <c r="BD14" i="4"/>
  <c r="BE87" i="4"/>
  <c r="BN6" i="4"/>
  <c r="AQ81" i="6"/>
  <c r="AF87" i="8"/>
  <c r="BD48" i="4"/>
  <c r="AR62" i="4"/>
  <c r="J26" i="9"/>
  <c r="BE85" i="4"/>
  <c r="BP17" i="4"/>
  <c r="AT75" i="4"/>
  <c r="E28" i="9"/>
  <c r="BE66" i="4"/>
  <c r="Y88" i="9"/>
  <c r="AW91" i="6"/>
  <c r="J99" i="9"/>
  <c r="BD7" i="4"/>
  <c r="AQ62" i="4"/>
  <c r="BN79" i="6"/>
  <c r="BD89" i="4"/>
  <c r="AE22" i="9"/>
  <c r="E98" i="9"/>
  <c r="BD88" i="6"/>
  <c r="AU13" i="4"/>
  <c r="T95" i="9"/>
  <c r="AQ68" i="4"/>
  <c r="G54" i="9"/>
  <c r="L49" i="9"/>
  <c r="L82" i="9"/>
  <c r="AT29" i="4"/>
  <c r="AD59" i="9"/>
  <c r="AW24" i="9"/>
  <c r="BE81" i="4"/>
  <c r="BE51" i="9" s="1"/>
  <c r="AW42" i="4"/>
  <c r="AE86" i="9"/>
  <c r="AE25" i="9"/>
  <c r="BD33" i="4"/>
  <c r="AU64" i="4"/>
  <c r="AT11" i="4"/>
  <c r="BG101" i="2"/>
  <c r="BD86" i="4"/>
  <c r="AH36" i="9"/>
  <c r="BD74" i="6"/>
  <c r="BG85" i="6"/>
  <c r="AE30" i="9"/>
  <c r="BD44" i="4"/>
  <c r="AO96" i="4"/>
  <c r="AW8" i="4"/>
  <c r="BG71" i="4"/>
  <c r="AT41" i="4"/>
  <c r="BN17" i="4"/>
  <c r="G97" i="8"/>
  <c r="BQ76" i="6"/>
  <c r="AR81" i="6"/>
  <c r="AO55" i="4"/>
  <c r="F51" i="9"/>
  <c r="AO81" i="4"/>
  <c r="AP43" i="4"/>
  <c r="AU26" i="4"/>
  <c r="BP14" i="4"/>
  <c r="AU33" i="4"/>
  <c r="AO42" i="4"/>
  <c r="AP16" i="4"/>
  <c r="J9" i="9"/>
  <c r="BD43" i="4"/>
  <c r="T104" i="9"/>
  <c r="BG83" i="6"/>
  <c r="AQ50" i="4"/>
  <c r="AT42" i="4"/>
  <c r="AW86" i="6"/>
  <c r="BN26" i="4"/>
  <c r="L98" i="9"/>
  <c r="AW32" i="4"/>
  <c r="AD6" i="9"/>
  <c r="AQ83" i="6"/>
  <c r="AH30" i="9"/>
  <c r="BE98" i="4"/>
  <c r="AU17" i="4"/>
  <c r="AD99" i="9"/>
  <c r="BO30" i="4"/>
  <c r="AT52" i="4"/>
  <c r="G7" i="2"/>
  <c r="BO101" i="8"/>
  <c r="BO14" i="4"/>
  <c r="BO16" i="4"/>
  <c r="AV32" i="4"/>
  <c r="G20" i="9"/>
  <c r="AF102" i="9"/>
  <c r="M69" i="9"/>
  <c r="BP33" i="4"/>
  <c r="AV75" i="6"/>
  <c r="AW103" i="8"/>
  <c r="T55" i="9"/>
  <c r="AT33" i="4"/>
  <c r="AA91" i="8"/>
  <c r="E66" i="2"/>
  <c r="K78" i="9"/>
  <c r="BG75" i="4"/>
  <c r="AP97" i="4"/>
  <c r="BP48" i="4"/>
  <c r="BE68" i="4"/>
  <c r="J102" i="2"/>
  <c r="AX9" i="9"/>
  <c r="BP96" i="6"/>
  <c r="AF90" i="8"/>
  <c r="Y96" i="8"/>
  <c r="AG105" i="9"/>
  <c r="AO85" i="4"/>
  <c r="L90" i="9"/>
  <c r="U103" i="8"/>
  <c r="AG55" i="9"/>
  <c r="L32" i="9"/>
  <c r="AD33" i="9"/>
  <c r="U84" i="8"/>
  <c r="AG84" i="8"/>
  <c r="M51" i="9"/>
  <c r="AT43" i="4"/>
  <c r="M105" i="9"/>
  <c r="T77" i="9"/>
  <c r="AW76" i="6"/>
  <c r="J18" i="9"/>
  <c r="AG61" i="9"/>
  <c r="BD87" i="6"/>
  <c r="AF79" i="9"/>
  <c r="AR80" i="6"/>
  <c r="BP46" i="4"/>
  <c r="AT6" i="4"/>
  <c r="M54" i="9"/>
  <c r="BD54" i="4"/>
  <c r="F20" i="9"/>
  <c r="BQ15" i="4"/>
  <c r="AO97" i="4"/>
  <c r="AQ37" i="4"/>
  <c r="BQ75" i="4"/>
  <c r="AO82" i="6"/>
  <c r="AE82" i="9"/>
  <c r="AP59" i="4"/>
  <c r="T49" i="9"/>
  <c r="BE70" i="4"/>
  <c r="BN13" i="4"/>
  <c r="E46" i="9"/>
  <c r="AO87" i="6"/>
  <c r="AQ73" i="4"/>
  <c r="AF41" i="9"/>
  <c r="BG33" i="4"/>
  <c r="BD63" i="4"/>
  <c r="AR50" i="4"/>
  <c r="BG66" i="4"/>
  <c r="BE35" i="4"/>
  <c r="AT44" i="4"/>
  <c r="Y18" i="9"/>
  <c r="K35" i="9"/>
  <c r="Y87" i="9"/>
  <c r="I27" i="9"/>
  <c r="BQ82" i="6"/>
  <c r="AO89" i="6"/>
  <c r="BP104" i="4"/>
  <c r="BP42" i="4"/>
  <c r="BG42" i="4"/>
  <c r="BD47" i="4"/>
  <c r="AO84" i="6"/>
  <c r="AE98" i="8"/>
  <c r="BQ22" i="4"/>
  <c r="AU87" i="4"/>
  <c r="I99" i="9"/>
  <c r="BE49" i="9"/>
  <c r="AE102" i="9"/>
  <c r="BN90" i="6"/>
  <c r="BD59" i="4"/>
  <c r="BG104" i="2"/>
  <c r="AW9" i="4"/>
  <c r="AR98" i="9"/>
  <c r="BO81" i="4"/>
  <c r="BQ31" i="4"/>
  <c r="AE71" i="9"/>
  <c r="K75" i="9"/>
  <c r="AH24" i="9"/>
  <c r="AT47" i="4"/>
  <c r="BO62" i="4"/>
  <c r="BD83" i="6"/>
  <c r="AP90" i="6"/>
  <c r="AW30" i="4"/>
  <c r="AU98" i="4"/>
  <c r="AQ76" i="6"/>
  <c r="AV53" i="4"/>
  <c r="AV62" i="4"/>
  <c r="BG15" i="4"/>
  <c r="BN73" i="4"/>
  <c r="BN57" i="4"/>
  <c r="AO23" i="4"/>
  <c r="AC85" i="8"/>
  <c r="AD76" i="9"/>
  <c r="H101" i="9"/>
  <c r="AV10" i="4"/>
  <c r="BF94" i="6"/>
  <c r="AP11" i="4"/>
  <c r="AR35" i="4"/>
  <c r="H30" i="9"/>
  <c r="AR86" i="6"/>
  <c r="AR83" i="4"/>
  <c r="BE29" i="4"/>
  <c r="BD79" i="6"/>
  <c r="AQ41" i="4"/>
  <c r="AU91" i="9"/>
  <c r="AD23" i="9"/>
  <c r="BE58" i="4"/>
  <c r="BO21" i="4"/>
  <c r="H75" i="2"/>
  <c r="AV31" i="4"/>
  <c r="AP101" i="4"/>
  <c r="AP103" i="4"/>
  <c r="BG63" i="4"/>
  <c r="AP44" i="4"/>
  <c r="BG30" i="4"/>
  <c r="BP96" i="4"/>
  <c r="AU79" i="6"/>
  <c r="F61" i="9"/>
  <c r="BN85" i="4"/>
  <c r="BE94" i="6"/>
  <c r="BG9" i="4"/>
  <c r="J37" i="9"/>
  <c r="AR26" i="4"/>
  <c r="AC103" i="8"/>
  <c r="BO26" i="4"/>
  <c r="I63" i="2"/>
  <c r="BR44" i="9"/>
  <c r="E102" i="2"/>
  <c r="AP103" i="6"/>
  <c r="K100" i="2"/>
  <c r="BO98" i="6"/>
  <c r="BO46" i="4"/>
  <c r="J79" i="9"/>
  <c r="AG48" i="9"/>
  <c r="AW21" i="4"/>
  <c r="AH88" i="9"/>
  <c r="AV58" i="4"/>
  <c r="K14" i="9"/>
  <c r="AT40" i="4"/>
  <c r="AH78" i="9"/>
  <c r="AO12" i="4"/>
  <c r="BG28" i="4"/>
  <c r="J66" i="9"/>
  <c r="G85" i="8"/>
  <c r="AQ96" i="4"/>
  <c r="BN101" i="4"/>
  <c r="U71" i="9"/>
  <c r="AW25" i="4"/>
  <c r="AT53" i="4"/>
  <c r="E8" i="9"/>
  <c r="AT25" i="4"/>
  <c r="AV77" i="6"/>
  <c r="AE94" i="9"/>
  <c r="BE55" i="4"/>
  <c r="BF84" i="6"/>
  <c r="BQ66" i="4"/>
  <c r="AU45" i="4"/>
  <c r="BE46" i="4"/>
  <c r="AO69" i="4"/>
  <c r="AO60" i="4"/>
  <c r="BN45" i="4"/>
  <c r="AO77" i="6"/>
  <c r="AW64" i="4"/>
  <c r="AQ40" i="4"/>
  <c r="AO74" i="4"/>
  <c r="AU30" i="4"/>
  <c r="BD97" i="2"/>
  <c r="BD70" i="4"/>
  <c r="AH80" i="9"/>
  <c r="BD83" i="4"/>
  <c r="BD100" i="4"/>
  <c r="BD85" i="6"/>
  <c r="M80" i="9"/>
  <c r="AQ25" i="4"/>
  <c r="AV103" i="4"/>
  <c r="E94" i="8"/>
  <c r="BE81" i="6"/>
  <c r="AE79" i="9"/>
  <c r="AW79" i="4"/>
  <c r="AH35" i="9"/>
  <c r="AT77" i="4"/>
  <c r="BE67" i="4"/>
  <c r="AV85" i="6"/>
  <c r="AV21" i="4"/>
  <c r="AP81" i="4"/>
  <c r="I39" i="9"/>
  <c r="AP36" i="4"/>
  <c r="AR34" i="4"/>
  <c r="AQ77" i="6"/>
  <c r="E31" i="9"/>
  <c r="M94" i="9"/>
  <c r="F52" i="9"/>
  <c r="H21" i="9"/>
  <c r="AD15" i="9"/>
  <c r="BP60" i="4"/>
  <c r="AO80" i="6"/>
  <c r="BG35" i="4"/>
  <c r="BP93" i="6"/>
  <c r="E30" i="9"/>
  <c r="AR102" i="4"/>
  <c r="K26" i="9"/>
  <c r="K67" i="9"/>
  <c r="AT26" i="4"/>
  <c r="AT58" i="4"/>
  <c r="BO27" i="4"/>
  <c r="AE95" i="9"/>
  <c r="BQ77" i="4"/>
  <c r="G29" i="9"/>
  <c r="AV105" i="2"/>
  <c r="AW88" i="4"/>
  <c r="AR101" i="4"/>
  <c r="AO61" i="4"/>
  <c r="BE56" i="4"/>
  <c r="AQ45" i="4"/>
  <c r="BN93" i="4"/>
  <c r="AU82" i="4"/>
  <c r="BQ73" i="4"/>
  <c r="U41" i="9"/>
  <c r="AU24" i="4"/>
  <c r="BE99" i="4"/>
  <c r="AU95" i="2"/>
  <c r="AQ87" i="4"/>
  <c r="AO13" i="4"/>
  <c r="AR46" i="4"/>
  <c r="BQ33" i="4"/>
  <c r="AR99" i="4"/>
  <c r="AV46" i="4"/>
  <c r="AP80" i="6"/>
  <c r="AU54" i="4"/>
  <c r="BD9" i="4"/>
  <c r="AW23" i="9"/>
  <c r="BF27" i="4"/>
  <c r="AQ101" i="4"/>
  <c r="AU27" i="4"/>
  <c r="BD102" i="2"/>
  <c r="BN80" i="4"/>
  <c r="AQ74" i="4"/>
  <c r="AT61" i="4"/>
  <c r="BO100" i="4"/>
  <c r="AV93" i="8"/>
  <c r="K96" i="9"/>
  <c r="AA88" i="8"/>
  <c r="AO53" i="4"/>
  <c r="AT9" i="9"/>
  <c r="AW24" i="4"/>
  <c r="BP88" i="4"/>
  <c r="BP9" i="4"/>
  <c r="AQ97" i="8"/>
  <c r="BO102" i="2"/>
  <c r="AW87" i="4"/>
  <c r="AT19" i="4"/>
  <c r="BD80" i="4"/>
  <c r="AW78" i="4"/>
  <c r="Z97" i="8"/>
  <c r="BG104" i="6"/>
  <c r="AX99" i="9"/>
  <c r="BG94" i="6"/>
  <c r="AW7" i="4"/>
  <c r="E96" i="9"/>
  <c r="AV9" i="4"/>
  <c r="BE23" i="4"/>
  <c r="L55" i="9"/>
  <c r="BN10" i="4"/>
  <c r="BN92" i="6"/>
  <c r="AD51" i="9"/>
  <c r="AF61" i="9"/>
  <c r="I71" i="9"/>
  <c r="H102" i="9"/>
  <c r="AE74" i="9"/>
  <c r="AD54" i="9"/>
  <c r="L41" i="9"/>
  <c r="H16" i="9"/>
  <c r="AR68" i="4"/>
  <c r="AR77" i="6"/>
  <c r="AT101" i="4"/>
  <c r="AU41" i="4"/>
  <c r="AD95" i="9"/>
  <c r="F74" i="9"/>
  <c r="BQ23" i="4"/>
  <c r="AD44" i="9"/>
  <c r="BN56" i="4"/>
  <c r="AR59" i="4"/>
  <c r="BN39" i="4"/>
  <c r="BN24" i="4"/>
  <c r="BG22" i="4"/>
  <c r="BE73" i="4"/>
  <c r="AQ34" i="4"/>
  <c r="AW92" i="4"/>
  <c r="AO75" i="4"/>
  <c r="AV104" i="4"/>
  <c r="K61" i="9"/>
  <c r="BD97" i="4"/>
  <c r="BE34" i="4"/>
  <c r="AT83" i="9"/>
  <c r="BP78" i="4"/>
  <c r="AU101" i="2"/>
  <c r="AG26" i="9"/>
  <c r="L53" i="9"/>
  <c r="AP98" i="4"/>
  <c r="BD93" i="6"/>
  <c r="BG23" i="4"/>
  <c r="AP10" i="4"/>
  <c r="AQ16" i="4"/>
  <c r="AE103" i="9"/>
  <c r="K53" i="9"/>
  <c r="AU86" i="4"/>
  <c r="AO44" i="4"/>
  <c r="AW99" i="2"/>
  <c r="AU89" i="6"/>
  <c r="BD37" i="4"/>
  <c r="BP105" i="2"/>
  <c r="U68" i="9"/>
  <c r="J74" i="9"/>
  <c r="AE90" i="9"/>
  <c r="BD55" i="4"/>
  <c r="AR75" i="4"/>
  <c r="I53" i="9"/>
  <c r="AV36" i="4"/>
  <c r="BD98" i="4"/>
  <c r="AV81" i="4"/>
  <c r="AP62" i="4"/>
  <c r="J25" i="9"/>
  <c r="BG19" i="4"/>
  <c r="AW80" i="6"/>
  <c r="AW97" i="4"/>
  <c r="AO18" i="4"/>
  <c r="AU77" i="4"/>
  <c r="H26" i="9"/>
  <c r="AU14" i="4"/>
  <c r="BE47" i="4"/>
  <c r="BG81" i="4"/>
  <c r="AO78" i="4"/>
  <c r="BD42" i="4"/>
  <c r="AW49" i="4"/>
  <c r="BG47" i="4"/>
  <c r="AT82" i="4"/>
  <c r="AV100" i="4"/>
  <c r="BQ83" i="6"/>
  <c r="AT96" i="2"/>
  <c r="AT74" i="6"/>
  <c r="AQ23" i="4"/>
  <c r="U33" i="9"/>
  <c r="BN18" i="4"/>
  <c r="BN100" i="2"/>
  <c r="BD51" i="4"/>
  <c r="BQ95" i="4"/>
  <c r="BN29" i="4"/>
  <c r="BE101" i="2"/>
  <c r="BO86" i="4"/>
  <c r="G73" i="9"/>
  <c r="AR42" i="4"/>
  <c r="AU9" i="4"/>
  <c r="AP105" i="4"/>
  <c r="AC34" i="9"/>
  <c r="AW101" i="2"/>
  <c r="AD89" i="9"/>
  <c r="E39" i="9"/>
  <c r="AV69" i="4"/>
  <c r="BP72" i="4"/>
  <c r="AB76" i="9"/>
  <c r="AV31" i="9"/>
  <c r="AQ78" i="4"/>
  <c r="Z85" i="9"/>
  <c r="AU29" i="4"/>
  <c r="AD56" i="9"/>
  <c r="AO15" i="4"/>
  <c r="BO99" i="8"/>
  <c r="T57" i="9"/>
  <c r="BN25" i="4"/>
  <c r="L44" i="2"/>
  <c r="AW67" i="4"/>
  <c r="AE13" i="9"/>
  <c r="AT91" i="6"/>
  <c r="BE50" i="4"/>
  <c r="AP53" i="4"/>
  <c r="BE78" i="9"/>
  <c r="AW85" i="6"/>
  <c r="BN91" i="6"/>
  <c r="BP75" i="6"/>
  <c r="BN96" i="8"/>
  <c r="BN44" i="4"/>
  <c r="BR31" i="9"/>
  <c r="AH102" i="8"/>
  <c r="BG88" i="6"/>
  <c r="BD35" i="4"/>
  <c r="G70" i="9"/>
  <c r="BQ34" i="4"/>
  <c r="BD10" i="4"/>
  <c r="AQ53" i="4"/>
  <c r="BE92" i="6"/>
  <c r="BG87" i="4"/>
  <c r="BG70" i="9" s="1"/>
  <c r="AQ69" i="4"/>
  <c r="AT34" i="4"/>
  <c r="BE54" i="4"/>
  <c r="AU103" i="4"/>
  <c r="E99" i="9"/>
  <c r="AR10" i="4"/>
  <c r="T41" i="9"/>
  <c r="AU25" i="4"/>
  <c r="BG98" i="4"/>
  <c r="Z88" i="9"/>
  <c r="AR85" i="6"/>
  <c r="BO75" i="6"/>
  <c r="BD89" i="6"/>
  <c r="BQ46" i="4"/>
  <c r="AW66" i="4"/>
  <c r="BN41" i="4"/>
  <c r="BO73" i="4"/>
  <c r="AB93" i="9"/>
  <c r="BO83" i="4"/>
  <c r="M97" i="9"/>
  <c r="AO79" i="4"/>
  <c r="BN61" i="4"/>
  <c r="AR96" i="4"/>
  <c r="AO59" i="4"/>
  <c r="AR97" i="9"/>
  <c r="BP21" i="4"/>
  <c r="Z94" i="9"/>
  <c r="AQ44" i="4"/>
  <c r="BF79" i="4"/>
  <c r="AR44" i="4"/>
  <c r="AQ98" i="4"/>
  <c r="J73" i="2"/>
  <c r="AA93" i="9"/>
  <c r="AR15" i="4"/>
  <c r="T37" i="9"/>
  <c r="BO81" i="6"/>
  <c r="BG98" i="2"/>
  <c r="AT16" i="4"/>
  <c r="AB73" i="9"/>
  <c r="BD49" i="9"/>
  <c r="BQ96" i="2"/>
  <c r="K13" i="9"/>
  <c r="BE102" i="4"/>
  <c r="AV99" i="4"/>
  <c r="AU51" i="4"/>
  <c r="AQ69" i="9"/>
  <c r="BN50" i="4"/>
  <c r="BO98" i="2"/>
  <c r="BQ101" i="4"/>
  <c r="AW98" i="2"/>
  <c r="AR11" i="4"/>
  <c r="BO89" i="4"/>
  <c r="AB89" i="9"/>
  <c r="BQ95" i="2"/>
  <c r="BO7" i="4"/>
  <c r="AD43" i="9"/>
  <c r="AQ66" i="9"/>
  <c r="BD45" i="9"/>
  <c r="BP65" i="4"/>
  <c r="AO24" i="4"/>
  <c r="BG52" i="4"/>
  <c r="BE100" i="4"/>
  <c r="E31" i="2"/>
  <c r="BP91" i="8"/>
  <c r="AR39" i="4"/>
  <c r="AW58" i="4"/>
  <c r="AA58" i="9"/>
  <c r="G79" i="2"/>
  <c r="E78" i="2"/>
  <c r="BP16" i="4"/>
  <c r="K38" i="2"/>
  <c r="AD84" i="9"/>
  <c r="Z46" i="9"/>
  <c r="AC30" i="9"/>
  <c r="G21" i="2"/>
  <c r="BE74" i="9"/>
  <c r="E13" i="2"/>
  <c r="BG93" i="6"/>
  <c r="BG16" i="4"/>
  <c r="H68" i="2"/>
  <c r="BE14" i="4"/>
  <c r="M10" i="2"/>
  <c r="E44" i="2"/>
  <c r="L100" i="9"/>
  <c r="BE75" i="9"/>
  <c r="F72" i="2"/>
  <c r="G60" i="2"/>
  <c r="F88" i="2"/>
  <c r="AU42" i="4"/>
  <c r="AA34" i="9"/>
  <c r="AU97" i="9"/>
  <c r="I93" i="2"/>
  <c r="BF48" i="4"/>
  <c r="I24" i="2"/>
  <c r="BP100" i="4"/>
  <c r="AC101" i="9"/>
  <c r="H27" i="2"/>
  <c r="BO104" i="4"/>
  <c r="U105" i="8"/>
  <c r="BD96" i="4"/>
  <c r="AV63" i="4"/>
  <c r="M61" i="9"/>
  <c r="AQ8" i="9"/>
  <c r="AC43" i="9"/>
  <c r="BF91" i="6"/>
  <c r="BQ69" i="4"/>
  <c r="AB63" i="9"/>
  <c r="BN45" i="9"/>
  <c r="J20" i="2"/>
  <c r="AV96" i="4"/>
  <c r="BQ56" i="4"/>
  <c r="AC66" i="9"/>
  <c r="BF18" i="4"/>
  <c r="BQ53" i="4"/>
  <c r="AQ56" i="9"/>
  <c r="AO54" i="4"/>
  <c r="F85" i="2"/>
  <c r="AO39" i="9"/>
  <c r="BF47" i="4"/>
  <c r="BF58" i="4"/>
  <c r="W87" i="8"/>
  <c r="BQ60" i="4"/>
  <c r="G70" i="2"/>
  <c r="I65" i="2"/>
  <c r="H50" i="2"/>
  <c r="AW103" i="2"/>
  <c r="AD37" i="8"/>
  <c r="AF60" i="8"/>
  <c r="J83" i="2"/>
  <c r="BD55" i="9"/>
  <c r="AQ24" i="4"/>
  <c r="K63" i="2"/>
  <c r="J84" i="2"/>
  <c r="W100" i="9"/>
  <c r="T64" i="8"/>
  <c r="BO47" i="9"/>
  <c r="E62" i="2"/>
  <c r="J34" i="2"/>
  <c r="AV94" i="8"/>
  <c r="BF32" i="4"/>
  <c r="E43" i="2"/>
  <c r="BP22" i="4"/>
  <c r="BF31" i="4"/>
  <c r="AU50" i="2"/>
  <c r="BP69" i="4"/>
  <c r="BF11" i="4"/>
  <c r="AU49" i="9"/>
  <c r="M94" i="2"/>
  <c r="BF93" i="6"/>
  <c r="BF43" i="4"/>
  <c r="E45" i="2"/>
  <c r="AA65" i="9"/>
  <c r="X76" i="9"/>
  <c r="BF26" i="4"/>
  <c r="AC44" i="8"/>
  <c r="BO88" i="9"/>
  <c r="F20" i="2"/>
  <c r="H91" i="2"/>
  <c r="AG55" i="8"/>
  <c r="J50" i="2"/>
  <c r="J37" i="2"/>
  <c r="W57" i="9"/>
  <c r="W45" i="9"/>
  <c r="I94" i="2"/>
  <c r="Z72" i="9"/>
  <c r="E11" i="2"/>
  <c r="BP66" i="4"/>
  <c r="BG104" i="9"/>
  <c r="BG29" i="9"/>
  <c r="I31" i="2"/>
  <c r="I62" i="2"/>
  <c r="AQ92" i="8"/>
  <c r="AO97" i="8"/>
  <c r="AE94" i="5"/>
  <c r="BE90" i="2"/>
  <c r="AG57" i="8"/>
  <c r="L80" i="2"/>
  <c r="BP40" i="4"/>
  <c r="T21" i="8"/>
  <c r="F60" i="2"/>
  <c r="BQ34" i="6"/>
  <c r="K73" i="2"/>
  <c r="AC68" i="9"/>
  <c r="AE92" i="5"/>
  <c r="T103" i="5"/>
  <c r="AH22" i="8"/>
  <c r="E74" i="2"/>
  <c r="BP25" i="9"/>
  <c r="E76" i="2"/>
  <c r="X26" i="8"/>
  <c r="BO16" i="6"/>
  <c r="F49" i="2"/>
  <c r="T43" i="8"/>
  <c r="Z12" i="9"/>
  <c r="BP16" i="2"/>
  <c r="Y32" i="5"/>
  <c r="AA96" i="8"/>
  <c r="F79" i="2"/>
  <c r="K30" i="2"/>
  <c r="AQ105" i="6"/>
  <c r="Y57" i="9"/>
  <c r="J78" i="9"/>
  <c r="BO86" i="6"/>
  <c r="AH40" i="9"/>
  <c r="BG82" i="6"/>
  <c r="AR94" i="6"/>
  <c r="AO91" i="4"/>
  <c r="BD17" i="4"/>
  <c r="AO104" i="4"/>
  <c r="AC86" i="8"/>
  <c r="AE91" i="9"/>
  <c r="AU96" i="2"/>
  <c r="AR81" i="4"/>
  <c r="BQ80" i="6"/>
  <c r="AP91" i="4"/>
  <c r="G30" i="9"/>
  <c r="BN65" i="4"/>
  <c r="BN93" i="6"/>
  <c r="BP99" i="2"/>
  <c r="AO88" i="4"/>
  <c r="BF104" i="2"/>
  <c r="BE79" i="4"/>
  <c r="BO67" i="4"/>
  <c r="AT13" i="9"/>
  <c r="AT93" i="4"/>
  <c r="AP87" i="6"/>
  <c r="BG55" i="4"/>
  <c r="AU43" i="4"/>
  <c r="L89" i="9"/>
  <c r="AT30" i="4"/>
  <c r="BP103" i="4"/>
  <c r="BG27" i="9"/>
  <c r="BF35" i="4"/>
  <c r="AP76" i="4"/>
  <c r="BP86" i="4"/>
  <c r="H91" i="8"/>
  <c r="AW91" i="4"/>
  <c r="BE17" i="4"/>
  <c r="AC104" i="8"/>
  <c r="AW73" i="9"/>
  <c r="AA92" i="8"/>
  <c r="AW56" i="4"/>
  <c r="AT60" i="4"/>
  <c r="AP92" i="6"/>
  <c r="BF73" i="4"/>
  <c r="J24" i="2"/>
  <c r="AR85" i="4"/>
  <c r="BN91" i="4"/>
  <c r="AF25" i="9"/>
  <c r="AO85" i="6"/>
  <c r="AO36" i="4"/>
  <c r="BQ101" i="2"/>
  <c r="AQ52" i="4"/>
  <c r="BN54" i="4"/>
  <c r="AV62" i="9"/>
  <c r="T53" i="9"/>
  <c r="BE97" i="9"/>
  <c r="BO47" i="4"/>
  <c r="BO28" i="4"/>
  <c r="BE45" i="9"/>
  <c r="BD90" i="4"/>
  <c r="AT103" i="4"/>
  <c r="BE18" i="4"/>
  <c r="BF64" i="9"/>
  <c r="BO92" i="4"/>
  <c r="V66" i="9"/>
  <c r="AQ68" i="9"/>
  <c r="AQ84" i="4"/>
  <c r="AH92" i="9"/>
  <c r="BG50" i="4"/>
  <c r="Z51" i="9"/>
  <c r="BP97" i="2"/>
  <c r="BE80" i="6"/>
  <c r="AR32" i="4"/>
  <c r="Z93" i="9"/>
  <c r="AU34" i="9"/>
  <c r="K31" i="2"/>
  <c r="BD87" i="9"/>
  <c r="E50" i="2"/>
  <c r="H16" i="2"/>
  <c r="BQ97" i="4"/>
  <c r="G18" i="2"/>
  <c r="AP85" i="4"/>
  <c r="BF52" i="4"/>
  <c r="AA26" i="9"/>
  <c r="AA99" i="9"/>
  <c r="BQ54" i="4"/>
  <c r="H62" i="2"/>
  <c r="BP29" i="4"/>
  <c r="BQ76" i="4"/>
  <c r="BE40" i="4"/>
  <c r="BO10" i="4"/>
  <c r="AW92" i="6"/>
  <c r="BF65" i="4"/>
  <c r="BD52" i="9"/>
  <c r="AT104" i="9"/>
  <c r="G16" i="2"/>
  <c r="AQ65" i="4"/>
  <c r="BE102" i="2"/>
  <c r="F31" i="2"/>
  <c r="BD69" i="9"/>
  <c r="BG99" i="9"/>
  <c r="T47" i="9"/>
  <c r="BQ81" i="6"/>
  <c r="AB95" i="8"/>
  <c r="L59" i="2"/>
  <c r="BE7" i="4"/>
  <c r="L81" i="2"/>
  <c r="AP38" i="4"/>
  <c r="AR82" i="4"/>
  <c r="E84" i="2"/>
  <c r="G10" i="2"/>
  <c r="AB91" i="8"/>
  <c r="BE65" i="4"/>
  <c r="AR12" i="4"/>
  <c r="AR63" i="9"/>
  <c r="AW10" i="9"/>
  <c r="AW42" i="9"/>
  <c r="I74" i="2"/>
  <c r="AQ74" i="6"/>
  <c r="AQ87" i="6"/>
  <c r="E86" i="2"/>
  <c r="F87" i="2"/>
  <c r="I46" i="2"/>
  <c r="G27" i="2"/>
  <c r="BG95" i="2"/>
  <c r="BP71" i="4"/>
  <c r="AR34" i="9"/>
  <c r="AA77" i="9"/>
  <c r="H56" i="2"/>
  <c r="BO92" i="6"/>
  <c r="BD69" i="4"/>
  <c r="K50" i="2"/>
  <c r="BP99" i="4"/>
  <c r="F64" i="2"/>
  <c r="BF22" i="4"/>
  <c r="G55" i="2"/>
  <c r="BQ20" i="9"/>
  <c r="H60" i="2"/>
  <c r="G65" i="2"/>
  <c r="AW54" i="6"/>
  <c r="I72" i="2"/>
  <c r="F13" i="2"/>
  <c r="BG68" i="9"/>
  <c r="T62" i="8"/>
  <c r="BN11" i="9"/>
  <c r="M14" i="2"/>
  <c r="AQ99" i="8"/>
  <c r="AU69" i="4"/>
  <c r="E74" i="8"/>
  <c r="G92" i="2"/>
  <c r="L60" i="2"/>
  <c r="BE65" i="9"/>
  <c r="AB12" i="9"/>
  <c r="I82" i="2"/>
  <c r="BO83" i="9"/>
  <c r="BO87" i="4"/>
  <c r="BP38" i="4"/>
  <c r="AB18" i="9"/>
  <c r="T79" i="5"/>
  <c r="BP52" i="4"/>
  <c r="J77" i="2"/>
  <c r="BF65" i="9"/>
  <c r="AD16" i="5"/>
  <c r="H13" i="2"/>
  <c r="BD56" i="9"/>
  <c r="I38" i="2"/>
  <c r="AC70" i="9"/>
  <c r="BQ6" i="9"/>
  <c r="M9" i="2"/>
  <c r="L88" i="2"/>
  <c r="AP6" i="9"/>
  <c r="BN10" i="9"/>
  <c r="BP10" i="4"/>
  <c r="AG80" i="8"/>
  <c r="I54" i="2"/>
  <c r="K47" i="2"/>
  <c r="T40" i="5"/>
  <c r="BO104" i="9"/>
  <c r="F77" i="2"/>
  <c r="H69" i="2"/>
  <c r="BE66" i="9"/>
  <c r="F47" i="2"/>
  <c r="J71" i="2"/>
  <c r="AQ11" i="6"/>
  <c r="F26" i="2"/>
  <c r="BF60" i="4"/>
  <c r="E90" i="2"/>
  <c r="F11" i="2"/>
  <c r="AP73" i="4"/>
  <c r="BO78" i="4"/>
  <c r="BN46" i="6"/>
  <c r="BD90" i="9"/>
  <c r="I27" i="2"/>
  <c r="AC43" i="8"/>
  <c r="BG31" i="6"/>
  <c r="AU68" i="2"/>
  <c r="BG18" i="6"/>
  <c r="Z93" i="8"/>
  <c r="G83" i="2"/>
  <c r="BQ93" i="6"/>
  <c r="L82" i="2"/>
  <c r="H9" i="2"/>
  <c r="E41" i="8"/>
  <c r="F66" i="8"/>
  <c r="G82" i="8"/>
  <c r="BP69" i="6"/>
  <c r="AA56" i="9"/>
  <c r="AW6" i="6"/>
  <c r="AE67" i="5"/>
  <c r="BF21" i="4"/>
  <c r="J61" i="8"/>
  <c r="J49" i="2"/>
  <c r="BQ17" i="2"/>
  <c r="AT48" i="4"/>
  <c r="F100" i="2"/>
  <c r="BO88" i="6"/>
  <c r="L14" i="9"/>
  <c r="AE101" i="9"/>
  <c r="AQ80" i="6"/>
  <c r="BN23" i="4"/>
  <c r="E82" i="9"/>
  <c r="AV78" i="6"/>
  <c r="E68" i="9"/>
  <c r="AP17" i="4"/>
  <c r="AU60" i="4"/>
  <c r="E22" i="9"/>
  <c r="AV75" i="4"/>
  <c r="AP52" i="4"/>
  <c r="BQ75" i="6"/>
  <c r="BG90" i="4"/>
  <c r="AP6" i="4"/>
  <c r="AV99" i="2"/>
  <c r="AV42" i="4"/>
  <c r="H91" i="9"/>
  <c r="H12" i="9"/>
  <c r="AB29" i="9"/>
  <c r="AO26" i="9"/>
  <c r="L52" i="9"/>
  <c r="AW93" i="4"/>
  <c r="AT104" i="2"/>
  <c r="AV100" i="9"/>
  <c r="BN105" i="4"/>
  <c r="BG24" i="4"/>
  <c r="AU89" i="9"/>
  <c r="BP51" i="4"/>
  <c r="BN104" i="2"/>
  <c r="AC100" i="8"/>
  <c r="BE93" i="4"/>
  <c r="AV82" i="4"/>
  <c r="AO6" i="4"/>
  <c r="BN94" i="6"/>
  <c r="AR90" i="4"/>
  <c r="AP34" i="4"/>
  <c r="AV34" i="4"/>
  <c r="H38" i="2"/>
  <c r="BD78" i="4"/>
  <c r="BN32" i="9"/>
  <c r="BN33" i="4"/>
  <c r="AU89" i="4"/>
  <c r="G75" i="9"/>
  <c r="AP94" i="9"/>
  <c r="BD19" i="4"/>
  <c r="F75" i="2"/>
  <c r="AQ95" i="4"/>
  <c r="AV23" i="4"/>
  <c r="AH65" i="9"/>
  <c r="BF66" i="9"/>
  <c r="AU37" i="4"/>
  <c r="BE72" i="9"/>
  <c r="BD94" i="4"/>
  <c r="AC86" i="9"/>
  <c r="AB67" i="9"/>
  <c r="AV101" i="2"/>
  <c r="AU72" i="4"/>
  <c r="BN97" i="2"/>
  <c r="AT69" i="4"/>
  <c r="AO31" i="4"/>
  <c r="Z62" i="9"/>
  <c r="J41" i="9"/>
  <c r="BN104" i="4"/>
  <c r="BE67" i="9"/>
  <c r="AO98" i="9"/>
  <c r="BQ86" i="4"/>
  <c r="AB102" i="8"/>
  <c r="BD68" i="9"/>
  <c r="V104" i="9"/>
  <c r="AQ27" i="4"/>
  <c r="AT24" i="4"/>
  <c r="BG96" i="2"/>
  <c r="AB66" i="9"/>
  <c r="BO9" i="4"/>
  <c r="Z96" i="9"/>
  <c r="BE60" i="4"/>
  <c r="AT102" i="4"/>
  <c r="AP93" i="9"/>
  <c r="K69" i="2"/>
  <c r="M13" i="2"/>
  <c r="AC102" i="9"/>
  <c r="BF55" i="4"/>
  <c r="AQ96" i="8"/>
  <c r="BO91" i="4"/>
  <c r="BO55" i="4"/>
  <c r="AR41" i="9"/>
  <c r="L91" i="2"/>
  <c r="AT8" i="4"/>
  <c r="AV64" i="9"/>
  <c r="BO96" i="2"/>
  <c r="AW105" i="8"/>
  <c r="Z105" i="8"/>
  <c r="AQ37" i="9"/>
  <c r="AO43" i="9"/>
  <c r="BQ87" i="6"/>
  <c r="BN105" i="9"/>
  <c r="BN104" i="9"/>
  <c r="AV51" i="9"/>
  <c r="G46" i="2"/>
  <c r="BN46" i="4"/>
  <c r="BF92" i="6"/>
  <c r="E18" i="2"/>
  <c r="AQ29" i="4"/>
  <c r="AC92" i="8"/>
  <c r="I25" i="2"/>
  <c r="AT52" i="9"/>
  <c r="BG102" i="2"/>
  <c r="Z88" i="8"/>
  <c r="BQ99" i="4"/>
  <c r="I87" i="2"/>
  <c r="AU39" i="4"/>
  <c r="BQ48" i="4"/>
  <c r="BD53" i="9"/>
  <c r="K88" i="2"/>
  <c r="K70" i="2"/>
  <c r="AV97" i="8"/>
  <c r="E41" i="2"/>
  <c r="AR84" i="9"/>
  <c r="AR61" i="4"/>
  <c r="BE37" i="4"/>
  <c r="F18" i="2"/>
  <c r="G28" i="2"/>
  <c r="BO42" i="4"/>
  <c r="M86" i="2"/>
  <c r="G41" i="2"/>
  <c r="BO99" i="4"/>
  <c r="BE47" i="9"/>
  <c r="Z65" i="9"/>
  <c r="AV97" i="4"/>
  <c r="AR47" i="9"/>
  <c r="AQ58" i="9"/>
  <c r="L73" i="2"/>
  <c r="AO84" i="4"/>
  <c r="AO98" i="4"/>
  <c r="AA50" i="9"/>
  <c r="H39" i="2"/>
  <c r="F59" i="2"/>
  <c r="L50" i="2"/>
  <c r="Z52" i="9"/>
  <c r="Z89" i="9"/>
  <c r="G68" i="2"/>
  <c r="BQ67" i="4"/>
  <c r="AB77" i="9"/>
  <c r="BN20" i="9"/>
  <c r="BF45" i="4"/>
  <c r="K52" i="2"/>
  <c r="AV104" i="8"/>
  <c r="AA96" i="9"/>
  <c r="BE44" i="9"/>
  <c r="H44" i="2"/>
  <c r="BG67" i="9"/>
  <c r="BQ51" i="4"/>
  <c r="L52" i="2"/>
  <c r="AW93" i="8"/>
  <c r="G9" i="2"/>
  <c r="BO46" i="9"/>
  <c r="BE9" i="4"/>
  <c r="J78" i="2"/>
  <c r="Z22" i="9"/>
  <c r="BQ40" i="4"/>
  <c r="J86" i="2"/>
  <c r="BF51" i="4"/>
  <c r="X44" i="9"/>
  <c r="K71" i="2"/>
  <c r="BO105" i="8"/>
  <c r="AH97" i="8"/>
  <c r="BQ18" i="4"/>
  <c r="G72" i="2"/>
  <c r="G48" i="2"/>
  <c r="BO97" i="9"/>
  <c r="V36" i="9"/>
  <c r="BP92" i="8"/>
  <c r="J14" i="2"/>
  <c r="AE28" i="8"/>
  <c r="BG85" i="8"/>
  <c r="BN62" i="4"/>
  <c r="BD75" i="9"/>
  <c r="AC54" i="9"/>
  <c r="BN19" i="9"/>
  <c r="AP16" i="9"/>
  <c r="T78" i="8"/>
  <c r="V73" i="9"/>
  <c r="BP79" i="4"/>
  <c r="AE18" i="8"/>
  <c r="AE41" i="8"/>
  <c r="G26" i="2"/>
  <c r="E39" i="2"/>
  <c r="F24" i="2"/>
  <c r="AC90" i="8"/>
  <c r="AV105" i="8"/>
  <c r="AW48" i="6"/>
  <c r="AB39" i="9"/>
  <c r="AU63" i="9"/>
  <c r="V50" i="9"/>
  <c r="G45" i="2"/>
  <c r="AT55" i="2"/>
  <c r="BE44" i="6"/>
  <c r="AR92" i="6"/>
  <c r="G63" i="2"/>
  <c r="J87" i="2"/>
  <c r="T73" i="5"/>
  <c r="G77" i="2"/>
  <c r="AU65" i="9"/>
  <c r="BF14" i="6"/>
  <c r="AV7" i="6"/>
  <c r="BG21" i="9"/>
  <c r="BD19" i="9"/>
  <c r="H76" i="2"/>
  <c r="F51" i="2"/>
  <c r="BN39" i="2"/>
  <c r="AG64" i="8"/>
  <c r="U89" i="5"/>
  <c r="AP56" i="6"/>
  <c r="AA23" i="9"/>
  <c r="V89" i="9"/>
  <c r="AR65" i="6"/>
  <c r="AO21" i="6"/>
  <c r="BN32" i="6"/>
  <c r="AV33" i="6"/>
  <c r="AD21" i="5"/>
  <c r="F70" i="8"/>
  <c r="BF95" i="6"/>
  <c r="AH105" i="9"/>
  <c r="AD74" i="9"/>
  <c r="AH91" i="9"/>
  <c r="H79" i="9"/>
  <c r="BO15" i="4"/>
  <c r="BP45" i="4"/>
  <c r="H104" i="9"/>
  <c r="AH62" i="9"/>
  <c r="AV49" i="4"/>
  <c r="BG65" i="4"/>
  <c r="AE92" i="9"/>
  <c r="BN103" i="2"/>
  <c r="E86" i="9"/>
  <c r="AQ13" i="4"/>
  <c r="BD58" i="4"/>
  <c r="AW54" i="4"/>
  <c r="AR60" i="4"/>
  <c r="BE49" i="4"/>
  <c r="AT70" i="9"/>
  <c r="BF96" i="2"/>
  <c r="AV57" i="4"/>
  <c r="AD78" i="9"/>
  <c r="AQ54" i="9"/>
  <c r="AH71" i="9"/>
  <c r="AT83" i="4"/>
  <c r="Z86" i="9"/>
  <c r="BP39" i="4"/>
  <c r="AW90" i="6"/>
  <c r="BD68" i="4"/>
  <c r="AU18" i="9"/>
  <c r="BO66" i="4"/>
  <c r="AT75" i="6"/>
  <c r="AD83" i="9"/>
  <c r="AW43" i="9"/>
  <c r="AQ89" i="8"/>
  <c r="BE79" i="9"/>
  <c r="BQ104" i="4"/>
  <c r="AU38" i="9"/>
  <c r="BF94" i="4"/>
  <c r="AQ84" i="6"/>
  <c r="BG56" i="4"/>
  <c r="BG13" i="9" s="1"/>
  <c r="AT67" i="9"/>
  <c r="AP86" i="6"/>
  <c r="AB94" i="9"/>
  <c r="BO41" i="4"/>
  <c r="Z53" i="9"/>
  <c r="F63" i="9"/>
  <c r="BG99" i="4"/>
  <c r="BQ88" i="8"/>
  <c r="AQ100" i="4"/>
  <c r="AU15" i="4"/>
  <c r="AH84" i="9"/>
  <c r="AR53" i="4"/>
  <c r="U66" i="9"/>
  <c r="BQ61" i="9"/>
  <c r="BO105" i="4"/>
  <c r="AU64" i="9"/>
  <c r="AV12" i="9"/>
  <c r="BE95" i="2"/>
  <c r="AV40" i="4"/>
  <c r="AC101" i="8"/>
  <c r="AQ90" i="4"/>
  <c r="AP75" i="6"/>
  <c r="AU19" i="4"/>
  <c r="M89" i="2"/>
  <c r="BD50" i="4"/>
  <c r="BN37" i="4"/>
  <c r="AP37" i="4"/>
  <c r="L102" i="9"/>
  <c r="AQ89" i="6"/>
  <c r="BE75" i="4"/>
  <c r="BE36" i="9" s="1"/>
  <c r="AU77" i="6"/>
  <c r="I63" i="9"/>
  <c r="BG96" i="4"/>
  <c r="Z96" i="8"/>
  <c r="H74" i="2"/>
  <c r="H36" i="2"/>
  <c r="AC46" i="9"/>
  <c r="AV50" i="4"/>
  <c r="BO85" i="4"/>
  <c r="F73" i="2"/>
  <c r="AW70" i="4"/>
  <c r="AU72" i="9"/>
  <c r="AU77" i="9"/>
  <c r="BD13" i="9"/>
  <c r="K87" i="2"/>
  <c r="BF52" i="9"/>
  <c r="BP96" i="8"/>
  <c r="BF53" i="9"/>
  <c r="AO37" i="9"/>
  <c r="BF8" i="4"/>
  <c r="AB85" i="8"/>
  <c r="AW11" i="4"/>
  <c r="H25" i="2"/>
  <c r="L86" i="2"/>
  <c r="BO60" i="4"/>
  <c r="AB94" i="8"/>
  <c r="AT73" i="4"/>
  <c r="BQ83" i="4"/>
  <c r="BF56" i="4"/>
  <c r="AQ23" i="9"/>
  <c r="AA85" i="8"/>
  <c r="M38" i="9"/>
  <c r="AT53" i="9"/>
  <c r="BP37" i="4"/>
  <c r="BP92" i="6"/>
  <c r="J22" i="2"/>
  <c r="BN105" i="2"/>
  <c r="I35" i="2"/>
  <c r="J38" i="2"/>
  <c r="L94" i="2"/>
  <c r="BE38" i="4"/>
  <c r="BO31" i="4"/>
  <c r="Z95" i="9"/>
  <c r="AV50" i="9"/>
  <c r="I15" i="2"/>
  <c r="AC93" i="9"/>
  <c r="AA38" i="9"/>
  <c r="BG62" i="4"/>
  <c r="AR60" i="9"/>
  <c r="G80" i="2"/>
  <c r="AV22" i="9"/>
  <c r="AQ66" i="4"/>
  <c r="AR93" i="6"/>
  <c r="E93" i="2"/>
  <c r="K41" i="2"/>
  <c r="AB69" i="9"/>
  <c r="AW12" i="9"/>
  <c r="AB78" i="9"/>
  <c r="BP103" i="2"/>
  <c r="K53" i="2"/>
  <c r="BQ92" i="6"/>
  <c r="AA41" i="9"/>
  <c r="AU102" i="8"/>
  <c r="F67" i="2"/>
  <c r="I22" i="2"/>
  <c r="AQ10" i="9"/>
  <c r="E36" i="2"/>
  <c r="AO95" i="8"/>
  <c r="AV95" i="9"/>
  <c r="AV17" i="9"/>
  <c r="BN90" i="4"/>
  <c r="BP82" i="4"/>
  <c r="G47" i="2"/>
  <c r="AC24" i="9"/>
  <c r="AB96" i="9"/>
  <c r="AO73" i="9"/>
  <c r="BP88" i="8"/>
  <c r="BG40" i="9"/>
  <c r="M93" i="2"/>
  <c r="I78" i="2"/>
  <c r="M87" i="2"/>
  <c r="AR33" i="9"/>
  <c r="AW61" i="4"/>
  <c r="G11" i="2"/>
  <c r="F71" i="8"/>
  <c r="BE11" i="4"/>
  <c r="W95" i="9"/>
  <c r="AO46" i="9"/>
  <c r="J74" i="2"/>
  <c r="AT103" i="9"/>
  <c r="AQ29" i="9"/>
  <c r="G91" i="2"/>
  <c r="G17" i="2"/>
  <c r="BO96" i="4"/>
  <c r="BD64" i="9"/>
  <c r="AW55" i="2"/>
  <c r="J82" i="2"/>
  <c r="AC19" i="9"/>
  <c r="AT76" i="4"/>
  <c r="BF30" i="4"/>
  <c r="AT90" i="8"/>
  <c r="AC18" i="9"/>
  <c r="AB17" i="9"/>
  <c r="BQ36" i="9"/>
  <c r="Z94" i="8"/>
  <c r="AT87" i="9"/>
  <c r="Z37" i="9"/>
  <c r="H47" i="2"/>
  <c r="BP95" i="2"/>
  <c r="E76" i="8"/>
  <c r="V61" i="9"/>
  <c r="AW104" i="9"/>
  <c r="H11" i="2"/>
  <c r="AR38" i="9"/>
  <c r="Z21" i="9"/>
  <c r="BN42" i="2"/>
  <c r="BN7" i="6"/>
  <c r="AT18" i="4"/>
  <c r="L90" i="2"/>
  <c r="I61" i="2"/>
  <c r="L64" i="2"/>
  <c r="AH41" i="8"/>
  <c r="BO48" i="2"/>
  <c r="G22" i="2"/>
  <c r="BG47" i="6"/>
  <c r="BE94" i="2"/>
  <c r="H87" i="2"/>
  <c r="AO56" i="6"/>
  <c r="J55" i="2"/>
  <c r="T63" i="8"/>
  <c r="AV10" i="6"/>
  <c r="V100" i="8"/>
  <c r="E91" i="8"/>
  <c r="T36" i="9"/>
  <c r="AP76" i="6"/>
  <c r="AW40" i="4"/>
  <c r="AT71" i="4"/>
  <c r="BD8" i="4"/>
  <c r="AP14" i="4"/>
  <c r="Y83" i="8"/>
  <c r="U56" i="9"/>
  <c r="AQ60" i="4"/>
  <c r="AV95" i="4"/>
  <c r="AR40" i="4"/>
  <c r="F35" i="9"/>
  <c r="L89" i="8"/>
  <c r="BO103" i="2"/>
  <c r="BG48" i="4"/>
  <c r="BD11" i="4"/>
  <c r="U75" i="9"/>
  <c r="BP15" i="4"/>
  <c r="AQ38" i="4"/>
  <c r="AH12" i="9"/>
  <c r="AQ77" i="9"/>
  <c r="L10" i="9"/>
  <c r="BG49" i="9"/>
  <c r="AP46" i="4"/>
  <c r="BQ27" i="4"/>
  <c r="BQ80" i="4"/>
  <c r="BN58" i="4"/>
  <c r="BN99" i="2"/>
  <c r="AR78" i="6"/>
  <c r="AP58" i="4"/>
  <c r="AO28" i="4"/>
  <c r="BG11" i="4"/>
  <c r="AT60" i="9"/>
  <c r="AR13" i="9"/>
  <c r="BN67" i="9"/>
  <c r="BO95" i="4"/>
  <c r="E17" i="9"/>
  <c r="BD75" i="6"/>
  <c r="AV64" i="4"/>
  <c r="AW9" i="9"/>
  <c r="Z15" i="9"/>
  <c r="BG104" i="4"/>
  <c r="E9" i="2"/>
  <c r="AU83" i="4"/>
  <c r="BO20" i="4"/>
  <c r="AO14" i="4"/>
  <c r="BO24" i="4"/>
  <c r="BQ64" i="4"/>
  <c r="BE98" i="9"/>
  <c r="V69" i="9"/>
  <c r="AO90" i="6"/>
  <c r="AQ94" i="6"/>
  <c r="AE60" i="9"/>
  <c r="AT88" i="6"/>
  <c r="BQ84" i="8"/>
  <c r="AP67" i="4"/>
  <c r="AP86" i="4"/>
  <c r="U19" i="9"/>
  <c r="AD72" i="9"/>
  <c r="BN12" i="9"/>
  <c r="BO102" i="8"/>
  <c r="AO41" i="9"/>
  <c r="AO94" i="8"/>
  <c r="BN88" i="4"/>
  <c r="BQ68" i="4"/>
  <c r="AW94" i="6"/>
  <c r="BE91" i="6"/>
  <c r="AO75" i="6"/>
  <c r="BN75" i="9"/>
  <c r="AP12" i="4"/>
  <c r="AO79" i="6"/>
  <c r="BG105" i="2"/>
  <c r="AO73" i="4"/>
  <c r="BD29" i="9"/>
  <c r="AU96" i="9"/>
  <c r="BO94" i="4"/>
  <c r="BD105" i="2"/>
  <c r="BG13" i="4"/>
  <c r="BG89" i="4"/>
  <c r="Z28" i="9"/>
  <c r="AV89" i="8"/>
  <c r="AC35" i="9"/>
  <c r="BE21" i="9"/>
  <c r="BP94" i="4"/>
  <c r="AR87" i="9"/>
  <c r="BP101" i="2"/>
  <c r="BN9" i="4"/>
  <c r="AO51" i="4"/>
  <c r="AU68" i="4"/>
  <c r="J59" i="2"/>
  <c r="BN11" i="4"/>
  <c r="BN23" i="9"/>
  <c r="BN88" i="6"/>
  <c r="V38" i="9"/>
  <c r="E25" i="2"/>
  <c r="BF44" i="4"/>
  <c r="AT54" i="9"/>
  <c r="AB91" i="9"/>
  <c r="BF97" i="9"/>
  <c r="BG69" i="4"/>
  <c r="AP61" i="9"/>
  <c r="G64" i="2"/>
  <c r="BD103" i="2"/>
  <c r="AO48" i="4"/>
  <c r="BG51" i="4"/>
  <c r="AR93" i="9"/>
  <c r="AV47" i="9"/>
  <c r="X80" i="9"/>
  <c r="AP45" i="9"/>
  <c r="AO11" i="4"/>
  <c r="BO75" i="4"/>
  <c r="AW100" i="8"/>
  <c r="AA12" i="9"/>
  <c r="AP89" i="4"/>
  <c r="BF85" i="6"/>
  <c r="BF101" i="2"/>
  <c r="BP78" i="9"/>
  <c r="BE81" i="9"/>
  <c r="BE77" i="6"/>
  <c r="AT82" i="6"/>
  <c r="BO103" i="8"/>
  <c r="AC67" i="9"/>
  <c r="H67" i="2"/>
  <c r="L62" i="2"/>
  <c r="AR16" i="4"/>
  <c r="BP27" i="4"/>
  <c r="BO76" i="6"/>
  <c r="BF69" i="4"/>
  <c r="AQ94" i="8"/>
  <c r="AT10" i="4"/>
  <c r="AU93" i="9"/>
  <c r="BF99" i="9"/>
  <c r="G88" i="2"/>
  <c r="BE68" i="9"/>
  <c r="BP26" i="4"/>
  <c r="AU46" i="9"/>
  <c r="BQ30" i="4"/>
  <c r="M7" i="2"/>
  <c r="E55" i="2"/>
  <c r="E33" i="2"/>
  <c r="AR16" i="9"/>
  <c r="BF66" i="4"/>
  <c r="AP72" i="9"/>
  <c r="BG48" i="9"/>
  <c r="BO43" i="4"/>
  <c r="AB90" i="8"/>
  <c r="L92" i="2"/>
  <c r="L47" i="2"/>
  <c r="BG52" i="9"/>
  <c r="E69" i="2"/>
  <c r="AA17" i="9"/>
  <c r="AD52" i="5"/>
  <c r="H88" i="2"/>
  <c r="H34" i="2"/>
  <c r="AQ42" i="9"/>
  <c r="BN46" i="9"/>
  <c r="E68" i="2"/>
  <c r="BF68" i="4"/>
  <c r="BO103" i="9"/>
  <c r="AT20" i="4"/>
  <c r="AQ90" i="8"/>
  <c r="E22" i="2"/>
  <c r="J91" i="2"/>
  <c r="BE99" i="2"/>
  <c r="L56" i="2"/>
  <c r="AV57" i="6"/>
  <c r="AC85" i="9"/>
  <c r="F83" i="2"/>
  <c r="BF99" i="4"/>
  <c r="I59" i="2"/>
  <c r="AT22" i="9"/>
  <c r="BN10" i="2"/>
  <c r="AP43" i="9"/>
  <c r="V19" i="9"/>
  <c r="L66" i="2"/>
  <c r="BF64" i="4"/>
  <c r="J29" i="2"/>
  <c r="J72" i="2"/>
  <c r="AP64" i="9"/>
  <c r="BO13" i="4"/>
  <c r="AC39" i="9"/>
  <c r="Y43" i="5"/>
  <c r="I33" i="2"/>
  <c r="E28" i="2"/>
  <c r="BF80" i="6"/>
  <c r="BE85" i="6"/>
  <c r="AA63" i="9"/>
  <c r="BO57" i="9"/>
  <c r="I84" i="2"/>
  <c r="AP77" i="9"/>
  <c r="G89" i="2"/>
  <c r="I10" i="2"/>
  <c r="AF14" i="8"/>
  <c r="AE71" i="5"/>
  <c r="BF39" i="4"/>
  <c r="BQ57" i="9"/>
  <c r="AV59" i="2"/>
  <c r="L54" i="2"/>
  <c r="BD25" i="2"/>
  <c r="H23" i="2"/>
  <c r="K42" i="2"/>
  <c r="J36" i="8"/>
  <c r="BO18" i="2"/>
  <c r="U67" i="8"/>
  <c r="K65" i="2"/>
  <c r="AQ28" i="9"/>
  <c r="J40" i="2"/>
  <c r="K56" i="2"/>
  <c r="BG18" i="4"/>
  <c r="BG80" i="6"/>
  <c r="BO89" i="6"/>
  <c r="AU94" i="6"/>
  <c r="BD12" i="4"/>
  <c r="AW22" i="4"/>
  <c r="BP57" i="4"/>
  <c r="AW101" i="8"/>
  <c r="G33" i="9"/>
  <c r="AV94" i="6"/>
  <c r="AW95" i="4"/>
  <c r="BO91" i="6"/>
  <c r="AP92" i="4"/>
  <c r="BD13" i="4"/>
  <c r="M72" i="9"/>
  <c r="AW102" i="4"/>
  <c r="AO74" i="6"/>
  <c r="AP9" i="4"/>
  <c r="BG83" i="8"/>
  <c r="BE69" i="4"/>
  <c r="BE24" i="9" s="1"/>
  <c r="AP83" i="4"/>
  <c r="AR76" i="6"/>
  <c r="BE104" i="4"/>
  <c r="AQ50" i="9"/>
  <c r="BN82" i="4"/>
  <c r="AU100" i="2"/>
  <c r="AR90" i="6"/>
  <c r="AP8" i="9"/>
  <c r="AW81" i="6"/>
  <c r="BP83" i="4"/>
  <c r="AU8" i="4"/>
  <c r="AU94" i="9"/>
  <c r="BN93" i="8"/>
  <c r="AR105" i="4"/>
  <c r="J75" i="9"/>
  <c r="AP35" i="4"/>
  <c r="BQ86" i="6"/>
  <c r="AR104" i="9"/>
  <c r="BO103" i="4"/>
  <c r="AR105" i="9"/>
  <c r="E6" i="9"/>
  <c r="K32" i="9"/>
  <c r="BD26" i="4"/>
  <c r="BG72" i="9"/>
  <c r="F81" i="2"/>
  <c r="AW73" i="4"/>
  <c r="BP67" i="4"/>
  <c r="X79" i="9"/>
  <c r="AP30" i="4"/>
  <c r="AV45" i="4"/>
  <c r="BE31" i="4"/>
  <c r="BP32" i="4"/>
  <c r="BF41" i="4"/>
  <c r="BG89" i="9"/>
  <c r="AT97" i="2"/>
  <c r="BD92" i="4"/>
  <c r="AC89" i="9"/>
  <c r="AB95" i="9"/>
  <c r="BE50" i="9"/>
  <c r="BO54" i="4"/>
  <c r="BQ36" i="4"/>
  <c r="E53" i="9"/>
  <c r="AQ9" i="4"/>
  <c r="AP96" i="9"/>
  <c r="AU28" i="4"/>
  <c r="AO10" i="4"/>
  <c r="AW10" i="4"/>
  <c r="AQ103" i="4"/>
  <c r="AP64" i="4"/>
  <c r="AE85" i="9"/>
  <c r="AR45" i="9"/>
  <c r="AR62" i="9"/>
  <c r="BG94" i="4"/>
  <c r="AO94" i="6"/>
  <c r="BE19" i="4"/>
  <c r="BG90" i="9"/>
  <c r="AO99" i="9"/>
  <c r="BD93" i="9"/>
  <c r="BD61" i="9"/>
  <c r="AR37" i="9"/>
  <c r="F78" i="2"/>
  <c r="Z31" i="9"/>
  <c r="AV33" i="4"/>
  <c r="G87" i="9"/>
  <c r="G15" i="2"/>
  <c r="L55" i="2"/>
  <c r="F57" i="2"/>
  <c r="AO98" i="8"/>
  <c r="AW34" i="4"/>
  <c r="L45" i="2"/>
  <c r="I81" i="2"/>
  <c r="Z10" i="9"/>
  <c r="E15" i="2"/>
  <c r="AO88" i="6"/>
  <c r="Z100" i="9"/>
  <c r="BN48" i="9"/>
  <c r="H53" i="2"/>
  <c r="F89" i="2"/>
  <c r="BO33" i="4"/>
  <c r="BQ104" i="2"/>
  <c r="BP94" i="8"/>
  <c r="BG56" i="9"/>
  <c r="BE64" i="9"/>
  <c r="AO27" i="9"/>
  <c r="AR57" i="4"/>
  <c r="BG30" i="9"/>
  <c r="BF86" i="6"/>
  <c r="BP101" i="4"/>
  <c r="AQ93" i="4"/>
  <c r="BN50" i="9"/>
  <c r="AU74" i="6"/>
  <c r="BD103" i="9"/>
  <c r="BG64" i="4"/>
  <c r="AV59" i="4"/>
  <c r="AC65" i="9"/>
  <c r="BN29" i="9"/>
  <c r="E35" i="2"/>
  <c r="Z90" i="9"/>
  <c r="W68" i="9"/>
  <c r="AT50" i="9"/>
  <c r="BD99" i="4"/>
  <c r="AT91" i="8"/>
  <c r="E79" i="2"/>
  <c r="BF78" i="6"/>
  <c r="AB52" i="9"/>
  <c r="BQ91" i="8"/>
  <c r="AP79" i="6"/>
  <c r="BD77" i="6"/>
  <c r="BD102" i="8" s="1"/>
  <c r="F27" i="2"/>
  <c r="BO40" i="4"/>
  <c r="AB88" i="9"/>
  <c r="AO44" i="9"/>
  <c r="F12" i="2"/>
  <c r="J53" i="2"/>
  <c r="AC81" i="9"/>
  <c r="AP75" i="9"/>
  <c r="AQ81" i="9"/>
  <c r="AP12" i="9"/>
  <c r="V34" i="9"/>
  <c r="AV36" i="9"/>
  <c r="BD58" i="9"/>
  <c r="AP67" i="9"/>
  <c r="V70" i="9"/>
  <c r="AR17" i="9"/>
  <c r="BO25" i="2"/>
  <c r="AO25" i="9"/>
  <c r="AT7" i="9"/>
  <c r="F39" i="2"/>
  <c r="BN77" i="4"/>
  <c r="E27" i="2"/>
  <c r="AQ59" i="6"/>
  <c r="AP76" i="9"/>
  <c r="J44" i="2"/>
  <c r="F37" i="2"/>
  <c r="I43" i="2"/>
  <c r="BP83" i="6"/>
  <c r="V13" i="9"/>
  <c r="BO11" i="4"/>
  <c r="AR15" i="9"/>
  <c r="AV100" i="8"/>
  <c r="J65" i="2"/>
  <c r="AT85" i="8"/>
  <c r="AT17" i="9"/>
  <c r="AV32" i="9"/>
  <c r="BF49" i="4"/>
  <c r="AP77" i="6"/>
  <c r="AU33" i="9"/>
  <c r="BQ9" i="9"/>
  <c r="BQ78" i="4"/>
  <c r="F62" i="2"/>
  <c r="AT86" i="9"/>
  <c r="AP95" i="9"/>
  <c r="AQ52" i="9"/>
  <c r="G25" i="2"/>
  <c r="J45" i="2"/>
  <c r="W96" i="9"/>
  <c r="BF6" i="4"/>
  <c r="BN21" i="2"/>
  <c r="AD35" i="8"/>
  <c r="X77" i="8"/>
  <c r="AO47" i="4"/>
  <c r="H42" i="2"/>
  <c r="L79" i="2"/>
  <c r="BP95" i="8"/>
  <c r="J89" i="2"/>
  <c r="AU90" i="2"/>
  <c r="J28" i="2"/>
  <c r="BP21" i="6"/>
  <c r="BE6" i="2"/>
  <c r="BE20" i="2"/>
  <c r="BN21" i="4"/>
  <c r="AP104" i="9"/>
  <c r="AD51" i="5"/>
  <c r="BN43" i="6"/>
  <c r="AE40" i="8"/>
  <c r="BD54" i="9"/>
  <c r="I20" i="2"/>
  <c r="T78" i="5"/>
  <c r="BO100" i="8"/>
  <c r="AV24" i="9"/>
  <c r="V87" i="8"/>
  <c r="AP42" i="9"/>
  <c r="T82" i="5"/>
  <c r="AT11" i="9"/>
  <c r="K62" i="2"/>
  <c r="Y39" i="8"/>
  <c r="BQ78" i="2"/>
  <c r="AQ60" i="6"/>
  <c r="L87" i="2"/>
  <c r="E7" i="2"/>
  <c r="AC39" i="8"/>
  <c r="AU63" i="6"/>
  <c r="Z50" i="9"/>
  <c r="F10" i="2"/>
  <c r="BD48" i="9"/>
  <c r="AQ22" i="9"/>
  <c r="BN99" i="9"/>
  <c r="BN76" i="2"/>
  <c r="AO99" i="6"/>
  <c r="T98" i="9"/>
  <c r="AF59" i="9"/>
  <c r="AT71" i="9"/>
  <c r="AD42" i="9"/>
  <c r="AU76" i="6"/>
  <c r="BO56" i="4"/>
  <c r="BD46" i="4"/>
  <c r="AR86" i="4"/>
  <c r="L96" i="9"/>
  <c r="BN75" i="6"/>
  <c r="AR65" i="4"/>
  <c r="AO17" i="4"/>
  <c r="AR91" i="6"/>
  <c r="AV103" i="2"/>
  <c r="BE16" i="4"/>
  <c r="AW75" i="4"/>
  <c r="BN36" i="4"/>
  <c r="G32" i="2"/>
  <c r="AW45" i="9"/>
  <c r="AQ11" i="4"/>
  <c r="BQ91" i="4"/>
  <c r="BP93" i="4"/>
  <c r="BN89" i="6"/>
  <c r="AV102" i="8"/>
  <c r="AF72" i="9"/>
  <c r="BN99" i="4"/>
  <c r="Z104" i="8"/>
  <c r="BO69" i="4"/>
  <c r="AB104" i="8"/>
  <c r="BQ70" i="4"/>
  <c r="I89" i="9"/>
  <c r="BG80" i="4"/>
  <c r="AV96" i="8"/>
  <c r="BO6" i="4"/>
  <c r="AR89" i="6"/>
  <c r="BO104" i="8"/>
  <c r="AE78" i="9"/>
  <c r="AW33" i="4"/>
  <c r="AU32" i="4"/>
  <c r="AP102" i="9"/>
  <c r="AR58" i="9"/>
  <c r="AV45" i="9"/>
  <c r="AV86" i="6"/>
  <c r="BP89" i="8"/>
  <c r="K99" i="8"/>
  <c r="AH83" i="9"/>
  <c r="BE45" i="4"/>
  <c r="AC84" i="8"/>
  <c r="AW98" i="9"/>
  <c r="AU48" i="9"/>
  <c r="T96" i="9"/>
  <c r="AR72" i="4"/>
  <c r="BP47" i="4"/>
  <c r="BQ14" i="4"/>
  <c r="AO101" i="4"/>
  <c r="AU99" i="2"/>
  <c r="BO23" i="4"/>
  <c r="AT84" i="9"/>
  <c r="AW74" i="6"/>
  <c r="BG43" i="9"/>
  <c r="BN100" i="9"/>
  <c r="AA36" i="9"/>
  <c r="BE28" i="4"/>
  <c r="Z87" i="9"/>
  <c r="BG88" i="4"/>
  <c r="AO18" i="9"/>
  <c r="AA92" i="9"/>
  <c r="BD62" i="9"/>
  <c r="AC83" i="9"/>
  <c r="AU56" i="9"/>
  <c r="AO102" i="4"/>
  <c r="AQ80" i="4"/>
  <c r="AG97" i="8"/>
  <c r="AR18" i="4"/>
  <c r="BG102" i="4"/>
  <c r="AR61" i="9"/>
  <c r="Z98" i="9"/>
  <c r="AT89" i="6"/>
  <c r="AA87" i="8"/>
  <c r="BQ50" i="4"/>
  <c r="BN87" i="6"/>
  <c r="AT59" i="9"/>
  <c r="BE10" i="4"/>
  <c r="BN38" i="4"/>
  <c r="BN53" i="9"/>
  <c r="AV92" i="8"/>
  <c r="AQ78" i="9"/>
  <c r="G62" i="2"/>
  <c r="G57" i="5" s="1"/>
  <c r="AP59" i="9"/>
  <c r="AV28" i="4"/>
  <c r="AA91" i="9"/>
  <c r="BQ85" i="8"/>
  <c r="BO49" i="4"/>
  <c r="AR91" i="9"/>
  <c r="BD26" i="9"/>
  <c r="AP105" i="9"/>
  <c r="BN16" i="4"/>
  <c r="K33" i="2"/>
  <c r="H20" i="2"/>
  <c r="E42" i="2"/>
  <c r="H31" i="2"/>
  <c r="BE46" i="9"/>
  <c r="AQ84" i="9"/>
  <c r="AO24" i="9"/>
  <c r="I34" i="2"/>
  <c r="BD77" i="9"/>
  <c r="G35" i="2"/>
  <c r="BF67" i="9"/>
  <c r="AV91" i="8"/>
  <c r="H92" i="2"/>
  <c r="AP17" i="9"/>
  <c r="I19" i="2"/>
  <c r="I13" i="2"/>
  <c r="W51" i="9"/>
  <c r="AW101" i="9"/>
  <c r="BE48" i="9"/>
  <c r="AW76" i="9"/>
  <c r="BO12" i="4"/>
  <c r="BO87" i="9"/>
  <c r="W98" i="9"/>
  <c r="BN78" i="9"/>
  <c r="AO82" i="4"/>
  <c r="BO32" i="4"/>
  <c r="AU87" i="9"/>
  <c r="G40" i="2"/>
  <c r="BQ42" i="4"/>
  <c r="BE82" i="6"/>
  <c r="I50" i="2"/>
  <c r="Z97" i="9"/>
  <c r="F48" i="2"/>
  <c r="L74" i="2"/>
  <c r="BF70" i="4"/>
  <c r="AF7" i="9"/>
  <c r="F68" i="2"/>
  <c r="BQ20" i="4"/>
  <c r="BP63" i="4"/>
  <c r="BO84" i="9"/>
  <c r="AW62" i="9"/>
  <c r="BQ38" i="4"/>
  <c r="BQ60" i="9"/>
  <c r="AU16" i="9"/>
  <c r="AA79" i="9"/>
  <c r="I37" i="2"/>
  <c r="M90" i="2"/>
  <c r="AU41" i="9"/>
  <c r="AR20" i="9"/>
  <c r="K43" i="2"/>
  <c r="BG46" i="2"/>
  <c r="BE71" i="4"/>
  <c r="H89" i="2"/>
  <c r="E67" i="2"/>
  <c r="AR95" i="9"/>
  <c r="Z55" i="9"/>
  <c r="AW14" i="9"/>
  <c r="AC36" i="9"/>
  <c r="G69" i="2"/>
  <c r="G50" i="2"/>
  <c r="I14" i="2"/>
  <c r="F15" i="2"/>
  <c r="K85" i="2"/>
  <c r="K27" i="2"/>
  <c r="K29" i="2"/>
  <c r="K39" i="2"/>
  <c r="BF40" i="4"/>
  <c r="BP34" i="4"/>
  <c r="AP70" i="9"/>
  <c r="BP19" i="6"/>
  <c r="BE8" i="4"/>
  <c r="BO99" i="2"/>
  <c r="BN86" i="9"/>
  <c r="F54" i="2"/>
  <c r="H24" i="2"/>
  <c r="AU90" i="9"/>
  <c r="M88" i="2"/>
  <c r="BP11" i="4"/>
  <c r="BD89" i="8"/>
  <c r="AA94" i="9"/>
  <c r="AU93" i="8"/>
  <c r="U31" i="5"/>
  <c r="BQ97" i="2"/>
  <c r="H79" i="2"/>
  <c r="BP55" i="4"/>
  <c r="Z13" i="9"/>
  <c r="BO62" i="9"/>
  <c r="K74" i="2"/>
  <c r="AA54" i="9"/>
  <c r="I12" i="2"/>
  <c r="K57" i="2"/>
  <c r="AO22" i="9"/>
  <c r="AV61" i="4"/>
  <c r="BN98" i="2"/>
  <c r="V37" i="9"/>
  <c r="Z32" i="9"/>
  <c r="AV67" i="9"/>
  <c r="BD72" i="9"/>
  <c r="AW46" i="9"/>
  <c r="I17" i="2"/>
  <c r="E30" i="2"/>
  <c r="AO97" i="9"/>
  <c r="AG67" i="8"/>
  <c r="F82" i="2"/>
  <c r="AQ20" i="9"/>
  <c r="BG31" i="9"/>
  <c r="X62" i="8"/>
  <c r="U83" i="5"/>
  <c r="F61" i="2"/>
  <c r="BO100" i="2"/>
  <c r="U66" i="8"/>
  <c r="BE92" i="2"/>
  <c r="AG82" i="8"/>
  <c r="AO17" i="6"/>
  <c r="J85" i="2"/>
  <c r="BQ42" i="6"/>
  <c r="I70" i="2"/>
  <c r="F21" i="2"/>
  <c r="AR22" i="9"/>
  <c r="AP19" i="6"/>
  <c r="AV29" i="6"/>
  <c r="BE37" i="6"/>
  <c r="K77" i="2"/>
  <c r="BE30" i="9"/>
  <c r="AD58" i="5"/>
  <c r="AQ67" i="6"/>
  <c r="BP18" i="4"/>
  <c r="T72" i="8"/>
  <c r="AO58" i="4"/>
  <c r="H52" i="2"/>
  <c r="BN67" i="2"/>
  <c r="AV24" i="6"/>
  <c r="AT36" i="2"/>
  <c r="AV49" i="6"/>
  <c r="G34" i="2"/>
  <c r="H64" i="2"/>
  <c r="BP105" i="4"/>
  <c r="K80" i="2"/>
  <c r="G90" i="8"/>
  <c r="AE7" i="9"/>
  <c r="BD53" i="4"/>
  <c r="AP45" i="4"/>
  <c r="AF52" i="9"/>
  <c r="BQ92" i="4"/>
  <c r="AP89" i="6"/>
  <c r="AO89" i="4"/>
  <c r="AO34" i="4"/>
  <c r="AO90" i="4"/>
  <c r="AU93" i="4"/>
  <c r="G19" i="9"/>
  <c r="AU97" i="2"/>
  <c r="H67" i="9"/>
  <c r="AW45" i="4"/>
  <c r="BF90" i="4"/>
  <c r="AT39" i="4"/>
  <c r="F58" i="9"/>
  <c r="AC61" i="9"/>
  <c r="BP76" i="4"/>
  <c r="AP99" i="4"/>
  <c r="BP56" i="4"/>
  <c r="AW65" i="4"/>
  <c r="AP85" i="6"/>
  <c r="AT92" i="6"/>
  <c r="AP69" i="4"/>
  <c r="BP30" i="4"/>
  <c r="Z63" i="9"/>
  <c r="AA105" i="8"/>
  <c r="E61" i="2"/>
  <c r="BF76" i="4"/>
  <c r="BF81" i="6"/>
  <c r="BN95" i="4"/>
  <c r="AV6" i="4"/>
  <c r="BO29" i="4"/>
  <c r="AB103" i="8"/>
  <c r="BE83" i="4"/>
  <c r="AO93" i="4"/>
  <c r="AP25" i="4"/>
  <c r="AB35" i="9"/>
  <c r="AW44" i="9"/>
  <c r="AR87" i="6"/>
  <c r="BO104" i="2"/>
  <c r="AC98" i="8"/>
  <c r="BN20" i="4"/>
  <c r="AT84" i="6"/>
  <c r="H41" i="9"/>
  <c r="BO80" i="6"/>
  <c r="AW75" i="6"/>
  <c r="BG100" i="9"/>
  <c r="AQ79" i="9"/>
  <c r="AT46" i="9"/>
  <c r="BG94" i="9"/>
  <c r="AW11" i="9"/>
  <c r="BD103" i="4"/>
  <c r="AP77" i="4"/>
  <c r="AU9" i="9"/>
  <c r="BD75" i="4"/>
  <c r="BE80" i="9"/>
  <c r="AA76" i="9"/>
  <c r="BG44" i="4"/>
  <c r="J103" i="9"/>
  <c r="AO40" i="9"/>
  <c r="AO80" i="9"/>
  <c r="BP77" i="4"/>
  <c r="BN70" i="4"/>
  <c r="AO86" i="4"/>
  <c r="AV39" i="4"/>
  <c r="AV38" i="4"/>
  <c r="BO85" i="6"/>
  <c r="BQ26" i="4"/>
  <c r="AR66" i="9"/>
  <c r="BQ98" i="2"/>
  <c r="AP88" i="6"/>
  <c r="BP96" i="2"/>
  <c r="AC91" i="9"/>
  <c r="BD38" i="4"/>
  <c r="AR39" i="9"/>
  <c r="AO103" i="9"/>
  <c r="K28" i="2"/>
  <c r="AU12" i="4"/>
  <c r="BP49" i="4"/>
  <c r="BD22" i="4"/>
  <c r="BE93" i="6"/>
  <c r="AA98" i="9"/>
  <c r="E40" i="2"/>
  <c r="AU99" i="8"/>
  <c r="K58" i="2"/>
  <c r="AT68" i="9"/>
  <c r="AV83" i="6"/>
  <c r="AC37" i="9"/>
  <c r="AT72" i="9"/>
  <c r="AR88" i="9"/>
  <c r="BO25" i="9"/>
  <c r="BG54" i="4"/>
  <c r="BG12" i="9" s="1"/>
  <c r="BE60" i="9"/>
  <c r="BN43" i="9"/>
  <c r="AU56" i="4"/>
  <c r="BP90" i="4"/>
  <c r="H65" i="2"/>
  <c r="BD86" i="9"/>
  <c r="Z99" i="9"/>
  <c r="BP81" i="6"/>
  <c r="F40" i="2"/>
  <c r="J94" i="2"/>
  <c r="H61" i="2"/>
  <c r="K66" i="2"/>
  <c r="AV93" i="9"/>
  <c r="AO96" i="9"/>
  <c r="H90" i="2"/>
  <c r="AQ47" i="9"/>
  <c r="AR12" i="9"/>
  <c r="AQ39" i="4"/>
  <c r="AU70" i="9"/>
  <c r="E82" i="2"/>
  <c r="AT34" i="9"/>
  <c r="AQ75" i="9"/>
  <c r="E79" i="8"/>
  <c r="AV66" i="9"/>
  <c r="BN97" i="4"/>
  <c r="AR43" i="4"/>
  <c r="BQ79" i="4"/>
  <c r="AR99" i="8"/>
  <c r="BE105" i="9"/>
  <c r="BO79" i="4"/>
  <c r="AV83" i="4"/>
  <c r="W21" i="9"/>
  <c r="AB62" i="9"/>
  <c r="BD88" i="9"/>
  <c r="BE31" i="9"/>
  <c r="BN79" i="9"/>
  <c r="AH102" i="9"/>
  <c r="AC33" i="9"/>
  <c r="I58" i="2"/>
  <c r="I46" i="5" s="1"/>
  <c r="H94" i="2"/>
  <c r="AP7" i="9"/>
  <c r="AT77" i="6"/>
  <c r="BF100" i="9"/>
  <c r="BP68" i="4"/>
  <c r="AU8" i="9"/>
  <c r="AQ100" i="8"/>
  <c r="J7" i="2"/>
  <c r="AC76" i="9"/>
  <c r="BG83" i="9"/>
  <c r="BO45" i="4"/>
  <c r="BF33" i="4"/>
  <c r="J43" i="2"/>
  <c r="V17" i="9"/>
  <c r="I51" i="2"/>
  <c r="BO33" i="9"/>
  <c r="AT8" i="9"/>
  <c r="K68" i="2"/>
  <c r="AU85" i="8"/>
  <c r="K49" i="2"/>
  <c r="H51" i="2"/>
  <c r="X79" i="8"/>
  <c r="AR24" i="9"/>
  <c r="J81" i="2"/>
  <c r="AU80" i="9"/>
  <c r="E52" i="2"/>
  <c r="AW95" i="8"/>
  <c r="AT65" i="6"/>
  <c r="L72" i="2"/>
  <c r="BF46" i="4"/>
  <c r="AU35" i="4"/>
  <c r="H82" i="2"/>
  <c r="G61" i="2"/>
  <c r="G51" i="5" s="1"/>
  <c r="BF87" i="6"/>
  <c r="AA18" i="9"/>
  <c r="AR10" i="9"/>
  <c r="E91" i="2"/>
  <c r="W49" i="9"/>
  <c r="AW82" i="4"/>
  <c r="BN31" i="9"/>
  <c r="H22" i="2"/>
  <c r="H81" i="2"/>
  <c r="BP7" i="2"/>
  <c r="BO25" i="4"/>
  <c r="AU48" i="2"/>
  <c r="BF54" i="4"/>
  <c r="E24" i="2"/>
  <c r="E48" i="2"/>
  <c r="AV51" i="6"/>
  <c r="BG17" i="9"/>
  <c r="AV55" i="9"/>
  <c r="BQ18" i="9"/>
  <c r="AU71" i="9"/>
  <c r="BF29" i="4"/>
  <c r="BO77" i="4"/>
  <c r="G39" i="2"/>
  <c r="AB74" i="9"/>
  <c r="E87" i="2"/>
  <c r="AU32" i="2"/>
  <c r="AA59" i="9"/>
  <c r="BF36" i="4"/>
  <c r="BD51" i="9"/>
  <c r="AG65" i="8"/>
  <c r="AT87" i="8"/>
  <c r="BP81" i="4"/>
  <c r="Z6" i="9"/>
  <c r="AB13" i="9"/>
  <c r="BF6" i="2"/>
  <c r="BO70" i="9"/>
  <c r="I18" i="2"/>
  <c r="BE72" i="2"/>
  <c r="I44" i="2"/>
  <c r="AR8" i="9"/>
  <c r="BG92" i="2"/>
  <c r="AT73" i="9"/>
  <c r="AV13" i="2"/>
  <c r="BO88" i="4"/>
  <c r="AD38" i="8"/>
  <c r="AD34" i="8"/>
  <c r="AT6" i="9"/>
  <c r="G31" i="2"/>
  <c r="G78" i="8"/>
  <c r="U97" i="5"/>
  <c r="AR100" i="8"/>
  <c r="H87" i="5"/>
  <c r="AR89" i="9"/>
  <c r="AT96" i="8"/>
  <c r="M12" i="2"/>
  <c r="AB31" i="9"/>
  <c r="E38" i="8"/>
  <c r="U103" i="5"/>
  <c r="I7" i="2"/>
  <c r="E54" i="2"/>
  <c r="BP105" i="9"/>
  <c r="I32" i="2"/>
  <c r="BD12" i="9"/>
  <c r="BO85" i="9"/>
  <c r="G87" i="5"/>
  <c r="E47" i="2"/>
  <c r="E28" i="8"/>
  <c r="BP25" i="4"/>
  <c r="AV89" i="4"/>
  <c r="AR73" i="6"/>
  <c r="AH62" i="8"/>
  <c r="L42" i="9"/>
  <c r="AR6" i="4"/>
  <c r="AP18" i="4"/>
  <c r="BD101" i="4"/>
  <c r="AQ61" i="4"/>
  <c r="BE63" i="4"/>
  <c r="G59" i="9"/>
  <c r="AT49" i="4"/>
  <c r="AT85" i="6"/>
  <c r="L86" i="8"/>
  <c r="AH67" i="9"/>
  <c r="AW63" i="4"/>
  <c r="AO30" i="4"/>
  <c r="AU79" i="4"/>
  <c r="U64" i="9"/>
  <c r="T97" i="8"/>
  <c r="AF71" i="9"/>
  <c r="AW95" i="2"/>
  <c r="AC93" i="8"/>
  <c r="BO51" i="4"/>
  <c r="AT78" i="6"/>
  <c r="H15" i="2"/>
  <c r="AQ35" i="4"/>
  <c r="BP84" i="4"/>
  <c r="AV87" i="4"/>
  <c r="AU67" i="4"/>
  <c r="AR79" i="6"/>
  <c r="BG102" i="9"/>
  <c r="BF105" i="2"/>
  <c r="BF93" i="4"/>
  <c r="AO45" i="4"/>
  <c r="BP82" i="6"/>
  <c r="AV17" i="4"/>
  <c r="AV27" i="4"/>
  <c r="BO63" i="4"/>
  <c r="BQ100" i="2"/>
  <c r="AU65" i="4"/>
  <c r="BN84" i="4"/>
  <c r="AF88" i="8"/>
  <c r="AT91" i="4"/>
  <c r="BD77" i="4"/>
  <c r="AR82" i="6"/>
  <c r="AV25" i="9"/>
  <c r="BQ9" i="4"/>
  <c r="AT50" i="4"/>
  <c r="AP100" i="4"/>
  <c r="AW37" i="4"/>
  <c r="AT98" i="2"/>
  <c r="AR64" i="4"/>
  <c r="Z95" i="8"/>
  <c r="BN94" i="8"/>
  <c r="BQ57" i="4"/>
  <c r="BN42" i="4"/>
  <c r="BQ59" i="4"/>
  <c r="AU51" i="9"/>
  <c r="AU32" i="9"/>
  <c r="AT47" i="9"/>
  <c r="BQ103" i="2"/>
  <c r="AV99" i="9"/>
  <c r="BO68" i="4"/>
  <c r="AO38" i="9"/>
  <c r="AT78" i="4"/>
  <c r="AR52" i="4"/>
  <c r="F35" i="2"/>
  <c r="BG40" i="4"/>
  <c r="AR79" i="4"/>
  <c r="BE27" i="4"/>
  <c r="AP82" i="4"/>
  <c r="AT57" i="4"/>
  <c r="AQ12" i="9"/>
  <c r="BE96" i="9"/>
  <c r="AU81" i="9"/>
  <c r="K56" i="9"/>
  <c r="AP75" i="4"/>
  <c r="AV98" i="2"/>
  <c r="AR75" i="6"/>
  <c r="AQ57" i="9"/>
  <c r="BE86" i="6"/>
  <c r="AP74" i="4"/>
  <c r="BG97" i="9"/>
  <c r="AV96" i="9"/>
  <c r="AQ75" i="4"/>
  <c r="AV65" i="4"/>
  <c r="L48" i="2"/>
  <c r="BP104" i="2"/>
  <c r="AA89" i="9"/>
  <c r="AW100" i="2"/>
  <c r="BE73" i="9"/>
  <c r="AB85" i="9"/>
  <c r="AC29" i="9"/>
  <c r="BQ103" i="9"/>
  <c r="BD80" i="6"/>
  <c r="AH43" i="9"/>
  <c r="BD66" i="9"/>
  <c r="E85" i="2"/>
  <c r="K78" i="2"/>
  <c r="AU86" i="9"/>
  <c r="AW20" i="9"/>
  <c r="Z34" i="9"/>
  <c r="BP97" i="8"/>
  <c r="G30" i="2"/>
  <c r="BG6" i="4"/>
  <c r="AA39" i="9"/>
  <c r="BF89" i="9"/>
  <c r="E56" i="2"/>
  <c r="AA103" i="8"/>
  <c r="AR67" i="9"/>
  <c r="AR25" i="4"/>
  <c r="BN98" i="8"/>
  <c r="H46" i="2"/>
  <c r="I41" i="2"/>
  <c r="J33" i="2"/>
  <c r="F55" i="2"/>
  <c r="AV13" i="9"/>
  <c r="AW102" i="9"/>
  <c r="BF67" i="4"/>
  <c r="H86" i="2"/>
  <c r="BE69" i="9"/>
  <c r="AO102" i="9"/>
  <c r="I64" i="2"/>
  <c r="AT78" i="9"/>
  <c r="BD47" i="9"/>
  <c r="BE105" i="2"/>
  <c r="BQ89" i="4"/>
  <c r="BD76" i="4"/>
  <c r="BD39" i="9" s="1"/>
  <c r="BP102" i="2"/>
  <c r="AR21" i="9"/>
  <c r="AU86" i="8"/>
  <c r="L93" i="2"/>
  <c r="BQ104" i="9"/>
  <c r="J23" i="2"/>
  <c r="BG87" i="8"/>
  <c r="G82" i="2"/>
  <c r="K67" i="2"/>
  <c r="H41" i="2"/>
  <c r="AC91" i="8"/>
  <c r="G57" i="2"/>
  <c r="BN103" i="4"/>
  <c r="BF53" i="4"/>
  <c r="J19" i="2"/>
  <c r="BQ52" i="4"/>
  <c r="F22" i="2"/>
  <c r="BE77" i="4"/>
  <c r="AT88" i="9"/>
  <c r="BD18" i="9"/>
  <c r="H73" i="2"/>
  <c r="E70" i="2"/>
  <c r="AQ53" i="9"/>
  <c r="L43" i="2"/>
  <c r="F38" i="2"/>
  <c r="AW94" i="8"/>
  <c r="G12" i="2"/>
  <c r="AR101" i="8"/>
  <c r="BP90" i="8"/>
  <c r="BG33" i="9"/>
  <c r="BO59" i="9"/>
  <c r="AT66" i="9"/>
  <c r="AA13" i="9"/>
  <c r="BD22" i="9"/>
  <c r="BQ44" i="4"/>
  <c r="AU96" i="8"/>
  <c r="AV63" i="6"/>
  <c r="AU7" i="9"/>
  <c r="AU71" i="4"/>
  <c r="AW60" i="9"/>
  <c r="BG93" i="9"/>
  <c r="F16" i="2"/>
  <c r="BO95" i="9"/>
  <c r="AQ6" i="9"/>
  <c r="AA21" i="9"/>
  <c r="AE39" i="8"/>
  <c r="AT105" i="4"/>
  <c r="BQ74" i="4"/>
  <c r="AB64" i="9"/>
  <c r="H37" i="2"/>
  <c r="AV21" i="9"/>
  <c r="AP22" i="9"/>
  <c r="AQ43" i="9"/>
  <c r="I60" i="2"/>
  <c r="BF34" i="4"/>
  <c r="F45" i="2"/>
  <c r="AO63" i="9"/>
  <c r="BO65" i="4"/>
  <c r="K86" i="2"/>
  <c r="J47" i="2"/>
  <c r="BQ32" i="4"/>
  <c r="AR48" i="4"/>
  <c r="BF76" i="6"/>
  <c r="BQ81" i="4"/>
  <c r="AE42" i="8"/>
  <c r="BP44" i="6"/>
  <c r="BG22" i="6"/>
  <c r="BG103" i="4"/>
  <c r="F42" i="2"/>
  <c r="F80" i="5"/>
  <c r="BQ35" i="9"/>
  <c r="G56" i="2"/>
  <c r="L65" i="2"/>
  <c r="W80" i="9"/>
  <c r="I56" i="2"/>
  <c r="BO93" i="9"/>
  <c r="AU50" i="9"/>
  <c r="AF69" i="8"/>
  <c r="AT54" i="2"/>
  <c r="H83" i="2"/>
  <c r="E29" i="2"/>
  <c r="H28" i="2"/>
  <c r="AU21" i="6"/>
  <c r="AB92" i="9"/>
  <c r="X73" i="9"/>
  <c r="AF11" i="8"/>
  <c r="AR51" i="6"/>
  <c r="AC102" i="8"/>
  <c r="AF64" i="8"/>
  <c r="J79" i="2"/>
  <c r="J46" i="2"/>
  <c r="AW37" i="2"/>
  <c r="AP9" i="6"/>
  <c r="I28" i="5"/>
  <c r="X17" i="9"/>
  <c r="BP18" i="2"/>
  <c r="I68" i="2"/>
  <c r="AP21" i="9"/>
  <c r="I67" i="5"/>
  <c r="M85" i="2"/>
  <c r="AR42" i="6"/>
  <c r="AO50" i="6"/>
  <c r="J9" i="2"/>
  <c r="W17" i="9"/>
  <c r="BG55" i="6"/>
  <c r="AA57" i="9"/>
  <c r="E6" i="8"/>
  <c r="J92" i="2"/>
  <c r="E14" i="2"/>
  <c r="AU58" i="2"/>
  <c r="BE39" i="6"/>
  <c r="AP96" i="4"/>
  <c r="E53" i="2"/>
  <c r="AU29" i="2"/>
  <c r="E16" i="8"/>
  <c r="F102" i="8"/>
  <c r="I79" i="9"/>
  <c r="H53" i="9"/>
  <c r="BD34" i="4"/>
  <c r="F99" i="9"/>
  <c r="AT102" i="2"/>
  <c r="BE74" i="4"/>
  <c r="BG99" i="2"/>
  <c r="BN96" i="2"/>
  <c r="AE28" i="9"/>
  <c r="BE61" i="4"/>
  <c r="T90" i="9"/>
  <c r="AT98" i="4"/>
  <c r="BN83" i="4"/>
  <c r="Y68" i="9"/>
  <c r="BN82" i="6"/>
  <c r="BD105" i="4"/>
  <c r="BP31" i="4"/>
  <c r="K69" i="9"/>
  <c r="BG66" i="9"/>
  <c r="BE90" i="4"/>
  <c r="AB75" i="9"/>
  <c r="AW104" i="4"/>
  <c r="BO82" i="4"/>
  <c r="AF70" i="9"/>
  <c r="AO45" i="9"/>
  <c r="BG92" i="9"/>
  <c r="AC83" i="8"/>
  <c r="BG69" i="9"/>
  <c r="BG86" i="8"/>
  <c r="AU90" i="6"/>
  <c r="J105" i="9"/>
  <c r="AR37" i="4"/>
  <c r="BG61" i="4"/>
  <c r="BG16" i="9" s="1"/>
  <c r="AV60" i="9"/>
  <c r="BF77" i="4"/>
  <c r="Z103" i="8"/>
  <c r="BN74" i="6"/>
  <c r="BG36" i="4"/>
  <c r="L83" i="9"/>
  <c r="AR88" i="4"/>
  <c r="AU52" i="4"/>
  <c r="BN84" i="6"/>
  <c r="BQ63" i="9"/>
  <c r="E104" i="9"/>
  <c r="L58" i="9"/>
  <c r="AP92" i="9"/>
  <c r="AO65" i="4"/>
  <c r="AV30" i="4"/>
  <c r="AU36" i="9"/>
  <c r="BE43" i="9"/>
  <c r="AP91" i="9"/>
  <c r="AE80" i="9"/>
  <c r="AO33" i="9"/>
  <c r="AP27" i="4"/>
  <c r="BQ71" i="4"/>
  <c r="AO86" i="9"/>
  <c r="AT22" i="4"/>
  <c r="AQ17" i="4"/>
  <c r="I83" i="9"/>
  <c r="BP13" i="4"/>
  <c r="AB70" i="9"/>
  <c r="BG105" i="4"/>
  <c r="I23" i="2"/>
  <c r="BD76" i="9"/>
  <c r="AV93" i="4"/>
  <c r="AE95" i="8"/>
  <c r="AC94" i="8"/>
  <c r="AP15" i="4"/>
  <c r="BF88" i="4"/>
  <c r="BO53" i="4"/>
  <c r="BG90" i="6"/>
  <c r="BG53" i="4"/>
  <c r="K62" i="9"/>
  <c r="BD84" i="6"/>
  <c r="AC26" i="9"/>
  <c r="BE22" i="4"/>
  <c r="F58" i="2"/>
  <c r="AP103" i="9"/>
  <c r="BD41" i="4"/>
  <c r="BE29" i="9"/>
  <c r="AQ30" i="9"/>
  <c r="AP40" i="9"/>
  <c r="J63" i="2"/>
  <c r="E38" i="2"/>
  <c r="I58" i="9"/>
  <c r="AB61" i="9"/>
  <c r="X78" i="9"/>
  <c r="AB21" i="9"/>
  <c r="BF87" i="4"/>
  <c r="BF72" i="9" s="1"/>
  <c r="BQ16" i="4"/>
  <c r="AT16" i="9"/>
  <c r="AR102" i="9"/>
  <c r="K75" i="2"/>
  <c r="H77" i="2"/>
  <c r="E19" i="2"/>
  <c r="Z92" i="9"/>
  <c r="AT83" i="6"/>
  <c r="BF20" i="4"/>
  <c r="BD86" i="8"/>
  <c r="Z86" i="8"/>
  <c r="V68" i="9"/>
  <c r="BO102" i="4"/>
  <c r="AO19" i="4"/>
  <c r="AC95" i="9"/>
  <c r="AA48" i="9"/>
  <c r="BQ49" i="4"/>
  <c r="BE76" i="9"/>
  <c r="AV91" i="6"/>
  <c r="AP55" i="9"/>
  <c r="AP93" i="6"/>
  <c r="BO74" i="6"/>
  <c r="AP57" i="9"/>
  <c r="AR72" i="9"/>
  <c r="BN89" i="8"/>
  <c r="BQ84" i="6"/>
  <c r="AA49" i="9"/>
  <c r="AW102" i="8"/>
  <c r="BQ21" i="4"/>
  <c r="AO7" i="9"/>
  <c r="J68" i="2"/>
  <c r="F30" i="2"/>
  <c r="BQ86" i="8"/>
  <c r="AU52" i="9"/>
  <c r="BN7" i="9"/>
  <c r="BD81" i="6"/>
  <c r="AR40" i="9"/>
  <c r="X45" i="9"/>
  <c r="AT85" i="9"/>
  <c r="BG41" i="9"/>
  <c r="BF101" i="4"/>
  <c r="K76" i="2"/>
  <c r="G53" i="2"/>
  <c r="BF17" i="4"/>
  <c r="Z17" i="9"/>
  <c r="AV93" i="6"/>
  <c r="F50" i="2"/>
  <c r="AU40" i="9"/>
  <c r="AR104" i="4"/>
  <c r="I55" i="2"/>
  <c r="J41" i="2"/>
  <c r="AT100" i="2"/>
  <c r="I47" i="2"/>
  <c r="AR84" i="8"/>
  <c r="AO49" i="4"/>
  <c r="X24" i="9"/>
  <c r="I8" i="2"/>
  <c r="AA86" i="9"/>
  <c r="BD73" i="9"/>
  <c r="AC45" i="9"/>
  <c r="AQ94" i="9"/>
  <c r="AU39" i="9"/>
  <c r="L69" i="2"/>
  <c r="AP91" i="8"/>
  <c r="BQ65" i="2"/>
  <c r="AB89" i="8"/>
  <c r="Y57" i="8"/>
  <c r="V71" i="9"/>
  <c r="BD26" i="2"/>
  <c r="I76" i="2"/>
  <c r="Z92" i="8"/>
  <c r="BE12" i="4"/>
  <c r="BE42" i="2"/>
  <c r="W22" i="9"/>
  <c r="E69" i="8"/>
  <c r="BQ99" i="9"/>
  <c r="AR59" i="9"/>
  <c r="E17" i="2"/>
  <c r="BO9" i="6"/>
  <c r="BN77" i="9"/>
  <c r="AR90" i="8"/>
  <c r="BD70" i="9"/>
  <c r="AR75" i="9"/>
  <c r="X78" i="8"/>
  <c r="F90" i="2"/>
  <c r="BQ43" i="4"/>
  <c r="BN96" i="4"/>
  <c r="BF42" i="4"/>
  <c r="BG96" i="9"/>
  <c r="G13" i="2"/>
  <c r="BP24" i="4"/>
  <c r="J8" i="2"/>
  <c r="AP87" i="8"/>
  <c r="F17" i="2"/>
  <c r="AW41" i="9"/>
  <c r="E14" i="8"/>
  <c r="AU85" i="6"/>
  <c r="BQ11" i="4"/>
  <c r="BO71" i="9"/>
  <c r="BP75" i="4"/>
  <c r="L75" i="2"/>
  <c r="BQ96" i="4"/>
  <c r="AW99" i="9"/>
  <c r="E81" i="2"/>
  <c r="BD95" i="8"/>
  <c r="F70" i="2"/>
  <c r="I91" i="2"/>
  <c r="BP12" i="4"/>
  <c r="BF23" i="4"/>
  <c r="BQ97" i="9"/>
  <c r="Z101" i="8"/>
  <c r="F42" i="8"/>
  <c r="BN8" i="9"/>
  <c r="E63" i="2"/>
  <c r="F32" i="2"/>
  <c r="BN30" i="9"/>
  <c r="BQ43" i="9"/>
  <c r="AD68" i="5"/>
  <c r="J51" i="2"/>
  <c r="J104" i="5"/>
  <c r="BN66" i="6"/>
  <c r="U14" i="5"/>
  <c r="AV68" i="2"/>
  <c r="X89" i="8"/>
  <c r="AR101" i="9"/>
  <c r="K64" i="2"/>
  <c r="Z42" i="9"/>
  <c r="J64" i="2"/>
  <c r="AT68" i="2"/>
  <c r="I53" i="2"/>
  <c r="BQ7" i="4"/>
  <c r="G52" i="5"/>
  <c r="X38" i="9"/>
  <c r="BF75" i="6"/>
  <c r="BP47" i="6"/>
  <c r="AB105" i="8"/>
  <c r="BO35" i="4"/>
  <c r="BG71" i="6"/>
  <c r="AG60" i="8"/>
  <c r="BN64" i="6"/>
  <c r="E38" i="5"/>
  <c r="G76" i="2"/>
  <c r="AR53" i="9"/>
  <c r="BQ81" i="9"/>
  <c r="V76" i="9"/>
  <c r="U70" i="8"/>
  <c r="AO91" i="9"/>
  <c r="BN9" i="6"/>
  <c r="J58" i="2"/>
  <c r="J54" i="2"/>
  <c r="AR47" i="4"/>
  <c r="Z25" i="9"/>
  <c r="AF16" i="8"/>
  <c r="J70" i="2"/>
  <c r="AG97" i="9"/>
  <c r="AQ86" i="6"/>
  <c r="BE44" i="4"/>
  <c r="BO22" i="4"/>
  <c r="AP65" i="4"/>
  <c r="BN78" i="6"/>
  <c r="AO56" i="4"/>
  <c r="AA33" i="9"/>
  <c r="AP47" i="9"/>
  <c r="AB38" i="9"/>
  <c r="AQ36" i="4"/>
  <c r="AT94" i="4"/>
  <c r="AW100" i="9"/>
  <c r="M8" i="2"/>
  <c r="F25" i="2"/>
  <c r="BQ39" i="4"/>
  <c r="AP90" i="8"/>
  <c r="AB86" i="9"/>
  <c r="AT82" i="9"/>
  <c r="BP98" i="2"/>
  <c r="AW96" i="9"/>
  <c r="AP72" i="4"/>
  <c r="BQ10" i="9"/>
  <c r="AQ16" i="9"/>
  <c r="AQ70" i="9"/>
  <c r="BF10" i="4"/>
  <c r="F53" i="2"/>
  <c r="G49" i="2"/>
  <c r="G25" i="5" s="1"/>
  <c r="BQ67" i="9"/>
  <c r="E76" i="5"/>
  <c r="BP20" i="4"/>
  <c r="AT63" i="9"/>
  <c r="J42" i="2"/>
  <c r="AW24" i="2"/>
  <c r="BP95" i="4"/>
  <c r="AO93" i="9"/>
  <c r="Z14" i="9"/>
  <c r="V104" i="8"/>
  <c r="K94" i="2"/>
  <c r="AR104" i="8"/>
  <c r="AQ74" i="9"/>
  <c r="H57" i="2"/>
  <c r="L78" i="2"/>
  <c r="AE7" i="5"/>
  <c r="BN96" i="9"/>
  <c r="BP49" i="9"/>
  <c r="AW6" i="9"/>
  <c r="H7" i="2"/>
  <c r="BN90" i="8"/>
  <c r="K72" i="5"/>
  <c r="AT9" i="2"/>
  <c r="BE79" i="2"/>
  <c r="AW46" i="6"/>
  <c r="I75" i="8"/>
  <c r="BE28" i="6"/>
  <c r="AD53" i="8"/>
  <c r="BO35" i="9"/>
  <c r="BF64" i="6"/>
  <c r="K55" i="2"/>
  <c r="BG28" i="2"/>
  <c r="J33" i="8"/>
  <c r="J23" i="8"/>
  <c r="AO32" i="6"/>
  <c r="E80" i="8"/>
  <c r="BQ65" i="9"/>
  <c r="BQ53" i="2"/>
  <c r="AV19" i="2"/>
  <c r="AE25" i="8"/>
  <c r="AR23" i="6"/>
  <c r="M11" i="2"/>
  <c r="AG59" i="8"/>
  <c r="AV70" i="2"/>
  <c r="AP25" i="9"/>
  <c r="BQ37" i="6"/>
  <c r="BP26" i="6"/>
  <c r="Z102" i="8"/>
  <c r="AH7" i="5"/>
  <c r="E55" i="5"/>
  <c r="H8" i="2"/>
  <c r="AW26" i="6"/>
  <c r="AV54" i="6"/>
  <c r="BO35" i="6"/>
  <c r="L71" i="2"/>
  <c r="X84" i="8"/>
  <c r="L72" i="5"/>
  <c r="Y63" i="5"/>
  <c r="G90" i="2"/>
  <c r="AD78" i="5"/>
  <c r="BF11" i="6"/>
  <c r="AP11" i="9"/>
  <c r="BP58" i="6"/>
  <c r="AH30" i="8"/>
  <c r="BO66" i="2"/>
  <c r="Z90" i="8"/>
  <c r="BN33" i="2"/>
  <c r="E60" i="2"/>
  <c r="BP97" i="4"/>
  <c r="E34" i="2"/>
  <c r="AG56" i="8"/>
  <c r="BD59" i="2"/>
  <c r="BG61" i="6"/>
  <c r="G61" i="5"/>
  <c r="BO19" i="2"/>
  <c r="AH52" i="8"/>
  <c r="AP18" i="9"/>
  <c r="BQ13" i="6"/>
  <c r="AC99" i="9"/>
  <c r="H73" i="8"/>
  <c r="BF83" i="2"/>
  <c r="AB53" i="8"/>
  <c r="E10" i="5"/>
  <c r="BQ64" i="6"/>
  <c r="BG35" i="2"/>
  <c r="T68" i="8"/>
  <c r="BN16" i="2"/>
  <c r="AT22" i="6"/>
  <c r="BD24" i="6"/>
  <c r="BO45" i="9"/>
  <c r="AV36" i="2"/>
  <c r="AP28" i="9"/>
  <c r="AE66" i="5"/>
  <c r="BD35" i="6"/>
  <c r="BE34" i="6"/>
  <c r="AF8" i="8"/>
  <c r="Y61" i="8"/>
  <c r="I55" i="5"/>
  <c r="U86" i="5"/>
  <c r="AH78" i="8"/>
  <c r="AC52" i="8"/>
  <c r="J58" i="8"/>
  <c r="T64" i="5"/>
  <c r="BP13" i="6"/>
  <c r="E65" i="8"/>
  <c r="BP36" i="9"/>
  <c r="AQ64" i="6"/>
  <c r="AH35" i="8"/>
  <c r="BG63" i="6"/>
  <c r="Y102" i="8"/>
  <c r="BO61" i="2"/>
  <c r="BO51" i="2"/>
  <c r="AU42" i="2"/>
  <c r="BE22" i="2"/>
  <c r="AV49" i="2"/>
  <c r="AP68" i="6"/>
  <c r="BE45" i="6"/>
  <c r="AW83" i="2"/>
  <c r="AW59" i="6"/>
  <c r="BO63" i="2"/>
  <c r="BG12" i="6"/>
  <c r="BP49" i="2"/>
  <c r="AT60" i="2"/>
  <c r="BD45" i="2"/>
  <c r="BQ18" i="6"/>
  <c r="BQ22" i="2"/>
  <c r="BN49" i="6"/>
  <c r="AR33" i="6"/>
  <c r="BO80" i="2"/>
  <c r="BP50" i="6"/>
  <c r="BP40" i="2"/>
  <c r="BP76" i="2"/>
  <c r="BD65" i="2"/>
  <c r="AD56" i="8"/>
  <c r="BQ62" i="6"/>
  <c r="BE9" i="6"/>
  <c r="AV21" i="6"/>
  <c r="AT30" i="6"/>
  <c r="AU56" i="6"/>
  <c r="BN84" i="2"/>
  <c r="BE16" i="2"/>
  <c r="AU16" i="6"/>
  <c r="BG26" i="2"/>
  <c r="BQ38" i="2"/>
  <c r="BE73" i="2"/>
  <c r="BQ69" i="6"/>
  <c r="AC68" i="8"/>
  <c r="J73" i="8"/>
  <c r="BD78" i="2"/>
  <c r="AW51" i="2"/>
  <c r="AP52" i="6"/>
  <c r="AR15" i="6"/>
  <c r="AW55" i="6"/>
  <c r="AO45" i="6"/>
  <c r="BP79" i="2"/>
  <c r="BN91" i="8"/>
  <c r="AV12" i="6"/>
  <c r="AV47" i="6"/>
  <c r="BO66" i="6"/>
  <c r="AT18" i="2"/>
  <c r="BG6" i="6"/>
  <c r="J38" i="8"/>
  <c r="M33" i="2"/>
  <c r="AV46" i="6"/>
  <c r="AT80" i="9"/>
  <c r="W38" i="9"/>
  <c r="E89" i="5"/>
  <c r="AW50" i="6"/>
  <c r="AR45" i="6"/>
  <c r="T105" i="5"/>
  <c r="AO65" i="6"/>
  <c r="AU23" i="6"/>
  <c r="G75" i="2"/>
  <c r="AO6" i="2"/>
  <c r="E42" i="8"/>
  <c r="BN48" i="2"/>
  <c r="BP35" i="2"/>
  <c r="J75" i="2"/>
  <c r="BD25" i="6"/>
  <c r="AU28" i="6"/>
  <c r="Y49" i="8"/>
  <c r="BG67" i="6"/>
  <c r="AV74" i="2"/>
  <c r="AT70" i="6"/>
  <c r="AU9" i="6"/>
  <c r="AG39" i="8"/>
  <c r="BP56" i="2"/>
  <c r="BG59" i="6"/>
  <c r="BG26" i="6"/>
  <c r="AV92" i="2"/>
  <c r="K82" i="5"/>
  <c r="BN85" i="2"/>
  <c r="BG73" i="6"/>
  <c r="AU14" i="6"/>
  <c r="J57" i="2"/>
  <c r="J11" i="2"/>
  <c r="BG36" i="6"/>
  <c r="AO70" i="6"/>
  <c r="BN22" i="6"/>
  <c r="AP8" i="6"/>
  <c r="AW21" i="2"/>
  <c r="X29" i="9"/>
  <c r="BE29" i="2"/>
  <c r="AU16" i="2"/>
  <c r="Y27" i="5"/>
  <c r="BE17" i="6"/>
  <c r="AP23" i="6"/>
  <c r="Z27" i="5"/>
  <c r="BE41" i="2"/>
  <c r="BD34" i="2"/>
  <c r="AP46" i="6"/>
  <c r="BD54" i="6"/>
  <c r="BG51" i="2"/>
  <c r="K88" i="9"/>
  <c r="BF95" i="2"/>
  <c r="AH13" i="9"/>
  <c r="BP28" i="4"/>
  <c r="BG78" i="6"/>
  <c r="BQ78" i="6"/>
  <c r="AR23" i="9"/>
  <c r="AW19" i="9"/>
  <c r="AU59" i="9"/>
  <c r="AA47" i="9"/>
  <c r="BP78" i="6"/>
  <c r="AB100" i="9"/>
  <c r="AP50" i="9"/>
  <c r="AQ70" i="4"/>
  <c r="Z16" i="9"/>
  <c r="AR21" i="4"/>
  <c r="AC88" i="8"/>
  <c r="AT77" i="9"/>
  <c r="BP100" i="2"/>
  <c r="AR31" i="9"/>
  <c r="AU102" i="2"/>
  <c r="BG87" i="6"/>
  <c r="H80" i="2"/>
  <c r="BQ35" i="4"/>
  <c r="J13" i="2"/>
  <c r="E83" i="2"/>
  <c r="V100" i="9"/>
  <c r="H55" i="2"/>
  <c r="AV82" i="2"/>
  <c r="BQ102" i="9"/>
  <c r="AW49" i="9"/>
  <c r="BD28" i="6"/>
  <c r="BN102" i="9"/>
  <c r="AA89" i="8"/>
  <c r="BP6" i="4"/>
  <c r="AP48" i="9"/>
  <c r="BF9" i="4"/>
  <c r="H10" i="2"/>
  <c r="E57" i="2"/>
  <c r="K81" i="2"/>
  <c r="AV26" i="2"/>
  <c r="AO79" i="9"/>
  <c r="K60" i="2"/>
  <c r="BP23" i="9"/>
  <c r="BN71" i="9"/>
  <c r="F32" i="8"/>
  <c r="AW92" i="2"/>
  <c r="F9" i="2"/>
  <c r="V30" i="9"/>
  <c r="AH53" i="8"/>
  <c r="BO12" i="9"/>
  <c r="AQ89" i="9"/>
  <c r="AA81" i="8"/>
  <c r="AE16" i="5"/>
  <c r="BP54" i="9"/>
  <c r="L38" i="5"/>
  <c r="BO89" i="9"/>
  <c r="T80" i="5"/>
  <c r="AR67" i="6"/>
  <c r="Y21" i="8"/>
  <c r="BG15" i="2"/>
  <c r="AF51" i="8"/>
  <c r="AD55" i="5"/>
  <c r="AE72" i="5"/>
  <c r="BP8" i="2"/>
  <c r="AQ25" i="9"/>
  <c r="V68" i="8"/>
  <c r="AE98" i="5"/>
  <c r="G50" i="5"/>
  <c r="G72" i="8"/>
  <c r="X24" i="8"/>
  <c r="BD64" i="6"/>
  <c r="F84" i="2"/>
  <c r="I36" i="2"/>
  <c r="BP57" i="2"/>
  <c r="AE96" i="5"/>
  <c r="BQ94" i="4"/>
  <c r="BD89" i="2"/>
  <c r="AH10" i="8"/>
  <c r="AR28" i="6"/>
  <c r="BF79" i="6"/>
  <c r="V18" i="9"/>
  <c r="G58" i="5"/>
  <c r="T80" i="8"/>
  <c r="AU53" i="6"/>
  <c r="BG39" i="2"/>
  <c r="BE91" i="2"/>
  <c r="AU101" i="8"/>
  <c r="AF21" i="8"/>
  <c r="BD29" i="2"/>
  <c r="AH43" i="8"/>
  <c r="F44" i="5"/>
  <c r="AE49" i="8"/>
  <c r="H45" i="2"/>
  <c r="AF62" i="8"/>
  <c r="L89" i="2"/>
  <c r="BD46" i="9"/>
  <c r="BE102" i="9"/>
  <c r="BD24" i="2"/>
  <c r="BP29" i="6"/>
  <c r="AD7" i="5"/>
  <c r="F49" i="5"/>
  <c r="G52" i="2"/>
  <c r="AT84" i="2"/>
  <c r="BO65" i="6"/>
  <c r="BP59" i="4"/>
  <c r="AE87" i="5"/>
  <c r="X46" i="8"/>
  <c r="AE25" i="5"/>
  <c r="G59" i="5"/>
  <c r="AE44" i="8"/>
  <c r="BQ64" i="9"/>
  <c r="H34" i="8"/>
  <c r="G83" i="5"/>
  <c r="E58" i="2"/>
  <c r="AD73" i="5"/>
  <c r="AR17" i="6"/>
  <c r="BQ16" i="2"/>
  <c r="BP57" i="6"/>
  <c r="F14" i="2"/>
  <c r="BP32" i="6"/>
  <c r="AD69" i="8"/>
  <c r="I65" i="5"/>
  <c r="J24" i="8"/>
  <c r="I15" i="8"/>
  <c r="F27" i="8"/>
  <c r="AD50" i="5"/>
  <c r="BO21" i="9"/>
  <c r="I79" i="8"/>
  <c r="E75" i="8"/>
  <c r="BN51" i="2"/>
  <c r="BO78" i="2"/>
  <c r="BO63" i="9"/>
  <c r="K37" i="2"/>
  <c r="BQ21" i="6"/>
  <c r="BG33" i="6"/>
  <c r="AQ38" i="6"/>
  <c r="I66" i="8"/>
  <c r="BG56" i="2"/>
  <c r="BO46" i="6"/>
  <c r="BN36" i="2"/>
  <c r="AV27" i="6"/>
  <c r="AQ53" i="6"/>
  <c r="BE87" i="2"/>
  <c r="AU8" i="6"/>
  <c r="AD72" i="5"/>
  <c r="AQ35" i="6"/>
  <c r="AT31" i="6"/>
  <c r="AV89" i="2"/>
  <c r="AT21" i="6"/>
  <c r="K79" i="5"/>
  <c r="BQ52" i="6"/>
  <c r="AP64" i="6"/>
  <c r="U32" i="5"/>
  <c r="AO68" i="6"/>
  <c r="BE84" i="2"/>
  <c r="AU83" i="2"/>
  <c r="BN34" i="2"/>
  <c r="BD12" i="6"/>
  <c r="AQ21" i="6"/>
  <c r="BP86" i="9"/>
  <c r="AO82" i="5"/>
  <c r="I29" i="8"/>
  <c r="G14" i="8"/>
  <c r="BO79" i="2"/>
  <c r="T93" i="9"/>
  <c r="BG65" i="2"/>
  <c r="BN33" i="6"/>
  <c r="BQ72" i="6"/>
  <c r="BG51" i="6"/>
  <c r="BP67" i="2"/>
  <c r="AW68" i="2"/>
  <c r="BE61" i="6"/>
  <c r="AQ12" i="6"/>
  <c r="BE18" i="6"/>
  <c r="BD15" i="6"/>
  <c r="AV70" i="6"/>
  <c r="BG10" i="2"/>
  <c r="BE45" i="2"/>
  <c r="T54" i="5"/>
  <c r="AP54" i="6"/>
  <c r="AR62" i="6"/>
  <c r="BG8" i="2"/>
  <c r="BG24" i="6"/>
  <c r="AT11" i="6"/>
  <c r="BO10" i="6"/>
  <c r="AP25" i="6"/>
  <c r="BF11" i="2"/>
  <c r="BG77" i="2"/>
  <c r="BD84" i="2"/>
  <c r="BD21" i="6"/>
  <c r="BP10" i="2"/>
  <c r="M42" i="2"/>
  <c r="BN24" i="9"/>
  <c r="AD42" i="8"/>
  <c r="BE53" i="6"/>
  <c r="AU80" i="2"/>
  <c r="BO86" i="2"/>
  <c r="BO59" i="6"/>
  <c r="AW73" i="6"/>
  <c r="AQ71" i="6"/>
  <c r="AO44" i="6"/>
  <c r="T65" i="8"/>
  <c r="AW71" i="2"/>
  <c r="BE47" i="2"/>
  <c r="BO21" i="6"/>
  <c r="BO49" i="2"/>
  <c r="BO23" i="6"/>
  <c r="F36" i="2"/>
  <c r="BO40" i="6"/>
  <c r="AT26" i="6"/>
  <c r="F24" i="9"/>
  <c r="Y37" i="5"/>
  <c r="AR67" i="5"/>
  <c r="BP64" i="6"/>
  <c r="AT32" i="2"/>
  <c r="AV25" i="6"/>
  <c r="AP65" i="6"/>
  <c r="AR29" i="6"/>
  <c r="AP69" i="6"/>
  <c r="AC86" i="5"/>
  <c r="BG43" i="2"/>
  <c r="AO72" i="6"/>
  <c r="BO6" i="2"/>
  <c r="AV38" i="2"/>
  <c r="BD83" i="2"/>
  <c r="Y59" i="8"/>
  <c r="AG16" i="5"/>
  <c r="BN62" i="2"/>
  <c r="BD44" i="6"/>
  <c r="BO17" i="2"/>
  <c r="BO38" i="6"/>
  <c r="BP93" i="2"/>
  <c r="AT94" i="8"/>
  <c r="BE40" i="6"/>
  <c r="AU18" i="2"/>
  <c r="AQ51" i="6"/>
  <c r="BD9" i="2"/>
  <c r="AT8" i="6"/>
  <c r="AP46" i="8"/>
  <c r="BE35" i="6"/>
  <c r="BN15" i="6"/>
  <c r="J56" i="9"/>
  <c r="E33" i="9"/>
  <c r="BP91" i="4"/>
  <c r="BE74" i="6"/>
  <c r="AF50" i="9"/>
  <c r="BD101" i="2"/>
  <c r="BF80" i="4"/>
  <c r="AP20" i="4"/>
  <c r="AQ91" i="6"/>
  <c r="BD79" i="4"/>
  <c r="L81" i="9"/>
  <c r="BQ105" i="4"/>
  <c r="AO84" i="9"/>
  <c r="BO36" i="4"/>
  <c r="AP69" i="9"/>
  <c r="AQ64" i="9"/>
  <c r="L51" i="2"/>
  <c r="BO37" i="4"/>
  <c r="Z98" i="8"/>
  <c r="AV52" i="4"/>
  <c r="BF61" i="4"/>
  <c r="AW104" i="8"/>
  <c r="AR85" i="9"/>
  <c r="V90" i="9"/>
  <c r="I79" i="2"/>
  <c r="L46" i="2"/>
  <c r="AA20" i="9"/>
  <c r="BP7" i="4"/>
  <c r="AU98" i="8"/>
  <c r="AB99" i="8"/>
  <c r="X21" i="9"/>
  <c r="AB100" i="8"/>
  <c r="BF63" i="4"/>
  <c r="BO58" i="9"/>
  <c r="E75" i="2"/>
  <c r="AQ40" i="9"/>
  <c r="I50" i="5"/>
  <c r="AT91" i="9"/>
  <c r="AW87" i="8"/>
  <c r="AV95" i="8"/>
  <c r="I90" i="2"/>
  <c r="X15" i="8"/>
  <c r="I24" i="8"/>
  <c r="AF49" i="8"/>
  <c r="AT54" i="4"/>
  <c r="BO43" i="9"/>
  <c r="I88" i="2"/>
  <c r="BN54" i="9"/>
  <c r="Z29" i="9"/>
  <c r="E64" i="2"/>
  <c r="AR21" i="6"/>
  <c r="AR82" i="9"/>
  <c r="L84" i="2"/>
  <c r="AW57" i="6"/>
  <c r="AV58" i="2"/>
  <c r="G60" i="8"/>
  <c r="AU37" i="9"/>
  <c r="BF75" i="4"/>
  <c r="F91" i="2"/>
  <c r="BG12" i="2"/>
  <c r="BE82" i="9"/>
  <c r="BN83" i="8"/>
  <c r="BQ24" i="6"/>
  <c r="AT65" i="9"/>
  <c r="BQ102" i="4"/>
  <c r="Y47" i="8"/>
  <c r="AE36" i="5"/>
  <c r="BP77" i="2"/>
  <c r="U30" i="8"/>
  <c r="F35" i="5"/>
  <c r="J69" i="2"/>
  <c r="X21" i="8"/>
  <c r="G84" i="2"/>
  <c r="AW27" i="2"/>
  <c r="AT26" i="2"/>
  <c r="J88" i="2"/>
  <c r="Y33" i="5"/>
  <c r="G59" i="2"/>
  <c r="BQ23" i="2"/>
  <c r="BQ6" i="2"/>
  <c r="H26" i="2"/>
  <c r="AH29" i="8"/>
  <c r="BP27" i="2"/>
  <c r="H55" i="5"/>
  <c r="BO37" i="6"/>
  <c r="AH26" i="8"/>
  <c r="BQ14" i="2"/>
  <c r="AU45" i="9"/>
  <c r="AQ9" i="9"/>
  <c r="K90" i="5"/>
  <c r="L63" i="2"/>
  <c r="H50" i="5"/>
  <c r="X81" i="8"/>
  <c r="H33" i="2"/>
  <c r="H18" i="8"/>
  <c r="I18" i="5"/>
  <c r="BO21" i="2"/>
  <c r="J25" i="8"/>
  <c r="BF84" i="2"/>
  <c r="AO42" i="6"/>
  <c r="AV9" i="9"/>
  <c r="F92" i="2"/>
  <c r="G81" i="2"/>
  <c r="BP38" i="2"/>
  <c r="K59" i="2"/>
  <c r="BO11" i="6"/>
  <c r="BQ19" i="2"/>
  <c r="AC103" i="9"/>
  <c r="E66" i="8"/>
  <c r="AW42" i="6"/>
  <c r="K46" i="5"/>
  <c r="T104" i="5"/>
  <c r="BN40" i="6"/>
  <c r="F94" i="2"/>
  <c r="T35" i="8"/>
  <c r="AQ6" i="6"/>
  <c r="BP64" i="2"/>
  <c r="AT42" i="6"/>
  <c r="BF94" i="2"/>
  <c r="BG14" i="2"/>
  <c r="Y93" i="5"/>
  <c r="AD74" i="5"/>
  <c r="L60" i="5"/>
  <c r="L41" i="2"/>
  <c r="AQ34" i="6"/>
  <c r="BF16" i="6"/>
  <c r="J12" i="2"/>
  <c r="AH54" i="8"/>
  <c r="AT88" i="2"/>
  <c r="AO26" i="6"/>
  <c r="F76" i="2"/>
  <c r="H49" i="2"/>
  <c r="AE11" i="8"/>
  <c r="BO71" i="4"/>
  <c r="BF10" i="6"/>
  <c r="AW49" i="2"/>
  <c r="BG66" i="6"/>
  <c r="AR48" i="6"/>
  <c r="AU49" i="2"/>
  <c r="AO33" i="6"/>
  <c r="BD45" i="6"/>
  <c r="AR8" i="6"/>
  <c r="AU43" i="2"/>
  <c r="AQ6" i="2"/>
  <c r="BQ54" i="2"/>
  <c r="BO81" i="2"/>
  <c r="I49" i="2"/>
  <c r="I44" i="5"/>
  <c r="AT93" i="2"/>
  <c r="BP74" i="2"/>
  <c r="AT66" i="6"/>
  <c r="AT27" i="2"/>
  <c r="H63" i="2"/>
  <c r="AV21" i="2"/>
  <c r="AV38" i="6"/>
  <c r="Z78" i="5"/>
  <c r="AT72" i="6"/>
  <c r="AW27" i="9"/>
  <c r="AV69" i="2"/>
  <c r="BN22" i="2"/>
  <c r="AW68" i="6"/>
  <c r="AW79" i="2"/>
  <c r="M78" i="2"/>
  <c r="BP42" i="6"/>
  <c r="BG69" i="6"/>
  <c r="AR56" i="6"/>
  <c r="J69" i="8"/>
  <c r="X39" i="8"/>
  <c r="BO24" i="6"/>
  <c r="AV28" i="2"/>
  <c r="BE61" i="2"/>
  <c r="BN26" i="6"/>
  <c r="Y34" i="5"/>
  <c r="AT30" i="2"/>
  <c r="BP12" i="6"/>
  <c r="U78" i="8"/>
  <c r="BP73" i="6"/>
  <c r="V81" i="8"/>
  <c r="BE50" i="2"/>
  <c r="AT11" i="2"/>
  <c r="AP47" i="6"/>
  <c r="AR32" i="6"/>
  <c r="BQ25" i="2"/>
  <c r="AV33" i="2"/>
  <c r="BG85" i="2"/>
  <c r="BE83" i="2"/>
  <c r="BP30" i="6"/>
  <c r="BG65" i="6"/>
  <c r="BN10" i="6"/>
  <c r="X74" i="8"/>
  <c r="BG46" i="6"/>
  <c r="AU104" i="9"/>
  <c r="AD21" i="8"/>
  <c r="BE25" i="2"/>
  <c r="BF59" i="2"/>
  <c r="G21" i="8"/>
  <c r="AV81" i="2"/>
  <c r="AF42" i="8"/>
  <c r="AU81" i="2"/>
  <c r="BQ15" i="6"/>
  <c r="BQ67" i="2"/>
  <c r="AV93" i="2"/>
  <c r="BN26" i="2"/>
  <c r="AT64" i="6"/>
  <c r="E91" i="5"/>
  <c r="AV48" i="2"/>
  <c r="BO43" i="6"/>
  <c r="AV14" i="2"/>
  <c r="AB82" i="5"/>
  <c r="BO12" i="6"/>
  <c r="J11" i="5"/>
  <c r="BG34" i="2"/>
  <c r="AW15" i="6"/>
  <c r="BO25" i="6"/>
  <c r="BQ76" i="2"/>
  <c r="AG62" i="8"/>
  <c r="AH37" i="8"/>
  <c r="G94" i="2"/>
  <c r="BE63" i="6"/>
  <c r="BO55" i="2"/>
  <c r="M49" i="2"/>
  <c r="BG30" i="2"/>
  <c r="M77" i="2"/>
  <c r="AW65" i="2"/>
  <c r="BO61" i="6"/>
  <c r="I54" i="8"/>
  <c r="BN19" i="6"/>
  <c r="AU7" i="2"/>
  <c r="BD62" i="6"/>
  <c r="AC99" i="5"/>
  <c r="AW93" i="2"/>
  <c r="U41" i="5"/>
  <c r="AR14" i="6"/>
  <c r="AQ75" i="5"/>
  <c r="BG71" i="2"/>
  <c r="AO8" i="6"/>
  <c r="BO9" i="2"/>
  <c r="AC42" i="8"/>
  <c r="AV62" i="2"/>
  <c r="AF94" i="8"/>
  <c r="AQ56" i="4"/>
  <c r="BG76" i="6"/>
  <c r="BN80" i="6"/>
  <c r="AW22" i="9"/>
  <c r="BD60" i="9"/>
  <c r="BE103" i="4"/>
  <c r="AU80" i="6"/>
  <c r="BE62" i="4"/>
  <c r="AB68" i="9"/>
  <c r="AT93" i="6"/>
  <c r="AW96" i="8"/>
  <c r="Z20" i="9"/>
  <c r="BG44" i="9"/>
  <c r="AC23" i="9"/>
  <c r="BG99" i="8"/>
  <c r="BD102" i="4"/>
  <c r="AV98" i="9"/>
  <c r="AQ63" i="4"/>
  <c r="AR27" i="4"/>
  <c r="BF83" i="9"/>
  <c r="E8" i="2"/>
  <c r="BO38" i="4"/>
  <c r="BP19" i="9"/>
  <c r="AW57" i="9"/>
  <c r="BQ83" i="8"/>
  <c r="AV88" i="8"/>
  <c r="G37" i="2"/>
  <c r="AT49" i="9"/>
  <c r="AP74" i="9"/>
  <c r="G43" i="9"/>
  <c r="AQ15" i="9"/>
  <c r="J21" i="2"/>
  <c r="K89" i="2"/>
  <c r="BQ8" i="4"/>
  <c r="BQ19" i="4"/>
  <c r="AP84" i="8"/>
  <c r="BF59" i="6"/>
  <c r="AO42" i="9"/>
  <c r="K93" i="2"/>
  <c r="J32" i="2"/>
  <c r="F18" i="8"/>
  <c r="E23" i="2"/>
  <c r="L71" i="5"/>
  <c r="AW8" i="6"/>
  <c r="AE99" i="5"/>
  <c r="AV56" i="2"/>
  <c r="BQ80" i="9"/>
  <c r="AE37" i="8"/>
  <c r="F69" i="2"/>
  <c r="F83" i="5" s="1"/>
  <c r="BQ35" i="6"/>
  <c r="BO52" i="6"/>
  <c r="BO72" i="9"/>
  <c r="F46" i="2"/>
  <c r="F20" i="5" s="1"/>
  <c r="AO66" i="4"/>
  <c r="T81" i="5"/>
  <c r="AE41" i="5"/>
  <c r="AG77" i="8"/>
  <c r="T79" i="8"/>
  <c r="AE24" i="5"/>
  <c r="H85" i="2"/>
  <c r="BG55" i="9"/>
  <c r="AC41" i="8"/>
  <c r="AT70" i="2"/>
  <c r="AF45" i="8"/>
  <c r="BQ37" i="9"/>
  <c r="AB87" i="8"/>
  <c r="BE7" i="6"/>
  <c r="T38" i="5"/>
  <c r="G58" i="2"/>
  <c r="BP50" i="4"/>
  <c r="BD58" i="6"/>
  <c r="H30" i="2"/>
  <c r="BD42" i="6"/>
  <c r="AE43" i="8"/>
  <c r="AV25" i="2"/>
  <c r="AE30" i="8"/>
  <c r="J93" i="2"/>
  <c r="T23" i="5"/>
  <c r="F43" i="2"/>
  <c r="BQ55" i="2"/>
  <c r="E46" i="2"/>
  <c r="BE59" i="6"/>
  <c r="AV43" i="6"/>
  <c r="AD63" i="5"/>
  <c r="AT45" i="6"/>
  <c r="J56" i="8"/>
  <c r="AV53" i="2"/>
  <c r="BD38" i="6"/>
  <c r="BO8" i="4"/>
  <c r="AV11" i="6"/>
  <c r="AV57" i="2"/>
  <c r="AU52" i="6"/>
  <c r="F28" i="2"/>
  <c r="AT48" i="2"/>
  <c r="AA24" i="9"/>
  <c r="BN18" i="9"/>
  <c r="BQ36" i="2"/>
  <c r="AH44" i="8"/>
  <c r="AP60" i="9"/>
  <c r="G74" i="8"/>
  <c r="AV8" i="6"/>
  <c r="BQ29" i="2"/>
  <c r="M84" i="2"/>
  <c r="AD10" i="8"/>
  <c r="AD54" i="5"/>
  <c r="X63" i="8"/>
  <c r="F68" i="8"/>
  <c r="BN77" i="2"/>
  <c r="BG54" i="9"/>
  <c r="E65" i="2"/>
  <c r="BP36" i="2"/>
  <c r="AR11" i="6"/>
  <c r="Z84" i="8"/>
  <c r="BG16" i="6"/>
  <c r="BO22" i="6"/>
  <c r="AE9" i="8"/>
  <c r="F90" i="5"/>
  <c r="AH34" i="8"/>
  <c r="AT91" i="2"/>
  <c r="BN91" i="2"/>
  <c r="E86" i="5"/>
  <c r="BN75" i="2"/>
  <c r="AD65" i="5"/>
  <c r="V98" i="9"/>
  <c r="BP22" i="2"/>
  <c r="AC18" i="8"/>
  <c r="AV55" i="6"/>
  <c r="Y30" i="5"/>
  <c r="AE53" i="5"/>
  <c r="AO84" i="8"/>
  <c r="AF75" i="8"/>
  <c r="BO97" i="4"/>
  <c r="AU26" i="6"/>
  <c r="J91" i="5"/>
  <c r="AE32" i="5"/>
  <c r="AH58" i="8"/>
  <c r="AC92" i="9"/>
  <c r="AE86" i="5"/>
  <c r="BO24" i="2"/>
  <c r="BP23" i="6"/>
  <c r="BQ80" i="2"/>
  <c r="Y35" i="8"/>
  <c r="AT7" i="6"/>
  <c r="AV84" i="2"/>
  <c r="BO65" i="2"/>
  <c r="AD77" i="8"/>
  <c r="Y41" i="8"/>
  <c r="BO44" i="6"/>
  <c r="BN9" i="2"/>
  <c r="L28" i="5"/>
  <c r="AT77" i="2"/>
  <c r="T53" i="5"/>
  <c r="AO24" i="6"/>
  <c r="G71" i="2"/>
  <c r="BQ44" i="6"/>
  <c r="BQ62" i="2"/>
  <c r="BN56" i="6"/>
  <c r="BP66" i="2"/>
  <c r="AT32" i="6"/>
  <c r="BD20" i="2"/>
  <c r="BG68" i="2"/>
  <c r="BN92" i="2"/>
  <c r="BG11" i="2"/>
  <c r="AW66" i="6"/>
  <c r="AP33" i="6"/>
  <c r="F56" i="8"/>
  <c r="AV46" i="2"/>
  <c r="AV94" i="2"/>
  <c r="AQ15" i="6"/>
  <c r="BF58" i="6"/>
  <c r="AR80" i="8"/>
  <c r="BF9" i="2"/>
  <c r="AV61" i="6"/>
  <c r="AT59" i="2"/>
  <c r="AW43" i="6"/>
  <c r="AU10" i="6"/>
  <c r="BQ70" i="6"/>
  <c r="AW89" i="2"/>
  <c r="E79" i="5"/>
  <c r="AT87" i="2"/>
  <c r="BD71" i="2"/>
  <c r="AQ7" i="6"/>
  <c r="BP49" i="6"/>
  <c r="AT78" i="2"/>
  <c r="BQ56" i="2"/>
  <c r="BQ56" i="6"/>
  <c r="AQ68" i="6"/>
  <c r="BP87" i="2"/>
  <c r="AV11" i="2"/>
  <c r="AT16" i="2"/>
  <c r="X29" i="8"/>
  <c r="W100" i="8"/>
  <c r="AW35" i="2"/>
  <c r="T32" i="5"/>
  <c r="BQ29" i="6"/>
  <c r="BD10" i="6"/>
  <c r="BF56" i="6"/>
  <c r="BP50" i="2"/>
  <c r="E73" i="2"/>
  <c r="BN17" i="2"/>
  <c r="U85" i="5"/>
  <c r="AV39" i="2"/>
  <c r="T77" i="8"/>
  <c r="AU31" i="2"/>
  <c r="E37" i="5"/>
  <c r="AU45" i="6"/>
  <c r="AT55" i="6"/>
  <c r="AU76" i="2"/>
  <c r="AP57" i="6"/>
  <c r="AU93" i="2"/>
  <c r="X58" i="8"/>
  <c r="BP66" i="6"/>
  <c r="AV73" i="2"/>
  <c r="BE66" i="2"/>
  <c r="AW15" i="2"/>
  <c r="AR24" i="6"/>
  <c r="U60" i="5"/>
  <c r="BN45" i="2"/>
  <c r="AV7" i="2"/>
  <c r="AD45" i="5"/>
  <c r="T45" i="8"/>
  <c r="K14" i="5"/>
  <c r="BE18" i="2"/>
  <c r="AO30" i="6"/>
  <c r="X22" i="8"/>
  <c r="AW24" i="6"/>
  <c r="BE43" i="2"/>
  <c r="BQ34" i="2"/>
  <c r="AD25" i="8"/>
  <c r="AT43" i="6"/>
  <c r="J31" i="2"/>
  <c r="T36" i="5"/>
  <c r="F33" i="8"/>
  <c r="T76" i="8"/>
  <c r="V38" i="8"/>
  <c r="BO14" i="6"/>
  <c r="BQ59" i="2"/>
  <c r="BD22" i="2"/>
  <c r="AW9" i="6"/>
  <c r="M74" i="2"/>
  <c r="AR31" i="6"/>
  <c r="T63" i="9"/>
  <c r="AP102" i="4"/>
  <c r="BN71" i="4"/>
  <c r="AQ92" i="6"/>
  <c r="BG71" i="9"/>
  <c r="BN35" i="4"/>
  <c r="AQ48" i="4"/>
  <c r="J72" i="9"/>
  <c r="AW60" i="4"/>
  <c r="Z82" i="9"/>
  <c r="K82" i="2"/>
  <c r="U95" i="9"/>
  <c r="AO35" i="9"/>
  <c r="AP73" i="9"/>
  <c r="BO59" i="4"/>
  <c r="AU101" i="9"/>
  <c r="BP102" i="4"/>
  <c r="BP73" i="4"/>
  <c r="BG105" i="8"/>
  <c r="Z43" i="9"/>
  <c r="AV92" i="9"/>
  <c r="AO78" i="6"/>
  <c r="BF83" i="6"/>
  <c r="BG14" i="4"/>
  <c r="BN100" i="8"/>
  <c r="BP82" i="9"/>
  <c r="BP61" i="4"/>
  <c r="BG78" i="9"/>
  <c r="BQ82" i="4"/>
  <c r="AT59" i="4"/>
  <c r="BO57" i="4"/>
  <c r="AW98" i="8"/>
  <c r="J35" i="2"/>
  <c r="AR83" i="6"/>
  <c r="BE6" i="4"/>
  <c r="E71" i="8"/>
  <c r="AU54" i="6"/>
  <c r="BF61" i="6"/>
  <c r="BP78" i="2"/>
  <c r="BO23" i="9"/>
  <c r="AE13" i="8"/>
  <c r="AO13" i="9"/>
  <c r="AO57" i="6"/>
  <c r="G87" i="2"/>
  <c r="BP46" i="6"/>
  <c r="AD59" i="8"/>
  <c r="BQ40" i="9"/>
  <c r="BP19" i="4"/>
  <c r="AQ14" i="6"/>
  <c r="E77" i="2"/>
  <c r="BG48" i="6"/>
  <c r="AW6" i="2"/>
  <c r="BP38" i="9"/>
  <c r="H40" i="2"/>
  <c r="BQ26" i="2"/>
  <c r="AV72" i="2"/>
  <c r="AF9" i="8"/>
  <c r="AV34" i="9"/>
  <c r="M91" i="2"/>
  <c r="AT25" i="9"/>
  <c r="AT101" i="9"/>
  <c r="J66" i="2"/>
  <c r="Y73" i="5"/>
  <c r="I30" i="2"/>
  <c r="J67" i="8"/>
  <c r="H12" i="2"/>
  <c r="AC21" i="8"/>
  <c r="AO36" i="9"/>
  <c r="AV64" i="2"/>
  <c r="BG89" i="2"/>
  <c r="BN30" i="6"/>
  <c r="G90" i="5"/>
  <c r="AT21" i="2"/>
  <c r="BG60" i="2"/>
  <c r="N13" i="2"/>
  <c r="BE62" i="6"/>
  <c r="AU24" i="6"/>
  <c r="AR41" i="6"/>
  <c r="BO45" i="6"/>
  <c r="BF74" i="6"/>
  <c r="AO58" i="6"/>
  <c r="AW16" i="6"/>
  <c r="AD57" i="8"/>
  <c r="G23" i="8"/>
  <c r="E94" i="5"/>
  <c r="K100" i="5"/>
  <c r="BQ67" i="6"/>
  <c r="BD44" i="2"/>
  <c r="AV67" i="2"/>
  <c r="AD62" i="5"/>
  <c r="BN19" i="2"/>
  <c r="BP87" i="4"/>
  <c r="T61" i="5"/>
  <c r="BQ47" i="2"/>
  <c r="AF7" i="8"/>
  <c r="AF18" i="8"/>
  <c r="AA50" i="8"/>
  <c r="BE6" i="6"/>
  <c r="AF61" i="8"/>
  <c r="AW46" i="2"/>
  <c r="AV56" i="6"/>
  <c r="I71" i="2"/>
  <c r="K83" i="5"/>
  <c r="J95" i="5"/>
  <c r="Y44" i="5"/>
  <c r="BN54" i="2"/>
  <c r="AV60" i="6"/>
  <c r="BG62" i="2"/>
  <c r="BE34" i="2"/>
  <c r="BE10" i="6"/>
  <c r="AT33" i="2"/>
  <c r="U64" i="8"/>
  <c r="Y35" i="5"/>
  <c r="BQ20" i="6"/>
  <c r="H54" i="5"/>
  <c r="AU31" i="6"/>
  <c r="T56" i="5"/>
  <c r="X61" i="8"/>
  <c r="AQ62" i="9"/>
  <c r="AW62" i="6"/>
  <c r="F24" i="5"/>
  <c r="I61" i="8"/>
  <c r="AC80" i="9"/>
  <c r="AU66" i="6"/>
  <c r="J84" i="5"/>
  <c r="AU58" i="6"/>
  <c r="AP71" i="6"/>
  <c r="AW36" i="2"/>
  <c r="BO72" i="4"/>
  <c r="AE93" i="5"/>
  <c r="AH61" i="8"/>
  <c r="T61" i="8"/>
  <c r="AV41" i="2"/>
  <c r="BF8" i="2"/>
  <c r="BE28" i="2"/>
  <c r="J19" i="8"/>
  <c r="Y22" i="5"/>
  <c r="J76" i="2"/>
  <c r="AU35" i="2"/>
  <c r="BO41" i="6"/>
  <c r="AC25" i="8"/>
  <c r="BD43" i="6"/>
  <c r="AQ65" i="6"/>
  <c r="E52" i="5"/>
  <c r="AQ11" i="9"/>
  <c r="AQ41" i="6"/>
  <c r="BN52" i="6"/>
  <c r="AC28" i="8"/>
  <c r="BN63" i="6"/>
  <c r="AT94" i="2"/>
  <c r="BE58" i="2"/>
  <c r="BP51" i="2"/>
  <c r="AQ10" i="6"/>
  <c r="BN57" i="2"/>
  <c r="AW27" i="6"/>
  <c r="AW53" i="6"/>
  <c r="BE27" i="2"/>
  <c r="AU17" i="2"/>
  <c r="BP61" i="2"/>
  <c r="M77" i="9"/>
  <c r="BG41" i="2"/>
  <c r="AW72" i="2"/>
  <c r="BN24" i="6"/>
  <c r="AT93" i="9"/>
  <c r="J34" i="5"/>
  <c r="BE70" i="9"/>
  <c r="BD69" i="2"/>
  <c r="BG39" i="6"/>
  <c r="BO48" i="6"/>
  <c r="BE9" i="2"/>
  <c r="AW54" i="2"/>
  <c r="BN53" i="2"/>
  <c r="AT61" i="2"/>
  <c r="AQ32" i="9"/>
  <c r="AR27" i="6"/>
  <c r="K61" i="5"/>
  <c r="BP82" i="2"/>
  <c r="BG29" i="6"/>
  <c r="BD7" i="6"/>
  <c r="BP37" i="2"/>
  <c r="T49" i="8"/>
  <c r="BF62" i="4"/>
  <c r="AQ48" i="6"/>
  <c r="G21" i="5"/>
  <c r="AW18" i="6"/>
  <c r="BG76" i="2"/>
  <c r="BD72" i="6"/>
  <c r="AG71" i="8"/>
  <c r="AF25" i="8"/>
  <c r="BP20" i="2"/>
  <c r="BE48" i="6"/>
  <c r="AT31" i="2"/>
  <c r="AP12" i="6"/>
  <c r="BQ88" i="2"/>
  <c r="BP83" i="2"/>
  <c r="BQ71" i="2"/>
  <c r="AR57" i="6"/>
  <c r="Y58" i="8"/>
  <c r="AA19" i="9"/>
  <c r="AP37" i="6"/>
  <c r="AO39" i="6"/>
  <c r="E32" i="5"/>
  <c r="AO60" i="6"/>
  <c r="BF55" i="6"/>
  <c r="BP87" i="9"/>
  <c r="BE35" i="2"/>
  <c r="AP26" i="6"/>
  <c r="BE8" i="6"/>
  <c r="I58" i="5"/>
  <c r="BG45" i="6"/>
  <c r="BF7" i="6"/>
  <c r="BP33" i="2"/>
  <c r="BN7" i="2"/>
  <c r="AP45" i="6"/>
  <c r="BD15" i="2"/>
  <c r="H66" i="5"/>
  <c r="AU89" i="2"/>
  <c r="AT17" i="2"/>
  <c r="BP84" i="9"/>
  <c r="AO15" i="6"/>
  <c r="AT20" i="6"/>
  <c r="BN49" i="2"/>
  <c r="AV31" i="6"/>
  <c r="Z11" i="9"/>
  <c r="BE47" i="6"/>
  <c r="AU84" i="2"/>
  <c r="BP56" i="6"/>
  <c r="AU99" i="9"/>
  <c r="AW51" i="6"/>
  <c r="BN37" i="2"/>
  <c r="W81" i="9"/>
  <c r="BN16" i="6"/>
  <c r="BD52" i="2"/>
  <c r="BE65" i="2"/>
  <c r="AU61" i="2"/>
  <c r="AT10" i="2"/>
  <c r="BE93" i="2"/>
  <c r="L16" i="2"/>
  <c r="AG79" i="8"/>
  <c r="AQ42" i="6"/>
  <c r="BP62" i="2"/>
  <c r="AV42" i="2"/>
  <c r="BP17" i="6"/>
  <c r="AW90" i="4"/>
  <c r="BQ77" i="6"/>
  <c r="Z100" i="8"/>
  <c r="AU82" i="6"/>
  <c r="AV91" i="9"/>
  <c r="BO97" i="2"/>
  <c r="AW12" i="4"/>
  <c r="AW89" i="4"/>
  <c r="BF84" i="4"/>
  <c r="AT58" i="9"/>
  <c r="AO47" i="9"/>
  <c r="BE97" i="2"/>
  <c r="BN19" i="4"/>
  <c r="BO98" i="4"/>
  <c r="AP86" i="8"/>
  <c r="BP41" i="4"/>
  <c r="AT69" i="9"/>
  <c r="AW92" i="9"/>
  <c r="AC105" i="8"/>
  <c r="BE18" i="9"/>
  <c r="AO93" i="8"/>
  <c r="BQ17" i="4"/>
  <c r="BG91" i="6"/>
  <c r="AQ48" i="9"/>
  <c r="V20" i="9"/>
  <c r="AR71" i="4"/>
  <c r="BP40" i="9"/>
  <c r="K45" i="2"/>
  <c r="BF15" i="4"/>
  <c r="BG20" i="9"/>
  <c r="AO83" i="9"/>
  <c r="BF13" i="4"/>
  <c r="V12" i="9"/>
  <c r="BE11" i="2"/>
  <c r="F65" i="2"/>
  <c r="I72" i="8"/>
  <c r="AD22" i="5"/>
  <c r="G78" i="2"/>
  <c r="BO31" i="6"/>
  <c r="W99" i="8"/>
  <c r="E20" i="2"/>
  <c r="BO86" i="8"/>
  <c r="AB80" i="9"/>
  <c r="AA83" i="8"/>
  <c r="AW22" i="6"/>
  <c r="BP44" i="4"/>
  <c r="AB72" i="9"/>
  <c r="Y42" i="5"/>
  <c r="AO12" i="6"/>
  <c r="E93" i="5"/>
  <c r="F19" i="2"/>
  <c r="J56" i="2"/>
  <c r="AU89" i="8"/>
  <c r="F40" i="8"/>
  <c r="BO76" i="2"/>
  <c r="AP22" i="6"/>
  <c r="K32" i="2"/>
  <c r="I69" i="2"/>
  <c r="BP51" i="9"/>
  <c r="U61" i="5"/>
  <c r="BG60" i="6"/>
  <c r="BG34" i="8" s="1"/>
  <c r="U15" i="8"/>
  <c r="BQ105" i="8"/>
  <c r="Z61" i="9"/>
  <c r="H54" i="2"/>
  <c r="AW40" i="2"/>
  <c r="H14" i="2"/>
  <c r="I54" i="5"/>
  <c r="BO14" i="2"/>
  <c r="AD60" i="5"/>
  <c r="AD53" i="5"/>
  <c r="BQ32" i="6"/>
  <c r="AV52" i="2"/>
  <c r="AC33" i="8"/>
  <c r="BO73" i="9"/>
  <c r="G28" i="8"/>
  <c r="H21" i="2"/>
  <c r="Z71" i="9"/>
  <c r="BG58" i="6"/>
  <c r="BO55" i="6"/>
  <c r="BD21" i="9"/>
  <c r="AV29" i="9"/>
  <c r="AE8" i="5"/>
  <c r="BF54" i="6"/>
  <c r="BP70" i="6"/>
  <c r="K68" i="5"/>
  <c r="I38" i="8"/>
  <c r="J39" i="8"/>
  <c r="BP11" i="2"/>
  <c r="I76" i="8"/>
  <c r="BO38" i="2"/>
  <c r="BN99" i="8"/>
  <c r="AP10" i="6"/>
  <c r="BQ90" i="2"/>
  <c r="F53" i="5"/>
  <c r="BO60" i="9"/>
  <c r="BQ79" i="2"/>
  <c r="AV27" i="2"/>
  <c r="I48" i="2"/>
  <c r="AV18" i="2"/>
  <c r="K76" i="5"/>
  <c r="U29" i="8"/>
  <c r="T39" i="5"/>
  <c r="AW69" i="6"/>
  <c r="BD35" i="9"/>
  <c r="AD70" i="5"/>
  <c r="BO101" i="4"/>
  <c r="Y55" i="8"/>
  <c r="X91" i="9"/>
  <c r="H58" i="2"/>
  <c r="BE8" i="2"/>
  <c r="BP54" i="4"/>
  <c r="AT75" i="2"/>
  <c r="AT61" i="6"/>
  <c r="BG32" i="6"/>
  <c r="BQ42" i="2"/>
  <c r="BF13" i="6"/>
  <c r="F35" i="8"/>
  <c r="AE77" i="5"/>
  <c r="E72" i="8"/>
  <c r="BN32" i="2"/>
  <c r="BQ41" i="2"/>
  <c r="AV10" i="2"/>
  <c r="J63" i="5"/>
  <c r="L76" i="2"/>
  <c r="BQ66" i="2"/>
  <c r="AE47" i="8"/>
  <c r="BO71" i="6"/>
  <c r="E77" i="8"/>
  <c r="BO6" i="6"/>
  <c r="Y32" i="8"/>
  <c r="AD23" i="8"/>
  <c r="AR25" i="6"/>
  <c r="BG84" i="2"/>
  <c r="J16" i="8"/>
  <c r="AW12" i="2"/>
  <c r="BN43" i="2"/>
  <c r="AO31" i="6"/>
  <c r="AT12" i="2"/>
  <c r="AC22" i="9"/>
  <c r="AT44" i="2"/>
  <c r="Y63" i="8"/>
  <c r="H24" i="8"/>
  <c r="BQ10" i="6"/>
  <c r="AO71" i="6"/>
  <c r="AE31" i="8"/>
  <c r="BE52" i="6"/>
  <c r="X76" i="8"/>
  <c r="AW23" i="6"/>
  <c r="BQ21" i="2"/>
  <c r="AC75" i="8"/>
  <c r="BE64" i="2"/>
  <c r="BP25" i="2"/>
  <c r="AW67" i="2"/>
  <c r="BE59" i="2"/>
  <c r="BD49" i="6"/>
  <c r="BP71" i="2"/>
  <c r="T63" i="5"/>
  <c r="AW47" i="6"/>
  <c r="BE21" i="2"/>
  <c r="BF15" i="6"/>
  <c r="BO35" i="2"/>
  <c r="BN47" i="2"/>
  <c r="BO9" i="9"/>
  <c r="AW65" i="6"/>
  <c r="G15" i="5"/>
  <c r="BN66" i="2"/>
  <c r="AR55" i="6"/>
  <c r="BQ59" i="6"/>
  <c r="X33" i="8"/>
  <c r="AC17" i="8"/>
  <c r="BQ40" i="2"/>
  <c r="AT9" i="6"/>
  <c r="BP19" i="2"/>
  <c r="E52" i="8"/>
  <c r="F34" i="5"/>
  <c r="BD88" i="2"/>
  <c r="BG94" i="2"/>
  <c r="AT23" i="6"/>
  <c r="AV43" i="5"/>
  <c r="BG9" i="2"/>
  <c r="BG57" i="6"/>
  <c r="BP15" i="2"/>
  <c r="BE39" i="2"/>
  <c r="AR61" i="6"/>
  <c r="AG41" i="8"/>
  <c r="AO61" i="6"/>
  <c r="AE35" i="5"/>
  <c r="AT20" i="2"/>
  <c r="AC55" i="8"/>
  <c r="BP59" i="2"/>
  <c r="BE51" i="2"/>
  <c r="AT56" i="6"/>
  <c r="AR59" i="6"/>
  <c r="BP46" i="2"/>
  <c r="AU64" i="6"/>
  <c r="BN54" i="6"/>
  <c r="BE73" i="6"/>
  <c r="BE78" i="8" s="1"/>
  <c r="H78" i="2"/>
  <c r="AP6" i="2"/>
  <c r="AQ43" i="6"/>
  <c r="AT29" i="2"/>
  <c r="BO70" i="6"/>
  <c r="BG42" i="6"/>
  <c r="BO67" i="2"/>
  <c r="BG32" i="2"/>
  <c r="AT65" i="2"/>
  <c r="BE64" i="6"/>
  <c r="AH60" i="8"/>
  <c r="BG37" i="2"/>
  <c r="AP66" i="6"/>
  <c r="M22" i="2"/>
  <c r="AT18" i="6"/>
  <c r="AU11" i="6"/>
  <c r="BQ60" i="2"/>
  <c r="AQ36" i="6"/>
  <c r="AD7" i="8"/>
  <c r="AU44" i="6"/>
  <c r="BQ69" i="5"/>
  <c r="AT25" i="2"/>
  <c r="BE70" i="6"/>
  <c r="BQ28" i="6"/>
  <c r="AR50" i="6"/>
  <c r="T69" i="5"/>
  <c r="BE30" i="6"/>
  <c r="G33" i="8"/>
  <c r="AT57" i="2"/>
  <c r="BF9" i="6"/>
  <c r="BO26" i="2"/>
  <c r="BD36" i="2"/>
  <c r="M69" i="2"/>
  <c r="BQ70" i="2"/>
  <c r="X49" i="8"/>
  <c r="F7" i="2"/>
  <c r="BD62" i="2"/>
  <c r="BP85" i="2"/>
  <c r="AR76" i="5"/>
  <c r="BF85" i="2"/>
  <c r="BD35" i="2"/>
  <c r="BD26" i="6"/>
  <c r="AV77" i="4"/>
  <c r="AE68" i="9"/>
  <c r="F99" i="8"/>
  <c r="AV22" i="4"/>
  <c r="I29" i="2"/>
  <c r="Z83" i="9"/>
  <c r="AU31" i="4"/>
  <c r="BN67" i="4"/>
  <c r="AU74" i="9"/>
  <c r="BP62" i="4"/>
  <c r="BN55" i="9"/>
  <c r="BE76" i="6"/>
  <c r="T21" i="9"/>
  <c r="AQ49" i="9"/>
  <c r="AC100" i="9"/>
  <c r="BF72" i="4"/>
  <c r="BF71" i="4"/>
  <c r="BP85" i="4"/>
  <c r="AQ104" i="8"/>
  <c r="E80" i="2"/>
  <c r="V53" i="9"/>
  <c r="AV68" i="9"/>
  <c r="AA84" i="8"/>
  <c r="AB49" i="9"/>
  <c r="BD104" i="2"/>
  <c r="AV97" i="9"/>
  <c r="BF37" i="4"/>
  <c r="AC21" i="9"/>
  <c r="L61" i="2"/>
  <c r="BE61" i="9"/>
  <c r="I39" i="2"/>
  <c r="BQ13" i="4"/>
  <c r="I26" i="2"/>
  <c r="Y74" i="5"/>
  <c r="E10" i="2"/>
  <c r="AB96" i="8"/>
  <c r="AW23" i="2"/>
  <c r="BD8" i="2"/>
  <c r="U15" i="5"/>
  <c r="E12" i="2"/>
  <c r="BP35" i="4"/>
  <c r="F33" i="2"/>
  <c r="H35" i="2"/>
  <c r="AU86" i="2"/>
  <c r="H72" i="2"/>
  <c r="AW71" i="6"/>
  <c r="Z41" i="9"/>
  <c r="Z66" i="9"/>
  <c r="I40" i="8"/>
  <c r="BD80" i="2"/>
  <c r="F69" i="8"/>
  <c r="AO67" i="6"/>
  <c r="AF22" i="8"/>
  <c r="G75" i="8"/>
  <c r="AR85" i="8"/>
  <c r="J10" i="2"/>
  <c r="BQ39" i="6"/>
  <c r="Y62" i="5"/>
  <c r="T16" i="8"/>
  <c r="BQ15" i="9"/>
  <c r="F41" i="8"/>
  <c r="AC41" i="9"/>
  <c r="BG19" i="2"/>
  <c r="AU47" i="2"/>
  <c r="AP13" i="9"/>
  <c r="F86" i="2"/>
  <c r="BN14" i="9"/>
  <c r="BF50" i="9"/>
  <c r="BF77" i="6"/>
  <c r="BE102" i="8"/>
  <c r="E37" i="2"/>
  <c r="AG42" i="8"/>
  <c r="H32" i="2"/>
  <c r="AR100" i="9"/>
  <c r="Y36" i="8"/>
  <c r="AQ62" i="6"/>
  <c r="AV31" i="2"/>
  <c r="BG7" i="6"/>
  <c r="H71" i="2"/>
  <c r="H43" i="2"/>
  <c r="BE72" i="6"/>
  <c r="X72" i="8"/>
  <c r="AW94" i="2"/>
  <c r="F28" i="5"/>
  <c r="AU62" i="2"/>
  <c r="AF39" i="8"/>
  <c r="E27" i="8"/>
  <c r="G54" i="2"/>
  <c r="AP21" i="6"/>
  <c r="U51" i="5"/>
  <c r="G36" i="2"/>
  <c r="AU47" i="6"/>
  <c r="BF25" i="4"/>
  <c r="AR35" i="9"/>
  <c r="AW16" i="2"/>
  <c r="M92" i="2"/>
  <c r="E88" i="5"/>
  <c r="F91" i="5"/>
  <c r="G73" i="2"/>
  <c r="BO13" i="6"/>
  <c r="AT69" i="2"/>
  <c r="AV20" i="2"/>
  <c r="H68" i="8"/>
  <c r="AW70" i="2"/>
  <c r="AB42" i="8"/>
  <c r="AQ40" i="6"/>
  <c r="AO59" i="6"/>
  <c r="BP71" i="6"/>
  <c r="BN37" i="6"/>
  <c r="AE53" i="8"/>
  <c r="AU18" i="6"/>
  <c r="BD49" i="2"/>
  <c r="BD40" i="2"/>
  <c r="AE33" i="8"/>
  <c r="E59" i="2"/>
  <c r="AF70" i="8"/>
  <c r="AF67" i="8"/>
  <c r="I43" i="8"/>
  <c r="N45" i="2"/>
  <c r="J7" i="8"/>
  <c r="H29" i="2"/>
  <c r="AT49" i="2"/>
  <c r="AD58" i="8"/>
  <c r="Y46" i="5"/>
  <c r="AR82" i="8"/>
  <c r="BN68" i="2"/>
  <c r="BF72" i="6"/>
  <c r="AG44" i="8"/>
  <c r="BN102" i="4"/>
  <c r="W71" i="9"/>
  <c r="AV8" i="2"/>
  <c r="BF50" i="4"/>
  <c r="BE56" i="2"/>
  <c r="T75" i="8"/>
  <c r="T74" i="5"/>
  <c r="BD41" i="2"/>
  <c r="AE105" i="5"/>
  <c r="AT50" i="6"/>
  <c r="BD90" i="2"/>
  <c r="BD58" i="2"/>
  <c r="BN83" i="2"/>
  <c r="BE14" i="2"/>
  <c r="BQ53" i="6"/>
  <c r="BF81" i="9"/>
  <c r="AT43" i="2"/>
  <c r="E9" i="8"/>
  <c r="BD48" i="2"/>
  <c r="AD11" i="8"/>
  <c r="AW60" i="6"/>
  <c r="BN60" i="6"/>
  <c r="BQ41" i="6"/>
  <c r="AT71" i="6"/>
  <c r="BD14" i="2"/>
  <c r="AV35" i="6"/>
  <c r="BG68" i="6"/>
  <c r="AW17" i="2"/>
  <c r="AQ24" i="6"/>
  <c r="BG40" i="2"/>
  <c r="AV16" i="6"/>
  <c r="BD56" i="2"/>
  <c r="BN25" i="6"/>
  <c r="Z73" i="9"/>
  <c r="BD53" i="6"/>
  <c r="AW78" i="2"/>
  <c r="BD37" i="6"/>
  <c r="Y104" i="5"/>
  <c r="H48" i="2"/>
  <c r="AT48" i="6"/>
  <c r="BN73" i="6"/>
  <c r="BN36" i="6"/>
  <c r="AH75" i="8"/>
  <c r="BO40" i="2"/>
  <c r="BN90" i="2"/>
  <c r="I83" i="2"/>
  <c r="AT44" i="6"/>
  <c r="AB57" i="8"/>
  <c r="AW82" i="2"/>
  <c r="AQ39" i="6"/>
  <c r="AV52" i="6"/>
  <c r="BF39" i="6"/>
  <c r="BN50" i="2"/>
  <c r="AH9" i="5"/>
  <c r="X28" i="8"/>
  <c r="V105" i="8"/>
  <c r="E11" i="8"/>
  <c r="BN13" i="6"/>
  <c r="BD12" i="2"/>
  <c r="G8" i="2"/>
  <c r="L26" i="2"/>
  <c r="I53" i="5"/>
  <c r="AE43" i="5"/>
  <c r="BP22" i="6"/>
  <c r="X36" i="8"/>
  <c r="AW32" i="6"/>
  <c r="BO11" i="2"/>
  <c r="BP9" i="6"/>
  <c r="AO66" i="6"/>
  <c r="H59" i="2"/>
  <c r="AQ37" i="6"/>
  <c r="BP14" i="2"/>
  <c r="BQ28" i="2"/>
  <c r="BN28" i="6"/>
  <c r="AQ57" i="6"/>
  <c r="AV63" i="2"/>
  <c r="H36" i="5"/>
  <c r="AU36" i="2"/>
  <c r="AQ30" i="6"/>
  <c r="AW9" i="2"/>
  <c r="BN93" i="2"/>
  <c r="AW99" i="5"/>
  <c r="BD51" i="2"/>
  <c r="Y86" i="5"/>
  <c r="BN58" i="6"/>
  <c r="AU30" i="6"/>
  <c r="BE42" i="6"/>
  <c r="BN8" i="2"/>
  <c r="AC16" i="8"/>
  <c r="AW81" i="8"/>
  <c r="BO94" i="8"/>
  <c r="AV81" i="5"/>
  <c r="AT53" i="6"/>
  <c r="AC50" i="8"/>
  <c r="AV24" i="2"/>
  <c r="F87" i="5"/>
  <c r="AA28" i="5"/>
  <c r="AU59" i="2"/>
  <c r="BN38" i="6"/>
  <c r="AU57" i="6"/>
  <c r="BO51" i="6"/>
  <c r="F51" i="8"/>
  <c r="AA33" i="5"/>
  <c r="BQ72" i="2"/>
  <c r="AU14" i="2"/>
  <c r="AT62" i="2"/>
  <c r="BQ92" i="2"/>
  <c r="AV64" i="6"/>
  <c r="AV30" i="2"/>
  <c r="BN24" i="2"/>
  <c r="Z76" i="9"/>
  <c r="K10" i="5"/>
  <c r="AV8" i="5"/>
  <c r="AW84" i="2"/>
  <c r="AU91" i="2"/>
  <c r="BP52" i="6"/>
  <c r="BD23" i="2"/>
  <c r="BF69" i="6"/>
  <c r="BE27" i="9"/>
  <c r="BP18" i="6"/>
  <c r="BO65" i="8"/>
  <c r="AV79" i="4"/>
  <c r="AE77" i="9"/>
  <c r="T92" i="9"/>
  <c r="AH86" i="9"/>
  <c r="BQ87" i="8"/>
  <c r="BQ24" i="4"/>
  <c r="BE20" i="4"/>
  <c r="Z33" i="9"/>
  <c r="AB79" i="9"/>
  <c r="AQ65" i="9"/>
  <c r="AW93" i="9"/>
  <c r="BQ90" i="4"/>
  <c r="AT21" i="4"/>
  <c r="AV46" i="9"/>
  <c r="AU90" i="8"/>
  <c r="AO62" i="4"/>
  <c r="BO58" i="4"/>
  <c r="BP77" i="9"/>
  <c r="AU17" i="9"/>
  <c r="AU91" i="8"/>
  <c r="BO18" i="4"/>
  <c r="L70" i="2"/>
  <c r="AA45" i="9"/>
  <c r="AT19" i="9"/>
  <c r="BF99" i="2"/>
  <c r="I57" i="2"/>
  <c r="J26" i="2"/>
  <c r="AR29" i="9"/>
  <c r="BN76" i="9"/>
  <c r="J90" i="2"/>
  <c r="BO34" i="4"/>
  <c r="I28" i="2"/>
  <c r="BP8" i="4"/>
  <c r="AO75" i="9"/>
  <c r="BF51" i="9"/>
  <c r="K36" i="2"/>
  <c r="BF66" i="6"/>
  <c r="BG38" i="2"/>
  <c r="BQ96" i="9"/>
  <c r="AC58" i="9"/>
  <c r="K84" i="2"/>
  <c r="I16" i="2"/>
  <c r="BQ89" i="2"/>
  <c r="BO30" i="2"/>
  <c r="BF24" i="4"/>
  <c r="W31" i="9"/>
  <c r="U94" i="5"/>
  <c r="AE6" i="5"/>
  <c r="BG6" i="2"/>
  <c r="Y56" i="8"/>
  <c r="BO7" i="2"/>
  <c r="J62" i="2"/>
  <c r="BQ59" i="9"/>
  <c r="AW20" i="2"/>
  <c r="AU33" i="6"/>
  <c r="BQ100" i="9"/>
  <c r="BE55" i="6"/>
  <c r="AB22" i="9"/>
  <c r="K72" i="2"/>
  <c r="BQ77" i="9"/>
  <c r="K40" i="2"/>
  <c r="AE88" i="5"/>
  <c r="BP103" i="8"/>
  <c r="T20" i="5"/>
  <c r="I52" i="2"/>
  <c r="AF66" i="8"/>
  <c r="F74" i="2"/>
  <c r="E68" i="8"/>
  <c r="G85" i="2"/>
  <c r="L77" i="2"/>
  <c r="AW31" i="6"/>
  <c r="BQ62" i="9"/>
  <c r="AD67" i="5"/>
  <c r="AA68" i="8"/>
  <c r="F56" i="2"/>
  <c r="AV65" i="2"/>
  <c r="AC51" i="8"/>
  <c r="T17" i="5"/>
  <c r="BO36" i="9"/>
  <c r="BG13" i="2"/>
  <c r="AP35" i="6"/>
  <c r="AE85" i="5"/>
  <c r="AD48" i="5"/>
  <c r="BE15" i="4"/>
  <c r="G73" i="8"/>
  <c r="AF29" i="8"/>
  <c r="BE15" i="2"/>
  <c r="BN80" i="2"/>
  <c r="K59" i="5"/>
  <c r="AC96" i="8"/>
  <c r="BE95" i="9"/>
  <c r="BE13" i="4"/>
  <c r="AP67" i="6"/>
  <c r="BP15" i="6"/>
  <c r="BE85" i="9"/>
  <c r="AW26" i="2"/>
  <c r="AR39" i="6"/>
  <c r="H70" i="2"/>
  <c r="BQ61" i="2"/>
  <c r="X38" i="8"/>
  <c r="BN41" i="6"/>
  <c r="AV16" i="2"/>
  <c r="F41" i="5"/>
  <c r="AQ14" i="9"/>
  <c r="AV98" i="8"/>
  <c r="BO69" i="2"/>
  <c r="BP53" i="6"/>
  <c r="J78" i="8"/>
  <c r="L42" i="2"/>
  <c r="I80" i="2"/>
  <c r="AQ19" i="9"/>
  <c r="BO72" i="2"/>
  <c r="BO101" i="9"/>
  <c r="AD59" i="5"/>
  <c r="L29" i="5"/>
  <c r="BD93" i="2"/>
  <c r="I60" i="5"/>
  <c r="BF13" i="2"/>
  <c r="U19" i="5"/>
  <c r="J34" i="8"/>
  <c r="Y60" i="5"/>
  <c r="I85" i="2"/>
  <c r="AR70" i="6"/>
  <c r="AQ63" i="6"/>
  <c r="BP84" i="2"/>
  <c r="AV80" i="2"/>
  <c r="J17" i="2"/>
  <c r="U69" i="8"/>
  <c r="BP9" i="2"/>
  <c r="AG63" i="8"/>
  <c r="E82" i="8"/>
  <c r="BP75" i="2"/>
  <c r="AU19" i="2"/>
  <c r="G67" i="2"/>
  <c r="K69" i="5"/>
  <c r="F34" i="2"/>
  <c r="H93" i="5"/>
  <c r="BG74" i="2"/>
  <c r="AO28" i="6"/>
  <c r="BG88" i="2"/>
  <c r="BG22" i="2"/>
  <c r="AW31" i="2"/>
  <c r="BE54" i="2"/>
  <c r="AU79" i="2"/>
  <c r="AW13" i="6"/>
  <c r="AV66" i="6"/>
  <c r="AQ56" i="6"/>
  <c r="F22" i="8"/>
  <c r="Y45" i="8"/>
  <c r="AV14" i="6"/>
  <c r="BE15" i="6"/>
  <c r="AW69" i="2"/>
  <c r="E70" i="8"/>
  <c r="AQ26" i="6"/>
  <c r="E19" i="8"/>
  <c r="BD48" i="6"/>
  <c r="BD30" i="6"/>
  <c r="BO64" i="6"/>
  <c r="BQ17" i="6"/>
  <c r="E53" i="8"/>
  <c r="Y27" i="8"/>
  <c r="AP44" i="6"/>
  <c r="BD57" i="2"/>
  <c r="BD29" i="6"/>
  <c r="AT7" i="2"/>
  <c r="BQ93" i="2"/>
  <c r="T34" i="8"/>
  <c r="AV37" i="2"/>
  <c r="AT6" i="2"/>
  <c r="AO69" i="6"/>
  <c r="AW11" i="6"/>
  <c r="BO12" i="2"/>
  <c r="I85" i="5"/>
  <c r="J36" i="5"/>
  <c r="AP38" i="5"/>
  <c r="BP80" i="2"/>
  <c r="BP70" i="2"/>
  <c r="AP14" i="6"/>
  <c r="H84" i="2"/>
  <c r="U95" i="5"/>
  <c r="BD16" i="6"/>
  <c r="K83" i="2"/>
  <c r="BD28" i="2"/>
  <c r="BD60" i="2"/>
  <c r="F64" i="5"/>
  <c r="BF88" i="2"/>
  <c r="AO37" i="6"/>
  <c r="BG93" i="2"/>
  <c r="BO91" i="2"/>
  <c r="AW39" i="2"/>
  <c r="BO62" i="6"/>
  <c r="AT46" i="6"/>
  <c r="AU40" i="2"/>
  <c r="BE41" i="6"/>
  <c r="H60" i="8"/>
  <c r="Z103" i="5"/>
  <c r="BO33" i="2"/>
  <c r="AO6" i="6"/>
  <c r="AT24" i="2"/>
  <c r="BQ94" i="2"/>
  <c r="BD18" i="2"/>
  <c r="BQ77" i="2"/>
  <c r="BG11" i="6"/>
  <c r="AT67" i="2"/>
  <c r="BN64" i="2"/>
  <c r="BD43" i="2"/>
  <c r="J60" i="8"/>
  <c r="BG31" i="2"/>
  <c r="AV20" i="6"/>
  <c r="H69" i="8"/>
  <c r="AV9" i="2"/>
  <c r="BQ52" i="2"/>
  <c r="BE33" i="2"/>
  <c r="BE71" i="6"/>
  <c r="BE80" i="2"/>
  <c r="AT63" i="6"/>
  <c r="AU75" i="2"/>
  <c r="BD68" i="6"/>
  <c r="BO15" i="2"/>
  <c r="BN84" i="8"/>
  <c r="BQ47" i="6"/>
  <c r="BF89" i="2"/>
  <c r="BP55" i="6"/>
  <c r="I9" i="2"/>
  <c r="AQ54" i="8"/>
  <c r="V38" i="5"/>
  <c r="BQ48" i="6"/>
  <c r="BG42" i="2"/>
  <c r="BQ73" i="2"/>
  <c r="AT86" i="2"/>
  <c r="AP38" i="6"/>
  <c r="BG73" i="9"/>
  <c r="AE44" i="5"/>
  <c r="AH13" i="5"/>
  <c r="AR40" i="6"/>
  <c r="BG27" i="2"/>
  <c r="BO46" i="2"/>
  <c r="BD57" i="6"/>
  <c r="L27" i="2"/>
  <c r="BP80" i="9"/>
  <c r="AT53" i="5"/>
  <c r="AT58" i="2"/>
  <c r="M51" i="2"/>
  <c r="AW76" i="4"/>
  <c r="U60" i="9"/>
  <c r="AR29" i="4"/>
  <c r="AP49" i="4"/>
  <c r="AV60" i="4"/>
  <c r="BG46" i="4"/>
  <c r="BN95" i="8"/>
  <c r="BE84" i="6"/>
  <c r="AR9" i="4"/>
  <c r="AB36" i="9"/>
  <c r="AC84" i="9"/>
  <c r="AW79" i="9"/>
  <c r="AV71" i="4"/>
  <c r="BD45" i="4"/>
  <c r="Z99" i="8"/>
  <c r="BN14" i="4"/>
  <c r="AB60" i="9"/>
  <c r="Z7" i="9"/>
  <c r="BN68" i="9"/>
  <c r="BG45" i="9"/>
  <c r="G24" i="2"/>
  <c r="X81" i="9"/>
  <c r="E71" i="2"/>
  <c r="AA84" i="9"/>
  <c r="BD104" i="4"/>
  <c r="BQ102" i="2"/>
  <c r="BQ87" i="4"/>
  <c r="BF38" i="4"/>
  <c r="AP47" i="4"/>
  <c r="BQ74" i="9"/>
  <c r="BD99" i="8"/>
  <c r="BO61" i="4"/>
  <c r="I89" i="2"/>
  <c r="E94" i="2"/>
  <c r="BQ25" i="4"/>
  <c r="G51" i="2"/>
  <c r="J14" i="5"/>
  <c r="AT23" i="9"/>
  <c r="AE84" i="5"/>
  <c r="AF48" i="8"/>
  <c r="AW39" i="6"/>
  <c r="AT46" i="2"/>
  <c r="BO58" i="2"/>
  <c r="AV72" i="6"/>
  <c r="AE104" i="5"/>
  <c r="Y16" i="8"/>
  <c r="AV12" i="2"/>
  <c r="AO34" i="9"/>
  <c r="AC95" i="8"/>
  <c r="F21" i="8"/>
  <c r="I56" i="5"/>
  <c r="AP31" i="6"/>
  <c r="J62" i="8"/>
  <c r="L68" i="2"/>
  <c r="H53" i="5"/>
  <c r="E95" i="5"/>
  <c r="AC79" i="9"/>
  <c r="BO10" i="2"/>
  <c r="BQ27" i="9"/>
  <c r="H37" i="5"/>
  <c r="Z9" i="9"/>
  <c r="K90" i="2"/>
  <c r="BD40" i="4"/>
  <c r="K31" i="5"/>
  <c r="F29" i="8"/>
  <c r="BQ98" i="9"/>
  <c r="AT41" i="2"/>
  <c r="V35" i="9"/>
  <c r="AQ73" i="6"/>
  <c r="J25" i="2"/>
  <c r="BO62" i="2"/>
  <c r="AD30" i="8"/>
  <c r="I27" i="5"/>
  <c r="T66" i="8"/>
  <c r="AR49" i="6"/>
  <c r="AW34" i="6"/>
  <c r="J30" i="2"/>
  <c r="BG81" i="9"/>
  <c r="BQ33" i="6"/>
  <c r="F52" i="2"/>
  <c r="BN51" i="6"/>
  <c r="BD66" i="6"/>
  <c r="AW17" i="6"/>
  <c r="BN21" i="9"/>
  <c r="BQ66" i="9"/>
  <c r="BD96" i="8"/>
  <c r="T73" i="8"/>
  <c r="T70" i="8"/>
  <c r="BD75" i="2"/>
  <c r="BG21" i="2"/>
  <c r="BQ60" i="6"/>
  <c r="AW38" i="2"/>
  <c r="AB38" i="8"/>
  <c r="BE57" i="6"/>
  <c r="AQ77" i="8"/>
  <c r="BP38" i="6"/>
  <c r="BO90" i="2"/>
  <c r="H81" i="5"/>
  <c r="AB97" i="9"/>
  <c r="X23" i="8"/>
  <c r="BN68" i="6"/>
  <c r="AT68" i="6"/>
  <c r="BG17" i="6"/>
  <c r="E89" i="2"/>
  <c r="AP15" i="9"/>
  <c r="AO13" i="6"/>
  <c r="AH59" i="8"/>
  <c r="BG38" i="6"/>
  <c r="BG17" i="2"/>
  <c r="F53" i="8"/>
  <c r="I21" i="2"/>
  <c r="AT35" i="6"/>
  <c r="T21" i="5"/>
  <c r="BE62" i="2"/>
  <c r="K78" i="5"/>
  <c r="X67" i="8"/>
  <c r="E15" i="8"/>
  <c r="BO91" i="9"/>
  <c r="L19" i="5"/>
  <c r="AH57" i="8"/>
  <c r="BG44" i="2"/>
  <c r="AE32" i="8"/>
  <c r="AH36" i="8"/>
  <c r="X16" i="9"/>
  <c r="AR38" i="6"/>
  <c r="H83" i="5"/>
  <c r="L57" i="2"/>
  <c r="E74" i="5"/>
  <c r="BD73" i="6"/>
  <c r="BD78" i="8" s="1"/>
  <c r="AC47" i="9"/>
  <c r="AH45" i="8"/>
  <c r="BF74" i="4"/>
  <c r="AF68" i="8"/>
  <c r="BN62" i="6"/>
  <c r="BE30" i="2"/>
  <c r="E26" i="2"/>
  <c r="BQ71" i="6"/>
  <c r="I45" i="2"/>
  <c r="BD80" i="9"/>
  <c r="E10" i="8"/>
  <c r="AQ46" i="6"/>
  <c r="BE75" i="2"/>
  <c r="BN8" i="6"/>
  <c r="BN48" i="6"/>
  <c r="AT76" i="2"/>
  <c r="BF91" i="2"/>
  <c r="AT90" i="2"/>
  <c r="AH65" i="8"/>
  <c r="BE50" i="6"/>
  <c r="BD19" i="6"/>
  <c r="J66" i="8"/>
  <c r="AV22" i="2"/>
  <c r="BF6" i="6"/>
  <c r="AE42" i="5"/>
  <c r="X60" i="8"/>
  <c r="BG44" i="6"/>
  <c r="AV32" i="2"/>
  <c r="AT41" i="6"/>
  <c r="T72" i="5"/>
  <c r="F66" i="2"/>
  <c r="BO45" i="2"/>
  <c r="BN63" i="2"/>
  <c r="BQ45" i="2"/>
  <c r="AV44" i="6"/>
  <c r="AT54" i="6"/>
  <c r="AV69" i="6"/>
  <c r="AW52" i="6"/>
  <c r="BD40" i="6"/>
  <c r="BD86" i="2"/>
  <c r="AT23" i="2"/>
  <c r="AQ55" i="6"/>
  <c r="BE37" i="2"/>
  <c r="AO49" i="6"/>
  <c r="BO20" i="6"/>
  <c r="AE9" i="5"/>
  <c r="T87" i="5"/>
  <c r="F23" i="2"/>
  <c r="AQ28" i="6"/>
  <c r="BE46" i="6"/>
  <c r="BQ58" i="4"/>
  <c r="BE68" i="6"/>
  <c r="AU48" i="6"/>
  <c r="BG43" i="6"/>
  <c r="BE89" i="2"/>
  <c r="K105" i="9"/>
  <c r="BN23" i="6"/>
  <c r="AR16" i="6"/>
  <c r="G93" i="2"/>
  <c r="BF10" i="2"/>
  <c r="L87" i="5"/>
  <c r="BQ57" i="6"/>
  <c r="BE67" i="6"/>
  <c r="AQ16" i="6"/>
  <c r="E20" i="8"/>
  <c r="I32" i="8"/>
  <c r="AE59" i="8"/>
  <c r="BD34" i="6"/>
  <c r="AO27" i="6"/>
  <c r="BF60" i="6"/>
  <c r="AR36" i="6"/>
  <c r="AT38" i="6"/>
  <c r="T44" i="8"/>
  <c r="BE88" i="2"/>
  <c r="AU59" i="6"/>
  <c r="AE18" i="5"/>
  <c r="BD81" i="2"/>
  <c r="AO51" i="6"/>
  <c r="BO68" i="2"/>
  <c r="AR69" i="6"/>
  <c r="BQ83" i="2"/>
  <c r="BO58" i="6"/>
  <c r="BD31" i="2"/>
  <c r="BN40" i="2"/>
  <c r="BN69" i="2"/>
  <c r="AV88" i="2"/>
  <c r="AV34" i="6"/>
  <c r="AW66" i="2"/>
  <c r="AV41" i="6"/>
  <c r="I27" i="8"/>
  <c r="J55" i="8"/>
  <c r="BQ10" i="2"/>
  <c r="BN65" i="2"/>
  <c r="AQ72" i="9"/>
  <c r="AU73" i="6"/>
  <c r="BF73" i="6"/>
  <c r="BF79" i="8" s="1"/>
  <c r="J22" i="8"/>
  <c r="BE13" i="6"/>
  <c r="BQ15" i="2"/>
  <c r="BO47" i="8"/>
  <c r="BN35" i="2"/>
  <c r="BP62" i="6"/>
  <c r="BP47" i="2"/>
  <c r="AO29" i="6"/>
  <c r="AG13" i="8"/>
  <c r="BN12" i="6"/>
  <c r="AV9" i="8"/>
  <c r="BO29" i="6"/>
  <c r="Z24" i="5"/>
  <c r="H30" i="5"/>
  <c r="BO16" i="2"/>
  <c r="AW7" i="2"/>
  <c r="AU27" i="2"/>
  <c r="AH70" i="8"/>
  <c r="AW19" i="6"/>
  <c r="AW53" i="2"/>
  <c r="AD71" i="8"/>
  <c r="AP63" i="6"/>
  <c r="I80" i="8"/>
  <c r="BG62" i="6"/>
  <c r="X90" i="8"/>
  <c r="AW58" i="6"/>
  <c r="AU92" i="2"/>
  <c r="BG79" i="6"/>
  <c r="BG76" i="4"/>
  <c r="T59" i="9"/>
  <c r="AO72" i="4"/>
  <c r="AW59" i="4"/>
  <c r="BD78" i="9"/>
  <c r="AQ80" i="9"/>
  <c r="AT13" i="4"/>
  <c r="AH37" i="9"/>
  <c r="K44" i="2"/>
  <c r="I75" i="2"/>
  <c r="AC94" i="9"/>
  <c r="AT45" i="9"/>
  <c r="BG84" i="4"/>
  <c r="BO64" i="4"/>
  <c r="AU11" i="4"/>
  <c r="BF96" i="9"/>
  <c r="E49" i="2"/>
  <c r="BQ12" i="4"/>
  <c r="E21" i="2"/>
  <c r="BP79" i="9"/>
  <c r="J15" i="2"/>
  <c r="AV27" i="9"/>
  <c r="BQ104" i="8"/>
  <c r="AC51" i="9"/>
  <c r="J52" i="2"/>
  <c r="I42" i="2"/>
  <c r="I77" i="2"/>
  <c r="L49" i="2"/>
  <c r="AT75" i="9"/>
  <c r="AD40" i="8"/>
  <c r="K79" i="2"/>
  <c r="AE27" i="8"/>
  <c r="H93" i="2"/>
  <c r="BP9" i="9"/>
  <c r="AU98" i="9"/>
  <c r="G19" i="2"/>
  <c r="BG60" i="9"/>
  <c r="AP51" i="6"/>
  <c r="BQ55" i="6"/>
  <c r="Z85" i="8"/>
  <c r="BQ56" i="9"/>
  <c r="E39" i="8"/>
  <c r="E83" i="5"/>
  <c r="I73" i="2"/>
  <c r="F39" i="8"/>
  <c r="H78" i="5"/>
  <c r="AH9" i="8"/>
  <c r="AB33" i="9"/>
  <c r="BD46" i="2"/>
  <c r="AW33" i="6"/>
  <c r="AW10" i="6"/>
  <c r="BP65" i="2"/>
  <c r="AO8" i="9"/>
  <c r="F80" i="2"/>
  <c r="G56" i="5"/>
  <c r="AO34" i="6"/>
  <c r="L22" i="5"/>
  <c r="U62" i="5"/>
  <c r="AQ91" i="8"/>
  <c r="BQ10" i="4"/>
  <c r="I11" i="2"/>
  <c r="AP40" i="6"/>
  <c r="BP43" i="2"/>
  <c r="BO68" i="6"/>
  <c r="AR11" i="9"/>
  <c r="F71" i="2"/>
  <c r="BP104" i="9"/>
  <c r="H36" i="8"/>
  <c r="AG81" i="8"/>
  <c r="BE31" i="6"/>
  <c r="AB90" i="9"/>
  <c r="K51" i="2"/>
  <c r="AT59" i="6"/>
  <c r="F30" i="8"/>
  <c r="BF57" i="4"/>
  <c r="AT13" i="6"/>
  <c r="G74" i="2"/>
  <c r="AQ66" i="6"/>
  <c r="K61" i="2"/>
  <c r="AO38" i="6"/>
  <c r="F29" i="2"/>
  <c r="BO42" i="2"/>
  <c r="AU41" i="6"/>
  <c r="AR43" i="6"/>
  <c r="F15" i="5"/>
  <c r="T18" i="8"/>
  <c r="X22" i="9"/>
  <c r="E33" i="8"/>
  <c r="AT81" i="2"/>
  <c r="AU66" i="2"/>
  <c r="AT51" i="2"/>
  <c r="AV85" i="2"/>
  <c r="Y30" i="8"/>
  <c r="AD9" i="5"/>
  <c r="BQ8" i="2"/>
  <c r="AW39" i="9"/>
  <c r="AD55" i="8"/>
  <c r="AC53" i="8"/>
  <c r="AU24" i="2"/>
  <c r="I66" i="2"/>
  <c r="U28" i="8"/>
  <c r="AU60" i="2"/>
  <c r="G38" i="2"/>
  <c r="AU46" i="6"/>
  <c r="BG82" i="2"/>
  <c r="G64" i="5"/>
  <c r="Z19" i="9"/>
  <c r="G61" i="8"/>
  <c r="AV13" i="6"/>
  <c r="AU21" i="2"/>
  <c r="AD18" i="8"/>
  <c r="F38" i="8"/>
  <c r="BE49" i="2"/>
  <c r="AO22" i="6"/>
  <c r="AB83" i="9"/>
  <c r="BD68" i="2"/>
  <c r="BG61" i="2"/>
  <c r="K91" i="5"/>
  <c r="L67" i="2"/>
  <c r="AO11" i="6"/>
  <c r="AW19" i="2"/>
  <c r="AU15" i="6"/>
  <c r="BD91" i="8"/>
  <c r="AV90" i="2"/>
  <c r="AE45" i="8"/>
  <c r="AU53" i="2"/>
  <c r="BN58" i="2"/>
  <c r="BG48" i="2"/>
  <c r="BN39" i="6"/>
  <c r="K46" i="2"/>
  <c r="BD52" i="6"/>
  <c r="BD16" i="2"/>
  <c r="G86" i="2"/>
  <c r="BP59" i="6"/>
  <c r="BN72" i="6"/>
  <c r="AR46" i="6"/>
  <c r="H30" i="8"/>
  <c r="Y76" i="5"/>
  <c r="AV50" i="2"/>
  <c r="AP82" i="9"/>
  <c r="BP37" i="6"/>
  <c r="AW56" i="6"/>
  <c r="BD77" i="2"/>
  <c r="BE12" i="2"/>
  <c r="BQ50" i="6"/>
  <c r="AV40" i="6"/>
  <c r="G23" i="2"/>
  <c r="AU72" i="6"/>
  <c r="BQ50" i="2"/>
  <c r="X75" i="8"/>
  <c r="Y17" i="5"/>
  <c r="AQ32" i="6"/>
  <c r="Y42" i="8"/>
  <c r="BG34" i="6"/>
  <c r="AQ18" i="6"/>
  <c r="AP15" i="6"/>
  <c r="AW61" i="2"/>
  <c r="U65" i="8"/>
  <c r="AW57" i="2"/>
  <c r="BD11" i="6"/>
  <c r="BE46" i="2"/>
  <c r="AT85" i="2"/>
  <c r="BD102" i="9"/>
  <c r="AU70" i="2"/>
  <c r="BQ31" i="2"/>
  <c r="AW60" i="2"/>
  <c r="BN61" i="2"/>
  <c r="AT12" i="6"/>
  <c r="AO9" i="6"/>
  <c r="BD8" i="6"/>
  <c r="Y55" i="5"/>
  <c r="AC47" i="8"/>
  <c r="BF81" i="2"/>
  <c r="BD13" i="6"/>
  <c r="BQ58" i="2"/>
  <c r="AT17" i="6"/>
  <c r="BN65" i="6"/>
  <c r="F8" i="2"/>
  <c r="BD92" i="8"/>
  <c r="AV55" i="2"/>
  <c r="BN35" i="6"/>
  <c r="AR60" i="6"/>
  <c r="BO57" i="2"/>
  <c r="AR47" i="6"/>
  <c r="AR11" i="8"/>
  <c r="BP86" i="2"/>
  <c r="AW59" i="2"/>
  <c r="AW41" i="6"/>
  <c r="AO41" i="6"/>
  <c r="BQ22" i="6"/>
  <c r="AP57" i="5"/>
  <c r="H25" i="8"/>
  <c r="BD91" i="2"/>
  <c r="U33" i="5"/>
  <c r="BO85" i="2"/>
  <c r="BO71" i="2"/>
  <c r="AB53" i="5"/>
  <c r="BN34" i="6"/>
  <c r="BD20" i="6"/>
  <c r="BO73" i="6"/>
  <c r="E64" i="8"/>
  <c r="BP48" i="6"/>
  <c r="BO47" i="2"/>
  <c r="AW59" i="8"/>
  <c r="AU50" i="6"/>
  <c r="BN94" i="2"/>
  <c r="BP94" i="2"/>
  <c r="BN78" i="2"/>
  <c r="J16" i="2"/>
  <c r="AQ69" i="6"/>
  <c r="BP16" i="6"/>
  <c r="BP72" i="2"/>
  <c r="BG87" i="2"/>
  <c r="BG35" i="6"/>
  <c r="AU53" i="9"/>
  <c r="BF71" i="6"/>
  <c r="BE13" i="2"/>
  <c r="BF19" i="4"/>
  <c r="AW33" i="2"/>
  <c r="AR53" i="6"/>
  <c r="AQ45" i="5"/>
  <c r="AE52" i="8"/>
  <c r="AT15" i="2"/>
  <c r="BG14" i="6"/>
  <c r="BE44" i="2"/>
  <c r="AT83" i="2"/>
  <c r="AO81" i="5"/>
  <c r="BN27" i="2"/>
  <c r="BD49" i="5"/>
  <c r="BQ11" i="2"/>
  <c r="BN44" i="2"/>
  <c r="AO7" i="6"/>
  <c r="BQ71" i="8"/>
  <c r="AR58" i="6"/>
  <c r="AA22" i="5"/>
  <c r="BO36" i="2"/>
  <c r="BO79" i="8"/>
  <c r="BQ45" i="6"/>
  <c r="BP35" i="6"/>
  <c r="N56" i="2"/>
  <c r="AU62" i="6"/>
  <c r="BN11" i="2"/>
  <c r="BP31" i="8"/>
  <c r="AO40" i="6"/>
  <c r="BO15" i="8"/>
  <c r="BP32" i="2"/>
  <c r="BP11" i="6"/>
  <c r="BG70" i="6"/>
  <c r="K23" i="2"/>
  <c r="AW86" i="2"/>
  <c r="AC15" i="8"/>
  <c r="L22" i="9"/>
  <c r="AC104" i="9"/>
  <c r="AV44" i="4"/>
  <c r="BD92" i="9"/>
  <c r="L53" i="2"/>
  <c r="AQ39" i="9"/>
  <c r="Y75" i="5"/>
  <c r="AQ13" i="9"/>
  <c r="BO20" i="9"/>
  <c r="BF16" i="4"/>
  <c r="L58" i="2"/>
  <c r="J81" i="8"/>
  <c r="I33" i="8"/>
  <c r="T76" i="5"/>
  <c r="AE36" i="8"/>
  <c r="AW47" i="2"/>
  <c r="BO84" i="2"/>
  <c r="BQ75" i="9"/>
  <c r="AB51" i="8"/>
  <c r="J13" i="5"/>
  <c r="J61" i="2"/>
  <c r="H38" i="5"/>
  <c r="G94" i="5"/>
  <c r="AU25" i="2"/>
  <c r="AU20" i="2"/>
  <c r="BO42" i="6"/>
  <c r="AT64" i="2"/>
  <c r="BP68" i="6"/>
  <c r="AV63" i="9"/>
  <c r="AU49" i="6"/>
  <c r="BF28" i="6"/>
  <c r="AR37" i="6"/>
  <c r="AT38" i="2"/>
  <c r="BG23" i="6"/>
  <c r="BD9" i="6"/>
  <c r="AO20" i="6"/>
  <c r="V25" i="8"/>
  <c r="AD95" i="5"/>
  <c r="BN75" i="5"/>
  <c r="BN61" i="6"/>
  <c r="BD31" i="6"/>
  <c r="BN74" i="2"/>
  <c r="BO68" i="5"/>
  <c r="BG55" i="8"/>
  <c r="BF86" i="2"/>
  <c r="AV45" i="5"/>
  <c r="BF82" i="8"/>
  <c r="BO75" i="2"/>
  <c r="M59" i="2"/>
  <c r="BO54" i="2"/>
  <c r="AW14" i="6"/>
  <c r="AW45" i="6"/>
  <c r="I25" i="8"/>
  <c r="BF50" i="6"/>
  <c r="N10" i="2"/>
  <c r="BG41" i="6"/>
  <c r="BQ14" i="6"/>
  <c r="AW49" i="6"/>
  <c r="BG36" i="2"/>
  <c r="AT84" i="5"/>
  <c r="AO20" i="5"/>
  <c r="AU22" i="2"/>
  <c r="BG53" i="8"/>
  <c r="M57" i="9"/>
  <c r="AU52" i="2"/>
  <c r="E32" i="2"/>
  <c r="N59" i="2"/>
  <c r="BQ37" i="5"/>
  <c r="AB71" i="5"/>
  <c r="F69" i="9"/>
  <c r="BO32" i="6"/>
  <c r="AU27" i="6"/>
  <c r="BN15" i="2"/>
  <c r="AF52" i="5"/>
  <c r="AG58" i="8"/>
  <c r="BN45" i="6"/>
  <c r="BP39" i="2"/>
  <c r="AW37" i="6"/>
  <c r="AP53" i="6"/>
  <c r="AT92" i="2"/>
  <c r="AP87" i="5"/>
  <c r="BD50" i="6"/>
  <c r="AC60" i="5"/>
  <c r="BF21" i="2"/>
  <c r="AP16" i="6"/>
  <c r="N8" i="2"/>
  <c r="W104" i="5"/>
  <c r="V50" i="5"/>
  <c r="BF44" i="9"/>
  <c r="AW26" i="8"/>
  <c r="AQ53" i="8"/>
  <c r="BN39" i="8"/>
  <c r="W71" i="5"/>
  <c r="AF77" i="5"/>
  <c r="AP50" i="8"/>
  <c r="AU63" i="2"/>
  <c r="Y52" i="9"/>
  <c r="BF24" i="2"/>
  <c r="BF31" i="6"/>
  <c r="BP16" i="8"/>
  <c r="L36" i="2"/>
  <c r="Z56" i="8"/>
  <c r="AC62" i="5"/>
  <c r="BE64" i="8"/>
  <c r="AC45" i="5"/>
  <c r="N28" i="2"/>
  <c r="BF41" i="6"/>
  <c r="AW14" i="2"/>
  <c r="BD21" i="2"/>
  <c r="BO88" i="8"/>
  <c r="AU50" i="5"/>
  <c r="BF43" i="6"/>
  <c r="AP13" i="5"/>
  <c r="BN29" i="2"/>
  <c r="AP23" i="8"/>
  <c r="BN61" i="5"/>
  <c r="AO68" i="8"/>
  <c r="N36" i="2"/>
  <c r="AO10" i="6"/>
  <c r="AQ47" i="5"/>
  <c r="T85" i="9"/>
  <c r="BG50" i="9"/>
  <c r="BO105" i="2"/>
  <c r="AU70" i="4"/>
  <c r="AU92" i="8"/>
  <c r="T60" i="8"/>
  <c r="AR93" i="8"/>
  <c r="AC35" i="8"/>
  <c r="AC87" i="8"/>
  <c r="AC48" i="8"/>
  <c r="G14" i="2"/>
  <c r="BO86" i="9"/>
  <c r="BG25" i="6"/>
  <c r="AO63" i="6"/>
  <c r="G66" i="2"/>
  <c r="BE66" i="6"/>
  <c r="AC44" i="9"/>
  <c r="BO70" i="2"/>
  <c r="AT80" i="2"/>
  <c r="Y41" i="5"/>
  <c r="Y45" i="5"/>
  <c r="X56" i="9"/>
  <c r="AR19" i="9"/>
  <c r="AW38" i="6"/>
  <c r="BN21" i="6"/>
  <c r="AP61" i="6"/>
  <c r="BF47" i="2"/>
  <c r="AU15" i="2"/>
  <c r="BG91" i="2"/>
  <c r="AU55" i="6"/>
  <c r="J13" i="8"/>
  <c r="BE63" i="2"/>
  <c r="BE60" i="5" s="1"/>
  <c r="BN18" i="2"/>
  <c r="AG30" i="5"/>
  <c r="AP18" i="6"/>
  <c r="BD19" i="2"/>
  <c r="AV22" i="6"/>
  <c r="AD19" i="5"/>
  <c r="AU12" i="2"/>
  <c r="AV78" i="2"/>
  <c r="AV17" i="6"/>
  <c r="BE40" i="2"/>
  <c r="AW23" i="8"/>
  <c r="Y90" i="5"/>
  <c r="BE38" i="2"/>
  <c r="BD10" i="2"/>
  <c r="BQ68" i="8"/>
  <c r="AU87" i="2"/>
  <c r="AB93" i="5"/>
  <c r="AF65" i="8"/>
  <c r="BP95" i="9"/>
  <c r="AV25" i="5"/>
  <c r="BD67" i="2"/>
  <c r="AQ41" i="5"/>
  <c r="BE86" i="2"/>
  <c r="AB59" i="5"/>
  <c r="BP23" i="2"/>
  <c r="BQ74" i="2"/>
  <c r="BO50" i="6"/>
  <c r="AR44" i="6"/>
  <c r="AU40" i="6"/>
  <c r="AV47" i="2"/>
  <c r="N62" i="2"/>
  <c r="AV53" i="6"/>
  <c r="AE35" i="8"/>
  <c r="AW81" i="2"/>
  <c r="AU31" i="8"/>
  <c r="AV67" i="6"/>
  <c r="BG64" i="6"/>
  <c r="M52" i="2"/>
  <c r="BE60" i="6"/>
  <c r="BN67" i="6"/>
  <c r="BN14" i="6"/>
  <c r="AU46" i="2"/>
  <c r="BP64" i="8"/>
  <c r="BG58" i="2"/>
  <c r="BP21" i="2"/>
  <c r="AR6" i="2"/>
  <c r="BN40" i="8"/>
  <c r="AW61" i="6"/>
  <c r="AU51" i="6"/>
  <c r="T72" i="9"/>
  <c r="AO70" i="5"/>
  <c r="BF61" i="2"/>
  <c r="K21" i="2"/>
  <c r="AP86" i="9"/>
  <c r="AQ10" i="8"/>
  <c r="AV34" i="2"/>
  <c r="AV92" i="5"/>
  <c r="AF42" i="5"/>
  <c r="V43" i="5"/>
  <c r="X102" i="9"/>
  <c r="BN15" i="5"/>
  <c r="BP99" i="5"/>
  <c r="BG59" i="2"/>
  <c r="X62" i="9"/>
  <c r="AB10" i="9"/>
  <c r="T71" i="8"/>
  <c r="AG89" i="9"/>
  <c r="T35" i="5"/>
  <c r="E75" i="5"/>
  <c r="G95" i="5"/>
  <c r="F85" i="8"/>
  <c r="BO64" i="8"/>
  <c r="BE23" i="6"/>
  <c r="BP89" i="2"/>
  <c r="Z56" i="5"/>
  <c r="BO80" i="8"/>
  <c r="BF92" i="8"/>
  <c r="BO82" i="5"/>
  <c r="AO72" i="5"/>
  <c r="AB44" i="8"/>
  <c r="AP83" i="5"/>
  <c r="W70" i="5"/>
  <c r="AR10" i="5"/>
  <c r="BN75" i="4"/>
  <c r="BQ100" i="4"/>
  <c r="AQ73" i="9"/>
  <c r="BF12" i="4"/>
  <c r="BQ72" i="4"/>
  <c r="BP34" i="2"/>
  <c r="AV18" i="6"/>
  <c r="Y20" i="5"/>
  <c r="E72" i="2"/>
  <c r="F63" i="2"/>
  <c r="F62" i="5" s="1"/>
  <c r="AD44" i="5"/>
  <c r="K91" i="2"/>
  <c r="K92" i="2"/>
  <c r="AE23" i="5"/>
  <c r="AD46" i="5"/>
  <c r="BF62" i="6"/>
  <c r="BF37" i="8" s="1"/>
  <c r="BO78" i="9"/>
  <c r="AA51" i="9"/>
  <c r="BF63" i="6"/>
  <c r="AH33" i="8"/>
  <c r="BO13" i="2"/>
  <c r="Y77" i="5"/>
  <c r="AG66" i="8"/>
  <c r="E47" i="5"/>
  <c r="BP34" i="6"/>
  <c r="AU39" i="2"/>
  <c r="AQ38" i="8"/>
  <c r="BF93" i="2"/>
  <c r="AW44" i="6"/>
  <c r="G33" i="2"/>
  <c r="G44" i="2"/>
  <c r="BP53" i="2"/>
  <c r="AP48" i="6"/>
  <c r="BD17" i="2"/>
  <c r="BG33" i="2"/>
  <c r="Z36" i="8"/>
  <c r="AW62" i="2"/>
  <c r="Z78" i="9"/>
  <c r="BP43" i="6"/>
  <c r="BD56" i="6"/>
  <c r="BN41" i="2"/>
  <c r="BF19" i="2"/>
  <c r="AW29" i="6"/>
  <c r="AV89" i="5"/>
  <c r="F33" i="5"/>
  <c r="AP62" i="6"/>
  <c r="AT28" i="2"/>
  <c r="N43" i="2"/>
  <c r="BQ27" i="6"/>
  <c r="AP17" i="6"/>
  <c r="BE24" i="2"/>
  <c r="BE32" i="6"/>
  <c r="BO56" i="2"/>
  <c r="AH46" i="8"/>
  <c r="AW12" i="6"/>
  <c r="AW64" i="6"/>
  <c r="BQ86" i="2"/>
  <c r="AQ8" i="6"/>
  <c r="AW8" i="2"/>
  <c r="BP48" i="2"/>
  <c r="BP6" i="2"/>
  <c r="BQ82" i="2"/>
  <c r="AB67" i="8"/>
  <c r="AR26" i="6"/>
  <c r="AB16" i="8"/>
  <c r="BO34" i="6"/>
  <c r="BP24" i="2"/>
  <c r="BQ69" i="2"/>
  <c r="W33" i="8"/>
  <c r="BP58" i="2"/>
  <c r="I86" i="2"/>
  <c r="BN59" i="6"/>
  <c r="BD41" i="6"/>
  <c r="AP42" i="6"/>
  <c r="AP42" i="8"/>
  <c r="AO35" i="6"/>
  <c r="AW91" i="2"/>
  <c r="BE23" i="2"/>
  <c r="BQ12" i="2"/>
  <c r="Y85" i="5"/>
  <c r="BN53" i="6"/>
  <c r="AB78" i="5"/>
  <c r="AO31" i="8"/>
  <c r="K93" i="5"/>
  <c r="E49" i="5"/>
  <c r="AR73" i="5"/>
  <c r="BN62" i="5"/>
  <c r="BD46" i="6"/>
  <c r="V47" i="9"/>
  <c r="X70" i="9"/>
  <c r="AC96" i="5"/>
  <c r="AT35" i="5"/>
  <c r="AP102" i="5"/>
  <c r="N9" i="2"/>
  <c r="BO57" i="6"/>
  <c r="N39" i="2"/>
  <c r="N86" i="2"/>
  <c r="AO23" i="6"/>
  <c r="W94" i="8"/>
  <c r="AG14" i="5"/>
  <c r="V48" i="9"/>
  <c r="AA65" i="5"/>
  <c r="BQ23" i="6"/>
  <c r="V46" i="8"/>
  <c r="L61" i="5"/>
  <c r="H48" i="5"/>
  <c r="AA66" i="8"/>
  <c r="AT46" i="5"/>
  <c r="J85" i="5"/>
  <c r="BN72" i="5"/>
  <c r="BE50" i="8"/>
  <c r="AT46" i="8"/>
  <c r="E74" i="9"/>
  <c r="Z53" i="5"/>
  <c r="AB58" i="9"/>
  <c r="W73" i="5"/>
  <c r="BO20" i="8"/>
  <c r="AC65" i="5"/>
  <c r="AF49" i="5"/>
  <c r="N22" i="2"/>
  <c r="AP55" i="6"/>
  <c r="AQ49" i="5"/>
  <c r="BD79" i="8"/>
  <c r="AV84" i="6"/>
  <c r="AW79" i="6"/>
  <c r="AT62" i="9"/>
  <c r="BD101" i="9"/>
  <c r="AO100" i="4"/>
  <c r="BE55" i="9"/>
  <c r="BN103" i="9"/>
  <c r="AV74" i="6"/>
  <c r="AC36" i="8"/>
  <c r="AU61" i="6"/>
  <c r="L85" i="2"/>
  <c r="AT50" i="2"/>
  <c r="BG13" i="6"/>
  <c r="T102" i="5"/>
  <c r="AV29" i="2"/>
  <c r="AD42" i="5"/>
  <c r="F65" i="8"/>
  <c r="AR25" i="9"/>
  <c r="AU6" i="2"/>
  <c r="K43" i="5"/>
  <c r="J65" i="8"/>
  <c r="AD17" i="8"/>
  <c r="AE62" i="8"/>
  <c r="AW50" i="2"/>
  <c r="AQ49" i="6"/>
  <c r="AP60" i="6"/>
  <c r="AT40" i="6"/>
  <c r="BG70" i="2"/>
  <c r="AQ70" i="6"/>
  <c r="BD27" i="6"/>
  <c r="AQ33" i="6"/>
  <c r="BO74" i="2"/>
  <c r="AU28" i="2"/>
  <c r="BO101" i="5"/>
  <c r="X52" i="9"/>
  <c r="BF69" i="2"/>
  <c r="G79" i="8"/>
  <c r="BG80" i="2"/>
  <c r="BO14" i="9"/>
  <c r="AQ58" i="6"/>
  <c r="AP6" i="6"/>
  <c r="BQ32" i="5"/>
  <c r="AB47" i="5"/>
  <c r="BD39" i="6"/>
  <c r="BE71" i="2"/>
  <c r="AW29" i="2"/>
  <c r="K54" i="2"/>
  <c r="J60" i="2"/>
  <c r="V83" i="5"/>
  <c r="BP77" i="8"/>
  <c r="AU38" i="2"/>
  <c r="AR7" i="6"/>
  <c r="BD18" i="6"/>
  <c r="BQ25" i="6"/>
  <c r="BN77" i="5"/>
  <c r="L43" i="9"/>
  <c r="BD70" i="6"/>
  <c r="AO43" i="6"/>
  <c r="BO72" i="5"/>
  <c r="AQ23" i="6"/>
  <c r="BE69" i="6"/>
  <c r="BD61" i="2"/>
  <c r="AT34" i="2"/>
  <c r="AP32" i="6"/>
  <c r="AO73" i="6"/>
  <c r="AR19" i="6"/>
  <c r="BD70" i="2"/>
  <c r="BD92" i="5" s="1"/>
  <c r="AQ56" i="8"/>
  <c r="AQ95" i="9"/>
  <c r="BG64" i="2"/>
  <c r="BP28" i="2"/>
  <c r="BD6" i="2"/>
  <c r="AU35" i="6"/>
  <c r="G35" i="8"/>
  <c r="BD14" i="6"/>
  <c r="AE26" i="8"/>
  <c r="AW18" i="2"/>
  <c r="BQ58" i="9"/>
  <c r="AH102" i="5"/>
  <c r="BG83" i="2"/>
  <c r="BD65" i="6"/>
  <c r="AP66" i="5"/>
  <c r="AF45" i="5"/>
  <c r="AP21" i="5"/>
  <c r="J43" i="5"/>
  <c r="U76" i="5"/>
  <c r="AV61" i="2"/>
  <c r="AE78" i="5"/>
  <c r="AG10" i="8"/>
  <c r="BF103" i="8"/>
  <c r="AR89" i="5"/>
  <c r="BN12" i="5"/>
  <c r="AH20" i="5"/>
  <c r="BF83" i="4"/>
  <c r="L21" i="9"/>
  <c r="AU95" i="9"/>
  <c r="AR79" i="9"/>
  <c r="BF69" i="9"/>
  <c r="BG72" i="6"/>
  <c r="BG69" i="8" s="1"/>
  <c r="AQ31" i="9"/>
  <c r="AF26" i="8"/>
  <c r="BP63" i="6"/>
  <c r="T69" i="8"/>
  <c r="U68" i="8"/>
  <c r="BN72" i="2"/>
  <c r="AT42" i="9"/>
  <c r="AD29" i="8"/>
  <c r="AP41" i="6"/>
  <c r="AU9" i="2"/>
  <c r="BF68" i="6"/>
  <c r="BF74" i="9"/>
  <c r="BD69" i="6"/>
  <c r="AB45" i="9"/>
  <c r="BQ73" i="9"/>
  <c r="BQ51" i="6"/>
  <c r="E51" i="2"/>
  <c r="AU85" i="2"/>
  <c r="AV44" i="2"/>
  <c r="BO89" i="2"/>
  <c r="BF57" i="6"/>
  <c r="BF29" i="8" s="1"/>
  <c r="BN31" i="6"/>
  <c r="AT58" i="6"/>
  <c r="BE25" i="6"/>
  <c r="BG90" i="2"/>
  <c r="BD54" i="2"/>
  <c r="G29" i="2"/>
  <c r="BP6" i="6"/>
  <c r="AT27" i="6"/>
  <c r="BG69" i="2"/>
  <c r="BO53" i="6"/>
  <c r="AU6" i="6"/>
  <c r="I74" i="8"/>
  <c r="BQ30" i="6"/>
  <c r="BG66" i="2"/>
  <c r="AT62" i="6"/>
  <c r="J100" i="5"/>
  <c r="AO55" i="6"/>
  <c r="BN57" i="6"/>
  <c r="BG20" i="2"/>
  <c r="AU71" i="2"/>
  <c r="V55" i="9"/>
  <c r="AP13" i="6"/>
  <c r="BP65" i="6"/>
  <c r="BP72" i="5"/>
  <c r="AR77" i="5"/>
  <c r="AA24" i="5"/>
  <c r="BO34" i="2"/>
  <c r="BP11" i="5"/>
  <c r="BO49" i="6"/>
  <c r="V29" i="8"/>
  <c r="BG40" i="6"/>
  <c r="AV66" i="2"/>
  <c r="I40" i="2"/>
  <c r="BG55" i="2"/>
  <c r="AH13" i="8"/>
  <c r="AT37" i="6"/>
  <c r="AV83" i="2"/>
  <c r="H79" i="5"/>
  <c r="BE54" i="6"/>
  <c r="BG52" i="2"/>
  <c r="AF56" i="5"/>
  <c r="BO6" i="5"/>
  <c r="AB54" i="5"/>
  <c r="BG29" i="2"/>
  <c r="BQ84" i="2"/>
  <c r="AT24" i="8"/>
  <c r="AV40" i="2"/>
  <c r="AP39" i="6"/>
  <c r="BD40" i="5"/>
  <c r="BD33" i="6"/>
  <c r="AO14" i="6"/>
  <c r="AW85" i="2"/>
  <c r="AO32" i="8"/>
  <c r="AR63" i="6"/>
  <c r="BQ61" i="6"/>
  <c r="N91" i="2"/>
  <c r="AU6" i="5"/>
  <c r="N90" i="2"/>
  <c r="BQ46" i="5"/>
  <c r="AF17" i="5"/>
  <c r="AG20" i="5"/>
  <c r="AR102" i="5"/>
  <c r="BE74" i="8"/>
  <c r="F52" i="5"/>
  <c r="AP81" i="9"/>
  <c r="V40" i="5"/>
  <c r="AB80" i="5"/>
  <c r="AB49" i="8"/>
  <c r="AB101" i="8"/>
  <c r="AO25" i="4"/>
  <c r="AT86" i="8"/>
  <c r="M83" i="2"/>
  <c r="BO19" i="4"/>
  <c r="BG105" i="9"/>
  <c r="AW59" i="9"/>
  <c r="AT74" i="2"/>
  <c r="AE38" i="8"/>
  <c r="E62" i="5"/>
  <c r="J67" i="2"/>
  <c r="X66" i="8"/>
  <c r="T22" i="8"/>
  <c r="AA55" i="9"/>
  <c r="BE16" i="6"/>
  <c r="E67" i="8"/>
  <c r="AC49" i="8"/>
  <c r="AG26" i="8"/>
  <c r="AW28" i="6"/>
  <c r="BD41" i="9"/>
  <c r="AW86" i="4"/>
  <c r="BD32" i="2"/>
  <c r="BD22" i="6"/>
  <c r="AE29" i="8"/>
  <c r="BQ46" i="6"/>
  <c r="BQ9" i="6"/>
  <c r="AW56" i="2"/>
  <c r="AV6" i="2"/>
  <c r="AP37" i="5"/>
  <c r="K26" i="5"/>
  <c r="AW58" i="2"/>
  <c r="F44" i="2"/>
  <c r="BD7" i="2"/>
  <c r="BN38" i="2"/>
  <c r="N66" i="2"/>
  <c r="AP60" i="5"/>
  <c r="BO30" i="6"/>
  <c r="J79" i="8"/>
  <c r="AR20" i="6"/>
  <c r="N73" i="2"/>
  <c r="BE81" i="2"/>
  <c r="BG52" i="5"/>
  <c r="AV80" i="5"/>
  <c r="BO88" i="2"/>
  <c r="BQ68" i="6"/>
  <c r="BP86" i="8"/>
  <c r="BP29" i="2"/>
  <c r="AT14" i="8"/>
  <c r="Z69" i="8"/>
  <c r="U27" i="8"/>
  <c r="BG67" i="2"/>
  <c r="BG74" i="5" s="1"/>
  <c r="AF9" i="5"/>
  <c r="E54" i="8"/>
  <c r="AC64" i="5"/>
  <c r="AO48" i="6"/>
  <c r="AA50" i="5"/>
  <c r="BD60" i="6"/>
  <c r="AA64" i="9"/>
  <c r="AV9" i="6"/>
  <c r="BN82" i="2"/>
  <c r="BG30" i="6"/>
  <c r="AU19" i="6"/>
  <c r="AO46" i="6"/>
  <c r="BN11" i="6"/>
  <c r="AW97" i="5"/>
  <c r="BQ48" i="2"/>
  <c r="AH31" i="8"/>
  <c r="J56" i="5"/>
  <c r="AA35" i="5"/>
  <c r="BP39" i="8"/>
  <c r="AO54" i="6"/>
  <c r="I39" i="8"/>
  <c r="AU13" i="6"/>
  <c r="BN50" i="6"/>
  <c r="AR12" i="6"/>
  <c r="AR51" i="5"/>
  <c r="U27" i="5"/>
  <c r="AO34" i="8"/>
  <c r="AU71" i="6"/>
  <c r="AU37" i="6"/>
  <c r="AR22" i="6"/>
  <c r="BO83" i="2"/>
  <c r="AW13" i="2"/>
  <c r="AQ57" i="8"/>
  <c r="BQ43" i="6"/>
  <c r="AV24" i="5"/>
  <c r="AQ44" i="8"/>
  <c r="AA60" i="5"/>
  <c r="BP31" i="6"/>
  <c r="BQ32" i="2"/>
  <c r="AA17" i="8"/>
  <c r="BQ76" i="5"/>
  <c r="BD44" i="5"/>
  <c r="BF30" i="2"/>
  <c r="AF75" i="5"/>
  <c r="AE91" i="5"/>
  <c r="AT36" i="8"/>
  <c r="AQ88" i="9"/>
  <c r="AR72" i="6"/>
  <c r="AE49" i="9"/>
  <c r="BF28" i="8"/>
  <c r="Z63" i="8"/>
  <c r="AP27" i="8"/>
  <c r="K8" i="2"/>
  <c r="BF32" i="8"/>
  <c r="AP20" i="5"/>
  <c r="AQ46" i="8"/>
  <c r="N31" i="2"/>
  <c r="G35" i="5"/>
  <c r="BG17" i="5"/>
  <c r="AB64" i="8"/>
  <c r="K86" i="5"/>
  <c r="AV28" i="6"/>
  <c r="BN56" i="2"/>
  <c r="F90" i="8"/>
  <c r="BP30" i="2"/>
  <c r="AR17" i="8"/>
  <c r="M63" i="2"/>
  <c r="N48" i="2"/>
  <c r="N29" i="2"/>
  <c r="AQ31" i="6"/>
  <c r="BP19" i="8"/>
  <c r="N60" i="2"/>
  <c r="AO24" i="5"/>
  <c r="BP90" i="6"/>
  <c r="AF78" i="9"/>
  <c r="AC97" i="9"/>
  <c r="BG91" i="8"/>
  <c r="F41" i="2"/>
  <c r="F16" i="5" s="1"/>
  <c r="BG97" i="8"/>
  <c r="AC72" i="9"/>
  <c r="E92" i="2"/>
  <c r="J32" i="8"/>
  <c r="E81" i="8"/>
  <c r="X32" i="8"/>
  <c r="Y91" i="5"/>
  <c r="AQ21" i="9"/>
  <c r="AU29" i="6"/>
  <c r="AD54" i="8"/>
  <c r="G42" i="2"/>
  <c r="J27" i="2"/>
  <c r="G20" i="2"/>
  <c r="T77" i="5"/>
  <c r="I73" i="8"/>
  <c r="K101" i="5"/>
  <c r="X59" i="9"/>
  <c r="AR9" i="6"/>
  <c r="AU30" i="2"/>
  <c r="BQ43" i="2"/>
  <c r="H56" i="9"/>
  <c r="J87" i="5"/>
  <c r="AT14" i="2"/>
  <c r="AO18" i="6"/>
  <c r="Z81" i="5"/>
  <c r="AP33" i="5"/>
  <c r="BQ7" i="2"/>
  <c r="BP54" i="2"/>
  <c r="BP7" i="6"/>
  <c r="BQ64" i="8"/>
  <c r="AW76" i="2"/>
  <c r="AP36" i="6"/>
  <c r="E66" i="5"/>
  <c r="AQ50" i="6"/>
  <c r="AU10" i="2"/>
  <c r="BQ33" i="5"/>
  <c r="AR52" i="6"/>
  <c r="AQ48" i="5"/>
  <c r="F47" i="8"/>
  <c r="BD79" i="2"/>
  <c r="BD87" i="2"/>
  <c r="AU26" i="8"/>
  <c r="K24" i="9"/>
  <c r="N87" i="2"/>
  <c r="BP60" i="8"/>
  <c r="BP44" i="2"/>
  <c r="AE58" i="8"/>
  <c r="L8" i="2"/>
  <c r="BO36" i="5"/>
  <c r="BN20" i="2"/>
  <c r="U84" i="5"/>
  <c r="K35" i="2"/>
  <c r="AD36" i="8"/>
  <c r="AQ49" i="8"/>
  <c r="AH32" i="8"/>
  <c r="F84" i="5"/>
  <c r="BN44" i="6"/>
  <c r="BD17" i="6"/>
  <c r="BG57" i="2"/>
  <c r="BE56" i="6"/>
  <c r="BO22" i="2"/>
  <c r="BD13" i="2"/>
  <c r="AO52" i="8"/>
  <c r="V42" i="8"/>
  <c r="AG34" i="8"/>
  <c r="AH63" i="8"/>
  <c r="AF63" i="8"/>
  <c r="BP68" i="2"/>
  <c r="AO16" i="6"/>
  <c r="AR10" i="6"/>
  <c r="F100" i="5"/>
  <c r="BD39" i="2"/>
  <c r="AW67" i="6"/>
  <c r="AT43" i="8"/>
  <c r="AW52" i="2"/>
  <c r="BO67" i="6"/>
  <c r="BO55" i="5"/>
  <c r="BN42" i="8"/>
  <c r="K48" i="2"/>
  <c r="AP48" i="8"/>
  <c r="AC45" i="8"/>
  <c r="I64" i="5"/>
  <c r="BP28" i="5"/>
  <c r="AE34" i="5"/>
  <c r="BP18" i="5"/>
  <c r="M64" i="2"/>
  <c r="W34" i="9"/>
  <c r="AV30" i="5"/>
  <c r="V62" i="9"/>
  <c r="AU68" i="8"/>
  <c r="W72" i="9"/>
  <c r="AE51" i="5"/>
  <c r="BF74" i="8"/>
  <c r="AW47" i="8"/>
  <c r="BG56" i="6"/>
  <c r="AP43" i="6"/>
  <c r="BD76" i="2"/>
  <c r="M20" i="2"/>
  <c r="AW51" i="8"/>
  <c r="BP105" i="5"/>
  <c r="AV86" i="2"/>
  <c r="BO27" i="6"/>
  <c r="BE65" i="5"/>
  <c r="AW20" i="6"/>
  <c r="AU29" i="8"/>
  <c r="BN27" i="8"/>
  <c r="BG47" i="5"/>
  <c r="AU34" i="2"/>
  <c r="F104" i="5"/>
  <c r="AC33" i="5"/>
  <c r="AT78" i="5"/>
  <c r="AT66" i="2"/>
  <c r="Z68" i="9"/>
  <c r="AR39" i="8"/>
  <c r="W53" i="9"/>
  <c r="BD25" i="5"/>
  <c r="BO85" i="8"/>
  <c r="BQ18" i="2"/>
  <c r="BP13" i="2"/>
  <c r="BF98" i="4"/>
  <c r="AV37" i="4"/>
  <c r="H18" i="2"/>
  <c r="BG101" i="8"/>
  <c r="BQ103" i="4"/>
  <c r="AC62" i="9"/>
  <c r="I22" i="5"/>
  <c r="BO28" i="2"/>
  <c r="G62" i="8"/>
  <c r="BE53" i="2"/>
  <c r="BE32" i="5" s="1"/>
  <c r="AP29" i="6"/>
  <c r="AT34" i="6"/>
  <c r="Y12" i="5"/>
  <c r="H37" i="8"/>
  <c r="F28" i="8"/>
  <c r="G20" i="5"/>
  <c r="AT28" i="6"/>
  <c r="AO59" i="9"/>
  <c r="AT83" i="8"/>
  <c r="BF7" i="4"/>
  <c r="Y38" i="8"/>
  <c r="AT15" i="9"/>
  <c r="AW30" i="2"/>
  <c r="AQ42" i="8"/>
  <c r="F67" i="8"/>
  <c r="BP28" i="6"/>
  <c r="AT45" i="2"/>
  <c r="BE70" i="2"/>
  <c r="BE98" i="5" s="1"/>
  <c r="AG25" i="8"/>
  <c r="K62" i="5"/>
  <c r="AT14" i="6"/>
  <c r="BQ44" i="2"/>
  <c r="BP93" i="9"/>
  <c r="AE55" i="5"/>
  <c r="N42" i="2"/>
  <c r="BG49" i="6"/>
  <c r="AU22" i="8"/>
  <c r="K60" i="5"/>
  <c r="AA99" i="5"/>
  <c r="BE12" i="6"/>
  <c r="BO31" i="8"/>
  <c r="AO53" i="6"/>
  <c r="BD73" i="2"/>
  <c r="BG52" i="6"/>
  <c r="BP33" i="6"/>
  <c r="BE104" i="5"/>
  <c r="W61" i="8"/>
  <c r="BG19" i="6"/>
  <c r="BF79" i="2"/>
  <c r="BG53" i="6"/>
  <c r="AT73" i="2"/>
  <c r="BD64" i="2"/>
  <c r="L54" i="5"/>
  <c r="AW36" i="6"/>
  <c r="AT25" i="8"/>
  <c r="AP7" i="5"/>
  <c r="AW10" i="2"/>
  <c r="BN28" i="2"/>
  <c r="BF12" i="6"/>
  <c r="BE10" i="2"/>
  <c r="AW30" i="6"/>
  <c r="BN55" i="6"/>
  <c r="BQ27" i="2"/>
  <c r="L21" i="2"/>
  <c r="BQ16" i="6"/>
  <c r="AV71" i="6"/>
  <c r="BG75" i="2"/>
  <c r="BD55" i="6"/>
  <c r="BG32" i="8"/>
  <c r="AE49" i="5"/>
  <c r="BQ36" i="6"/>
  <c r="BP67" i="6"/>
  <c r="AQ9" i="6"/>
  <c r="BO92" i="2"/>
  <c r="H42" i="8"/>
  <c r="AR60" i="8"/>
  <c r="BD81" i="5"/>
  <c r="AP53" i="8"/>
  <c r="AB50" i="8"/>
  <c r="AF78" i="8"/>
  <c r="AP58" i="6"/>
  <c r="BN17" i="6"/>
  <c r="AW75" i="2"/>
  <c r="AV17" i="2"/>
  <c r="AC34" i="5"/>
  <c r="AG8" i="5"/>
  <c r="V93" i="9"/>
  <c r="E18" i="8"/>
  <c r="AO78" i="8"/>
  <c r="W30" i="5"/>
  <c r="BN46" i="2"/>
  <c r="AR45" i="5"/>
  <c r="AB19" i="5"/>
  <c r="X64" i="8"/>
  <c r="BN32" i="5"/>
  <c r="AR27" i="9"/>
  <c r="W23" i="9"/>
  <c r="BF34" i="6"/>
  <c r="AD87" i="8"/>
  <c r="AV36" i="6"/>
  <c r="BD46" i="8"/>
  <c r="AH70" i="9"/>
  <c r="BF21" i="9"/>
  <c r="N101" i="2"/>
  <c r="BP100" i="5"/>
  <c r="AC85" i="5"/>
  <c r="BP45" i="6"/>
  <c r="M83" i="9"/>
  <c r="AC54" i="5"/>
  <c r="Z101" i="5"/>
  <c r="AW95" i="5"/>
  <c r="BF37" i="6"/>
  <c r="BN16" i="5"/>
  <c r="Z22" i="5"/>
  <c r="BD23" i="6"/>
  <c r="W97" i="9"/>
  <c r="AW12" i="5"/>
  <c r="AO88" i="5"/>
  <c r="V84" i="5"/>
  <c r="AD102" i="8"/>
  <c r="AT68" i="8"/>
  <c r="G71" i="5"/>
  <c r="M55" i="2"/>
  <c r="BQ34" i="5"/>
  <c r="W91" i="8"/>
  <c r="T105" i="9"/>
  <c r="AO7" i="4"/>
  <c r="AC87" i="9"/>
  <c r="AW7" i="9"/>
  <c r="AW99" i="8"/>
  <c r="BQ44" i="9"/>
  <c r="BD72" i="2"/>
  <c r="BD105" i="5" s="1"/>
  <c r="AQ7" i="9"/>
  <c r="BP102" i="9"/>
  <c r="AU22" i="6"/>
  <c r="AE48" i="5"/>
  <c r="BO96" i="9"/>
  <c r="AV51" i="2"/>
  <c r="AU69" i="6"/>
  <c r="H66" i="2"/>
  <c r="H74" i="5" s="1"/>
  <c r="BF59" i="4"/>
  <c r="AW64" i="2"/>
  <c r="T71" i="5"/>
  <c r="AF82" i="8"/>
  <c r="AT51" i="6"/>
  <c r="Y21" i="5"/>
  <c r="H12" i="5"/>
  <c r="E101" i="5"/>
  <c r="AU7" i="6"/>
  <c r="BN71" i="6"/>
  <c r="AP20" i="6"/>
  <c r="BQ81" i="2"/>
  <c r="AP34" i="6"/>
  <c r="BQ65" i="6"/>
  <c r="AP70" i="6"/>
  <c r="AW70" i="6"/>
  <c r="BO8" i="6"/>
  <c r="AQ52" i="6"/>
  <c r="AH56" i="8"/>
  <c r="BG23" i="2"/>
  <c r="BD74" i="2"/>
  <c r="AU26" i="2"/>
  <c r="AQ20" i="6"/>
  <c r="BP31" i="2"/>
  <c r="BP88" i="2"/>
  <c r="AQ40" i="8"/>
  <c r="AQ47" i="6"/>
  <c r="BF7" i="2"/>
  <c r="I48" i="8"/>
  <c r="BP42" i="2"/>
  <c r="AW7" i="6"/>
  <c r="F93" i="2"/>
  <c r="BE70" i="5"/>
  <c r="AU33" i="2"/>
  <c r="AU41" i="2"/>
  <c r="AU67" i="2"/>
  <c r="AD78" i="8"/>
  <c r="AQ17" i="6"/>
  <c r="BO93" i="2"/>
  <c r="BQ91" i="2"/>
  <c r="AQ19" i="6"/>
  <c r="AT67" i="6"/>
  <c r="AV19" i="6"/>
  <c r="AV76" i="2"/>
  <c r="X20" i="8"/>
  <c r="AB34" i="5"/>
  <c r="BF68" i="2"/>
  <c r="BD66" i="2"/>
  <c r="BD73" i="5" s="1"/>
  <c r="AH77" i="8"/>
  <c r="BF14" i="2"/>
  <c r="BQ73" i="5"/>
  <c r="AU39" i="8"/>
  <c r="BO28" i="6"/>
  <c r="AU94" i="2"/>
  <c r="AW21" i="6"/>
  <c r="G80" i="8"/>
  <c r="J80" i="2"/>
  <c r="AQ22" i="6"/>
  <c r="AO97" i="5"/>
  <c r="W58" i="8"/>
  <c r="AR6" i="6"/>
  <c r="J96" i="5"/>
  <c r="BE29" i="6"/>
  <c r="AW90" i="2"/>
  <c r="BE24" i="6"/>
  <c r="AG18" i="5"/>
  <c r="BE59" i="8"/>
  <c r="AQ84" i="5"/>
  <c r="BP45" i="2"/>
  <c r="AF30" i="5"/>
  <c r="E60" i="5"/>
  <c r="V57" i="9"/>
  <c r="BE51" i="8"/>
  <c r="BF32" i="6"/>
  <c r="AO69" i="8"/>
  <c r="U52" i="5"/>
  <c r="AF31" i="5"/>
  <c r="N23" i="2"/>
  <c r="AF46" i="5"/>
  <c r="AW88" i="5"/>
  <c r="J86" i="9"/>
  <c r="AB8" i="8"/>
  <c r="AR34" i="6"/>
  <c r="AP105" i="5"/>
  <c r="AA20" i="5"/>
  <c r="AW78" i="8"/>
  <c r="AR16" i="8"/>
  <c r="BP62" i="8"/>
  <c r="BO44" i="2"/>
  <c r="AT19" i="6"/>
  <c r="BG9" i="6"/>
  <c r="AP69" i="5"/>
  <c r="V19" i="5"/>
  <c r="AE45" i="5"/>
  <c r="AO92" i="5"/>
  <c r="F23" i="9"/>
  <c r="V27" i="8"/>
  <c r="AC42" i="5"/>
  <c r="BF58" i="8"/>
  <c r="H20" i="5"/>
  <c r="AP63" i="5"/>
  <c r="AC97" i="5"/>
  <c r="AO75" i="5"/>
  <c r="L19" i="2"/>
  <c r="AR30" i="6"/>
  <c r="BO20" i="5"/>
  <c r="AP103" i="5"/>
  <c r="AQ14" i="5"/>
  <c r="BE21" i="6"/>
  <c r="AO39" i="4"/>
  <c r="AQ10" i="4"/>
  <c r="AW40" i="9"/>
  <c r="BO50" i="4"/>
  <c r="AA53" i="9"/>
  <c r="BD6" i="6"/>
  <c r="T67" i="8"/>
  <c r="K104" i="9"/>
  <c r="L18" i="5"/>
  <c r="H17" i="2"/>
  <c r="AE54" i="5"/>
  <c r="AR18" i="6"/>
  <c r="BE78" i="2"/>
  <c r="BG79" i="2"/>
  <c r="BO94" i="2"/>
  <c r="G43" i="2"/>
  <c r="BG28" i="6"/>
  <c r="J18" i="2"/>
  <c r="AE65" i="5"/>
  <c r="AH28" i="8"/>
  <c r="AU39" i="6"/>
  <c r="AU51" i="2"/>
  <c r="H19" i="2"/>
  <c r="AT47" i="2"/>
  <c r="AU69" i="2"/>
  <c r="BD32" i="6"/>
  <c r="AR71" i="6"/>
  <c r="E88" i="2"/>
  <c r="AT33" i="6"/>
  <c r="AT43" i="9"/>
  <c r="W70" i="9"/>
  <c r="AC64" i="9"/>
  <c r="AO11" i="9"/>
  <c r="BQ61" i="4"/>
  <c r="J48" i="2"/>
  <c r="AV6" i="6"/>
  <c r="X88" i="9"/>
  <c r="BO50" i="9"/>
  <c r="AU62" i="9"/>
  <c r="BP39" i="6"/>
  <c r="AW63" i="9"/>
  <c r="BN73" i="2"/>
  <c r="BE14" i="6"/>
  <c r="BD51" i="6"/>
  <c r="BP91" i="2"/>
  <c r="BQ6" i="4"/>
  <c r="T75" i="5"/>
  <c r="AW87" i="2"/>
  <c r="I64" i="8"/>
  <c r="Y28" i="8"/>
  <c r="L23" i="5"/>
  <c r="AW34" i="2"/>
  <c r="BQ73" i="6"/>
  <c r="AW63" i="2"/>
  <c r="BF12" i="2"/>
  <c r="AV59" i="6"/>
  <c r="T86" i="5"/>
  <c r="AT87" i="5"/>
  <c r="G93" i="5"/>
  <c r="AT69" i="6"/>
  <c r="BP10" i="6"/>
  <c r="BE36" i="2"/>
  <c r="BN79" i="2"/>
  <c r="AR64" i="6"/>
  <c r="BE20" i="6"/>
  <c r="AQ32" i="8"/>
  <c r="BF82" i="2"/>
  <c r="BO42" i="5"/>
  <c r="BQ33" i="2"/>
  <c r="BD42" i="2"/>
  <c r="BN60" i="2"/>
  <c r="J12" i="8"/>
  <c r="AH17" i="8"/>
  <c r="AU12" i="6"/>
  <c r="AQ44" i="6"/>
  <c r="BP73" i="5"/>
  <c r="AP30" i="6"/>
  <c r="BQ19" i="6"/>
  <c r="AV60" i="2"/>
  <c r="BP41" i="9"/>
  <c r="BO29" i="2"/>
  <c r="BP25" i="6"/>
  <c r="BG16" i="2"/>
  <c r="Z70" i="9"/>
  <c r="BO25" i="5"/>
  <c r="AQ45" i="6"/>
  <c r="T22" i="5"/>
  <c r="BD63" i="6"/>
  <c r="AQ27" i="6"/>
  <c r="BE69" i="2"/>
  <c r="BE94" i="5" s="1"/>
  <c r="AP14" i="5"/>
  <c r="AT52" i="2"/>
  <c r="BQ17" i="9"/>
  <c r="BN87" i="2"/>
  <c r="AG31" i="8"/>
  <c r="AF38" i="8"/>
  <c r="BF64" i="2"/>
  <c r="AU42" i="6"/>
  <c r="AW78" i="5"/>
  <c r="BO77" i="2"/>
  <c r="AT67" i="8"/>
  <c r="BQ100" i="5"/>
  <c r="V41" i="5"/>
  <c r="AW27" i="8"/>
  <c r="BE55" i="2"/>
  <c r="BE37" i="5" s="1"/>
  <c r="AU57" i="2"/>
  <c r="AR13" i="6"/>
  <c r="AV54" i="2"/>
  <c r="BQ51" i="2"/>
  <c r="AP56" i="5"/>
  <c r="W56" i="8"/>
  <c r="AQ40" i="5"/>
  <c r="J59" i="5"/>
  <c r="AF55" i="5"/>
  <c r="AU65" i="6"/>
  <c r="AG23" i="5"/>
  <c r="AU24" i="8"/>
  <c r="AT22" i="2"/>
  <c r="AO89" i="5"/>
  <c r="V40" i="9"/>
  <c r="AR98" i="8"/>
  <c r="AA105" i="5"/>
  <c r="M58" i="2"/>
  <c r="AQ64" i="8"/>
  <c r="AQ83" i="5"/>
  <c r="AD40" i="5"/>
  <c r="BG89" i="5"/>
  <c r="X93" i="8"/>
  <c r="BE91" i="5"/>
  <c r="BP46" i="5"/>
  <c r="AD43" i="5"/>
  <c r="H84" i="8"/>
  <c r="BE57" i="5"/>
  <c r="AR34" i="8"/>
  <c r="BP81" i="8"/>
  <c r="BO7" i="6"/>
  <c r="AC105" i="5"/>
  <c r="AV40" i="5"/>
  <c r="BO43" i="2"/>
  <c r="AO76" i="5"/>
  <c r="AP30" i="5"/>
  <c r="AB47" i="9"/>
  <c r="W24" i="9"/>
  <c r="BO57" i="5"/>
  <c r="BF36" i="8"/>
  <c r="AU20" i="6"/>
  <c r="M46" i="9"/>
  <c r="AR79" i="5"/>
  <c r="BF76" i="8"/>
  <c r="V84" i="9"/>
  <c r="K47" i="5"/>
  <c r="BQ37" i="4"/>
  <c r="K34" i="2"/>
  <c r="BO36" i="6"/>
  <c r="AU44" i="2"/>
  <c r="T100" i="5"/>
  <c r="BP27" i="6"/>
  <c r="BO39" i="2"/>
  <c r="AT56" i="2"/>
  <c r="BF65" i="6"/>
  <c r="BP63" i="2"/>
  <c r="AE79" i="5"/>
  <c r="X82" i="8"/>
  <c r="BD82" i="8"/>
  <c r="AQ74" i="5"/>
  <c r="J94" i="8"/>
  <c r="AT16" i="6"/>
  <c r="BG24" i="9"/>
  <c r="N32" i="2"/>
  <c r="W39" i="9"/>
  <c r="BD33" i="2"/>
  <c r="AG7" i="5"/>
  <c r="V58" i="9"/>
  <c r="AQ66" i="8"/>
  <c r="AV39" i="6"/>
  <c r="BD96" i="5"/>
  <c r="BF87" i="2"/>
  <c r="V45" i="8"/>
  <c r="AV75" i="2"/>
  <c r="AC63" i="5"/>
  <c r="I103" i="8"/>
  <c r="BD55" i="2"/>
  <c r="W35" i="9"/>
  <c r="BN72" i="9"/>
  <c r="AT8" i="2"/>
  <c r="BG81" i="5"/>
  <c r="AR12" i="8"/>
  <c r="AQ86" i="9"/>
  <c r="AA35" i="8"/>
  <c r="V41" i="9"/>
  <c r="L56" i="8"/>
  <c r="V6" i="5"/>
  <c r="BD47" i="6"/>
  <c r="AU81" i="8"/>
  <c r="AF97" i="9"/>
  <c r="V33" i="9"/>
  <c r="AP84" i="5"/>
  <c r="BF40" i="2"/>
  <c r="AA18" i="8"/>
  <c r="AC66" i="5"/>
  <c r="V59" i="5"/>
  <c r="Z74" i="9"/>
  <c r="BE23" i="9"/>
  <c r="AV41" i="5"/>
  <c r="BG54" i="8"/>
  <c r="AH39" i="9"/>
  <c r="AP99" i="8"/>
  <c r="Z17" i="8"/>
  <c r="BQ54" i="6"/>
  <c r="BN43" i="8"/>
  <c r="BQ87" i="2"/>
  <c r="Z83" i="5"/>
  <c r="K16" i="2"/>
  <c r="AB94" i="5"/>
  <c r="Z57" i="5"/>
  <c r="BG85" i="5"/>
  <c r="W74" i="5"/>
  <c r="N68" i="2"/>
  <c r="AF50" i="5"/>
  <c r="U36" i="5"/>
  <c r="AR94" i="5"/>
  <c r="X46" i="9"/>
  <c r="AH7" i="9"/>
  <c r="BG54" i="5"/>
  <c r="BN85" i="5"/>
  <c r="AO19" i="6"/>
  <c r="AF73" i="8"/>
  <c r="AR103" i="5"/>
  <c r="AO71" i="5"/>
  <c r="BN70" i="9"/>
  <c r="AR101" i="5"/>
  <c r="AB71" i="8"/>
  <c r="AP22" i="5"/>
  <c r="BE61" i="5"/>
  <c r="AC81" i="5"/>
  <c r="V36" i="8"/>
  <c r="AA65" i="8"/>
  <c r="BG20" i="6"/>
  <c r="AO65" i="9"/>
  <c r="AQ101" i="8"/>
  <c r="AO28" i="8"/>
  <c r="AC92" i="5"/>
  <c r="U88" i="5"/>
  <c r="N74" i="2"/>
  <c r="AH40" i="5"/>
  <c r="K45" i="5"/>
  <c r="AR14" i="8"/>
  <c r="AC76" i="5"/>
  <c r="N96" i="2"/>
  <c r="AV25" i="8"/>
  <c r="BN57" i="5"/>
  <c r="AO29" i="5"/>
  <c r="BD38" i="2"/>
  <c r="K12" i="2"/>
  <c r="M45" i="2"/>
  <c r="AQ72" i="5"/>
  <c r="M60" i="2"/>
  <c r="BF90" i="2"/>
  <c r="AT71" i="8"/>
  <c r="AR26" i="5"/>
  <c r="AT52" i="6"/>
  <c r="BQ8" i="6"/>
  <c r="BE68" i="2"/>
  <c r="AW68" i="9"/>
  <c r="AV21" i="8"/>
  <c r="BD42" i="8"/>
  <c r="L10" i="2"/>
  <c r="V64" i="5"/>
  <c r="BO18" i="6"/>
  <c r="BN70" i="6"/>
  <c r="BP14" i="5"/>
  <c r="AU43" i="5"/>
  <c r="AW60" i="8"/>
  <c r="AR69" i="8"/>
  <c r="AT65" i="5"/>
  <c r="AV71" i="2"/>
  <c r="L13" i="2"/>
  <c r="V96" i="5"/>
  <c r="BG21" i="6"/>
  <c r="BE38" i="8"/>
  <c r="X89" i="9"/>
  <c r="BG50" i="6"/>
  <c r="AQ80" i="8"/>
  <c r="AD29" i="5"/>
  <c r="BQ28" i="5"/>
  <c r="BG98" i="5"/>
  <c r="BQ35" i="2"/>
  <c r="BO53" i="5"/>
  <c r="BD83" i="5"/>
  <c r="I38" i="5"/>
  <c r="I36" i="5"/>
  <c r="BO89" i="5"/>
  <c r="AP36" i="8"/>
  <c r="H58" i="5"/>
  <c r="BE38" i="5"/>
  <c r="BD30" i="8"/>
  <c r="V93" i="5"/>
  <c r="AT92" i="8"/>
  <c r="AV22" i="8"/>
  <c r="F10" i="5"/>
  <c r="W54" i="9"/>
  <c r="X91" i="8"/>
  <c r="X8" i="8"/>
  <c r="AC77" i="9"/>
  <c r="AT95" i="8"/>
  <c r="AG6" i="8"/>
  <c r="AH11" i="9"/>
  <c r="AP11" i="6"/>
  <c r="AV85" i="8"/>
  <c r="L65" i="9"/>
  <c r="X41" i="8"/>
  <c r="AD83" i="5"/>
  <c r="M41" i="2"/>
  <c r="N53" i="8"/>
  <c r="X47" i="8"/>
  <c r="AF87" i="5"/>
  <c r="AF99" i="5"/>
  <c r="K65" i="5"/>
  <c r="BF28" i="2"/>
  <c r="X103" i="5"/>
  <c r="AU88" i="5"/>
  <c r="AR61" i="5"/>
  <c r="Y23" i="5"/>
  <c r="AD76" i="5"/>
  <c r="E46" i="5"/>
  <c r="T11" i="9"/>
  <c r="AF6" i="5"/>
  <c r="I63" i="8"/>
  <c r="AE101" i="8"/>
  <c r="AD105" i="5"/>
  <c r="BP99" i="8"/>
  <c r="Y48" i="9"/>
  <c r="J37" i="5"/>
  <c r="AD16" i="8"/>
  <c r="N71" i="2"/>
  <c r="AD67" i="9"/>
  <c r="AH47" i="5"/>
  <c r="I14" i="9"/>
  <c r="W89" i="9"/>
  <c r="AW25" i="2"/>
  <c r="AA11" i="8"/>
  <c r="N59" i="8"/>
  <c r="H23" i="5"/>
  <c r="AO71" i="8"/>
  <c r="W37" i="9"/>
  <c r="J99" i="5"/>
  <c r="AT29" i="6"/>
  <c r="BO90" i="8"/>
  <c r="BF99" i="8"/>
  <c r="N8" i="9"/>
  <c r="BG12" i="8"/>
  <c r="W49" i="5"/>
  <c r="G42" i="9"/>
  <c r="AW45" i="8"/>
  <c r="AC52" i="5"/>
  <c r="AC8" i="8"/>
  <c r="Y68" i="8"/>
  <c r="Y32" i="9"/>
  <c r="AF103" i="5"/>
  <c r="X63" i="5"/>
  <c r="J8" i="8"/>
  <c r="Z41" i="5"/>
  <c r="AP54" i="5"/>
  <c r="AV68" i="5"/>
  <c r="BO22" i="8"/>
  <c r="G8" i="9"/>
  <c r="AC71" i="5"/>
  <c r="Y7" i="8"/>
  <c r="AT6" i="8"/>
  <c r="BF73" i="9"/>
  <c r="AA48" i="8"/>
  <c r="E40" i="5"/>
  <c r="N18" i="8"/>
  <c r="F92" i="5"/>
  <c r="AF22" i="5"/>
  <c r="BG24" i="2"/>
  <c r="H62" i="9"/>
  <c r="BO42" i="9"/>
  <c r="X101" i="8"/>
  <c r="AF63" i="5"/>
  <c r="AB25" i="5"/>
  <c r="AV61" i="9"/>
  <c r="BO32" i="2"/>
  <c r="AH42" i="8"/>
  <c r="G63" i="8"/>
  <c r="AQ61" i="6"/>
  <c r="BE58" i="6"/>
  <c r="BF19" i="6"/>
  <c r="BE38" i="6"/>
  <c r="U77" i="8"/>
  <c r="AU78" i="2"/>
  <c r="H51" i="9"/>
  <c r="AO81" i="8"/>
  <c r="AT66" i="8"/>
  <c r="BO31" i="2"/>
  <c r="AR78" i="5"/>
  <c r="BF50" i="2"/>
  <c r="K92" i="5"/>
  <c r="N27" i="2"/>
  <c r="AW57" i="8"/>
  <c r="AP49" i="6"/>
  <c r="AU29" i="5"/>
  <c r="BQ9" i="8"/>
  <c r="E15" i="5"/>
  <c r="AQ22" i="8"/>
  <c r="AF43" i="5"/>
  <c r="BQ6" i="6"/>
  <c r="AO78" i="5"/>
  <c r="BD89" i="5"/>
  <c r="G68" i="5"/>
  <c r="AC82" i="5"/>
  <c r="AW66" i="5"/>
  <c r="AW16" i="9"/>
  <c r="AW20" i="8"/>
  <c r="BP38" i="8"/>
  <c r="AR89" i="8"/>
  <c r="AG102" i="5"/>
  <c r="AV50" i="5"/>
  <c r="W12" i="5"/>
  <c r="T65" i="5"/>
  <c r="BD37" i="2"/>
  <c r="AV15" i="5"/>
  <c r="W13" i="5"/>
  <c r="AE102" i="8"/>
  <c r="BQ82" i="8"/>
  <c r="AQ82" i="5"/>
  <c r="AP34" i="8"/>
  <c r="J46" i="5"/>
  <c r="BQ11" i="6"/>
  <c r="AV23" i="2"/>
  <c r="AG29" i="5"/>
  <c r="BN30" i="8"/>
  <c r="BF33" i="2"/>
  <c r="AR6" i="8"/>
  <c r="AW61" i="5"/>
  <c r="BD11" i="8"/>
  <c r="AV68" i="6"/>
  <c r="AG12" i="8"/>
  <c r="AP17" i="8"/>
  <c r="BE74" i="2"/>
  <c r="E27" i="5"/>
  <c r="BF46" i="6"/>
  <c r="W88" i="8"/>
  <c r="AT39" i="2"/>
  <c r="W41" i="5"/>
  <c r="BF27" i="9"/>
  <c r="AD12" i="5"/>
  <c r="E24" i="9"/>
  <c r="BP6" i="8"/>
  <c r="AT10" i="6"/>
  <c r="AR93" i="5"/>
  <c r="U14" i="9"/>
  <c r="AG6" i="5"/>
  <c r="BO76" i="5"/>
  <c r="N57" i="2"/>
  <c r="AV30" i="6"/>
  <c r="AR15" i="5"/>
  <c r="L59" i="5"/>
  <c r="E77" i="9"/>
  <c r="AA38" i="8"/>
  <c r="BF44" i="2"/>
  <c r="BE39" i="8"/>
  <c r="AR44" i="5"/>
  <c r="BN50" i="5"/>
  <c r="AT82" i="5"/>
  <c r="V86" i="5"/>
  <c r="AG71" i="9"/>
  <c r="G37" i="5"/>
  <c r="AW73" i="5"/>
  <c r="AT47" i="8"/>
  <c r="BQ30" i="2"/>
  <c r="Z10" i="5"/>
  <c r="BO13" i="8"/>
  <c r="BP75" i="5"/>
  <c r="AA96" i="5"/>
  <c r="BE22" i="6"/>
  <c r="BP9" i="5"/>
  <c r="BN6" i="5"/>
  <c r="BG21" i="8"/>
  <c r="AU8" i="5"/>
  <c r="BF46" i="2"/>
  <c r="BN60" i="5"/>
  <c r="BF49" i="6"/>
  <c r="BN71" i="2"/>
  <c r="AW30" i="8"/>
  <c r="AR92" i="5"/>
  <c r="AV16" i="5"/>
  <c r="W36" i="9"/>
  <c r="BE57" i="2"/>
  <c r="AV37" i="9"/>
  <c r="Z70" i="8"/>
  <c r="N17" i="2"/>
  <c r="BQ63" i="8"/>
  <c r="BF25" i="6"/>
  <c r="AT40" i="5"/>
  <c r="N82" i="2"/>
  <c r="BQ11" i="9"/>
  <c r="BO52" i="2"/>
  <c r="BQ74" i="8"/>
  <c r="M75" i="2"/>
  <c r="AR92" i="8"/>
  <c r="AR96" i="5"/>
  <c r="BE63" i="8"/>
  <c r="V42" i="5"/>
  <c r="AB69" i="5"/>
  <c r="AG38" i="5"/>
  <c r="AA88" i="5"/>
  <c r="BE16" i="8"/>
  <c r="L15" i="2"/>
  <c r="BG97" i="5"/>
  <c r="AA55" i="5"/>
  <c r="BN76" i="5"/>
  <c r="AU25" i="6"/>
  <c r="AP18" i="8"/>
  <c r="N93" i="9"/>
  <c r="BG37" i="6"/>
  <c r="BQ72" i="8"/>
  <c r="N46" i="2"/>
  <c r="AA64" i="8"/>
  <c r="M30" i="2"/>
  <c r="E39" i="5"/>
  <c r="AQ12" i="8"/>
  <c r="AB56" i="5"/>
  <c r="BQ38" i="6"/>
  <c r="BQ49" i="6"/>
  <c r="AA40" i="8"/>
  <c r="X75" i="9"/>
  <c r="AV14" i="5"/>
  <c r="BQ101" i="5"/>
  <c r="AO83" i="5"/>
  <c r="AE64" i="5"/>
  <c r="X61" i="9"/>
  <c r="AT36" i="6"/>
  <c r="M56" i="2"/>
  <c r="Z73" i="8"/>
  <c r="AB6" i="8"/>
  <c r="BD17" i="5"/>
  <c r="H13" i="8"/>
  <c r="W73" i="9"/>
  <c r="N91" i="9"/>
  <c r="Z25" i="8"/>
  <c r="I10" i="5"/>
  <c r="BO28" i="9"/>
  <c r="AB29" i="8"/>
  <c r="AC14" i="5"/>
  <c r="F9" i="9"/>
  <c r="T14" i="9"/>
  <c r="AW70" i="5"/>
  <c r="AC15" i="9"/>
  <c r="AH104" i="8"/>
  <c r="AH94" i="5"/>
  <c r="U82" i="8"/>
  <c r="V81" i="9"/>
  <c r="H26" i="8"/>
  <c r="AR41" i="5"/>
  <c r="E69" i="5"/>
  <c r="F16" i="9"/>
  <c r="L14" i="2"/>
  <c r="G53" i="8"/>
  <c r="BF70" i="2"/>
  <c r="AC26" i="8"/>
  <c r="BG46" i="8"/>
  <c r="AW48" i="8"/>
  <c r="AD62" i="8"/>
  <c r="BG7" i="8"/>
  <c r="AO67" i="9"/>
  <c r="AW82" i="8"/>
  <c r="AA26" i="5"/>
  <c r="F70" i="5"/>
  <c r="H20" i="8"/>
  <c r="I14" i="5"/>
  <c r="AC55" i="5"/>
  <c r="F54" i="5"/>
  <c r="G92" i="5"/>
  <c r="BO19" i="5"/>
  <c r="AB86" i="5"/>
  <c r="V68" i="5"/>
  <c r="BO56" i="9"/>
  <c r="BD34" i="9"/>
  <c r="W27" i="8"/>
  <c r="AT36" i="5"/>
  <c r="Z66" i="8"/>
  <c r="F93" i="5"/>
  <c r="Z6" i="8"/>
  <c r="M102" i="8"/>
  <c r="H53" i="8"/>
  <c r="J28" i="5"/>
  <c r="AA94" i="5"/>
  <c r="BF9" i="9"/>
  <c r="I42" i="9"/>
  <c r="M24" i="2"/>
  <c r="BG15" i="8"/>
  <c r="AP105" i="8"/>
  <c r="BF13" i="9"/>
  <c r="M70" i="2"/>
  <c r="Z12" i="8"/>
  <c r="AU44" i="8"/>
  <c r="W41" i="9"/>
  <c r="BP39" i="5"/>
  <c r="T26" i="5"/>
  <c r="N97" i="8"/>
  <c r="J104" i="8"/>
  <c r="E57" i="5"/>
  <c r="AP85" i="9"/>
  <c r="BE15" i="9"/>
  <c r="J54" i="5"/>
  <c r="Z69" i="5"/>
  <c r="AH64" i="8"/>
  <c r="Y24" i="5"/>
  <c r="AC19" i="5"/>
  <c r="BQ27" i="5"/>
  <c r="J33" i="5"/>
  <c r="AE76" i="5"/>
  <c r="N23" i="9"/>
  <c r="E54" i="5"/>
  <c r="BD104" i="5"/>
  <c r="K48" i="5"/>
  <c r="AQ92" i="4"/>
  <c r="AV45" i="6"/>
  <c r="BG70" i="8"/>
  <c r="BN6" i="2"/>
  <c r="BN42" i="6"/>
  <c r="BG10" i="6"/>
  <c r="AU32" i="6"/>
  <c r="AV73" i="6"/>
  <c r="AP28" i="6"/>
  <c r="AE67" i="8"/>
  <c r="AV26" i="5"/>
  <c r="BF69" i="8"/>
  <c r="AU19" i="8"/>
  <c r="AV38" i="5"/>
  <c r="K9" i="2"/>
  <c r="AB22" i="8"/>
  <c r="AO52" i="6"/>
  <c r="BE16" i="5"/>
  <c r="Z89" i="5"/>
  <c r="M100" i="8"/>
  <c r="L7" i="2"/>
  <c r="X97" i="9"/>
  <c r="BE72" i="5"/>
  <c r="Z34" i="5"/>
  <c r="AC26" i="5"/>
  <c r="AU89" i="5"/>
  <c r="AE81" i="5"/>
  <c r="BN48" i="8"/>
  <c r="AR54" i="6"/>
  <c r="AQ23" i="5"/>
  <c r="Z67" i="8"/>
  <c r="AO9" i="5"/>
  <c r="AU78" i="5"/>
  <c r="BN17" i="5"/>
  <c r="X67" i="9"/>
  <c r="AW76" i="5"/>
  <c r="AT70" i="5"/>
  <c r="BF23" i="6"/>
  <c r="BD71" i="6"/>
  <c r="AV84" i="5"/>
  <c r="L23" i="2"/>
  <c r="BF55" i="8"/>
  <c r="T22" i="9"/>
  <c r="BQ36" i="5"/>
  <c r="BP27" i="5"/>
  <c r="N53" i="2"/>
  <c r="W36" i="5"/>
  <c r="J22" i="5"/>
  <c r="BP83" i="8"/>
  <c r="AW67" i="9"/>
  <c r="AH22" i="5"/>
  <c r="AU11" i="2"/>
  <c r="AW74" i="2"/>
  <c r="BG75" i="5"/>
  <c r="BE67" i="8"/>
  <c r="BG39" i="8"/>
  <c r="AU18" i="8"/>
  <c r="BO67" i="9"/>
  <c r="BN22" i="8"/>
  <c r="BN26" i="5"/>
  <c r="AU68" i="6"/>
  <c r="AO26" i="8"/>
  <c r="BP60" i="2"/>
  <c r="AR37" i="5"/>
  <c r="BQ26" i="6"/>
  <c r="BN64" i="9"/>
  <c r="AT14" i="5"/>
  <c r="BP36" i="6"/>
  <c r="AV67" i="5"/>
  <c r="N84" i="2"/>
  <c r="BQ69" i="8"/>
  <c r="AR88" i="5"/>
  <c r="AV74" i="5"/>
  <c r="BF49" i="8"/>
  <c r="K87" i="5"/>
  <c r="BO89" i="8"/>
  <c r="AQ19" i="5"/>
  <c r="BF88" i="5"/>
  <c r="J87" i="9"/>
  <c r="AQ79" i="8"/>
  <c r="AO99" i="5"/>
  <c r="K20" i="2"/>
  <c r="H42" i="5"/>
  <c r="K75" i="5"/>
  <c r="N99" i="2"/>
  <c r="AO29" i="8"/>
  <c r="BE81" i="8"/>
  <c r="AB47" i="8"/>
  <c r="E56" i="5"/>
  <c r="J91" i="9"/>
  <c r="BQ7" i="8"/>
  <c r="Z99" i="5"/>
  <c r="BG63" i="2"/>
  <c r="Z60" i="8"/>
  <c r="BF55" i="2"/>
  <c r="BD82" i="2"/>
  <c r="AB44" i="5"/>
  <c r="BP78" i="5"/>
  <c r="BG25" i="2"/>
  <c r="BG8" i="5" s="1"/>
  <c r="AR7" i="8"/>
  <c r="AW77" i="2"/>
  <c r="J32" i="9"/>
  <c r="N76" i="2"/>
  <c r="M76" i="2"/>
  <c r="BE16" i="9"/>
  <c r="AW40" i="6"/>
  <c r="AP8" i="5"/>
  <c r="AW63" i="6"/>
  <c r="BD44" i="8"/>
  <c r="AD27" i="5"/>
  <c r="AR85" i="5"/>
  <c r="BF75" i="8"/>
  <c r="N100" i="2"/>
  <c r="AC91" i="5"/>
  <c r="BP41" i="8"/>
  <c r="AP38" i="8"/>
  <c r="M26" i="2"/>
  <c r="AV82" i="5"/>
  <c r="BF38" i="2"/>
  <c r="AA68" i="9"/>
  <c r="T13" i="8"/>
  <c r="Y61" i="5"/>
  <c r="N20" i="2"/>
  <c r="AV48" i="6"/>
  <c r="AC39" i="5"/>
  <c r="AR68" i="5"/>
  <c r="AG21" i="5"/>
  <c r="Z52" i="8"/>
  <c r="AG19" i="5"/>
  <c r="V89" i="5"/>
  <c r="V49" i="5"/>
  <c r="AQ69" i="5"/>
  <c r="AU65" i="2"/>
  <c r="L52" i="8"/>
  <c r="U92" i="5"/>
  <c r="BP41" i="2"/>
  <c r="BE33" i="5"/>
  <c r="AO91" i="5"/>
  <c r="W64" i="9"/>
  <c r="BE62" i="5"/>
  <c r="AQ27" i="8"/>
  <c r="M35" i="2"/>
  <c r="F67" i="9"/>
  <c r="AF62" i="5"/>
  <c r="I92" i="2"/>
  <c r="Z46" i="5"/>
  <c r="BN27" i="5"/>
  <c r="N30" i="2"/>
  <c r="AF53" i="5"/>
  <c r="N37" i="2"/>
  <c r="BF31" i="2"/>
  <c r="M53" i="2"/>
  <c r="BG51" i="8"/>
  <c r="AQ79" i="5"/>
  <c r="H25" i="5"/>
  <c r="I52" i="8"/>
  <c r="BE65" i="6"/>
  <c r="BD94" i="5"/>
  <c r="AQ54" i="6"/>
  <c r="BD7" i="8"/>
  <c r="U54" i="5"/>
  <c r="BP19" i="5"/>
  <c r="X104" i="8"/>
  <c r="U25" i="8"/>
  <c r="BQ61" i="8"/>
  <c r="BP58" i="8"/>
  <c r="BE31" i="8"/>
  <c r="N93" i="8"/>
  <c r="BE44" i="5"/>
  <c r="J16" i="9"/>
  <c r="K17" i="2"/>
  <c r="AR49" i="5"/>
  <c r="M28" i="9"/>
  <c r="M14" i="9"/>
  <c r="J11" i="8"/>
  <c r="AR22" i="8"/>
  <c r="AB29" i="5"/>
  <c r="AQ26" i="8"/>
  <c r="AC32" i="9"/>
  <c r="N21" i="9"/>
  <c r="AQ21" i="8"/>
  <c r="Y51" i="5"/>
  <c r="I7" i="5"/>
  <c r="T42" i="9"/>
  <c r="F63" i="8"/>
  <c r="AG97" i="5"/>
  <c r="AG54" i="8"/>
  <c r="BP68" i="5"/>
  <c r="BD20" i="8"/>
  <c r="BD36" i="5"/>
  <c r="AR97" i="8"/>
  <c r="BO92" i="9"/>
  <c r="N88" i="9"/>
  <c r="X20" i="9"/>
  <c r="M23" i="8"/>
  <c r="AA89" i="5"/>
  <c r="H33" i="8"/>
  <c r="J45" i="9"/>
  <c r="BQ77" i="5"/>
  <c r="V11" i="8"/>
  <c r="H14" i="5"/>
  <c r="T8" i="9"/>
  <c r="AR16" i="5"/>
  <c r="AR29" i="5"/>
  <c r="BQ51" i="5"/>
  <c r="BD54" i="5"/>
  <c r="AF66" i="5"/>
  <c r="AV105" i="5"/>
  <c r="BN71" i="5"/>
  <c r="F45" i="5"/>
  <c r="W34" i="8"/>
  <c r="F11" i="9"/>
  <c r="BF21" i="6"/>
  <c r="AE70" i="5"/>
  <c r="E19" i="5"/>
  <c r="X96" i="5"/>
  <c r="AO38" i="5"/>
  <c r="I41" i="8"/>
  <c r="AU83" i="8"/>
  <c r="BQ12" i="6"/>
  <c r="AT42" i="5"/>
  <c r="AW55" i="9"/>
  <c r="V63" i="5"/>
  <c r="BN73" i="5"/>
  <c r="AG36" i="8"/>
  <c r="M37" i="2"/>
  <c r="BE17" i="5"/>
  <c r="BP80" i="4"/>
  <c r="AT72" i="2"/>
  <c r="AU17" i="6"/>
  <c r="J66" i="5"/>
  <c r="AR66" i="6"/>
  <c r="BQ85" i="2"/>
  <c r="E13" i="8"/>
  <c r="M25" i="2"/>
  <c r="BE60" i="2"/>
  <c r="Y82" i="5"/>
  <c r="AH23" i="8"/>
  <c r="AP59" i="6"/>
  <c r="AP62" i="8"/>
  <c r="BO98" i="5"/>
  <c r="AO100" i="5"/>
  <c r="BP28" i="8"/>
  <c r="AO36" i="6"/>
  <c r="AO96" i="5"/>
  <c r="AQ81" i="5"/>
  <c r="N58" i="2"/>
  <c r="BP55" i="5"/>
  <c r="BD18" i="5"/>
  <c r="BD43" i="5"/>
  <c r="T40" i="8"/>
  <c r="AP104" i="8"/>
  <c r="AH38" i="5"/>
  <c r="BN87" i="5"/>
  <c r="BO56" i="6"/>
  <c r="BF72" i="2"/>
  <c r="AT56" i="8"/>
  <c r="AW22" i="5"/>
  <c r="BQ49" i="2"/>
  <c r="AU72" i="8"/>
  <c r="BE61" i="8"/>
  <c r="AP67" i="8"/>
  <c r="V66" i="5"/>
  <c r="BP17" i="8"/>
  <c r="BG56" i="8"/>
  <c r="BE11" i="6"/>
  <c r="AV23" i="5"/>
  <c r="M82" i="2"/>
  <c r="AU45" i="2"/>
  <c r="AC41" i="5"/>
  <c r="BO64" i="2"/>
  <c r="AA74" i="5"/>
  <c r="AE101" i="5"/>
  <c r="M43" i="9"/>
  <c r="K80" i="5"/>
  <c r="BP52" i="2"/>
  <c r="AU95" i="5"/>
  <c r="AU88" i="2"/>
  <c r="N50" i="2"/>
  <c r="BF48" i="8"/>
  <c r="AR96" i="8"/>
  <c r="AT53" i="8"/>
  <c r="AT13" i="2"/>
  <c r="AO54" i="8"/>
  <c r="V87" i="9"/>
  <c r="AC73" i="8"/>
  <c r="AU75" i="5"/>
  <c r="BF72" i="8"/>
  <c r="AP65" i="5"/>
  <c r="BG54" i="6"/>
  <c r="AW44" i="8"/>
  <c r="AB36" i="5"/>
  <c r="AW24" i="8"/>
  <c r="AH21" i="5"/>
  <c r="AP23" i="5"/>
  <c r="BD99" i="5"/>
  <c r="AU80" i="8"/>
  <c r="W66" i="5"/>
  <c r="BO78" i="8"/>
  <c r="AW56" i="5"/>
  <c r="N102" i="9"/>
  <c r="V62" i="8"/>
  <c r="BD71" i="5"/>
  <c r="AC28" i="5"/>
  <c r="V83" i="9"/>
  <c r="AG52" i="5"/>
  <c r="AU57" i="8"/>
  <c r="BG35" i="8"/>
  <c r="X36" i="9"/>
  <c r="AV48" i="5"/>
  <c r="L25" i="2"/>
  <c r="BF20" i="2"/>
  <c r="E81" i="9"/>
  <c r="AG66" i="5"/>
  <c r="AT88" i="5"/>
  <c r="AP66" i="9"/>
  <c r="BP92" i="2"/>
  <c r="BN28" i="8"/>
  <c r="AR30" i="8"/>
  <c r="BQ45" i="5"/>
  <c r="BN80" i="5"/>
  <c r="AH101" i="8"/>
  <c r="N77" i="2"/>
  <c r="AC98" i="5"/>
  <c r="Z71" i="8"/>
  <c r="BE27" i="6"/>
  <c r="BF24" i="6"/>
  <c r="AF92" i="5"/>
  <c r="BQ32" i="8"/>
  <c r="F31" i="9"/>
  <c r="BP41" i="6"/>
  <c r="AW28" i="5"/>
  <c r="AO35" i="8"/>
  <c r="BP81" i="2"/>
  <c r="X99" i="9"/>
  <c r="BE33" i="6"/>
  <c r="AW33" i="8"/>
  <c r="AW64" i="5"/>
  <c r="AQ63" i="5"/>
  <c r="BG54" i="2"/>
  <c r="BE58" i="5"/>
  <c r="N87" i="9"/>
  <c r="AO18" i="8"/>
  <c r="BG81" i="8"/>
  <c r="AC90" i="5"/>
  <c r="Y94" i="5"/>
  <c r="BF38" i="8"/>
  <c r="AV91" i="2"/>
  <c r="F65" i="9"/>
  <c r="AU21" i="8"/>
  <c r="BP33" i="5"/>
  <c r="W28" i="8"/>
  <c r="BP101" i="5"/>
  <c r="AV64" i="8"/>
  <c r="AW57" i="5"/>
  <c r="F32" i="5"/>
  <c r="BE43" i="6"/>
  <c r="BQ17" i="8"/>
  <c r="Z17" i="5"/>
  <c r="V53" i="5"/>
  <c r="H50" i="9"/>
  <c r="J23" i="5"/>
  <c r="X6" i="9"/>
  <c r="BN12" i="2"/>
  <c r="BE19" i="2"/>
  <c r="BO78" i="5"/>
  <c r="X34" i="9"/>
  <c r="N34" i="2"/>
  <c r="BE15" i="8"/>
  <c r="AT45" i="5"/>
  <c r="AU98" i="5"/>
  <c r="AA63" i="5"/>
  <c r="AR13" i="8"/>
  <c r="AO30" i="8"/>
  <c r="T70" i="9"/>
  <c r="K33" i="5"/>
  <c r="Z44" i="5"/>
  <c r="BN89" i="2"/>
  <c r="AU40" i="8"/>
  <c r="U12" i="5"/>
  <c r="BE85" i="2"/>
  <c r="W61" i="5"/>
  <c r="T10" i="9"/>
  <c r="BP12" i="2"/>
  <c r="Y66" i="9"/>
  <c r="AQ65" i="5"/>
  <c r="J89" i="5"/>
  <c r="J85" i="9"/>
  <c r="AB55" i="9"/>
  <c r="U104" i="9"/>
  <c r="AH19" i="9"/>
  <c r="BQ63" i="6"/>
  <c r="AW58" i="9"/>
  <c r="F67" i="5"/>
  <c r="AA37" i="5"/>
  <c r="AW50" i="9"/>
  <c r="H52" i="8"/>
  <c r="X72" i="9"/>
  <c r="AQ25" i="6"/>
  <c r="W85" i="8"/>
  <c r="AH40" i="8"/>
  <c r="U14" i="8"/>
  <c r="AH36" i="5"/>
  <c r="M30" i="5"/>
  <c r="M57" i="2"/>
  <c r="AB45" i="8"/>
  <c r="AB43" i="8"/>
  <c r="AV9" i="5"/>
  <c r="AG51" i="5"/>
  <c r="U90" i="5"/>
  <c r="AW62" i="5"/>
  <c r="U13" i="5"/>
  <c r="BP11" i="8"/>
  <c r="G15" i="9"/>
  <c r="I26" i="8"/>
  <c r="AU23" i="5"/>
  <c r="Y9" i="5"/>
  <c r="K95" i="9"/>
  <c r="AC16" i="5"/>
  <c r="AU21" i="5"/>
  <c r="I96" i="5"/>
  <c r="W46" i="8"/>
  <c r="F24" i="8"/>
  <c r="AV68" i="8"/>
  <c r="AB17" i="5"/>
  <c r="J68" i="5"/>
  <c r="BQ44" i="8"/>
  <c r="Z28" i="5"/>
  <c r="M17" i="8"/>
  <c r="N18" i="2"/>
  <c r="AH67" i="8"/>
  <c r="Z75" i="5"/>
  <c r="BN82" i="5"/>
  <c r="BG37" i="5"/>
  <c r="V24" i="5"/>
  <c r="U25" i="9"/>
  <c r="AA10" i="8"/>
  <c r="AO11" i="8"/>
  <c r="AT75" i="5"/>
  <c r="AG84" i="9"/>
  <c r="L77" i="5"/>
  <c r="Z75" i="8"/>
  <c r="U75" i="8"/>
  <c r="AH84" i="5"/>
  <c r="U101" i="9"/>
  <c r="AA19" i="8"/>
  <c r="T51" i="5"/>
  <c r="V31" i="8"/>
  <c r="AR94" i="8"/>
  <c r="AO12" i="5"/>
  <c r="W44" i="9"/>
  <c r="I29" i="5"/>
  <c r="AU69" i="5"/>
  <c r="L77" i="8"/>
  <c r="AQ46" i="5"/>
  <c r="AO13" i="8"/>
  <c r="T29" i="5"/>
  <c r="AE17" i="5"/>
  <c r="U22" i="5"/>
  <c r="AA94" i="8"/>
  <c r="J15" i="8"/>
  <c r="N80" i="2"/>
  <c r="K76" i="8"/>
  <c r="N67" i="2"/>
  <c r="AW74" i="9"/>
  <c r="AA20" i="8"/>
  <c r="X43" i="9"/>
  <c r="AB75" i="8"/>
  <c r="G93" i="9"/>
  <c r="AB72" i="5"/>
  <c r="BG12" i="5"/>
  <c r="AF41" i="5"/>
  <c r="E16" i="2"/>
  <c r="Y44" i="8"/>
  <c r="AU13" i="2"/>
  <c r="N35" i="2"/>
  <c r="BP26" i="2"/>
  <c r="AQ13" i="6"/>
  <c r="AU79" i="8"/>
  <c r="H29" i="8"/>
  <c r="AC95" i="5"/>
  <c r="BP54" i="6"/>
  <c r="BO26" i="6"/>
  <c r="AF15" i="8"/>
  <c r="AO74" i="5"/>
  <c r="AF86" i="5"/>
  <c r="AU74" i="2"/>
  <c r="AU56" i="2"/>
  <c r="AO47" i="6"/>
  <c r="M62" i="9"/>
  <c r="I35" i="5"/>
  <c r="AC104" i="5"/>
  <c r="AQ14" i="8"/>
  <c r="AQ80" i="5"/>
  <c r="BQ65" i="8"/>
  <c r="AB46" i="5"/>
  <c r="BN86" i="5"/>
  <c r="BP64" i="5"/>
  <c r="L35" i="2"/>
  <c r="AV23" i="6"/>
  <c r="BQ71" i="5"/>
  <c r="U56" i="8"/>
  <c r="F84" i="8"/>
  <c r="AD14" i="5"/>
  <c r="AQ19" i="8"/>
  <c r="BO60" i="6"/>
  <c r="BN70" i="2"/>
  <c r="L32" i="2"/>
  <c r="AB41" i="9"/>
  <c r="AW41" i="5"/>
  <c r="BP46" i="8"/>
  <c r="AW89" i="5"/>
  <c r="AU54" i="5"/>
  <c r="AT38" i="8"/>
  <c r="H77" i="8"/>
  <c r="AR40" i="5"/>
  <c r="AR78" i="8"/>
  <c r="AT71" i="2"/>
  <c r="AH81" i="5"/>
  <c r="BQ98" i="5"/>
  <c r="AC31" i="5"/>
  <c r="BF30" i="8"/>
  <c r="BG27" i="6"/>
  <c r="BP29" i="8"/>
  <c r="AW71" i="9"/>
  <c r="AR21" i="8"/>
  <c r="AH37" i="5"/>
  <c r="X96" i="8"/>
  <c r="BG49" i="8"/>
  <c r="AF93" i="5"/>
  <c r="I31" i="9"/>
  <c r="T23" i="8"/>
  <c r="BP61" i="8"/>
  <c r="BN18" i="6"/>
  <c r="Z102" i="5"/>
  <c r="BD77" i="8"/>
  <c r="AA64" i="5"/>
  <c r="BG81" i="2"/>
  <c r="BO23" i="5"/>
  <c r="AO31" i="5"/>
  <c r="J45" i="8"/>
  <c r="BQ46" i="2"/>
  <c r="BD80" i="8"/>
  <c r="AH54" i="5"/>
  <c r="AR14" i="5"/>
  <c r="AW8" i="8"/>
  <c r="AC36" i="5"/>
  <c r="M103" i="9"/>
  <c r="AV42" i="6"/>
  <c r="BQ75" i="8"/>
  <c r="AO101" i="5"/>
  <c r="AU16" i="8"/>
  <c r="BO19" i="8"/>
  <c r="AP17" i="5"/>
  <c r="BQ68" i="5"/>
  <c r="BQ35" i="8"/>
  <c r="BQ9" i="5"/>
  <c r="X103" i="9"/>
  <c r="BQ52" i="8"/>
  <c r="BO54" i="5"/>
  <c r="AQ11" i="5"/>
  <c r="AF48" i="5"/>
  <c r="W7" i="9"/>
  <c r="AR84" i="5"/>
  <c r="AV60" i="8"/>
  <c r="AR99" i="5"/>
  <c r="AW88" i="2"/>
  <c r="AU11" i="5"/>
  <c r="AO27" i="8"/>
  <c r="BQ75" i="5"/>
  <c r="AR40" i="8"/>
  <c r="BG86" i="5"/>
  <c r="H59" i="5"/>
  <c r="AF32" i="5"/>
  <c r="BG36" i="5"/>
  <c r="X58" i="9"/>
  <c r="Z26" i="5"/>
  <c r="AB32" i="9"/>
  <c r="BP17" i="2"/>
  <c r="AR66" i="8"/>
  <c r="AT28" i="5"/>
  <c r="BF70" i="8"/>
  <c r="BO27" i="2"/>
  <c r="Z63" i="5"/>
  <c r="AB39" i="5"/>
  <c r="N16" i="2"/>
  <c r="K89" i="5"/>
  <c r="N42" i="9"/>
  <c r="AG86" i="9"/>
  <c r="BE55" i="5"/>
  <c r="AV49" i="5"/>
  <c r="V60" i="9"/>
  <c r="AQ62" i="8"/>
  <c r="AD65" i="8"/>
  <c r="BF68" i="8"/>
  <c r="Z7" i="5"/>
  <c r="BN33" i="8"/>
  <c r="Z39" i="8"/>
  <c r="W62" i="8"/>
  <c r="AP49" i="8"/>
  <c r="AC48" i="5"/>
  <c r="AO56" i="8"/>
  <c r="AQ44" i="5"/>
  <c r="BE49" i="5"/>
  <c r="BD33" i="9"/>
  <c r="BD67" i="9"/>
  <c r="BD79" i="5"/>
  <c r="AQ70" i="5"/>
  <c r="AF81" i="5"/>
  <c r="BD67" i="6"/>
  <c r="BD52" i="8" s="1"/>
  <c r="AR95" i="8"/>
  <c r="BP50" i="8"/>
  <c r="AP47" i="8"/>
  <c r="H41" i="5"/>
  <c r="N15" i="2"/>
  <c r="BG17" i="8"/>
  <c r="L47" i="5"/>
  <c r="K21" i="9"/>
  <c r="BF22" i="2"/>
  <c r="BP48" i="8"/>
  <c r="Y105" i="8"/>
  <c r="AA41" i="8"/>
  <c r="BG100" i="5"/>
  <c r="BD59" i="6"/>
  <c r="BQ20" i="2"/>
  <c r="AF104" i="5"/>
  <c r="AT39" i="6"/>
  <c r="L46" i="9"/>
  <c r="E71" i="5"/>
  <c r="W76" i="9"/>
  <c r="BN55" i="2"/>
  <c r="V65" i="5"/>
  <c r="L55" i="5"/>
  <c r="T12" i="5"/>
  <c r="AB15" i="8"/>
  <c r="T17" i="8"/>
  <c r="X82" i="9"/>
  <c r="Z54" i="8"/>
  <c r="AA73" i="8"/>
  <c r="Y15" i="8"/>
  <c r="W39" i="8"/>
  <c r="X83" i="9"/>
  <c r="X47" i="5"/>
  <c r="Z59" i="9"/>
  <c r="W14" i="9"/>
  <c r="AB18" i="8"/>
  <c r="BD70" i="8"/>
  <c r="BG9" i="5"/>
  <c r="M18" i="9"/>
  <c r="AO13" i="5"/>
  <c r="AE11" i="9"/>
  <c r="AP102" i="8"/>
  <c r="I95" i="5"/>
  <c r="X10" i="5"/>
  <c r="BD6" i="5"/>
  <c r="W81" i="8"/>
  <c r="AE77" i="8"/>
  <c r="AF59" i="8"/>
  <c r="M96" i="9"/>
  <c r="BG6" i="8"/>
  <c r="BG65" i="8"/>
  <c r="AD65" i="9"/>
  <c r="AG31" i="5"/>
  <c r="X26" i="9"/>
  <c r="AD17" i="5"/>
  <c r="AR104" i="5"/>
  <c r="BD23" i="8"/>
  <c r="AG32" i="8"/>
  <c r="U7" i="5"/>
  <c r="X87" i="8"/>
  <c r="Y19" i="5"/>
  <c r="AP18" i="5"/>
  <c r="J77" i="5"/>
  <c r="AD25" i="5"/>
  <c r="BO100" i="9"/>
  <c r="J48" i="9"/>
  <c r="AB55" i="5"/>
  <c r="Y6" i="9"/>
  <c r="BF11" i="9"/>
  <c r="AG27" i="9"/>
  <c r="BF45" i="2"/>
  <c r="M19" i="9"/>
  <c r="AT89" i="8"/>
  <c r="G80" i="5"/>
  <c r="K10" i="9"/>
  <c r="U33" i="8"/>
  <c r="BF83" i="5"/>
  <c r="U17" i="8"/>
  <c r="BD11" i="5"/>
  <c r="AR83" i="5"/>
  <c r="AE13" i="5"/>
  <c r="M30" i="9"/>
  <c r="H14" i="9"/>
  <c r="AH72" i="9"/>
  <c r="M42" i="8"/>
  <c r="F55" i="8"/>
  <c r="AV52" i="5"/>
  <c r="W81" i="5"/>
  <c r="AU72" i="2"/>
  <c r="AD19" i="8"/>
  <c r="AQ19" i="4"/>
  <c r="AT79" i="2"/>
  <c r="BE67" i="2"/>
  <c r="BO19" i="6"/>
  <c r="AR35" i="6"/>
  <c r="BN88" i="2"/>
  <c r="AU8" i="2"/>
  <c r="BD36" i="6"/>
  <c r="AT89" i="2"/>
  <c r="BO67" i="8"/>
  <c r="BO71" i="5"/>
  <c r="W77" i="5"/>
  <c r="AA67" i="9"/>
  <c r="AP35" i="5"/>
  <c r="K38" i="5"/>
  <c r="AW26" i="5"/>
  <c r="AP55" i="8"/>
  <c r="AR21" i="5"/>
  <c r="BN38" i="8"/>
  <c r="AQ27" i="5"/>
  <c r="AW43" i="8"/>
  <c r="N54" i="8"/>
  <c r="BO24" i="5"/>
  <c r="AP40" i="8"/>
  <c r="J77" i="8"/>
  <c r="AU36" i="6"/>
  <c r="BF56" i="2"/>
  <c r="AV41" i="9"/>
  <c r="BE31" i="2"/>
  <c r="Z69" i="9"/>
  <c r="AQ81" i="8"/>
  <c r="AG25" i="5"/>
  <c r="W75" i="5"/>
  <c r="W55" i="9"/>
  <c r="BD27" i="8"/>
  <c r="BP45" i="5"/>
  <c r="BN24" i="5"/>
  <c r="BP8" i="8"/>
  <c r="BN81" i="5"/>
  <c r="AB25" i="8"/>
  <c r="U9" i="8"/>
  <c r="BE27" i="8"/>
  <c r="BG48" i="8"/>
  <c r="BG78" i="8"/>
  <c r="BG42" i="5"/>
  <c r="AA101" i="5"/>
  <c r="AG82" i="9"/>
  <c r="AO24" i="8"/>
  <c r="X100" i="8"/>
  <c r="AC37" i="5"/>
  <c r="AB58" i="5"/>
  <c r="BG68" i="5"/>
  <c r="AR52" i="5"/>
  <c r="AW59" i="5"/>
  <c r="N98" i="2"/>
  <c r="AT92" i="5"/>
  <c r="AO90" i="5"/>
  <c r="X71" i="9"/>
  <c r="L38" i="9"/>
  <c r="J41" i="5"/>
  <c r="AP84" i="9"/>
  <c r="Z105" i="5"/>
  <c r="AV42" i="8"/>
  <c r="BG87" i="5"/>
  <c r="N50" i="8"/>
  <c r="AC57" i="5"/>
  <c r="BE24" i="8"/>
  <c r="AU90" i="5"/>
  <c r="BE28" i="8"/>
  <c r="BF18" i="2"/>
  <c r="AB34" i="8"/>
  <c r="Z32" i="5"/>
  <c r="N92" i="9"/>
  <c r="AQ29" i="6"/>
  <c r="AC32" i="5"/>
  <c r="M32" i="2"/>
  <c r="U75" i="5"/>
  <c r="Z74" i="5"/>
  <c r="BE49" i="6"/>
  <c r="L30" i="8"/>
  <c r="AC103" i="5"/>
  <c r="W56" i="9"/>
  <c r="BE26" i="6"/>
  <c r="L41" i="5"/>
  <c r="L18" i="2"/>
  <c r="AR61" i="8"/>
  <c r="K15" i="5"/>
  <c r="BD80" i="5"/>
  <c r="X102" i="8"/>
  <c r="AR39" i="5"/>
  <c r="AU64" i="2"/>
  <c r="BO79" i="5"/>
  <c r="BO105" i="5"/>
  <c r="AW35" i="5"/>
  <c r="BP18" i="8"/>
  <c r="AQ34" i="5"/>
  <c r="AP60" i="8"/>
  <c r="Y69" i="9"/>
  <c r="W31" i="5"/>
  <c r="AV35" i="2"/>
  <c r="BG38" i="5"/>
  <c r="AV76" i="8"/>
  <c r="AR44" i="8"/>
  <c r="AQ30" i="5"/>
  <c r="AA71" i="9"/>
  <c r="X65" i="9"/>
  <c r="BG33" i="8"/>
  <c r="AR19" i="5"/>
  <c r="BD14" i="5"/>
  <c r="L12" i="2"/>
  <c r="AG22" i="5"/>
  <c r="L80" i="8"/>
  <c r="BF39" i="8"/>
  <c r="AT22" i="5"/>
  <c r="AC35" i="5"/>
  <c r="M22" i="8"/>
  <c r="J74" i="5"/>
  <c r="AU14" i="8"/>
  <c r="F82" i="5"/>
  <c r="Z58" i="9"/>
  <c r="AG91" i="9"/>
  <c r="H73" i="5"/>
  <c r="AB7" i="5"/>
  <c r="BO37" i="2"/>
  <c r="AA46" i="8"/>
  <c r="AP72" i="5"/>
  <c r="BF53" i="6"/>
  <c r="BP78" i="8"/>
  <c r="BG73" i="2"/>
  <c r="BN52" i="8"/>
  <c r="G63" i="5"/>
  <c r="BE36" i="5"/>
  <c r="Z71" i="5"/>
  <c r="L70" i="5"/>
  <c r="BP17" i="5"/>
  <c r="X85" i="8"/>
  <c r="L82" i="5"/>
  <c r="Z86" i="5"/>
  <c r="U37" i="8"/>
  <c r="L95" i="5"/>
  <c r="AF20" i="8"/>
  <c r="X90" i="9"/>
  <c r="AB62" i="5"/>
  <c r="BN18" i="5"/>
  <c r="BQ67" i="8"/>
  <c r="AR10" i="8"/>
  <c r="AR68" i="6"/>
  <c r="W25" i="5"/>
  <c r="AH57" i="5"/>
  <c r="AR46" i="5"/>
  <c r="AF80" i="5"/>
  <c r="BG38" i="8"/>
  <c r="AU69" i="8"/>
  <c r="BN11" i="8"/>
  <c r="AA16" i="5"/>
  <c r="X93" i="9"/>
  <c r="H14" i="8"/>
  <c r="N93" i="2"/>
  <c r="BO43" i="8"/>
  <c r="Z45" i="8"/>
  <c r="M61" i="5"/>
  <c r="J81" i="5"/>
  <c r="AC6" i="5"/>
  <c r="AB43" i="9"/>
  <c r="AO55" i="8"/>
  <c r="AG66" i="9"/>
  <c r="H49" i="9"/>
  <c r="AB82" i="8"/>
  <c r="AR37" i="8"/>
  <c r="AG35" i="8"/>
  <c r="BF45" i="6"/>
  <c r="AT42" i="8"/>
  <c r="BG15" i="9"/>
  <c r="I7" i="9"/>
  <c r="AE47" i="5"/>
  <c r="X98" i="8"/>
  <c r="N83" i="2"/>
  <c r="E23" i="5"/>
  <c r="BD48" i="5"/>
  <c r="AG51" i="8"/>
  <c r="G16" i="5"/>
  <c r="BN9" i="9"/>
  <c r="BF37" i="9"/>
  <c r="W53" i="5"/>
  <c r="AF84" i="5"/>
  <c r="G12" i="8"/>
  <c r="AG19" i="8"/>
  <c r="AG101" i="5"/>
  <c r="BQ53" i="8"/>
  <c r="W93" i="8"/>
  <c r="M54" i="2"/>
  <c r="AW62" i="8"/>
  <c r="E28" i="5"/>
  <c r="AB76" i="8"/>
  <c r="J52" i="8"/>
  <c r="J103" i="5"/>
  <c r="I12" i="5"/>
  <c r="AV80" i="9"/>
  <c r="M21" i="9"/>
  <c r="BE9" i="5"/>
  <c r="AP59" i="8"/>
  <c r="L41" i="8"/>
  <c r="AH46" i="5"/>
  <c r="AD38" i="5"/>
  <c r="G60" i="5"/>
  <c r="M59" i="9"/>
  <c r="BE22" i="8"/>
  <c r="BO46" i="8"/>
  <c r="BO82" i="2"/>
  <c r="AV98" i="5"/>
  <c r="V76" i="5"/>
  <c r="AO58" i="8"/>
  <c r="Y68" i="5"/>
  <c r="AC25" i="5"/>
  <c r="AF68" i="5"/>
  <c r="G6" i="8"/>
  <c r="BQ9" i="2"/>
  <c r="L7" i="9"/>
  <c r="V80" i="5"/>
  <c r="T13" i="9"/>
  <c r="AE15" i="8"/>
  <c r="G12" i="5"/>
  <c r="AQ90" i="9"/>
  <c r="H32" i="9"/>
  <c r="BN52" i="9"/>
  <c r="X28" i="9"/>
  <c r="Z82" i="5"/>
  <c r="AC10" i="9"/>
  <c r="U47" i="5"/>
  <c r="X55" i="9"/>
  <c r="V26" i="5"/>
  <c r="L50" i="9"/>
  <c r="BF34" i="9"/>
  <c r="E56" i="8"/>
  <c r="BD16" i="5"/>
  <c r="BF83" i="8"/>
  <c r="AP25" i="8"/>
  <c r="AR9" i="5"/>
  <c r="J72" i="5"/>
  <c r="AB65" i="8"/>
  <c r="AH70" i="5"/>
  <c r="AP9" i="8"/>
  <c r="K22" i="9"/>
  <c r="AW58" i="5"/>
  <c r="BF77" i="9"/>
  <c r="K17" i="5"/>
  <c r="BF84" i="5"/>
  <c r="AB42" i="9"/>
  <c r="AH8" i="5"/>
  <c r="BF14" i="4"/>
  <c r="J64" i="8"/>
  <c r="AV83" i="5"/>
  <c r="H35" i="5"/>
  <c r="BN31" i="2"/>
  <c r="AW25" i="6"/>
  <c r="BN27" i="6"/>
  <c r="AV26" i="6"/>
  <c r="AT69" i="8"/>
  <c r="I37" i="5"/>
  <c r="AV27" i="5"/>
  <c r="K99" i="9"/>
  <c r="V65" i="9"/>
  <c r="BF23" i="9"/>
  <c r="AP29" i="5"/>
  <c r="AC58" i="5"/>
  <c r="AT39" i="5"/>
  <c r="BG16" i="5"/>
  <c r="M18" i="2"/>
  <c r="L33" i="2"/>
  <c r="AA18" i="5"/>
  <c r="AO79" i="5"/>
  <c r="H48" i="9"/>
  <c r="BO87" i="8"/>
  <c r="F72" i="9"/>
  <c r="AB9" i="5"/>
  <c r="X31" i="9"/>
  <c r="AO6" i="5"/>
  <c r="BE7" i="2"/>
  <c r="BF24" i="8"/>
  <c r="AB63" i="5"/>
  <c r="BF36" i="6"/>
  <c r="AW45" i="2"/>
  <c r="AW41" i="2"/>
  <c r="BF33" i="8"/>
  <c r="BQ64" i="2"/>
  <c r="BP62" i="5"/>
  <c r="V105" i="5"/>
  <c r="AU55" i="5"/>
  <c r="AQ20" i="5"/>
  <c r="BE64" i="5"/>
  <c r="U72" i="5"/>
  <c r="BD94" i="2"/>
  <c r="AC102" i="5"/>
  <c r="AQ72" i="6"/>
  <c r="BG72" i="2"/>
  <c r="N64" i="2"/>
  <c r="E41" i="5"/>
  <c r="BQ56" i="8"/>
  <c r="AW58" i="8"/>
  <c r="V55" i="5"/>
  <c r="BF23" i="2"/>
  <c r="BG43" i="8"/>
  <c r="AB24" i="8"/>
  <c r="BF54" i="2"/>
  <c r="BE79" i="8"/>
  <c r="BE41" i="8"/>
  <c r="AA60" i="8"/>
  <c r="AE46" i="9"/>
  <c r="AR48" i="5"/>
  <c r="AG28" i="5"/>
  <c r="BP26" i="5"/>
  <c r="AO14" i="8"/>
  <c r="BQ68" i="2"/>
  <c r="H56" i="5"/>
  <c r="W80" i="8"/>
  <c r="AW98" i="5"/>
  <c r="BN23" i="8"/>
  <c r="BQ37" i="8"/>
  <c r="I68" i="5"/>
  <c r="AF18" i="5"/>
  <c r="BQ54" i="8"/>
  <c r="X37" i="8"/>
  <c r="BN20" i="6"/>
  <c r="X88" i="8"/>
  <c r="BO33" i="6"/>
  <c r="BO41" i="9"/>
  <c r="AO17" i="5"/>
  <c r="AB18" i="5"/>
  <c r="BE29" i="8"/>
  <c r="V44" i="9"/>
  <c r="AV58" i="5"/>
  <c r="M46" i="2"/>
  <c r="AB37" i="8"/>
  <c r="AC83" i="5"/>
  <c r="BP80" i="8"/>
  <c r="V52" i="5"/>
  <c r="AH53" i="5"/>
  <c r="J93" i="8"/>
  <c r="AV79" i="2"/>
  <c r="M79" i="2"/>
  <c r="BF90" i="8"/>
  <c r="AV45" i="2"/>
  <c r="AP70" i="5"/>
  <c r="AB32" i="5"/>
  <c r="AP34" i="5"/>
  <c r="BO35" i="8"/>
  <c r="BO85" i="5"/>
  <c r="BF26" i="6"/>
  <c r="AP93" i="8"/>
  <c r="AV43" i="2"/>
  <c r="BD76" i="8"/>
  <c r="AQ87" i="9"/>
  <c r="H9" i="8"/>
  <c r="AD85" i="5"/>
  <c r="AC101" i="5"/>
  <c r="BE54" i="5"/>
  <c r="W76" i="5"/>
  <c r="AW72" i="5"/>
  <c r="BD61" i="6"/>
  <c r="BD34" i="8" s="1"/>
  <c r="AF100" i="5"/>
  <c r="AP27" i="6"/>
  <c r="W79" i="9"/>
  <c r="L98" i="5"/>
  <c r="BP57" i="8"/>
  <c r="AG89" i="5"/>
  <c r="AF51" i="5"/>
  <c r="BQ33" i="8"/>
  <c r="BF42" i="6"/>
  <c r="BO59" i="5"/>
  <c r="AU8" i="8"/>
  <c r="W22" i="5"/>
  <c r="AQ85" i="5"/>
  <c r="AR87" i="5"/>
  <c r="BO105" i="9"/>
  <c r="AP19" i="5"/>
  <c r="AV35" i="8"/>
  <c r="BD45" i="5"/>
  <c r="AG55" i="5"/>
  <c r="Z91" i="5"/>
  <c r="K58" i="5"/>
  <c r="BE80" i="8"/>
  <c r="AT24" i="5"/>
  <c r="AF33" i="5"/>
  <c r="AH41" i="5"/>
  <c r="BG18" i="5"/>
  <c r="W95" i="8"/>
  <c r="T10" i="8"/>
  <c r="AV79" i="8"/>
  <c r="AO18" i="5"/>
  <c r="AD66" i="8"/>
  <c r="AD84" i="8"/>
  <c r="BQ55" i="5"/>
  <c r="L29" i="8"/>
  <c r="AT25" i="6"/>
  <c r="L22" i="2"/>
  <c r="AU24" i="5"/>
  <c r="BQ57" i="8"/>
  <c r="AW44" i="5"/>
  <c r="L21" i="5"/>
  <c r="AG93" i="9"/>
  <c r="AW46" i="5"/>
  <c r="L37" i="5"/>
  <c r="Y8" i="9"/>
  <c r="BO53" i="2"/>
  <c r="F13" i="5"/>
  <c r="T19" i="9"/>
  <c r="AA95" i="5"/>
  <c r="BD7" i="9"/>
  <c r="K14" i="2"/>
  <c r="M87" i="9"/>
  <c r="AQ96" i="9"/>
  <c r="AV19" i="5"/>
  <c r="AQ60" i="5"/>
  <c r="AB8" i="9"/>
  <c r="H11" i="9"/>
  <c r="BO12" i="5"/>
  <c r="X13" i="8"/>
  <c r="E68" i="5"/>
  <c r="G29" i="5"/>
  <c r="AU26" i="5"/>
  <c r="BP70" i="5"/>
  <c r="Z36" i="5"/>
  <c r="AO35" i="5"/>
  <c r="AD24" i="5"/>
  <c r="BD7" i="5"/>
  <c r="N7" i="2"/>
  <c r="AC67" i="8"/>
  <c r="AB6" i="5"/>
  <c r="BF95" i="8"/>
  <c r="V89" i="8"/>
  <c r="N89" i="9"/>
  <c r="BE86" i="5"/>
  <c r="BO8" i="9"/>
  <c r="J42" i="5"/>
  <c r="AQ9" i="5"/>
  <c r="H59" i="8"/>
  <c r="E73" i="9"/>
  <c r="AR35" i="5"/>
  <c r="AD22" i="8"/>
  <c r="BO23" i="2"/>
  <c r="G72" i="5"/>
  <c r="W16" i="5"/>
  <c r="BG11" i="9"/>
  <c r="BF42" i="2"/>
  <c r="AA39" i="5"/>
  <c r="AA70" i="8"/>
  <c r="W47" i="9"/>
  <c r="G47" i="8"/>
  <c r="AH52" i="5"/>
  <c r="AQ69" i="8"/>
  <c r="AG9" i="9"/>
  <c r="Z70" i="5"/>
  <c r="I56" i="8"/>
  <c r="BO66" i="9"/>
  <c r="V86" i="8"/>
  <c r="I104" i="8"/>
  <c r="AF82" i="5"/>
  <c r="BQ59" i="8"/>
  <c r="AE69" i="5"/>
  <c r="AF49" i="9"/>
  <c r="Y11" i="9"/>
  <c r="AO75" i="8"/>
  <c r="AE74" i="8"/>
  <c r="Z44" i="8"/>
  <c r="K11" i="5"/>
  <c r="AH76" i="8"/>
  <c r="J48" i="8"/>
  <c r="W87" i="5"/>
  <c r="T16" i="9"/>
  <c r="AD92" i="5"/>
  <c r="BP67" i="9"/>
  <c r="BF48" i="2"/>
  <c r="K70" i="8"/>
  <c r="N21" i="2"/>
  <c r="X66" i="9"/>
  <c r="N83" i="9"/>
  <c r="H6" i="8"/>
  <c r="H10" i="5"/>
  <c r="I103" i="5"/>
  <c r="X82" i="5"/>
  <c r="H51" i="5"/>
  <c r="BP12" i="5"/>
  <c r="J67" i="5"/>
  <c r="Y44" i="9"/>
  <c r="E25" i="8"/>
  <c r="AP10" i="5"/>
  <c r="I60" i="8"/>
  <c r="AD100" i="5"/>
  <c r="AA43" i="5"/>
  <c r="X76" i="5"/>
  <c r="Z58" i="8"/>
  <c r="AT51" i="8"/>
  <c r="AA62" i="5"/>
  <c r="BP23" i="8"/>
  <c r="U57" i="5"/>
  <c r="AD90" i="5"/>
  <c r="BQ92" i="9"/>
  <c r="K94" i="5"/>
  <c r="AW48" i="2"/>
  <c r="AU67" i="6"/>
  <c r="AU23" i="2"/>
  <c r="BG53" i="2"/>
  <c r="N97" i="2"/>
  <c r="AT73" i="6"/>
  <c r="AW22" i="2"/>
  <c r="AW92" i="5"/>
  <c r="BO54" i="6"/>
  <c r="BG45" i="2"/>
  <c r="Z56" i="9"/>
  <c r="Z62" i="8"/>
  <c r="AF90" i="5"/>
  <c r="F57" i="5"/>
  <c r="BP98" i="5"/>
  <c r="BD53" i="2"/>
  <c r="AU13" i="9"/>
  <c r="AW87" i="5"/>
  <c r="M50" i="2"/>
  <c r="AB35" i="8"/>
  <c r="BO48" i="8"/>
  <c r="AC67" i="5"/>
  <c r="W52" i="8"/>
  <c r="L28" i="2"/>
  <c r="K52" i="8"/>
  <c r="AQ92" i="5"/>
  <c r="AR19" i="8"/>
  <c r="AR75" i="5"/>
  <c r="W37" i="5"/>
  <c r="AG95" i="9"/>
  <c r="AT15" i="8"/>
  <c r="AV79" i="5"/>
  <c r="BG15" i="5"/>
  <c r="W62" i="5"/>
  <c r="BN58" i="5"/>
  <c r="BP59" i="8"/>
  <c r="BG80" i="9"/>
  <c r="AT72" i="8"/>
  <c r="AE26" i="5"/>
  <c r="X42" i="8"/>
  <c r="AU12" i="8"/>
  <c r="V52" i="9"/>
  <c r="AQ60" i="8"/>
  <c r="BF76" i="2"/>
  <c r="BN77" i="8"/>
  <c r="G46" i="5"/>
  <c r="AP61" i="5"/>
  <c r="AU54" i="2"/>
  <c r="L48" i="5"/>
  <c r="AU40" i="5"/>
  <c r="K15" i="2"/>
  <c r="AW34" i="5"/>
  <c r="G45" i="5"/>
  <c r="AC44" i="5"/>
  <c r="BO95" i="8"/>
  <c r="M60" i="9"/>
  <c r="BE36" i="6"/>
  <c r="AH42" i="5"/>
  <c r="K10" i="2"/>
  <c r="L100" i="5"/>
  <c r="AQ86" i="5"/>
  <c r="AR47" i="5"/>
  <c r="AT53" i="2"/>
  <c r="AQ87" i="5"/>
  <c r="AQ18" i="5"/>
  <c r="J32" i="5"/>
  <c r="BP52" i="8"/>
  <c r="BE52" i="2"/>
  <c r="AU42" i="5"/>
  <c r="BF78" i="2"/>
  <c r="Z6" i="5"/>
  <c r="BE41" i="9"/>
  <c r="AV27" i="8"/>
  <c r="AW73" i="2"/>
  <c r="V104" i="5"/>
  <c r="AG15" i="5"/>
  <c r="BN53" i="5"/>
  <c r="AT54" i="5"/>
  <c r="BF85" i="5"/>
  <c r="BF17" i="6"/>
  <c r="AW54" i="5"/>
  <c r="AP78" i="9"/>
  <c r="BQ46" i="8"/>
  <c r="M21" i="2"/>
  <c r="L64" i="5"/>
  <c r="BO61" i="5"/>
  <c r="AT94" i="5"/>
  <c r="H92" i="8"/>
  <c r="J29" i="5"/>
  <c r="AH35" i="5"/>
  <c r="M23" i="2"/>
  <c r="J45" i="5"/>
  <c r="AA52" i="5"/>
  <c r="AQ50" i="8"/>
  <c r="AT59" i="8"/>
  <c r="BQ48" i="5"/>
  <c r="BO35" i="5"/>
  <c r="BO73" i="2"/>
  <c r="BF79" i="9"/>
  <c r="H102" i="5"/>
  <c r="BE30" i="8"/>
  <c r="I67" i="2"/>
  <c r="AV42" i="5"/>
  <c r="AA43" i="8"/>
  <c r="L39" i="2"/>
  <c r="BG40" i="8"/>
  <c r="BF22" i="9"/>
  <c r="BQ75" i="2"/>
  <c r="AP101" i="8"/>
  <c r="AU38" i="6"/>
  <c r="AH59" i="5"/>
  <c r="BN81" i="8"/>
  <c r="N12" i="8"/>
  <c r="AF59" i="5"/>
  <c r="T64" i="9"/>
  <c r="AC40" i="5"/>
  <c r="AB61" i="8"/>
  <c r="W101" i="8"/>
  <c r="F60" i="5"/>
  <c r="BG50" i="2"/>
  <c r="BN72" i="8"/>
  <c r="BQ52" i="9"/>
  <c r="M48" i="2"/>
  <c r="J31" i="5"/>
  <c r="AR64" i="8"/>
  <c r="N51" i="2"/>
  <c r="AD13" i="5"/>
  <c r="AV32" i="5"/>
  <c r="AR80" i="5"/>
  <c r="W59" i="8"/>
  <c r="AU27" i="5"/>
  <c r="AO52" i="5"/>
  <c r="X49" i="9"/>
  <c r="AR79" i="8"/>
  <c r="AT6" i="5"/>
  <c r="M78" i="9"/>
  <c r="N44" i="2"/>
  <c r="BO59" i="2"/>
  <c r="BD82" i="5"/>
  <c r="J47" i="5"/>
  <c r="BE51" i="6"/>
  <c r="AQ21" i="5"/>
  <c r="AF57" i="5"/>
  <c r="L34" i="2"/>
  <c r="AF91" i="5"/>
  <c r="AP28" i="8"/>
  <c r="H24" i="5"/>
  <c r="AF73" i="5"/>
  <c r="AO33" i="8"/>
  <c r="F30" i="5"/>
  <c r="X48" i="9"/>
  <c r="AF28" i="5"/>
  <c r="W105" i="8"/>
  <c r="AC84" i="5"/>
  <c r="AW13" i="5"/>
  <c r="J29" i="9"/>
  <c r="U59" i="5"/>
  <c r="AW80" i="5"/>
  <c r="J73" i="5"/>
  <c r="V54" i="8"/>
  <c r="AA19" i="5"/>
  <c r="AT50" i="5"/>
  <c r="BP64" i="9"/>
  <c r="Z11" i="5"/>
  <c r="AE10" i="5"/>
  <c r="V65" i="8"/>
  <c r="BG23" i="9"/>
  <c r="AT37" i="5"/>
  <c r="H33" i="5"/>
  <c r="M103" i="8"/>
  <c r="L82" i="8"/>
  <c r="X29" i="5"/>
  <c r="M16" i="2"/>
  <c r="BF43" i="2"/>
  <c r="BN42" i="5"/>
  <c r="AG85" i="5"/>
  <c r="U36" i="9"/>
  <c r="W7" i="5"/>
  <c r="F88" i="8"/>
  <c r="AT86" i="5"/>
  <c r="AC93" i="5"/>
  <c r="AA8" i="8"/>
  <c r="BD32" i="8"/>
  <c r="K81" i="5"/>
  <c r="M7" i="9"/>
  <c r="AU83" i="5"/>
  <c r="AT48" i="5"/>
  <c r="Z23" i="8"/>
  <c r="Z46" i="8"/>
  <c r="BG68" i="8"/>
  <c r="AV15" i="2"/>
  <c r="M44" i="2"/>
  <c r="AH38" i="9"/>
  <c r="BF22" i="6"/>
  <c r="AW54" i="9"/>
  <c r="V51" i="8"/>
  <c r="AG30" i="8"/>
  <c r="Z7" i="8"/>
  <c r="BD39" i="8"/>
  <c r="V10" i="8"/>
  <c r="BP62" i="9"/>
  <c r="BQ85" i="5"/>
  <c r="Y72" i="9"/>
  <c r="K51" i="8"/>
  <c r="G23" i="5"/>
  <c r="Y19" i="8"/>
  <c r="AV31" i="5"/>
  <c r="Y39" i="5"/>
  <c r="L53" i="5"/>
  <c r="F31" i="5"/>
  <c r="AO82" i="8"/>
  <c r="W6" i="8"/>
  <c r="AA54" i="8"/>
  <c r="AD79" i="8"/>
  <c r="X8" i="5"/>
  <c r="F7" i="9"/>
  <c r="W6" i="9"/>
  <c r="BD58" i="8"/>
  <c r="F105" i="5"/>
  <c r="BE26" i="5"/>
  <c r="AA69" i="8"/>
  <c r="G105" i="5"/>
  <c r="X11" i="9"/>
  <c r="AE40" i="5"/>
  <c r="I71" i="5"/>
  <c r="N102" i="2"/>
  <c r="L50" i="5"/>
  <c r="AT77" i="8"/>
  <c r="Y103" i="5"/>
  <c r="AF27" i="5"/>
  <c r="AR53" i="8"/>
  <c r="I59" i="8"/>
  <c r="F69" i="5"/>
  <c r="BO27" i="8"/>
  <c r="Y99" i="8"/>
  <c r="AC78" i="5"/>
  <c r="Z14" i="8"/>
  <c r="AU85" i="5"/>
  <c r="I7" i="8"/>
  <c r="BF66" i="2"/>
  <c r="AH10" i="9"/>
  <c r="AB48" i="8"/>
  <c r="N45" i="5"/>
  <c r="I10" i="8"/>
  <c r="BP8" i="5"/>
  <c r="BQ58" i="8"/>
  <c r="AE68" i="8"/>
  <c r="BO39" i="9"/>
  <c r="AA79" i="8"/>
  <c r="BF67" i="6"/>
  <c r="AQ65" i="8"/>
  <c r="BE17" i="2"/>
  <c r="AT47" i="6"/>
  <c r="BO97" i="5"/>
  <c r="BN6" i="6"/>
  <c r="AW72" i="6"/>
  <c r="AV47" i="5"/>
  <c r="AT20" i="5"/>
  <c r="AC24" i="5"/>
  <c r="T100" i="9"/>
  <c r="AO43" i="5"/>
  <c r="G99" i="9"/>
  <c r="K21" i="5"/>
  <c r="AQ28" i="5"/>
  <c r="L63" i="5"/>
  <c r="Z31" i="5"/>
  <c r="W75" i="9"/>
  <c r="L9" i="2"/>
  <c r="BF53" i="2"/>
  <c r="V40" i="8"/>
  <c r="BN25" i="2"/>
  <c r="F66" i="5"/>
  <c r="AP94" i="5"/>
  <c r="K32" i="5"/>
  <c r="V46" i="9"/>
  <c r="AU103" i="9"/>
  <c r="BD67" i="5"/>
  <c r="BN59" i="2"/>
  <c r="AF83" i="5"/>
  <c r="BF37" i="2"/>
  <c r="AG17" i="5"/>
  <c r="K11" i="2"/>
  <c r="AV46" i="5"/>
  <c r="AC100" i="5"/>
  <c r="BQ52" i="5"/>
  <c r="L29" i="2"/>
  <c r="BO15" i="6"/>
  <c r="BF47" i="6"/>
  <c r="BF16" i="8" s="1"/>
  <c r="K53" i="8"/>
  <c r="G17" i="5"/>
  <c r="AU43" i="6"/>
  <c r="M44" i="9"/>
  <c r="H87" i="8"/>
  <c r="AV75" i="5"/>
  <c r="BO20" i="2"/>
  <c r="M47" i="2"/>
  <c r="BF35" i="8"/>
  <c r="BF53" i="8"/>
  <c r="M43" i="2"/>
  <c r="W47" i="8"/>
  <c r="BQ31" i="6"/>
  <c r="X94" i="8"/>
  <c r="Z92" i="5"/>
  <c r="AT89" i="5"/>
  <c r="AU60" i="6"/>
  <c r="AT21" i="5"/>
  <c r="BP30" i="8"/>
  <c r="BD73" i="8"/>
  <c r="BO87" i="2"/>
  <c r="AP30" i="9"/>
  <c r="AC79" i="8"/>
  <c r="N78" i="2"/>
  <c r="AQ67" i="8"/>
  <c r="V26" i="9"/>
  <c r="K9" i="5"/>
  <c r="AA103" i="9"/>
  <c r="AW42" i="2"/>
  <c r="BO72" i="6"/>
  <c r="AV66" i="8"/>
  <c r="AE52" i="5"/>
  <c r="AT44" i="8"/>
  <c r="K18" i="5"/>
  <c r="AT42" i="2"/>
  <c r="AG92" i="5"/>
  <c r="W44" i="5"/>
  <c r="AW10" i="5"/>
  <c r="Z57" i="8"/>
  <c r="BF67" i="2"/>
  <c r="BF82" i="5" s="1"/>
  <c r="AQ55" i="8"/>
  <c r="AG27" i="5"/>
  <c r="AP12" i="5"/>
  <c r="G81" i="8"/>
  <c r="AV39" i="5"/>
  <c r="BP51" i="6"/>
  <c r="AD94" i="5"/>
  <c r="BO45" i="8"/>
  <c r="BN24" i="8"/>
  <c r="K47" i="8"/>
  <c r="AW69" i="5"/>
  <c r="BF33" i="6"/>
  <c r="AO8" i="5"/>
  <c r="BE19" i="5"/>
  <c r="H90" i="8"/>
  <c r="BN10" i="8"/>
  <c r="BP90" i="2"/>
  <c r="AF61" i="5"/>
  <c r="AB57" i="5"/>
  <c r="AP6" i="8"/>
  <c r="AQ41" i="8"/>
  <c r="BG73" i="8"/>
  <c r="H89" i="8"/>
  <c r="AV37" i="5"/>
  <c r="BE63" i="5"/>
  <c r="AO22" i="8"/>
  <c r="AR23" i="5"/>
  <c r="AR12" i="5"/>
  <c r="U64" i="5"/>
  <c r="AD47" i="8"/>
  <c r="AF40" i="5"/>
  <c r="BD85" i="2"/>
  <c r="AO9" i="8"/>
  <c r="AU77" i="5"/>
  <c r="BP13" i="5"/>
  <c r="AW65" i="9"/>
  <c r="N47" i="2"/>
  <c r="BF35" i="6"/>
  <c r="AA103" i="5"/>
  <c r="BQ37" i="2"/>
  <c r="AH69" i="9"/>
  <c r="AD104" i="8"/>
  <c r="BF76" i="9"/>
  <c r="AB16" i="5"/>
  <c r="AU56" i="8"/>
  <c r="BF51" i="6"/>
  <c r="BF74" i="2"/>
  <c r="W72" i="5"/>
  <c r="Z59" i="8"/>
  <c r="BD98" i="5"/>
  <c r="BO96" i="5"/>
  <c r="AR26" i="9"/>
  <c r="BD17" i="8"/>
  <c r="BE72" i="8"/>
  <c r="E7" i="8"/>
  <c r="BG103" i="5"/>
  <c r="G76" i="8"/>
  <c r="BQ35" i="5"/>
  <c r="BE89" i="5"/>
  <c r="AR18" i="5"/>
  <c r="W79" i="8"/>
  <c r="U50" i="8"/>
  <c r="AV88" i="5"/>
  <c r="J14" i="8"/>
  <c r="AQ39" i="8"/>
  <c r="BE100" i="5"/>
  <c r="AQ71" i="5"/>
  <c r="V63" i="9"/>
  <c r="AR67" i="8"/>
  <c r="AV50" i="6"/>
  <c r="BD47" i="2"/>
  <c r="BD22" i="5" s="1"/>
  <c r="BF36" i="2"/>
  <c r="BP55" i="8"/>
  <c r="BN52" i="2"/>
  <c r="E48" i="5"/>
  <c r="BG80" i="5"/>
  <c r="BQ25" i="8"/>
  <c r="U54" i="8"/>
  <c r="V25" i="5"/>
  <c r="BG13" i="5"/>
  <c r="AV95" i="5"/>
  <c r="AB30" i="5"/>
  <c r="J31" i="8"/>
  <c r="AB15" i="9"/>
  <c r="I29" i="9"/>
  <c r="U34" i="8"/>
  <c r="BG7" i="9"/>
  <c r="AB74" i="8"/>
  <c r="H68" i="5"/>
  <c r="I44" i="8"/>
  <c r="N94" i="2"/>
  <c r="Y42" i="9"/>
  <c r="BN84" i="5"/>
  <c r="AG96" i="5"/>
  <c r="K85" i="5"/>
  <c r="BP40" i="8"/>
  <c r="J39" i="5"/>
  <c r="W33" i="9"/>
  <c r="U99" i="9"/>
  <c r="L25" i="5"/>
  <c r="AU33" i="8"/>
  <c r="W91" i="9"/>
  <c r="Z9" i="5"/>
  <c r="BE27" i="5"/>
  <c r="AA102" i="8"/>
  <c r="BD68" i="8"/>
  <c r="L8" i="8"/>
  <c r="AW51" i="5"/>
  <c r="BD41" i="8"/>
  <c r="BE13" i="5"/>
  <c r="AV65" i="8"/>
  <c r="AO64" i="9"/>
  <c r="BF29" i="2"/>
  <c r="AP81" i="5"/>
  <c r="Z40" i="5"/>
  <c r="E45" i="5"/>
  <c r="V12" i="8"/>
  <c r="T6" i="5"/>
  <c r="BG20" i="5"/>
  <c r="E84" i="5"/>
  <c r="V79" i="9"/>
  <c r="BG8" i="8"/>
  <c r="X62" i="5"/>
  <c r="AO11" i="5"/>
  <c r="AP44" i="5"/>
  <c r="AT45" i="8"/>
  <c r="AO48" i="5"/>
  <c r="L90" i="5"/>
  <c r="T7" i="5"/>
  <c r="U51" i="8"/>
  <c r="BO22" i="5"/>
  <c r="E102" i="5"/>
  <c r="M26" i="8"/>
  <c r="BQ78" i="8"/>
  <c r="X25" i="9"/>
  <c r="AA85" i="5"/>
  <c r="V88" i="9"/>
  <c r="AO57" i="8"/>
  <c r="U40" i="8"/>
  <c r="V92" i="9"/>
  <c r="BD34" i="5"/>
  <c r="I17" i="5"/>
  <c r="AR81" i="5"/>
  <c r="AP47" i="5"/>
  <c r="J16" i="5"/>
  <c r="X84" i="9"/>
  <c r="AV87" i="2"/>
  <c r="X54" i="9"/>
  <c r="AW74" i="5"/>
  <c r="L79" i="8"/>
  <c r="H72" i="5"/>
  <c r="AD99" i="8"/>
  <c r="L36" i="5"/>
  <c r="F31" i="8"/>
  <c r="BG93" i="5"/>
  <c r="F92" i="8"/>
  <c r="H42" i="9"/>
  <c r="K90" i="8"/>
  <c r="AR25" i="5"/>
  <c r="BE79" i="5"/>
  <c r="AU25" i="5"/>
  <c r="BD37" i="8"/>
  <c r="AT60" i="8"/>
  <c r="AP6" i="5"/>
  <c r="BG23" i="8"/>
  <c r="BN53" i="8"/>
  <c r="AQ105" i="8"/>
  <c r="AV85" i="5"/>
  <c r="BE10" i="5"/>
  <c r="BO68" i="9"/>
  <c r="BP60" i="6"/>
  <c r="BO69" i="6"/>
  <c r="AC77" i="8"/>
  <c r="AO64" i="6"/>
  <c r="AT15" i="6"/>
  <c r="V59" i="8"/>
  <c r="AP24" i="6"/>
  <c r="BG15" i="6"/>
  <c r="BD30" i="2"/>
  <c r="BQ39" i="2"/>
  <c r="AE56" i="5"/>
  <c r="BO14" i="8"/>
  <c r="AO70" i="9"/>
  <c r="AV86" i="9"/>
  <c r="BQ29" i="5"/>
  <c r="AP7" i="8"/>
  <c r="BE53" i="8"/>
  <c r="AR70" i="5"/>
  <c r="Z30" i="5"/>
  <c r="AR9" i="8"/>
  <c r="AO19" i="8"/>
  <c r="AF10" i="5"/>
  <c r="V79" i="8"/>
  <c r="AV58" i="6"/>
  <c r="L40" i="2"/>
  <c r="AG75" i="8"/>
  <c r="AT40" i="8"/>
  <c r="V36" i="5"/>
  <c r="BD103" i="5"/>
  <c r="BN46" i="5"/>
  <c r="AT91" i="5"/>
  <c r="V27" i="9"/>
  <c r="BO21" i="5"/>
  <c r="AV65" i="6"/>
  <c r="BF58" i="2"/>
  <c r="BF44" i="5" s="1"/>
  <c r="W24" i="8"/>
  <c r="AU84" i="5"/>
  <c r="BF32" i="2"/>
  <c r="BO8" i="2"/>
  <c r="BE101" i="5"/>
  <c r="BO83" i="8"/>
  <c r="BP53" i="5"/>
  <c r="Y25" i="8"/>
  <c r="AF58" i="5"/>
  <c r="BQ14" i="8"/>
  <c r="BQ73" i="8"/>
  <c r="AQ103" i="8"/>
  <c r="AW37" i="5"/>
  <c r="BF29" i="6"/>
  <c r="AR18" i="8"/>
  <c r="AP14" i="8"/>
  <c r="AO22" i="5"/>
  <c r="BP56" i="8"/>
  <c r="L38" i="2"/>
  <c r="AB67" i="5"/>
  <c r="BP6" i="5"/>
  <c r="Z77" i="5"/>
  <c r="AR77" i="8"/>
  <c r="BP73" i="2"/>
  <c r="AV62" i="8"/>
  <c r="BO17" i="6"/>
  <c r="E97" i="5"/>
  <c r="BE15" i="5"/>
  <c r="BN47" i="8"/>
  <c r="AU59" i="8"/>
  <c r="BF62" i="2"/>
  <c r="U91" i="5"/>
  <c r="BE18" i="5"/>
  <c r="AH93" i="8"/>
  <c r="BO92" i="8"/>
  <c r="BO47" i="6"/>
  <c r="Y104" i="8"/>
  <c r="K102" i="5"/>
  <c r="AB80" i="8"/>
  <c r="BN80" i="8"/>
  <c r="Z85" i="5"/>
  <c r="AV41" i="8"/>
  <c r="BF52" i="2"/>
  <c r="X37" i="9"/>
  <c r="BE73" i="8"/>
  <c r="BN74" i="8"/>
  <c r="BQ77" i="8"/>
  <c r="Y101" i="8"/>
  <c r="BE54" i="8"/>
  <c r="N33" i="2"/>
  <c r="AT49" i="5"/>
  <c r="AO95" i="5"/>
  <c r="AP32" i="5"/>
  <c r="AF78" i="5"/>
  <c r="AT79" i="9"/>
  <c r="AP71" i="5"/>
  <c r="AB92" i="5"/>
  <c r="AH76" i="9"/>
  <c r="AQ31" i="8"/>
  <c r="BN43" i="5"/>
  <c r="AE6" i="9"/>
  <c r="K100" i="9"/>
  <c r="BO94" i="5"/>
  <c r="BP27" i="8"/>
  <c r="BF92" i="2"/>
  <c r="U45" i="5"/>
  <c r="AH32" i="5"/>
  <c r="V30" i="5"/>
  <c r="E85" i="5"/>
  <c r="AW65" i="5"/>
  <c r="M65" i="2"/>
  <c r="BF51" i="2"/>
  <c r="BF77" i="2"/>
  <c r="AH44" i="5"/>
  <c r="BG84" i="5"/>
  <c r="BD61" i="8"/>
  <c r="L20" i="5"/>
  <c r="M31" i="2"/>
  <c r="AT64" i="5"/>
  <c r="BG52" i="8"/>
  <c r="Z54" i="9"/>
  <c r="AQ57" i="5"/>
  <c r="AQ43" i="5"/>
  <c r="V21" i="5"/>
  <c r="Z81" i="8"/>
  <c r="AP24" i="8"/>
  <c r="K7" i="5"/>
  <c r="BG18" i="2"/>
  <c r="AG88" i="9"/>
  <c r="AR23" i="8"/>
  <c r="BQ23" i="8"/>
  <c r="AW38" i="5"/>
  <c r="Z37" i="5"/>
  <c r="BE56" i="8"/>
  <c r="AC43" i="5"/>
  <c r="Z53" i="8"/>
  <c r="AT66" i="5"/>
  <c r="AU37" i="2"/>
  <c r="AV85" i="9"/>
  <c r="M66" i="2"/>
  <c r="M72" i="2"/>
  <c r="J57" i="5"/>
  <c r="BD100" i="5"/>
  <c r="AP97" i="8"/>
  <c r="AA8" i="9"/>
  <c r="BE77" i="5"/>
  <c r="T65" i="9"/>
  <c r="AA42" i="8"/>
  <c r="BN29" i="6"/>
  <c r="AP80" i="5"/>
  <c r="AW6" i="8"/>
  <c r="AV36" i="5"/>
  <c r="N25" i="2"/>
  <c r="AR22" i="5"/>
  <c r="AC87" i="5"/>
  <c r="BF75" i="2"/>
  <c r="BF35" i="2"/>
  <c r="BF27" i="6"/>
  <c r="BN79" i="5"/>
  <c r="AC80" i="5"/>
  <c r="AV23" i="8"/>
  <c r="AA11" i="9"/>
  <c r="AR81" i="8"/>
  <c r="Z38" i="8"/>
  <c r="X18" i="8"/>
  <c r="AE62" i="5"/>
  <c r="BQ53" i="5"/>
  <c r="L21" i="8"/>
  <c r="AQ51" i="8"/>
  <c r="Y15" i="9"/>
  <c r="AD86" i="5"/>
  <c r="M73" i="2"/>
  <c r="BF9" i="8"/>
  <c r="F8" i="8"/>
  <c r="AU78" i="8"/>
  <c r="I104" i="5"/>
  <c r="F23" i="5"/>
  <c r="K35" i="8"/>
  <c r="AD90" i="8"/>
  <c r="AH104" i="5"/>
  <c r="AR26" i="8"/>
  <c r="X27" i="8"/>
  <c r="N52" i="2"/>
  <c r="V82" i="8"/>
  <c r="K71" i="8"/>
  <c r="E49" i="8"/>
  <c r="X9" i="8"/>
  <c r="Z55" i="5"/>
  <c r="AW51" i="9"/>
  <c r="G97" i="5"/>
  <c r="U26" i="8"/>
  <c r="BN37" i="8"/>
  <c r="T31" i="8"/>
  <c r="BN56" i="5"/>
  <c r="BF8" i="9"/>
  <c r="N14" i="8"/>
  <c r="BO73" i="5"/>
  <c r="AW54" i="8"/>
  <c r="AQ6" i="8"/>
  <c r="BN63" i="9"/>
  <c r="BE14" i="9"/>
  <c r="AW77" i="5"/>
  <c r="W54" i="8"/>
  <c r="AH27" i="8"/>
  <c r="AC79" i="5"/>
  <c r="W75" i="8"/>
  <c r="V37" i="5"/>
  <c r="AH51" i="5"/>
  <c r="E37" i="8"/>
  <c r="Y14" i="5"/>
  <c r="AP53" i="5"/>
  <c r="BG47" i="9"/>
  <c r="BO39" i="6"/>
  <c r="Y53" i="9"/>
  <c r="Z31" i="8"/>
  <c r="V92" i="5"/>
  <c r="G55" i="8"/>
  <c r="AA95" i="9"/>
  <c r="BO60" i="2"/>
  <c r="AW20" i="5"/>
  <c r="AP46" i="9"/>
  <c r="AA100" i="5"/>
  <c r="AA95" i="8"/>
  <c r="U11" i="8"/>
  <c r="AA23" i="5"/>
  <c r="AD66" i="9"/>
  <c r="AB27" i="9"/>
  <c r="AA52" i="8"/>
  <c r="U10" i="5"/>
  <c r="F10" i="8"/>
  <c r="AV99" i="5"/>
  <c r="AE46" i="5"/>
  <c r="BF20" i="6"/>
  <c r="Z51" i="5"/>
  <c r="N32" i="9"/>
  <c r="BD21" i="8"/>
  <c r="AB78" i="8"/>
  <c r="V62" i="5"/>
  <c r="AQ7" i="8"/>
  <c r="G103" i="5"/>
  <c r="N14" i="9"/>
  <c r="AB41" i="5"/>
  <c r="Z81" i="9"/>
  <c r="N11" i="9"/>
  <c r="BD42" i="9"/>
  <c r="G66" i="5"/>
  <c r="X6" i="8"/>
  <c r="AE100" i="8"/>
  <c r="V45" i="9"/>
  <c r="AV19" i="8"/>
  <c r="I13" i="9"/>
  <c r="M64" i="8"/>
  <c r="M28" i="2"/>
  <c r="BG8" i="9"/>
  <c r="AH49" i="5"/>
  <c r="Y28" i="5"/>
  <c r="F81" i="5"/>
  <c r="BN69" i="6"/>
  <c r="AA47" i="8"/>
  <c r="V18" i="5"/>
  <c r="AU77" i="2"/>
  <c r="AW56" i="8"/>
  <c r="BE42" i="8"/>
  <c r="AW80" i="2"/>
  <c r="AP72" i="6"/>
  <c r="BD11" i="2"/>
  <c r="L81" i="8"/>
  <c r="AW76" i="8"/>
  <c r="T56" i="8"/>
  <c r="Z68" i="5"/>
  <c r="BQ8" i="5"/>
  <c r="BP42" i="5"/>
  <c r="AB49" i="5"/>
  <c r="L66" i="5"/>
  <c r="AR47" i="8"/>
  <c r="X69" i="9"/>
  <c r="BG72" i="8"/>
  <c r="AD86" i="8"/>
  <c r="W45" i="8"/>
  <c r="M19" i="2"/>
  <c r="AQ17" i="5"/>
  <c r="BN86" i="2"/>
  <c r="BP69" i="2"/>
  <c r="W89" i="8"/>
  <c r="BF65" i="2"/>
  <c r="AR105" i="5"/>
  <c r="AP68" i="5"/>
  <c r="AG18" i="8"/>
  <c r="BP87" i="8"/>
  <c r="AT8" i="5"/>
  <c r="AU52" i="5"/>
  <c r="AO26" i="5"/>
  <c r="F77" i="5"/>
  <c r="AA36" i="8"/>
  <c r="BP23" i="5"/>
  <c r="BG8" i="6"/>
  <c r="BN34" i="8"/>
  <c r="Y49" i="5"/>
  <c r="AF79" i="5"/>
  <c r="AP31" i="9"/>
  <c r="BN79" i="8"/>
  <c r="V57" i="5"/>
  <c r="AV94" i="5"/>
  <c r="AV71" i="8"/>
  <c r="AQ22" i="5"/>
  <c r="AO80" i="5"/>
  <c r="W86" i="9"/>
  <c r="BF49" i="2"/>
  <c r="BF26" i="5" s="1"/>
  <c r="AB23" i="9"/>
  <c r="BG86" i="2"/>
  <c r="V72" i="5"/>
  <c r="X96" i="9"/>
  <c r="AV56" i="5"/>
  <c r="BF98" i="8"/>
  <c r="AA72" i="9"/>
  <c r="F89" i="8"/>
  <c r="H54" i="9"/>
  <c r="AO23" i="8"/>
  <c r="AW103" i="5"/>
  <c r="J95" i="9"/>
  <c r="AV58" i="8"/>
  <c r="Z100" i="5"/>
  <c r="AQ56" i="5"/>
  <c r="L78" i="8"/>
  <c r="AW31" i="5"/>
  <c r="AU39" i="5"/>
  <c r="BN11" i="5"/>
  <c r="L43" i="5"/>
  <c r="W43" i="9"/>
  <c r="AD95" i="8"/>
  <c r="AB17" i="8"/>
  <c r="L31" i="2"/>
  <c r="W46" i="5"/>
  <c r="BF44" i="6"/>
  <c r="V55" i="8"/>
  <c r="AB66" i="5"/>
  <c r="AQ16" i="8"/>
  <c r="AW28" i="2"/>
  <c r="L25" i="9"/>
  <c r="BN45" i="8"/>
  <c r="BD21" i="5"/>
  <c r="AU82" i="2"/>
  <c r="BQ22" i="8"/>
  <c r="AF44" i="9"/>
  <c r="AU31" i="5"/>
  <c r="AD56" i="5"/>
  <c r="H12" i="8"/>
  <c r="AP45" i="8"/>
  <c r="BE71" i="5"/>
  <c r="AU94" i="5"/>
  <c r="AA32" i="5"/>
  <c r="AW75" i="8"/>
  <c r="AO39" i="5"/>
  <c r="G47" i="5"/>
  <c r="BE68" i="8"/>
  <c r="X57" i="9"/>
  <c r="AV44" i="5"/>
  <c r="AR8" i="5"/>
  <c r="V49" i="9"/>
  <c r="AV15" i="6"/>
  <c r="AU74" i="8"/>
  <c r="X86" i="9"/>
  <c r="BF18" i="6"/>
  <c r="BF6" i="8" s="1"/>
  <c r="AU27" i="8"/>
  <c r="BG71" i="8"/>
  <c r="BN36" i="8"/>
  <c r="H95" i="5"/>
  <c r="AG81" i="9"/>
  <c r="BD29" i="8"/>
  <c r="M31" i="9"/>
  <c r="BO41" i="2"/>
  <c r="BO50" i="2"/>
  <c r="BF40" i="8"/>
  <c r="AA69" i="9"/>
  <c r="AP32" i="8"/>
  <c r="AU34" i="6"/>
  <c r="U21" i="5"/>
  <c r="AF43" i="9"/>
  <c r="V35" i="5"/>
  <c r="AD8" i="5"/>
  <c r="AV62" i="6"/>
  <c r="V52" i="8"/>
  <c r="BG31" i="5"/>
  <c r="W50" i="9"/>
  <c r="BF16" i="2"/>
  <c r="Z67" i="5"/>
  <c r="BG79" i="5"/>
  <c r="AQ18" i="8"/>
  <c r="AD61" i="5"/>
  <c r="AT90" i="5"/>
  <c r="BE34" i="8"/>
  <c r="AF60" i="5"/>
  <c r="Z93" i="5"/>
  <c r="BG65" i="5"/>
  <c r="BG78" i="2"/>
  <c r="M38" i="2"/>
  <c r="AC56" i="5"/>
  <c r="V70" i="5"/>
  <c r="BE77" i="2"/>
  <c r="W52" i="9"/>
  <c r="BG53" i="5"/>
  <c r="AQ93" i="9"/>
  <c r="BD77" i="5"/>
  <c r="BQ89" i="5"/>
  <c r="AO23" i="5"/>
  <c r="BP84" i="5"/>
  <c r="BN47" i="6"/>
  <c r="BE36" i="8"/>
  <c r="X103" i="8"/>
  <c r="AF69" i="5"/>
  <c r="BO91" i="5"/>
  <c r="M71" i="5"/>
  <c r="N38" i="2"/>
  <c r="AG54" i="5"/>
  <c r="V70" i="8"/>
  <c r="W83" i="8"/>
  <c r="BF28" i="5"/>
  <c r="Z23" i="5"/>
  <c r="G9" i="8"/>
  <c r="M61" i="2"/>
  <c r="U86" i="8"/>
  <c r="BF85" i="8"/>
  <c r="H70" i="5"/>
  <c r="U32" i="8"/>
  <c r="AW35" i="6"/>
  <c r="N44" i="9"/>
  <c r="G85" i="5"/>
  <c r="BP25" i="8"/>
  <c r="E29" i="5"/>
  <c r="J83" i="5"/>
  <c r="AC17" i="5"/>
  <c r="X64" i="9"/>
  <c r="AP73" i="6"/>
  <c r="AC7" i="9"/>
  <c r="V28" i="9"/>
  <c r="E35" i="8"/>
  <c r="Y65" i="8"/>
  <c r="AA41" i="5"/>
  <c r="V10" i="9"/>
  <c r="AE19" i="9"/>
  <c r="BF35" i="9"/>
  <c r="M40" i="2"/>
  <c r="AV103" i="5"/>
  <c r="J84" i="9"/>
  <c r="BF35" i="5"/>
  <c r="AR54" i="8"/>
  <c r="W8" i="8"/>
  <c r="AC94" i="5"/>
  <c r="AV86" i="8"/>
  <c r="T9" i="8"/>
  <c r="BE76" i="8"/>
  <c r="BQ10" i="8"/>
  <c r="W62" i="9"/>
  <c r="I31" i="5"/>
  <c r="M104" i="9"/>
  <c r="AD91" i="8"/>
  <c r="V82" i="5"/>
  <c r="W34" i="5"/>
  <c r="AP98" i="8"/>
  <c r="AP89" i="5"/>
  <c r="L49" i="5"/>
  <c r="V8" i="9"/>
  <c r="N47" i="5"/>
  <c r="AE48" i="9"/>
  <c r="I91" i="5"/>
  <c r="AV77" i="2"/>
  <c r="M39" i="2"/>
  <c r="BD36" i="9"/>
  <c r="AQ35" i="8"/>
  <c r="AD91" i="5"/>
  <c r="Y6" i="5"/>
  <c r="K26" i="8"/>
  <c r="AT74" i="9"/>
  <c r="Z61" i="8"/>
  <c r="BF34" i="2"/>
  <c r="W50" i="5"/>
  <c r="X95" i="5"/>
  <c r="AV87" i="9"/>
  <c r="H82" i="5"/>
  <c r="AV88" i="9"/>
  <c r="AP44" i="9"/>
  <c r="BD69" i="5"/>
  <c r="AR58" i="8"/>
  <c r="AG67" i="9"/>
  <c r="BF48" i="6"/>
  <c r="AR74" i="8"/>
  <c r="AV7" i="5"/>
  <c r="BQ38" i="5"/>
  <c r="BO44" i="5"/>
  <c r="BQ21" i="9"/>
  <c r="L42" i="5"/>
  <c r="V31" i="9"/>
  <c r="G16" i="8"/>
  <c r="J95" i="8"/>
  <c r="F45" i="8"/>
  <c r="V102" i="5"/>
  <c r="AV10" i="5"/>
  <c r="AR55" i="8"/>
  <c r="AF11" i="5"/>
  <c r="U39" i="5"/>
  <c r="AB105" i="5"/>
  <c r="BD10" i="9"/>
  <c r="M69" i="5"/>
  <c r="AC64" i="8"/>
  <c r="AB83" i="5"/>
  <c r="BG28" i="8"/>
  <c r="BO55" i="9"/>
  <c r="AE37" i="5"/>
  <c r="AA73" i="5"/>
  <c r="AW43" i="2"/>
  <c r="E23" i="9"/>
  <c r="E13" i="5"/>
  <c r="AO74" i="8"/>
  <c r="L50" i="8"/>
  <c r="AP88" i="5"/>
  <c r="BO102" i="5"/>
  <c r="F40" i="5"/>
  <c r="AT27" i="5"/>
  <c r="AU30" i="8"/>
  <c r="BN55" i="5"/>
  <c r="BO40" i="5"/>
  <c r="BF66" i="5"/>
  <c r="AP16" i="8"/>
  <c r="N40" i="9"/>
  <c r="AV63" i="5"/>
  <c r="Z54" i="5"/>
  <c r="AA104" i="9"/>
  <c r="J31" i="9"/>
  <c r="Y10" i="5"/>
  <c r="AQ91" i="5"/>
  <c r="K83" i="8"/>
  <c r="AQ97" i="5"/>
  <c r="I9" i="9"/>
  <c r="X27" i="9"/>
  <c r="X74" i="9"/>
  <c r="AD37" i="5"/>
  <c r="F25" i="9"/>
  <c r="BP66" i="5"/>
  <c r="H45" i="9"/>
  <c r="AG70" i="8"/>
  <c r="AT26" i="8"/>
  <c r="K94" i="9"/>
  <c r="AH75" i="9"/>
  <c r="AP32" i="9"/>
  <c r="AU55" i="2"/>
  <c r="X101" i="5"/>
  <c r="U23" i="5"/>
  <c r="AU82" i="8"/>
  <c r="AO102" i="5"/>
  <c r="Y11" i="5"/>
  <c r="BF33" i="5"/>
  <c r="BF25" i="2"/>
  <c r="G48" i="8"/>
  <c r="AW32" i="5"/>
  <c r="N38" i="9"/>
  <c r="BQ53" i="9"/>
  <c r="AA93" i="5"/>
  <c r="AF85" i="5"/>
  <c r="I8" i="9"/>
  <c r="AC9" i="5"/>
  <c r="AA59" i="8"/>
  <c r="I73" i="5"/>
  <c r="V93" i="8"/>
  <c r="BN69" i="8"/>
  <c r="AT79" i="8"/>
  <c r="Z65" i="8"/>
  <c r="AE27" i="5"/>
  <c r="AR57" i="5"/>
  <c r="AA11" i="5"/>
  <c r="AB63" i="8"/>
  <c r="AW100" i="5"/>
  <c r="BE13" i="8"/>
  <c r="BE12" i="5"/>
  <c r="M22" i="9"/>
  <c r="BQ102" i="5"/>
  <c r="BD50" i="2"/>
  <c r="G31" i="8"/>
  <c r="AD80" i="8"/>
  <c r="AO19" i="5"/>
  <c r="X75" i="5"/>
  <c r="AA44" i="5"/>
  <c r="M13" i="8"/>
  <c r="AD12" i="8"/>
  <c r="K73" i="5"/>
  <c r="U87" i="5"/>
  <c r="AA104" i="8"/>
  <c r="Y31" i="8"/>
  <c r="Z79" i="8"/>
  <c r="M99" i="8"/>
  <c r="J53" i="5"/>
  <c r="AV21" i="5"/>
  <c r="L62" i="8"/>
  <c r="BO84" i="8"/>
  <c r="I9" i="5"/>
  <c r="I98" i="5"/>
  <c r="AB27" i="5"/>
  <c r="AO53" i="8"/>
  <c r="Y71" i="5"/>
  <c r="AW75" i="5"/>
  <c r="N40" i="5"/>
  <c r="K31" i="8"/>
  <c r="AT12" i="9"/>
  <c r="AT64" i="9"/>
  <c r="BP22" i="8"/>
  <c r="AA14" i="9"/>
  <c r="BF15" i="2"/>
  <c r="L99" i="5"/>
  <c r="AD8" i="8"/>
  <c r="BE97" i="5"/>
  <c r="H22" i="5"/>
  <c r="AD101" i="5"/>
  <c r="K49" i="5"/>
  <c r="AV83" i="9"/>
  <c r="AC42" i="9"/>
  <c r="Z76" i="8"/>
  <c r="AD23" i="5"/>
  <c r="AG83" i="9"/>
  <c r="W60" i="8"/>
  <c r="BD15" i="9"/>
  <c r="AP7" i="6"/>
  <c r="L59" i="8"/>
  <c r="BP65" i="5"/>
  <c r="N14" i="2"/>
  <c r="AB28" i="9"/>
  <c r="AE75" i="8"/>
  <c r="K26" i="2"/>
  <c r="N26" i="2"/>
  <c r="AP76" i="5"/>
  <c r="V6" i="8"/>
  <c r="AG68" i="8"/>
  <c r="BQ57" i="2"/>
  <c r="N19" i="2"/>
  <c r="AF76" i="8"/>
  <c r="AD26" i="5"/>
  <c r="U42" i="8"/>
  <c r="W35" i="5"/>
  <c r="W65" i="9"/>
  <c r="V32" i="9"/>
  <c r="BD11" i="9"/>
  <c r="Z66" i="5"/>
  <c r="U96" i="8"/>
  <c r="BD15" i="8"/>
  <c r="AV84" i="8"/>
  <c r="T11" i="5"/>
  <c r="AQ83" i="9"/>
  <c r="AT78" i="8"/>
  <c r="AW61" i="9"/>
  <c r="AR74" i="5"/>
  <c r="AC50" i="5"/>
  <c r="T99" i="5"/>
  <c r="X35" i="8"/>
  <c r="U105" i="9"/>
  <c r="AV51" i="5"/>
  <c r="BO44" i="9"/>
  <c r="F11" i="8"/>
  <c r="AH65" i="5"/>
  <c r="AG92" i="9"/>
  <c r="AQ13" i="8"/>
  <c r="AG47" i="9"/>
  <c r="V99" i="5"/>
  <c r="Y34" i="8"/>
  <c r="F54" i="8"/>
  <c r="BD14" i="8"/>
  <c r="AR50" i="5"/>
  <c r="BQ79" i="9"/>
  <c r="BN61" i="9"/>
  <c r="AU105" i="5"/>
  <c r="AD88" i="5"/>
  <c r="U34" i="5"/>
  <c r="G59" i="8"/>
  <c r="BO8" i="8"/>
  <c r="AR46" i="9"/>
  <c r="I79" i="5"/>
  <c r="AG41" i="5"/>
  <c r="AD61" i="8"/>
  <c r="X40" i="9"/>
  <c r="H41" i="8"/>
  <c r="BD35" i="5"/>
  <c r="BQ28" i="9"/>
  <c r="L97" i="5"/>
  <c r="E17" i="8"/>
  <c r="E26" i="9"/>
  <c r="M62" i="2"/>
  <c r="BF21" i="5"/>
  <c r="Y100" i="5"/>
  <c r="E81" i="5"/>
  <c r="AP49" i="5"/>
  <c r="AE55" i="8"/>
  <c r="U103" i="9"/>
  <c r="U47" i="8"/>
  <c r="AH44" i="9"/>
  <c r="W18" i="9"/>
  <c r="X7" i="5"/>
  <c r="BN65" i="5"/>
  <c r="AQ95" i="5"/>
  <c r="K63" i="8"/>
  <c r="Y81" i="8"/>
  <c r="Z26" i="9"/>
  <c r="AH81" i="8"/>
  <c r="BO28" i="8"/>
  <c r="J75" i="8"/>
  <c r="AB52" i="8"/>
  <c r="Y28" i="9"/>
  <c r="BE43" i="5"/>
  <c r="H39" i="5"/>
  <c r="Z27" i="8"/>
  <c r="AC82" i="8"/>
  <c r="BD46" i="5"/>
  <c r="AT10" i="9"/>
  <c r="N81" i="2"/>
  <c r="BN95" i="5"/>
  <c r="U70" i="9"/>
  <c r="L6" i="5"/>
  <c r="AQ89" i="5"/>
  <c r="AU42" i="8"/>
  <c r="G34" i="9"/>
  <c r="BG10" i="8"/>
  <c r="I86" i="5"/>
  <c r="X12" i="5"/>
  <c r="AP97" i="5"/>
  <c r="BD74" i="5"/>
  <c r="BE101" i="8"/>
  <c r="Z59" i="5"/>
  <c r="X43" i="5"/>
  <c r="AB58" i="8"/>
  <c r="AF94" i="9"/>
  <c r="X32" i="9"/>
  <c r="AH86" i="5"/>
  <c r="BP52" i="9"/>
  <c r="BF30" i="9"/>
  <c r="J10" i="9"/>
  <c r="AW105" i="9"/>
  <c r="N47" i="9"/>
  <c r="AW12" i="8"/>
  <c r="AP64" i="5"/>
  <c r="W84" i="9"/>
  <c r="BE11" i="8"/>
  <c r="N70" i="8"/>
  <c r="AW32" i="2"/>
  <c r="AG23" i="8"/>
  <c r="AF29" i="5"/>
  <c r="BN78" i="8"/>
  <c r="V31" i="5"/>
  <c r="AH100" i="5"/>
  <c r="BF26" i="2"/>
  <c r="AB20" i="5"/>
  <c r="BG7" i="2"/>
  <c r="AO48" i="8"/>
  <c r="AP58" i="5"/>
  <c r="AG47" i="5"/>
  <c r="W92" i="9"/>
  <c r="U56" i="5"/>
  <c r="G13" i="5"/>
  <c r="W42" i="9"/>
  <c r="U46" i="5"/>
  <c r="BN47" i="5"/>
  <c r="AW21" i="5"/>
  <c r="AT55" i="8"/>
  <c r="AT10" i="8"/>
  <c r="K22" i="8"/>
  <c r="G7" i="8"/>
  <c r="J50" i="8"/>
  <c r="AT29" i="5"/>
  <c r="Z8" i="5"/>
  <c r="T50" i="5"/>
  <c r="AD81" i="5"/>
  <c r="Z10" i="8"/>
  <c r="M87" i="8"/>
  <c r="E87" i="5"/>
  <c r="L31" i="8"/>
  <c r="Y26" i="8"/>
  <c r="AP10" i="8"/>
  <c r="W70" i="8"/>
  <c r="N44" i="5"/>
  <c r="M66" i="5"/>
  <c r="BQ14" i="9"/>
  <c r="AV81" i="8"/>
  <c r="AR13" i="5"/>
  <c r="AR75" i="8"/>
  <c r="I62" i="5"/>
  <c r="AO69" i="9"/>
  <c r="BG35" i="9"/>
  <c r="BO28" i="5"/>
  <c r="H26" i="5"/>
  <c r="AQ70" i="8"/>
  <c r="AP80" i="8"/>
  <c r="AB16" i="9"/>
  <c r="BP20" i="8"/>
  <c r="G78" i="5"/>
  <c r="AC70" i="5"/>
  <c r="BP48" i="5"/>
  <c r="N41" i="2"/>
  <c r="G14" i="9"/>
  <c r="T13" i="5"/>
  <c r="N22" i="9"/>
  <c r="K25" i="2"/>
  <c r="AQ82" i="9"/>
  <c r="AP42" i="5"/>
  <c r="L6" i="8"/>
  <c r="BQ88" i="5"/>
  <c r="Z18" i="8"/>
  <c r="BQ66" i="6"/>
  <c r="F20" i="8"/>
  <c r="AT22" i="8"/>
  <c r="M81" i="2"/>
  <c r="AD92" i="8"/>
  <c r="AA55" i="8"/>
  <c r="V69" i="5"/>
  <c r="T14" i="5"/>
  <c r="H75" i="5"/>
  <c r="BG35" i="5"/>
  <c r="BE17" i="8"/>
  <c r="AW83" i="5"/>
  <c r="W48" i="9"/>
  <c r="BO99" i="9"/>
  <c r="AA15" i="5"/>
  <c r="H104" i="5"/>
  <c r="N55" i="8"/>
  <c r="AE45" i="9"/>
  <c r="AH93" i="5"/>
  <c r="H8" i="9"/>
  <c r="AE22" i="5"/>
  <c r="V34" i="8"/>
  <c r="T47" i="8"/>
  <c r="M33" i="8"/>
  <c r="AC17" i="9"/>
  <c r="V37" i="8"/>
  <c r="AA23" i="8"/>
  <c r="BF7" i="9"/>
  <c r="G25" i="9"/>
  <c r="Z43" i="8"/>
  <c r="BP20" i="6"/>
  <c r="U53" i="5"/>
  <c r="AE80" i="5"/>
  <c r="AE75" i="5"/>
  <c r="AB56" i="9"/>
  <c r="I75" i="5"/>
  <c r="W102" i="5"/>
  <c r="X25" i="8"/>
  <c r="AT10" i="5"/>
  <c r="BN38" i="5"/>
  <c r="BF14" i="9"/>
  <c r="AG79" i="5"/>
  <c r="F94" i="5"/>
  <c r="AA98" i="8"/>
  <c r="N38" i="8"/>
  <c r="H7" i="5"/>
  <c r="N16" i="9"/>
  <c r="U53" i="8"/>
  <c r="L20" i="8"/>
  <c r="AR36" i="8"/>
  <c r="AH8" i="9"/>
  <c r="E80" i="5"/>
  <c r="AO47" i="8"/>
  <c r="V67" i="9"/>
  <c r="BE6" i="9"/>
  <c r="N85" i="8"/>
  <c r="K71" i="5"/>
  <c r="AA29" i="5"/>
  <c r="AW43" i="5"/>
  <c r="W10" i="9"/>
  <c r="AE11" i="5"/>
  <c r="K13" i="5"/>
  <c r="X95" i="9"/>
  <c r="AT97" i="8"/>
  <c r="X11" i="8"/>
  <c r="AF19" i="5"/>
  <c r="G57" i="8"/>
  <c r="X81" i="5"/>
  <c r="BF102" i="8"/>
  <c r="AV72" i="5"/>
  <c r="Z76" i="5"/>
  <c r="AP90" i="9"/>
  <c r="K95" i="5"/>
  <c r="K21" i="8"/>
  <c r="AC30" i="8"/>
  <c r="G37" i="9"/>
  <c r="L68" i="5"/>
  <c r="AH56" i="5"/>
  <c r="BP16" i="9"/>
  <c r="J63" i="8"/>
  <c r="Y105" i="5"/>
  <c r="AV53" i="9"/>
  <c r="AT100" i="5"/>
  <c r="K67" i="5"/>
  <c r="M37" i="5"/>
  <c r="X20" i="5"/>
  <c r="W15" i="5"/>
  <c r="BE10" i="9"/>
  <c r="V77" i="8"/>
  <c r="W27" i="5"/>
  <c r="U48" i="8"/>
  <c r="I24" i="5"/>
  <c r="BO29" i="9"/>
  <c r="AP82" i="5"/>
  <c r="Y78" i="5"/>
  <c r="AF47" i="8"/>
  <c r="BF92" i="5"/>
  <c r="F72" i="5"/>
  <c r="J23" i="9"/>
  <c r="G18" i="5"/>
  <c r="AT33" i="5"/>
  <c r="BQ71" i="9"/>
  <c r="K91" i="8"/>
  <c r="AQ50" i="5"/>
  <c r="AW35" i="8"/>
  <c r="AB100" i="5"/>
  <c r="AA32" i="9"/>
  <c r="AQ102" i="9"/>
  <c r="X16" i="8"/>
  <c r="J52" i="9"/>
  <c r="M33" i="5"/>
  <c r="BO83" i="5"/>
  <c r="AU6" i="9"/>
  <c r="AA30" i="9"/>
  <c r="M10" i="9"/>
  <c r="L59" i="9"/>
  <c r="AC29" i="5"/>
  <c r="BE87" i="5"/>
  <c r="AF28" i="8"/>
  <c r="K44" i="8"/>
  <c r="AH63" i="5"/>
  <c r="AW14" i="8"/>
  <c r="AQ59" i="9"/>
  <c r="U18" i="8"/>
  <c r="V14" i="9"/>
  <c r="AA25" i="8"/>
  <c r="BD97" i="5"/>
  <c r="BF75" i="5"/>
  <c r="AW14" i="5"/>
  <c r="F86" i="9"/>
  <c r="BD19" i="5"/>
  <c r="BN91" i="5"/>
  <c r="AD47" i="9"/>
  <c r="N85" i="2"/>
  <c r="AB97" i="5"/>
  <c r="H66" i="8"/>
  <c r="AH68" i="9"/>
  <c r="Y8" i="5"/>
  <c r="AG40" i="5"/>
  <c r="AE24" i="8"/>
  <c r="AD6" i="8"/>
  <c r="M41" i="5"/>
  <c r="T66" i="9"/>
  <c r="N104" i="9"/>
  <c r="K79" i="8"/>
  <c r="BG37" i="8"/>
  <c r="AA85" i="9"/>
  <c r="N42" i="5"/>
  <c r="W90" i="5"/>
  <c r="BN41" i="5"/>
  <c r="T89" i="9"/>
  <c r="Y23" i="8"/>
  <c r="BO34" i="8"/>
  <c r="W29" i="9"/>
  <c r="M26" i="9"/>
  <c r="L10" i="8"/>
  <c r="Z88" i="5"/>
  <c r="AQ83" i="8"/>
  <c r="AG90" i="5"/>
  <c r="K39" i="8"/>
  <c r="U43" i="5"/>
  <c r="AC14" i="8"/>
  <c r="AH97" i="9"/>
  <c r="AF94" i="5"/>
  <c r="J6" i="8"/>
  <c r="AE66" i="8"/>
  <c r="BG24" i="8"/>
  <c r="AG46" i="8"/>
  <c r="N75" i="5"/>
  <c r="Y67" i="5"/>
  <c r="I50" i="9"/>
  <c r="AF54" i="8"/>
  <c r="AV32" i="6"/>
  <c r="AB30" i="8"/>
  <c r="AT6" i="6"/>
  <c r="AV16" i="8"/>
  <c r="AT63" i="2"/>
  <c r="BF57" i="2"/>
  <c r="M44" i="5"/>
  <c r="AH92" i="5"/>
  <c r="L30" i="2"/>
  <c r="AD51" i="8"/>
  <c r="M67" i="2"/>
  <c r="BQ47" i="5"/>
  <c r="BQ27" i="8"/>
  <c r="BN52" i="5"/>
  <c r="J20" i="5"/>
  <c r="G10" i="8"/>
  <c r="N95" i="8"/>
  <c r="N20" i="8"/>
  <c r="X16" i="5"/>
  <c r="E73" i="5"/>
  <c r="W36" i="8"/>
  <c r="N17" i="5"/>
  <c r="H46" i="8"/>
  <c r="V7" i="9"/>
  <c r="BD15" i="5"/>
  <c r="AT41" i="8"/>
  <c r="I13" i="8"/>
  <c r="W19" i="8"/>
  <c r="AO34" i="5"/>
  <c r="BQ95" i="8"/>
  <c r="BN97" i="8"/>
  <c r="BN81" i="2"/>
  <c r="BD54" i="8"/>
  <c r="W63" i="8"/>
  <c r="Y40" i="5"/>
  <c r="AG69" i="8"/>
  <c r="BO58" i="5"/>
  <c r="K17" i="8"/>
  <c r="BF31" i="5"/>
  <c r="BF80" i="8"/>
  <c r="AF56" i="8"/>
  <c r="BE90" i="5"/>
  <c r="N95" i="2"/>
  <c r="G10" i="9"/>
  <c r="BP63" i="5"/>
  <c r="AP83" i="9"/>
  <c r="U104" i="5"/>
  <c r="AV17" i="8"/>
  <c r="I25" i="9"/>
  <c r="M68" i="2"/>
  <c r="AH80" i="8"/>
  <c r="AW53" i="9"/>
  <c r="BE69" i="5"/>
  <c r="AU20" i="5"/>
  <c r="I28" i="9"/>
  <c r="BO96" i="8"/>
  <c r="AT82" i="2"/>
  <c r="M15" i="9"/>
  <c r="T25" i="9"/>
  <c r="AD66" i="5"/>
  <c r="AB20" i="9"/>
  <c r="AB23" i="8"/>
  <c r="G104" i="5"/>
  <c r="J21" i="5"/>
  <c r="J82" i="9"/>
  <c r="I34" i="5"/>
  <c r="L33" i="5"/>
  <c r="AC61" i="8"/>
  <c r="V22" i="9"/>
  <c r="K11" i="8"/>
  <c r="BF71" i="2"/>
  <c r="G9" i="9"/>
  <c r="G62" i="5"/>
  <c r="BF41" i="2"/>
  <c r="AG33" i="5"/>
  <c r="AW40" i="8"/>
  <c r="AP33" i="8"/>
  <c r="N13" i="9"/>
  <c r="Y66" i="5"/>
  <c r="Z43" i="5"/>
  <c r="U31" i="8"/>
  <c r="AE100" i="5"/>
  <c r="AW72" i="8"/>
  <c r="F22" i="5"/>
  <c r="AC13" i="9"/>
  <c r="AF19" i="9"/>
  <c r="BP89" i="5"/>
  <c r="AR60" i="5"/>
  <c r="W85" i="5"/>
  <c r="BP92" i="5"/>
  <c r="BF89" i="8"/>
  <c r="AB20" i="8"/>
  <c r="AQ91" i="9"/>
  <c r="U6" i="9"/>
  <c r="X98" i="5"/>
  <c r="M34" i="2"/>
  <c r="AP54" i="9"/>
  <c r="G21" i="9"/>
  <c r="N68" i="8"/>
  <c r="V43" i="9"/>
  <c r="AB6" i="9"/>
  <c r="AE20" i="9"/>
  <c r="AV82" i="9"/>
  <c r="V76" i="8"/>
  <c r="BQ86" i="5"/>
  <c r="AQ93" i="5"/>
  <c r="AB89" i="5"/>
  <c r="BQ7" i="5"/>
  <c r="AQ66" i="5"/>
  <c r="AC20" i="8"/>
  <c r="I8" i="8"/>
  <c r="M45" i="8"/>
  <c r="BF26" i="8"/>
  <c r="V26" i="8"/>
  <c r="AU51" i="5"/>
  <c r="G86" i="5"/>
  <c r="L66" i="9"/>
  <c r="BF30" i="6"/>
  <c r="AB11" i="5"/>
  <c r="N28" i="5"/>
  <c r="N104" i="2"/>
  <c r="N24" i="2"/>
  <c r="BP42" i="8"/>
  <c r="U42" i="9"/>
  <c r="U41" i="8"/>
  <c r="AG9" i="8"/>
  <c r="BF46" i="5"/>
  <c r="M8" i="5"/>
  <c r="Z11" i="8"/>
  <c r="AD94" i="8"/>
  <c r="W103" i="8"/>
  <c r="K87" i="8"/>
  <c r="AA31" i="8"/>
  <c r="AP88" i="9"/>
  <c r="U34" i="9"/>
  <c r="K16" i="8"/>
  <c r="AB70" i="5"/>
  <c r="AG94" i="9"/>
  <c r="Y50" i="8"/>
  <c r="AO103" i="5"/>
  <c r="H94" i="5"/>
  <c r="N63" i="2"/>
  <c r="X67" i="5"/>
  <c r="AW63" i="5"/>
  <c r="E103" i="8"/>
  <c r="F49" i="8"/>
  <c r="BO33" i="5"/>
  <c r="H80" i="8"/>
  <c r="AF48" i="9"/>
  <c r="BG61" i="8"/>
  <c r="BD63" i="2"/>
  <c r="BQ26" i="5"/>
  <c r="BN63" i="8"/>
  <c r="N91" i="8"/>
  <c r="AG49" i="8"/>
  <c r="AE31" i="9"/>
  <c r="AA26" i="8"/>
  <c r="AH26" i="5"/>
  <c r="AF79" i="8"/>
  <c r="T8" i="5"/>
  <c r="BP65" i="8"/>
  <c r="AV13" i="5"/>
  <c r="AW81" i="9"/>
  <c r="N79" i="2"/>
  <c r="N29" i="9"/>
  <c r="AF13" i="8"/>
  <c r="AU14" i="5"/>
  <c r="N63" i="8"/>
  <c r="BQ76" i="8"/>
  <c r="X98" i="9"/>
  <c r="BF37" i="5"/>
  <c r="Y9" i="9"/>
  <c r="AF80" i="8"/>
  <c r="Z30" i="8"/>
  <c r="M80" i="5"/>
  <c r="AU71" i="8"/>
  <c r="L93" i="5"/>
  <c r="AA31" i="9"/>
  <c r="AU37" i="5"/>
  <c r="AP61" i="8"/>
  <c r="AV48" i="9"/>
  <c r="AF24" i="8"/>
  <c r="X55" i="5"/>
  <c r="G39" i="8"/>
  <c r="F57" i="8"/>
  <c r="H60" i="5"/>
  <c r="AV51" i="8"/>
  <c r="AF17" i="8"/>
  <c r="X13" i="5"/>
  <c r="AU92" i="5"/>
  <c r="N101" i="9"/>
  <c r="AT20" i="9"/>
  <c r="AH96" i="5"/>
  <c r="AO88" i="8"/>
  <c r="BF29" i="5"/>
  <c r="H21" i="8"/>
  <c r="AO43" i="8"/>
  <c r="BQ99" i="8"/>
  <c r="W68" i="8"/>
  <c r="X41" i="5"/>
  <c r="Z87" i="5"/>
  <c r="Z40" i="9"/>
  <c r="M15" i="2"/>
  <c r="W86" i="5"/>
  <c r="AD72" i="8"/>
  <c r="BG22" i="9"/>
  <c r="N7" i="5"/>
  <c r="V47" i="5"/>
  <c r="G11" i="9"/>
  <c r="AP29" i="9"/>
  <c r="BE32" i="2"/>
  <c r="X100" i="9"/>
  <c r="BQ17" i="5"/>
  <c r="AP22" i="8"/>
  <c r="BO31" i="9"/>
  <c r="AB46" i="8"/>
  <c r="BE99" i="5"/>
  <c r="BN14" i="2"/>
  <c r="BO56" i="5"/>
  <c r="V23" i="9"/>
  <c r="T16" i="5"/>
  <c r="AW45" i="5"/>
  <c r="BQ7" i="6"/>
  <c r="I76" i="5"/>
  <c r="F73" i="5"/>
  <c r="G32" i="5"/>
  <c r="V77" i="9"/>
  <c r="AF47" i="5"/>
  <c r="V47" i="8"/>
  <c r="M47" i="9"/>
  <c r="AH71" i="8"/>
  <c r="AD103" i="8"/>
  <c r="BF17" i="9"/>
  <c r="F28" i="9"/>
  <c r="W20" i="8"/>
  <c r="V43" i="8"/>
  <c r="AV11" i="5"/>
  <c r="AP75" i="5"/>
  <c r="BF78" i="5"/>
  <c r="W18" i="8"/>
  <c r="K12" i="8"/>
  <c r="BF75" i="9"/>
  <c r="X9" i="5"/>
  <c r="W90" i="9"/>
  <c r="U9" i="5"/>
  <c r="N85" i="9"/>
  <c r="H34" i="5"/>
  <c r="AA49" i="8"/>
  <c r="BD18" i="8"/>
  <c r="AQ11" i="8"/>
  <c r="AF24" i="5"/>
  <c r="AA9" i="5"/>
  <c r="BQ58" i="6"/>
  <c r="U38" i="8"/>
  <c r="AV79" i="9"/>
  <c r="F11" i="5"/>
  <c r="AF74" i="5"/>
  <c r="AH27" i="9"/>
  <c r="L58" i="8"/>
  <c r="G99" i="5"/>
  <c r="BE10" i="8"/>
  <c r="Z8" i="8"/>
  <c r="V74" i="8"/>
  <c r="AG24" i="9"/>
  <c r="F61" i="8"/>
  <c r="BF41" i="9"/>
  <c r="AW44" i="2"/>
  <c r="BG6" i="9"/>
  <c r="F71" i="5"/>
  <c r="M32" i="8"/>
  <c r="AU74" i="5"/>
  <c r="V56" i="9"/>
  <c r="F48" i="5"/>
  <c r="J10" i="8"/>
  <c r="I61" i="5"/>
  <c r="K28" i="8"/>
  <c r="J50" i="5"/>
  <c r="M49" i="5"/>
  <c r="AT83" i="5"/>
  <c r="L54" i="9"/>
  <c r="BE42" i="5"/>
  <c r="I55" i="8"/>
  <c r="BF27" i="2"/>
  <c r="AT12" i="8"/>
  <c r="AC8" i="9"/>
  <c r="J50" i="9"/>
  <c r="BN21" i="5"/>
  <c r="V11" i="5"/>
  <c r="V6" i="9"/>
  <c r="AP95" i="8"/>
  <c r="U52" i="8"/>
  <c r="K88" i="5"/>
  <c r="AB69" i="8"/>
  <c r="AB43" i="5"/>
  <c r="BN15" i="8"/>
  <c r="AP38" i="9"/>
  <c r="X97" i="5"/>
  <c r="AW70" i="9"/>
  <c r="F8" i="9"/>
  <c r="AE96" i="8"/>
  <c r="BQ104" i="5"/>
  <c r="F87" i="8"/>
  <c r="BD32" i="5"/>
  <c r="H81" i="8"/>
  <c r="AB36" i="8"/>
  <c r="BF10" i="9"/>
  <c r="BD51" i="8"/>
  <c r="K29" i="5"/>
  <c r="BG46" i="9"/>
  <c r="M17" i="9"/>
  <c r="AV38" i="9"/>
  <c r="BP46" i="9"/>
  <c r="K44" i="5"/>
  <c r="BD32" i="9"/>
  <c r="U40" i="5"/>
  <c r="N52" i="9"/>
  <c r="AB8" i="5"/>
  <c r="V67" i="8"/>
  <c r="BN64" i="8"/>
  <c r="E100" i="5"/>
  <c r="L7" i="8"/>
  <c r="F7" i="8"/>
  <c r="V20" i="5"/>
  <c r="AU81" i="5"/>
  <c r="AC9" i="8"/>
  <c r="AW94" i="5"/>
  <c r="X30" i="9"/>
  <c r="J59" i="8"/>
  <c r="AD75" i="5"/>
  <c r="H72" i="8"/>
  <c r="AE22" i="8"/>
  <c r="N77" i="9"/>
  <c r="AF105" i="8"/>
  <c r="W35" i="8"/>
  <c r="Y71" i="9"/>
  <c r="Z55" i="8"/>
  <c r="BF96" i="8"/>
  <c r="G9" i="5"/>
  <c r="BF27" i="5"/>
  <c r="AH97" i="5"/>
  <c r="AD32" i="5"/>
  <c r="L105" i="5"/>
  <c r="BN37" i="5"/>
  <c r="T57" i="8"/>
  <c r="AQ99" i="9"/>
  <c r="BD6" i="9"/>
  <c r="BQ40" i="5"/>
  <c r="AF40" i="8"/>
  <c r="AF34" i="8"/>
  <c r="BE62" i="8"/>
  <c r="BD90" i="8"/>
  <c r="AC25" i="9"/>
  <c r="M28" i="8"/>
  <c r="AO64" i="5"/>
  <c r="BN69" i="9"/>
  <c r="X83" i="8"/>
  <c r="J49" i="5"/>
  <c r="M65" i="5"/>
  <c r="AC74" i="8"/>
  <c r="N66" i="8"/>
  <c r="AQ33" i="5"/>
  <c r="AP88" i="8"/>
  <c r="N53" i="9"/>
  <c r="AG69" i="5"/>
  <c r="AR82" i="5"/>
  <c r="K104" i="8"/>
  <c r="Z22" i="8"/>
  <c r="AT57" i="5"/>
  <c r="G43" i="5"/>
  <c r="G75" i="5"/>
  <c r="M83" i="5"/>
  <c r="U98" i="5"/>
  <c r="J38" i="5"/>
  <c r="J82" i="5"/>
  <c r="AG61" i="5"/>
  <c r="AF20" i="9"/>
  <c r="Y53" i="5"/>
  <c r="N49" i="5"/>
  <c r="AP31" i="5"/>
  <c r="I49" i="9"/>
  <c r="K92" i="9"/>
  <c r="AV100" i="5"/>
  <c r="AF46" i="8"/>
  <c r="AB13" i="5"/>
  <c r="K53" i="5"/>
  <c r="AP77" i="8"/>
  <c r="AV84" i="9"/>
  <c r="AV39" i="8"/>
  <c r="N8" i="5"/>
  <c r="AW40" i="5"/>
  <c r="K64" i="9"/>
  <c r="BF12" i="5"/>
  <c r="BP91" i="5"/>
  <c r="T101" i="5"/>
  <c r="Y73" i="8"/>
  <c r="BO18" i="5"/>
  <c r="V64" i="8"/>
  <c r="AE96" i="9"/>
  <c r="AB9" i="9"/>
  <c r="BP52" i="5"/>
  <c r="I47" i="5"/>
  <c r="Y10" i="9"/>
  <c r="BD9" i="8"/>
  <c r="AG78" i="5"/>
  <c r="AD39" i="5"/>
  <c r="BN66" i="5"/>
  <c r="K13" i="8"/>
  <c r="E45" i="8"/>
  <c r="BP50" i="9"/>
  <c r="BQ32" i="9"/>
  <c r="N22" i="8"/>
  <c r="U21" i="8"/>
  <c r="H56" i="8"/>
  <c r="W28" i="5"/>
  <c r="AP96" i="5"/>
  <c r="N31" i="9"/>
  <c r="AA6" i="5"/>
  <c r="N51" i="8"/>
  <c r="Y74" i="8"/>
  <c r="AE86" i="8"/>
  <c r="H86" i="8"/>
  <c r="BD69" i="8"/>
  <c r="K105" i="5"/>
  <c r="V73" i="8"/>
  <c r="M95" i="8"/>
  <c r="H27" i="8"/>
  <c r="H60" i="9"/>
  <c r="Y7" i="9"/>
  <c r="AU35" i="8"/>
  <c r="T89" i="5"/>
  <c r="T14" i="8"/>
  <c r="M68" i="8"/>
  <c r="AB81" i="5"/>
  <c r="F102" i="5"/>
  <c r="J54" i="9"/>
  <c r="AD9" i="8"/>
  <c r="N19" i="8"/>
  <c r="K41" i="5"/>
  <c r="M43" i="5"/>
  <c r="E24" i="8"/>
  <c r="U95" i="8"/>
  <c r="M14" i="8"/>
  <c r="V98" i="5"/>
  <c r="K70" i="5"/>
  <c r="V19" i="8"/>
  <c r="AO87" i="9"/>
  <c r="AF64" i="5"/>
  <c r="K56" i="5"/>
  <c r="AA30" i="8"/>
  <c r="AW71" i="5"/>
  <c r="AB84" i="5"/>
  <c r="AO51" i="9"/>
  <c r="E33" i="5"/>
  <c r="N65" i="9"/>
  <c r="BE93" i="9"/>
  <c r="W28" i="9"/>
  <c r="Z26" i="8"/>
  <c r="AQ28" i="8"/>
  <c r="E25" i="9"/>
  <c r="AE10" i="8"/>
  <c r="K48" i="8"/>
  <c r="BE75" i="8"/>
  <c r="BG49" i="2"/>
  <c r="BG26" i="5" s="1"/>
  <c r="AT93" i="5"/>
  <c r="BG91" i="5"/>
  <c r="E12" i="5"/>
  <c r="BF38" i="6"/>
  <c r="AT49" i="6"/>
  <c r="E76" i="9"/>
  <c r="BD75" i="5"/>
  <c r="AA71" i="8"/>
  <c r="N72" i="2"/>
  <c r="BN19" i="8"/>
  <c r="AG87" i="9"/>
  <c r="BD92" i="2"/>
  <c r="I26" i="5"/>
  <c r="AW69" i="9"/>
  <c r="F46" i="5"/>
  <c r="AE69" i="8"/>
  <c r="AE90" i="5"/>
  <c r="V41" i="8"/>
  <c r="AB26" i="8"/>
  <c r="Z32" i="8"/>
  <c r="AG78" i="9"/>
  <c r="N6" i="5"/>
  <c r="AQ67" i="5"/>
  <c r="V91" i="8"/>
  <c r="I22" i="9"/>
  <c r="BE48" i="2"/>
  <c r="BQ18" i="8"/>
  <c r="V49" i="8"/>
  <c r="AB28" i="5"/>
  <c r="AT44" i="5"/>
  <c r="H78" i="8"/>
  <c r="AH23" i="9"/>
  <c r="AB40" i="5"/>
  <c r="AF54" i="5"/>
  <c r="AB12" i="5"/>
  <c r="L68" i="9"/>
  <c r="I33" i="5"/>
  <c r="AV77" i="5"/>
  <c r="L32" i="8"/>
  <c r="AC51" i="5"/>
  <c r="BD8" i="9"/>
  <c r="AC72" i="8"/>
  <c r="I93" i="5"/>
  <c r="BD38" i="8"/>
  <c r="AA24" i="8"/>
  <c r="BQ78" i="5"/>
  <c r="AH83" i="5"/>
  <c r="K37" i="8"/>
  <c r="BP59" i="5"/>
  <c r="BP90" i="5"/>
  <c r="L8" i="5"/>
  <c r="N103" i="2"/>
  <c r="AW46" i="8"/>
  <c r="AG50" i="5"/>
  <c r="V14" i="8"/>
  <c r="J46" i="9"/>
  <c r="Y66" i="8"/>
  <c r="BF91" i="8"/>
  <c r="I77" i="5"/>
  <c r="J54" i="8"/>
  <c r="AF101" i="5"/>
  <c r="X19" i="8"/>
  <c r="J47" i="8"/>
  <c r="AV96" i="5"/>
  <c r="I16" i="5"/>
  <c r="AT56" i="5"/>
  <c r="V87" i="5"/>
  <c r="AT62" i="8"/>
  <c r="AU91" i="5"/>
  <c r="AR52" i="9"/>
  <c r="V9" i="9"/>
  <c r="BO51" i="8"/>
  <c r="BF19" i="5"/>
  <c r="N10" i="5"/>
  <c r="AP100" i="8"/>
  <c r="W67" i="9"/>
  <c r="BF42" i="9"/>
  <c r="E53" i="5"/>
  <c r="Z35" i="8"/>
  <c r="W32" i="9"/>
  <c r="M68" i="5"/>
  <c r="I62" i="8"/>
  <c r="E78" i="9"/>
  <c r="BQ63" i="2"/>
  <c r="V75" i="8"/>
  <c r="L56" i="5"/>
  <c r="W32" i="8"/>
  <c r="V78" i="9"/>
  <c r="AF34" i="5"/>
  <c r="I20" i="8"/>
  <c r="AT65" i="8"/>
  <c r="AU102" i="9"/>
  <c r="T15" i="5"/>
  <c r="AB46" i="9"/>
  <c r="AT25" i="5"/>
  <c r="V14" i="5"/>
  <c r="AT61" i="5"/>
  <c r="I32" i="5"/>
  <c r="AH9" i="9"/>
  <c r="AT37" i="2"/>
  <c r="N15" i="8"/>
  <c r="F59" i="8"/>
  <c r="N66" i="9"/>
  <c r="AB15" i="5"/>
  <c r="M97" i="8"/>
  <c r="L45" i="9"/>
  <c r="V8" i="8"/>
  <c r="AC20" i="9"/>
  <c r="AH69" i="8"/>
  <c r="AR45" i="8"/>
  <c r="AP56" i="9"/>
  <c r="AC76" i="8"/>
  <c r="AU56" i="5"/>
  <c r="AO45" i="5"/>
  <c r="BG57" i="5"/>
  <c r="L13" i="8"/>
  <c r="K89" i="9"/>
  <c r="N87" i="8"/>
  <c r="AU25" i="8"/>
  <c r="X11" i="5"/>
  <c r="J101" i="5"/>
  <c r="AA15" i="9"/>
  <c r="W25" i="8"/>
  <c r="AG26" i="5"/>
  <c r="AG37" i="5"/>
  <c r="BG56" i="5"/>
  <c r="BD19" i="8"/>
  <c r="AW102" i="5"/>
  <c r="M48" i="8"/>
  <c r="AE72" i="8"/>
  <c r="BG14" i="5"/>
  <c r="AD32" i="8"/>
  <c r="I45" i="9"/>
  <c r="BG32" i="9"/>
  <c r="W47" i="5"/>
  <c r="J80" i="8"/>
  <c r="L72" i="9"/>
  <c r="BF25" i="5"/>
  <c r="BF42" i="8"/>
  <c r="AD53" i="9"/>
  <c r="BG6" i="5"/>
  <c r="AT32" i="5"/>
  <c r="BO19" i="9"/>
  <c r="J86" i="5"/>
  <c r="H47" i="9"/>
  <c r="AT9" i="5"/>
  <c r="BP7" i="9"/>
  <c r="W59" i="9"/>
  <c r="AP87" i="9"/>
  <c r="E78" i="5"/>
  <c r="G101" i="5"/>
  <c r="J30" i="8"/>
  <c r="AP62" i="5"/>
  <c r="BO75" i="9"/>
  <c r="N25" i="8"/>
  <c r="AD41" i="8"/>
  <c r="AT48" i="8"/>
  <c r="AU105" i="9"/>
  <c r="M50" i="5"/>
  <c r="BE83" i="5"/>
  <c r="AA74" i="8"/>
  <c r="BF17" i="5"/>
  <c r="M70" i="8"/>
  <c r="J76" i="9"/>
  <c r="V10" i="5"/>
  <c r="M24" i="9"/>
  <c r="AR71" i="8"/>
  <c r="Z72" i="5"/>
  <c r="AQ24" i="5"/>
  <c r="BG41" i="8"/>
  <c r="AR77" i="9"/>
  <c r="V13" i="8"/>
  <c r="M7" i="5"/>
  <c r="Z82" i="8"/>
  <c r="F55" i="9"/>
  <c r="BE28" i="9"/>
  <c r="M10" i="5"/>
  <c r="BF94" i="8"/>
  <c r="X23" i="9"/>
  <c r="AB52" i="5"/>
  <c r="AB85" i="5"/>
  <c r="AA90" i="9"/>
  <c r="Z60" i="5"/>
  <c r="N58" i="8"/>
  <c r="AD98" i="5"/>
  <c r="AA51" i="8"/>
  <c r="BN30" i="2"/>
  <c r="AW17" i="8"/>
  <c r="BP98" i="8"/>
  <c r="W71" i="8"/>
  <c r="N43" i="9"/>
  <c r="G25" i="8"/>
  <c r="U91" i="8"/>
  <c r="AA36" i="5"/>
  <c r="N12" i="9"/>
  <c r="H44" i="5"/>
  <c r="F37" i="5"/>
  <c r="T28" i="9"/>
  <c r="BO70" i="8"/>
  <c r="J74" i="8"/>
  <c r="AT60" i="5"/>
  <c r="BF101" i="5"/>
  <c r="BE70" i="8"/>
  <c r="AG25" i="9"/>
  <c r="G91" i="5"/>
  <c r="W17" i="8"/>
  <c r="M20" i="9"/>
  <c r="U20" i="5"/>
  <c r="BN13" i="2"/>
  <c r="BF43" i="9"/>
  <c r="AW86" i="5"/>
  <c r="BN35" i="8"/>
  <c r="BQ97" i="5"/>
  <c r="BN54" i="5"/>
  <c r="AT40" i="2"/>
  <c r="AF14" i="5"/>
  <c r="BO66" i="8"/>
  <c r="AW33" i="5"/>
  <c r="AC30" i="5"/>
  <c r="AU53" i="5"/>
  <c r="X68" i="9"/>
  <c r="AA59" i="5"/>
  <c r="W9" i="5"/>
  <c r="F29" i="9"/>
  <c r="AT58" i="8"/>
  <c r="AF25" i="5"/>
  <c r="U79" i="5"/>
  <c r="BQ24" i="2"/>
  <c r="AA61" i="8"/>
  <c r="AW56" i="9"/>
  <c r="M86" i="9"/>
  <c r="AC53" i="5"/>
  <c r="AU19" i="9"/>
  <c r="AC46" i="5"/>
  <c r="AC10" i="8"/>
  <c r="K67" i="8"/>
  <c r="BO98" i="8"/>
  <c r="Y19" i="9"/>
  <c r="U6" i="8"/>
  <c r="X105" i="9"/>
  <c r="H58" i="8"/>
  <c r="F6" i="5"/>
  <c r="AW67" i="8"/>
  <c r="U100" i="9"/>
  <c r="W38" i="8"/>
  <c r="N39" i="5"/>
  <c r="K73" i="8"/>
  <c r="BE48" i="8"/>
  <c r="BP21" i="8"/>
  <c r="J76" i="5"/>
  <c r="AA70" i="9"/>
  <c r="H77" i="5"/>
  <c r="BF15" i="9"/>
  <c r="N49" i="2"/>
  <c r="X13" i="9"/>
  <c r="AE50" i="9"/>
  <c r="AB11" i="9"/>
  <c r="BE32" i="9"/>
  <c r="AD20" i="5"/>
  <c r="X6" i="5"/>
  <c r="F13" i="8"/>
  <c r="AO76" i="9"/>
  <c r="AD44" i="8"/>
  <c r="BG7" i="5"/>
  <c r="U37" i="5"/>
  <c r="AO42" i="8"/>
  <c r="L103" i="5"/>
  <c r="AT92" i="9"/>
  <c r="AP85" i="5"/>
  <c r="AD62" i="9"/>
  <c r="AC12" i="8"/>
  <c r="BQ40" i="6"/>
  <c r="BO63" i="8"/>
  <c r="T9" i="5"/>
  <c r="AE15" i="5"/>
  <c r="AQ12" i="5"/>
  <c r="AC13" i="5"/>
  <c r="BP61" i="6"/>
  <c r="H71" i="5"/>
  <c r="BF39" i="2"/>
  <c r="G34" i="5"/>
  <c r="BE19" i="6"/>
  <c r="AH58" i="5"/>
  <c r="AR20" i="8"/>
  <c r="AC60" i="8"/>
  <c r="T51" i="8"/>
  <c r="M20" i="5"/>
  <c r="N97" i="9"/>
  <c r="AH21" i="8"/>
  <c r="N61" i="2"/>
  <c r="N89" i="2"/>
  <c r="Z42" i="8"/>
  <c r="V16" i="9"/>
  <c r="L61" i="8"/>
  <c r="U68" i="5"/>
  <c r="AE71" i="8"/>
  <c r="AE16" i="8"/>
  <c r="W77" i="8"/>
  <c r="T49" i="5"/>
  <c r="BP49" i="8"/>
  <c r="AB19" i="8"/>
  <c r="BE102" i="5"/>
  <c r="BD53" i="5"/>
  <c r="BP87" i="5"/>
  <c r="BF80" i="2"/>
  <c r="E59" i="8"/>
  <c r="AO68" i="5"/>
  <c r="BF73" i="2"/>
  <c r="BO17" i="8"/>
  <c r="M86" i="8"/>
  <c r="BP67" i="8"/>
  <c r="AH87" i="5"/>
  <c r="BE17" i="9"/>
  <c r="AW16" i="8"/>
  <c r="AD15" i="5"/>
  <c r="AR53" i="5"/>
  <c r="AD13" i="8"/>
  <c r="M16" i="9"/>
  <c r="J71" i="5"/>
  <c r="BF7" i="8"/>
  <c r="AW82" i="5"/>
  <c r="AQ58" i="5"/>
  <c r="T19" i="5"/>
  <c r="AQ6" i="5"/>
  <c r="AD34" i="5"/>
  <c r="BD12" i="5"/>
  <c r="AE105" i="8"/>
  <c r="V57" i="8"/>
  <c r="AA42" i="5"/>
  <c r="K20" i="5"/>
  <c r="BE28" i="5"/>
  <c r="AT64" i="8"/>
  <c r="AP52" i="5"/>
  <c r="AE20" i="5"/>
  <c r="BF64" i="5"/>
  <c r="W29" i="8"/>
  <c r="T7" i="8"/>
  <c r="BN45" i="5"/>
  <c r="V25" i="9"/>
  <c r="M89" i="5"/>
  <c r="BE7" i="5"/>
  <c r="AW61" i="8"/>
  <c r="AQ45" i="8"/>
  <c r="AQ61" i="9"/>
  <c r="AR64" i="5"/>
  <c r="K18" i="8"/>
  <c r="AG53" i="8"/>
  <c r="AD97" i="8"/>
  <c r="J92" i="5"/>
  <c r="AT82" i="8"/>
  <c r="BQ102" i="8"/>
  <c r="AC61" i="5"/>
  <c r="N33" i="8"/>
  <c r="Y56" i="5"/>
  <c r="BF10" i="8"/>
  <c r="V39" i="8"/>
  <c r="AT95" i="5"/>
  <c r="T36" i="8"/>
  <c r="U18" i="5"/>
  <c r="BN101" i="5"/>
  <c r="W32" i="5"/>
  <c r="K77" i="9"/>
  <c r="T8" i="8"/>
  <c r="AU9" i="8"/>
  <c r="Y78" i="8"/>
  <c r="V32" i="8"/>
  <c r="V85" i="9"/>
  <c r="BQ83" i="5"/>
  <c r="BQ88" i="9"/>
  <c r="X69" i="8"/>
  <c r="M96" i="8"/>
  <c r="G40" i="8"/>
  <c r="Z21" i="8"/>
  <c r="BO98" i="9"/>
  <c r="BN49" i="8"/>
  <c r="BN6" i="9"/>
  <c r="H86" i="5"/>
  <c r="L34" i="8"/>
  <c r="AT80" i="8"/>
  <c r="BQ74" i="5"/>
  <c r="Z13" i="8"/>
  <c r="AV8" i="8"/>
  <c r="L45" i="5"/>
  <c r="BN67" i="8"/>
  <c r="M40" i="5"/>
  <c r="BO81" i="8"/>
  <c r="AR50" i="9"/>
  <c r="V84" i="8"/>
  <c r="M11" i="5"/>
  <c r="H62" i="8"/>
  <c r="AH66" i="9"/>
  <c r="W10" i="8"/>
  <c r="W42" i="5"/>
  <c r="AD41" i="5"/>
  <c r="AR70" i="9"/>
  <c r="AQ26" i="5"/>
  <c r="AO50" i="8"/>
  <c r="BE25" i="5"/>
  <c r="U32" i="9"/>
  <c r="V22" i="5"/>
  <c r="E73" i="8"/>
  <c r="AH18" i="8"/>
  <c r="X88" i="5"/>
  <c r="E26" i="8"/>
  <c r="AE9" i="9"/>
  <c r="AE14" i="5"/>
  <c r="BD27" i="5"/>
  <c r="J71" i="8"/>
  <c r="H57" i="9"/>
  <c r="V69" i="8"/>
  <c r="M32" i="9"/>
  <c r="AC57" i="8"/>
  <c r="BF19" i="9"/>
  <c r="G33" i="5"/>
  <c r="BD41" i="5"/>
  <c r="AO50" i="9"/>
  <c r="W46" i="9"/>
  <c r="AQ104" i="5"/>
  <c r="F30" i="9"/>
  <c r="AR28" i="5"/>
  <c r="M71" i="8"/>
  <c r="BO88" i="5"/>
  <c r="AA81" i="9"/>
  <c r="H28" i="9"/>
  <c r="BQ29" i="8"/>
  <c r="F60" i="8"/>
  <c r="BF29" i="9"/>
  <c r="BQ30" i="8"/>
  <c r="BP15" i="5"/>
  <c r="J9" i="5"/>
  <c r="U81" i="5"/>
  <c r="N9" i="9"/>
  <c r="BE74" i="5"/>
  <c r="AF99" i="9"/>
  <c r="AA9" i="8"/>
  <c r="AU66" i="5"/>
  <c r="F51" i="5"/>
  <c r="U97" i="8"/>
  <c r="AU97" i="5"/>
  <c r="AV18" i="8"/>
  <c r="H58" i="9"/>
  <c r="M84" i="8"/>
  <c r="AU45" i="5"/>
  <c r="BP17" i="9"/>
  <c r="L71" i="9"/>
  <c r="BQ43" i="5"/>
  <c r="H63" i="8"/>
  <c r="AP65" i="9"/>
  <c r="AU9" i="5"/>
  <c r="AV78" i="5"/>
  <c r="AF15" i="5"/>
  <c r="BD26" i="8"/>
  <c r="BE82" i="2"/>
  <c r="BP54" i="5"/>
  <c r="BO82" i="8"/>
  <c r="BN78" i="5"/>
  <c r="BE76" i="2"/>
  <c r="AT17" i="5"/>
  <c r="X99" i="8"/>
  <c r="BO18" i="8"/>
  <c r="AB21" i="5"/>
  <c r="AD48" i="8"/>
  <c r="AC12" i="9"/>
  <c r="AT19" i="2"/>
  <c r="W103" i="5"/>
  <c r="T27" i="5"/>
  <c r="I11" i="9"/>
  <c r="AD38" i="9"/>
  <c r="AE89" i="5"/>
  <c r="X19" i="9"/>
  <c r="AE76" i="8"/>
  <c r="BD63" i="9"/>
  <c r="AA76" i="8"/>
  <c r="Z16" i="5"/>
  <c r="AW16" i="5"/>
  <c r="F25" i="8"/>
  <c r="K40" i="5"/>
  <c r="BN23" i="5"/>
  <c r="AE97" i="5"/>
  <c r="AD87" i="5"/>
  <c r="L89" i="5"/>
  <c r="BP10" i="5"/>
  <c r="AG32" i="5"/>
  <c r="AD77" i="5"/>
  <c r="M36" i="2"/>
  <c r="J96" i="8"/>
  <c r="I97" i="5"/>
  <c r="J27" i="5"/>
  <c r="AF26" i="5"/>
  <c r="AD89" i="8"/>
  <c r="AP15" i="5"/>
  <c r="AE6" i="8"/>
  <c r="AG53" i="5"/>
  <c r="I63" i="5"/>
  <c r="AB72" i="8"/>
  <c r="AW29" i="5"/>
  <c r="W53" i="8"/>
  <c r="BN64" i="5"/>
  <c r="N48" i="5"/>
  <c r="L24" i="2"/>
  <c r="BO97" i="8"/>
  <c r="BN69" i="5"/>
  <c r="G8" i="8"/>
  <c r="AT84" i="8"/>
  <c r="W16" i="9"/>
  <c r="AO7" i="5"/>
  <c r="J37" i="8"/>
  <c r="AQ30" i="8"/>
  <c r="BE21" i="8"/>
  <c r="F61" i="5"/>
  <c r="AV20" i="8"/>
  <c r="W25" i="9"/>
  <c r="AQ59" i="5"/>
  <c r="AD63" i="8"/>
  <c r="AA68" i="5"/>
  <c r="AD89" i="5"/>
  <c r="Z57" i="9"/>
  <c r="U38" i="5"/>
  <c r="V29" i="5"/>
  <c r="J105" i="5"/>
  <c r="BF9" i="5"/>
  <c r="BP14" i="6"/>
  <c r="AT88" i="8"/>
  <c r="AV10" i="9"/>
  <c r="AH25" i="9"/>
  <c r="X42" i="9"/>
  <c r="BG44" i="8"/>
  <c r="AG24" i="8"/>
  <c r="F26" i="8"/>
  <c r="L52" i="5"/>
  <c r="J88" i="5"/>
  <c r="BE18" i="8"/>
  <c r="AA84" i="5"/>
  <c r="AQ74" i="8"/>
  <c r="AB14" i="5"/>
  <c r="K54" i="8"/>
  <c r="BG19" i="8"/>
  <c r="BE25" i="9"/>
  <c r="K25" i="8"/>
  <c r="AT60" i="6"/>
  <c r="T67" i="9"/>
  <c r="BF34" i="8"/>
  <c r="AD83" i="8"/>
  <c r="AU84" i="8"/>
  <c r="AA12" i="8"/>
  <c r="BQ22" i="9"/>
  <c r="L68" i="8"/>
  <c r="AG45" i="9"/>
  <c r="AF55" i="8"/>
  <c r="BF32" i="9"/>
  <c r="T87" i="8"/>
  <c r="BD53" i="8"/>
  <c r="AD11" i="5"/>
  <c r="X105" i="5"/>
  <c r="V64" i="9"/>
  <c r="AE29" i="5"/>
  <c r="K86" i="8"/>
  <c r="AP16" i="5"/>
  <c r="M86" i="5"/>
  <c r="W23" i="8"/>
  <c r="I66" i="5"/>
  <c r="F101" i="5"/>
  <c r="AD97" i="5"/>
  <c r="BF16" i="9"/>
  <c r="BF45" i="5"/>
  <c r="AA62" i="8"/>
  <c r="AV59" i="5"/>
  <c r="W99" i="9"/>
  <c r="AP48" i="5"/>
  <c r="K93" i="9"/>
  <c r="AC31" i="8"/>
  <c r="V30" i="8"/>
  <c r="AE61" i="5"/>
  <c r="Z37" i="8"/>
  <c r="BD13" i="5"/>
  <c r="N11" i="5"/>
  <c r="AG94" i="5"/>
  <c r="M31" i="5"/>
  <c r="L95" i="9"/>
  <c r="BF26" i="9"/>
  <c r="AC63" i="8"/>
  <c r="Z48" i="5"/>
  <c r="H90" i="5"/>
  <c r="V66" i="8"/>
  <c r="M35" i="8"/>
  <c r="AD35" i="5"/>
  <c r="T86" i="8"/>
  <c r="H80" i="5"/>
  <c r="AV36" i="8"/>
  <c r="G41" i="5"/>
  <c r="J62" i="5"/>
  <c r="M82" i="5"/>
  <c r="X50" i="8"/>
  <c r="AF77" i="9"/>
  <c r="Z51" i="8"/>
  <c r="W60" i="5"/>
  <c r="U46" i="8"/>
  <c r="X25" i="5"/>
  <c r="W72" i="8"/>
  <c r="AC18" i="5"/>
  <c r="AW90" i="9"/>
  <c r="U80" i="5"/>
  <c r="BN97" i="5"/>
  <c r="H51" i="8"/>
  <c r="AH21" i="9"/>
  <c r="BD101" i="5"/>
  <c r="W57" i="5"/>
  <c r="Y81" i="5"/>
  <c r="W73" i="8"/>
  <c r="L15" i="5"/>
  <c r="BD81" i="8"/>
  <c r="AF100" i="9"/>
  <c r="BF41" i="5"/>
  <c r="AU46" i="8"/>
  <c r="V99" i="8"/>
  <c r="K42" i="8"/>
  <c r="BD68" i="5"/>
  <c r="AG39" i="5"/>
  <c r="M48" i="5"/>
  <c r="AO64" i="8"/>
  <c r="AP43" i="5"/>
  <c r="AV83" i="8"/>
  <c r="AC6" i="9"/>
  <c r="AB44" i="9"/>
  <c r="BP97" i="5"/>
  <c r="AF50" i="8"/>
  <c r="Y22" i="8"/>
  <c r="AU38" i="5"/>
  <c r="BE57" i="8"/>
  <c r="Z38" i="9"/>
  <c r="BF95" i="5"/>
  <c r="BN93" i="5"/>
  <c r="H105" i="5"/>
  <c r="I10" i="9"/>
  <c r="AH66" i="5"/>
  <c r="AU20" i="8"/>
  <c r="BG24" i="5"/>
  <c r="N41" i="5"/>
  <c r="AW66" i="9"/>
  <c r="G50" i="8"/>
  <c r="N39" i="8"/>
  <c r="M12" i="8"/>
  <c r="BO49" i="8"/>
  <c r="BQ24" i="9"/>
  <c r="AQ103" i="5"/>
  <c r="X70" i="5"/>
  <c r="BO21" i="8"/>
  <c r="AV90" i="8"/>
  <c r="AE80" i="8"/>
  <c r="N50" i="9"/>
  <c r="F75" i="5"/>
  <c r="E102" i="8"/>
  <c r="BE8" i="9"/>
  <c r="AR58" i="5"/>
  <c r="BP11" i="9"/>
  <c r="F21" i="5"/>
  <c r="BG30" i="8"/>
  <c r="Z29" i="5"/>
  <c r="Y18" i="8"/>
  <c r="M46" i="8"/>
  <c r="AU76" i="8"/>
  <c r="V94" i="8"/>
  <c r="F32" i="9"/>
  <c r="BD61" i="5"/>
  <c r="AW37" i="8"/>
  <c r="T87" i="9"/>
  <c r="J100" i="8"/>
  <c r="AG14" i="8"/>
  <c r="I36" i="8"/>
  <c r="X31" i="8"/>
  <c r="W78" i="8"/>
  <c r="AW52" i="8"/>
  <c r="AQ102" i="8"/>
  <c r="F79" i="5"/>
  <c r="M60" i="8"/>
  <c r="BE56" i="9"/>
  <c r="K80" i="9"/>
  <c r="E20" i="5"/>
  <c r="AA7" i="9"/>
  <c r="AD37" i="9"/>
  <c r="I105" i="9"/>
  <c r="AH69" i="5"/>
  <c r="F47" i="5"/>
  <c r="AG38" i="8"/>
  <c r="U74" i="8"/>
  <c r="BQ23" i="5"/>
  <c r="AT35" i="2"/>
  <c r="BN12" i="8"/>
  <c r="K24" i="2"/>
  <c r="BG77" i="8"/>
  <c r="AE14" i="8"/>
  <c r="AT34" i="5"/>
  <c r="AA39" i="8"/>
  <c r="AB60" i="5"/>
  <c r="BO70" i="5"/>
  <c r="AP50" i="6"/>
  <c r="AB40" i="9"/>
  <c r="BD37" i="5"/>
  <c r="I12" i="9"/>
  <c r="X14" i="9"/>
  <c r="U12" i="8"/>
  <c r="BE29" i="5"/>
  <c r="I30" i="9"/>
  <c r="I32" i="9"/>
  <c r="I57" i="8"/>
  <c r="AF36" i="5"/>
  <c r="BP88" i="5"/>
  <c r="AB50" i="5"/>
  <c r="AT63" i="5"/>
  <c r="F14" i="9"/>
  <c r="V73" i="5"/>
  <c r="L69" i="9"/>
  <c r="V51" i="9"/>
  <c r="AA13" i="5"/>
  <c r="AF58" i="8"/>
  <c r="AV104" i="9"/>
  <c r="AT39" i="8"/>
  <c r="I105" i="8"/>
  <c r="I57" i="5"/>
  <c r="U35" i="8"/>
  <c r="BD52" i="5"/>
  <c r="AA54" i="5"/>
  <c r="G7" i="5"/>
  <c r="BE26" i="9"/>
  <c r="AA45" i="8"/>
  <c r="BF36" i="9"/>
  <c r="AQ82" i="8"/>
  <c r="G22" i="9"/>
  <c r="J35" i="5"/>
  <c r="L11" i="2"/>
  <c r="J52" i="5"/>
  <c r="BD31" i="8"/>
  <c r="BN8" i="8"/>
  <c r="J51" i="8"/>
  <c r="X34" i="8"/>
  <c r="AB68" i="8"/>
  <c r="BD87" i="5"/>
  <c r="Y54" i="5"/>
  <c r="K49" i="8"/>
  <c r="F50" i="5"/>
  <c r="AW72" i="9"/>
  <c r="AU41" i="8"/>
  <c r="BG58" i="5"/>
  <c r="Y25" i="5"/>
  <c r="L37" i="2"/>
  <c r="W105" i="5"/>
  <c r="AA7" i="5"/>
  <c r="F78" i="5"/>
  <c r="U7" i="9"/>
  <c r="AC70" i="8"/>
  <c r="V9" i="8"/>
  <c r="AA63" i="8"/>
  <c r="H55" i="9"/>
  <c r="AP98" i="5"/>
  <c r="AF96" i="9"/>
  <c r="N75" i="2"/>
  <c r="M80" i="2"/>
  <c r="V34" i="5"/>
  <c r="W8" i="5"/>
  <c r="BF100" i="8"/>
  <c r="Y48" i="5"/>
  <c r="W77" i="9"/>
  <c r="AA42" i="9"/>
  <c r="H21" i="5"/>
  <c r="AO73" i="5"/>
  <c r="AC14" i="9"/>
  <c r="N96" i="8"/>
  <c r="AA48" i="5"/>
  <c r="H25" i="9"/>
  <c r="N15" i="9"/>
  <c r="AH45" i="5"/>
  <c r="AV38" i="8"/>
  <c r="AO12" i="8"/>
  <c r="M15" i="8"/>
  <c r="K99" i="5"/>
  <c r="AO98" i="5"/>
  <c r="BQ45" i="8"/>
  <c r="BP40" i="6"/>
  <c r="Z15" i="8"/>
  <c r="AE31" i="5"/>
  <c r="K57" i="5"/>
  <c r="AR59" i="8"/>
  <c r="U10" i="9"/>
  <c r="BN23" i="2"/>
  <c r="AE51" i="9"/>
  <c r="U77" i="5"/>
  <c r="BF104" i="8"/>
  <c r="X87" i="9"/>
  <c r="N70" i="2"/>
  <c r="H32" i="8"/>
  <c r="L101" i="5"/>
  <c r="AB48" i="5"/>
  <c r="AA62" i="9"/>
  <c r="X61" i="5"/>
  <c r="BE13" i="9"/>
  <c r="AC38" i="5"/>
  <c r="W64" i="5"/>
  <c r="AO30" i="9"/>
  <c r="E98" i="5"/>
  <c r="W43" i="8"/>
  <c r="AV11" i="9"/>
  <c r="Y71" i="8"/>
  <c r="AR72" i="5"/>
  <c r="AD49" i="5"/>
  <c r="BN44" i="5"/>
  <c r="AP94" i="8"/>
  <c r="AB40" i="8"/>
  <c r="V32" i="5"/>
  <c r="U82" i="5"/>
  <c r="Y64" i="8"/>
  <c r="AU67" i="5"/>
  <c r="AC98" i="9"/>
  <c r="N20" i="5"/>
  <c r="AG23" i="9"/>
  <c r="L79" i="5"/>
  <c r="BN31" i="5"/>
  <c r="G8" i="5"/>
  <c r="AT98" i="5"/>
  <c r="AF43" i="8"/>
  <c r="M35" i="5"/>
  <c r="Z98" i="5"/>
  <c r="V97" i="9"/>
  <c r="AA69" i="5"/>
  <c r="AV11" i="8"/>
  <c r="AA80" i="8"/>
  <c r="N56" i="9"/>
  <c r="M67" i="8"/>
  <c r="AT13" i="8"/>
  <c r="AE59" i="9"/>
  <c r="BD17" i="9"/>
  <c r="AT13" i="5"/>
  <c r="AV35" i="5"/>
  <c r="X33" i="9"/>
  <c r="AU15" i="8"/>
  <c r="G96" i="5"/>
  <c r="V101" i="8"/>
  <c r="AD46" i="8"/>
  <c r="M88" i="8"/>
  <c r="AW15" i="5"/>
  <c r="AO87" i="8"/>
  <c r="G90" i="9"/>
  <c r="BQ59" i="5"/>
  <c r="AF81" i="8"/>
  <c r="Y23" i="9"/>
  <c r="BP24" i="5"/>
  <c r="AU96" i="5"/>
  <c r="AT95" i="9"/>
  <c r="AD31" i="8"/>
  <c r="AG42" i="5"/>
  <c r="BP72" i="9"/>
  <c r="AC78" i="8"/>
  <c r="AB62" i="8"/>
  <c r="BP45" i="9"/>
  <c r="BE7" i="8"/>
  <c r="J102" i="8"/>
  <c r="BO52" i="5"/>
  <c r="K50" i="5"/>
  <c r="X24" i="5"/>
  <c r="T45" i="5"/>
  <c r="BG28" i="5"/>
  <c r="T96" i="5"/>
  <c r="BF17" i="8"/>
  <c r="BP58" i="5"/>
  <c r="E43" i="8"/>
  <c r="I81" i="8"/>
  <c r="I101" i="5"/>
  <c r="U43" i="8"/>
  <c r="BO31" i="5"/>
  <c r="AD33" i="8"/>
  <c r="AH90" i="5"/>
  <c r="Z64" i="9"/>
  <c r="T7" i="9"/>
  <c r="AA105" i="9"/>
  <c r="AD60" i="8"/>
  <c r="W58" i="9"/>
  <c r="BN29" i="5"/>
  <c r="AU49" i="5"/>
  <c r="AH50" i="8"/>
  <c r="M23" i="9"/>
  <c r="BD90" i="5"/>
  <c r="AO45" i="8"/>
  <c r="E57" i="8"/>
  <c r="BG19" i="9"/>
  <c r="AU68" i="5"/>
  <c r="AW104" i="5"/>
  <c r="BN41" i="9"/>
  <c r="N76" i="5"/>
  <c r="W88" i="5"/>
  <c r="X43" i="8"/>
  <c r="BD27" i="9"/>
  <c r="H15" i="9"/>
  <c r="BD13" i="8"/>
  <c r="I43" i="9"/>
  <c r="AA10" i="9"/>
  <c r="AV97" i="5"/>
  <c r="AF41" i="8"/>
  <c r="AE50" i="8"/>
  <c r="BQ16" i="8"/>
  <c r="BO62" i="8"/>
  <c r="AA74" i="9"/>
  <c r="M40" i="8"/>
  <c r="J97" i="5"/>
  <c r="AC15" i="5"/>
  <c r="AA9" i="9"/>
  <c r="AG11" i="8"/>
  <c r="AE46" i="8"/>
  <c r="AF35" i="8"/>
  <c r="N104" i="5"/>
  <c r="AB71" i="9"/>
  <c r="L27" i="9"/>
  <c r="AT32" i="9"/>
  <c r="M33" i="9"/>
  <c r="AO55" i="9"/>
  <c r="BG29" i="5"/>
  <c r="M49" i="8"/>
  <c r="AE19" i="8"/>
  <c r="F42" i="9"/>
  <c r="BQ82" i="5"/>
  <c r="E47" i="8"/>
  <c r="AV37" i="6"/>
  <c r="AA38" i="5"/>
  <c r="V95" i="9"/>
  <c r="L96" i="5"/>
  <c r="AU28" i="8"/>
  <c r="BG40" i="5"/>
  <c r="BE20" i="5"/>
  <c r="W69" i="5"/>
  <c r="J10" i="5"/>
  <c r="AH98" i="5"/>
  <c r="AT9" i="8"/>
  <c r="BP55" i="2"/>
  <c r="L17" i="2"/>
  <c r="Z95" i="5"/>
  <c r="AC11" i="5"/>
  <c r="U50" i="5"/>
  <c r="BF86" i="8"/>
  <c r="BF44" i="8"/>
  <c r="U74" i="5"/>
  <c r="BE66" i="5"/>
  <c r="M7" i="8"/>
  <c r="AE103" i="8"/>
  <c r="N11" i="2"/>
  <c r="AT30" i="5"/>
  <c r="Y50" i="9"/>
  <c r="AB37" i="5"/>
  <c r="H98" i="5"/>
  <c r="BF105" i="8"/>
  <c r="T48" i="5"/>
  <c r="E104" i="5"/>
  <c r="U7" i="8"/>
  <c r="AO69" i="5"/>
  <c r="AC7" i="5"/>
  <c r="X94" i="9"/>
  <c r="BO12" i="8"/>
  <c r="BF23" i="8"/>
  <c r="BQ100" i="8"/>
  <c r="Y52" i="5"/>
  <c r="M104" i="8"/>
  <c r="V86" i="9"/>
  <c r="H22" i="8"/>
  <c r="I42" i="8"/>
  <c r="T11" i="8"/>
  <c r="AB96" i="5"/>
  <c r="V59" i="9"/>
  <c r="AD14" i="8"/>
  <c r="T20" i="8"/>
  <c r="AB45" i="5"/>
  <c r="W61" i="9"/>
  <c r="AA7" i="8"/>
  <c r="U8" i="9"/>
  <c r="AA76" i="5"/>
  <c r="AC6" i="8"/>
  <c r="V21" i="9"/>
  <c r="AR42" i="5"/>
  <c r="J79" i="5"/>
  <c r="M45" i="5"/>
  <c r="V88" i="5"/>
  <c r="N12" i="2"/>
  <c r="G11" i="8"/>
  <c r="AC58" i="8"/>
  <c r="W65" i="5"/>
  <c r="BE52" i="8"/>
  <c r="U48" i="5"/>
  <c r="BQ87" i="5"/>
  <c r="BN27" i="9"/>
  <c r="F14" i="5"/>
  <c r="U71" i="5"/>
  <c r="AA22" i="9"/>
  <c r="N56" i="8"/>
  <c r="H22" i="9"/>
  <c r="U23" i="8"/>
  <c r="Z50" i="8"/>
  <c r="V85" i="5"/>
  <c r="BN44" i="8"/>
  <c r="BO16" i="5"/>
  <c r="AG45" i="5"/>
  <c r="G32" i="9"/>
  <c r="AP39" i="5"/>
  <c r="V71" i="8"/>
  <c r="H44" i="8"/>
  <c r="BF7" i="5"/>
  <c r="N62" i="8"/>
  <c r="AU87" i="8"/>
  <c r="AE68" i="5"/>
  <c r="M85" i="8"/>
  <c r="H27" i="5"/>
  <c r="J97" i="8"/>
  <c r="BE14" i="5"/>
  <c r="AG93" i="5"/>
  <c r="U16" i="5"/>
  <c r="U73" i="8"/>
  <c r="AR6" i="5"/>
  <c r="AW50" i="5"/>
  <c r="N84" i="9"/>
  <c r="L32" i="5"/>
  <c r="F58" i="8"/>
  <c r="AQ15" i="5"/>
  <c r="L56" i="9"/>
  <c r="BO11" i="9"/>
  <c r="BF52" i="6"/>
  <c r="AE74" i="5"/>
  <c r="E35" i="5"/>
  <c r="Y36" i="5"/>
  <c r="X8" i="9"/>
  <c r="N54" i="2"/>
  <c r="V17" i="5"/>
  <c r="T12" i="8"/>
  <c r="G28" i="9"/>
  <c r="BP54" i="8"/>
  <c r="AG43" i="5"/>
  <c r="AF89" i="5"/>
  <c r="AC59" i="5"/>
  <c r="K19" i="5"/>
  <c r="V56" i="8"/>
  <c r="BQ55" i="8"/>
  <c r="AD79" i="5"/>
  <c r="BD16" i="9"/>
  <c r="U13" i="8"/>
  <c r="M52" i="5"/>
  <c r="BP82" i="8"/>
  <c r="W96" i="8"/>
  <c r="BD84" i="5"/>
  <c r="J40" i="5"/>
  <c r="AF105" i="5"/>
  <c r="AA14" i="5"/>
  <c r="H11" i="5"/>
  <c r="F10" i="9"/>
  <c r="Y12" i="8"/>
  <c r="BQ8" i="8"/>
  <c r="U67" i="5"/>
  <c r="AW47" i="5"/>
  <c r="K61" i="8"/>
  <c r="BN68" i="5"/>
  <c r="AD96" i="5"/>
  <c r="Z74" i="8"/>
  <c r="AU47" i="8"/>
  <c r="AU75" i="8"/>
  <c r="AD64" i="5"/>
  <c r="L18" i="9"/>
  <c r="BQ41" i="5"/>
  <c r="AH8" i="8"/>
  <c r="F23" i="8"/>
  <c r="X105" i="8"/>
  <c r="AU55" i="8"/>
  <c r="AV20" i="9"/>
  <c r="AW19" i="5"/>
  <c r="AD43" i="8"/>
  <c r="BG45" i="8"/>
  <c r="G57" i="9"/>
  <c r="H94" i="8"/>
  <c r="H11" i="8"/>
  <c r="BP71" i="9"/>
  <c r="V92" i="8"/>
  <c r="N24" i="8"/>
  <c r="AH105" i="5"/>
  <c r="I48" i="5"/>
  <c r="AP46" i="5"/>
  <c r="BF97" i="5"/>
  <c r="BQ36" i="8"/>
  <c r="T91" i="9"/>
  <c r="G13" i="8"/>
  <c r="AG56" i="5"/>
  <c r="E77" i="5"/>
  <c r="H96" i="8"/>
  <c r="K77" i="8"/>
  <c r="U96" i="5"/>
  <c r="L28" i="9"/>
  <c r="H19" i="8"/>
  <c r="AH15" i="8"/>
  <c r="AG20" i="8"/>
  <c r="G52" i="8"/>
  <c r="AH64" i="5"/>
  <c r="AB68" i="5"/>
  <c r="AG85" i="9"/>
  <c r="AC23" i="8"/>
  <c r="Y101" i="5"/>
  <c r="F59" i="9"/>
  <c r="G19" i="5"/>
  <c r="BO73" i="8"/>
  <c r="AH7" i="8"/>
  <c r="AB14" i="8"/>
  <c r="X69" i="5"/>
  <c r="AV75" i="8"/>
  <c r="L87" i="8"/>
  <c r="X19" i="5"/>
  <c r="K40" i="8"/>
  <c r="BE100" i="9"/>
  <c r="U105" i="5"/>
  <c r="X100" i="5"/>
  <c r="AO25" i="8"/>
  <c r="L30" i="9"/>
  <c r="AT30" i="9"/>
  <c r="AP74" i="5"/>
  <c r="AF6" i="8"/>
  <c r="AD102" i="9"/>
  <c r="BE26" i="8"/>
  <c r="BO49" i="5"/>
  <c r="T24" i="8"/>
  <c r="V29" i="9"/>
  <c r="U11" i="9"/>
  <c r="AT34" i="8"/>
  <c r="AF71" i="8"/>
  <c r="E18" i="5"/>
  <c r="N26" i="5"/>
  <c r="AG47" i="8"/>
  <c r="Z47" i="5"/>
  <c r="W84" i="8"/>
  <c r="AO55" i="5"/>
  <c r="AQ60" i="9"/>
  <c r="I92" i="5"/>
  <c r="AF37" i="5"/>
  <c r="T39" i="8"/>
  <c r="AE97" i="8"/>
  <c r="BD8" i="5"/>
  <c r="AV10" i="8"/>
  <c r="G89" i="5"/>
  <c r="AQ90" i="5"/>
  <c r="L12" i="5"/>
  <c r="BN76" i="8"/>
  <c r="AD13" i="9"/>
  <c r="BD88" i="5"/>
  <c r="N30" i="9"/>
  <c r="T98" i="5"/>
  <c r="N64" i="9"/>
  <c r="L39" i="8"/>
  <c r="T101" i="8"/>
  <c r="AU70" i="6"/>
  <c r="N105" i="2"/>
  <c r="M29" i="2"/>
  <c r="V61" i="5"/>
  <c r="BE25" i="8"/>
  <c r="AG91" i="5"/>
  <c r="AP29" i="8"/>
  <c r="AT104" i="5"/>
  <c r="AU73" i="2"/>
  <c r="BN51" i="5"/>
  <c r="M88" i="9"/>
  <c r="K6" i="5"/>
  <c r="Y103" i="8"/>
  <c r="AF8" i="5"/>
  <c r="BQ13" i="2"/>
  <c r="Z12" i="5"/>
  <c r="AB66" i="8"/>
  <c r="AA101" i="8"/>
  <c r="BN35" i="5"/>
  <c r="G65" i="5"/>
  <c r="K54" i="5"/>
  <c r="BD12" i="8"/>
  <c r="Z18" i="5"/>
  <c r="BO26" i="9"/>
  <c r="BE9" i="9"/>
  <c r="H82" i="8"/>
  <c r="AT18" i="8"/>
  <c r="AW85" i="5"/>
  <c r="BG10" i="5"/>
  <c r="AF38" i="5"/>
  <c r="L51" i="5"/>
  <c r="W37" i="8"/>
  <c r="V15" i="8"/>
  <c r="AW42" i="8"/>
  <c r="AD31" i="5"/>
  <c r="BQ84" i="5"/>
  <c r="M18" i="8"/>
  <c r="X7" i="8"/>
  <c r="AC96" i="9"/>
  <c r="AB91" i="5"/>
  <c r="BO75" i="8"/>
  <c r="U11" i="5"/>
  <c r="N64" i="8"/>
  <c r="BG76" i="5"/>
  <c r="BP51" i="8"/>
  <c r="BG14" i="9"/>
  <c r="AV49" i="8"/>
  <c r="AH55" i="8"/>
  <c r="G100" i="5"/>
  <c r="BN83" i="5"/>
  <c r="AB101" i="5"/>
  <c r="AQ94" i="5"/>
  <c r="N18" i="9"/>
  <c r="AA53" i="5"/>
  <c r="BD27" i="2"/>
  <c r="U8" i="5"/>
  <c r="V33" i="8"/>
  <c r="E63" i="5"/>
  <c r="X51" i="9"/>
  <c r="AG59" i="5"/>
  <c r="BF13" i="8"/>
  <c r="BG95" i="5"/>
  <c r="Z72" i="8"/>
  <c r="G19" i="8"/>
  <c r="E21" i="5"/>
  <c r="BF11" i="5"/>
  <c r="AV43" i="8"/>
  <c r="AP86" i="5"/>
  <c r="U22" i="9"/>
  <c r="I89" i="5"/>
  <c r="AH48" i="5"/>
  <c r="AC12" i="5"/>
  <c r="BO63" i="6"/>
  <c r="AT26" i="5"/>
  <c r="AQ41" i="9"/>
  <c r="K92" i="8"/>
  <c r="AO62" i="6"/>
  <c r="Y51" i="9"/>
  <c r="BO54" i="9"/>
  <c r="BF8" i="6"/>
  <c r="I6" i="5"/>
  <c r="X73" i="5"/>
  <c r="Y45" i="9"/>
  <c r="AA8" i="5"/>
  <c r="AO41" i="5"/>
  <c r="J53" i="9"/>
  <c r="AU10" i="5"/>
  <c r="BF78" i="9"/>
  <c r="L94" i="5"/>
  <c r="AA44" i="8"/>
  <c r="W56" i="5"/>
  <c r="M24" i="8"/>
  <c r="AB87" i="5"/>
  <c r="AO87" i="5"/>
  <c r="AD105" i="8"/>
  <c r="BN65" i="9"/>
  <c r="AB9" i="8"/>
  <c r="AH30" i="5"/>
  <c r="X77" i="5"/>
  <c r="J78" i="5"/>
  <c r="BG55" i="5"/>
  <c r="H15" i="8"/>
  <c r="X30" i="8"/>
  <c r="F6" i="8"/>
  <c r="AR43" i="5"/>
  <c r="BN14" i="5"/>
  <c r="N57" i="8"/>
  <c r="BN67" i="5"/>
  <c r="W74" i="9"/>
  <c r="F27" i="5"/>
  <c r="M36" i="9"/>
  <c r="K22" i="2"/>
  <c r="W57" i="8"/>
  <c r="AO93" i="5"/>
  <c r="AT71" i="5"/>
  <c r="BD10" i="8"/>
  <c r="AO73" i="8"/>
  <c r="AO59" i="8"/>
  <c r="N86" i="8"/>
  <c r="AG11" i="5"/>
  <c r="AB12" i="8"/>
  <c r="AT61" i="8"/>
  <c r="BG26" i="8"/>
  <c r="H10" i="8"/>
  <c r="V72" i="8"/>
  <c r="AT69" i="5"/>
  <c r="BF30" i="5"/>
  <c r="BF84" i="8"/>
  <c r="BD35" i="8"/>
  <c r="AH38" i="8"/>
  <c r="G102" i="5"/>
  <c r="AW41" i="8"/>
  <c r="AE23" i="8"/>
  <c r="N95" i="5"/>
  <c r="AV62" i="5"/>
  <c r="I46" i="9"/>
  <c r="U96" i="9"/>
  <c r="AG104" i="5"/>
  <c r="H101" i="5"/>
  <c r="L65" i="8"/>
  <c r="AH62" i="5"/>
  <c r="BD72" i="8"/>
  <c r="T75" i="9"/>
  <c r="V11" i="9"/>
  <c r="AT72" i="5"/>
  <c r="AD80" i="5"/>
  <c r="AC11" i="9"/>
  <c r="N78" i="5"/>
  <c r="M101" i="8"/>
  <c r="BF54" i="9"/>
  <c r="E105" i="5"/>
  <c r="G10" i="5"/>
  <c r="F37" i="8"/>
  <c r="X15" i="5"/>
  <c r="T98" i="8"/>
  <c r="Z65" i="5"/>
  <c r="L17" i="5"/>
  <c r="H6" i="5"/>
  <c r="I94" i="5"/>
  <c r="BN105" i="5"/>
  <c r="AA80" i="9"/>
  <c r="AB26" i="9"/>
  <c r="BN90" i="5"/>
  <c r="T94" i="5"/>
  <c r="Z34" i="8"/>
  <c r="K8" i="8"/>
  <c r="BQ16" i="5"/>
  <c r="AO82" i="9"/>
  <c r="Y29" i="8"/>
  <c r="AB25" i="9"/>
  <c r="X22" i="5"/>
  <c r="BE12" i="8"/>
  <c r="BG45" i="5"/>
  <c r="T53" i="8"/>
  <c r="AQ97" i="9"/>
  <c r="BP12" i="8"/>
  <c r="W93" i="5"/>
  <c r="AR49" i="9"/>
  <c r="V17" i="8"/>
  <c r="N100" i="9"/>
  <c r="AC62" i="8"/>
  <c r="AB50" i="9"/>
  <c r="Z78" i="8"/>
  <c r="BO104" i="5"/>
  <c r="BN92" i="8"/>
  <c r="AC59" i="8"/>
  <c r="BF104" i="5"/>
  <c r="K18" i="2"/>
  <c r="AG73" i="8"/>
  <c r="L67" i="8"/>
  <c r="BQ80" i="8"/>
  <c r="AP83" i="8"/>
  <c r="G26" i="8"/>
  <c r="K8" i="5"/>
  <c r="U63" i="8"/>
  <c r="AU15" i="9"/>
  <c r="G98" i="5"/>
  <c r="AC49" i="5"/>
  <c r="J98" i="5"/>
  <c r="AD12" i="9"/>
  <c r="AA97" i="5"/>
  <c r="BE78" i="5"/>
  <c r="AD73" i="8"/>
  <c r="AV45" i="8"/>
  <c r="L35" i="8"/>
  <c r="AT20" i="8"/>
  <c r="U44" i="5"/>
  <c r="AT57" i="6"/>
  <c r="AP63" i="9"/>
  <c r="L62" i="5"/>
  <c r="AU45" i="8"/>
  <c r="M39" i="5"/>
  <c r="AU10" i="8"/>
  <c r="AU76" i="9"/>
  <c r="X66" i="5"/>
  <c r="BE84" i="5"/>
  <c r="J20" i="8"/>
  <c r="T95" i="8"/>
  <c r="K27" i="8"/>
  <c r="AP71" i="8"/>
  <c r="AT24" i="9"/>
  <c r="T41" i="5"/>
  <c r="M88" i="5"/>
  <c r="AE39" i="5"/>
  <c r="E9" i="5"/>
  <c r="Z42" i="5"/>
  <c r="AE87" i="8"/>
  <c r="L62" i="9"/>
  <c r="BE23" i="8"/>
  <c r="BD40" i="8"/>
  <c r="AF37" i="8"/>
  <c r="AA57" i="5"/>
  <c r="BG28" i="9"/>
  <c r="AV28" i="8"/>
  <c r="AU29" i="9"/>
  <c r="AB27" i="8"/>
  <c r="X52" i="5"/>
  <c r="BE55" i="8"/>
  <c r="AO17" i="9"/>
  <c r="U8" i="8"/>
  <c r="AO49" i="5"/>
  <c r="BN75" i="8"/>
  <c r="H88" i="8"/>
  <c r="F9" i="5"/>
  <c r="L51" i="8"/>
  <c r="G18" i="8"/>
  <c r="X47" i="9"/>
  <c r="AU24" i="9"/>
  <c r="BP47" i="5"/>
  <c r="AE12" i="8"/>
  <c r="AW65" i="8"/>
  <c r="J6" i="5"/>
  <c r="AA97" i="8"/>
  <c r="AO25" i="6"/>
  <c r="V80" i="9"/>
  <c r="Y67" i="9"/>
  <c r="BP24" i="6"/>
  <c r="BQ67" i="5"/>
  <c r="AO16" i="5"/>
  <c r="V56" i="5"/>
  <c r="U66" i="5"/>
  <c r="AQ48" i="8"/>
  <c r="AG7" i="8"/>
  <c r="L73" i="5"/>
  <c r="BF70" i="6"/>
  <c r="BE26" i="2"/>
  <c r="AA66" i="5"/>
  <c r="BQ92" i="8"/>
  <c r="H43" i="9"/>
  <c r="BG33" i="5"/>
  <c r="BN88" i="5"/>
  <c r="BO10" i="5"/>
  <c r="AH85" i="5"/>
  <c r="BD85" i="5"/>
  <c r="AH103" i="8"/>
  <c r="AB73" i="8"/>
  <c r="Y47" i="5"/>
  <c r="BN9" i="5"/>
  <c r="BD20" i="9"/>
  <c r="V60" i="5"/>
  <c r="Y9" i="8"/>
  <c r="Z84" i="5"/>
  <c r="AT93" i="8"/>
  <c r="BG9" i="9"/>
  <c r="G11" i="5"/>
  <c r="BN61" i="8"/>
  <c r="BG22" i="8"/>
  <c r="N65" i="2"/>
  <c r="F6" i="9"/>
  <c r="I45" i="8"/>
  <c r="M29" i="5"/>
  <c r="AE73" i="5"/>
  <c r="BO53" i="8"/>
  <c r="L16" i="5"/>
  <c r="AR27" i="5"/>
  <c r="AR28" i="9"/>
  <c r="L53" i="8"/>
  <c r="W29" i="5"/>
  <c r="M36" i="5"/>
  <c r="N40" i="2"/>
  <c r="AC13" i="8"/>
  <c r="AO104" i="5"/>
  <c r="BO94" i="9"/>
  <c r="E103" i="5"/>
  <c r="BF81" i="5"/>
  <c r="BN66" i="9"/>
  <c r="AW48" i="9"/>
  <c r="AV29" i="5"/>
  <c r="L42" i="8"/>
  <c r="AB31" i="8"/>
  <c r="BE35" i="8"/>
  <c r="L47" i="9"/>
  <c r="G27" i="8"/>
  <c r="AD88" i="8"/>
  <c r="BF60" i="2"/>
  <c r="BF6" i="9"/>
  <c r="N92" i="2"/>
  <c r="BP43" i="5"/>
  <c r="M11" i="8"/>
  <c r="J51" i="9"/>
  <c r="BF87" i="8"/>
  <c r="BF86" i="5"/>
  <c r="G58" i="8"/>
  <c r="V85" i="8"/>
  <c r="Z13" i="5"/>
  <c r="J53" i="8"/>
  <c r="BN26" i="8"/>
  <c r="G37" i="8"/>
  <c r="H28" i="5"/>
  <c r="BF33" i="9"/>
  <c r="AV28" i="5"/>
  <c r="E72" i="5"/>
  <c r="AU48" i="5"/>
  <c r="BO29" i="8"/>
  <c r="AC78" i="9"/>
  <c r="N13" i="5"/>
  <c r="AR52" i="8"/>
  <c r="N69" i="2"/>
  <c r="Z80" i="5"/>
  <c r="Y100" i="8"/>
  <c r="V21" i="8"/>
  <c r="AD10" i="5"/>
  <c r="AQ13" i="5"/>
  <c r="E42" i="5"/>
  <c r="AT19" i="8"/>
  <c r="AW11" i="2"/>
  <c r="AO94" i="5"/>
  <c r="AB10" i="5"/>
  <c r="AR88" i="8"/>
  <c r="BF88" i="8"/>
  <c r="AC73" i="5"/>
  <c r="BP10" i="8"/>
  <c r="G6" i="5"/>
  <c r="AA53" i="8"/>
  <c r="I13" i="5"/>
  <c r="X15" i="9"/>
  <c r="W97" i="8"/>
  <c r="BD14" i="9"/>
  <c r="AF39" i="5"/>
  <c r="BE52" i="9"/>
  <c r="G18" i="9"/>
  <c r="M13" i="9"/>
  <c r="M79" i="5"/>
  <c r="J30" i="9"/>
  <c r="W33" i="5"/>
  <c r="E99" i="5"/>
  <c r="V90" i="8"/>
  <c r="AD15" i="8"/>
  <c r="AB59" i="9"/>
  <c r="I104" i="9"/>
  <c r="J9" i="8"/>
  <c r="W55" i="8"/>
  <c r="AQ8" i="8"/>
  <c r="AC11" i="8"/>
  <c r="AQ33" i="8"/>
  <c r="N22" i="5"/>
  <c r="Y14" i="8"/>
  <c r="BQ46" i="9"/>
  <c r="AG64" i="9"/>
  <c r="AF12" i="5"/>
  <c r="I11" i="5"/>
  <c r="K41" i="8"/>
  <c r="AB11" i="8"/>
  <c r="BE8" i="8"/>
  <c r="AB79" i="8"/>
  <c r="H62" i="5"/>
  <c r="Z47" i="8"/>
  <c r="BG36" i="8"/>
  <c r="AR81" i="9"/>
  <c r="BG25" i="9"/>
  <c r="M37" i="8"/>
  <c r="AF36" i="8"/>
  <c r="AP68" i="9"/>
  <c r="Y51" i="8"/>
  <c r="AU100" i="5"/>
  <c r="AT94" i="9"/>
  <c r="BP69" i="5"/>
  <c r="AU102" i="5"/>
  <c r="H74" i="8"/>
  <c r="T103" i="8"/>
  <c r="AP93" i="5"/>
  <c r="AP41" i="5"/>
  <c r="AA86" i="8"/>
  <c r="AW39" i="5"/>
  <c r="AV59" i="8"/>
  <c r="Y76" i="8"/>
  <c r="T86" i="9"/>
  <c r="Z64" i="8"/>
  <c r="N67" i="5"/>
  <c r="AW77" i="8"/>
  <c r="K101" i="8"/>
  <c r="T26" i="8"/>
  <c r="BQ79" i="5"/>
  <c r="I78" i="8"/>
  <c r="F52" i="8"/>
  <c r="BO40" i="8"/>
  <c r="Y102" i="5"/>
  <c r="BN66" i="8"/>
  <c r="BQ8" i="9"/>
  <c r="BP32" i="5"/>
  <c r="BQ33" i="9"/>
  <c r="BF39" i="5"/>
  <c r="BF31" i="8"/>
  <c r="V9" i="5"/>
  <c r="AF45" i="9"/>
  <c r="V7" i="8"/>
  <c r="W45" i="5"/>
  <c r="J82" i="8"/>
  <c r="M45" i="9"/>
  <c r="E48" i="8"/>
  <c r="AP57" i="8"/>
  <c r="AE34" i="8"/>
  <c r="AE57" i="5"/>
  <c r="N46" i="9"/>
  <c r="F68" i="5"/>
  <c r="H95" i="8"/>
  <c r="AB98" i="5"/>
  <c r="W84" i="5"/>
  <c r="AV15" i="9"/>
  <c r="H7" i="8"/>
  <c r="M66" i="8"/>
  <c r="W7" i="8"/>
  <c r="Y26" i="5"/>
  <c r="BE53" i="9"/>
  <c r="AQ10" i="5"/>
  <c r="BO80" i="9"/>
  <c r="N103" i="8"/>
  <c r="AG74" i="5"/>
  <c r="AP39" i="8"/>
  <c r="H70" i="8"/>
  <c r="AG40" i="8"/>
  <c r="BD28" i="5"/>
  <c r="AB73" i="5"/>
  <c r="AV49" i="9"/>
  <c r="AE7" i="8"/>
  <c r="X53" i="5"/>
  <c r="U22" i="8"/>
  <c r="AH11" i="5"/>
  <c r="BD30" i="5"/>
  <c r="AR65" i="8"/>
  <c r="H49" i="8"/>
  <c r="Y69" i="5"/>
  <c r="AH68" i="8"/>
  <c r="AF44" i="8"/>
  <c r="AH12" i="5"/>
  <c r="N25" i="9"/>
  <c r="BP103" i="5"/>
  <c r="AA100" i="8"/>
  <c r="T66" i="5"/>
  <c r="M94" i="8"/>
  <c r="F64" i="8"/>
  <c r="BF18" i="8"/>
  <c r="F91" i="8"/>
  <c r="BE39" i="5"/>
  <c r="AV81" i="9"/>
  <c r="BD9" i="5"/>
  <c r="M69" i="8"/>
  <c r="BE73" i="5"/>
  <c r="K19" i="9"/>
  <c r="T37" i="8"/>
  <c r="AG16" i="9"/>
  <c r="BF86" i="9"/>
  <c r="AH39" i="8"/>
  <c r="BP47" i="9"/>
  <c r="AG50" i="8"/>
  <c r="I45" i="5"/>
  <c r="AU30" i="5"/>
  <c r="AO85" i="5"/>
  <c r="BP94" i="9"/>
  <c r="Z49" i="8"/>
  <c r="M9" i="8"/>
  <c r="E44" i="8"/>
  <c r="AQ52" i="8"/>
  <c r="BD67" i="8"/>
  <c r="I23" i="5"/>
  <c r="BD10" i="5"/>
  <c r="BP10" i="9"/>
  <c r="U49" i="5"/>
  <c r="AE47" i="9"/>
  <c r="I102" i="5"/>
  <c r="J75" i="5"/>
  <c r="L22" i="8"/>
  <c r="AG28" i="8"/>
  <c r="AB10" i="8"/>
  <c r="AE12" i="5"/>
  <c r="K43" i="8"/>
  <c r="AD76" i="8"/>
  <c r="BE22" i="9"/>
  <c r="X60" i="5"/>
  <c r="BE71" i="8"/>
  <c r="G77" i="5"/>
  <c r="AD30" i="5"/>
  <c r="BG96" i="8"/>
  <c r="BN57" i="9"/>
  <c r="G27" i="9"/>
  <c r="W67" i="5"/>
  <c r="G60" i="9"/>
  <c r="AH16" i="8"/>
  <c r="H64" i="8"/>
  <c r="G45" i="8"/>
  <c r="U80" i="8"/>
  <c r="AE83" i="5"/>
  <c r="E24" i="5"/>
  <c r="AE51" i="8"/>
  <c r="AO44" i="5"/>
  <c r="X84" i="5"/>
  <c r="BD29" i="5"/>
  <c r="AW84" i="5"/>
  <c r="AC49" i="9"/>
  <c r="AB19" i="9"/>
  <c r="Y16" i="9"/>
  <c r="X68" i="8"/>
  <c r="AT49" i="8"/>
  <c r="AB92" i="8"/>
  <c r="N51" i="5"/>
  <c r="AB95" i="5"/>
  <c r="J70" i="5"/>
  <c r="V97" i="8"/>
  <c r="M56" i="5"/>
  <c r="AV63" i="8"/>
  <c r="Z39" i="9"/>
  <c r="H97" i="5"/>
  <c r="M61" i="8"/>
  <c r="U55" i="8"/>
  <c r="BF20" i="5"/>
  <c r="L13" i="9"/>
  <c r="AG98" i="5"/>
  <c r="AT104" i="8"/>
  <c r="X10" i="8"/>
  <c r="N82" i="5"/>
  <c r="Y65" i="5"/>
  <c r="J12" i="9"/>
  <c r="K88" i="8"/>
  <c r="AF13" i="5"/>
  <c r="AF19" i="8"/>
  <c r="F94" i="9"/>
  <c r="AR91" i="8"/>
  <c r="BN51" i="8"/>
  <c r="BE90" i="8"/>
  <c r="AT23" i="5"/>
  <c r="X80" i="5"/>
  <c r="AB60" i="8"/>
  <c r="AQ88" i="5"/>
  <c r="BF17" i="2"/>
  <c r="Y72" i="8"/>
  <c r="E61" i="5"/>
  <c r="AH6" i="5"/>
  <c r="AW50" i="8"/>
  <c r="AP52" i="9"/>
  <c r="BE12" i="9"/>
  <c r="N6" i="9"/>
  <c r="Y79" i="5"/>
  <c r="AT23" i="8"/>
  <c r="Z49" i="5"/>
  <c r="AF32" i="8"/>
  <c r="X41" i="9"/>
  <c r="W13" i="8"/>
  <c r="AB102" i="5"/>
  <c r="U62" i="8"/>
  <c r="AF86" i="8"/>
  <c r="G20" i="8"/>
  <c r="I34" i="8"/>
  <c r="N52" i="8"/>
  <c r="AU7" i="8"/>
  <c r="BQ66" i="5"/>
  <c r="BP69" i="9"/>
  <c r="BO27" i="9"/>
  <c r="AU35" i="5"/>
  <c r="AQ35" i="5"/>
  <c r="BO102" i="9"/>
  <c r="AA6" i="8"/>
  <c r="AO38" i="8"/>
  <c r="E12" i="8"/>
  <c r="AO30" i="5"/>
  <c r="AA28" i="8"/>
  <c r="AF31" i="8"/>
  <c r="AT37" i="9"/>
  <c r="N36" i="9"/>
  <c r="BQ38" i="8"/>
  <c r="AR100" i="5"/>
  <c r="X53" i="9"/>
  <c r="AB13" i="8"/>
  <c r="AU23" i="9"/>
  <c r="BD66" i="8"/>
  <c r="AR69" i="9"/>
  <c r="N81" i="5"/>
  <c r="N84" i="5"/>
  <c r="J28" i="8"/>
  <c r="V63" i="8"/>
  <c r="AD36" i="9"/>
  <c r="BF61" i="8"/>
  <c r="AV7" i="9"/>
  <c r="BQ22" i="5"/>
  <c r="V13" i="5"/>
  <c r="X57" i="8"/>
  <c r="BE23" i="5"/>
  <c r="W13" i="9"/>
  <c r="F17" i="9"/>
  <c r="BF97" i="8"/>
  <c r="AE66" i="9"/>
  <c r="AP26" i="9"/>
  <c r="AE82" i="8"/>
  <c r="X92" i="8"/>
  <c r="AQ95" i="8"/>
  <c r="AR9" i="9"/>
  <c r="BO60" i="8"/>
  <c r="AA78" i="5"/>
  <c r="BD64" i="8"/>
  <c r="M91" i="8"/>
  <c r="AA75" i="5"/>
  <c r="AV31" i="8"/>
  <c r="AC71" i="9"/>
  <c r="AQ98" i="8"/>
  <c r="E32" i="8"/>
  <c r="W44" i="8"/>
  <c r="AA80" i="5"/>
  <c r="AH88" i="5"/>
  <c r="M93" i="8"/>
  <c r="I83" i="8"/>
  <c r="BQ11" i="8"/>
  <c r="AP77" i="5"/>
  <c r="AF22" i="9"/>
  <c r="AW31" i="9"/>
  <c r="K22" i="5"/>
  <c r="AP44" i="8"/>
  <c r="BQ94" i="5"/>
  <c r="N68" i="9"/>
  <c r="AQ100" i="5"/>
  <c r="T9" i="9"/>
  <c r="BG30" i="5"/>
  <c r="AE10" i="9"/>
  <c r="BG79" i="9"/>
  <c r="F74" i="8"/>
  <c r="AT41" i="5"/>
  <c r="AV12" i="5"/>
  <c r="AH28" i="5"/>
  <c r="AH20" i="9"/>
  <c r="Z64" i="5"/>
  <c r="V103" i="8"/>
  <c r="L36" i="9"/>
  <c r="BD94" i="8"/>
  <c r="H55" i="8"/>
  <c r="AU82" i="5"/>
  <c r="N27" i="5"/>
  <c r="K82" i="8"/>
  <c r="AR36" i="5"/>
  <c r="BF68" i="5"/>
  <c r="E99" i="8"/>
  <c r="I92" i="8"/>
  <c r="AU73" i="9"/>
  <c r="AE95" i="5"/>
  <c r="AW66" i="8"/>
  <c r="BD55" i="8"/>
  <c r="M29" i="9"/>
  <c r="L27" i="8"/>
  <c r="N75" i="8"/>
  <c r="BE65" i="8"/>
  <c r="Y21" i="9"/>
  <c r="BE63" i="9"/>
  <c r="W94" i="9"/>
  <c r="BN74" i="5"/>
  <c r="AP30" i="8"/>
  <c r="N34" i="9"/>
  <c r="BF89" i="5"/>
  <c r="AR20" i="5"/>
  <c r="AU88" i="8"/>
  <c r="X63" i="9"/>
  <c r="U102" i="9"/>
  <c r="AA83" i="9"/>
  <c r="AG33" i="8"/>
  <c r="AV33" i="5"/>
  <c r="AU64" i="5"/>
  <c r="AT85" i="5"/>
  <c r="Y57" i="5"/>
  <c r="K30" i="9"/>
  <c r="AV99" i="8"/>
  <c r="AD28" i="5"/>
  <c r="BG96" i="5"/>
  <c r="AW34" i="8"/>
  <c r="AG65" i="5"/>
  <c r="BO11" i="8"/>
  <c r="L69" i="5"/>
  <c r="AV24" i="8"/>
  <c r="X78" i="5"/>
  <c r="AF75" i="9"/>
  <c r="G61" i="9"/>
  <c r="AE28" i="5"/>
  <c r="AU77" i="8"/>
  <c r="AP78" i="5"/>
  <c r="BQ49" i="8"/>
  <c r="AW91" i="8"/>
  <c r="AP67" i="5"/>
  <c r="F15" i="8"/>
  <c r="AO41" i="8"/>
  <c r="BF11" i="8"/>
  <c r="AV18" i="9"/>
  <c r="H52" i="9"/>
  <c r="AR66" i="5"/>
  <c r="E75" i="9"/>
  <c r="BP9" i="8"/>
  <c r="AP43" i="8"/>
  <c r="K66" i="8"/>
  <c r="U83" i="8"/>
  <c r="BF87" i="5"/>
  <c r="AH55" i="5"/>
  <c r="BF98" i="5"/>
  <c r="AW49" i="8"/>
  <c r="Z30" i="9"/>
  <c r="M93" i="5"/>
  <c r="H67" i="8"/>
  <c r="E100" i="8"/>
  <c r="G76" i="5"/>
  <c r="N28" i="9"/>
  <c r="AB104" i="5"/>
  <c r="AW55" i="8"/>
  <c r="I20" i="9"/>
  <c r="Y33" i="8"/>
  <c r="U60" i="8"/>
  <c r="AA32" i="8"/>
  <c r="BO72" i="8"/>
  <c r="BG63" i="8"/>
  <c r="BP79" i="5"/>
  <c r="I35" i="8"/>
  <c r="BN51" i="9"/>
  <c r="BD8" i="8"/>
  <c r="BG18" i="9"/>
  <c r="V16" i="8"/>
  <c r="V80" i="8"/>
  <c r="F71" i="9"/>
  <c r="AE103" i="5"/>
  <c r="AG10" i="9"/>
  <c r="AB7" i="8"/>
  <c r="V8" i="5"/>
  <c r="AQ71" i="8"/>
  <c r="BO74" i="9"/>
  <c r="BO51" i="5"/>
  <c r="K7" i="8"/>
  <c r="BD55" i="5"/>
  <c r="G88" i="5"/>
  <c r="K60" i="8"/>
  <c r="BG94" i="5"/>
  <c r="BP48" i="9"/>
  <c r="Y54" i="8"/>
  <c r="N97" i="5"/>
  <c r="G74" i="5"/>
  <c r="W78" i="9"/>
  <c r="V83" i="8"/>
  <c r="X51" i="8"/>
  <c r="G17" i="8"/>
  <c r="L33" i="8"/>
  <c r="BP33" i="9"/>
  <c r="K35" i="5"/>
  <c r="AU30" i="9"/>
  <c r="BF15" i="5"/>
  <c r="M36" i="8"/>
  <c r="H28" i="8"/>
  <c r="AE58" i="9"/>
  <c r="AD45" i="8"/>
  <c r="AO65" i="8"/>
  <c r="F77" i="8"/>
  <c r="H10" i="9"/>
  <c r="M90" i="5"/>
  <c r="AW70" i="8"/>
  <c r="AT31" i="9"/>
  <c r="AO105" i="5"/>
  <c r="G70" i="5"/>
  <c r="AE93" i="8"/>
  <c r="AA57" i="8"/>
  <c r="AQ68" i="8"/>
  <c r="H71" i="8"/>
  <c r="AV47" i="8"/>
  <c r="AG76" i="5"/>
  <c r="BO37" i="5"/>
  <c r="K25" i="9"/>
  <c r="L102" i="5"/>
  <c r="AP91" i="5"/>
  <c r="AC40" i="8"/>
  <c r="AP79" i="5"/>
  <c r="X46" i="5"/>
  <c r="G73" i="5"/>
  <c r="AE16" i="9"/>
  <c r="W12" i="9"/>
  <c r="H23" i="8"/>
  <c r="Z24" i="8"/>
  <c r="AD39" i="8"/>
  <c r="M47" i="8"/>
  <c r="F34" i="8"/>
  <c r="M90" i="8"/>
  <c r="BO30" i="8"/>
  <c r="BO55" i="8"/>
  <c r="L92" i="5"/>
  <c r="L70" i="8"/>
  <c r="W95" i="5"/>
  <c r="AQ38" i="5"/>
  <c r="E101" i="8"/>
  <c r="J80" i="5"/>
  <c r="AP101" i="5"/>
  <c r="J69" i="5"/>
  <c r="I99" i="5"/>
  <c r="AV22" i="5"/>
  <c r="BD83" i="8"/>
  <c r="AP100" i="5"/>
  <c r="F17" i="5"/>
  <c r="BN68" i="8"/>
  <c r="BQ29" i="9"/>
  <c r="AE65" i="8"/>
  <c r="N54" i="9"/>
  <c r="AC27" i="8"/>
  <c r="U90" i="8"/>
  <c r="AC47" i="5"/>
  <c r="AW68" i="5"/>
  <c r="BQ78" i="9"/>
  <c r="K27" i="9"/>
  <c r="BP36" i="8"/>
  <c r="U101" i="5"/>
  <c r="G96" i="8"/>
  <c r="AC74" i="5"/>
  <c r="BG78" i="5"/>
  <c r="AQ27" i="9"/>
  <c r="G24" i="5"/>
  <c r="AH54" i="9"/>
  <c r="BN44" i="9"/>
  <c r="T73" i="9"/>
  <c r="F68" i="9"/>
  <c r="AU12" i="9"/>
  <c r="BQ49" i="9"/>
  <c r="AW81" i="5"/>
  <c r="AR32" i="5"/>
  <c r="AF65" i="5"/>
  <c r="BF69" i="5"/>
  <c r="BO74" i="8"/>
  <c r="BN86" i="8"/>
  <c r="AD86" i="9"/>
  <c r="BF90" i="9"/>
  <c r="BQ41" i="9"/>
  <c r="BP81" i="5"/>
  <c r="AR33" i="5"/>
  <c r="AF67" i="5"/>
  <c r="BF77" i="5"/>
  <c r="BF84" i="9"/>
  <c r="G51" i="8"/>
  <c r="J27" i="9"/>
  <c r="BE58" i="9"/>
  <c r="AD99" i="5"/>
  <c r="AT11" i="5"/>
  <c r="BG63" i="5"/>
  <c r="N61" i="8"/>
  <c r="L47" i="8"/>
  <c r="L15" i="8"/>
  <c r="N79" i="8"/>
  <c r="AB38" i="5"/>
  <c r="L63" i="9"/>
  <c r="BP83" i="9"/>
  <c r="AQ42" i="5"/>
  <c r="AV69" i="5"/>
  <c r="AH23" i="5"/>
  <c r="N32" i="5"/>
  <c r="AE56" i="8"/>
  <c r="L78" i="5"/>
  <c r="AG46" i="5"/>
  <c r="H29" i="9"/>
  <c r="AC73" i="9"/>
  <c r="T88" i="5"/>
  <c r="BF73" i="8"/>
  <c r="AR8" i="8"/>
  <c r="M81" i="5"/>
  <c r="E21" i="8"/>
  <c r="BG9" i="8"/>
  <c r="AB41" i="8"/>
  <c r="K68" i="9"/>
  <c r="BG76" i="9"/>
  <c r="I77" i="8"/>
  <c r="AW32" i="8"/>
  <c r="BG99" i="5"/>
  <c r="AH31" i="5"/>
  <c r="X36" i="5"/>
  <c r="AQ7" i="5"/>
  <c r="BD84" i="8"/>
  <c r="AH90" i="8"/>
  <c r="AU55" i="9"/>
  <c r="G55" i="5"/>
  <c r="AP21" i="8"/>
  <c r="AW15" i="8"/>
  <c r="AP45" i="5"/>
  <c r="K20" i="8"/>
  <c r="AG100" i="5"/>
  <c r="AA28" i="9"/>
  <c r="AB30" i="9"/>
  <c r="L24" i="9"/>
  <c r="BO37" i="9"/>
  <c r="BN25" i="5"/>
  <c r="AH99" i="5"/>
  <c r="AW17" i="5"/>
  <c r="AV53" i="5"/>
  <c r="N10" i="9"/>
  <c r="AE81" i="9"/>
  <c r="BN39" i="9"/>
  <c r="AE50" i="5"/>
  <c r="AQ43" i="8"/>
  <c r="BD91" i="5"/>
  <c r="N75" i="9"/>
  <c r="N21" i="8"/>
  <c r="AD75" i="8"/>
  <c r="AE32" i="9"/>
  <c r="K16" i="5"/>
  <c r="U93" i="8"/>
  <c r="AV58" i="9"/>
  <c r="L57" i="5"/>
  <c r="BO36" i="8"/>
  <c r="V44" i="5"/>
  <c r="M25" i="9"/>
  <c r="AG43" i="8"/>
  <c r="AB97" i="8"/>
  <c r="Y75" i="8"/>
  <c r="U79" i="9"/>
  <c r="BG82" i="9"/>
  <c r="F80" i="8"/>
  <c r="AF88" i="5"/>
  <c r="L57" i="8"/>
  <c r="M34" i="9"/>
  <c r="G97" i="9"/>
  <c r="U26" i="9"/>
  <c r="Y86" i="9"/>
  <c r="AG42" i="9"/>
  <c r="G81" i="9"/>
  <c r="AH48" i="9"/>
  <c r="U65" i="9"/>
  <c r="AE24" i="9"/>
  <c r="M79" i="9"/>
  <c r="U50" i="9"/>
  <c r="AD30" i="9"/>
  <c r="AU85" i="9"/>
  <c r="BN73" i="9"/>
  <c r="AB48" i="9"/>
  <c r="AT103" i="8"/>
  <c r="AO62" i="9"/>
  <c r="BN95" i="9"/>
  <c r="T62" i="5"/>
  <c r="H40" i="8"/>
  <c r="G71" i="8"/>
  <c r="AU36" i="8"/>
  <c r="BG39" i="5"/>
  <c r="AT77" i="5"/>
  <c r="AF98" i="5"/>
  <c r="AA83" i="5"/>
  <c r="AA45" i="5"/>
  <c r="BE45" i="8"/>
  <c r="BF63" i="2"/>
  <c r="U69" i="5"/>
  <c r="AB54" i="9"/>
  <c r="J55" i="5"/>
  <c r="V7" i="5"/>
  <c r="AO8" i="8"/>
  <c r="AC28" i="9"/>
  <c r="M46" i="5"/>
  <c r="G13" i="9"/>
  <c r="F43" i="8"/>
  <c r="AC27" i="5"/>
  <c r="H17" i="5"/>
  <c r="BF45" i="8"/>
  <c r="AO23" i="9"/>
  <c r="V81" i="5"/>
  <c r="AW105" i="5"/>
  <c r="BP83" i="5"/>
  <c r="V15" i="9"/>
  <c r="AG72" i="9"/>
  <c r="X95" i="8"/>
  <c r="AU51" i="8"/>
  <c r="N8" i="8"/>
  <c r="G92" i="9"/>
  <c r="AQ32" i="5"/>
  <c r="BP31" i="5"/>
  <c r="AP62" i="9"/>
  <c r="N96" i="9"/>
  <c r="AU63" i="5"/>
  <c r="AV61" i="8"/>
  <c r="J90" i="5"/>
  <c r="AO20" i="9"/>
  <c r="Y43" i="9"/>
  <c r="BO43" i="5"/>
  <c r="G32" i="8"/>
  <c r="K23" i="8"/>
  <c r="AA86" i="5"/>
  <c r="AV87" i="8"/>
  <c r="AA87" i="9"/>
  <c r="H18" i="5"/>
  <c r="M12" i="5"/>
  <c r="W59" i="5"/>
  <c r="H50" i="8"/>
  <c r="Z62" i="5"/>
  <c r="AT28" i="8"/>
  <c r="AO63" i="8"/>
  <c r="T46" i="9"/>
  <c r="AQ35" i="9"/>
  <c r="BP56" i="5"/>
  <c r="E23" i="8"/>
  <c r="L38" i="8"/>
  <c r="AQ39" i="5"/>
  <c r="W14" i="8"/>
  <c r="AE19" i="5"/>
  <c r="K78" i="8"/>
  <c r="H65" i="8"/>
  <c r="AR56" i="8"/>
  <c r="AB22" i="5"/>
  <c r="V91" i="5"/>
  <c r="AD69" i="5"/>
  <c r="BQ21" i="5"/>
  <c r="N70" i="5"/>
  <c r="Z97" i="5"/>
  <c r="BE97" i="8"/>
  <c r="W31" i="8"/>
  <c r="BQ48" i="8"/>
  <c r="AE21" i="5"/>
  <c r="I103" i="9"/>
  <c r="L66" i="8"/>
  <c r="AB28" i="8"/>
  <c r="AC10" i="5"/>
  <c r="T32" i="9"/>
  <c r="BO80" i="5"/>
  <c r="AV30" i="9"/>
  <c r="N100" i="8"/>
  <c r="W54" i="5"/>
  <c r="AH15" i="5"/>
  <c r="W15" i="9"/>
  <c r="M58" i="5"/>
  <c r="G49" i="8"/>
  <c r="AU97" i="8"/>
  <c r="T6" i="9"/>
  <c r="M8" i="8"/>
  <c r="Y48" i="8"/>
  <c r="AA91" i="5"/>
  <c r="N29" i="8"/>
  <c r="BE43" i="8"/>
  <c r="BG58" i="9"/>
  <c r="X40" i="8"/>
  <c r="V18" i="8"/>
  <c r="U97" i="9"/>
  <c r="W9" i="9"/>
  <c r="BQ41" i="8"/>
  <c r="AD103" i="5"/>
  <c r="AE27" i="9"/>
  <c r="BF18" i="9"/>
  <c r="BP16" i="5"/>
  <c r="T32" i="8"/>
  <c r="U39" i="8"/>
  <c r="AW26" i="9"/>
  <c r="AW31" i="8"/>
  <c r="AR57" i="9"/>
  <c r="T15" i="9"/>
  <c r="M6" i="9"/>
  <c r="Y16" i="5"/>
  <c r="I49" i="5"/>
  <c r="AB57" i="9"/>
  <c r="AC75" i="5"/>
  <c r="AV93" i="5"/>
  <c r="AE73" i="8"/>
  <c r="N89" i="8"/>
  <c r="W66" i="8"/>
  <c r="K27" i="5"/>
  <c r="AF53" i="8"/>
  <c r="X65" i="5"/>
  <c r="AB65" i="5"/>
  <c r="AH26" i="9"/>
  <c r="X97" i="8"/>
  <c r="AP95" i="5"/>
  <c r="Y59" i="5"/>
  <c r="U17" i="5"/>
  <c r="AH61" i="5"/>
  <c r="AR31" i="5"/>
  <c r="T43" i="9"/>
  <c r="E16" i="5"/>
  <c r="W67" i="8"/>
  <c r="AG74" i="8"/>
  <c r="AA40" i="5"/>
  <c r="AD46" i="9"/>
  <c r="N88" i="2"/>
  <c r="BE11" i="5"/>
  <c r="AG98" i="8"/>
  <c r="AU104" i="8"/>
  <c r="T57" i="5"/>
  <c r="AR95" i="5"/>
  <c r="BN19" i="5"/>
  <c r="AG84" i="5"/>
  <c r="M13" i="5"/>
  <c r="X44" i="5"/>
  <c r="BP72" i="6"/>
  <c r="AG94" i="8"/>
  <c r="AU26" i="9"/>
  <c r="T59" i="5"/>
  <c r="BP44" i="5"/>
  <c r="AP37" i="8"/>
  <c r="AG82" i="5"/>
  <c r="M19" i="8"/>
  <c r="AA75" i="9"/>
  <c r="W104" i="8"/>
  <c r="AR98" i="5"/>
  <c r="J20" i="9"/>
  <c r="BD83" i="9"/>
  <c r="I70" i="5"/>
  <c r="AA98" i="5"/>
  <c r="BQ80" i="5"/>
  <c r="M42" i="5"/>
  <c r="L71" i="8"/>
  <c r="BP69" i="8"/>
  <c r="T97" i="5"/>
  <c r="BD81" i="9"/>
  <c r="AT48" i="9"/>
  <c r="Z77" i="9"/>
  <c r="AQ59" i="8"/>
  <c r="AA79" i="5"/>
  <c r="AQ16" i="5"/>
  <c r="BF14" i="8"/>
  <c r="AV78" i="8"/>
  <c r="BF38" i="9"/>
  <c r="W86" i="8"/>
  <c r="I21" i="9"/>
  <c r="AT36" i="9"/>
  <c r="AD28" i="8"/>
  <c r="AT43" i="5"/>
  <c r="BQ19" i="8"/>
  <c r="AW8" i="5"/>
  <c r="AU58" i="8"/>
  <c r="G7" i="9"/>
  <c r="W79" i="5"/>
  <c r="AF35" i="9"/>
  <c r="AW86" i="8"/>
  <c r="Y40" i="8"/>
  <c r="BE56" i="5"/>
  <c r="AC88" i="5"/>
  <c r="AR56" i="5"/>
  <c r="M75" i="8"/>
  <c r="BQ50" i="9"/>
  <c r="BP30" i="5"/>
  <c r="G77" i="9"/>
  <c r="BG74" i="9"/>
  <c r="I82" i="8"/>
  <c r="BO7" i="8"/>
  <c r="BD93" i="5"/>
  <c r="AH33" i="5"/>
  <c r="X38" i="5"/>
  <c r="N55" i="9"/>
  <c r="AP82" i="8"/>
  <c r="W40" i="9"/>
  <c r="G94" i="9"/>
  <c r="W82" i="9"/>
  <c r="AO42" i="5"/>
  <c r="BO38" i="5"/>
  <c r="AF7" i="5"/>
  <c r="BO32" i="9"/>
  <c r="AH67" i="5"/>
  <c r="M48" i="9"/>
  <c r="AT90" i="9"/>
  <c r="AC32" i="8"/>
  <c r="BG59" i="8"/>
  <c r="BD43" i="8"/>
  <c r="AG57" i="5"/>
  <c r="M78" i="8"/>
  <c r="BD25" i="8"/>
  <c r="E22" i="8"/>
  <c r="AW18" i="8"/>
  <c r="E12" i="9"/>
  <c r="BN16" i="9"/>
  <c r="H96" i="5"/>
  <c r="BO34" i="5"/>
  <c r="M18" i="5"/>
  <c r="K29" i="8"/>
  <c r="F76" i="8"/>
  <c r="G26" i="5"/>
  <c r="W63" i="9"/>
  <c r="E18" i="9"/>
  <c r="AO53" i="9"/>
  <c r="H61" i="5"/>
  <c r="BQ31" i="5"/>
  <c r="AG99" i="5"/>
  <c r="BQ63" i="5"/>
  <c r="G63" i="9"/>
  <c r="AH88" i="8"/>
  <c r="Y77" i="9"/>
  <c r="AG43" i="9"/>
  <c r="AG33" i="9"/>
  <c r="U18" i="9"/>
  <c r="AD101" i="8"/>
  <c r="AE23" i="9"/>
  <c r="U81" i="9"/>
  <c r="AO92" i="9"/>
  <c r="AD29" i="9"/>
  <c r="AB81" i="9"/>
  <c r="Z44" i="9"/>
  <c r="AB53" i="9"/>
  <c r="AT100" i="8"/>
  <c r="BE38" i="9"/>
  <c r="BN91" i="9"/>
  <c r="E30" i="5"/>
  <c r="H38" i="8"/>
  <c r="G68" i="8"/>
  <c r="BE105" i="5"/>
  <c r="AV50" i="8"/>
  <c r="BO62" i="5"/>
  <c r="AF102" i="5"/>
  <c r="W82" i="5"/>
  <c r="BF62" i="8"/>
  <c r="BN70" i="8"/>
  <c r="M62" i="5"/>
  <c r="AG12" i="5"/>
  <c r="G44" i="5"/>
  <c r="AC80" i="8"/>
  <c r="BP63" i="9"/>
  <c r="BO33" i="8"/>
  <c r="M105" i="8"/>
  <c r="W60" i="9"/>
  <c r="AO63" i="5"/>
  <c r="Y49" i="9"/>
  <c r="AW39" i="8"/>
  <c r="AE54" i="9"/>
  <c r="AR54" i="5"/>
  <c r="M12" i="9"/>
  <c r="AR56" i="9"/>
  <c r="H97" i="8"/>
  <c r="BG25" i="8"/>
  <c r="E27" i="9"/>
  <c r="AE58" i="5"/>
  <c r="X57" i="5"/>
  <c r="AV44" i="8"/>
  <c r="AP78" i="8"/>
  <c r="BN94" i="5"/>
  <c r="J7" i="5"/>
  <c r="BF101" i="8"/>
  <c r="N49" i="9"/>
  <c r="AG70" i="5"/>
  <c r="AP55" i="5"/>
  <c r="AP69" i="8"/>
  <c r="X48" i="8"/>
  <c r="J80" i="9"/>
  <c r="AH15" i="9"/>
  <c r="F74" i="5"/>
  <c r="I101" i="8"/>
  <c r="I9" i="8"/>
  <c r="E70" i="5"/>
  <c r="V95" i="8"/>
  <c r="AE89" i="8"/>
  <c r="AU60" i="9"/>
  <c r="BQ58" i="5"/>
  <c r="H48" i="8"/>
  <c r="AB86" i="8"/>
  <c r="BQ26" i="8"/>
  <c r="BP96" i="5"/>
  <c r="BE91" i="8"/>
  <c r="BG42" i="9"/>
  <c r="X40" i="5"/>
  <c r="E65" i="5"/>
  <c r="G40" i="5"/>
  <c r="K81" i="8"/>
  <c r="BQ92" i="5"/>
  <c r="AB32" i="8"/>
  <c r="AO86" i="5"/>
  <c r="AB70" i="8"/>
  <c r="Y82" i="8"/>
  <c r="U88" i="8"/>
  <c r="U78" i="5"/>
  <c r="BQ11" i="5"/>
  <c r="I68" i="8"/>
  <c r="E22" i="5"/>
  <c r="BN8" i="5"/>
  <c r="BQ54" i="5"/>
  <c r="AH49" i="8"/>
  <c r="M27" i="9"/>
  <c r="W97" i="5"/>
  <c r="AR63" i="8"/>
  <c r="T71" i="9"/>
  <c r="I15" i="9"/>
  <c r="T47" i="5"/>
  <c r="AU18" i="5"/>
  <c r="V90" i="5"/>
  <c r="BQ93" i="5"/>
  <c r="BQ42" i="9"/>
  <c r="BN34" i="9"/>
  <c r="BE24" i="5"/>
  <c r="J72" i="8"/>
  <c r="Z19" i="8"/>
  <c r="BF80" i="5"/>
  <c r="BG67" i="8"/>
  <c r="V94" i="9"/>
  <c r="AW23" i="5"/>
  <c r="L60" i="8"/>
  <c r="BN63" i="5"/>
  <c r="BG48" i="5"/>
  <c r="AO56" i="5"/>
  <c r="AP75" i="8"/>
  <c r="F72" i="8"/>
  <c r="U24" i="8"/>
  <c r="N99" i="9"/>
  <c r="BF12" i="9"/>
  <c r="BD28" i="9"/>
  <c r="AW36" i="9"/>
  <c r="BD78" i="5"/>
  <c r="AR36" i="9"/>
  <c r="BG16" i="8"/>
  <c r="BN100" i="5"/>
  <c r="Z77" i="8"/>
  <c r="L98" i="8"/>
  <c r="F55" i="5"/>
  <c r="AR63" i="5"/>
  <c r="V91" i="9"/>
  <c r="AB90" i="5"/>
  <c r="M27" i="8"/>
  <c r="AR50" i="8"/>
  <c r="F82" i="9"/>
  <c r="AG37" i="8"/>
  <c r="N74" i="5"/>
  <c r="BO40" i="9"/>
  <c r="AC66" i="8"/>
  <c r="X70" i="8"/>
  <c r="AU57" i="5"/>
  <c r="AF72" i="8"/>
  <c r="Y67" i="8"/>
  <c r="AO36" i="5"/>
  <c r="T59" i="8"/>
  <c r="BE96" i="8"/>
  <c r="H9" i="5"/>
  <c r="M25" i="8"/>
  <c r="X54" i="8"/>
  <c r="AC56" i="8"/>
  <c r="AW52" i="9"/>
  <c r="BN46" i="8"/>
  <c r="BE93" i="8"/>
  <c r="X23" i="5"/>
  <c r="AU62" i="5"/>
  <c r="E51" i="8"/>
  <c r="X17" i="8"/>
  <c r="H65" i="9"/>
  <c r="AO21" i="8"/>
  <c r="AF95" i="9"/>
  <c r="AV23" i="9"/>
  <c r="E30" i="8"/>
  <c r="AB74" i="5"/>
  <c r="AV56" i="8"/>
  <c r="M35" i="9"/>
  <c r="X42" i="5"/>
  <c r="BQ66" i="8"/>
  <c r="W83" i="5"/>
  <c r="E58" i="9"/>
  <c r="AT55" i="9"/>
  <c r="BO77" i="9"/>
  <c r="AB76" i="5"/>
  <c r="BO8" i="5"/>
  <c r="N46" i="5"/>
  <c r="M34" i="5"/>
  <c r="I49" i="8"/>
  <c r="N9" i="8"/>
  <c r="N73" i="5"/>
  <c r="K11" i="9"/>
  <c r="BD105" i="8"/>
  <c r="AE48" i="8"/>
  <c r="AV77" i="8"/>
  <c r="AT59" i="5"/>
  <c r="K80" i="8"/>
  <c r="M77" i="8"/>
  <c r="BP61" i="5"/>
  <c r="Z16" i="8"/>
  <c r="AF84" i="8"/>
  <c r="BN47" i="9"/>
  <c r="BQ68" i="9"/>
  <c r="BP76" i="5"/>
  <c r="BD57" i="8"/>
  <c r="AF71" i="5"/>
  <c r="BF70" i="5"/>
  <c r="W76" i="8"/>
  <c r="L14" i="8"/>
  <c r="T25" i="5"/>
  <c r="K28" i="9"/>
  <c r="Z23" i="9"/>
  <c r="AP104" i="5"/>
  <c r="Z96" i="5"/>
  <c r="AH24" i="5"/>
  <c r="N11" i="8"/>
  <c r="U81" i="8"/>
  <c r="BF70" i="9"/>
  <c r="AV26" i="9"/>
  <c r="AH98" i="9"/>
  <c r="AQ85" i="9"/>
  <c r="J76" i="8"/>
  <c r="BO77" i="5"/>
  <c r="BO11" i="5"/>
  <c r="V74" i="5"/>
  <c r="N62" i="5"/>
  <c r="AG28" i="9"/>
  <c r="W18" i="5"/>
  <c r="J8" i="9"/>
  <c r="BN28" i="9"/>
  <c r="AE82" i="5"/>
  <c r="BG57" i="8"/>
  <c r="AP51" i="8"/>
  <c r="AR59" i="5"/>
  <c r="M79" i="8"/>
  <c r="BG32" i="5"/>
  <c r="BQ83" i="9"/>
  <c r="AF95" i="8"/>
  <c r="AD10" i="9"/>
  <c r="G53" i="5"/>
  <c r="BG90" i="5"/>
  <c r="BP82" i="5"/>
  <c r="AG64" i="5"/>
  <c r="AC57" i="9"/>
  <c r="AU17" i="5"/>
  <c r="AH101" i="9"/>
  <c r="AO90" i="8"/>
  <c r="E8" i="8"/>
  <c r="AV61" i="5"/>
  <c r="AG24" i="5"/>
  <c r="AO28" i="5"/>
  <c r="N60" i="5"/>
  <c r="BE69" i="8"/>
  <c r="AG36" i="5"/>
  <c r="BF34" i="5"/>
  <c r="U78" i="9"/>
  <c r="AR51" i="9"/>
  <c r="F75" i="8"/>
  <c r="Z33" i="5"/>
  <c r="L55" i="8"/>
  <c r="N90" i="5"/>
  <c r="AT50" i="8"/>
  <c r="N52" i="5"/>
  <c r="AB34" i="9"/>
  <c r="BD79" i="9"/>
  <c r="BE105" i="8"/>
  <c r="AR27" i="8"/>
  <c r="AR90" i="5"/>
  <c r="M19" i="5"/>
  <c r="N51" i="9"/>
  <c r="E50" i="8"/>
  <c r="AH92" i="8"/>
  <c r="Y79" i="9"/>
  <c r="I88" i="8"/>
  <c r="AG34" i="9"/>
  <c r="U17" i="9"/>
  <c r="AD100" i="8"/>
  <c r="F50" i="9"/>
  <c r="U73" i="9"/>
  <c r="AO90" i="9"/>
  <c r="AD31" i="9"/>
  <c r="AB82" i="9"/>
  <c r="Z45" i="9"/>
  <c r="BE19" i="9"/>
  <c r="AT101" i="8"/>
  <c r="BE39" i="9"/>
  <c r="BN94" i="9"/>
  <c r="E31" i="5"/>
  <c r="AE64" i="8"/>
  <c r="G69" i="8"/>
  <c r="AH79" i="5"/>
  <c r="AV54" i="8"/>
  <c r="BO64" i="5"/>
  <c r="V95" i="5"/>
  <c r="W78" i="5"/>
  <c r="AP52" i="8"/>
  <c r="V42" i="9"/>
  <c r="AA99" i="8"/>
  <c r="BN30" i="5"/>
  <c r="K68" i="8"/>
  <c r="K52" i="5"/>
  <c r="BN65" i="8"/>
  <c r="Y7" i="5"/>
  <c r="AA27" i="8"/>
  <c r="BO59" i="8"/>
  <c r="AB39" i="8"/>
  <c r="AE30" i="5"/>
  <c r="AT21" i="9"/>
  <c r="AP20" i="8"/>
  <c r="AR74" i="9"/>
  <c r="BG44" i="5"/>
  <c r="AO84" i="5"/>
  <c r="Z40" i="8"/>
  <c r="BG27" i="5"/>
  <c r="AW27" i="5"/>
  <c r="H40" i="5"/>
  <c r="AC53" i="9"/>
  <c r="J77" i="9"/>
  <c r="N23" i="8"/>
  <c r="BP66" i="8"/>
  <c r="AB64" i="5"/>
  <c r="M41" i="8"/>
  <c r="M55" i="5"/>
  <c r="BP57" i="5"/>
  <c r="Z20" i="5"/>
  <c r="G38" i="8"/>
  <c r="AO21" i="9"/>
  <c r="AA15" i="8"/>
  <c r="W42" i="8"/>
  <c r="AD18" i="5"/>
  <c r="BD36" i="8"/>
  <c r="T55" i="8"/>
  <c r="T91" i="5"/>
  <c r="AU69" i="9"/>
  <c r="G98" i="9"/>
  <c r="BF94" i="5"/>
  <c r="AH82" i="5"/>
  <c r="AF28" i="9"/>
  <c r="BP42" i="9"/>
  <c r="AO60" i="8"/>
  <c r="K37" i="5"/>
  <c r="BP86" i="5"/>
  <c r="BQ39" i="8"/>
  <c r="K12" i="5"/>
  <c r="F64" i="9"/>
  <c r="L19" i="9"/>
  <c r="AP25" i="5"/>
  <c r="U63" i="5"/>
  <c r="AQ105" i="5"/>
  <c r="BD16" i="8"/>
  <c r="BQ20" i="8"/>
  <c r="G66" i="9"/>
  <c r="H61" i="9"/>
  <c r="BQ39" i="5"/>
  <c r="Y99" i="5"/>
  <c r="U30" i="5"/>
  <c r="AW29" i="9"/>
  <c r="AG15" i="8"/>
  <c r="AA72" i="8"/>
  <c r="T52" i="5"/>
  <c r="N48" i="8"/>
  <c r="G43" i="8"/>
  <c r="BD37" i="9"/>
  <c r="X92" i="9"/>
  <c r="AC71" i="8"/>
  <c r="E79" i="9"/>
  <c r="AT12" i="5"/>
  <c r="AV104" i="5"/>
  <c r="AF12" i="8"/>
  <c r="H6" i="9"/>
  <c r="BF93" i="5"/>
  <c r="BN92" i="5"/>
  <c r="L67" i="9"/>
  <c r="H84" i="5"/>
  <c r="BN48" i="5"/>
  <c r="L80" i="5"/>
  <c r="H8" i="8"/>
  <c r="AR91" i="5"/>
  <c r="M85" i="9"/>
  <c r="AF18" i="9"/>
  <c r="AP24" i="5"/>
  <c r="T90" i="5"/>
  <c r="U70" i="5"/>
  <c r="N9" i="5"/>
  <c r="AO17" i="8"/>
  <c r="U87" i="8"/>
  <c r="M16" i="8"/>
  <c r="V97" i="5"/>
  <c r="L30" i="5"/>
  <c r="F48" i="8"/>
  <c r="M98" i="8"/>
  <c r="AT37" i="8"/>
  <c r="G40" i="9"/>
  <c r="G56" i="8"/>
  <c r="V12" i="5"/>
  <c r="X56" i="8"/>
  <c r="AA12" i="5"/>
  <c r="N47" i="8"/>
  <c r="BN58" i="8"/>
  <c r="Z35" i="9"/>
  <c r="Y6" i="8"/>
  <c r="Z68" i="8"/>
  <c r="AH74" i="5"/>
  <c r="AA61" i="9"/>
  <c r="J105" i="8"/>
  <c r="W100" i="5"/>
  <c r="AW67" i="5"/>
  <c r="L9" i="9"/>
  <c r="I21" i="8"/>
  <c r="BO27" i="5"/>
  <c r="AH48" i="8"/>
  <c r="N79" i="9"/>
  <c r="BF49" i="5"/>
  <c r="AO70" i="8"/>
  <c r="J39" i="9"/>
  <c r="AQ101" i="5"/>
  <c r="AU49" i="8"/>
  <c r="F82" i="8"/>
  <c r="L11" i="8"/>
  <c r="AG77" i="5"/>
  <c r="AO67" i="5"/>
  <c r="W51" i="8"/>
  <c r="U61" i="9"/>
  <c r="G29" i="8"/>
  <c r="BO15" i="9"/>
  <c r="AD49" i="9"/>
  <c r="AW85" i="8"/>
  <c r="J64" i="5"/>
  <c r="AW80" i="8"/>
  <c r="BQ6" i="5"/>
  <c r="BO46" i="5"/>
  <c r="M54" i="5"/>
  <c r="AC7" i="8"/>
  <c r="J21" i="8"/>
  <c r="AD60" i="9"/>
  <c r="AW88" i="8"/>
  <c r="U58" i="5"/>
  <c r="AW55" i="5"/>
  <c r="BG70" i="5"/>
  <c r="BN36" i="5"/>
  <c r="N49" i="8"/>
  <c r="BO103" i="5"/>
  <c r="AH80" i="5"/>
  <c r="AU75" i="9"/>
  <c r="F93" i="9"/>
  <c r="AC75" i="9"/>
  <c r="J26" i="8"/>
  <c r="BF81" i="8"/>
  <c r="W43" i="5"/>
  <c r="L16" i="8"/>
  <c r="AE26" i="9"/>
  <c r="K33" i="8"/>
  <c r="BF90" i="5"/>
  <c r="AG99" i="8"/>
  <c r="AU88" i="9"/>
  <c r="J19" i="5"/>
  <c r="AF44" i="5"/>
  <c r="BQ15" i="8"/>
  <c r="I81" i="5"/>
  <c r="M15" i="5"/>
  <c r="N17" i="8"/>
  <c r="Y97" i="5"/>
  <c r="BG98" i="9"/>
  <c r="AV89" i="9"/>
  <c r="W88" i="9"/>
  <c r="AW96" i="5"/>
  <c r="AA81" i="5"/>
  <c r="M72" i="5"/>
  <c r="N64" i="5"/>
  <c r="X53" i="8"/>
  <c r="G30" i="8"/>
  <c r="BG31" i="8"/>
  <c r="L17" i="9"/>
  <c r="AO58" i="9"/>
  <c r="E63" i="8"/>
  <c r="BQ99" i="5"/>
  <c r="BG64" i="8"/>
  <c r="N14" i="5"/>
  <c r="N37" i="8"/>
  <c r="BP74" i="5"/>
  <c r="AC37" i="8"/>
  <c r="AH100" i="9"/>
  <c r="AT102" i="9"/>
  <c r="J41" i="8"/>
  <c r="BE95" i="5"/>
  <c r="BF57" i="8"/>
  <c r="AT11" i="8"/>
  <c r="N56" i="5"/>
  <c r="AO77" i="5"/>
  <c r="K97" i="9"/>
  <c r="AE37" i="9"/>
  <c r="AP35" i="9"/>
  <c r="Y60" i="8"/>
  <c r="AQ47" i="8"/>
  <c r="BD95" i="5"/>
  <c r="AG63" i="5"/>
  <c r="K58" i="8"/>
  <c r="AH79" i="9"/>
  <c r="J6" i="9"/>
  <c r="AB93" i="8"/>
  <c r="AG72" i="8"/>
  <c r="BN59" i="5"/>
  <c r="AR24" i="8"/>
  <c r="AO47" i="5"/>
  <c r="N19" i="9"/>
  <c r="BD71" i="8"/>
  <c r="L81" i="5"/>
  <c r="Z79" i="5"/>
  <c r="K91" i="9"/>
  <c r="BP24" i="9"/>
  <c r="H57" i="5"/>
  <c r="BQ30" i="5"/>
  <c r="AG95" i="5"/>
  <c r="N82" i="8"/>
  <c r="AP63" i="8"/>
  <c r="U99" i="5"/>
  <c r="V96" i="9"/>
  <c r="V103" i="5"/>
  <c r="V58" i="5"/>
  <c r="AF16" i="5"/>
  <c r="AU25" i="9"/>
  <c r="N23" i="5"/>
  <c r="U28" i="9"/>
  <c r="BD31" i="5"/>
  <c r="N104" i="8"/>
  <c r="AG76" i="8"/>
  <c r="X12" i="8"/>
  <c r="M63" i="5"/>
  <c r="AT76" i="5"/>
  <c r="BO50" i="5"/>
  <c r="AD104" i="5"/>
  <c r="L20" i="2"/>
  <c r="W17" i="5"/>
  <c r="H49" i="5"/>
  <c r="G49" i="5"/>
  <c r="BP84" i="8"/>
  <c r="BE82" i="5"/>
  <c r="BN13" i="5"/>
  <c r="E67" i="5"/>
  <c r="BE11" i="9"/>
  <c r="BO38" i="8"/>
  <c r="T84" i="8"/>
  <c r="BO76" i="8"/>
  <c r="AC16" i="9"/>
  <c r="N98" i="9"/>
  <c r="L18" i="8"/>
  <c r="AB103" i="5"/>
  <c r="BP45" i="8"/>
  <c r="X44" i="8"/>
  <c r="T69" i="9"/>
  <c r="V24" i="9"/>
  <c r="AG90" i="9"/>
  <c r="AD49" i="8"/>
  <c r="BE30" i="5"/>
  <c r="T41" i="8"/>
  <c r="F63" i="5"/>
  <c r="Y11" i="8"/>
  <c r="AB31" i="5"/>
  <c r="BN7" i="5"/>
  <c r="AP33" i="9"/>
  <c r="W19" i="5"/>
  <c r="BQ50" i="8"/>
  <c r="AD74" i="8"/>
  <c r="BQ38" i="9"/>
  <c r="BN60" i="8"/>
  <c r="T52" i="8"/>
  <c r="AC55" i="9"/>
  <c r="I12" i="8"/>
  <c r="AG22" i="8"/>
  <c r="AQ29" i="5"/>
  <c r="AR62" i="5"/>
  <c r="BG105" i="5"/>
  <c r="AO21" i="5"/>
  <c r="AT81" i="9"/>
  <c r="BN60" i="9"/>
  <c r="BF24" i="5"/>
  <c r="AH11" i="8"/>
  <c r="AF42" i="9"/>
  <c r="BE6" i="5"/>
  <c r="M39" i="8"/>
  <c r="BG76" i="8"/>
  <c r="J91" i="8"/>
  <c r="K19" i="2"/>
  <c r="BQ62" i="8"/>
  <c r="W20" i="9"/>
  <c r="BD45" i="8"/>
  <c r="AO20" i="8"/>
  <c r="AT62" i="5"/>
  <c r="J49" i="9"/>
  <c r="AF35" i="5"/>
  <c r="T30" i="5"/>
  <c r="AB14" i="9"/>
  <c r="U73" i="5"/>
  <c r="AR71" i="5"/>
  <c r="AO92" i="8"/>
  <c r="BE8" i="5"/>
  <c r="N17" i="9"/>
  <c r="U100" i="5"/>
  <c r="F91" i="9"/>
  <c r="BF22" i="5"/>
  <c r="BN50" i="8"/>
  <c r="BG93" i="8"/>
  <c r="I6" i="8"/>
  <c r="AG21" i="8"/>
  <c r="T38" i="8"/>
  <c r="V28" i="8"/>
  <c r="BN25" i="9"/>
  <c r="X37" i="5"/>
  <c r="F83" i="9"/>
  <c r="AG27" i="8"/>
  <c r="K10" i="8"/>
  <c r="I69" i="8"/>
  <c r="J35" i="8"/>
  <c r="N27" i="9"/>
  <c r="BP95" i="5"/>
  <c r="BE101" i="9"/>
  <c r="F9" i="8"/>
  <c r="BP35" i="8"/>
  <c r="U102" i="5"/>
  <c r="AD22" i="9"/>
  <c r="AO54" i="5"/>
  <c r="BG92" i="5"/>
  <c r="AH12" i="8"/>
  <c r="M51" i="5"/>
  <c r="I19" i="8"/>
  <c r="X59" i="5"/>
  <c r="M6" i="8"/>
  <c r="M31" i="8"/>
  <c r="BP8" i="9"/>
  <c r="BG42" i="8"/>
  <c r="AQ63" i="9"/>
  <c r="BF13" i="5"/>
  <c r="N16" i="8"/>
  <c r="AA77" i="8"/>
  <c r="X50" i="9"/>
  <c r="H69" i="5"/>
  <c r="AO50" i="5"/>
  <c r="Z49" i="9"/>
  <c r="V61" i="8"/>
  <c r="BN40" i="5"/>
  <c r="I71" i="8"/>
  <c r="V23" i="5"/>
  <c r="BN36" i="9"/>
  <c r="AR38" i="8"/>
  <c r="BG103" i="8"/>
  <c r="AE36" i="9"/>
  <c r="AV6" i="8"/>
  <c r="AA6" i="9"/>
  <c r="H64" i="9"/>
  <c r="Z83" i="8"/>
  <c r="AE54" i="8"/>
  <c r="AP11" i="5"/>
  <c r="AU101" i="5"/>
  <c r="W51" i="5"/>
  <c r="L43" i="8"/>
  <c r="AH39" i="5"/>
  <c r="N36" i="8"/>
  <c r="AD11" i="9"/>
  <c r="AW32" i="9"/>
  <c r="BP12" i="9"/>
  <c r="AO51" i="5"/>
  <c r="BQ90" i="5"/>
  <c r="W48" i="5"/>
  <c r="BP71" i="8"/>
  <c r="AW6" i="5"/>
  <c r="AR99" i="9"/>
  <c r="AG8" i="8"/>
  <c r="K44" i="9"/>
  <c r="BG88" i="9"/>
  <c r="F73" i="8"/>
  <c r="BO67" i="5"/>
  <c r="M21" i="5"/>
  <c r="M38" i="8"/>
  <c r="AC38" i="8"/>
  <c r="AE59" i="5"/>
  <c r="BD65" i="5"/>
  <c r="AH52" i="9"/>
  <c r="AB87" i="9"/>
  <c r="F96" i="5"/>
  <c r="AG17" i="8"/>
  <c r="AP11" i="8"/>
  <c r="AV29" i="8"/>
  <c r="X10" i="9"/>
  <c r="J103" i="8"/>
  <c r="AG54" i="9"/>
  <c r="AW8" i="9"/>
  <c r="BP13" i="9"/>
  <c r="AW63" i="8"/>
  <c r="BD59" i="8"/>
  <c r="K24" i="8"/>
  <c r="L28" i="8"/>
  <c r="H72" i="9"/>
  <c r="BQ81" i="8"/>
  <c r="AR25" i="8"/>
  <c r="F38" i="9"/>
  <c r="AR103" i="8"/>
  <c r="AD33" i="5"/>
  <c r="AR73" i="8"/>
  <c r="M43" i="8"/>
  <c r="M58" i="8"/>
  <c r="M21" i="8"/>
  <c r="AP76" i="8"/>
  <c r="AV86" i="5"/>
  <c r="AH57" i="9"/>
  <c r="BO22" i="9"/>
  <c r="E60" i="8"/>
  <c r="BQ95" i="5"/>
  <c r="BG66" i="8"/>
  <c r="L9" i="5"/>
  <c r="N35" i="8"/>
  <c r="G67" i="9"/>
  <c r="BP34" i="8"/>
  <c r="K103" i="8"/>
  <c r="AT99" i="9"/>
  <c r="AD52" i="8"/>
  <c r="BG58" i="8"/>
  <c r="BN14" i="8"/>
  <c r="N93" i="5"/>
  <c r="AG48" i="8"/>
  <c r="AT8" i="8"/>
  <c r="T50" i="9"/>
  <c r="BG63" i="9"/>
  <c r="E50" i="5"/>
  <c r="AQ34" i="8"/>
  <c r="AA70" i="5"/>
  <c r="BQ47" i="8"/>
  <c r="BF72" i="5"/>
  <c r="L63" i="8"/>
  <c r="W102" i="8"/>
  <c r="G64" i="9"/>
  <c r="BD74" i="9"/>
  <c r="BE99" i="8"/>
  <c r="AR33" i="8"/>
  <c r="AR86" i="5"/>
  <c r="N24" i="9"/>
  <c r="N41" i="8"/>
  <c r="K36" i="8"/>
  <c r="N41" i="9"/>
  <c r="I84" i="8"/>
  <c r="BN89" i="9"/>
  <c r="E40" i="8"/>
  <c r="AT7" i="5"/>
  <c r="AW74" i="8"/>
  <c r="AG80" i="5"/>
  <c r="N28" i="8"/>
  <c r="AV55" i="8"/>
  <c r="AH91" i="8"/>
  <c r="AG103" i="8"/>
  <c r="I90" i="8"/>
  <c r="F92" i="9"/>
  <c r="I91" i="9"/>
  <c r="L78" i="9"/>
  <c r="F48" i="9"/>
  <c r="U46" i="9"/>
  <c r="AR96" i="9"/>
  <c r="AU100" i="9"/>
  <c r="BN98" i="9"/>
  <c r="AO83" i="8"/>
  <c r="AO49" i="9"/>
  <c r="BP28" i="9"/>
  <c r="BN93" i="9"/>
  <c r="BN38" i="9"/>
  <c r="F85" i="5"/>
  <c r="AE60" i="8"/>
  <c r="G70" i="8"/>
  <c r="BD63" i="8"/>
  <c r="BE32" i="8"/>
  <c r="AT105" i="5"/>
  <c r="V101" i="5"/>
  <c r="AG81" i="5"/>
  <c r="AH68" i="5"/>
  <c r="BN9" i="8"/>
  <c r="N33" i="9"/>
  <c r="AO37" i="5"/>
  <c r="BE22" i="5"/>
  <c r="X85" i="9"/>
  <c r="BG13" i="8"/>
  <c r="AU47" i="5"/>
  <c r="W49" i="8"/>
  <c r="L74" i="8"/>
  <c r="W8" i="9"/>
  <c r="K7" i="2"/>
  <c r="N7" i="8"/>
  <c r="Z14" i="5"/>
  <c r="N37" i="9"/>
  <c r="M63" i="8"/>
  <c r="J93" i="5"/>
  <c r="BG60" i="5"/>
  <c r="AO31" i="9"/>
  <c r="K51" i="5"/>
  <c r="N26" i="9"/>
  <c r="N45" i="8"/>
  <c r="T54" i="8"/>
  <c r="AV20" i="5"/>
  <c r="F88" i="9"/>
  <c r="AH25" i="8"/>
  <c r="Y14" i="9"/>
  <c r="BQ25" i="5"/>
  <c r="AC59" i="9"/>
  <c r="N84" i="8"/>
  <c r="X45" i="5"/>
  <c r="W39" i="5"/>
  <c r="I18" i="8"/>
  <c r="AT99" i="8"/>
  <c r="BD20" i="5"/>
  <c r="AC22" i="5"/>
  <c r="AR17" i="5"/>
  <c r="M62" i="8"/>
  <c r="BP26" i="8"/>
  <c r="T31" i="5"/>
  <c r="F105" i="9"/>
  <c r="U9" i="9"/>
  <c r="BE40" i="5"/>
  <c r="BO79" i="9"/>
  <c r="M44" i="8"/>
  <c r="W98" i="5"/>
  <c r="BO71" i="8"/>
  <c r="H103" i="5"/>
  <c r="BF10" i="5"/>
  <c r="Z45" i="5"/>
  <c r="BP53" i="9"/>
  <c r="BP60" i="5"/>
  <c r="K19" i="8"/>
  <c r="AG44" i="5"/>
  <c r="BP21" i="5"/>
  <c r="Z39" i="5"/>
  <c r="BP49" i="5"/>
  <c r="F88" i="5"/>
  <c r="F12" i="5"/>
  <c r="AG29" i="8"/>
  <c r="AP58" i="8"/>
  <c r="AO103" i="8"/>
  <c r="AP50" i="5"/>
  <c r="N71" i="5"/>
  <c r="BF63" i="8"/>
  <c r="G38" i="9"/>
  <c r="V96" i="8"/>
  <c r="N12" i="5"/>
  <c r="F39" i="5"/>
  <c r="AA25" i="9"/>
  <c r="I6" i="9"/>
  <c r="BG72" i="5"/>
  <c r="F8" i="5"/>
  <c r="M38" i="5"/>
  <c r="BN41" i="8"/>
  <c r="F102" i="9"/>
  <c r="T12" i="9"/>
  <c r="AG83" i="5"/>
  <c r="I52" i="5"/>
  <c r="X49" i="5"/>
  <c r="AG72" i="5"/>
  <c r="AR35" i="8"/>
  <c r="AE55" i="9"/>
  <c r="AE61" i="8"/>
  <c r="AC68" i="5"/>
  <c r="AD71" i="5"/>
  <c r="AP92" i="5"/>
  <c r="M11" i="9"/>
  <c r="BD62" i="8"/>
  <c r="BG86" i="9"/>
  <c r="Y20" i="9"/>
  <c r="BP66" i="9"/>
  <c r="W87" i="9"/>
  <c r="W26" i="5"/>
  <c r="BQ42" i="5"/>
  <c r="J17" i="8"/>
  <c r="V20" i="8"/>
  <c r="K30" i="5"/>
  <c r="AO67" i="8"/>
  <c r="AB54" i="8"/>
  <c r="BP65" i="9"/>
  <c r="AH60" i="5"/>
  <c r="BO66" i="5"/>
  <c r="AE57" i="9"/>
  <c r="BP85" i="8"/>
  <c r="AG13" i="5"/>
  <c r="J57" i="8"/>
  <c r="AG76" i="9"/>
  <c r="BE103" i="9"/>
  <c r="Y50" i="5"/>
  <c r="AR24" i="5"/>
  <c r="W15" i="8"/>
  <c r="E14" i="5"/>
  <c r="BQ13" i="5"/>
  <c r="H89" i="5"/>
  <c r="Z33" i="8"/>
  <c r="M56" i="8"/>
  <c r="AP59" i="5"/>
  <c r="AG19" i="9"/>
  <c r="F65" i="5"/>
  <c r="AF76" i="5"/>
  <c r="E78" i="8"/>
  <c r="T90" i="8"/>
  <c r="K75" i="8"/>
  <c r="AP36" i="5"/>
  <c r="G95" i="8"/>
  <c r="AO68" i="9"/>
  <c r="AT96" i="5"/>
  <c r="V22" i="8"/>
  <c r="G103" i="9"/>
  <c r="BN58" i="9"/>
  <c r="AF20" i="5"/>
  <c r="I92" i="9"/>
  <c r="AV52" i="9"/>
  <c r="BO30" i="9"/>
  <c r="BP44" i="8"/>
  <c r="AA90" i="5"/>
  <c r="N30" i="5"/>
  <c r="K55" i="8"/>
  <c r="BF31" i="9"/>
  <c r="L75" i="8"/>
  <c r="J55" i="9"/>
  <c r="AV54" i="9"/>
  <c r="AH14" i="5"/>
  <c r="AV57" i="5"/>
  <c r="AU48" i="8"/>
  <c r="AO53" i="5"/>
  <c r="L44" i="8"/>
  <c r="AF95" i="5"/>
  <c r="AF33" i="8"/>
  <c r="I42" i="5"/>
  <c r="L60" i="9"/>
  <c r="BP18" i="9"/>
  <c r="AW48" i="5"/>
  <c r="AV71" i="5"/>
  <c r="AH25" i="5"/>
  <c r="BQ56" i="5"/>
  <c r="AH29" i="9"/>
  <c r="N71" i="8"/>
  <c r="E16" i="9"/>
  <c r="AE72" i="9"/>
  <c r="BP81" i="9"/>
  <c r="AF27" i="8"/>
  <c r="AW52" i="5"/>
  <c r="BG77" i="5"/>
  <c r="V75" i="5"/>
  <c r="N63" i="5"/>
  <c r="AH66" i="8"/>
  <c r="L40" i="5"/>
  <c r="AG60" i="9"/>
  <c r="AU82" i="9"/>
  <c r="J18" i="5"/>
  <c r="AV14" i="8"/>
  <c r="AT76" i="8"/>
  <c r="AP26" i="5"/>
  <c r="X34" i="5"/>
  <c r="BN102" i="8"/>
  <c r="AW21" i="9"/>
  <c r="W26" i="8"/>
  <c r="G105" i="9"/>
  <c r="AC56" i="9"/>
  <c r="L75" i="5"/>
  <c r="BG74" i="8"/>
  <c r="AV102" i="5"/>
  <c r="L76" i="8"/>
  <c r="BO39" i="8"/>
  <c r="K96" i="5"/>
  <c r="AC77" i="5"/>
  <c r="F41" i="9"/>
  <c r="AR105" i="8"/>
  <c r="X55" i="8"/>
  <c r="AR76" i="8"/>
  <c r="L9" i="8"/>
  <c r="M59" i="8"/>
  <c r="Z104" i="5"/>
  <c r="L58" i="5"/>
  <c r="L35" i="5"/>
  <c r="AP12" i="8"/>
  <c r="AU73" i="5"/>
  <c r="AG105" i="5"/>
  <c r="X56" i="5"/>
  <c r="I11" i="8"/>
  <c r="M17" i="2"/>
  <c r="Y70" i="8"/>
  <c r="BQ96" i="5"/>
  <c r="BF41" i="8"/>
  <c r="BG34" i="9"/>
  <c r="X71" i="5"/>
  <c r="J51" i="5"/>
  <c r="K98" i="5"/>
  <c r="X72" i="5"/>
  <c r="AD102" i="5"/>
  <c r="F59" i="5"/>
  <c r="F85" i="9"/>
  <c r="L12" i="9"/>
  <c r="Z75" i="9"/>
  <c r="V28" i="5"/>
  <c r="G24" i="8"/>
  <c r="J46" i="8"/>
  <c r="N83" i="5"/>
  <c r="BF32" i="5"/>
  <c r="BN34" i="5"/>
  <c r="Y46" i="9"/>
  <c r="N10" i="8"/>
  <c r="BN89" i="5"/>
  <c r="BP43" i="8"/>
  <c r="H61" i="8"/>
  <c r="BD94" i="9"/>
  <c r="BG11" i="8"/>
  <c r="I74" i="5"/>
  <c r="N105" i="5"/>
  <c r="AT21" i="8"/>
  <c r="BO90" i="5"/>
  <c r="AV105" i="9"/>
  <c r="N53" i="5"/>
  <c r="AB99" i="5"/>
  <c r="E34" i="8"/>
  <c r="AH74" i="8"/>
  <c r="N43" i="8"/>
  <c r="G44" i="8"/>
  <c r="F79" i="9"/>
  <c r="X39" i="9"/>
  <c r="BQ103" i="5"/>
  <c r="AH20" i="8"/>
  <c r="AO86" i="8"/>
  <c r="H99" i="5"/>
  <c r="V51" i="5"/>
  <c r="BO9" i="5"/>
  <c r="I15" i="5"/>
  <c r="L14" i="5"/>
  <c r="J65" i="5"/>
  <c r="AD45" i="9"/>
  <c r="BG11" i="5"/>
  <c r="AP79" i="8"/>
  <c r="AV16" i="9"/>
  <c r="G12" i="9"/>
  <c r="N94" i="9"/>
  <c r="BP7" i="5"/>
  <c r="BQ13" i="9"/>
  <c r="H8" i="5"/>
  <c r="AU61" i="5"/>
  <c r="AB55" i="8"/>
  <c r="BF20" i="9"/>
  <c r="AA66" i="9"/>
  <c r="N48" i="9"/>
  <c r="U26" i="5"/>
  <c r="AB7" i="9"/>
  <c r="Z50" i="5"/>
  <c r="AU42" i="9"/>
  <c r="BF80" i="9"/>
  <c r="N86" i="5"/>
  <c r="Y84" i="5"/>
  <c r="BN29" i="8"/>
  <c r="AD64" i="9"/>
  <c r="AT79" i="5"/>
  <c r="BE103" i="8"/>
  <c r="F7" i="5"/>
  <c r="BQ51" i="8"/>
  <c r="U59" i="8"/>
  <c r="AU54" i="8"/>
  <c r="N31" i="8"/>
  <c r="BN71" i="8"/>
  <c r="Z47" i="9"/>
  <c r="AU6" i="8"/>
  <c r="K30" i="8"/>
  <c r="AG45" i="8"/>
  <c r="H31" i="8"/>
  <c r="N67" i="8"/>
  <c r="AV76" i="5"/>
  <c r="T88" i="9"/>
  <c r="AA14" i="8"/>
  <c r="AO36" i="8"/>
  <c r="T33" i="8"/>
  <c r="H88" i="5"/>
  <c r="AT29" i="9"/>
  <c r="AT81" i="5"/>
  <c r="AV19" i="9"/>
  <c r="X39" i="5"/>
  <c r="AO49" i="8"/>
  <c r="AO89" i="9"/>
  <c r="BD24" i="9"/>
  <c r="I46" i="8"/>
  <c r="K28" i="5"/>
  <c r="L23" i="9"/>
  <c r="AE78" i="8"/>
  <c r="AP40" i="5"/>
  <c r="J8" i="5"/>
  <c r="AD6" i="5"/>
  <c r="N13" i="8"/>
  <c r="BF56" i="8"/>
  <c r="AE56" i="9"/>
  <c r="AU87" i="5"/>
  <c r="W91" i="5"/>
  <c r="H92" i="5"/>
  <c r="F44" i="8"/>
  <c r="AO15" i="5"/>
  <c r="G46" i="8"/>
  <c r="T44" i="9"/>
  <c r="V78" i="8"/>
  <c r="W63" i="5"/>
  <c r="I19" i="9"/>
  <c r="AE53" i="9"/>
  <c r="AU72" i="5"/>
  <c r="AH14" i="8"/>
  <c r="AH18" i="9"/>
  <c r="BE40" i="9"/>
  <c r="F16" i="8"/>
  <c r="AQ73" i="5"/>
  <c r="AR7" i="5"/>
  <c r="N88" i="8"/>
  <c r="X35" i="5"/>
  <c r="Y70" i="5"/>
  <c r="AT55" i="5"/>
  <c r="AD16" i="9"/>
  <c r="BD84" i="9"/>
  <c r="I72" i="5"/>
  <c r="AA102" i="5"/>
  <c r="N76" i="9"/>
  <c r="N92" i="8"/>
  <c r="M57" i="8"/>
  <c r="AH18" i="5"/>
  <c r="AG34" i="5"/>
  <c r="Y18" i="5"/>
  <c r="AP101" i="9"/>
  <c r="Z80" i="9"/>
  <c r="W41" i="8"/>
  <c r="AA82" i="5"/>
  <c r="AH91" i="5"/>
  <c r="M92" i="8"/>
  <c r="AR92" i="9"/>
  <c r="T24" i="5"/>
  <c r="AT52" i="5"/>
  <c r="J58" i="9"/>
  <c r="AT76" i="9"/>
  <c r="E62" i="8"/>
  <c r="AV12" i="8"/>
  <c r="BG60" i="8"/>
  <c r="N103" i="9"/>
  <c r="M6" i="5"/>
  <c r="AO81" i="9"/>
  <c r="BO95" i="5"/>
  <c r="AE91" i="8"/>
  <c r="AB84" i="9"/>
  <c r="H67" i="5"/>
  <c r="BE59" i="5"/>
  <c r="AC89" i="5"/>
  <c r="AR55" i="5"/>
  <c r="BP27" i="9"/>
  <c r="AQ62" i="5"/>
  <c r="X35" i="9"/>
  <c r="L35" i="9"/>
  <c r="BD93" i="8"/>
  <c r="BP73" i="9"/>
  <c r="AU76" i="5"/>
  <c r="V71" i="5"/>
  <c r="K72" i="8"/>
  <c r="L19" i="8"/>
  <c r="AU86" i="5"/>
  <c r="AD98" i="8"/>
  <c r="G102" i="9"/>
  <c r="AC50" i="9"/>
  <c r="L76" i="5"/>
  <c r="BG80" i="8"/>
  <c r="AU33" i="5"/>
  <c r="L23" i="8"/>
  <c r="N40" i="8"/>
  <c r="X58" i="5"/>
  <c r="N32" i="8"/>
  <c r="J101" i="9"/>
  <c r="AB88" i="8"/>
  <c r="E31" i="8"/>
  <c r="BP13" i="8"/>
  <c r="BQ13" i="8"/>
  <c r="AD7" i="9"/>
  <c r="BG102" i="5"/>
  <c r="F36" i="8"/>
  <c r="K82" i="9"/>
  <c r="BD100" i="8"/>
  <c r="BP70" i="9"/>
  <c r="BO15" i="5"/>
  <c r="W55" i="5"/>
  <c r="K56" i="8"/>
  <c r="BP76" i="8"/>
  <c r="M20" i="8"/>
  <c r="X52" i="8"/>
  <c r="AG8" i="9"/>
  <c r="AV103" i="8"/>
  <c r="J40" i="8"/>
  <c r="AT31" i="8"/>
  <c r="AF57" i="8"/>
  <c r="AG67" i="5"/>
  <c r="M82" i="8"/>
  <c r="BO32" i="5"/>
  <c r="AO76" i="8"/>
  <c r="E57" i="9"/>
  <c r="AW97" i="9"/>
  <c r="K36" i="5"/>
  <c r="AU99" i="5"/>
  <c r="BE66" i="8"/>
  <c r="AG62" i="5"/>
  <c r="M57" i="5"/>
  <c r="M59" i="5"/>
  <c r="Y60" i="9"/>
  <c r="Y99" i="9"/>
  <c r="I89" i="8"/>
  <c r="L31" i="9"/>
  <c r="I82" i="9"/>
  <c r="L87" i="9"/>
  <c r="AD96" i="9"/>
  <c r="U53" i="9"/>
  <c r="AV35" i="9"/>
  <c r="AA37" i="9"/>
  <c r="BD105" i="9"/>
  <c r="BE34" i="9"/>
  <c r="AQ86" i="8"/>
  <c r="BO93" i="8"/>
  <c r="BN84" i="9"/>
  <c r="BQ47" i="9"/>
  <c r="H16" i="5"/>
  <c r="T43" i="5"/>
  <c r="BD75" i="8"/>
  <c r="AT24" i="6"/>
  <c r="AA17" i="5"/>
  <c r="AD93" i="5"/>
  <c r="AO46" i="5"/>
  <c r="AC65" i="8"/>
  <c r="J15" i="5"/>
  <c r="M98" i="9"/>
  <c r="V24" i="8"/>
  <c r="AO71" i="9"/>
  <c r="AE60" i="5"/>
  <c r="H46" i="9"/>
  <c r="L15" i="9"/>
  <c r="L34" i="5"/>
  <c r="BE68" i="5"/>
  <c r="AG105" i="8"/>
  <c r="T34" i="5"/>
  <c r="BN18" i="8"/>
  <c r="AH29" i="5"/>
  <c r="AT70" i="8"/>
  <c r="U79" i="8"/>
  <c r="E82" i="5"/>
  <c r="BF99" i="5"/>
  <c r="BE51" i="5"/>
  <c r="AW42" i="5"/>
  <c r="AE70" i="8"/>
  <c r="M47" i="5"/>
  <c r="G96" i="9"/>
  <c r="I100" i="8"/>
  <c r="AA34" i="8"/>
  <c r="U10" i="8"/>
  <c r="N91" i="5"/>
  <c r="AB88" i="5"/>
  <c r="Y79" i="8"/>
  <c r="AC29" i="8"/>
  <c r="AG22" i="9"/>
  <c r="F15" i="9"/>
  <c r="L36" i="8"/>
  <c r="AO39" i="8"/>
  <c r="BP67" i="5"/>
  <c r="BQ55" i="9"/>
  <c r="AD50" i="8"/>
  <c r="K45" i="8"/>
  <c r="J44" i="5"/>
  <c r="J85" i="8"/>
  <c r="AA31" i="5"/>
  <c r="BQ60" i="8"/>
  <c r="AT35" i="9"/>
  <c r="K55" i="5"/>
  <c r="X54" i="5"/>
  <c r="E64" i="5"/>
  <c r="T83" i="8"/>
  <c r="W22" i="8"/>
  <c r="X32" i="5"/>
  <c r="W11" i="9"/>
  <c r="F14" i="8"/>
  <c r="X86" i="5"/>
  <c r="U57" i="8"/>
  <c r="AW34" i="9"/>
  <c r="BP15" i="8"/>
  <c r="N98" i="8"/>
  <c r="I53" i="8"/>
  <c r="I23" i="9"/>
  <c r="H63" i="5"/>
  <c r="AP90" i="5"/>
  <c r="AF10" i="8"/>
  <c r="N35" i="9"/>
  <c r="AG75" i="5"/>
  <c r="BQ43" i="8"/>
  <c r="T68" i="9"/>
  <c r="BP40" i="5"/>
  <c r="BO90" i="9"/>
  <c r="E17" i="5"/>
  <c r="M71" i="2"/>
  <c r="AT102" i="5"/>
  <c r="BP15" i="9"/>
  <c r="U76" i="8"/>
  <c r="AP9" i="5"/>
  <c r="AT57" i="8"/>
  <c r="X30" i="5"/>
  <c r="W82" i="8"/>
  <c r="AV55" i="5"/>
  <c r="AD26" i="8"/>
  <c r="M91" i="5"/>
  <c r="AQ23" i="8"/>
  <c r="G69" i="5"/>
  <c r="X50" i="5"/>
  <c r="V88" i="8"/>
  <c r="W64" i="8"/>
  <c r="I37" i="9"/>
  <c r="AB33" i="5"/>
  <c r="AD47" i="5"/>
  <c r="H43" i="8"/>
  <c r="F12" i="8"/>
  <c r="AE63" i="5"/>
  <c r="AP64" i="8"/>
  <c r="BD95" i="9"/>
  <c r="M10" i="8"/>
  <c r="W101" i="5"/>
  <c r="AR29" i="8"/>
  <c r="G62" i="9"/>
  <c r="W48" i="8"/>
  <c r="AV54" i="5"/>
  <c r="AD27" i="8"/>
  <c r="N81" i="9"/>
  <c r="BQ40" i="8"/>
  <c r="BN59" i="8"/>
  <c r="BF101" i="9"/>
  <c r="I30" i="8"/>
  <c r="BE7" i="9"/>
  <c r="BP29" i="5"/>
  <c r="AA78" i="9"/>
  <c r="F83" i="8"/>
  <c r="BO48" i="5"/>
  <c r="J70" i="8"/>
  <c r="G36" i="5"/>
  <c r="X31" i="5"/>
  <c r="AQ68" i="5"/>
  <c r="BE104" i="8"/>
  <c r="J47" i="9"/>
  <c r="AU103" i="5"/>
  <c r="U45" i="8"/>
  <c r="W10" i="5"/>
  <c r="N57" i="5"/>
  <c r="BG82" i="5"/>
  <c r="BG61" i="9"/>
  <c r="H9" i="9"/>
  <c r="N39" i="9"/>
  <c r="BG83" i="5"/>
  <c r="J38" i="9"/>
  <c r="BN99" i="5"/>
  <c r="BP44" i="9"/>
  <c r="T99" i="8"/>
  <c r="AB84" i="8"/>
  <c r="K23" i="5"/>
  <c r="AV82" i="8"/>
  <c r="BN20" i="5"/>
  <c r="X87" i="5"/>
  <c r="U29" i="5"/>
  <c r="M89" i="8"/>
  <c r="BO39" i="5"/>
  <c r="T102" i="8"/>
  <c r="AB83" i="8"/>
  <c r="K24" i="5"/>
  <c r="AV80" i="8"/>
  <c r="BF53" i="5"/>
  <c r="X92" i="5"/>
  <c r="N59" i="5"/>
  <c r="N26" i="8"/>
  <c r="BQ39" i="9"/>
  <c r="AG49" i="9"/>
  <c r="BF82" i="9"/>
  <c r="BQ76" i="9"/>
  <c r="BP80" i="5"/>
  <c r="BN20" i="8"/>
  <c r="AF72" i="5"/>
  <c r="BF73" i="5"/>
  <c r="BG87" i="9"/>
  <c r="W21" i="8"/>
  <c r="AO32" i="5"/>
  <c r="AF10" i="9"/>
  <c r="BE57" i="9"/>
  <c r="T28" i="8"/>
  <c r="BQ44" i="5"/>
  <c r="AG49" i="5"/>
  <c r="AQ52" i="5"/>
  <c r="L48" i="8"/>
  <c r="N79" i="5"/>
  <c r="AV65" i="9"/>
  <c r="AE76" i="9"/>
  <c r="AT98" i="8"/>
  <c r="J68" i="8"/>
  <c r="AW13" i="8"/>
  <c r="AQ29" i="8"/>
  <c r="V78" i="5"/>
  <c r="N58" i="5"/>
  <c r="I70" i="8"/>
  <c r="AP15" i="8"/>
  <c r="M14" i="5"/>
  <c r="L26" i="9"/>
  <c r="AC74" i="9"/>
  <c r="T85" i="5"/>
  <c r="AW7" i="5"/>
  <c r="BN17" i="8"/>
  <c r="M78" i="5"/>
  <c r="U74" i="9"/>
  <c r="K46" i="8"/>
  <c r="BP74" i="9"/>
  <c r="AD93" i="8"/>
  <c r="BD103" i="8"/>
  <c r="BP76" i="9"/>
  <c r="AO25" i="5"/>
  <c r="V67" i="5"/>
  <c r="AC21" i="5"/>
  <c r="BG25" i="5"/>
  <c r="U44" i="8"/>
  <c r="N63" i="9"/>
  <c r="T51" i="9"/>
  <c r="BG62" i="9"/>
  <c r="X59" i="8"/>
  <c r="AQ37" i="8"/>
  <c r="AA67" i="5"/>
  <c r="BQ48" i="9"/>
  <c r="AV30" i="8"/>
  <c r="N65" i="8"/>
  <c r="U77" i="9"/>
  <c r="AR55" i="9"/>
  <c r="U20" i="8"/>
  <c r="Z35" i="5"/>
  <c r="X102" i="5"/>
  <c r="N87" i="5"/>
  <c r="N83" i="8"/>
  <c r="AH89" i="5"/>
  <c r="T50" i="8"/>
  <c r="T92" i="8"/>
  <c r="AR90" i="9"/>
  <c r="L83" i="5"/>
  <c r="BN25" i="8"/>
  <c r="AW10" i="8"/>
  <c r="N80" i="9"/>
  <c r="L49" i="8"/>
  <c r="Y8" i="8"/>
  <c r="J102" i="9"/>
  <c r="AD25" i="9"/>
  <c r="Z89" i="8"/>
  <c r="AE57" i="8"/>
  <c r="BO86" i="5"/>
  <c r="AP56" i="8"/>
  <c r="AH17" i="5"/>
  <c r="BP72" i="8"/>
  <c r="Y86" i="8"/>
  <c r="J92" i="8"/>
  <c r="Y100" i="9"/>
  <c r="I97" i="8"/>
  <c r="L29" i="9"/>
  <c r="I84" i="9"/>
  <c r="L85" i="9"/>
  <c r="AD103" i="9"/>
  <c r="U52" i="9"/>
  <c r="AC97" i="8"/>
  <c r="AT100" i="9"/>
  <c r="BD97" i="9"/>
  <c r="BE33" i="9"/>
  <c r="AQ85" i="8"/>
  <c r="BO91" i="8"/>
  <c r="BN87" i="9"/>
  <c r="BQ45" i="9"/>
  <c r="Y92" i="5"/>
  <c r="E61" i="8"/>
  <c r="AQ58" i="8"/>
  <c r="BD51" i="5"/>
  <c r="BE34" i="5"/>
  <c r="AQ76" i="8"/>
  <c r="BN96" i="5"/>
  <c r="V15" i="5"/>
  <c r="BG47" i="2"/>
  <c r="X86" i="8"/>
  <c r="AG48" i="5"/>
  <c r="AA100" i="9"/>
  <c r="AQ61" i="5"/>
  <c r="H7" i="9"/>
  <c r="X104" i="9"/>
  <c r="AR31" i="8"/>
  <c r="K69" i="8"/>
  <c r="AE102" i="5"/>
  <c r="V50" i="8"/>
  <c r="V23" i="8"/>
  <c r="AT51" i="5"/>
  <c r="J17" i="9"/>
  <c r="AA13" i="8"/>
  <c r="N6" i="8"/>
  <c r="AV77" i="9"/>
  <c r="K65" i="8"/>
  <c r="AG35" i="5"/>
  <c r="AW11" i="5"/>
  <c r="AE38" i="5"/>
  <c r="BF24" i="9"/>
  <c r="N7" i="9"/>
  <c r="AG68" i="5"/>
  <c r="BN6" i="8"/>
  <c r="I48" i="9"/>
  <c r="AW64" i="9"/>
  <c r="AA16" i="8"/>
  <c r="AP96" i="8"/>
  <c r="X68" i="5"/>
  <c r="BN98" i="5"/>
  <c r="AW73" i="8"/>
  <c r="BD65" i="9"/>
  <c r="W92" i="8"/>
  <c r="BD25" i="9"/>
  <c r="AW25" i="9"/>
  <c r="W89" i="5"/>
  <c r="BD65" i="8"/>
  <c r="Y87" i="5"/>
  <c r="AQ31" i="5"/>
  <c r="AT30" i="8"/>
  <c r="AB75" i="5"/>
  <c r="G39" i="9"/>
  <c r="BO16" i="9"/>
  <c r="AF70" i="5"/>
  <c r="AE8" i="8"/>
  <c r="N94" i="8"/>
  <c r="L37" i="8"/>
  <c r="AB79" i="5"/>
  <c r="G35" i="9"/>
  <c r="AA78" i="8"/>
  <c r="BE85" i="5"/>
  <c r="AV101" i="5"/>
  <c r="M60" i="5"/>
  <c r="M9" i="9"/>
  <c r="AV26" i="8"/>
  <c r="BQ12" i="9"/>
  <c r="BP34" i="9"/>
  <c r="K59" i="8"/>
  <c r="T33" i="5"/>
  <c r="F81" i="9"/>
  <c r="W11" i="5"/>
  <c r="N29" i="5"/>
  <c r="Y46" i="8"/>
  <c r="AG79" i="9"/>
  <c r="N46" i="8"/>
  <c r="BQ49" i="5"/>
  <c r="AU11" i="9"/>
  <c r="BE88" i="5"/>
  <c r="L12" i="8"/>
  <c r="G36" i="9"/>
  <c r="J18" i="8"/>
  <c r="BN70" i="5"/>
  <c r="AH10" i="5"/>
  <c r="X48" i="5"/>
  <c r="X64" i="5"/>
  <c r="AW90" i="5"/>
  <c r="G95" i="9"/>
  <c r="AC81" i="8"/>
  <c r="BP20" i="5"/>
  <c r="U65" i="5"/>
  <c r="AU65" i="8"/>
  <c r="BE44" i="8"/>
  <c r="K12" i="9"/>
  <c r="X14" i="5"/>
  <c r="AU59" i="5"/>
  <c r="AB37" i="9"/>
  <c r="AA56" i="8"/>
  <c r="BO47" i="5"/>
  <c r="BO41" i="5"/>
  <c r="AD69" i="9"/>
  <c r="X7" i="9"/>
  <c r="AP73" i="8"/>
  <c r="K104" i="5"/>
  <c r="AP103" i="8"/>
  <c r="M80" i="8"/>
  <c r="AO61" i="8"/>
  <c r="Z48" i="9"/>
  <c r="AA29" i="8"/>
  <c r="BN39" i="5"/>
  <c r="H79" i="8"/>
  <c r="AH6" i="8"/>
  <c r="M92" i="5"/>
  <c r="BQ50" i="5"/>
  <c r="W98" i="8"/>
  <c r="AA22" i="8"/>
  <c r="X79" i="5"/>
  <c r="X9" i="9"/>
  <c r="J42" i="8"/>
  <c r="K15" i="8"/>
  <c r="K14" i="8"/>
  <c r="BN33" i="5"/>
  <c r="I52" i="9"/>
  <c r="L39" i="5"/>
  <c r="AP99" i="5"/>
  <c r="AH51" i="8"/>
  <c r="T68" i="5"/>
  <c r="BF91" i="5"/>
  <c r="BD70" i="5"/>
  <c r="E62" i="9"/>
  <c r="BP35" i="9"/>
  <c r="N78" i="9"/>
  <c r="F81" i="8"/>
  <c r="BE14" i="8"/>
  <c r="BD56" i="5"/>
  <c r="BD38" i="9"/>
  <c r="U72" i="9"/>
  <c r="Y80" i="8"/>
  <c r="AF93" i="9"/>
  <c r="J40" i="9"/>
  <c r="AQ33" i="9"/>
  <c r="G30" i="5"/>
  <c r="AT54" i="8"/>
  <c r="AH16" i="5"/>
  <c r="AF21" i="5"/>
  <c r="AD41" i="9"/>
  <c r="H47" i="8"/>
  <c r="F87" i="9"/>
  <c r="F90" i="9"/>
  <c r="AA43" i="9"/>
  <c r="G42" i="8"/>
  <c r="BF77" i="8"/>
  <c r="BP14" i="8"/>
  <c r="L17" i="8"/>
  <c r="BD63" i="5"/>
  <c r="AB77" i="8"/>
  <c r="BF71" i="9"/>
  <c r="AG101" i="8"/>
  <c r="AU84" i="9"/>
  <c r="T58" i="5"/>
  <c r="BE45" i="5"/>
  <c r="AE79" i="8"/>
  <c r="I80" i="5"/>
  <c r="AU36" i="5"/>
  <c r="K25" i="5"/>
  <c r="X17" i="5"/>
  <c r="BN62" i="9"/>
  <c r="M37" i="9"/>
  <c r="BD85" i="9"/>
  <c r="I69" i="5"/>
  <c r="AA104" i="5"/>
  <c r="AT31" i="5"/>
  <c r="N102" i="5"/>
  <c r="N96" i="5"/>
  <c r="AQ77" i="5"/>
  <c r="T67" i="5"/>
  <c r="AD101" i="9"/>
  <c r="AO57" i="9"/>
  <c r="E58" i="8"/>
  <c r="AW22" i="8"/>
  <c r="BG62" i="8"/>
  <c r="N105" i="9"/>
  <c r="N34" i="8"/>
  <c r="AW79" i="8"/>
  <c r="I87" i="5"/>
  <c r="AA30" i="5"/>
  <c r="AH73" i="9"/>
  <c r="AT39" i="9"/>
  <c r="AD84" i="5"/>
  <c r="AQ36" i="5"/>
  <c r="AR11" i="5"/>
  <c r="N89" i="5"/>
  <c r="K39" i="5"/>
  <c r="AR38" i="5"/>
  <c r="N90" i="8"/>
  <c r="L20" i="9"/>
  <c r="AR54" i="9"/>
  <c r="T83" i="5"/>
  <c r="AO80" i="8"/>
  <c r="AH50" i="5"/>
  <c r="M87" i="5"/>
  <c r="AF76" i="9"/>
  <c r="AF23" i="8"/>
  <c r="M76" i="8"/>
  <c r="U98" i="8"/>
  <c r="AC52" i="9"/>
  <c r="AD20" i="8"/>
  <c r="BG75" i="8"/>
  <c r="AU32" i="5"/>
  <c r="AW91" i="5"/>
  <c r="BO61" i="9"/>
  <c r="W90" i="8"/>
  <c r="E36" i="9"/>
  <c r="AQ17" i="9"/>
  <c r="I23" i="8"/>
  <c r="AV34" i="5"/>
  <c r="AU71" i="5"/>
  <c r="N80" i="8"/>
  <c r="X18" i="5"/>
  <c r="F89" i="5"/>
  <c r="BP73" i="8"/>
  <c r="K65" i="9"/>
  <c r="L8" i="9"/>
  <c r="F56" i="5"/>
  <c r="AW25" i="8"/>
  <c r="BD47" i="8"/>
  <c r="AG60" i="5"/>
  <c r="U58" i="8"/>
  <c r="J61" i="5"/>
  <c r="BN54" i="8"/>
  <c r="L93" i="9"/>
  <c r="AA73" i="9"/>
  <c r="AH73" i="8"/>
  <c r="AH95" i="5"/>
  <c r="L54" i="8"/>
  <c r="AQ25" i="8"/>
  <c r="L46" i="8"/>
  <c r="K46" i="9"/>
  <c r="J90" i="8"/>
  <c r="Y104" i="9"/>
  <c r="K52" i="9"/>
  <c r="E105" i="8"/>
  <c r="I86" i="9"/>
  <c r="L80" i="9"/>
  <c r="AD104" i="9"/>
  <c r="U47" i="9"/>
  <c r="AC89" i="8"/>
  <c r="AT89" i="9"/>
  <c r="BD96" i="9"/>
  <c r="AU100" i="8"/>
  <c r="AQ87" i="8"/>
  <c r="BD104" i="8"/>
  <c r="BN82" i="9"/>
  <c r="T81" i="8"/>
  <c r="Y96" i="5"/>
  <c r="E55" i="8"/>
  <c r="AQ63" i="8"/>
  <c r="BD50" i="5"/>
  <c r="BE35" i="5"/>
  <c r="AQ73" i="8"/>
  <c r="BN103" i="5"/>
  <c r="V16" i="5"/>
  <c r="BP8" i="6"/>
  <c r="AH19" i="5"/>
  <c r="BG85" i="9"/>
  <c r="AA37" i="8"/>
  <c r="BF23" i="5"/>
  <c r="AQ25" i="5"/>
  <c r="AB26" i="5"/>
  <c r="J29" i="8"/>
  <c r="AT73" i="5"/>
  <c r="U24" i="5"/>
  <c r="Z90" i="5"/>
  <c r="M34" i="8"/>
  <c r="Z9" i="8"/>
  <c r="AO91" i="8"/>
  <c r="AP72" i="8"/>
  <c r="AD35" i="9"/>
  <c r="AF73" i="9"/>
  <c r="BF47" i="8"/>
  <c r="I102" i="8"/>
  <c r="AT38" i="9"/>
  <c r="BO99" i="5"/>
  <c r="X33" i="5"/>
  <c r="BG84" i="9"/>
  <c r="K105" i="8"/>
  <c r="AQ98" i="5"/>
  <c r="AT56" i="9"/>
  <c r="BO87" i="5"/>
  <c r="AO72" i="8"/>
  <c r="F39" i="9"/>
  <c r="N73" i="9"/>
  <c r="AU73" i="8"/>
  <c r="BF21" i="8"/>
  <c r="N99" i="5"/>
  <c r="K79" i="9"/>
  <c r="W58" i="5"/>
  <c r="AW83" i="9"/>
  <c r="K6" i="8"/>
  <c r="AR97" i="5"/>
  <c r="AV60" i="5"/>
  <c r="Y72" i="5"/>
  <c r="AV57" i="9"/>
  <c r="AP41" i="8"/>
  <c r="BO44" i="8"/>
  <c r="Y85" i="9"/>
  <c r="F89" i="9"/>
  <c r="L86" i="9"/>
  <c r="AR103" i="9"/>
  <c r="BD98" i="9"/>
  <c r="AT105" i="8"/>
  <c r="BN40" i="9"/>
  <c r="G81" i="5"/>
  <c r="BG41" i="5"/>
  <c r="AF97" i="5"/>
  <c r="AA46" i="5"/>
  <c r="AO62" i="5"/>
  <c r="AQ53" i="5"/>
  <c r="AE21" i="8"/>
  <c r="X94" i="5"/>
  <c r="M53" i="8"/>
  <c r="N78" i="8"/>
  <c r="E35" i="9"/>
  <c r="U94" i="8"/>
  <c r="W21" i="5"/>
  <c r="AO65" i="5"/>
  <c r="AT98" i="9"/>
  <c r="AA71" i="5"/>
  <c r="BD91" i="9"/>
  <c r="BD6" i="8"/>
  <c r="BF102" i="5"/>
  <c r="AU52" i="8"/>
  <c r="BE41" i="5"/>
  <c r="H29" i="5"/>
  <c r="K90" i="9"/>
  <c r="BO54" i="8"/>
  <c r="U15" i="9"/>
  <c r="AA102" i="9"/>
  <c r="AG61" i="8"/>
  <c r="Z19" i="5"/>
  <c r="L104" i="5"/>
  <c r="G41" i="9"/>
  <c r="BN32" i="8"/>
  <c r="AE12" i="9"/>
  <c r="E29" i="8"/>
  <c r="AQ102" i="5"/>
  <c r="AC19" i="8"/>
  <c r="AO56" i="9"/>
  <c r="AD36" i="5"/>
  <c r="AP26" i="8"/>
  <c r="AW92" i="8"/>
  <c r="AR30" i="5"/>
  <c r="BF78" i="8"/>
  <c r="G104" i="9"/>
  <c r="BF96" i="5"/>
  <c r="AR49" i="8"/>
  <c r="W24" i="5"/>
  <c r="M29" i="8"/>
  <c r="U80" i="9"/>
  <c r="AQ64" i="5"/>
  <c r="G89" i="9"/>
  <c r="N82" i="9"/>
  <c r="AO100" i="9"/>
  <c r="AH101" i="5"/>
  <c r="Z61" i="5"/>
  <c r="AQ34" i="9"/>
  <c r="AW7" i="8"/>
  <c r="AC72" i="5"/>
  <c r="AG96" i="8"/>
  <c r="E104" i="8"/>
  <c r="L77" i="9"/>
  <c r="AV33" i="9"/>
  <c r="BN80" i="9"/>
  <c r="AT102" i="8"/>
  <c r="T74" i="8"/>
  <c r="G66" i="8"/>
  <c r="BE33" i="8"/>
  <c r="V94" i="5"/>
  <c r="BF65" i="8"/>
  <c r="AO61" i="5"/>
  <c r="AQ54" i="5"/>
  <c r="AO58" i="5"/>
  <c r="X93" i="5"/>
  <c r="M95" i="5"/>
  <c r="N77" i="8"/>
  <c r="N60" i="9"/>
  <c r="N72" i="8"/>
  <c r="M99" i="5"/>
  <c r="AA97" i="9"/>
  <c r="Y80" i="5"/>
  <c r="BF71" i="5"/>
  <c r="L72" i="8"/>
  <c r="BO17" i="5"/>
  <c r="AD32" i="9"/>
  <c r="F86" i="5"/>
  <c r="AH76" i="5"/>
  <c r="BD62" i="5"/>
  <c r="N81" i="8"/>
  <c r="K42" i="9"/>
  <c r="BQ42" i="8"/>
  <c r="BF76" i="5"/>
  <c r="BN85" i="9"/>
  <c r="M52" i="8"/>
  <c r="K20" i="9"/>
  <c r="BE31" i="5"/>
  <c r="AF52" i="8"/>
  <c r="BQ61" i="5"/>
  <c r="BN37" i="9"/>
  <c r="N76" i="8"/>
  <c r="AE17" i="8"/>
  <c r="BQ105" i="5"/>
  <c r="N80" i="5"/>
  <c r="N55" i="2"/>
  <c r="AV78" i="9"/>
  <c r="N94" i="5"/>
  <c r="AQ84" i="8"/>
  <c r="BE104" i="9"/>
  <c r="T58" i="8"/>
  <c r="AQ99" i="5"/>
  <c r="BE100" i="8"/>
  <c r="AU32" i="8"/>
  <c r="N98" i="5"/>
  <c r="I16" i="9"/>
  <c r="AW15" i="9"/>
  <c r="BO75" i="5"/>
  <c r="BF40" i="6"/>
  <c r="G36" i="8"/>
  <c r="AD57" i="5"/>
  <c r="U6" i="5"/>
  <c r="AR44" i="9"/>
  <c r="BE42" i="9"/>
  <c r="F78" i="8"/>
  <c r="AQ61" i="8"/>
  <c r="L25" i="8"/>
  <c r="BO76" i="9"/>
  <c r="AH103" i="5"/>
  <c r="AT15" i="5"/>
  <c r="AU20" i="9"/>
  <c r="AW68" i="8"/>
  <c r="Z94" i="5"/>
  <c r="AH74" i="9"/>
  <c r="BG49" i="5"/>
  <c r="AT105" i="9"/>
  <c r="T6" i="8"/>
  <c r="AC48" i="9"/>
  <c r="L69" i="8"/>
  <c r="BF48" i="9"/>
  <c r="AA47" i="5"/>
  <c r="M65" i="8"/>
  <c r="AO9" i="9"/>
  <c r="AF96" i="5"/>
  <c r="BF28" i="9"/>
  <c r="Y97" i="9"/>
  <c r="AH51" i="9"/>
  <c r="F46" i="9"/>
  <c r="AQ93" i="8"/>
  <c r="BN81" i="9"/>
  <c r="BP26" i="9"/>
  <c r="X71" i="8"/>
  <c r="G65" i="8"/>
  <c r="BG67" i="5"/>
  <c r="BN102" i="5"/>
  <c r="BF67" i="8"/>
  <c r="M50" i="8"/>
  <c r="BF100" i="5"/>
  <c r="AO59" i="5"/>
  <c r="M101" i="5"/>
  <c r="N74" i="8"/>
  <c r="Z36" i="9"/>
  <c r="AR48" i="9"/>
  <c r="U63" i="9"/>
  <c r="W74" i="8"/>
  <c r="AD100" i="9"/>
  <c r="AO61" i="9"/>
  <c r="AR72" i="8"/>
  <c r="N25" i="5"/>
  <c r="M97" i="5"/>
  <c r="AH55" i="9"/>
  <c r="U25" i="5"/>
  <c r="AG41" i="9"/>
  <c r="T42" i="5"/>
  <c r="M74" i="8"/>
  <c r="AG74" i="9"/>
  <c r="K62" i="8"/>
  <c r="F62" i="8"/>
  <c r="T104" i="8"/>
  <c r="N44" i="8"/>
  <c r="AF12" i="9"/>
  <c r="AG10" i="5"/>
  <c r="BQ25" i="9"/>
  <c r="AQ55" i="5"/>
  <c r="T10" i="5"/>
  <c r="BO45" i="5"/>
  <c r="AU43" i="8"/>
  <c r="V48" i="8"/>
  <c r="BF93" i="8"/>
  <c r="M8" i="9"/>
  <c r="K50" i="8"/>
  <c r="AB56" i="8"/>
  <c r="AU65" i="5"/>
  <c r="J94" i="5"/>
  <c r="W30" i="9"/>
  <c r="N67" i="9"/>
  <c r="BD60" i="5"/>
  <c r="M27" i="2"/>
  <c r="AD70" i="8"/>
  <c r="AU46" i="5"/>
  <c r="Z80" i="8"/>
  <c r="F80" i="9"/>
  <c r="N95" i="9"/>
  <c r="M105" i="5"/>
  <c r="AT14" i="9"/>
  <c r="AG100" i="9"/>
  <c r="Y88" i="5"/>
  <c r="BE94" i="8"/>
  <c r="BQ57" i="5"/>
  <c r="U55" i="5"/>
  <c r="BQ89" i="9"/>
  <c r="W40" i="5"/>
  <c r="BD89" i="9"/>
  <c r="AG87" i="5"/>
  <c r="AA77" i="5"/>
  <c r="L70" i="9"/>
  <c r="AQ36" i="9"/>
  <c r="BD97" i="8"/>
  <c r="AH72" i="5"/>
  <c r="AO16" i="9"/>
  <c r="N42" i="8"/>
  <c r="AG77" i="9"/>
  <c r="BE92" i="5"/>
  <c r="BF102" i="9"/>
  <c r="L84" i="5"/>
  <c r="V46" i="5"/>
  <c r="AB77" i="5"/>
  <c r="Y102" i="9"/>
  <c r="AH49" i="9"/>
  <c r="F49" i="9"/>
  <c r="AQ88" i="8"/>
  <c r="AO89" i="8"/>
  <c r="BD101" i="8"/>
  <c r="T60" i="5"/>
  <c r="G67" i="8"/>
  <c r="BG64" i="5"/>
  <c r="BN104" i="5"/>
  <c r="AH73" i="5"/>
  <c r="M51" i="8"/>
  <c r="N105" i="8"/>
  <c r="AO57" i="5"/>
  <c r="N58" i="9"/>
  <c r="AG16" i="8"/>
  <c r="AA88" i="9"/>
  <c r="W93" i="9"/>
  <c r="I65" i="8"/>
  <c r="F47" i="9"/>
  <c r="BE35" i="9"/>
  <c r="M64" i="5"/>
  <c r="N102" i="8"/>
  <c r="K85" i="8"/>
  <c r="Z24" i="9"/>
  <c r="AH72" i="8"/>
  <c r="L84" i="9"/>
  <c r="M25" i="5"/>
  <c r="AD82" i="8"/>
  <c r="AP73" i="5"/>
  <c r="J44" i="8"/>
  <c r="W85" i="9"/>
  <c r="AV67" i="8"/>
  <c r="BN97" i="9"/>
  <c r="X83" i="5"/>
  <c r="V27" i="5"/>
  <c r="X60" i="9"/>
  <c r="AP81" i="8"/>
  <c r="V60" i="8"/>
  <c r="AD81" i="8"/>
  <c r="AO33" i="5"/>
  <c r="N100" i="5"/>
  <c r="Y10" i="8"/>
  <c r="BE92" i="8"/>
  <c r="AU93" i="5"/>
  <c r="M83" i="8"/>
  <c r="W19" i="9"/>
  <c r="AF74" i="8"/>
  <c r="L26" i="8"/>
  <c r="AH27" i="5"/>
  <c r="AW91" i="9"/>
  <c r="BP104" i="5"/>
  <c r="AA29" i="9"/>
  <c r="T93" i="5"/>
  <c r="N69" i="8"/>
  <c r="BD9" i="9"/>
  <c r="AF27" i="9"/>
  <c r="AV7" i="8"/>
  <c r="K43" i="9"/>
  <c r="K74" i="8"/>
  <c r="AD24" i="8"/>
  <c r="BD49" i="8"/>
  <c r="K34" i="8"/>
  <c r="X89" i="5"/>
  <c r="AT97" i="5"/>
  <c r="I87" i="9"/>
  <c r="AQ78" i="5"/>
  <c r="N62" i="9"/>
  <c r="BO60" i="5"/>
  <c r="AU70" i="5"/>
  <c r="U58" i="9"/>
  <c r="BQ23" i="9"/>
  <c r="N74" i="9"/>
  <c r="G54" i="8"/>
  <c r="AR65" i="5"/>
  <c r="AV73" i="5"/>
  <c r="BF60" i="8"/>
  <c r="T39" i="9"/>
  <c r="M24" i="5"/>
  <c r="AH34" i="5"/>
  <c r="K13" i="2"/>
  <c r="T95" i="5"/>
  <c r="H19" i="5"/>
  <c r="AW79" i="5"/>
  <c r="BP51" i="5"/>
  <c r="BD59" i="5"/>
  <c r="N61" i="9"/>
  <c r="AD68" i="8"/>
  <c r="AO6" i="8"/>
  <c r="BF25" i="9"/>
  <c r="F38" i="5"/>
  <c r="BE82" i="8"/>
  <c r="I101" i="9"/>
  <c r="G6" i="9"/>
  <c r="BP20" i="9"/>
  <c r="AO66" i="8"/>
  <c r="BG14" i="8"/>
  <c r="T42" i="8"/>
  <c r="BF48" i="5"/>
  <c r="K64" i="8"/>
  <c r="E80" i="9"/>
  <c r="AV70" i="5"/>
  <c r="F78" i="9"/>
  <c r="BO74" i="5"/>
  <c r="AW53" i="5"/>
  <c r="BQ64" i="5"/>
  <c r="M85" i="5"/>
  <c r="W26" i="9"/>
  <c r="AW60" i="5"/>
  <c r="M73" i="5"/>
  <c r="AG78" i="8"/>
  <c r="BP38" i="5"/>
  <c r="AE33" i="5"/>
  <c r="AB33" i="8"/>
  <c r="E43" i="5"/>
  <c r="X28" i="5"/>
  <c r="G100" i="9"/>
  <c r="N90" i="9"/>
  <c r="AD8" i="9"/>
  <c r="T29" i="8"/>
  <c r="N86" i="9"/>
  <c r="K49" i="9"/>
  <c r="F45" i="9"/>
  <c r="I93" i="9"/>
  <c r="AD98" i="9"/>
  <c r="AU92" i="9"/>
  <c r="AU95" i="8"/>
  <c r="AO60" i="9"/>
  <c r="H15" i="5"/>
  <c r="AQ76" i="5"/>
  <c r="AR70" i="8"/>
  <c r="M70" i="5"/>
  <c r="AH75" i="5"/>
  <c r="N24" i="5"/>
  <c r="N99" i="8"/>
  <c r="BD58" i="5"/>
  <c r="N59" i="9"/>
  <c r="M103" i="5"/>
  <c r="BP70" i="8"/>
  <c r="Z91" i="8"/>
  <c r="AQ8" i="5"/>
  <c r="I96" i="8"/>
  <c r="I90" i="9"/>
  <c r="Z60" i="9"/>
  <c r="BN92" i="9"/>
  <c r="Y89" i="5"/>
  <c r="AT68" i="5"/>
  <c r="AA92" i="5"/>
  <c r="N70" i="9"/>
  <c r="N101" i="8"/>
  <c r="N57" i="9"/>
  <c r="M100" i="5"/>
  <c r="BP68" i="8"/>
  <c r="AR69" i="5"/>
  <c r="AA49" i="5"/>
  <c r="BF57" i="9"/>
  <c r="X90" i="5"/>
  <c r="AC8" i="5"/>
  <c r="K64" i="5"/>
  <c r="L73" i="8"/>
  <c r="AO10" i="5"/>
  <c r="AV57" i="8"/>
  <c r="X101" i="9"/>
  <c r="BG10" i="9"/>
  <c r="E44" i="5"/>
  <c r="T88" i="8"/>
  <c r="F84" i="9"/>
  <c r="AA56" i="5"/>
  <c r="AF77" i="8"/>
  <c r="AU60" i="5"/>
  <c r="T25" i="8"/>
  <c r="AH24" i="8"/>
  <c r="BF47" i="5"/>
  <c r="BQ70" i="5"/>
  <c r="BG18" i="8"/>
  <c r="AR34" i="5"/>
  <c r="BQ12" i="8"/>
  <c r="K38" i="8"/>
  <c r="AH6" i="9"/>
  <c r="AG9" i="5"/>
  <c r="J26" i="5"/>
  <c r="AA82" i="8"/>
  <c r="AU58" i="5"/>
  <c r="Y52" i="8"/>
  <c r="AQ96" i="5"/>
  <c r="BG77" i="9"/>
  <c r="F95" i="5"/>
  <c r="AQ17" i="8"/>
  <c r="L39" i="9"/>
  <c r="N20" i="9"/>
  <c r="BO29" i="5"/>
  <c r="BF105" i="5"/>
  <c r="M30" i="8"/>
  <c r="AD82" i="5"/>
  <c r="AG73" i="9"/>
  <c r="BP75" i="9"/>
  <c r="K66" i="5"/>
  <c r="BQ70" i="8"/>
  <c r="I85" i="9"/>
  <c r="AU34" i="8"/>
  <c r="AF74" i="9"/>
  <c r="T46" i="5"/>
  <c r="E93" i="8"/>
  <c r="M81" i="9"/>
  <c r="AQ45" i="9"/>
  <c r="AU38" i="8"/>
  <c r="AH71" i="5"/>
  <c r="W94" i="5"/>
  <c r="BP74" i="8"/>
  <c r="U28" i="5"/>
  <c r="W20" i="5"/>
  <c r="AP80" i="9"/>
  <c r="AG39" i="9"/>
  <c r="AU44" i="5"/>
  <c r="BO65" i="9"/>
  <c r="N77" i="5"/>
  <c r="J57" i="9"/>
  <c r="AT41" i="9"/>
  <c r="I31" i="8"/>
  <c r="BE77" i="8"/>
  <c r="AG71" i="5"/>
  <c r="X51" i="5"/>
  <c r="J43" i="8"/>
  <c r="N61" i="5"/>
  <c r="Z20" i="8"/>
  <c r="AE17" i="9"/>
  <c r="BF59" i="8"/>
  <c r="I50" i="8"/>
  <c r="V98" i="8"/>
  <c r="H100" i="5"/>
  <c r="M16" i="5"/>
  <c r="AH77" i="9"/>
  <c r="BG82" i="8"/>
  <c r="AG73" i="5"/>
  <c r="AA93" i="8"/>
  <c r="AG103" i="5"/>
  <c r="AO48" i="9"/>
  <c r="AR68" i="8"/>
  <c r="BG73" i="5"/>
  <c r="H31" i="9"/>
  <c r="BO81" i="9"/>
  <c r="BP47" i="8"/>
  <c r="BD76" i="5"/>
  <c r="N68" i="5"/>
  <c r="AH43" i="5"/>
  <c r="AT75" i="8"/>
  <c r="T84" i="5"/>
  <c r="BQ24" i="5"/>
  <c r="AT67" i="5"/>
  <c r="Z87" i="8"/>
  <c r="AP37" i="9"/>
  <c r="AB24" i="5"/>
  <c r="U92" i="8"/>
  <c r="J49" i="8"/>
  <c r="N73" i="8"/>
  <c r="E96" i="8"/>
  <c r="I94" i="8"/>
  <c r="I94" i="9"/>
  <c r="U76" i="9"/>
  <c r="AW86" i="9"/>
  <c r="AQ44" i="9"/>
  <c r="BN88" i="9"/>
  <c r="H75" i="8"/>
  <c r="AH78" i="5"/>
  <c r="BO63" i="5"/>
  <c r="W80" i="5"/>
  <c r="AH77" i="5"/>
  <c r="N71" i="9"/>
  <c r="N54" i="5"/>
  <c r="W92" i="5"/>
  <c r="AT29" i="8"/>
  <c r="M73" i="8"/>
  <c r="AO14" i="5"/>
  <c r="BO37" i="8"/>
  <c r="AT35" i="8"/>
  <c r="J89" i="9"/>
  <c r="AW38" i="8"/>
  <c r="T92" i="5"/>
  <c r="AW9" i="5"/>
  <c r="U49" i="9"/>
  <c r="AE20" i="8"/>
  <c r="AW19" i="8"/>
  <c r="AT74" i="5"/>
  <c r="BP37" i="5"/>
  <c r="Y13" i="8"/>
  <c r="H63" i="9"/>
  <c r="F76" i="5"/>
  <c r="I20" i="5"/>
  <c r="Y15" i="5"/>
  <c r="X12" i="9"/>
  <c r="AP51" i="5"/>
  <c r="BD57" i="5"/>
  <c r="AW30" i="5"/>
  <c r="AU11" i="8"/>
  <c r="T105" i="8"/>
  <c r="F18" i="9"/>
  <c r="N30" i="8"/>
  <c r="AC9" i="9"/>
  <c r="J60" i="5"/>
  <c r="AE81" i="8"/>
  <c r="AA10" i="5"/>
  <c r="I67" i="8"/>
  <c r="BN28" i="5"/>
  <c r="L24" i="8"/>
  <c r="F79" i="8"/>
  <c r="AU104" i="5"/>
  <c r="N43" i="5"/>
  <c r="BD98" i="8"/>
  <c r="T83" i="9"/>
  <c r="BO30" i="5"/>
  <c r="L64" i="9"/>
  <c r="AP27" i="5"/>
  <c r="AQ37" i="5"/>
  <c r="Y43" i="8"/>
  <c r="BE96" i="5"/>
  <c r="AO27" i="5"/>
  <c r="BG79" i="8"/>
  <c r="L45" i="8"/>
  <c r="W83" i="9"/>
  <c r="N27" i="8"/>
  <c r="E32" i="9"/>
  <c r="BQ6" i="8"/>
  <c r="N45" i="9"/>
  <c r="AH84" i="8"/>
  <c r="K55" i="9"/>
  <c r="U67" i="9"/>
  <c r="U48" i="9"/>
  <c r="AW78" i="9"/>
  <c r="BE20" i="9"/>
  <c r="BN83" i="9"/>
  <c r="H76" i="8"/>
  <c r="BD60" i="8"/>
  <c r="AT103" i="5"/>
  <c r="AG86" i="5"/>
  <c r="W65" i="8"/>
  <c r="N69" i="9"/>
  <c r="N55" i="5"/>
  <c r="W99" i="5"/>
  <c r="AT27" i="8"/>
  <c r="M81" i="8"/>
  <c r="BP75" i="8"/>
  <c r="AW93" i="5"/>
  <c r="I100" i="5"/>
  <c r="Y29" i="5"/>
  <c r="AB61" i="5"/>
  <c r="AU34" i="5"/>
  <c r="AA82" i="9"/>
  <c r="N72" i="5"/>
  <c r="AD67" i="8"/>
  <c r="AO54" i="9"/>
  <c r="H57" i="8"/>
  <c r="AQ51" i="5"/>
  <c r="AO79" i="8"/>
  <c r="AR83" i="9"/>
  <c r="U45" i="9"/>
  <c r="BE46" i="8"/>
  <c r="Y95" i="5"/>
  <c r="T45" i="9"/>
  <c r="K98" i="9"/>
  <c r="AE69" i="9"/>
  <c r="K32" i="8"/>
  <c r="K9" i="8"/>
  <c r="L88" i="9"/>
  <c r="AO60" i="5"/>
  <c r="X18" i="9"/>
  <c r="BG71" i="5"/>
  <c r="L40" i="8"/>
  <c r="X26" i="5"/>
  <c r="BG98" i="8"/>
  <c r="BO7" i="5"/>
  <c r="AF26" i="9"/>
  <c r="AO40" i="5"/>
  <c r="V53" i="8"/>
  <c r="E36" i="8"/>
  <c r="AR46" i="8"/>
  <c r="BN22" i="5"/>
  <c r="H44" i="9"/>
  <c r="K6" i="9"/>
  <c r="I91" i="8"/>
  <c r="K57" i="8"/>
  <c r="U72" i="8"/>
  <c r="U61" i="8"/>
  <c r="G22" i="5"/>
  <c r="AD96" i="8"/>
  <c r="AW21" i="8"/>
  <c r="G22" i="8"/>
  <c r="BQ60" i="5"/>
  <c r="Y83" i="5"/>
  <c r="U49" i="8"/>
  <c r="V77" i="5"/>
  <c r="AC69" i="9"/>
  <c r="H98" i="8"/>
  <c r="BO32" i="8"/>
  <c r="AP27" i="9"/>
  <c r="V48" i="5"/>
  <c r="AV69" i="8"/>
  <c r="H45" i="8"/>
  <c r="AF23" i="5"/>
  <c r="AB59" i="8"/>
  <c r="AO66" i="5"/>
  <c r="F26" i="5"/>
  <c r="AD64" i="8"/>
  <c r="M94" i="5"/>
  <c r="G91" i="9"/>
  <c r="AP28" i="5"/>
  <c r="L64" i="8"/>
  <c r="Y63" i="9"/>
  <c r="G74" i="9"/>
  <c r="F12" i="9"/>
  <c r="U51" i="9"/>
  <c r="AU83" i="9"/>
  <c r="AO52" i="9"/>
  <c r="BN90" i="9"/>
  <c r="AE63" i="8"/>
  <c r="BE58" i="8"/>
  <c r="AT99" i="5"/>
  <c r="AG88" i="5"/>
  <c r="W69" i="8"/>
  <c r="N72" i="9"/>
  <c r="AT33" i="8"/>
  <c r="X85" i="5"/>
  <c r="M54" i="8"/>
  <c r="M72" i="8"/>
  <c r="AG58" i="5"/>
  <c r="AA21" i="8"/>
  <c r="AH82" i="8"/>
  <c r="N60" i="8"/>
  <c r="W11" i="8"/>
  <c r="AG95" i="8"/>
  <c r="BQ19" i="5"/>
  <c r="I8" i="5"/>
  <c r="V82" i="9"/>
  <c r="M32" i="5"/>
  <c r="AT16" i="8"/>
  <c r="AE34" i="9"/>
  <c r="BF74" i="5"/>
  <c r="G79" i="9"/>
  <c r="AV52" i="8"/>
  <c r="E46" i="8"/>
  <c r="Y98" i="5"/>
  <c r="F77" i="9"/>
  <c r="AH79" i="8"/>
  <c r="G65" i="9"/>
  <c r="G82" i="5"/>
  <c r="M55" i="8"/>
  <c r="BD22" i="8"/>
  <c r="AL10" i="8"/>
  <c r="AK56" i="5"/>
  <c r="P24" i="9"/>
  <c r="AJ91" i="5"/>
  <c r="G86" i="9"/>
  <c r="Q60" i="8"/>
  <c r="S47" i="8"/>
  <c r="AL57" i="5"/>
  <c r="AL32" i="5"/>
  <c r="X65" i="8"/>
  <c r="AM74" i="5"/>
  <c r="AI44" i="9"/>
  <c r="AI74" i="8"/>
  <c r="AK69" i="9"/>
  <c r="AK7" i="8"/>
  <c r="P65" i="9"/>
  <c r="S25" i="9"/>
  <c r="R45" i="9"/>
  <c r="G88" i="9"/>
  <c r="AL6" i="5"/>
  <c r="F98" i="5"/>
  <c r="O40" i="9"/>
  <c r="S42" i="8"/>
  <c r="AI84" i="9"/>
  <c r="AI17" i="8"/>
  <c r="AK74" i="9"/>
  <c r="S100" i="8"/>
  <c r="AI76" i="5"/>
  <c r="AI48" i="9"/>
  <c r="H59" i="9"/>
  <c r="AL39" i="8"/>
  <c r="O41" i="9"/>
  <c r="AI82" i="9"/>
  <c r="AK73" i="9"/>
  <c r="S103" i="8"/>
  <c r="AI73" i="5"/>
  <c r="O10" i="9"/>
  <c r="R97" i="8"/>
  <c r="AJ53" i="8"/>
  <c r="AJ39" i="9"/>
  <c r="AL37" i="5"/>
  <c r="G31" i="5"/>
  <c r="AJ103" i="8"/>
  <c r="AM39" i="9"/>
  <c r="AJ85" i="9"/>
  <c r="BG104" i="5"/>
  <c r="X74" i="5"/>
  <c r="AK54" i="5"/>
  <c r="AI12" i="9"/>
  <c r="AM69" i="5"/>
  <c r="AK81" i="9"/>
  <c r="O33" i="9"/>
  <c r="P43" i="8"/>
  <c r="T18" i="9"/>
  <c r="AJ6" i="8"/>
  <c r="AJ53" i="9"/>
  <c r="P11" i="8"/>
  <c r="AJ63" i="9"/>
  <c r="AJ43" i="8"/>
  <c r="AK84" i="8"/>
  <c r="AK25" i="8"/>
  <c r="AJ47" i="5"/>
  <c r="AJ40" i="9"/>
  <c r="BF8" i="5"/>
  <c r="R33" i="9"/>
  <c r="AM67" i="8"/>
  <c r="AI92" i="8"/>
  <c r="T48" i="8"/>
  <c r="R14" i="8"/>
  <c r="AJ25" i="9"/>
  <c r="AI68" i="5"/>
  <c r="Q74" i="9"/>
  <c r="AJ10" i="9"/>
  <c r="R32" i="8"/>
  <c r="AL13" i="8"/>
  <c r="AA35" i="9"/>
  <c r="AL99" i="9"/>
  <c r="S59" i="9"/>
  <c r="AI80" i="9"/>
  <c r="AM78" i="9"/>
  <c r="AL15" i="8"/>
  <c r="AL11" i="5"/>
  <c r="AJ19" i="5"/>
  <c r="U27" i="9"/>
  <c r="AJ31" i="9"/>
  <c r="AI74" i="9"/>
  <c r="AM48" i="9"/>
  <c r="AK38" i="5"/>
  <c r="AI35" i="5"/>
  <c r="AL76" i="9"/>
  <c r="Y40" i="9"/>
  <c r="H16" i="8"/>
  <c r="AM15" i="9"/>
  <c r="AI76" i="9"/>
  <c r="AM49" i="9"/>
  <c r="AK36" i="5"/>
  <c r="AM15" i="5"/>
  <c r="AL74" i="9"/>
  <c r="BD26" i="5"/>
  <c r="S66" i="8"/>
  <c r="AL61" i="9"/>
  <c r="AM85" i="8"/>
  <c r="AK82" i="8"/>
  <c r="AL58" i="9"/>
  <c r="AL97" i="5"/>
  <c r="AK50" i="8"/>
  <c r="AL91" i="8"/>
  <c r="V54" i="5"/>
  <c r="S43" i="9"/>
  <c r="AL6" i="9"/>
  <c r="AM27" i="8"/>
  <c r="AK22" i="9"/>
  <c r="O25" i="9"/>
  <c r="AI18" i="5"/>
  <c r="P62" i="8"/>
  <c r="R34" i="9"/>
  <c r="AK23" i="5"/>
  <c r="AI23" i="5"/>
  <c r="AM25" i="9"/>
  <c r="BD33" i="5"/>
  <c r="AK11" i="9"/>
  <c r="AK67" i="5"/>
  <c r="AM38" i="9"/>
  <c r="AJ86" i="9"/>
  <c r="AC69" i="5"/>
  <c r="S64" i="8"/>
  <c r="O105" i="9"/>
  <c r="AI11" i="8"/>
  <c r="S28" i="8"/>
  <c r="AM86" i="8"/>
  <c r="U16" i="8"/>
  <c r="BF15" i="8"/>
  <c r="P15" i="9"/>
  <c r="F19" i="8"/>
  <c r="S62" i="9"/>
  <c r="R69" i="9"/>
  <c r="AM56" i="5"/>
  <c r="AK72" i="8"/>
  <c r="O97" i="8"/>
  <c r="I84" i="5"/>
  <c r="Q87" i="8"/>
  <c r="AK74" i="8"/>
  <c r="AM47" i="9"/>
  <c r="R44" i="8"/>
  <c r="AI31" i="5"/>
  <c r="F22" i="9"/>
  <c r="F36" i="5"/>
  <c r="R47" i="9"/>
  <c r="T35" i="9"/>
  <c r="AI61" i="5"/>
  <c r="P44" i="9"/>
  <c r="S41" i="8"/>
  <c r="Q6" i="9"/>
  <c r="AJ41" i="5"/>
  <c r="AK76" i="9"/>
  <c r="S101" i="8"/>
  <c r="O25" i="8"/>
  <c r="AI51" i="9"/>
  <c r="R94" i="8"/>
  <c r="AJ54" i="8"/>
  <c r="AJ38" i="9"/>
  <c r="AM46" i="8"/>
  <c r="AJ99" i="8"/>
  <c r="AK46" i="8"/>
  <c r="AI24" i="9"/>
  <c r="AJ88" i="9"/>
  <c r="AJ52" i="8"/>
  <c r="AJ37" i="9"/>
  <c r="AL36" i="5"/>
  <c r="AH19" i="8"/>
  <c r="AM45" i="8"/>
  <c r="AJ100" i="8"/>
  <c r="AK45" i="8"/>
  <c r="AI23" i="9"/>
  <c r="AJ87" i="9"/>
  <c r="BF79" i="5"/>
  <c r="P12" i="8"/>
  <c r="AK53" i="5"/>
  <c r="AR78" i="9"/>
  <c r="AL8" i="9"/>
  <c r="AM72" i="5"/>
  <c r="AK80" i="9"/>
  <c r="AK103" i="9"/>
  <c r="BD24" i="8"/>
  <c r="P45" i="8"/>
  <c r="AA58" i="8"/>
  <c r="AK84" i="9"/>
  <c r="Z28" i="8"/>
  <c r="S33" i="8"/>
  <c r="AI97" i="9"/>
  <c r="Q22" i="9"/>
  <c r="AM20" i="8"/>
  <c r="AK91" i="9"/>
  <c r="AI51" i="5"/>
  <c r="W6" i="5"/>
  <c r="S67" i="8"/>
  <c r="O101" i="9"/>
  <c r="AM12" i="5"/>
  <c r="P22" i="9"/>
  <c r="S27" i="8"/>
  <c r="AM83" i="8"/>
  <c r="AK78" i="8"/>
  <c r="AL32" i="9"/>
  <c r="AI84" i="8"/>
  <c r="BE67" i="5"/>
  <c r="AL65" i="5"/>
  <c r="Q94" i="9"/>
  <c r="AM68" i="5"/>
  <c r="Q35" i="8"/>
  <c r="O35" i="9"/>
  <c r="R28" i="8"/>
  <c r="W66" i="9"/>
  <c r="P60" i="9"/>
  <c r="AJ12" i="5"/>
  <c r="Q85" i="9"/>
  <c r="O93" i="9"/>
  <c r="Q20" i="8"/>
  <c r="AJ10" i="5"/>
  <c r="AJ32" i="9"/>
  <c r="S35" i="8"/>
  <c r="U102" i="8"/>
  <c r="AK63" i="5"/>
  <c r="I88" i="9"/>
  <c r="U71" i="8"/>
  <c r="AM77" i="5"/>
  <c r="AI43" i="9"/>
  <c r="AI72" i="8"/>
  <c r="AK71" i="9"/>
  <c r="AK8" i="8"/>
  <c r="P64" i="9"/>
  <c r="R10" i="8"/>
  <c r="BD56" i="8"/>
  <c r="AM19" i="8"/>
  <c r="F76" i="9"/>
  <c r="AM39" i="5"/>
  <c r="O54" i="8"/>
  <c r="AJ30" i="9"/>
  <c r="AI75" i="9"/>
  <c r="AM52" i="9"/>
  <c r="AK37" i="5"/>
  <c r="AI34" i="5"/>
  <c r="AM20" i="9"/>
  <c r="AL73" i="9"/>
  <c r="BF14" i="5"/>
  <c r="AL60" i="9"/>
  <c r="R49" i="8"/>
  <c r="U36" i="8"/>
  <c r="AK25" i="9"/>
  <c r="AK77" i="8"/>
  <c r="AJ102" i="9"/>
  <c r="AL100" i="5"/>
  <c r="BF103" i="5"/>
  <c r="AL63" i="9"/>
  <c r="AI10" i="5"/>
  <c r="AM84" i="8"/>
  <c r="AK80" i="8"/>
  <c r="AL57" i="9"/>
  <c r="AL98" i="5"/>
  <c r="AL88" i="8"/>
  <c r="BE103" i="5"/>
  <c r="AK70" i="5"/>
  <c r="AI42" i="9"/>
  <c r="Q15" i="9"/>
  <c r="Q37" i="9"/>
  <c r="AK96" i="5"/>
  <c r="AM42" i="8"/>
  <c r="P60" i="8"/>
  <c r="AK41" i="9"/>
  <c r="AB35" i="5"/>
  <c r="S9" i="8"/>
  <c r="R49" i="9"/>
  <c r="AK18" i="5"/>
  <c r="O16" i="8"/>
  <c r="AJ68" i="9"/>
  <c r="S86" i="8"/>
  <c r="AM79" i="8"/>
  <c r="AK84" i="5"/>
  <c r="R10" i="9"/>
  <c r="BF43" i="5"/>
  <c r="P23" i="8"/>
  <c r="Q90" i="9"/>
  <c r="AM70" i="5"/>
  <c r="AK77" i="9"/>
  <c r="BE49" i="8"/>
  <c r="O34" i="9"/>
  <c r="P46" i="8"/>
  <c r="AK82" i="9"/>
  <c r="BD74" i="8"/>
  <c r="AM29" i="5"/>
  <c r="AJ15" i="9"/>
  <c r="P93" i="9"/>
  <c r="R36" i="9"/>
  <c r="AK95" i="9"/>
  <c r="AI52" i="5"/>
  <c r="AK30" i="5"/>
  <c r="AQ103" i="9"/>
  <c r="AA27" i="9"/>
  <c r="R101" i="8"/>
  <c r="O74" i="8"/>
  <c r="P76" i="9"/>
  <c r="AI57" i="5"/>
  <c r="Q51" i="9"/>
  <c r="AL56" i="8"/>
  <c r="AI20" i="9"/>
  <c r="E10" i="9"/>
  <c r="S39" i="9"/>
  <c r="AJ9" i="5"/>
  <c r="AA46" i="9"/>
  <c r="AL96" i="9"/>
  <c r="S58" i="9"/>
  <c r="AJ70" i="8"/>
  <c r="Q49" i="9"/>
  <c r="AJ30" i="5"/>
  <c r="O9" i="9"/>
  <c r="S105" i="8"/>
  <c r="O24" i="8"/>
  <c r="AI50" i="9"/>
  <c r="R96" i="8"/>
  <c r="AI31" i="8"/>
  <c r="Q16" i="9"/>
  <c r="S15" i="8"/>
  <c r="R78" i="9"/>
  <c r="AM44" i="8"/>
  <c r="AJ104" i="8"/>
  <c r="AK43" i="8"/>
  <c r="AJ83" i="9"/>
  <c r="X21" i="5"/>
  <c r="W52" i="5"/>
  <c r="AK11" i="5"/>
  <c r="Q91" i="8"/>
  <c r="AK13" i="5"/>
  <c r="AK78" i="9"/>
  <c r="AK104" i="9"/>
  <c r="BF12" i="8"/>
  <c r="AI41" i="5"/>
  <c r="V100" i="5"/>
  <c r="S22" i="9"/>
  <c r="AK55" i="5"/>
  <c r="AK10" i="9"/>
  <c r="AM71" i="5"/>
  <c r="AK79" i="9"/>
  <c r="AK102" i="9"/>
  <c r="O10" i="8"/>
  <c r="P44" i="8"/>
  <c r="AK86" i="9"/>
  <c r="BF25" i="8"/>
  <c r="S32" i="8"/>
  <c r="AI96" i="9"/>
  <c r="AK12" i="9"/>
  <c r="I22" i="8"/>
  <c r="AK94" i="9"/>
  <c r="O23" i="8"/>
  <c r="AL68" i="5"/>
  <c r="I51" i="8"/>
  <c r="S43" i="8"/>
  <c r="AI13" i="5"/>
  <c r="O31" i="9"/>
  <c r="AM57" i="5"/>
  <c r="AM31" i="8"/>
  <c r="Q21" i="9"/>
  <c r="S40" i="9"/>
  <c r="AI67" i="8"/>
  <c r="P82" i="9"/>
  <c r="P9" i="8"/>
  <c r="AK64" i="8"/>
  <c r="BD28" i="8"/>
  <c r="S44" i="9"/>
  <c r="Q14" i="9"/>
  <c r="AM28" i="8"/>
  <c r="P89" i="9"/>
  <c r="Q21" i="8"/>
  <c r="AI25" i="9"/>
  <c r="AL24" i="9"/>
  <c r="AC69" i="8"/>
  <c r="P27" i="8"/>
  <c r="I40" i="9"/>
  <c r="AI60" i="5"/>
  <c r="P43" i="9"/>
  <c r="P105" i="8"/>
  <c r="AJ42" i="5"/>
  <c r="O39" i="9"/>
  <c r="AK14" i="5"/>
  <c r="E51" i="5"/>
  <c r="AK28" i="8"/>
  <c r="AM57" i="9"/>
  <c r="BF8" i="8"/>
  <c r="AJ25" i="8"/>
  <c r="AL62" i="9"/>
  <c r="R48" i="8"/>
  <c r="AJ10" i="8"/>
  <c r="R44" i="9"/>
  <c r="AK81" i="8"/>
  <c r="AJ103" i="9"/>
  <c r="AL99" i="5"/>
  <c r="AL92" i="8"/>
  <c r="Z73" i="5"/>
  <c r="AK71" i="5"/>
  <c r="AL40" i="9"/>
  <c r="I90" i="5"/>
  <c r="AM61" i="9"/>
  <c r="Z15" i="5"/>
  <c r="AK41" i="5"/>
  <c r="Q38" i="9"/>
  <c r="AK97" i="5"/>
  <c r="G38" i="5"/>
  <c r="P63" i="8"/>
  <c r="Y77" i="8"/>
  <c r="AK72" i="5"/>
  <c r="AL41" i="9"/>
  <c r="AM62" i="9"/>
  <c r="AK42" i="5"/>
  <c r="Q39" i="9"/>
  <c r="AK100" i="5"/>
  <c r="AM41" i="8"/>
  <c r="P61" i="8"/>
  <c r="AK40" i="9"/>
  <c r="I25" i="5"/>
  <c r="S76" i="9"/>
  <c r="R50" i="9"/>
  <c r="AK24" i="5"/>
  <c r="AJ71" i="9"/>
  <c r="S84" i="8"/>
  <c r="AK87" i="5"/>
  <c r="R22" i="9"/>
  <c r="H85" i="5"/>
  <c r="R104" i="8"/>
  <c r="O44" i="8"/>
  <c r="AI58" i="9"/>
  <c r="Q83" i="9"/>
  <c r="AA87" i="5"/>
  <c r="H43" i="5"/>
  <c r="O94" i="9"/>
  <c r="AM18" i="5"/>
  <c r="Q54" i="8"/>
  <c r="BG47" i="8"/>
  <c r="P28" i="8"/>
  <c r="Q78" i="9"/>
  <c r="AK51" i="9"/>
  <c r="AK90" i="9"/>
  <c r="AI50" i="5"/>
  <c r="AK31" i="5"/>
  <c r="V39" i="9"/>
  <c r="R27" i="8"/>
  <c r="G48" i="5"/>
  <c r="Q9" i="8"/>
  <c r="R72" i="9"/>
  <c r="Y31" i="5"/>
  <c r="Q54" i="9"/>
  <c r="AM50" i="5"/>
  <c r="AM82" i="8"/>
  <c r="Q71" i="8"/>
  <c r="O47" i="8"/>
  <c r="AK66" i="8"/>
  <c r="P31" i="8"/>
  <c r="AM73" i="8"/>
  <c r="T76" i="9"/>
  <c r="H99" i="8"/>
  <c r="AM40" i="5"/>
  <c r="O52" i="8"/>
  <c r="AJ29" i="9"/>
  <c r="R25" i="9"/>
  <c r="Q34" i="9"/>
  <c r="AM51" i="9"/>
  <c r="AK44" i="8"/>
  <c r="AJ82" i="9"/>
  <c r="Z21" i="5"/>
  <c r="Q88" i="8"/>
  <c r="S40" i="8"/>
  <c r="AK34" i="8"/>
  <c r="T97" i="9"/>
  <c r="AJ23" i="8"/>
  <c r="AK105" i="9"/>
  <c r="O6" i="8"/>
  <c r="S36" i="8"/>
  <c r="AI42" i="5"/>
  <c r="AK85" i="9"/>
  <c r="BF71" i="8"/>
  <c r="AI98" i="9"/>
  <c r="AJ28" i="9"/>
  <c r="AM102" i="8"/>
  <c r="AM10" i="8"/>
  <c r="S12" i="9"/>
  <c r="AL24" i="5"/>
  <c r="AM39" i="8"/>
  <c r="AA27" i="5"/>
  <c r="AI99" i="9"/>
  <c r="T54" i="9"/>
  <c r="AM100" i="8"/>
  <c r="R21" i="8"/>
  <c r="AL69" i="5"/>
  <c r="T18" i="5"/>
  <c r="S45" i="8"/>
  <c r="AI16" i="9"/>
  <c r="AI72" i="5"/>
  <c r="Q43" i="9"/>
  <c r="S41" i="9"/>
  <c r="AI65" i="8"/>
  <c r="P85" i="9"/>
  <c r="R39" i="8"/>
  <c r="AK65" i="8"/>
  <c r="Q28" i="8"/>
  <c r="AK46" i="5"/>
  <c r="BF68" i="9"/>
  <c r="AI39" i="9"/>
  <c r="S23" i="8"/>
  <c r="R81" i="9"/>
  <c r="AM43" i="8"/>
  <c r="AJ105" i="8"/>
  <c r="H39" i="8"/>
  <c r="AJ104" i="9"/>
  <c r="AL95" i="5"/>
  <c r="AL90" i="8"/>
  <c r="BE60" i="8"/>
  <c r="AK68" i="5"/>
  <c r="P16" i="9"/>
  <c r="AL9" i="5"/>
  <c r="AM60" i="9"/>
  <c r="P74" i="8"/>
  <c r="AK43" i="5"/>
  <c r="P101" i="9"/>
  <c r="AK101" i="5"/>
  <c r="AI35" i="8"/>
  <c r="P93" i="8"/>
  <c r="BG88" i="5"/>
  <c r="S75" i="9"/>
  <c r="AK58" i="5"/>
  <c r="R53" i="9"/>
  <c r="BE52" i="5"/>
  <c r="AJ70" i="9"/>
  <c r="S85" i="8"/>
  <c r="AJ17" i="8"/>
  <c r="O34" i="8"/>
  <c r="AL22" i="8"/>
  <c r="AA21" i="5"/>
  <c r="S73" i="9"/>
  <c r="R52" i="9"/>
  <c r="AK25" i="5"/>
  <c r="AJ69" i="9"/>
  <c r="S87" i="8"/>
  <c r="AJ20" i="8"/>
  <c r="AK86" i="5"/>
  <c r="G77" i="8"/>
  <c r="R100" i="8"/>
  <c r="O43" i="8"/>
  <c r="AI59" i="9"/>
  <c r="AL71" i="8"/>
  <c r="Q88" i="9"/>
  <c r="BG61" i="5"/>
  <c r="O95" i="9"/>
  <c r="R28" i="9"/>
  <c r="W96" i="5"/>
  <c r="AJ24" i="8"/>
  <c r="AI14" i="9"/>
  <c r="R47" i="8"/>
  <c r="R43" i="9"/>
  <c r="F25" i="5"/>
  <c r="S37" i="8"/>
  <c r="AI43" i="5"/>
  <c r="AK88" i="9"/>
  <c r="BG50" i="8"/>
  <c r="R31" i="8"/>
  <c r="AI100" i="9"/>
  <c r="AJ22" i="8"/>
  <c r="AI10" i="9"/>
  <c r="S80" i="9"/>
  <c r="Q19" i="9"/>
  <c r="AM105" i="8"/>
  <c r="AM8" i="9"/>
  <c r="AL25" i="5"/>
  <c r="AM38" i="8"/>
  <c r="AL72" i="5"/>
  <c r="I28" i="8"/>
  <c r="AJ46" i="9"/>
  <c r="AM35" i="5"/>
  <c r="AI69" i="5"/>
  <c r="AM33" i="9"/>
  <c r="AJ33" i="9"/>
  <c r="R40" i="8"/>
  <c r="AL58" i="5"/>
  <c r="Z48" i="8"/>
  <c r="S46" i="8"/>
  <c r="AJ45" i="9"/>
  <c r="AM34" i="5"/>
  <c r="AI71" i="5"/>
  <c r="Q44" i="9"/>
  <c r="R38" i="8"/>
  <c r="AL14" i="5"/>
  <c r="AC46" i="8"/>
  <c r="Q24" i="9"/>
  <c r="AM16" i="5"/>
  <c r="AK47" i="9"/>
  <c r="O13" i="8"/>
  <c r="P20" i="9"/>
  <c r="Y105" i="9"/>
  <c r="AL7" i="8"/>
  <c r="AL40" i="8"/>
  <c r="AJ54" i="9"/>
  <c r="AI83" i="9"/>
  <c r="AJ8" i="9"/>
  <c r="S102" i="8"/>
  <c r="H91" i="5"/>
  <c r="O11" i="8"/>
  <c r="T82" i="8"/>
  <c r="R103" i="8"/>
  <c r="O45" i="8"/>
  <c r="AI57" i="9"/>
  <c r="Q82" i="9"/>
  <c r="AK15" i="5"/>
  <c r="AJ18" i="5"/>
  <c r="O89" i="9"/>
  <c r="P22" i="8"/>
  <c r="Q53" i="8"/>
  <c r="T40" i="9"/>
  <c r="P75" i="9"/>
  <c r="AI59" i="5"/>
  <c r="Q50" i="9"/>
  <c r="AL57" i="8"/>
  <c r="Y64" i="9"/>
  <c r="AM60" i="5"/>
  <c r="G39" i="5"/>
  <c r="AM18" i="9"/>
  <c r="W9" i="8"/>
  <c r="S18" i="9"/>
  <c r="AM64" i="8"/>
  <c r="AI90" i="8"/>
  <c r="P19" i="8"/>
  <c r="R65" i="9"/>
  <c r="Q42" i="8"/>
  <c r="AK32" i="9"/>
  <c r="X45" i="8"/>
  <c r="AK6" i="8"/>
  <c r="BD50" i="8"/>
  <c r="Q90" i="8"/>
  <c r="S39" i="8"/>
  <c r="AK35" i="8"/>
  <c r="AM41" i="9"/>
  <c r="AK101" i="9"/>
  <c r="AK98" i="5"/>
  <c r="AI34" i="8"/>
  <c r="P95" i="8"/>
  <c r="BD39" i="5"/>
  <c r="S74" i="9"/>
  <c r="AK57" i="5"/>
  <c r="R51" i="9"/>
  <c r="AJ72" i="9"/>
  <c r="Q63" i="8"/>
  <c r="AJ29" i="5"/>
  <c r="O35" i="8"/>
  <c r="AM33" i="5"/>
  <c r="O31" i="8"/>
  <c r="I17" i="8"/>
  <c r="Q84" i="8"/>
  <c r="AL70" i="8"/>
  <c r="AM45" i="9"/>
  <c r="AI6" i="5"/>
  <c r="T85" i="8"/>
  <c r="BF19" i="8"/>
  <c r="AB81" i="8"/>
  <c r="R14" i="9"/>
  <c r="O46" i="8"/>
  <c r="Q86" i="8"/>
  <c r="AL69" i="8"/>
  <c r="Q86" i="9"/>
  <c r="AL7" i="9"/>
  <c r="S17" i="8"/>
  <c r="V72" i="9"/>
  <c r="AJ20" i="5"/>
  <c r="Q48" i="8"/>
  <c r="AI54" i="5"/>
  <c r="AI81" i="9"/>
  <c r="AM11" i="9"/>
  <c r="AM79" i="9"/>
  <c r="AM62" i="5"/>
  <c r="BG29" i="8"/>
  <c r="AL47" i="8"/>
  <c r="AI15" i="9"/>
  <c r="Y33" i="9"/>
  <c r="BG66" i="5"/>
  <c r="AJ16" i="5"/>
  <c r="AJ48" i="9"/>
  <c r="AJ60" i="9"/>
  <c r="AJ45" i="8"/>
  <c r="AK83" i="8"/>
  <c r="S29" i="8"/>
  <c r="Z8" i="9"/>
  <c r="P73" i="9"/>
  <c r="AI58" i="5"/>
  <c r="AK45" i="9"/>
  <c r="AL7" i="5"/>
  <c r="AL55" i="8"/>
  <c r="AM44" i="9"/>
  <c r="AL22" i="9"/>
  <c r="I17" i="9"/>
  <c r="AB98" i="8"/>
  <c r="P102" i="8"/>
  <c r="P57" i="9"/>
  <c r="AL50" i="5"/>
  <c r="AJ50" i="8"/>
  <c r="AL60" i="8"/>
  <c r="O13" i="9"/>
  <c r="BG27" i="8"/>
  <c r="O104" i="9"/>
  <c r="Q34" i="8"/>
  <c r="O36" i="9"/>
  <c r="G42" i="5"/>
  <c r="S63" i="9"/>
  <c r="AM6" i="5"/>
  <c r="AM23" i="9"/>
  <c r="O20" i="9"/>
  <c r="BF98" i="9"/>
  <c r="AK75" i="9"/>
  <c r="BF51" i="5"/>
  <c r="AJ13" i="5"/>
  <c r="AL52" i="5"/>
  <c r="W12" i="8"/>
  <c r="AJ26" i="5"/>
  <c r="Q87" i="9"/>
  <c r="AI23" i="8"/>
  <c r="S34" i="8"/>
  <c r="AJ52" i="9"/>
  <c r="AJ61" i="9"/>
  <c r="AM77" i="8"/>
  <c r="AK85" i="8"/>
  <c r="O49" i="8"/>
  <c r="R54" i="9"/>
  <c r="AM72" i="8"/>
  <c r="AK8" i="9"/>
  <c r="BE71" i="9"/>
  <c r="P99" i="8"/>
  <c r="P59" i="9"/>
  <c r="AI53" i="9"/>
  <c r="S31" i="8"/>
  <c r="AK44" i="5"/>
  <c r="AM7" i="9"/>
  <c r="AI37" i="9"/>
  <c r="S11" i="9"/>
  <c r="AK88" i="8"/>
  <c r="AA25" i="5"/>
  <c r="AJ101" i="9"/>
  <c r="AL96" i="5"/>
  <c r="Q59" i="9"/>
  <c r="AL19" i="5"/>
  <c r="AK57" i="8"/>
  <c r="AK49" i="5"/>
  <c r="AL66" i="9"/>
  <c r="AK36" i="8"/>
  <c r="AI32" i="5"/>
  <c r="AM56" i="9"/>
  <c r="BG46" i="5"/>
  <c r="AJ27" i="8"/>
  <c r="AI30" i="9"/>
  <c r="R77" i="9"/>
  <c r="V79" i="5"/>
  <c r="AL91" i="5"/>
  <c r="AI62" i="8"/>
  <c r="AK24" i="9"/>
  <c r="AK16" i="9"/>
  <c r="S6" i="9"/>
  <c r="R35" i="8"/>
  <c r="F17" i="8"/>
  <c r="P85" i="8"/>
  <c r="AM73" i="9"/>
  <c r="Z79" i="9"/>
  <c r="AK28" i="9"/>
  <c r="AK104" i="8"/>
  <c r="AM97" i="8"/>
  <c r="AM54" i="5"/>
  <c r="AK6" i="5"/>
  <c r="AJ77" i="8"/>
  <c r="AM30" i="8"/>
  <c r="AI58" i="8"/>
  <c r="AK97" i="8"/>
  <c r="R29" i="9"/>
  <c r="O70" i="9"/>
  <c r="AK54" i="8"/>
  <c r="AK12" i="5"/>
  <c r="P47" i="9"/>
  <c r="P32" i="8"/>
  <c r="AL29" i="8"/>
  <c r="O105" i="8"/>
  <c r="P49" i="8"/>
  <c r="E7" i="5"/>
  <c r="AM22" i="9"/>
  <c r="O82" i="8"/>
  <c r="P72" i="9"/>
  <c r="P41" i="8"/>
  <c r="AL12" i="5"/>
  <c r="AK19" i="8"/>
  <c r="P50" i="9"/>
  <c r="AJ24" i="9"/>
  <c r="AI24" i="5"/>
  <c r="F29" i="5"/>
  <c r="AM26" i="8"/>
  <c r="H52" i="5"/>
  <c r="AM7" i="5"/>
  <c r="Q49" i="8"/>
  <c r="AM77" i="9"/>
  <c r="AJ17" i="9"/>
  <c r="AM53" i="9"/>
  <c r="Z27" i="9"/>
  <c r="AI56" i="5"/>
  <c r="AI29" i="5"/>
  <c r="BD24" i="5"/>
  <c r="AK15" i="8"/>
  <c r="AM78" i="8"/>
  <c r="AK83" i="5"/>
  <c r="F46" i="8"/>
  <c r="V102" i="8"/>
  <c r="AI86" i="9"/>
  <c r="AL67" i="8"/>
  <c r="BE40" i="8"/>
  <c r="Q92" i="9"/>
  <c r="AJ32" i="5"/>
  <c r="AK89" i="8"/>
  <c r="AK39" i="8"/>
  <c r="AI86" i="8"/>
  <c r="Y80" i="9"/>
  <c r="P30" i="8"/>
  <c r="AL16" i="9"/>
  <c r="AJ6" i="9"/>
  <c r="S7" i="9"/>
  <c r="AL63" i="8"/>
  <c r="AI8" i="9"/>
  <c r="BE47" i="8"/>
  <c r="AM66" i="8"/>
  <c r="AI88" i="8"/>
  <c r="AM21" i="9"/>
  <c r="AM27" i="5"/>
  <c r="R64" i="9"/>
  <c r="AI52" i="8"/>
  <c r="AK38" i="8"/>
  <c r="O24" i="9"/>
  <c r="AM104" i="5"/>
  <c r="Q12" i="9"/>
  <c r="R51" i="8"/>
  <c r="O18" i="8"/>
  <c r="AI18" i="8"/>
  <c r="AM31" i="5"/>
  <c r="AI55" i="8"/>
  <c r="AK93" i="8"/>
  <c r="Q22" i="8"/>
  <c r="Q64" i="9"/>
  <c r="P13" i="8"/>
  <c r="AI37" i="5"/>
  <c r="AM59" i="8"/>
  <c r="R64" i="8"/>
  <c r="AI15" i="8"/>
  <c r="O9" i="8"/>
  <c r="R82" i="9"/>
  <c r="AJ64" i="5"/>
  <c r="O75" i="9"/>
  <c r="S93" i="9"/>
  <c r="AL82" i="9"/>
  <c r="AM40" i="9"/>
  <c r="Q57" i="9"/>
  <c r="AM100" i="5"/>
  <c r="G84" i="5"/>
  <c r="AL84" i="8"/>
  <c r="AM84" i="5"/>
  <c r="Q69" i="9"/>
  <c r="R70" i="8"/>
  <c r="AI44" i="8"/>
  <c r="S82" i="8"/>
  <c r="S72" i="8"/>
  <c r="AL105" i="9"/>
  <c r="O45" i="9"/>
  <c r="AJ53" i="5"/>
  <c r="AK74" i="5"/>
  <c r="O50" i="9"/>
  <c r="AI92" i="5"/>
  <c r="AK49" i="8"/>
  <c r="O85" i="8"/>
  <c r="Y53" i="8"/>
  <c r="AI101" i="8"/>
  <c r="R42" i="9"/>
  <c r="P36" i="9"/>
  <c r="AJ20" i="9"/>
  <c r="AI6" i="8"/>
  <c r="AM91" i="8"/>
  <c r="AL104" i="5"/>
  <c r="AK104" i="5"/>
  <c r="AL35" i="5"/>
  <c r="AK52" i="8"/>
  <c r="Q9" i="9"/>
  <c r="P37" i="8"/>
  <c r="AL30" i="8"/>
  <c r="O100" i="8"/>
  <c r="P48" i="8"/>
  <c r="AK9" i="8"/>
  <c r="O78" i="8"/>
  <c r="P79" i="8"/>
  <c r="R26" i="8"/>
  <c r="AJ17" i="5"/>
  <c r="AM28" i="9"/>
  <c r="AL81" i="5"/>
  <c r="AB24" i="9"/>
  <c r="AL96" i="8"/>
  <c r="Q85" i="8"/>
  <c r="AL49" i="8"/>
  <c r="AJ26" i="8"/>
  <c r="Q98" i="9"/>
  <c r="AI80" i="8"/>
  <c r="AJ80" i="8"/>
  <c r="AJ58" i="5"/>
  <c r="AI9" i="9"/>
  <c r="P18" i="8"/>
  <c r="AL31" i="5"/>
  <c r="R74" i="9"/>
  <c r="AI30" i="5"/>
  <c r="R95" i="8"/>
  <c r="Q93" i="9"/>
  <c r="AM40" i="8"/>
  <c r="AJ47" i="9"/>
  <c r="AJ34" i="9"/>
  <c r="AM24" i="9"/>
  <c r="P66" i="9"/>
  <c r="R46" i="9"/>
  <c r="P6" i="8"/>
  <c r="S104" i="8"/>
  <c r="H13" i="9"/>
  <c r="AA44" i="9"/>
  <c r="Y58" i="5"/>
  <c r="AL32" i="8"/>
  <c r="AI66" i="8"/>
  <c r="AM75" i="8"/>
  <c r="AB51" i="9"/>
  <c r="AJ62" i="9"/>
  <c r="AJ46" i="8"/>
  <c r="AK66" i="5"/>
  <c r="R56" i="9"/>
  <c r="BE21" i="5"/>
  <c r="AL104" i="9"/>
  <c r="AJ89" i="5"/>
  <c r="R35" i="9"/>
  <c r="AK93" i="9"/>
  <c r="AL62" i="8"/>
  <c r="AJ49" i="9"/>
  <c r="R17" i="9"/>
  <c r="R80" i="9"/>
  <c r="AK87" i="8"/>
  <c r="AL64" i="8"/>
  <c r="P78" i="9"/>
  <c r="Y64" i="5"/>
  <c r="Q92" i="8"/>
  <c r="P11" i="9"/>
  <c r="P75" i="8"/>
  <c r="P104" i="9"/>
  <c r="AK95" i="5"/>
  <c r="I59" i="5"/>
  <c r="AL27" i="8"/>
  <c r="P97" i="8"/>
  <c r="AI91" i="8"/>
  <c r="AL33" i="5"/>
  <c r="O62" i="9"/>
  <c r="S45" i="9"/>
  <c r="AI78" i="8"/>
  <c r="AK75" i="5"/>
  <c r="Q63" i="9"/>
  <c r="AI94" i="5"/>
  <c r="AM45" i="5"/>
  <c r="AJ103" i="5"/>
  <c r="AK38" i="9"/>
  <c r="AC27" i="9"/>
  <c r="R6" i="9"/>
  <c r="Q80" i="8"/>
  <c r="AJ34" i="8"/>
  <c r="AM14" i="5"/>
  <c r="R52" i="8"/>
  <c r="AM89" i="9"/>
  <c r="AJ59" i="8"/>
  <c r="AK9" i="5"/>
  <c r="AK98" i="9"/>
  <c r="AM67" i="5"/>
  <c r="AL71" i="5"/>
  <c r="AL94" i="5"/>
  <c r="AK23" i="9"/>
  <c r="Q76" i="8"/>
  <c r="P64" i="8"/>
  <c r="AL6" i="8"/>
  <c r="S26" i="9"/>
  <c r="AK51" i="8"/>
  <c r="Q37" i="8"/>
  <c r="Q8" i="9"/>
  <c r="R32" i="9"/>
  <c r="AM74" i="9"/>
  <c r="U98" i="9"/>
  <c r="AK100" i="8"/>
  <c r="AM94" i="8"/>
  <c r="AM55" i="5"/>
  <c r="Q7" i="8"/>
  <c r="AA51" i="5"/>
  <c r="AJ16" i="9"/>
  <c r="AJ90" i="9"/>
  <c r="S85" i="9"/>
  <c r="AJ98" i="9"/>
  <c r="AI45" i="5"/>
  <c r="U57" i="9"/>
  <c r="Q19" i="8"/>
  <c r="O33" i="8"/>
  <c r="AM105" i="9"/>
  <c r="X73" i="8"/>
  <c r="R27" i="9"/>
  <c r="AI100" i="8"/>
  <c r="AK60" i="9"/>
  <c r="Q101" i="9"/>
  <c r="BE93" i="5"/>
  <c r="O21" i="9"/>
  <c r="AM25" i="8"/>
  <c r="AI7" i="8"/>
  <c r="Q97" i="9"/>
  <c r="R20" i="9"/>
  <c r="AM6" i="8"/>
  <c r="AJ6" i="5"/>
  <c r="AJ78" i="8"/>
  <c r="AK30" i="9"/>
  <c r="AK7" i="5"/>
  <c r="AL30" i="5"/>
  <c r="AL47" i="5"/>
  <c r="AJ15" i="5"/>
  <c r="P88" i="8"/>
  <c r="AM90" i="5"/>
  <c r="AK90" i="5"/>
  <c r="O49" i="9"/>
  <c r="AI17" i="9"/>
  <c r="AK63" i="8"/>
  <c r="O86" i="8"/>
  <c r="P56" i="8"/>
  <c r="Q32" i="9"/>
  <c r="R90" i="8"/>
  <c r="AL103" i="9"/>
  <c r="Q83" i="8"/>
  <c r="AI13" i="9"/>
  <c r="AL100" i="9"/>
  <c r="AM80" i="9"/>
  <c r="Q30" i="8"/>
  <c r="S30" i="8"/>
  <c r="AI75" i="5"/>
  <c r="U44" i="9"/>
  <c r="I99" i="8"/>
  <c r="AM9" i="9"/>
  <c r="AL48" i="8"/>
  <c r="H99" i="9"/>
  <c r="AJ55" i="9"/>
  <c r="AK9" i="9"/>
  <c r="G79" i="5"/>
  <c r="Q77" i="9"/>
  <c r="H35" i="8"/>
  <c r="AI18" i="9"/>
  <c r="T55" i="5"/>
  <c r="AL66" i="8"/>
  <c r="AM63" i="8"/>
  <c r="R9" i="9"/>
  <c r="O76" i="8"/>
  <c r="AI89" i="8"/>
  <c r="AA33" i="8"/>
  <c r="AK91" i="8"/>
  <c r="R55" i="9"/>
  <c r="AL31" i="8"/>
  <c r="Q58" i="9"/>
  <c r="Z52" i="5"/>
  <c r="AL64" i="5"/>
  <c r="Q89" i="9"/>
  <c r="P24" i="8"/>
  <c r="O26" i="9"/>
  <c r="S81" i="9"/>
  <c r="AM104" i="8"/>
  <c r="P16" i="8"/>
  <c r="AK21" i="5"/>
  <c r="Q14" i="8"/>
  <c r="AJ74" i="8"/>
  <c r="P84" i="8"/>
  <c r="P34" i="8"/>
  <c r="I21" i="5"/>
  <c r="AM75" i="9"/>
  <c r="AK101" i="8"/>
  <c r="O40" i="8"/>
  <c r="AL37" i="9"/>
  <c r="AJ102" i="8"/>
  <c r="S102" i="9"/>
  <c r="AM68" i="8"/>
  <c r="O69" i="8"/>
  <c r="P52" i="9"/>
  <c r="R18" i="9"/>
  <c r="Q7" i="9"/>
  <c r="AJ40" i="5"/>
  <c r="Q55" i="8"/>
  <c r="AK56" i="9"/>
  <c r="S25" i="8"/>
  <c r="O15" i="8"/>
  <c r="AI36" i="5"/>
  <c r="AM58" i="8"/>
  <c r="R67" i="8"/>
  <c r="AI21" i="8"/>
  <c r="R87" i="9"/>
  <c r="R87" i="8"/>
  <c r="AJ65" i="5"/>
  <c r="AM97" i="9"/>
  <c r="S94" i="9"/>
  <c r="AC24" i="8"/>
  <c r="AI9" i="8"/>
  <c r="AL86" i="9"/>
  <c r="O7" i="9"/>
  <c r="I16" i="8"/>
  <c r="AI7" i="5"/>
  <c r="AI32" i="9"/>
  <c r="AM83" i="5"/>
  <c r="Q72" i="9"/>
  <c r="R71" i="8"/>
  <c r="AI48" i="5"/>
  <c r="Q27" i="9"/>
  <c r="S78" i="8"/>
  <c r="AK59" i="5"/>
  <c r="AL23" i="5"/>
  <c r="F50" i="8"/>
  <c r="AI41" i="8"/>
  <c r="AI68" i="9"/>
  <c r="AA34" i="5"/>
  <c r="AL46" i="8"/>
  <c r="AL93" i="8"/>
  <c r="AL60" i="5"/>
  <c r="O67" i="8"/>
  <c r="AI93" i="9"/>
  <c r="S60" i="9"/>
  <c r="AJ105" i="9"/>
  <c r="AJ9" i="9"/>
  <c r="AJ39" i="8"/>
  <c r="AJ93" i="9"/>
  <c r="S87" i="9"/>
  <c r="AK34" i="9"/>
  <c r="AB23" i="5"/>
  <c r="AL17" i="8"/>
  <c r="O32" i="8"/>
  <c r="AL28" i="8"/>
  <c r="AL48" i="5"/>
  <c r="E34" i="5"/>
  <c r="P89" i="8"/>
  <c r="AM92" i="5"/>
  <c r="AK92" i="5"/>
  <c r="O52" i="9"/>
  <c r="AK60" i="8"/>
  <c r="O87" i="8"/>
  <c r="P59" i="8"/>
  <c r="AK76" i="8"/>
  <c r="AI40" i="9"/>
  <c r="R92" i="9"/>
  <c r="P52" i="8"/>
  <c r="O65" i="9"/>
  <c r="AJ42" i="8"/>
  <c r="AM95" i="8"/>
  <c r="BF36" i="5"/>
  <c r="AI28" i="8"/>
  <c r="P13" i="9"/>
  <c r="R12" i="9"/>
  <c r="S27" i="9"/>
  <c r="P103" i="9"/>
  <c r="S19" i="9"/>
  <c r="P7" i="8"/>
  <c r="AA16" i="9"/>
  <c r="AM6" i="9"/>
  <c r="T23" i="9"/>
  <c r="AJ48" i="5"/>
  <c r="S65" i="8"/>
  <c r="O102" i="9"/>
  <c r="AK79" i="8"/>
  <c r="H82" i="9"/>
  <c r="AJ56" i="9"/>
  <c r="AA52" i="9"/>
  <c r="AJ51" i="8"/>
  <c r="AI77" i="5"/>
  <c r="AJ51" i="9"/>
  <c r="AJ92" i="5"/>
  <c r="AK88" i="5"/>
  <c r="BD71" i="9"/>
  <c r="AM51" i="5"/>
  <c r="AJ44" i="8"/>
  <c r="Q70" i="8"/>
  <c r="P51" i="8"/>
  <c r="AL67" i="5"/>
  <c r="O103" i="9"/>
  <c r="AI7" i="9"/>
  <c r="P21" i="8"/>
  <c r="R66" i="9"/>
  <c r="AI54" i="8"/>
  <c r="AK40" i="8"/>
  <c r="AI83" i="8"/>
  <c r="BE53" i="5"/>
  <c r="R74" i="8"/>
  <c r="AL102" i="9"/>
  <c r="AK22" i="5"/>
  <c r="P95" i="9"/>
  <c r="Q61" i="8"/>
  <c r="AK92" i="9"/>
  <c r="AK52" i="5"/>
  <c r="P39" i="8"/>
  <c r="BP68" i="9"/>
  <c r="AM101" i="5"/>
  <c r="AI81" i="5"/>
  <c r="P8" i="9"/>
  <c r="AM17" i="5"/>
  <c r="AL17" i="5"/>
  <c r="Q70" i="9"/>
  <c r="Q40" i="8"/>
  <c r="AI46" i="8"/>
  <c r="S80" i="8"/>
  <c r="S76" i="8"/>
  <c r="BD72" i="5"/>
  <c r="P15" i="8"/>
  <c r="AJ30" i="8"/>
  <c r="AJ83" i="5"/>
  <c r="AI45" i="9"/>
  <c r="R63" i="8"/>
  <c r="AK42" i="9"/>
  <c r="E63" i="9"/>
  <c r="O79" i="8"/>
  <c r="P68" i="9"/>
  <c r="R6" i="8"/>
  <c r="Q82" i="8"/>
  <c r="R12" i="8"/>
  <c r="AM94" i="9"/>
  <c r="AJ58" i="8"/>
  <c r="AK99" i="9"/>
  <c r="AM65" i="5"/>
  <c r="O27" i="9"/>
  <c r="AL89" i="8"/>
  <c r="AM98" i="5"/>
  <c r="AL87" i="8"/>
  <c r="Q74" i="8"/>
  <c r="AC54" i="8"/>
  <c r="P66" i="8"/>
  <c r="P6" i="9"/>
  <c r="F58" i="5"/>
  <c r="Q100" i="9"/>
  <c r="AK10" i="8"/>
  <c r="AJ81" i="8"/>
  <c r="AL26" i="8"/>
  <c r="AI57" i="8"/>
  <c r="AK29" i="9"/>
  <c r="P10" i="8"/>
  <c r="BE37" i="9"/>
  <c r="O69" i="9"/>
  <c r="AL101" i="5"/>
  <c r="P80" i="8"/>
  <c r="AI42" i="8"/>
  <c r="AI69" i="9"/>
  <c r="AL43" i="8"/>
  <c r="AL95" i="8"/>
  <c r="W14" i="5"/>
  <c r="AM101" i="8"/>
  <c r="W30" i="8"/>
  <c r="BF27" i="8"/>
  <c r="P14" i="8"/>
  <c r="Q29" i="8"/>
  <c r="V99" i="9"/>
  <c r="AI53" i="5"/>
  <c r="G91" i="8"/>
  <c r="AL26" i="5"/>
  <c r="Q23" i="9"/>
  <c r="AK46" i="9"/>
  <c r="AM43" i="9"/>
  <c r="AA72" i="5"/>
  <c r="R48" i="9"/>
  <c r="Q56" i="9"/>
  <c r="Q79" i="9"/>
  <c r="AL33" i="8"/>
  <c r="R42" i="8"/>
  <c r="P86" i="9"/>
  <c r="Q52" i="8"/>
  <c r="Y89" i="8"/>
  <c r="R41" i="8"/>
  <c r="S26" i="8"/>
  <c r="Y13" i="5"/>
  <c r="R75" i="8"/>
  <c r="Q95" i="9"/>
  <c r="P25" i="8"/>
  <c r="P76" i="8"/>
  <c r="P105" i="9"/>
  <c r="Q41" i="8"/>
  <c r="O12" i="8"/>
  <c r="P96" i="8"/>
  <c r="Y38" i="5"/>
  <c r="Y24" i="8"/>
  <c r="Q81" i="9"/>
  <c r="AJ90" i="5"/>
  <c r="AK49" i="9"/>
  <c r="AM80" i="8"/>
  <c r="S48" i="8"/>
  <c r="AB42" i="5"/>
  <c r="AI105" i="5"/>
  <c r="P77" i="9"/>
  <c r="AL93" i="5"/>
  <c r="AI63" i="8"/>
  <c r="AL18" i="9"/>
  <c r="AK13" i="8"/>
  <c r="Q67" i="8"/>
  <c r="I37" i="8"/>
  <c r="R34" i="8"/>
  <c r="AI19" i="5"/>
  <c r="AI20" i="8"/>
  <c r="AJ97" i="5"/>
  <c r="AI63" i="9"/>
  <c r="AM48" i="5"/>
  <c r="AJ90" i="8"/>
  <c r="AM72" i="9"/>
  <c r="AJ51" i="5"/>
  <c r="AK17" i="9"/>
  <c r="BD33" i="8"/>
  <c r="AK90" i="8"/>
  <c r="AM69" i="8"/>
  <c r="O71" i="8"/>
  <c r="P51" i="9"/>
  <c r="O18" i="9"/>
  <c r="AL51" i="8"/>
  <c r="Q58" i="8"/>
  <c r="AK54" i="9"/>
  <c r="AI83" i="5"/>
  <c r="AM28" i="5"/>
  <c r="AL70" i="5"/>
  <c r="AL90" i="5"/>
  <c r="AI101" i="5"/>
  <c r="R86" i="9"/>
  <c r="R84" i="8"/>
  <c r="AJ67" i="5"/>
  <c r="AM99" i="9"/>
  <c r="S92" i="9"/>
  <c r="W27" i="9"/>
  <c r="P23" i="9"/>
  <c r="AJ23" i="5"/>
  <c r="Q36" i="8"/>
  <c r="AK17" i="8"/>
  <c r="Q18" i="9"/>
  <c r="AM91" i="5"/>
  <c r="AI36" i="8"/>
  <c r="H54" i="8"/>
  <c r="AI40" i="5"/>
  <c r="O48" i="9"/>
  <c r="AI91" i="5"/>
  <c r="AK48" i="8"/>
  <c r="O83" i="8"/>
  <c r="P58" i="8"/>
  <c r="S18" i="8"/>
  <c r="Q99" i="9"/>
  <c r="J27" i="8"/>
  <c r="AM11" i="8"/>
  <c r="AJ79" i="8"/>
  <c r="Z41" i="8"/>
  <c r="AK31" i="9"/>
  <c r="S20" i="8"/>
  <c r="Q76" i="9"/>
  <c r="AK83" i="9"/>
  <c r="AM96" i="5"/>
  <c r="AK15" i="9"/>
  <c r="AM85" i="5"/>
  <c r="AK33" i="5"/>
  <c r="AK14" i="8"/>
  <c r="AJ7" i="9"/>
  <c r="S11" i="8"/>
  <c r="H76" i="5"/>
  <c r="AK21" i="8"/>
  <c r="BG69" i="5"/>
  <c r="S88" i="8"/>
  <c r="AM53" i="8"/>
  <c r="AL79" i="9"/>
  <c r="AI51" i="8"/>
  <c r="Q28" i="9"/>
  <c r="Y69" i="8"/>
  <c r="AC22" i="8"/>
  <c r="I105" i="5"/>
  <c r="AI70" i="5"/>
  <c r="AC40" i="9"/>
  <c r="AI73" i="8"/>
  <c r="R7" i="8"/>
  <c r="AM76" i="5"/>
  <c r="AK72" i="9"/>
  <c r="AI87" i="9"/>
  <c r="O20" i="8"/>
  <c r="Q47" i="8"/>
  <c r="AI77" i="9"/>
  <c r="AM81" i="9"/>
  <c r="S44" i="8"/>
  <c r="O30" i="9"/>
  <c r="O96" i="8"/>
  <c r="P88" i="9"/>
  <c r="AK67" i="8"/>
  <c r="R99" i="8"/>
  <c r="O29" i="9"/>
  <c r="O7" i="8"/>
  <c r="O92" i="9"/>
  <c r="AL51" i="5"/>
  <c r="BF18" i="5"/>
  <c r="AM65" i="8"/>
  <c r="AL101" i="9"/>
  <c r="P94" i="9"/>
  <c r="S79" i="9"/>
  <c r="AM103" i="8"/>
  <c r="P17" i="8"/>
  <c r="AK20" i="5"/>
  <c r="T15" i="8"/>
  <c r="S61" i="9"/>
  <c r="R68" i="9"/>
  <c r="AM33" i="8"/>
  <c r="Q75" i="9"/>
  <c r="R46" i="8"/>
  <c r="P83" i="9"/>
  <c r="Q69" i="8"/>
  <c r="AM76" i="8"/>
  <c r="AM62" i="8"/>
  <c r="Q33" i="9"/>
  <c r="AM56" i="8"/>
  <c r="R66" i="8"/>
  <c r="R83" i="9"/>
  <c r="AJ66" i="5"/>
  <c r="O73" i="9"/>
  <c r="BG20" i="8"/>
  <c r="BE62" i="9"/>
  <c r="AL76" i="8"/>
  <c r="AL85" i="9"/>
  <c r="AI49" i="8"/>
  <c r="R77" i="8"/>
  <c r="AI67" i="5"/>
  <c r="AJ89" i="9"/>
  <c r="S96" i="8"/>
  <c r="H17" i="8"/>
  <c r="AJ97" i="9"/>
  <c r="G64" i="8"/>
  <c r="AJ73" i="9"/>
  <c r="S49" i="9"/>
  <c r="AI16" i="5"/>
  <c r="Q99" i="8"/>
  <c r="W68" i="5"/>
  <c r="S99" i="8"/>
  <c r="AJ29" i="8"/>
  <c r="AL41" i="8"/>
  <c r="P46" i="9"/>
  <c r="R61" i="8"/>
  <c r="O103" i="8"/>
  <c r="AL17" i="9"/>
  <c r="AK29" i="5"/>
  <c r="O80" i="8"/>
  <c r="P70" i="9"/>
  <c r="G34" i="8"/>
  <c r="AM13" i="9"/>
  <c r="AI38" i="5"/>
  <c r="BE76" i="5"/>
  <c r="AM8" i="5"/>
  <c r="AJ12" i="8"/>
  <c r="AA75" i="8"/>
  <c r="AL68" i="8"/>
  <c r="Z67" i="9"/>
  <c r="AI55" i="5"/>
  <c r="AM26" i="5"/>
  <c r="AI78" i="9"/>
  <c r="AI73" i="9"/>
  <c r="AI15" i="5"/>
  <c r="O8" i="9"/>
  <c r="AL38" i="5"/>
  <c r="O19" i="9"/>
  <c r="AM37" i="9"/>
  <c r="P8" i="8"/>
  <c r="P101" i="8"/>
  <c r="AK21" i="9"/>
  <c r="AI41" i="9"/>
  <c r="AK60" i="5"/>
  <c r="P62" i="9"/>
  <c r="P56" i="9"/>
  <c r="AK24" i="8"/>
  <c r="P80" i="9"/>
  <c r="AL66" i="5"/>
  <c r="AL19" i="8"/>
  <c r="P91" i="9"/>
  <c r="BG43" i="5"/>
  <c r="R105" i="8"/>
  <c r="Q80" i="9"/>
  <c r="AJ94" i="5"/>
  <c r="AK53" i="9"/>
  <c r="AK89" i="9"/>
  <c r="AK50" i="5"/>
  <c r="P38" i="8"/>
  <c r="T19" i="8"/>
  <c r="AK73" i="8"/>
  <c r="O93" i="8"/>
  <c r="S8" i="8"/>
  <c r="AJ37" i="8"/>
  <c r="O91" i="9"/>
  <c r="R20" i="8"/>
  <c r="Z58" i="5"/>
  <c r="S37" i="9"/>
  <c r="Q77" i="8"/>
  <c r="AJ35" i="8"/>
  <c r="R54" i="8"/>
  <c r="AM91" i="9"/>
  <c r="AM24" i="5"/>
  <c r="AJ57" i="8"/>
  <c r="W40" i="8"/>
  <c r="AK96" i="9"/>
  <c r="AM66" i="5"/>
  <c r="AK55" i="8"/>
  <c r="AK48" i="5"/>
  <c r="AI70" i="9"/>
  <c r="AK37" i="8"/>
  <c r="I14" i="8"/>
  <c r="H105" i="9"/>
  <c r="AL63" i="5"/>
  <c r="AJ28" i="8"/>
  <c r="P21" i="9"/>
  <c r="R18" i="8"/>
  <c r="AI99" i="8"/>
  <c r="AJ99" i="5"/>
  <c r="AI61" i="9"/>
  <c r="AM49" i="5"/>
  <c r="AL13" i="9"/>
  <c r="S32" i="9"/>
  <c r="AM70" i="9"/>
  <c r="AJ52" i="5"/>
  <c r="AM92" i="8"/>
  <c r="T28" i="5"/>
  <c r="Q18" i="8"/>
  <c r="Q79" i="8"/>
  <c r="AM70" i="8"/>
  <c r="P49" i="9"/>
  <c r="O14" i="9"/>
  <c r="AL50" i="8"/>
  <c r="Q59" i="8"/>
  <c r="AM42" i="9"/>
  <c r="U93" i="5"/>
  <c r="AI85" i="8"/>
  <c r="AM99" i="5"/>
  <c r="AL86" i="8"/>
  <c r="AM86" i="5"/>
  <c r="P28" i="9"/>
  <c r="R69" i="8"/>
  <c r="AL21" i="8"/>
  <c r="AI47" i="5"/>
  <c r="Q26" i="9"/>
  <c r="S79" i="8"/>
  <c r="BD82" i="9"/>
  <c r="S14" i="9"/>
  <c r="AI33" i="8"/>
  <c r="AJ63" i="8"/>
  <c r="AJ28" i="5"/>
  <c r="R94" i="9"/>
  <c r="O64" i="9"/>
  <c r="AK105" i="8"/>
  <c r="AM96" i="8"/>
  <c r="V35" i="8"/>
  <c r="AM37" i="5"/>
  <c r="AI98" i="5"/>
  <c r="AL26" i="9"/>
  <c r="R86" i="8"/>
  <c r="AM78" i="5"/>
  <c r="AM96" i="9"/>
  <c r="S89" i="9"/>
  <c r="O58" i="8"/>
  <c r="R88" i="8"/>
  <c r="O43" i="9"/>
  <c r="AK58" i="9"/>
  <c r="S64" i="9"/>
  <c r="AM16" i="8"/>
  <c r="AK40" i="5"/>
  <c r="AI104" i="9"/>
  <c r="AL77" i="5"/>
  <c r="AK69" i="5"/>
  <c r="AM63" i="9"/>
  <c r="AM34" i="9"/>
  <c r="AM75" i="5"/>
  <c r="AK70" i="9"/>
  <c r="AL38" i="8"/>
  <c r="AL75" i="9"/>
  <c r="AM87" i="8"/>
  <c r="AL59" i="9"/>
  <c r="AK62" i="5"/>
  <c r="AI85" i="9"/>
  <c r="P54" i="9"/>
  <c r="P14" i="9"/>
  <c r="AL14" i="8"/>
  <c r="AK86" i="8"/>
  <c r="AM12" i="9"/>
  <c r="R76" i="8"/>
  <c r="AK52" i="9"/>
  <c r="AK64" i="5"/>
  <c r="V39" i="5"/>
  <c r="R71" i="9"/>
  <c r="AM21" i="5"/>
  <c r="AM32" i="8"/>
  <c r="Q73" i="9"/>
  <c r="AM52" i="5"/>
  <c r="AM81" i="8"/>
  <c r="S20" i="9"/>
  <c r="AI104" i="5"/>
  <c r="BF61" i="9"/>
  <c r="R102" i="8"/>
  <c r="O73" i="8"/>
  <c r="P61" i="9"/>
  <c r="AL54" i="5"/>
  <c r="AI75" i="8"/>
  <c r="AL9" i="9"/>
  <c r="AL58" i="8"/>
  <c r="AL46" i="9"/>
  <c r="R11" i="9"/>
  <c r="S105" i="9"/>
  <c r="O32" i="9"/>
  <c r="O68" i="8"/>
  <c r="P53" i="9"/>
  <c r="E8" i="5"/>
  <c r="P37" i="9"/>
  <c r="AJ39" i="5"/>
  <c r="AK55" i="9"/>
  <c r="S24" i="8"/>
  <c r="Q89" i="8"/>
  <c r="AM102" i="5"/>
  <c r="O46" i="9"/>
  <c r="R50" i="8"/>
  <c r="AJ9" i="8"/>
  <c r="AM30" i="5"/>
  <c r="AI56" i="8"/>
  <c r="AK96" i="8"/>
  <c r="R30" i="9"/>
  <c r="Q67" i="9"/>
  <c r="S21" i="8"/>
  <c r="AI47" i="8"/>
  <c r="R80" i="8"/>
  <c r="AJ92" i="9"/>
  <c r="AJ96" i="9"/>
  <c r="AI44" i="5"/>
  <c r="AJ74" i="9"/>
  <c r="S51" i="9"/>
  <c r="AK41" i="8"/>
  <c r="Q102" i="8"/>
  <c r="S97" i="9"/>
  <c r="R67" i="9"/>
  <c r="AK53" i="8"/>
  <c r="AL42" i="8"/>
  <c r="P45" i="9"/>
  <c r="P33" i="8"/>
  <c r="O99" i="8"/>
  <c r="Q12" i="8"/>
  <c r="AJ22" i="9"/>
  <c r="O81" i="8"/>
  <c r="P71" i="9"/>
  <c r="P92" i="9"/>
  <c r="Q16" i="8"/>
  <c r="AL92" i="5"/>
  <c r="Q75" i="8"/>
  <c r="P67" i="8"/>
  <c r="O12" i="9"/>
  <c r="AJ93" i="5"/>
  <c r="O23" i="9"/>
  <c r="AM95" i="5"/>
  <c r="AL85" i="8"/>
  <c r="AM87" i="5"/>
  <c r="R68" i="8"/>
  <c r="AK32" i="5"/>
  <c r="AI49" i="5"/>
  <c r="AK6" i="9"/>
  <c r="S81" i="8"/>
  <c r="AI32" i="8"/>
  <c r="P12" i="9"/>
  <c r="R92" i="8"/>
  <c r="AL18" i="8"/>
  <c r="E44" i="9"/>
  <c r="E59" i="9"/>
  <c r="S67" i="9"/>
  <c r="O26" i="8"/>
  <c r="AK39" i="5"/>
  <c r="AM99" i="8"/>
  <c r="AJ21" i="8"/>
  <c r="BD47" i="5"/>
  <c r="O36" i="8"/>
  <c r="R100" i="9"/>
  <c r="AJ57" i="9"/>
  <c r="Q41" i="9"/>
  <c r="AJ78" i="5"/>
  <c r="R61" i="9"/>
  <c r="AL88" i="5"/>
  <c r="Y95" i="9"/>
  <c r="AM10" i="5"/>
  <c r="R73" i="8"/>
  <c r="P90" i="9"/>
  <c r="AJ8" i="8"/>
  <c r="AM46" i="9"/>
  <c r="AI79" i="9"/>
  <c r="AJ21" i="5"/>
  <c r="BG101" i="5"/>
  <c r="AI9" i="5"/>
  <c r="X104" i="5"/>
  <c r="S83" i="8"/>
  <c r="AI11" i="9"/>
  <c r="R21" i="9"/>
  <c r="S8" i="9"/>
  <c r="AK92" i="8"/>
  <c r="AI87" i="8"/>
  <c r="BF57" i="5"/>
  <c r="AM20" i="5"/>
  <c r="Q55" i="9"/>
  <c r="P84" i="9"/>
  <c r="Q25" i="9"/>
  <c r="BF54" i="8"/>
  <c r="AK75" i="8"/>
  <c r="O94" i="8"/>
  <c r="R16" i="8"/>
  <c r="AJ33" i="5"/>
  <c r="P87" i="9"/>
  <c r="Q68" i="8"/>
  <c r="O48" i="8"/>
  <c r="AM23" i="8"/>
  <c r="P50" i="8"/>
  <c r="AM74" i="8"/>
  <c r="AM61" i="8"/>
  <c r="F66" i="9"/>
  <c r="AL98" i="9"/>
  <c r="AJ71" i="8"/>
  <c r="Q53" i="9"/>
  <c r="O37" i="9"/>
  <c r="AI49" i="9"/>
  <c r="R98" i="8"/>
  <c r="AM50" i="9"/>
  <c r="S57" i="8"/>
  <c r="AJ84" i="5"/>
  <c r="AI46" i="9"/>
  <c r="R60" i="8"/>
  <c r="AL30" i="9"/>
  <c r="AJ48" i="8"/>
  <c r="AI33" i="9"/>
  <c r="AL83" i="5"/>
  <c r="AL14" i="9"/>
  <c r="S47" i="9"/>
  <c r="AH47" i="8"/>
  <c r="AJ54" i="5"/>
  <c r="AK76" i="5"/>
  <c r="AI93" i="5"/>
  <c r="AM44" i="5"/>
  <c r="AJ105" i="5"/>
  <c r="AK39" i="9"/>
  <c r="AK47" i="5"/>
  <c r="AI72" i="9"/>
  <c r="AL44" i="8"/>
  <c r="R40" i="9"/>
  <c r="AL61" i="5"/>
  <c r="AK23" i="8"/>
  <c r="AK7" i="9"/>
  <c r="AK33" i="8"/>
  <c r="BE37" i="8"/>
  <c r="Q6" i="8"/>
  <c r="AI105" i="8"/>
  <c r="AJ18" i="9"/>
  <c r="AM47" i="5"/>
  <c r="AL16" i="5"/>
  <c r="P35" i="9"/>
  <c r="AM68" i="9"/>
  <c r="AJ50" i="5"/>
  <c r="AM90" i="8"/>
  <c r="P72" i="8"/>
  <c r="S19" i="8"/>
  <c r="AI100" i="5"/>
  <c r="R88" i="9"/>
  <c r="R83" i="8"/>
  <c r="AM79" i="5"/>
  <c r="AO102" i="8"/>
  <c r="AM98" i="9"/>
  <c r="S90" i="9"/>
  <c r="AM21" i="8"/>
  <c r="O51" i="8"/>
  <c r="AM35" i="9"/>
  <c r="P41" i="9"/>
  <c r="AK48" i="9"/>
  <c r="BE46" i="5"/>
  <c r="V58" i="8"/>
  <c r="AL29" i="5"/>
  <c r="Q72" i="8"/>
  <c r="AL80" i="9"/>
  <c r="P65" i="8"/>
  <c r="AK26" i="5"/>
  <c r="P102" i="9"/>
  <c r="S16" i="8"/>
  <c r="G15" i="8"/>
  <c r="O37" i="8"/>
  <c r="R98" i="9"/>
  <c r="AJ58" i="9"/>
  <c r="Q40" i="9"/>
  <c r="AI25" i="5"/>
  <c r="E19" i="9"/>
  <c r="BD40" i="9"/>
  <c r="AK99" i="5"/>
  <c r="AK103" i="5"/>
  <c r="AJ44" i="5"/>
  <c r="AL28" i="5"/>
  <c r="AL22" i="5"/>
  <c r="AL68" i="9"/>
  <c r="Q51" i="8"/>
  <c r="O27" i="8"/>
  <c r="O101" i="8"/>
  <c r="W23" i="5"/>
  <c r="AL103" i="8"/>
  <c r="P71" i="8"/>
  <c r="AL55" i="5"/>
  <c r="AJ14" i="8"/>
  <c r="P73" i="8"/>
  <c r="Q15" i="8"/>
  <c r="AL56" i="5"/>
  <c r="O16" i="9"/>
  <c r="R17" i="8"/>
  <c r="AK12" i="8"/>
  <c r="AM63" i="5"/>
  <c r="AM59" i="5"/>
  <c r="S13" i="9"/>
  <c r="S10" i="8"/>
  <c r="AM7" i="8"/>
  <c r="O72" i="8"/>
  <c r="AK50" i="9"/>
  <c r="P17" i="9"/>
  <c r="AI103" i="5"/>
  <c r="AM60" i="8"/>
  <c r="P103" i="8"/>
  <c r="P58" i="9"/>
  <c r="AK51" i="5"/>
  <c r="E11" i="5"/>
  <c r="O22" i="9"/>
  <c r="H13" i="5"/>
  <c r="P63" i="9"/>
  <c r="AL53" i="5"/>
  <c r="AJ31" i="8"/>
  <c r="Q84" i="9"/>
  <c r="T37" i="5"/>
  <c r="O90" i="9"/>
  <c r="P26" i="8"/>
  <c r="U92" i="9"/>
  <c r="AI63" i="5"/>
  <c r="W69" i="9"/>
  <c r="P104" i="8"/>
  <c r="AK14" i="9"/>
  <c r="Q11" i="8"/>
  <c r="AL61" i="8"/>
  <c r="AM58" i="9"/>
  <c r="BD23" i="5"/>
  <c r="AJ100" i="5"/>
  <c r="AI62" i="9"/>
  <c r="AJ91" i="8"/>
  <c r="AM69" i="9"/>
  <c r="P20" i="8"/>
  <c r="AJ37" i="5"/>
  <c r="AL101" i="8"/>
  <c r="S35" i="9"/>
  <c r="P87" i="8"/>
  <c r="S42" i="9"/>
  <c r="AM76" i="9"/>
  <c r="AM22" i="8"/>
  <c r="AK103" i="8"/>
  <c r="O38" i="8"/>
  <c r="AL38" i="9"/>
  <c r="AL9" i="8"/>
  <c r="Q91" i="9"/>
  <c r="AK10" i="5"/>
  <c r="O47" i="9"/>
  <c r="Q13" i="8"/>
  <c r="AJ82" i="8"/>
  <c r="AM29" i="8"/>
  <c r="AI59" i="8"/>
  <c r="AK95" i="8"/>
  <c r="R31" i="9"/>
  <c r="O68" i="9"/>
  <c r="R72" i="8"/>
  <c r="S13" i="8"/>
  <c r="AJ94" i="9"/>
  <c r="AM14" i="8"/>
  <c r="AJ99" i="9"/>
  <c r="AI46" i="5"/>
  <c r="AJ76" i="9"/>
  <c r="AK42" i="8"/>
  <c r="Q103" i="8"/>
  <c r="R89" i="8"/>
  <c r="Q78" i="8"/>
  <c r="AK31" i="8"/>
  <c r="AK36" i="9"/>
  <c r="R7" i="9"/>
  <c r="AM90" i="9"/>
  <c r="AJ55" i="8"/>
  <c r="AA67" i="8"/>
  <c r="AK97" i="9"/>
  <c r="AL76" i="5"/>
  <c r="S78" i="9"/>
  <c r="AM36" i="5"/>
  <c r="AI99" i="5"/>
  <c r="R84" i="9"/>
  <c r="R85" i="8"/>
  <c r="AM80" i="5"/>
  <c r="AM100" i="9"/>
  <c r="S91" i="9"/>
  <c r="O56" i="8"/>
  <c r="O50" i="8"/>
  <c r="AM36" i="9"/>
  <c r="AK105" i="5"/>
  <c r="AL34" i="5"/>
  <c r="AJ11" i="5"/>
  <c r="AL71" i="9"/>
  <c r="P36" i="8"/>
  <c r="O102" i="8"/>
  <c r="P47" i="8"/>
  <c r="AM73" i="5"/>
  <c r="Q46" i="8"/>
  <c r="AL34" i="8"/>
  <c r="AI103" i="8"/>
  <c r="S69" i="8"/>
  <c r="AK61" i="9"/>
  <c r="Q105" i="9"/>
  <c r="AJ35" i="9"/>
  <c r="Q42" i="9"/>
  <c r="AI76" i="8"/>
  <c r="AI64" i="8"/>
  <c r="AL47" i="9"/>
  <c r="P29" i="8"/>
  <c r="P79" i="9"/>
  <c r="AM97" i="5"/>
  <c r="AI71" i="9"/>
  <c r="AL45" i="8"/>
  <c r="AK19" i="9"/>
  <c r="AI53" i="8"/>
  <c r="AL18" i="5"/>
  <c r="AJ38" i="8"/>
  <c r="AM102" i="9"/>
  <c r="AL23" i="8"/>
  <c r="S90" i="8"/>
  <c r="AM52" i="8"/>
  <c r="AL78" i="9"/>
  <c r="AI50" i="8"/>
  <c r="AL52" i="8"/>
  <c r="AL72" i="8"/>
  <c r="AL87" i="9"/>
  <c r="P67" i="9"/>
  <c r="R65" i="8"/>
  <c r="S92" i="8"/>
  <c r="AJ87" i="8"/>
  <c r="AK28" i="5"/>
  <c r="AC20" i="5"/>
  <c r="I58" i="8"/>
  <c r="R22" i="8"/>
  <c r="AJ72" i="5"/>
  <c r="AM59" i="9"/>
  <c r="AJ45" i="5"/>
  <c r="AI62" i="5"/>
  <c r="BG26" i="9"/>
  <c r="P83" i="8"/>
  <c r="AJ27" i="9"/>
  <c r="AL48" i="9"/>
  <c r="AJ26" i="9"/>
  <c r="AJ68" i="5"/>
  <c r="R90" i="9"/>
  <c r="AJ41" i="9"/>
  <c r="P54" i="8"/>
  <c r="AK29" i="8"/>
  <c r="U42" i="5"/>
  <c r="R11" i="8"/>
  <c r="O19" i="8"/>
  <c r="AK27" i="5"/>
  <c r="AJ102" i="5"/>
  <c r="AM54" i="9"/>
  <c r="AI105" i="9"/>
  <c r="AJ78" i="9"/>
  <c r="AJ93" i="8"/>
  <c r="AL23" i="9"/>
  <c r="S14" i="8"/>
  <c r="AI20" i="5"/>
  <c r="AK26" i="9"/>
  <c r="R97" i="9"/>
  <c r="AL11" i="9"/>
  <c r="Q66" i="9"/>
  <c r="U19" i="8"/>
  <c r="O88" i="8"/>
  <c r="Q60" i="9"/>
  <c r="AJ80" i="5"/>
  <c r="AI12" i="8"/>
  <c r="BD30" i="9"/>
  <c r="O60" i="8"/>
  <c r="BG65" i="9"/>
  <c r="AK98" i="8"/>
  <c r="AI36" i="9"/>
  <c r="AM19" i="9"/>
  <c r="AK26" i="8"/>
  <c r="AL53" i="8"/>
  <c r="S98" i="8"/>
  <c r="P29" i="9"/>
  <c r="S84" i="9"/>
  <c r="AK85" i="5"/>
  <c r="AJ56" i="8"/>
  <c r="P55" i="8"/>
  <c r="AI95" i="5"/>
  <c r="X99" i="5"/>
  <c r="R15" i="9"/>
  <c r="T46" i="8"/>
  <c r="AI60" i="8"/>
  <c r="AI77" i="8"/>
  <c r="AK65" i="5"/>
  <c r="AL10" i="5"/>
  <c r="AI102" i="5"/>
  <c r="V45" i="5"/>
  <c r="AJ100" i="9"/>
  <c r="AI82" i="5"/>
  <c r="S75" i="8"/>
  <c r="AM9" i="5"/>
  <c r="Q10" i="8"/>
  <c r="AM89" i="5"/>
  <c r="O53" i="9"/>
  <c r="Q56" i="8"/>
  <c r="AM14" i="9"/>
  <c r="AJ40" i="8"/>
  <c r="AI91" i="9"/>
  <c r="AI52" i="9"/>
  <c r="AI97" i="5"/>
  <c r="Q20" i="9"/>
  <c r="AL46" i="5"/>
  <c r="AM81" i="5"/>
  <c r="AJ7" i="8"/>
  <c r="AI65" i="9"/>
  <c r="O57" i="8"/>
  <c r="AI22" i="8"/>
  <c r="AJ14" i="9"/>
  <c r="S16" i="9"/>
  <c r="Q17" i="8"/>
  <c r="AJ66" i="9"/>
  <c r="Q44" i="8"/>
  <c r="S68" i="8"/>
  <c r="AJ62" i="5"/>
  <c r="AJ36" i="5"/>
  <c r="AJ34" i="5"/>
  <c r="R103" i="9"/>
  <c r="AI65" i="5"/>
  <c r="AJ95" i="5"/>
  <c r="O38" i="9"/>
  <c r="AL45" i="5"/>
  <c r="AK34" i="5"/>
  <c r="P40" i="9"/>
  <c r="AJ86" i="8"/>
  <c r="Z29" i="8"/>
  <c r="S103" i="9"/>
  <c r="AI14" i="5"/>
  <c r="AK70" i="8"/>
  <c r="R105" i="9"/>
  <c r="AJ57" i="5"/>
  <c r="O77" i="8"/>
  <c r="AI78" i="5"/>
  <c r="AJ11" i="9"/>
  <c r="Q31" i="9"/>
  <c r="S73" i="8"/>
  <c r="AL99" i="8"/>
  <c r="O96" i="9"/>
  <c r="O76" i="9"/>
  <c r="AJ16" i="8"/>
  <c r="R24" i="9"/>
  <c r="AK69" i="8"/>
  <c r="Q27" i="8"/>
  <c r="U85" i="8"/>
  <c r="T27" i="8"/>
  <c r="Q95" i="8"/>
  <c r="P34" i="9"/>
  <c r="AM103" i="5"/>
  <c r="Y62" i="8"/>
  <c r="AJ74" i="5"/>
  <c r="AL80" i="8"/>
  <c r="AM67" i="9"/>
  <c r="AM31" i="9"/>
  <c r="P100" i="9"/>
  <c r="Q100" i="8"/>
  <c r="O99" i="9"/>
  <c r="AM55" i="8"/>
  <c r="S17" i="9"/>
  <c r="AK79" i="5"/>
  <c r="AL29" i="9"/>
  <c r="AI13" i="8"/>
  <c r="O89" i="8"/>
  <c r="AI28" i="5"/>
  <c r="AL39" i="5"/>
  <c r="AM64" i="5"/>
  <c r="AJ86" i="5"/>
  <c r="AL83" i="9"/>
  <c r="AE92" i="8"/>
  <c r="Q33" i="8"/>
  <c r="V33" i="5"/>
  <c r="AM58" i="5"/>
  <c r="AM27" i="9"/>
  <c r="S97" i="8"/>
  <c r="AI102" i="9"/>
  <c r="AI12" i="5"/>
  <c r="AL84" i="9"/>
  <c r="W38" i="5"/>
  <c r="AM87" i="9"/>
  <c r="P77" i="8"/>
  <c r="AL73" i="8"/>
  <c r="AI54" i="9"/>
  <c r="T44" i="5"/>
  <c r="T70" i="5"/>
  <c r="AK99" i="8"/>
  <c r="BD102" i="5"/>
  <c r="P42" i="9"/>
  <c r="AK27" i="9"/>
  <c r="S36" i="9"/>
  <c r="S48" i="9"/>
  <c r="AJ61" i="5"/>
  <c r="O85" i="9"/>
  <c r="O97" i="9"/>
  <c r="AL88" i="9"/>
  <c r="AI22" i="5"/>
  <c r="P81" i="9"/>
  <c r="AL83" i="8"/>
  <c r="AJ55" i="5"/>
  <c r="R41" i="9"/>
  <c r="P48" i="9"/>
  <c r="H45" i="5"/>
  <c r="AL41" i="5"/>
  <c r="AM95" i="9"/>
  <c r="R91" i="9"/>
  <c r="AK87" i="9"/>
  <c r="AK20" i="9"/>
  <c r="P96" i="9"/>
  <c r="Z38" i="5"/>
  <c r="AJ61" i="8"/>
  <c r="P98" i="8"/>
  <c r="G41" i="8"/>
  <c r="O44" i="9"/>
  <c r="AK57" i="9"/>
  <c r="S66" i="9"/>
  <c r="AK30" i="8"/>
  <c r="AC34" i="8"/>
  <c r="AI101" i="9"/>
  <c r="S46" i="9"/>
  <c r="AK77" i="5"/>
  <c r="AM46" i="5"/>
  <c r="P70" i="8"/>
  <c r="AI68" i="8"/>
  <c r="R36" i="8"/>
  <c r="S104" i="9"/>
  <c r="AL102" i="5"/>
  <c r="O17" i="9"/>
  <c r="AJ72" i="8"/>
  <c r="AM11" i="5"/>
  <c r="AJ8" i="5"/>
  <c r="AM48" i="8"/>
  <c r="AM36" i="8"/>
  <c r="AM82" i="9"/>
  <c r="AI82" i="8"/>
  <c r="P40" i="8"/>
  <c r="R82" i="8"/>
  <c r="S95" i="8"/>
  <c r="H32" i="5"/>
  <c r="R104" i="9"/>
  <c r="AI21" i="9"/>
  <c r="R37" i="8"/>
  <c r="R79" i="8"/>
  <c r="AL104" i="8"/>
  <c r="R13" i="8"/>
  <c r="AK59" i="8"/>
  <c r="AI40" i="8"/>
  <c r="AJ33" i="8"/>
  <c r="AM84" i="9"/>
  <c r="O22" i="8"/>
  <c r="I96" i="9"/>
  <c r="P39" i="9"/>
  <c r="AI92" i="9"/>
  <c r="AI87" i="5"/>
  <c r="AL55" i="9"/>
  <c r="AM17" i="9"/>
  <c r="S53" i="8"/>
  <c r="AI33" i="5"/>
  <c r="AK67" i="9"/>
  <c r="Q65" i="8"/>
  <c r="R57" i="8"/>
  <c r="AL35" i="9"/>
  <c r="P69" i="8"/>
  <c r="AL89" i="5"/>
  <c r="AJ14" i="5"/>
  <c r="AI30" i="8"/>
  <c r="AK18" i="8"/>
  <c r="AI55" i="9"/>
  <c r="AM65" i="9"/>
  <c r="AK18" i="9"/>
  <c r="AI17" i="5"/>
  <c r="AI47" i="9"/>
  <c r="O71" i="9"/>
  <c r="AJ59" i="5"/>
  <c r="AI43" i="8"/>
  <c r="S62" i="8"/>
  <c r="AK82" i="5"/>
  <c r="S55" i="8"/>
  <c r="AJ95" i="8"/>
  <c r="Q94" i="8"/>
  <c r="R62" i="9"/>
  <c r="AI19" i="9"/>
  <c r="O98" i="8"/>
  <c r="R38" i="9"/>
  <c r="P100" i="8"/>
  <c r="R25" i="8"/>
  <c r="AL93" i="9"/>
  <c r="S91" i="8"/>
  <c r="AK35" i="9"/>
  <c r="O55" i="8"/>
  <c r="Q26" i="8"/>
  <c r="AI89" i="5"/>
  <c r="I26" i="9"/>
  <c r="R57" i="9"/>
  <c r="Q61" i="9"/>
  <c r="S12" i="8"/>
  <c r="Q93" i="8"/>
  <c r="AA40" i="9"/>
  <c r="R79" i="9"/>
  <c r="AJ63" i="5"/>
  <c r="AK73" i="5"/>
  <c r="AJ42" i="9"/>
  <c r="R70" i="9"/>
  <c r="AM54" i="8"/>
  <c r="AJ15" i="8"/>
  <c r="J48" i="5"/>
  <c r="R93" i="8"/>
  <c r="AL27" i="9"/>
  <c r="S58" i="8"/>
  <c r="AL20" i="5"/>
  <c r="AJ85" i="5"/>
  <c r="R99" i="9"/>
  <c r="AJ59" i="9"/>
  <c r="P32" i="9"/>
  <c r="S60" i="8"/>
  <c r="AJ81" i="5"/>
  <c r="AK16" i="8"/>
  <c r="AL12" i="8"/>
  <c r="Y37" i="8"/>
  <c r="R60" i="9"/>
  <c r="AL87" i="5"/>
  <c r="AL8" i="8"/>
  <c r="AM13" i="8"/>
  <c r="AL75" i="8"/>
  <c r="S99" i="9"/>
  <c r="AJ70" i="5"/>
  <c r="AI96" i="5"/>
  <c r="O86" i="9"/>
  <c r="AI71" i="8"/>
  <c r="AJ92" i="8"/>
  <c r="AM32" i="9"/>
  <c r="AK91" i="5"/>
  <c r="AL105" i="5"/>
  <c r="AI70" i="8"/>
  <c r="S53" i="9"/>
  <c r="O80" i="9"/>
  <c r="AJ43" i="5"/>
  <c r="P35" i="8"/>
  <c r="S15" i="9"/>
  <c r="AM23" i="5"/>
  <c r="AK43" i="9"/>
  <c r="AK8" i="5"/>
  <c r="O87" i="9"/>
  <c r="AJ96" i="8"/>
  <c r="AL65" i="9"/>
  <c r="S70" i="9"/>
  <c r="Q96" i="8"/>
  <c r="R63" i="9"/>
  <c r="AI38" i="8"/>
  <c r="AI93" i="8"/>
  <c r="S89" i="8"/>
  <c r="AL74" i="8"/>
  <c r="S22" i="8"/>
  <c r="AI16" i="8"/>
  <c r="T30" i="8"/>
  <c r="AJ75" i="9"/>
  <c r="AM88" i="5"/>
  <c r="AJ12" i="9"/>
  <c r="AL62" i="5"/>
  <c r="S65" i="9"/>
  <c r="R26" i="9"/>
  <c r="AI102" i="8"/>
  <c r="AK63" i="9"/>
  <c r="S54" i="9"/>
  <c r="AL10" i="9"/>
  <c r="AK102" i="5"/>
  <c r="AJ46" i="5"/>
  <c r="AL27" i="5"/>
  <c r="AJ98" i="5"/>
  <c r="AL69" i="9"/>
  <c r="Q50" i="8"/>
  <c r="O28" i="8"/>
  <c r="O104" i="8"/>
  <c r="AL102" i="8"/>
  <c r="P68" i="8"/>
  <c r="Q45" i="8"/>
  <c r="AM51" i="8"/>
  <c r="AM13" i="5"/>
  <c r="AJ35" i="5"/>
  <c r="P10" i="9"/>
  <c r="O29" i="8"/>
  <c r="AI88" i="5"/>
  <c r="R15" i="8"/>
  <c r="AJ71" i="5"/>
  <c r="O57" i="9"/>
  <c r="Q46" i="9"/>
  <c r="AL25" i="9"/>
  <c r="AL11" i="8"/>
  <c r="S38" i="9"/>
  <c r="AI14" i="8"/>
  <c r="AJ85" i="8"/>
  <c r="Q48" i="9"/>
  <c r="F19" i="5"/>
  <c r="AM15" i="8"/>
  <c r="AI103" i="9"/>
  <c r="AJ81" i="9"/>
  <c r="AI27" i="8"/>
  <c r="R89" i="9"/>
  <c r="X27" i="5"/>
  <c r="R29" i="8"/>
  <c r="S6" i="8"/>
  <c r="AL51" i="9"/>
  <c r="AM17" i="8"/>
  <c r="S56" i="8"/>
  <c r="O70" i="8"/>
  <c r="AM16" i="9"/>
  <c r="R33" i="8"/>
  <c r="P81" i="8"/>
  <c r="AL79" i="5"/>
  <c r="AL84" i="5"/>
  <c r="AL94" i="9"/>
  <c r="S29" i="9"/>
  <c r="AK94" i="8"/>
  <c r="AI35" i="9"/>
  <c r="AL15" i="9"/>
  <c r="AJ49" i="5"/>
  <c r="S57" i="9"/>
  <c r="O63" i="9"/>
  <c r="Q66" i="8"/>
  <c r="R55" i="8"/>
  <c r="AJ19" i="8"/>
  <c r="R8" i="8"/>
  <c r="S31" i="9"/>
  <c r="AL59" i="8"/>
  <c r="AM82" i="5"/>
  <c r="AK89" i="5"/>
  <c r="AM43" i="5"/>
  <c r="AI8" i="8"/>
  <c r="P97" i="9"/>
  <c r="AI24" i="8"/>
  <c r="AM29" i="9"/>
  <c r="AK61" i="5"/>
  <c r="AI10" i="8"/>
  <c r="S50" i="9"/>
  <c r="Q71" i="9"/>
  <c r="H64" i="5"/>
  <c r="X14" i="8"/>
  <c r="AM93" i="8"/>
  <c r="S56" i="9"/>
  <c r="AJ91" i="9"/>
  <c r="AL16" i="8"/>
  <c r="S52" i="8"/>
  <c r="P78" i="8"/>
  <c r="AJ44" i="9"/>
  <c r="AJ73" i="5"/>
  <c r="AK78" i="5"/>
  <c r="Q43" i="8"/>
  <c r="AI104" i="8"/>
  <c r="S70" i="8"/>
  <c r="AK62" i="9"/>
  <c r="S93" i="8"/>
  <c r="AF30" i="8"/>
  <c r="Q104" i="9"/>
  <c r="AJ22" i="5"/>
  <c r="P7" i="9"/>
  <c r="S7" i="8"/>
  <c r="AI6" i="9"/>
  <c r="AJ75" i="8"/>
  <c r="AI79" i="8"/>
  <c r="AJ104" i="5"/>
  <c r="AM49" i="8"/>
  <c r="AL79" i="8"/>
  <c r="AM85" i="9"/>
  <c r="AI26" i="9"/>
  <c r="P69" i="9"/>
  <c r="O81" i="9"/>
  <c r="AM25" i="5"/>
  <c r="AJ47" i="8"/>
  <c r="AJ60" i="5"/>
  <c r="AJ38" i="5"/>
  <c r="R101" i="9"/>
  <c r="AJ96" i="5"/>
  <c r="AL59" i="5"/>
  <c r="Q29" i="9"/>
  <c r="S9" i="9"/>
  <c r="AL105" i="8"/>
  <c r="O79" i="9"/>
  <c r="O100" i="9"/>
  <c r="AI8" i="5"/>
  <c r="O15" i="9"/>
  <c r="AI97" i="8"/>
  <c r="AL95" i="9"/>
  <c r="AL78" i="8"/>
  <c r="AM55" i="9"/>
  <c r="Q35" i="9"/>
  <c r="S33" i="9"/>
  <c r="S51" i="8"/>
  <c r="AL25" i="8"/>
  <c r="AM66" i="9"/>
  <c r="AI61" i="8"/>
  <c r="P99" i="9"/>
  <c r="O6" i="9"/>
  <c r="Q104" i="8"/>
  <c r="O98" i="9"/>
  <c r="AM57" i="8"/>
  <c r="AJ36" i="8"/>
  <c r="R62" i="8"/>
  <c r="S61" i="8"/>
  <c r="AL74" i="5"/>
  <c r="AJ66" i="8"/>
  <c r="AI98" i="8"/>
  <c r="AI25" i="8"/>
  <c r="S98" i="9"/>
  <c r="O90" i="8"/>
  <c r="Q24" i="8"/>
  <c r="P42" i="8"/>
  <c r="AL89" i="9"/>
  <c r="Q32" i="8"/>
  <c r="AI89" i="9"/>
  <c r="O67" i="9"/>
  <c r="AI60" i="9"/>
  <c r="AJ79" i="9"/>
  <c r="O92" i="8"/>
  <c r="AI84" i="5"/>
  <c r="AL42" i="5"/>
  <c r="Q25" i="8"/>
  <c r="AL65" i="8"/>
  <c r="AB51" i="5"/>
  <c r="O54" i="9"/>
  <c r="P91" i="8"/>
  <c r="AL49" i="9"/>
  <c r="O28" i="9"/>
  <c r="O41" i="8"/>
  <c r="AJ50" i="9"/>
  <c r="AM61" i="5"/>
  <c r="P74" i="9"/>
  <c r="AJ101" i="8"/>
  <c r="R78" i="8"/>
  <c r="Q39" i="8"/>
  <c r="S38" i="8"/>
  <c r="AI90" i="5"/>
  <c r="AI48" i="8"/>
  <c r="R91" i="8"/>
  <c r="AJ19" i="9"/>
  <c r="O21" i="8"/>
  <c r="O65" i="8"/>
  <c r="Q31" i="8"/>
  <c r="O66" i="9"/>
  <c r="AJ41" i="8"/>
  <c r="AA61" i="5"/>
  <c r="R13" i="9"/>
  <c r="O56" i="9"/>
  <c r="F13" i="9"/>
  <c r="S55" i="9"/>
  <c r="Q10" i="9"/>
  <c r="S86" i="9"/>
  <c r="S71" i="9"/>
  <c r="AI26" i="8"/>
  <c r="AM103" i="9"/>
  <c r="R19" i="9"/>
  <c r="I57" i="9"/>
  <c r="AI22" i="9"/>
  <c r="AM93" i="9"/>
  <c r="U35" i="5"/>
  <c r="AA60" i="9"/>
  <c r="AJ67" i="9"/>
  <c r="AL37" i="8"/>
  <c r="R39" i="9"/>
  <c r="AI66" i="9"/>
  <c r="O59" i="8"/>
  <c r="O11" i="9"/>
  <c r="AL34" i="9"/>
  <c r="AL73" i="5"/>
  <c r="R75" i="9"/>
  <c r="AJ76" i="8"/>
  <c r="AJ25" i="5"/>
  <c r="AM37" i="8"/>
  <c r="AM83" i="9"/>
  <c r="AI31" i="9"/>
  <c r="AK58" i="8"/>
  <c r="AK71" i="8"/>
  <c r="S23" i="9"/>
  <c r="AJ67" i="8"/>
  <c r="AI80" i="5"/>
  <c r="AM26" i="9"/>
  <c r="AK59" i="9"/>
  <c r="AI90" i="9"/>
  <c r="AI85" i="5"/>
  <c r="AL54" i="9"/>
  <c r="AL50" i="9"/>
  <c r="S88" i="9"/>
  <c r="AL86" i="5"/>
  <c r="AL91" i="9"/>
  <c r="R24" i="8"/>
  <c r="S96" i="9"/>
  <c r="AL90" i="9"/>
  <c r="AM35" i="8"/>
  <c r="Q68" i="9"/>
  <c r="Q30" i="9"/>
  <c r="S74" i="8"/>
  <c r="AM89" i="8"/>
  <c r="AM19" i="5"/>
  <c r="AL21" i="5"/>
  <c r="AJ82" i="5"/>
  <c r="R23" i="9"/>
  <c r="AI21" i="5"/>
  <c r="O62" i="8"/>
  <c r="AJ64" i="9"/>
  <c r="AM9" i="8"/>
  <c r="R96" i="9"/>
  <c r="AL31" i="9"/>
  <c r="Q65" i="9"/>
  <c r="AL54" i="8"/>
  <c r="AM30" i="9"/>
  <c r="P55" i="9"/>
  <c r="AI19" i="8"/>
  <c r="AK102" i="8"/>
  <c r="R93" i="9"/>
  <c r="R81" i="8"/>
  <c r="O30" i="8"/>
  <c r="AI29" i="9"/>
  <c r="AJ21" i="9"/>
  <c r="W50" i="8"/>
  <c r="AL78" i="5"/>
  <c r="P18" i="9"/>
  <c r="AJ88" i="5"/>
  <c r="S77" i="9"/>
  <c r="Q13" i="9"/>
  <c r="AM92" i="9"/>
  <c r="P9" i="9"/>
  <c r="AL49" i="5"/>
  <c r="AI37" i="8"/>
  <c r="AK61" i="8"/>
  <c r="AA58" i="5"/>
  <c r="AK16" i="5"/>
  <c r="Q73" i="8"/>
  <c r="AL77" i="9"/>
  <c r="AM22" i="5"/>
  <c r="AM38" i="5"/>
  <c r="AC23" i="5"/>
  <c r="AI67" i="9"/>
  <c r="V44" i="8"/>
  <c r="S54" i="8"/>
  <c r="P82" i="8"/>
  <c r="AJ43" i="9"/>
  <c r="AL80" i="5"/>
  <c r="AJ75" i="5"/>
  <c r="AL98" i="8"/>
  <c r="AM47" i="8"/>
  <c r="AI94" i="9"/>
  <c r="AK81" i="5"/>
  <c r="F96" i="8"/>
  <c r="AJ101" i="5"/>
  <c r="AM71" i="9"/>
  <c r="Q47" i="9"/>
  <c r="P19" i="9"/>
  <c r="O42" i="9"/>
  <c r="AG52" i="8"/>
  <c r="AL44" i="9"/>
  <c r="AM18" i="8"/>
  <c r="Q11" i="9"/>
  <c r="Q102" i="9"/>
  <c r="S52" i="9"/>
  <c r="P30" i="9"/>
  <c r="O58" i="9"/>
  <c r="O88" i="9"/>
  <c r="Q81" i="8"/>
  <c r="O83" i="9"/>
  <c r="AL43" i="5"/>
  <c r="AJ89" i="8"/>
  <c r="R37" i="9"/>
  <c r="Q101" i="8"/>
  <c r="AJ18" i="8"/>
  <c r="E69" i="9"/>
  <c r="S69" i="9"/>
  <c r="AL8" i="5"/>
  <c r="R59" i="9"/>
  <c r="S30" i="9"/>
  <c r="Q17" i="9"/>
  <c r="P94" i="8"/>
  <c r="AM42" i="5"/>
  <c r="R9" i="8"/>
  <c r="O42" i="8"/>
  <c r="AM88" i="9"/>
  <c r="AJ64" i="8"/>
  <c r="AL28" i="9"/>
  <c r="P38" i="9"/>
  <c r="G54" i="5"/>
  <c r="AI95" i="9"/>
  <c r="AI86" i="5"/>
  <c r="O82" i="9"/>
  <c r="AM105" i="5"/>
  <c r="AM12" i="8"/>
  <c r="AJ77" i="5"/>
  <c r="AL82" i="8"/>
  <c r="G26" i="9"/>
  <c r="Q97" i="8"/>
  <c r="W16" i="8"/>
  <c r="AM50" i="8"/>
  <c r="AK27" i="8"/>
  <c r="R16" i="9"/>
  <c r="AI26" i="5"/>
  <c r="S100" i="9"/>
  <c r="AJ69" i="5"/>
  <c r="O72" i="9"/>
  <c r="R43" i="8"/>
  <c r="S77" i="8"/>
  <c r="E59" i="5"/>
  <c r="G67" i="5"/>
  <c r="AJ88" i="8"/>
  <c r="O60" i="9"/>
  <c r="Q23" i="8"/>
  <c r="AI64" i="9"/>
  <c r="O8" i="8"/>
  <c r="AJ32" i="8"/>
  <c r="Q8" i="8"/>
  <c r="AL94" i="8"/>
  <c r="P25" i="9"/>
  <c r="AJ7" i="5"/>
  <c r="AJ84" i="9"/>
  <c r="Q62" i="8"/>
  <c r="P98" i="9"/>
  <c r="V54" i="9"/>
  <c r="AJ69" i="8"/>
  <c r="AL70" i="9"/>
  <c r="AI69" i="8"/>
  <c r="AL12" i="9"/>
  <c r="O61" i="8"/>
  <c r="AL103" i="5"/>
  <c r="AK22" i="8"/>
  <c r="AJ97" i="8"/>
  <c r="AM88" i="8"/>
  <c r="AI74" i="5"/>
  <c r="AL72" i="9"/>
  <c r="AM32" i="5"/>
  <c r="Y17" i="8"/>
  <c r="AI88" i="9"/>
  <c r="AJ68" i="8"/>
  <c r="G103" i="8"/>
  <c r="AI64" i="5"/>
  <c r="Q105" i="8"/>
  <c r="AI45" i="8"/>
  <c r="AK47" i="8"/>
  <c r="AM71" i="8"/>
  <c r="Q57" i="8"/>
  <c r="Y20" i="8"/>
  <c r="AL35" i="8"/>
  <c r="S71" i="8"/>
  <c r="Q103" i="9"/>
  <c r="AJ36" i="9"/>
  <c r="O75" i="8"/>
  <c r="S83" i="9"/>
  <c r="S68" i="9"/>
  <c r="AK68" i="9"/>
  <c r="Q96" i="9"/>
  <c r="AI81" i="8"/>
  <c r="AJ56" i="5"/>
  <c r="P33" i="9"/>
  <c r="S24" i="9"/>
  <c r="R73" i="9"/>
  <c r="AM104" i="9"/>
  <c r="Q62" i="9"/>
  <c r="AL20" i="9"/>
  <c r="AI34" i="9"/>
  <c r="O77" i="9"/>
  <c r="AL52" i="9"/>
  <c r="O39" i="8"/>
  <c r="AL19" i="9"/>
  <c r="P86" i="8"/>
  <c r="P27" i="9"/>
  <c r="AJ83" i="8"/>
  <c r="R58" i="9"/>
  <c r="AJ13" i="8"/>
  <c r="AI66" i="5"/>
  <c r="O59" i="9"/>
  <c r="Q45" i="9"/>
  <c r="AJ80" i="9"/>
  <c r="AL21" i="9"/>
  <c r="U40" i="9"/>
  <c r="R53" i="8"/>
  <c r="P31" i="9"/>
  <c r="AL64" i="9"/>
  <c r="S28" i="9"/>
  <c r="AJ62" i="8"/>
  <c r="AL53" i="9"/>
  <c r="S101" i="9"/>
  <c r="AK32" i="8"/>
  <c r="AK11" i="8"/>
  <c r="AI11" i="5"/>
  <c r="AJ77" i="9"/>
  <c r="AL97" i="9"/>
  <c r="AL67" i="9"/>
  <c r="S72" i="9"/>
  <c r="Q98" i="8"/>
  <c r="AK19" i="5"/>
  <c r="AI29" i="8"/>
  <c r="AI56" i="9"/>
  <c r="X91" i="5"/>
  <c r="AK66" i="9"/>
  <c r="Q64" i="8"/>
  <c r="R58" i="8"/>
  <c r="AL36" i="9"/>
  <c r="AL81" i="9"/>
  <c r="AJ79" i="5"/>
  <c r="AJ49" i="8"/>
  <c r="AK80" i="5"/>
  <c r="O63" i="8"/>
  <c r="R23" i="8"/>
  <c r="AL43" i="9"/>
  <c r="X80" i="8"/>
  <c r="R59" i="8"/>
  <c r="P53" i="8"/>
  <c r="R76" i="9"/>
  <c r="AI96" i="8"/>
  <c r="Q36" i="9"/>
  <c r="AI39" i="5"/>
  <c r="S95" i="9"/>
  <c r="AK64" i="9"/>
  <c r="AK44" i="9"/>
  <c r="AL20" i="8"/>
  <c r="R8" i="9"/>
  <c r="O14" i="8"/>
  <c r="AL85" i="5"/>
  <c r="Q52" i="9"/>
  <c r="AJ95" i="9"/>
  <c r="S50" i="8"/>
  <c r="AK37" i="9"/>
  <c r="S10" i="9"/>
  <c r="AK100" i="9"/>
  <c r="AM53" i="5"/>
  <c r="AJ11" i="8"/>
  <c r="AK93" i="5"/>
  <c r="O84" i="8"/>
  <c r="AK17" i="5"/>
  <c r="S82" i="9"/>
  <c r="AK33" i="9"/>
  <c r="AL82" i="5"/>
  <c r="AL97" i="8"/>
  <c r="O64" i="8"/>
  <c r="R45" i="8"/>
  <c r="AJ73" i="8"/>
  <c r="I47" i="8"/>
  <c r="P90" i="8"/>
  <c r="AM93" i="5"/>
  <c r="AK94" i="5"/>
  <c r="O51" i="9"/>
  <c r="P26" i="9"/>
  <c r="AK62" i="8"/>
  <c r="AI28" i="9"/>
  <c r="P57" i="8"/>
  <c r="AJ84" i="8"/>
  <c r="AL36" i="8"/>
  <c r="R85" i="9"/>
  <c r="O74" i="9"/>
  <c r="AM101" i="9"/>
  <c r="AL33" i="9"/>
  <c r="AJ65" i="9"/>
  <c r="AL39" i="9"/>
  <c r="AL45" i="9"/>
  <c r="AL44" i="5"/>
  <c r="AK35" i="5"/>
  <c r="AL13" i="5"/>
  <c r="AM24" i="8"/>
  <c r="AL92" i="9"/>
  <c r="AK13" i="9"/>
  <c r="AI27" i="9"/>
  <c r="AL100" i="8"/>
  <c r="O78" i="9"/>
  <c r="S94" i="8"/>
  <c r="AL15" i="5"/>
  <c r="O66" i="8"/>
  <c r="AI79" i="5"/>
  <c r="AJ24" i="5"/>
  <c r="AM86" i="9"/>
  <c r="AI27" i="5"/>
  <c r="AI38" i="9"/>
  <c r="R95" i="9"/>
  <c r="AI94" i="8"/>
  <c r="AK45" i="5"/>
  <c r="Z25" i="5"/>
  <c r="AK56" i="8"/>
  <c r="AM10" i="9"/>
  <c r="O17" i="8"/>
  <c r="AK68" i="8"/>
  <c r="R102" i="9"/>
  <c r="O91" i="8"/>
  <c r="AJ13" i="9"/>
  <c r="S21" i="9"/>
  <c r="AK65" i="9"/>
  <c r="Q38" i="8"/>
  <c r="R30" i="8"/>
  <c r="AL24" i="8"/>
  <c r="S59" i="8"/>
  <c r="AJ87" i="5"/>
  <c r="O84" i="9"/>
  <c r="AJ98" i="8"/>
  <c r="AL40" i="5"/>
  <c r="S63" i="8"/>
  <c r="AL75" i="5"/>
  <c r="AJ65" i="8"/>
  <c r="AI95" i="8"/>
  <c r="AJ76" i="5"/>
  <c r="AL81" i="8"/>
  <c r="AM64" i="9"/>
  <c r="AL77" i="8"/>
  <c r="AB21" i="8"/>
  <c r="AJ23" i="9"/>
  <c r="AJ27" i="5"/>
  <c r="AM98" i="8"/>
  <c r="AM41" i="5"/>
  <c r="O53" i="8"/>
  <c r="AL42" i="9"/>
  <c r="AL56" i="9"/>
  <c r="AI39" i="8"/>
  <c r="S49" i="8"/>
  <c r="AJ31" i="5"/>
  <c r="AM8" i="8"/>
  <c r="O61" i="9"/>
  <c r="O95" i="8"/>
  <c r="P92" i="8"/>
  <c r="AK20" i="8"/>
  <c r="AM34" i="8"/>
  <c r="R56" i="8"/>
  <c r="AM94" i="5"/>
  <c r="AJ60" i="8"/>
  <c r="R19" i="8"/>
  <c r="O55" i="9"/>
  <c r="S34" i="9"/>
  <c r="AJ94" i="8"/>
  <c r="AT44" i="9"/>
  <c r="AQ67" i="9"/>
  <c r="AT18" i="9"/>
  <c r="AU61" i="9"/>
  <c r="AP89" i="9"/>
  <c r="AQ38" i="9"/>
  <c r="BN15" i="9"/>
  <c r="AV94" i="9"/>
  <c r="AV90" i="9"/>
  <c r="AR32" i="9"/>
  <c r="AQ55" i="9"/>
  <c r="AT33" i="9"/>
  <c r="AQ24" i="9"/>
  <c r="AW97" i="8"/>
  <c r="AV101" i="8"/>
  <c r="AO96" i="8"/>
  <c r="BD59" i="9"/>
  <c r="AQ76" i="9"/>
  <c r="AQ71" i="9"/>
  <c r="BN13" i="9"/>
  <c r="AU67" i="9"/>
  <c r="AU66" i="9"/>
  <c r="BG53" i="9"/>
  <c r="AT51" i="9"/>
  <c r="AP100" i="9"/>
  <c r="AP99" i="9"/>
  <c r="BO6" i="9"/>
  <c r="BQ89" i="8"/>
  <c r="BQ90" i="8"/>
  <c r="BG95" i="9"/>
  <c r="BG91" i="9"/>
  <c r="AW103" i="9"/>
  <c r="AR94" i="9"/>
  <c r="AU78" i="9"/>
  <c r="AU79" i="9"/>
  <c r="K97" i="5"/>
  <c r="AV14" i="9"/>
  <c r="AT57" i="9"/>
  <c r="AQ92" i="9"/>
  <c r="AP92" i="8"/>
  <c r="AP89" i="8"/>
  <c r="AU103" i="8"/>
  <c r="AU105" i="8"/>
  <c r="BO64" i="9"/>
  <c r="L67" i="5"/>
  <c r="AT27" i="9"/>
  <c r="AT28" i="9"/>
  <c r="AT26" i="9"/>
  <c r="AP9" i="9"/>
  <c r="AR102" i="8"/>
  <c r="AP14" i="9"/>
  <c r="AO6" i="9"/>
  <c r="BD85" i="8"/>
  <c r="BD88" i="8"/>
  <c r="BD87" i="8"/>
  <c r="AU58" i="9"/>
  <c r="AU57" i="9"/>
  <c r="BQ19" i="9"/>
  <c r="BN74" i="9"/>
  <c r="AO32" i="9"/>
  <c r="AP79" i="9"/>
  <c r="E36" i="5"/>
  <c r="E90" i="5"/>
  <c r="J102" i="5"/>
  <c r="BP14" i="9"/>
  <c r="AP98" i="9"/>
  <c r="AP97" i="9"/>
  <c r="AO85" i="8"/>
  <c r="AP58" i="9"/>
  <c r="BN56" i="9"/>
  <c r="BN49" i="9"/>
  <c r="BP59" i="9"/>
  <c r="BP55" i="9"/>
  <c r="AW30" i="9"/>
  <c r="BD100" i="9"/>
  <c r="BD99" i="9"/>
  <c r="BD104" i="9"/>
  <c r="AU94" i="8"/>
  <c r="BO13" i="9"/>
  <c r="AR71" i="9"/>
  <c r="AR64" i="9"/>
  <c r="AR65" i="9"/>
  <c r="AR68" i="9"/>
  <c r="BN88" i="8"/>
  <c r="AW35" i="9"/>
  <c r="AW33" i="9"/>
  <c r="BP101" i="9"/>
  <c r="BP103" i="9"/>
  <c r="BQ26" i="9"/>
  <c r="AR30" i="9"/>
  <c r="AW84" i="8"/>
  <c r="AW83" i="8"/>
  <c r="AQ46" i="9"/>
  <c r="BQ101" i="9"/>
  <c r="BQ105" i="9"/>
  <c r="AO85" i="9"/>
  <c r="AO77" i="9"/>
  <c r="AO88" i="9"/>
  <c r="AO94" i="9"/>
  <c r="AO95" i="9"/>
  <c r="BF95" i="9"/>
  <c r="BF93" i="9"/>
  <c r="BF91" i="9"/>
  <c r="BF85" i="9"/>
  <c r="BF92" i="9"/>
  <c r="BF87" i="9"/>
  <c r="BF94" i="9"/>
  <c r="BF88" i="9"/>
  <c r="BP39" i="9"/>
  <c r="BP37" i="9"/>
  <c r="AP24" i="9"/>
  <c r="AP23" i="9"/>
  <c r="BE59" i="9"/>
  <c r="BE54" i="9"/>
  <c r="AO101" i="9"/>
  <c r="AO105" i="9"/>
  <c r="AW90" i="8"/>
  <c r="AW89" i="8"/>
  <c r="AP39" i="9"/>
  <c r="AP41" i="9"/>
  <c r="BN26" i="9"/>
  <c r="AO72" i="9"/>
  <c r="AO66" i="9"/>
  <c r="BP92" i="9"/>
  <c r="BP89" i="9"/>
  <c r="BP88" i="9"/>
  <c r="BP90" i="9"/>
  <c r="BP85" i="9"/>
  <c r="K77" i="5"/>
  <c r="AV59" i="9"/>
  <c r="K84" i="5"/>
  <c r="AW18" i="9"/>
  <c r="AU43" i="9"/>
  <c r="BP58" i="9"/>
  <c r="BP57" i="9"/>
  <c r="AV76" i="9"/>
  <c r="AV70" i="9"/>
  <c r="AV72" i="9"/>
  <c r="AV71" i="9"/>
  <c r="AV73" i="9"/>
  <c r="AV74" i="9"/>
  <c r="AV75" i="9"/>
  <c r="AU22" i="9"/>
  <c r="AU21" i="9"/>
  <c r="BF105" i="9"/>
  <c r="BF104" i="9"/>
  <c r="BF103" i="9"/>
  <c r="BO17" i="9"/>
  <c r="AT97" i="9"/>
  <c r="AT96" i="9"/>
  <c r="AR18" i="9"/>
  <c r="BO24" i="9"/>
  <c r="AT40" i="9"/>
  <c r="AR42" i="9"/>
  <c r="AR43" i="9"/>
  <c r="AP53" i="9"/>
  <c r="AP49" i="9"/>
  <c r="AR87" i="8"/>
  <c r="AR83" i="8"/>
  <c r="AP34" i="9"/>
  <c r="L24" i="5"/>
  <c r="BQ87" i="9"/>
  <c r="K74" i="5"/>
  <c r="BQ34" i="9"/>
  <c r="BQ51" i="9"/>
  <c r="L65" i="5"/>
  <c r="BE92" i="9"/>
  <c r="BE84" i="9"/>
  <c r="BE88" i="9"/>
  <c r="BE94" i="9"/>
  <c r="BE86" i="9"/>
  <c r="BE83" i="9"/>
  <c r="BE87" i="9"/>
  <c r="BE91" i="9"/>
  <c r="BE89" i="9"/>
  <c r="BE90" i="9"/>
  <c r="BO52" i="9"/>
  <c r="BO51" i="9"/>
  <c r="BO48" i="9"/>
  <c r="BO53" i="9"/>
  <c r="BO49" i="9"/>
  <c r="AR7" i="9"/>
  <c r="BF39" i="9"/>
  <c r="BF40" i="9"/>
  <c r="BN85" i="8"/>
  <c r="BN87" i="8"/>
  <c r="AR73" i="9"/>
  <c r="AR76" i="9"/>
  <c r="AR80" i="9"/>
  <c r="AO19" i="9"/>
  <c r="AV101" i="9"/>
  <c r="AV102" i="9"/>
  <c r="AV103" i="9"/>
  <c r="F42" i="5"/>
  <c r="F43" i="5"/>
  <c r="AO10" i="9"/>
  <c r="E58" i="5"/>
  <c r="AP19" i="9"/>
  <c r="AP20" i="9"/>
  <c r="BN103" i="8"/>
  <c r="BN104" i="8"/>
  <c r="BN101" i="8"/>
  <c r="BN105" i="8"/>
  <c r="J17" i="5"/>
  <c r="BP6" i="9"/>
  <c r="BG100" i="8"/>
  <c r="BG102" i="8"/>
  <c r="BP105" i="8"/>
  <c r="BP104" i="8"/>
  <c r="BP101" i="8"/>
  <c r="BP100" i="8"/>
  <c r="AQ26" i="9"/>
  <c r="BP91" i="9"/>
  <c r="BP98" i="9"/>
  <c r="BP99" i="9"/>
  <c r="BP100" i="9"/>
  <c r="BP96" i="9"/>
  <c r="BP97" i="9"/>
  <c r="BE85" i="8"/>
  <c r="BE86" i="8"/>
  <c r="BE83" i="8"/>
  <c r="BE84" i="8"/>
  <c r="BF46" i="9"/>
  <c r="BF47" i="9"/>
  <c r="BF45" i="9"/>
  <c r="BD43" i="9"/>
  <c r="BD44" i="9"/>
  <c r="L27" i="5"/>
  <c r="AV91" i="5"/>
  <c r="AV90" i="5"/>
  <c r="AR28" i="8"/>
  <c r="BG88" i="8"/>
  <c r="BG95" i="8"/>
  <c r="BG94" i="8"/>
  <c r="BG92" i="8"/>
  <c r="BG90" i="8"/>
  <c r="AQ18" i="9"/>
  <c r="BP29" i="9"/>
  <c r="BP30" i="9"/>
  <c r="BP32" i="9"/>
  <c r="AO104" i="8"/>
  <c r="AO105" i="8"/>
  <c r="AO100" i="8"/>
  <c r="AO101" i="8"/>
  <c r="AO99" i="8"/>
  <c r="BQ54" i="9"/>
  <c r="J12" i="5"/>
  <c r="AU23" i="8"/>
  <c r="BN7" i="8"/>
  <c r="AW94" i="9"/>
  <c r="AW95" i="9"/>
  <c r="BQ98" i="8"/>
  <c r="BQ94" i="8"/>
  <c r="BQ103" i="8"/>
  <c r="BQ101" i="8"/>
  <c r="BQ96" i="8"/>
  <c r="BQ93" i="8"/>
  <c r="BQ97" i="8"/>
  <c r="AW80" i="9"/>
  <c r="AW85" i="9"/>
  <c r="AW82" i="9"/>
  <c r="AW87" i="9"/>
  <c r="AW77" i="9"/>
  <c r="AW84" i="9"/>
  <c r="AW88" i="9"/>
  <c r="BF63" i="9"/>
  <c r="BF62" i="9"/>
  <c r="BF60" i="9"/>
  <c r="I83" i="5"/>
  <c r="BP63" i="8"/>
  <c r="BQ72" i="5"/>
  <c r="BO81" i="5"/>
  <c r="AV40" i="9"/>
  <c r="AV39" i="9"/>
  <c r="BN22" i="9"/>
  <c r="BE88" i="8"/>
  <c r="BE95" i="8"/>
  <c r="BE89" i="8"/>
  <c r="BE98" i="8"/>
  <c r="BP60" i="9"/>
  <c r="BP61" i="9"/>
  <c r="AU17" i="8"/>
  <c r="AW101" i="5"/>
  <c r="AT18" i="5"/>
  <c r="AO51" i="8"/>
  <c r="H46" i="5"/>
  <c r="AV43" i="9"/>
  <c r="AV44" i="9"/>
  <c r="AV42" i="9"/>
  <c r="BQ91" i="9"/>
  <c r="BQ84" i="9"/>
  <c r="BQ95" i="9"/>
  <c r="BQ86" i="9"/>
  <c r="BQ85" i="9"/>
  <c r="BQ82" i="9"/>
  <c r="BQ94" i="9"/>
  <c r="BQ93" i="9"/>
  <c r="BQ90" i="9"/>
  <c r="L91" i="5"/>
  <c r="I40" i="5"/>
  <c r="I43" i="5"/>
  <c r="I39" i="5"/>
  <c r="I41" i="5"/>
  <c r="K103" i="5"/>
  <c r="AV64" i="5"/>
  <c r="AV65" i="5"/>
  <c r="AV66" i="5"/>
  <c r="AP54" i="8"/>
  <c r="BO93" i="5"/>
  <c r="AW37" i="9"/>
  <c r="AW38" i="9"/>
  <c r="AR6" i="9"/>
  <c r="AP10" i="9"/>
  <c r="AV28" i="9"/>
  <c r="E96" i="5"/>
  <c r="BQ70" i="9"/>
  <c r="BQ72" i="9"/>
  <c r="BQ69" i="9"/>
  <c r="G28" i="5"/>
  <c r="G27" i="5"/>
  <c r="L88" i="5"/>
  <c r="L86" i="5"/>
  <c r="AQ78" i="8"/>
  <c r="BN21" i="8"/>
  <c r="BN57" i="8"/>
  <c r="BO84" i="5"/>
  <c r="BP22" i="5"/>
  <c r="BG37" i="9"/>
  <c r="BG39" i="9"/>
  <c r="BG36" i="9"/>
  <c r="BG38" i="9"/>
  <c r="AO28" i="9"/>
  <c r="AO29" i="9"/>
  <c r="BG57" i="9"/>
  <c r="BG59" i="9"/>
  <c r="BO18" i="9"/>
  <c r="E25" i="5"/>
  <c r="E26" i="5"/>
  <c r="J30" i="5"/>
  <c r="L26" i="5"/>
  <c r="AW9" i="8"/>
  <c r="F99" i="5"/>
  <c r="F97" i="5"/>
  <c r="BG51" i="5"/>
  <c r="BG50" i="5"/>
  <c r="L74" i="5"/>
  <c r="BN73" i="8"/>
  <c r="AW28" i="8"/>
  <c r="AW49" i="5"/>
  <c r="BO77" i="8"/>
  <c r="BP102" i="5"/>
  <c r="AV8" i="9"/>
  <c r="L31" i="5"/>
  <c r="L46" i="5"/>
  <c r="AU7" i="5"/>
  <c r="AU27" i="9"/>
  <c r="BO100" i="5"/>
  <c r="BO92" i="5"/>
  <c r="AW11" i="8"/>
  <c r="AU22" i="5"/>
  <c r="BN33" i="9"/>
  <c r="BN35" i="9"/>
  <c r="BQ30" i="9"/>
  <c r="BQ31" i="9"/>
  <c r="AU15" i="5"/>
  <c r="BP25" i="5"/>
  <c r="AP13" i="8"/>
  <c r="AU37" i="8"/>
  <c r="AP35" i="8"/>
  <c r="AQ9" i="8"/>
  <c r="BF55" i="9"/>
  <c r="BF56" i="9"/>
  <c r="BF58" i="9"/>
  <c r="BF59" i="9"/>
  <c r="BQ21" i="8"/>
  <c r="AR41" i="8"/>
  <c r="AW36" i="5"/>
  <c r="BO50" i="8"/>
  <c r="AT19" i="5"/>
  <c r="BD64" i="5"/>
  <c r="AV70" i="8"/>
  <c r="BP53" i="8"/>
  <c r="AP66" i="8"/>
  <c r="AW64" i="8"/>
  <c r="AU16" i="5"/>
  <c r="AU80" i="5"/>
  <c r="AT52" i="8"/>
  <c r="BO10" i="9"/>
  <c r="AU28" i="5"/>
  <c r="BQ16" i="9"/>
  <c r="J25" i="5"/>
  <c r="J24" i="5"/>
  <c r="BQ79" i="8"/>
  <c r="AV32" i="8"/>
  <c r="AT63" i="8"/>
  <c r="AR42" i="8"/>
  <c r="AR43" i="8"/>
  <c r="AQ15" i="8"/>
  <c r="AU41" i="5"/>
  <c r="BQ7" i="9"/>
  <c r="BO10" i="8"/>
  <c r="BO14" i="5"/>
  <c r="BF43" i="8"/>
  <c r="AQ36" i="8"/>
  <c r="AV53" i="8"/>
  <c r="AQ100" i="9"/>
  <c r="AQ104" i="9"/>
  <c r="AQ105" i="9"/>
  <c r="AQ101" i="9"/>
  <c r="AV15" i="8"/>
  <c r="BN13" i="8"/>
  <c r="AV74" i="8"/>
  <c r="AV72" i="8"/>
  <c r="BG59" i="5"/>
  <c r="AQ24" i="8"/>
  <c r="BP43" i="9"/>
  <c r="AR48" i="8"/>
  <c r="AR51" i="8"/>
  <c r="BE47" i="5"/>
  <c r="BE48" i="5"/>
  <c r="BE50" i="5"/>
  <c r="AP31" i="8"/>
  <c r="AO10" i="8"/>
  <c r="AU19" i="5"/>
  <c r="BO65" i="5"/>
  <c r="E6" i="5"/>
  <c r="BP24" i="8"/>
  <c r="AT101" i="5"/>
  <c r="BQ20" i="5"/>
  <c r="AV13" i="8"/>
  <c r="BE80" i="5"/>
  <c r="BE75" i="5"/>
  <c r="BO13" i="5"/>
  <c r="AR57" i="8"/>
  <c r="BQ65" i="5"/>
  <c r="AQ75" i="8"/>
  <c r="AQ72" i="8"/>
  <c r="M22" i="5"/>
  <c r="AV18" i="5"/>
  <c r="AV17" i="5"/>
  <c r="AW25" i="5"/>
  <c r="AW24" i="5"/>
  <c r="AU53" i="8"/>
  <c r="AU50" i="8"/>
  <c r="AT73" i="8"/>
  <c r="AT81" i="8"/>
  <c r="AT74" i="8"/>
  <c r="BO24" i="8"/>
  <c r="BO25" i="8"/>
  <c r="BO23" i="8"/>
  <c r="BG19" i="5"/>
  <c r="M28" i="5"/>
  <c r="M27" i="5"/>
  <c r="M26" i="5"/>
  <c r="I82" i="5"/>
  <c r="I78" i="5"/>
  <c r="N19" i="5"/>
  <c r="N18" i="5"/>
  <c r="BF50" i="8"/>
  <c r="BF52" i="8"/>
  <c r="BF51" i="8"/>
  <c r="AT17" i="8"/>
  <c r="AW69" i="8"/>
  <c r="AW71" i="8"/>
  <c r="BN49" i="5"/>
  <c r="M23" i="5"/>
  <c r="M17" i="5"/>
  <c r="BO69" i="8"/>
  <c r="BO68" i="8"/>
  <c r="BP33" i="8"/>
  <c r="BO58" i="8"/>
  <c r="BO57" i="8"/>
  <c r="BO56" i="8"/>
  <c r="AO44" i="8"/>
  <c r="BQ14" i="5"/>
  <c r="BQ15" i="5"/>
  <c r="AV48" i="8"/>
  <c r="AV46" i="8"/>
  <c r="BF58" i="5"/>
  <c r="BF54" i="5"/>
  <c r="BF55" i="5"/>
  <c r="BO16" i="8"/>
  <c r="M67" i="5"/>
  <c r="M74" i="5"/>
  <c r="M75" i="5"/>
  <c r="M77" i="5"/>
  <c r="N31" i="5"/>
  <c r="BN55" i="8"/>
  <c r="BN62" i="8"/>
  <c r="BN56" i="8"/>
  <c r="AP74" i="8"/>
  <c r="AP68" i="8"/>
  <c r="AP70" i="8"/>
  <c r="BP93" i="5"/>
  <c r="BP85" i="5"/>
  <c r="BP94" i="5"/>
  <c r="BF67" i="5"/>
  <c r="BF65" i="5"/>
  <c r="AV37" i="8"/>
  <c r="BN16" i="8"/>
  <c r="AT58" i="5"/>
  <c r="BF42" i="5"/>
  <c r="BF40" i="5"/>
  <c r="L10" i="5"/>
  <c r="M76" i="5"/>
  <c r="N103" i="5"/>
  <c r="AT16" i="5"/>
  <c r="BP37" i="8"/>
  <c r="N50" i="5"/>
  <c r="AT32" i="8"/>
  <c r="AP19" i="8"/>
  <c r="L13" i="5"/>
  <c r="BP34" i="5"/>
  <c r="BP36" i="5"/>
  <c r="BP35" i="5"/>
  <c r="AU66" i="8"/>
  <c r="AU62" i="8"/>
  <c r="AU67" i="8"/>
  <c r="AU64" i="8"/>
  <c r="AU61" i="8"/>
  <c r="AU60" i="8"/>
  <c r="AU63" i="8"/>
  <c r="BO42" i="8"/>
  <c r="BO41" i="8"/>
  <c r="AO40" i="8"/>
  <c r="AO37" i="8"/>
  <c r="AO7" i="8"/>
  <c r="BP7" i="8"/>
  <c r="BF66" i="8"/>
  <c r="BF64" i="8"/>
  <c r="N65" i="5"/>
  <c r="N66" i="5"/>
  <c r="N16" i="5"/>
  <c r="BF52" i="5"/>
  <c r="BF50" i="5"/>
  <c r="N85" i="5"/>
  <c r="N92" i="5"/>
  <c r="N88" i="5"/>
  <c r="BF62" i="5"/>
  <c r="BF61" i="5"/>
  <c r="BF63" i="5"/>
  <c r="BF59" i="5"/>
  <c r="BF56" i="5"/>
  <c r="BF60" i="5"/>
  <c r="L7" i="5"/>
  <c r="M104" i="5"/>
  <c r="M102" i="5"/>
  <c r="M96" i="5"/>
  <c r="M98" i="5"/>
  <c r="BG23" i="5"/>
  <c r="BG22" i="5"/>
  <c r="N38" i="5"/>
  <c r="N36" i="5"/>
  <c r="N34" i="5"/>
  <c r="N35" i="5"/>
  <c r="N37" i="5"/>
  <c r="AD36" i="7" l="1"/>
  <c r="AD99" i="7"/>
  <c r="AE36" i="7"/>
  <c r="AE32" i="7"/>
  <c r="AD60" i="7"/>
  <c r="AE26" i="7"/>
  <c r="AE61" i="7"/>
  <c r="AE31" i="7"/>
  <c r="AE94" i="7"/>
  <c r="AD79" i="7"/>
  <c r="AE78" i="7"/>
  <c r="AD55" i="7"/>
  <c r="AD77" i="7"/>
  <c r="AD27" i="7"/>
  <c r="AD33" i="7"/>
  <c r="AD38" i="7"/>
  <c r="AE77" i="7"/>
  <c r="AD9" i="7"/>
  <c r="AE18" i="7"/>
  <c r="AD32" i="7"/>
  <c r="AD75" i="7"/>
  <c r="AD53" i="7"/>
  <c r="AE88" i="7"/>
  <c r="P13" i="2"/>
  <c r="R27" i="2"/>
  <c r="S55" i="2"/>
  <c r="BU8" i="6"/>
  <c r="R71" i="2"/>
  <c r="AY24" i="6"/>
  <c r="R17" i="2"/>
  <c r="P7" i="2"/>
  <c r="P19" i="2"/>
  <c r="Q20" i="2"/>
  <c r="BU72" i="6"/>
  <c r="S88" i="2"/>
  <c r="BB11" i="2"/>
  <c r="S69" i="2"/>
  <c r="S92" i="2"/>
  <c r="S40" i="2"/>
  <c r="S65" i="2"/>
  <c r="BU24" i="6"/>
  <c r="CH25" i="6"/>
  <c r="CI25" i="6"/>
  <c r="AY57" i="6"/>
  <c r="P18" i="2"/>
  <c r="P22" i="2"/>
  <c r="CI62" i="6"/>
  <c r="CH62" i="6"/>
  <c r="BT63" i="6"/>
  <c r="BV13" i="2"/>
  <c r="AZ73" i="2"/>
  <c r="R29" i="2"/>
  <c r="S105" i="2"/>
  <c r="AZ70" i="6"/>
  <c r="S54" i="2"/>
  <c r="S12" i="2"/>
  <c r="S11" i="2"/>
  <c r="Q17" i="2"/>
  <c r="BU55" i="2"/>
  <c r="BA37" i="6"/>
  <c r="S70" i="2"/>
  <c r="BS23" i="2"/>
  <c r="BU40" i="6"/>
  <c r="R80" i="2"/>
  <c r="S75" i="2"/>
  <c r="Q37" i="2"/>
  <c r="Q11" i="2"/>
  <c r="CJ50" i="6"/>
  <c r="P24" i="2"/>
  <c r="AY35" i="2"/>
  <c r="AY60" i="6"/>
  <c r="BU14" i="6"/>
  <c r="Q24" i="2"/>
  <c r="R36" i="2"/>
  <c r="AY19" i="2"/>
  <c r="S89" i="2"/>
  <c r="S61" i="2"/>
  <c r="BU61" i="6"/>
  <c r="BV40" i="6"/>
  <c r="S49" i="2"/>
  <c r="BV24" i="2"/>
  <c r="AY40" i="2"/>
  <c r="BS13" i="2"/>
  <c r="BS30" i="2"/>
  <c r="AY37" i="2"/>
  <c r="BV63" i="2"/>
  <c r="S103" i="2"/>
  <c r="S72" i="2"/>
  <c r="AY49" i="6"/>
  <c r="BB44" i="2"/>
  <c r="BV58" i="6"/>
  <c r="BV7" i="6"/>
  <c r="BS14" i="2"/>
  <c r="R15" i="2"/>
  <c r="S79" i="2"/>
  <c r="S63" i="2"/>
  <c r="S24" i="2"/>
  <c r="S104" i="2"/>
  <c r="R34" i="2"/>
  <c r="AY82" i="2"/>
  <c r="R68" i="2"/>
  <c r="S95" i="2"/>
  <c r="BS81" i="2"/>
  <c r="R67" i="2"/>
  <c r="Q30" i="2"/>
  <c r="AY63" i="2"/>
  <c r="AY6" i="6"/>
  <c r="BA32" i="6"/>
  <c r="S85" i="2"/>
  <c r="BU20" i="6"/>
  <c r="R81" i="2"/>
  <c r="BV66" i="6"/>
  <c r="P25" i="2"/>
  <c r="S41" i="2"/>
  <c r="BB32" i="2"/>
  <c r="S81" i="2"/>
  <c r="R62" i="2"/>
  <c r="S19" i="2"/>
  <c r="BV57" i="2"/>
  <c r="S26" i="2"/>
  <c r="P26" i="2"/>
  <c r="S14" i="2"/>
  <c r="AZ55" i="2"/>
  <c r="BB43" i="2"/>
  <c r="R39" i="2"/>
  <c r="BA77" i="2"/>
  <c r="R40" i="2"/>
  <c r="CJ73" i="6"/>
  <c r="BB35" i="6"/>
  <c r="R61" i="2"/>
  <c r="S38" i="2"/>
  <c r="BS47" i="6"/>
  <c r="R38" i="2"/>
  <c r="BA62" i="6"/>
  <c r="AZ34" i="6"/>
  <c r="BT50" i="2"/>
  <c r="BT41" i="2"/>
  <c r="BA15" i="6"/>
  <c r="AZ82" i="2"/>
  <c r="BB28" i="2"/>
  <c r="Q31" i="2"/>
  <c r="BU69" i="2"/>
  <c r="BS86" i="2"/>
  <c r="R19" i="2"/>
  <c r="CJ72" i="6"/>
  <c r="BB80" i="2"/>
  <c r="AZ77" i="2"/>
  <c r="BS69" i="6"/>
  <c r="R28" i="2"/>
  <c r="BT60" i="2"/>
  <c r="BT39" i="6"/>
  <c r="S52" i="2"/>
  <c r="R73" i="2"/>
  <c r="S25" i="2"/>
  <c r="BS29" i="6"/>
  <c r="R72" i="2"/>
  <c r="R66" i="2"/>
  <c r="AZ37" i="2"/>
  <c r="R31" i="2"/>
  <c r="R65" i="2"/>
  <c r="S33" i="2"/>
  <c r="BT47" i="6"/>
  <c r="BT17" i="6"/>
  <c r="BU73" i="2"/>
  <c r="Q38" i="2"/>
  <c r="BT8" i="2"/>
  <c r="BA65" i="6"/>
  <c r="Q40" i="2"/>
  <c r="BA58" i="6"/>
  <c r="BV39" i="2"/>
  <c r="CJ24" i="6"/>
  <c r="AY15" i="6"/>
  <c r="CI64" i="6"/>
  <c r="CH64" i="6"/>
  <c r="BT69" i="6"/>
  <c r="BU60" i="6"/>
  <c r="BA87" i="2"/>
  <c r="S94" i="2"/>
  <c r="BS52" i="2"/>
  <c r="BA50" i="6"/>
  <c r="BV37" i="2"/>
  <c r="S47" i="2"/>
  <c r="BU90" i="2"/>
  <c r="BU51" i="6"/>
  <c r="AY42" i="2"/>
  <c r="BT72" i="6"/>
  <c r="BB42" i="2"/>
  <c r="S78" i="2"/>
  <c r="BT87" i="2"/>
  <c r="AZ60" i="6"/>
  <c r="BV31" i="6"/>
  <c r="R43" i="2"/>
  <c r="R47" i="2"/>
  <c r="BT20" i="2"/>
  <c r="AZ43" i="6"/>
  <c r="BT15" i="6"/>
  <c r="Q29" i="2"/>
  <c r="P11" i="2"/>
  <c r="BS59" i="2"/>
  <c r="BS25" i="2"/>
  <c r="Q9" i="2"/>
  <c r="BB72" i="6"/>
  <c r="BS6" i="6"/>
  <c r="AY47" i="6"/>
  <c r="S102" i="2"/>
  <c r="R44" i="2"/>
  <c r="BA15" i="2"/>
  <c r="R16" i="2"/>
  <c r="Q34" i="2"/>
  <c r="BT59" i="2"/>
  <c r="S44" i="2"/>
  <c r="S51" i="2"/>
  <c r="R48" i="2"/>
  <c r="AZ38" i="6"/>
  <c r="BV75" i="2"/>
  <c r="Q39" i="2"/>
  <c r="BT73" i="2"/>
  <c r="R23" i="2"/>
  <c r="R21" i="2"/>
  <c r="BB73" i="2"/>
  <c r="AY53" i="2"/>
  <c r="P10" i="2"/>
  <c r="P15" i="2"/>
  <c r="AZ54" i="2"/>
  <c r="Q28" i="2"/>
  <c r="R50" i="2"/>
  <c r="BT54" i="6"/>
  <c r="BB22" i="2"/>
  <c r="AY73" i="6"/>
  <c r="S97" i="2"/>
  <c r="AZ23" i="2"/>
  <c r="AZ67" i="6"/>
  <c r="BB48" i="2"/>
  <c r="S21" i="2"/>
  <c r="BT23" i="2"/>
  <c r="S7" i="2"/>
  <c r="P14" i="2"/>
  <c r="BT53" i="2"/>
  <c r="Q22" i="2"/>
  <c r="AY25" i="6"/>
  <c r="CJ27" i="6"/>
  <c r="BA43" i="2"/>
  <c r="BA45" i="2"/>
  <c r="R79" i="2"/>
  <c r="BA79" i="2"/>
  <c r="R46" i="2"/>
  <c r="BT33" i="6"/>
  <c r="BS20" i="6"/>
  <c r="BV68" i="2"/>
  <c r="S64" i="2"/>
  <c r="CK72" i="6"/>
  <c r="BV64" i="2"/>
  <c r="BB41" i="2"/>
  <c r="BB45" i="2"/>
  <c r="Q33" i="2"/>
  <c r="R18" i="2"/>
  <c r="BA26" i="6"/>
  <c r="BS27" i="6"/>
  <c r="BB25" i="6"/>
  <c r="BS31" i="2"/>
  <c r="BV9" i="2"/>
  <c r="BT82" i="2"/>
  <c r="R54" i="2"/>
  <c r="S83" i="2"/>
  <c r="S93" i="2"/>
  <c r="CL68" i="6"/>
  <c r="BT37" i="2"/>
  <c r="Q12" i="2"/>
  <c r="BA35" i="2"/>
  <c r="AZ64" i="2"/>
  <c r="Q18" i="2"/>
  <c r="R32" i="2"/>
  <c r="CK29" i="6"/>
  <c r="S98" i="2"/>
  <c r="AZ36" i="6"/>
  <c r="AY89" i="2"/>
  <c r="AZ8" i="2"/>
  <c r="BS88" i="2"/>
  <c r="CL35" i="6"/>
  <c r="BT19" i="6"/>
  <c r="AY79" i="2"/>
  <c r="CK19" i="4"/>
  <c r="AZ72" i="2"/>
  <c r="BS55" i="2"/>
  <c r="AY39" i="6"/>
  <c r="BV20" i="2"/>
  <c r="S15" i="2"/>
  <c r="S16" i="2"/>
  <c r="BT27" i="2"/>
  <c r="BU17" i="2"/>
  <c r="BB88" i="2"/>
  <c r="BA42" i="6"/>
  <c r="BV46" i="2"/>
  <c r="BS18" i="6"/>
  <c r="AY71" i="2"/>
  <c r="Q32" i="2"/>
  <c r="BS70" i="2"/>
  <c r="BT60" i="6"/>
  <c r="BA23" i="6"/>
  <c r="Q35" i="2"/>
  <c r="CI47" i="6"/>
  <c r="CH47" i="6"/>
  <c r="AZ56" i="2"/>
  <c r="AZ74" i="2"/>
  <c r="BT26" i="6"/>
  <c r="BU54" i="6"/>
  <c r="BU26" i="2"/>
  <c r="S35" i="2"/>
  <c r="AZ13" i="2"/>
  <c r="CL16" i="2"/>
  <c r="CJ16" i="2"/>
  <c r="CH16" i="2"/>
  <c r="CK16" i="2"/>
  <c r="CI16" i="2"/>
  <c r="S67" i="2"/>
  <c r="S80" i="2"/>
  <c r="S18" i="2"/>
  <c r="R57" i="2"/>
  <c r="CK25" i="6"/>
  <c r="BV63" i="6"/>
  <c r="BU12" i="2"/>
  <c r="BS89" i="2"/>
  <c r="S34" i="2"/>
  <c r="BS12" i="2"/>
  <c r="BA91" i="2"/>
  <c r="BU81" i="2"/>
  <c r="BU41" i="6"/>
  <c r="S77" i="2"/>
  <c r="BU92" i="2"/>
  <c r="Q25" i="2"/>
  <c r="AY13" i="2"/>
  <c r="S50" i="2"/>
  <c r="AZ88" i="2"/>
  <c r="BU52" i="2"/>
  <c r="BT64" i="2"/>
  <c r="AZ45" i="2"/>
  <c r="R82" i="2"/>
  <c r="BV49" i="2"/>
  <c r="BT56" i="6"/>
  <c r="S58" i="2"/>
  <c r="CI36" i="6"/>
  <c r="CH36" i="6"/>
  <c r="CJ59" i="6"/>
  <c r="R25" i="2"/>
  <c r="BV85" i="2"/>
  <c r="CL66" i="6"/>
  <c r="AZ17" i="6"/>
  <c r="AY72" i="2"/>
  <c r="BU80" i="4"/>
  <c r="R37" i="2"/>
  <c r="BV12" i="6"/>
  <c r="P17" i="2"/>
  <c r="CK54" i="6"/>
  <c r="R53" i="2"/>
  <c r="S37" i="2"/>
  <c r="S30" i="2"/>
  <c r="R35" i="2"/>
  <c r="BU41" i="2"/>
  <c r="AZ65" i="2"/>
  <c r="BA48" i="6"/>
  <c r="S20" i="2"/>
  <c r="R26" i="2"/>
  <c r="S100" i="2"/>
  <c r="BB63" i="6"/>
  <c r="BB40" i="6"/>
  <c r="R76" i="2"/>
  <c r="S76" i="2"/>
  <c r="BB77" i="2"/>
  <c r="S99" i="2"/>
  <c r="P20" i="2"/>
  <c r="S84" i="2"/>
  <c r="BU36" i="6"/>
  <c r="BV26" i="6"/>
  <c r="BU60" i="2"/>
  <c r="AZ68" i="6"/>
  <c r="BB74" i="2"/>
  <c r="AZ11" i="2"/>
  <c r="S53" i="2"/>
  <c r="Q23" i="2"/>
  <c r="CL54" i="6"/>
  <c r="Q7" i="2"/>
  <c r="CH52" i="6"/>
  <c r="CI52" i="6"/>
  <c r="P9" i="2"/>
  <c r="CJ28" i="6"/>
  <c r="BA73" i="6"/>
  <c r="AZ32" i="6"/>
  <c r="BS42" i="6"/>
  <c r="BS6" i="2"/>
  <c r="BA45" i="6"/>
  <c r="CK92" i="4"/>
  <c r="R70" i="2"/>
  <c r="R24" i="2"/>
  <c r="Q14" i="2"/>
  <c r="R56" i="2"/>
  <c r="AY36" i="6"/>
  <c r="BV49" i="6"/>
  <c r="BV38" i="6"/>
  <c r="R30" i="2"/>
  <c r="S46" i="2"/>
  <c r="AZ25" i="6"/>
  <c r="Q15" i="2"/>
  <c r="R75" i="2"/>
  <c r="BT52" i="2"/>
  <c r="S82" i="2"/>
  <c r="S17" i="2"/>
  <c r="BS71" i="2"/>
  <c r="BV30" i="2"/>
  <c r="BA30" i="6"/>
  <c r="S57" i="2"/>
  <c r="AY10" i="6"/>
  <c r="AY39" i="2"/>
  <c r="BA68" i="6"/>
  <c r="BA23" i="2"/>
  <c r="BV11" i="6"/>
  <c r="BV6" i="6"/>
  <c r="CJ49" i="6"/>
  <c r="S27" i="2"/>
  <c r="BT31" i="2"/>
  <c r="AZ78" i="2"/>
  <c r="CK61" i="6"/>
  <c r="BT32" i="2"/>
  <c r="AY29" i="6"/>
  <c r="BB25" i="2"/>
  <c r="S71" i="2"/>
  <c r="R41" i="2"/>
  <c r="BV35" i="2"/>
  <c r="Q13" i="2"/>
  <c r="BA71" i="2"/>
  <c r="BS70" i="6"/>
  <c r="BT18" i="6"/>
  <c r="Q10" i="2"/>
  <c r="BV8" i="6"/>
  <c r="AY52" i="6"/>
  <c r="R60" i="2"/>
  <c r="R45" i="2"/>
  <c r="P12" i="2"/>
  <c r="S96" i="2"/>
  <c r="S74" i="2"/>
  <c r="CI19" i="6"/>
  <c r="CH19" i="6"/>
  <c r="S68" i="2"/>
  <c r="P16" i="2"/>
  <c r="BV87" i="2"/>
  <c r="BV54" i="6"/>
  <c r="AY8" i="2"/>
  <c r="BA75" i="2"/>
  <c r="BA39" i="6"/>
  <c r="S32" i="2"/>
  <c r="AY16" i="6"/>
  <c r="BU63" i="2"/>
  <c r="AY56" i="2"/>
  <c r="BT39" i="2"/>
  <c r="BU27" i="6"/>
  <c r="AZ44" i="2"/>
  <c r="BT36" i="6"/>
  <c r="P34" i="2"/>
  <c r="BV37" i="4"/>
  <c r="AZ20" i="6"/>
  <c r="BT43" i="2"/>
  <c r="BT7" i="6"/>
  <c r="R58" i="2"/>
  <c r="AY22" i="2"/>
  <c r="AZ65" i="6"/>
  <c r="BV51" i="2"/>
  <c r="BA54" i="2"/>
  <c r="AZ57" i="2"/>
  <c r="BT77" i="2"/>
  <c r="AZ42" i="6"/>
  <c r="BS87" i="2"/>
  <c r="AY52" i="2"/>
  <c r="CK27" i="6"/>
  <c r="CK45" i="6"/>
  <c r="BU25" i="6"/>
  <c r="BT29" i="2"/>
  <c r="BA60" i="2"/>
  <c r="BV19" i="6"/>
  <c r="CJ30" i="6"/>
  <c r="CK44" i="6"/>
  <c r="AZ12" i="6"/>
  <c r="BS60" i="2"/>
  <c r="BV33" i="2"/>
  <c r="CL64" i="6"/>
  <c r="BS79" i="2"/>
  <c r="BU10" i="6"/>
  <c r="AY69" i="6"/>
  <c r="BA59" i="6"/>
  <c r="BB63" i="2"/>
  <c r="BV73" i="6"/>
  <c r="BB34" i="2"/>
  <c r="BB87" i="2"/>
  <c r="BV6" i="4"/>
  <c r="BU91" i="2"/>
  <c r="BS73" i="2"/>
  <c r="BU39" i="6"/>
  <c r="BA6" i="6"/>
  <c r="O48" i="2"/>
  <c r="BV61" i="4"/>
  <c r="AY33" i="6"/>
  <c r="CK88" i="2"/>
  <c r="CI88" i="2"/>
  <c r="CL88" i="2"/>
  <c r="CH88" i="2"/>
  <c r="CJ88" i="2"/>
  <c r="CL71" i="6"/>
  <c r="AZ69" i="2"/>
  <c r="AY47" i="2"/>
  <c r="AZ51" i="2"/>
  <c r="AZ39" i="6"/>
  <c r="O18" i="2"/>
  <c r="BT94" i="2"/>
  <c r="CL18" i="6"/>
  <c r="BT50" i="4"/>
  <c r="CI39" i="4"/>
  <c r="CH39" i="4"/>
  <c r="CL30" i="6"/>
  <c r="Q19" i="2"/>
  <c r="AY19" i="6"/>
  <c r="BT44" i="2"/>
  <c r="CL34" i="6"/>
  <c r="S23" i="2"/>
  <c r="BU45" i="2"/>
  <c r="BB90" i="2"/>
  <c r="CK22" i="6"/>
  <c r="O80" i="2"/>
  <c r="BB21" i="6"/>
  <c r="AZ94" i="2"/>
  <c r="BT28" i="6"/>
  <c r="BA76" i="2"/>
  <c r="BA19" i="6"/>
  <c r="AY67" i="6"/>
  <c r="CK19" i="6"/>
  <c r="BV91" i="2"/>
  <c r="BT93" i="2"/>
  <c r="CK17" i="6"/>
  <c r="AZ67" i="2"/>
  <c r="AZ41" i="2"/>
  <c r="AZ33" i="2"/>
  <c r="BB7" i="6"/>
  <c r="BU42" i="2"/>
  <c r="CK47" i="6"/>
  <c r="BU88" i="2"/>
  <c r="BU31" i="2"/>
  <c r="CK20" i="6"/>
  <c r="AZ26" i="2"/>
  <c r="CK52" i="6"/>
  <c r="BT8" i="6"/>
  <c r="BB70" i="6"/>
  <c r="CJ70" i="6"/>
  <c r="BV65" i="6"/>
  <c r="CJ34" i="6"/>
  <c r="BV81" i="2"/>
  <c r="CJ20" i="6"/>
  <c r="BS71" i="6"/>
  <c r="AZ7" i="6"/>
  <c r="AY51" i="6"/>
  <c r="BB64" i="2"/>
  <c r="AZ69" i="6"/>
  <c r="BA51" i="2"/>
  <c r="AZ22" i="6"/>
  <c r="CH7" i="4"/>
  <c r="G7" i="3" s="1"/>
  <c r="R55" i="2"/>
  <c r="BU45" i="6"/>
  <c r="S101" i="2"/>
  <c r="BA36" i="6"/>
  <c r="BS46" i="2"/>
  <c r="BA17" i="2"/>
  <c r="BB75" i="2"/>
  <c r="BS17" i="6"/>
  <c r="CJ58" i="6"/>
  <c r="BT92" i="2"/>
  <c r="BU67" i="6"/>
  <c r="BV36" i="6"/>
  <c r="BA71" i="6"/>
  <c r="BV16" i="6"/>
  <c r="Q21" i="2"/>
  <c r="BV27" i="2"/>
  <c r="BS55" i="6"/>
  <c r="BB30" i="6"/>
  <c r="BS28" i="2"/>
  <c r="BB10" i="2"/>
  <c r="BB36" i="6"/>
  <c r="AY73" i="2"/>
  <c r="BU33" i="6"/>
  <c r="CI53" i="6"/>
  <c r="CH53" i="6"/>
  <c r="S42" i="2"/>
  <c r="BV44" i="2"/>
  <c r="AY14" i="6"/>
  <c r="AY45" i="2"/>
  <c r="BU28" i="6"/>
  <c r="BB30" i="2"/>
  <c r="AY28" i="6"/>
  <c r="AY34" i="6"/>
  <c r="CJ29" i="6"/>
  <c r="BT28" i="2"/>
  <c r="BV103" i="4"/>
  <c r="BA37" i="4"/>
  <c r="BU13" i="2"/>
  <c r="BV18" i="2"/>
  <c r="AY66" i="2"/>
  <c r="AZ34" i="2"/>
  <c r="BB20" i="6"/>
  <c r="BT27" i="6"/>
  <c r="BA86" i="2"/>
  <c r="R20" i="2"/>
  <c r="CJ43" i="6"/>
  <c r="R64" i="2"/>
  <c r="P48" i="2"/>
  <c r="BT67" i="6"/>
  <c r="BB52" i="2"/>
  <c r="BB67" i="6"/>
  <c r="CI16" i="6"/>
  <c r="CH16" i="6"/>
  <c r="BU68" i="2"/>
  <c r="BT22" i="2"/>
  <c r="BS44" i="6"/>
  <c r="P35" i="2"/>
  <c r="BS20" i="2"/>
  <c r="Q8" i="2"/>
  <c r="BU44" i="2"/>
  <c r="S87" i="2"/>
  <c r="CL52" i="6"/>
  <c r="AZ10" i="2"/>
  <c r="CK50" i="6"/>
  <c r="CJ36" i="6"/>
  <c r="BB76" i="2"/>
  <c r="BU7" i="6"/>
  <c r="BU54" i="2"/>
  <c r="BV7" i="2"/>
  <c r="CI18" i="6"/>
  <c r="CH18" i="6"/>
  <c r="AY14" i="2"/>
  <c r="BV43" i="2"/>
  <c r="AZ30" i="2"/>
  <c r="O27" i="2"/>
  <c r="AZ29" i="6"/>
  <c r="CI92" i="2"/>
  <c r="CJ92" i="2"/>
  <c r="CL92" i="2"/>
  <c r="CH92" i="2"/>
  <c r="CK92" i="2"/>
  <c r="BU90" i="6"/>
  <c r="S60" i="2"/>
  <c r="CK31" i="6"/>
  <c r="S29" i="2"/>
  <c r="S48" i="2"/>
  <c r="R63" i="2"/>
  <c r="BU30" i="2"/>
  <c r="BS56" i="2"/>
  <c r="BA28" i="6"/>
  <c r="S31" i="2"/>
  <c r="P8" i="2"/>
  <c r="CL72" i="6"/>
  <c r="BV32" i="2"/>
  <c r="BU31" i="6"/>
  <c r="BV43" i="6"/>
  <c r="BB13" i="2"/>
  <c r="BT83" i="2"/>
  <c r="CL22" i="6"/>
  <c r="AZ37" i="6"/>
  <c r="AZ71" i="6"/>
  <c r="BS50" i="6"/>
  <c r="AZ13" i="6"/>
  <c r="CI54" i="6"/>
  <c r="CH54" i="6"/>
  <c r="BV48" i="2"/>
  <c r="BS11" i="6"/>
  <c r="CH46" i="6"/>
  <c r="CI46" i="6"/>
  <c r="AZ19" i="6"/>
  <c r="BS82" i="2"/>
  <c r="BA9" i="6"/>
  <c r="CI48" i="6"/>
  <c r="CH48" i="6"/>
  <c r="BU29" i="2"/>
  <c r="BV68" i="6"/>
  <c r="BT88" i="2"/>
  <c r="S73" i="2"/>
  <c r="CL20" i="6"/>
  <c r="BT30" i="6"/>
  <c r="S66" i="2"/>
  <c r="BS38" i="2"/>
  <c r="BB58" i="2"/>
  <c r="BA6" i="2"/>
  <c r="BB56" i="2"/>
  <c r="BV9" i="6"/>
  <c r="BV46" i="6"/>
  <c r="BB86" i="4"/>
  <c r="BB28" i="6"/>
  <c r="O67" i="2"/>
  <c r="AY74" i="2"/>
  <c r="BT19" i="4"/>
  <c r="R83" i="2"/>
  <c r="CH25" i="4"/>
  <c r="CI25" i="4"/>
  <c r="S90" i="2"/>
  <c r="S91" i="2"/>
  <c r="BV61" i="6"/>
  <c r="CL63" i="6"/>
  <c r="BB85" i="2"/>
  <c r="CH14" i="6"/>
  <c r="CI14" i="6"/>
  <c r="CJ39" i="6"/>
  <c r="BA40" i="2"/>
  <c r="BV84" i="2"/>
  <c r="BA83" i="2"/>
  <c r="AY37" i="6"/>
  <c r="BA66" i="2"/>
  <c r="BT49" i="6"/>
  <c r="BT34" i="2"/>
  <c r="BU65" i="6"/>
  <c r="AZ71" i="2"/>
  <c r="BS57" i="6"/>
  <c r="CI55" i="6"/>
  <c r="CH55" i="6"/>
  <c r="AY62" i="6"/>
  <c r="BV30" i="6"/>
  <c r="AZ6" i="6"/>
  <c r="BT53" i="6"/>
  <c r="AY27" i="6"/>
  <c r="BU6" i="6"/>
  <c r="AY58" i="6"/>
  <c r="BS31" i="6"/>
  <c r="BT89" i="2"/>
  <c r="BA44" i="2"/>
  <c r="AZ85" i="2"/>
  <c r="CI51" i="2"/>
  <c r="CH51" i="2"/>
  <c r="CK51" i="2"/>
  <c r="CL51" i="2"/>
  <c r="CJ51" i="2"/>
  <c r="BV51" i="6"/>
  <c r="AZ9" i="2"/>
  <c r="CJ41" i="6"/>
  <c r="BS72" i="2"/>
  <c r="BU63" i="6"/>
  <c r="BA61" i="2"/>
  <c r="BB18" i="2"/>
  <c r="AZ35" i="6"/>
  <c r="BU28" i="2"/>
  <c r="CL19" i="6"/>
  <c r="CI73" i="6"/>
  <c r="CH73" i="6"/>
  <c r="CJ32" i="6"/>
  <c r="AY34" i="2"/>
  <c r="CK23" i="6"/>
  <c r="CI43" i="6"/>
  <c r="CH43" i="6"/>
  <c r="BV25" i="6"/>
  <c r="AZ38" i="2"/>
  <c r="O60" i="2"/>
  <c r="P54" i="2"/>
  <c r="BB29" i="2"/>
  <c r="CK58" i="6"/>
  <c r="AZ28" i="2"/>
  <c r="BT74" i="2"/>
  <c r="CK33" i="6"/>
  <c r="CK70" i="6"/>
  <c r="AY40" i="6"/>
  <c r="CJ60" i="6"/>
  <c r="CK49" i="6"/>
  <c r="BB50" i="2"/>
  <c r="AZ6" i="2"/>
  <c r="BA29" i="2"/>
  <c r="AY50" i="2"/>
  <c r="Q85" i="2"/>
  <c r="AZ61" i="6"/>
  <c r="BA74" i="6"/>
  <c r="CI100" i="4"/>
  <c r="CH100" i="4"/>
  <c r="BB79" i="6"/>
  <c r="BA84" i="6"/>
  <c r="CJ55" i="6"/>
  <c r="S22" i="2"/>
  <c r="BV23" i="6"/>
  <c r="CI23" i="6"/>
  <c r="CH23" i="6"/>
  <c r="S86" i="2"/>
  <c r="S39" i="2"/>
  <c r="BT57" i="6"/>
  <c r="S9" i="2"/>
  <c r="BS53" i="6"/>
  <c r="BV12" i="2"/>
  <c r="BB91" i="2"/>
  <c r="CI35" i="6"/>
  <c r="CH35" i="6"/>
  <c r="CJ42" i="6"/>
  <c r="BS59" i="6"/>
  <c r="BU58" i="2"/>
  <c r="BV69" i="2"/>
  <c r="BU24" i="2"/>
  <c r="BT34" i="6"/>
  <c r="CL26" i="6"/>
  <c r="BV82" i="2"/>
  <c r="BU6" i="2"/>
  <c r="BU48" i="2"/>
  <c r="BB8" i="2"/>
  <c r="BV86" i="2"/>
  <c r="BB64" i="6"/>
  <c r="BB12" i="6"/>
  <c r="BT56" i="2"/>
  <c r="CJ17" i="6"/>
  <c r="BV27" i="6"/>
  <c r="S43" i="2"/>
  <c r="AY28" i="2"/>
  <c r="CJ62" i="6"/>
  <c r="BB29" i="6"/>
  <c r="BS41" i="2"/>
  <c r="BU43" i="6"/>
  <c r="BB62" i="2"/>
  <c r="CJ48" i="6"/>
  <c r="BU53" i="2"/>
  <c r="BB44" i="6"/>
  <c r="AZ39" i="2"/>
  <c r="BU34" i="6"/>
  <c r="BT13" i="2"/>
  <c r="P92" i="2"/>
  <c r="P91" i="2"/>
  <c r="CL72" i="2"/>
  <c r="CI72" i="2"/>
  <c r="CJ72" i="2"/>
  <c r="CK72" i="2"/>
  <c r="CH72" i="2"/>
  <c r="BA18" i="6"/>
  <c r="BU34" i="2"/>
  <c r="BV72" i="4"/>
  <c r="BV100" i="4"/>
  <c r="BS75" i="4"/>
  <c r="BU89" i="2"/>
  <c r="BA34" i="2"/>
  <c r="P21" i="2"/>
  <c r="AZ51" i="6"/>
  <c r="BB61" i="6"/>
  <c r="BU21" i="2"/>
  <c r="AZ46" i="2"/>
  <c r="BS14" i="6"/>
  <c r="BS67" i="6"/>
  <c r="R52" i="2"/>
  <c r="BA67" i="6"/>
  <c r="BB81" i="2"/>
  <c r="BA53" i="6"/>
  <c r="S62" i="2"/>
  <c r="BA47" i="2"/>
  <c r="AZ40" i="6"/>
  <c r="CL44" i="6"/>
  <c r="BT50" i="6"/>
  <c r="BV74" i="2"/>
  <c r="BU23" i="2"/>
  <c r="AZ87" i="2"/>
  <c r="BA17" i="6"/>
  <c r="BA78" i="2"/>
  <c r="AZ12" i="2"/>
  <c r="BA22" i="6"/>
  <c r="CJ18" i="6"/>
  <c r="BS18" i="2"/>
  <c r="AZ55" i="6"/>
  <c r="AZ15" i="2"/>
  <c r="CJ61" i="6"/>
  <c r="BS21" i="6"/>
  <c r="BB38" i="6"/>
  <c r="AY80" i="2"/>
  <c r="BT70" i="2"/>
  <c r="CI63" i="6"/>
  <c r="CH63" i="6"/>
  <c r="AZ70" i="4"/>
  <c r="BT105" i="2"/>
  <c r="CH10" i="6"/>
  <c r="S36" i="2"/>
  <c r="BS29" i="2"/>
  <c r="BB14" i="2"/>
  <c r="S28" i="2"/>
  <c r="Q36" i="2"/>
  <c r="AZ63" i="2"/>
  <c r="S8" i="2"/>
  <c r="CJ16" i="6"/>
  <c r="AY92" i="2"/>
  <c r="CJ53" i="6"/>
  <c r="BB37" i="6"/>
  <c r="BU39" i="2"/>
  <c r="BS45" i="6"/>
  <c r="BS15" i="2"/>
  <c r="AZ27" i="6"/>
  <c r="BT32" i="6"/>
  <c r="S59" i="2"/>
  <c r="CL32" i="2"/>
  <c r="CH32" i="2"/>
  <c r="CI32" i="2"/>
  <c r="CK32" i="2"/>
  <c r="CJ32" i="2"/>
  <c r="AZ52" i="2"/>
  <c r="AZ22" i="2"/>
  <c r="BB49" i="6"/>
  <c r="BV14" i="6"/>
  <c r="S10" i="2"/>
  <c r="BB45" i="6"/>
  <c r="BB14" i="6"/>
  <c r="BT54" i="2"/>
  <c r="R59" i="2"/>
  <c r="BT75" i="2"/>
  <c r="BS74" i="2"/>
  <c r="BS61" i="6"/>
  <c r="CI20" i="6"/>
  <c r="CH20" i="6"/>
  <c r="AY38" i="2"/>
  <c r="CL37" i="6"/>
  <c r="AZ49" i="6"/>
  <c r="BU68" i="6"/>
  <c r="AY64" i="2"/>
  <c r="BT42" i="6"/>
  <c r="AZ20" i="2"/>
  <c r="AZ25" i="2"/>
  <c r="O61" i="2"/>
  <c r="BT84" i="2"/>
  <c r="BB47" i="2"/>
  <c r="Q58" i="2"/>
  <c r="Q53" i="2"/>
  <c r="BA44" i="4"/>
  <c r="BB86" i="2"/>
  <c r="P23" i="2"/>
  <c r="BU11" i="6"/>
  <c r="BU32" i="2"/>
  <c r="CI40" i="6"/>
  <c r="CH40" i="6"/>
  <c r="BS11" i="2"/>
  <c r="AZ62" i="6"/>
  <c r="S56" i="2"/>
  <c r="BU35" i="6"/>
  <c r="BV45" i="6"/>
  <c r="BT36" i="2"/>
  <c r="CL58" i="6"/>
  <c r="CH7" i="6"/>
  <c r="BS44" i="2"/>
  <c r="BV11" i="2"/>
  <c r="BS27" i="2"/>
  <c r="AY83" i="2"/>
  <c r="AY15" i="2"/>
  <c r="CL53" i="6"/>
  <c r="BB33" i="2"/>
  <c r="BU72" i="2"/>
  <c r="BU16" i="6"/>
  <c r="CK69" i="6"/>
  <c r="O16" i="2"/>
  <c r="BS78" i="2"/>
  <c r="BU94" i="2"/>
  <c r="BS94" i="2"/>
  <c r="AZ50" i="6"/>
  <c r="BT47" i="2"/>
  <c r="BU48" i="6"/>
  <c r="BT73" i="6"/>
  <c r="BS34" i="6"/>
  <c r="BT71" i="2"/>
  <c r="BT85" i="2"/>
  <c r="BV22" i="6"/>
  <c r="CI41" i="6"/>
  <c r="CH41" i="6"/>
  <c r="BB41" i="6"/>
  <c r="BB59" i="2"/>
  <c r="BU86" i="2"/>
  <c r="CL47" i="6"/>
  <c r="BT57" i="2"/>
  <c r="CL60" i="6"/>
  <c r="BS35" i="6"/>
  <c r="BA55" i="2"/>
  <c r="BS65" i="6"/>
  <c r="AY17" i="6"/>
  <c r="BV58" i="2"/>
  <c r="CH9" i="6"/>
  <c r="AY12" i="6"/>
  <c r="BS61" i="2"/>
  <c r="BB60" i="2"/>
  <c r="BV31" i="2"/>
  <c r="AZ70" i="2"/>
  <c r="AY85" i="2"/>
  <c r="BB57" i="2"/>
  <c r="BB61" i="2"/>
  <c r="CJ15" i="6"/>
  <c r="CK18" i="6"/>
  <c r="CK32" i="6"/>
  <c r="BV50" i="2"/>
  <c r="AZ72" i="6"/>
  <c r="BA40" i="6"/>
  <c r="BV50" i="6"/>
  <c r="BB56" i="6"/>
  <c r="BU37" i="6"/>
  <c r="BA50" i="2"/>
  <c r="CL46" i="6"/>
  <c r="BS72" i="6"/>
  <c r="BU59" i="6"/>
  <c r="P46" i="2"/>
  <c r="BS39" i="6"/>
  <c r="BS58" i="2"/>
  <c r="AZ53" i="2"/>
  <c r="BA90" i="2"/>
  <c r="AZ15" i="6"/>
  <c r="BB19" i="2"/>
  <c r="CH11" i="6"/>
  <c r="Q67" i="2"/>
  <c r="CI22" i="6"/>
  <c r="CH22" i="6"/>
  <c r="AZ21" i="2"/>
  <c r="BA13" i="6"/>
  <c r="AZ46" i="6"/>
  <c r="AZ60" i="2"/>
  <c r="AZ24" i="2"/>
  <c r="BV8" i="2"/>
  <c r="BA85" i="2"/>
  <c r="AY51" i="2"/>
  <c r="AZ66" i="2"/>
  <c r="AY81" i="2"/>
  <c r="CL43" i="6"/>
  <c r="AZ41" i="6"/>
  <c r="BT42" i="2"/>
  <c r="CI38" i="6"/>
  <c r="CH38" i="6"/>
  <c r="P61" i="2"/>
  <c r="CK66" i="6"/>
  <c r="AY13" i="6"/>
  <c r="AY59" i="6"/>
  <c r="P51" i="2"/>
  <c r="BT68" i="6"/>
  <c r="BU43" i="2"/>
  <c r="CJ40" i="6"/>
  <c r="BV10" i="4"/>
  <c r="CI34" i="6"/>
  <c r="CH34" i="6"/>
  <c r="BU65" i="2"/>
  <c r="BB10" i="6"/>
  <c r="BB33" i="6"/>
  <c r="BV55" i="6"/>
  <c r="CJ51" i="6"/>
  <c r="P79" i="2"/>
  <c r="Q49" i="2"/>
  <c r="O52" i="2"/>
  <c r="O15" i="2"/>
  <c r="CL21" i="2"/>
  <c r="CK21" i="2"/>
  <c r="CJ21" i="2"/>
  <c r="CI21" i="2"/>
  <c r="CH21" i="2"/>
  <c r="BV12" i="4"/>
  <c r="CJ49" i="2"/>
  <c r="CL49" i="2"/>
  <c r="CK49" i="2"/>
  <c r="CH49" i="2"/>
  <c r="CI49" i="2"/>
  <c r="AZ11" i="4"/>
  <c r="BT64" i="4"/>
  <c r="P44" i="2"/>
  <c r="AY13" i="4"/>
  <c r="BB59" i="4"/>
  <c r="CI72" i="4"/>
  <c r="CH72" i="4"/>
  <c r="AZ92" i="2"/>
  <c r="BB58" i="6"/>
  <c r="CJ63" i="6"/>
  <c r="BB53" i="2"/>
  <c r="BB19" i="6"/>
  <c r="AZ27" i="2"/>
  <c r="BB7" i="2"/>
  <c r="BT16" i="2"/>
  <c r="BT29" i="6"/>
  <c r="BS12" i="6"/>
  <c r="CI29" i="6"/>
  <c r="CH29" i="6"/>
  <c r="BU47" i="2"/>
  <c r="BU62" i="6"/>
  <c r="BS35" i="2"/>
  <c r="BV15" i="2"/>
  <c r="AZ73" i="6"/>
  <c r="BS65" i="2"/>
  <c r="BV10" i="2"/>
  <c r="BA41" i="6"/>
  <c r="BB66" i="2"/>
  <c r="BA34" i="6"/>
  <c r="BA88" i="2"/>
  <c r="BS69" i="2"/>
  <c r="BS40" i="2"/>
  <c r="BT58" i="6"/>
  <c r="BV83" i="2"/>
  <c r="CL69" i="6"/>
  <c r="BT68" i="2"/>
  <c r="CI51" i="6"/>
  <c r="CH51" i="6"/>
  <c r="AZ59" i="6"/>
  <c r="AY38" i="6"/>
  <c r="CL36" i="6"/>
  <c r="CI27" i="6"/>
  <c r="CH27" i="6"/>
  <c r="CK16" i="6"/>
  <c r="BV57" i="6"/>
  <c r="CL16" i="6"/>
  <c r="BS23" i="6"/>
  <c r="AZ48" i="6"/>
  <c r="BV58" i="4"/>
  <c r="CK28" i="6"/>
  <c r="BT20" i="6"/>
  <c r="CH49" i="6"/>
  <c r="CI49" i="6"/>
  <c r="CK55" i="6"/>
  <c r="AY23" i="2"/>
  <c r="BB52" i="6"/>
  <c r="BA69" i="6"/>
  <c r="AY54" i="6"/>
  <c r="BA44" i="6"/>
  <c r="BV45" i="2"/>
  <c r="BS63" i="2"/>
  <c r="BT45" i="2"/>
  <c r="AY41" i="6"/>
  <c r="BA32" i="2"/>
  <c r="BA22" i="2"/>
  <c r="AY90" i="2"/>
  <c r="AY76" i="2"/>
  <c r="BS48" i="6"/>
  <c r="BS8" i="6"/>
  <c r="CK46" i="6"/>
  <c r="BV71" i="6"/>
  <c r="CK26" i="2"/>
  <c r="CJ26" i="2"/>
  <c r="CL26" i="2"/>
  <c r="CH26" i="2"/>
  <c r="CI26" i="2"/>
  <c r="BS62" i="6"/>
  <c r="Q57" i="2"/>
  <c r="CL38" i="6"/>
  <c r="AY35" i="6"/>
  <c r="CH13" i="6"/>
  <c r="CI89" i="2"/>
  <c r="CJ89" i="2"/>
  <c r="CL89" i="2"/>
  <c r="CH89" i="2"/>
  <c r="CK89" i="2"/>
  <c r="AY68" i="6"/>
  <c r="BS68" i="6"/>
  <c r="BT90" i="2"/>
  <c r="BU38" i="6"/>
  <c r="BB38" i="2"/>
  <c r="BV60" i="6"/>
  <c r="BB17" i="6"/>
  <c r="BS51" i="6"/>
  <c r="BV33" i="6"/>
  <c r="O30" i="2"/>
  <c r="BB34" i="6"/>
  <c r="CL49" i="6"/>
  <c r="BT62" i="2"/>
  <c r="O25" i="2"/>
  <c r="CK73" i="6"/>
  <c r="AY41" i="2"/>
  <c r="P90" i="2"/>
  <c r="BT10" i="2"/>
  <c r="Q68" i="2"/>
  <c r="CJ31" i="6"/>
  <c r="BA12" i="2"/>
  <c r="BA72" i="6"/>
  <c r="BT58" i="2"/>
  <c r="AY46" i="2"/>
  <c r="BB39" i="6"/>
  <c r="BV25" i="4"/>
  <c r="CL94" i="2"/>
  <c r="CK94" i="2"/>
  <c r="CJ94" i="2"/>
  <c r="CH94" i="2"/>
  <c r="CI94" i="2"/>
  <c r="BT61" i="4"/>
  <c r="CJ47" i="4"/>
  <c r="BV87" i="4"/>
  <c r="BV102" i="2"/>
  <c r="CK71" i="2"/>
  <c r="CJ71" i="2"/>
  <c r="CL71" i="2"/>
  <c r="CI71" i="2"/>
  <c r="CH71" i="2"/>
  <c r="BS14" i="4"/>
  <c r="BA71" i="4"/>
  <c r="BA60" i="4"/>
  <c r="CJ49" i="4"/>
  <c r="CL29" i="4"/>
  <c r="BB76" i="4"/>
  <c r="R51" i="2"/>
  <c r="AY58" i="2"/>
  <c r="Q27" i="2"/>
  <c r="BT46" i="2"/>
  <c r="CL40" i="6"/>
  <c r="CJ38" i="6"/>
  <c r="AY86" i="2"/>
  <c r="BV73" i="2"/>
  <c r="BV48" i="6"/>
  <c r="BU55" i="6"/>
  <c r="BV47" i="6"/>
  <c r="BT15" i="2"/>
  <c r="AZ75" i="2"/>
  <c r="AY63" i="6"/>
  <c r="BV52" i="2"/>
  <c r="BA9" i="2"/>
  <c r="BA20" i="6"/>
  <c r="BS64" i="2"/>
  <c r="AY67" i="2"/>
  <c r="BV77" i="2"/>
  <c r="BV94" i="2"/>
  <c r="AY24" i="2"/>
  <c r="CH6" i="6"/>
  <c r="BT33" i="2"/>
  <c r="AZ40" i="2"/>
  <c r="AY46" i="6"/>
  <c r="BT62" i="6"/>
  <c r="BB39" i="2"/>
  <c r="BT91" i="2"/>
  <c r="CI37" i="6"/>
  <c r="CH37" i="6"/>
  <c r="P83" i="2"/>
  <c r="CJ14" i="6"/>
  <c r="BU70" i="2"/>
  <c r="BU80" i="2"/>
  <c r="BT12" i="2"/>
  <c r="BB11" i="6"/>
  <c r="CI69" i="6"/>
  <c r="CH69" i="6"/>
  <c r="AY6" i="2"/>
  <c r="BA37" i="2"/>
  <c r="BV93" i="2"/>
  <c r="AY7" i="2"/>
  <c r="CJ44" i="6"/>
  <c r="BV17" i="6"/>
  <c r="BT64" i="6"/>
  <c r="CK26" i="6"/>
  <c r="BB69" i="2"/>
  <c r="BA14" i="6"/>
  <c r="CK56" i="6"/>
  <c r="BA66" i="6"/>
  <c r="BB13" i="6"/>
  <c r="AZ79" i="2"/>
  <c r="BB31" i="2"/>
  <c r="CI28" i="6"/>
  <c r="CH28" i="6"/>
  <c r="AZ19" i="2"/>
  <c r="BU75" i="2"/>
  <c r="BU9" i="2"/>
  <c r="O17" i="2"/>
  <c r="BA80" i="2"/>
  <c r="BU84" i="2"/>
  <c r="CK63" i="6"/>
  <c r="CL70" i="6"/>
  <c r="BT72" i="2"/>
  <c r="Q42" i="2"/>
  <c r="BU53" i="6"/>
  <c r="BT69" i="2"/>
  <c r="BA16" i="2"/>
  <c r="BS41" i="6"/>
  <c r="BV61" i="2"/>
  <c r="CL39" i="6"/>
  <c r="BB26" i="2"/>
  <c r="BU15" i="6"/>
  <c r="CJ67" i="6"/>
  <c r="BS80" i="2"/>
  <c r="CJ35" i="6"/>
  <c r="BA65" i="2"/>
  <c r="BB31" i="6"/>
  <c r="Q77" i="2"/>
  <c r="P40" i="2"/>
  <c r="P72" i="2"/>
  <c r="AZ33" i="6"/>
  <c r="BB20" i="2"/>
  <c r="O62" i="2"/>
  <c r="BT7" i="2"/>
  <c r="BT30" i="2"/>
  <c r="BV89" i="2"/>
  <c r="P84" i="2"/>
  <c r="P36" i="2"/>
  <c r="BU8" i="4"/>
  <c r="BT34" i="4"/>
  <c r="O90" i="2"/>
  <c r="O26" i="2"/>
  <c r="Q70" i="2"/>
  <c r="BT18" i="4"/>
  <c r="BT58" i="4"/>
  <c r="CI62" i="4"/>
  <c r="CH62" i="4"/>
  <c r="AY21" i="4"/>
  <c r="BV90" i="4"/>
  <c r="BV24" i="4"/>
  <c r="BA79" i="4"/>
  <c r="BU18" i="6"/>
  <c r="BU52" i="6"/>
  <c r="AZ91" i="2"/>
  <c r="BB84" i="2"/>
  <c r="BS24" i="2"/>
  <c r="BA30" i="2"/>
  <c r="BA64" i="6"/>
  <c r="BV92" i="2"/>
  <c r="AY62" i="2"/>
  <c r="AZ14" i="2"/>
  <c r="BV72" i="2"/>
  <c r="BT51" i="6"/>
  <c r="AZ57" i="6"/>
  <c r="BS38" i="6"/>
  <c r="AZ59" i="2"/>
  <c r="BA24" i="2"/>
  <c r="AY53" i="6"/>
  <c r="BS8" i="2"/>
  <c r="AZ30" i="6"/>
  <c r="BS58" i="6"/>
  <c r="BS93" i="2"/>
  <c r="BB9" i="2"/>
  <c r="CK30" i="6"/>
  <c r="AZ36" i="2"/>
  <c r="BA63" i="2"/>
  <c r="CK57" i="6"/>
  <c r="BS28" i="6"/>
  <c r="BV28" i="2"/>
  <c r="BU14" i="2"/>
  <c r="CK37" i="6"/>
  <c r="CI66" i="6"/>
  <c r="CH66" i="6"/>
  <c r="BU9" i="6"/>
  <c r="BT11" i="2"/>
  <c r="BB32" i="6"/>
  <c r="BU22" i="6"/>
  <c r="Q26" i="2"/>
  <c r="BS13" i="6"/>
  <c r="BS50" i="2"/>
  <c r="F50" i="3" s="1"/>
  <c r="BA52" i="6"/>
  <c r="CK39" i="6"/>
  <c r="BB82" i="2"/>
  <c r="AY44" i="6"/>
  <c r="BS90" i="2"/>
  <c r="BT40" i="2"/>
  <c r="BS36" i="6"/>
  <c r="BS73" i="6"/>
  <c r="AY48" i="6"/>
  <c r="BB78" i="2"/>
  <c r="BS25" i="6"/>
  <c r="BA16" i="6"/>
  <c r="CK24" i="6"/>
  <c r="BB17" i="2"/>
  <c r="BA35" i="6"/>
  <c r="AY71" i="6"/>
  <c r="BV41" i="6"/>
  <c r="BS60" i="6"/>
  <c r="BB60" i="6"/>
  <c r="AY43" i="2"/>
  <c r="BV53" i="6"/>
  <c r="BS83" i="2"/>
  <c r="AY50" i="6"/>
  <c r="BA8" i="2"/>
  <c r="E8" i="3" s="1"/>
  <c r="BS102" i="4"/>
  <c r="BS68" i="2"/>
  <c r="AY49" i="2"/>
  <c r="S45" i="2"/>
  <c r="CL59" i="2"/>
  <c r="CI59" i="2"/>
  <c r="CJ59" i="2"/>
  <c r="CK59" i="2"/>
  <c r="CH59" i="2"/>
  <c r="AZ18" i="6"/>
  <c r="BS37" i="6"/>
  <c r="BU71" i="6"/>
  <c r="CI59" i="6"/>
  <c r="CH59" i="6"/>
  <c r="CK40" i="6"/>
  <c r="BB70" i="2"/>
  <c r="BA20" i="2"/>
  <c r="AY69" i="2"/>
  <c r="BT13" i="6"/>
  <c r="R92" i="2"/>
  <c r="BB16" i="2"/>
  <c r="AZ47" i="6"/>
  <c r="CJ21" i="6"/>
  <c r="AZ62" i="2"/>
  <c r="BB94" i="2"/>
  <c r="BA31" i="2"/>
  <c r="CK62" i="6"/>
  <c r="CJ37" i="2"/>
  <c r="CI37" i="2"/>
  <c r="CK37" i="2"/>
  <c r="CL37" i="2"/>
  <c r="CH37" i="2"/>
  <c r="AZ47" i="2"/>
  <c r="BV39" i="6"/>
  <c r="O10" i="2"/>
  <c r="CH67" i="6"/>
  <c r="CI67" i="6"/>
  <c r="BB71" i="6"/>
  <c r="AZ86" i="2"/>
  <c r="BU35" i="4"/>
  <c r="CH12" i="2"/>
  <c r="D12" i="3" s="1"/>
  <c r="BB23" i="2"/>
  <c r="CH10" i="2"/>
  <c r="D10" i="3" s="1"/>
  <c r="BV13" i="4"/>
  <c r="Q61" i="2"/>
  <c r="CJ80" i="2"/>
  <c r="CK80" i="2"/>
  <c r="CI80" i="2"/>
  <c r="D80" i="3" s="1"/>
  <c r="CL80" i="2"/>
  <c r="CH80" i="2"/>
  <c r="BU85" i="4"/>
  <c r="BU62" i="4"/>
  <c r="BS67" i="4"/>
  <c r="AZ31" i="4"/>
  <c r="BA22" i="4"/>
  <c r="BA77" i="4"/>
  <c r="BU85" i="2"/>
  <c r="BV70" i="2"/>
  <c r="R69" i="2"/>
  <c r="BT26" i="2"/>
  <c r="AY57" i="2"/>
  <c r="CL50" i="6"/>
  <c r="BV28" i="6"/>
  <c r="AY25" i="2"/>
  <c r="AZ44" i="6"/>
  <c r="CK36" i="6"/>
  <c r="BV60" i="2"/>
  <c r="AZ11" i="6"/>
  <c r="AY18" i="6"/>
  <c r="R22" i="2"/>
  <c r="CJ66" i="6"/>
  <c r="AY65" i="2"/>
  <c r="BT67" i="2"/>
  <c r="BT70" i="6"/>
  <c r="AY29" i="2"/>
  <c r="CK43" i="6"/>
  <c r="BS54" i="6"/>
  <c r="AZ64" i="6"/>
  <c r="BU46" i="2"/>
  <c r="CL59" i="6"/>
  <c r="AY56" i="6"/>
  <c r="BU59" i="2"/>
  <c r="AY20" i="2"/>
  <c r="CI61" i="6"/>
  <c r="CH61" i="6"/>
  <c r="CL61" i="6"/>
  <c r="BU15" i="2"/>
  <c r="AY23" i="6"/>
  <c r="BU19" i="2"/>
  <c r="AY9" i="6"/>
  <c r="BV40" i="2"/>
  <c r="BV59" i="6"/>
  <c r="CL55" i="6"/>
  <c r="BS66" i="2"/>
  <c r="BB65" i="6"/>
  <c r="BS47" i="2"/>
  <c r="BT35" i="2"/>
  <c r="BB47" i="6"/>
  <c r="BU71" i="2"/>
  <c r="BB67" i="2"/>
  <c r="BU25" i="2"/>
  <c r="BV21" i="2"/>
  <c r="BB23" i="6"/>
  <c r="CH71" i="6"/>
  <c r="CI71" i="6"/>
  <c r="BV10" i="6"/>
  <c r="AY44" i="2"/>
  <c r="AY12" i="2"/>
  <c r="E12" i="3" s="1"/>
  <c r="CI31" i="6"/>
  <c r="CH31" i="6"/>
  <c r="BS43" i="2"/>
  <c r="BB12" i="2"/>
  <c r="CL25" i="6"/>
  <c r="BT6" i="6"/>
  <c r="BT71" i="6"/>
  <c r="BV66" i="2"/>
  <c r="Q76" i="2"/>
  <c r="BA10" i="2"/>
  <c r="BV41" i="2"/>
  <c r="BS32" i="2"/>
  <c r="F32" i="3" s="1"/>
  <c r="BV42" i="2"/>
  <c r="AY61" i="6"/>
  <c r="AY75" i="2"/>
  <c r="BU54" i="4"/>
  <c r="BT101" i="4"/>
  <c r="BB69" i="6"/>
  <c r="BA18" i="2"/>
  <c r="BA27" i="2"/>
  <c r="BV79" i="2"/>
  <c r="BV90" i="2"/>
  <c r="BT38" i="2"/>
  <c r="BU11" i="2"/>
  <c r="F11" i="3" s="1"/>
  <c r="BU70" i="6"/>
  <c r="BT55" i="6"/>
  <c r="BA52" i="2"/>
  <c r="BV32" i="6"/>
  <c r="BT14" i="2"/>
  <c r="BB40" i="2"/>
  <c r="P32" i="2"/>
  <c r="CJ22" i="6"/>
  <c r="BT76" i="2"/>
  <c r="O56" i="2"/>
  <c r="CH12" i="6"/>
  <c r="BU44" i="4"/>
  <c r="BB22" i="6"/>
  <c r="CI20" i="2"/>
  <c r="CJ20" i="2"/>
  <c r="CK20" i="2"/>
  <c r="CL20" i="2"/>
  <c r="CH20" i="2"/>
  <c r="BT31" i="6"/>
  <c r="P45" i="2"/>
  <c r="CL71" i="4"/>
  <c r="BV17" i="4"/>
  <c r="BU41" i="4"/>
  <c r="BT98" i="4"/>
  <c r="I98" i="3" s="1"/>
  <c r="BS19" i="4"/>
  <c r="BB89" i="4"/>
  <c r="BB12" i="4"/>
  <c r="BT97" i="2"/>
  <c r="AZ82" i="6"/>
  <c r="BV77" i="6"/>
  <c r="BB90" i="4"/>
  <c r="BU17" i="6"/>
  <c r="BA42" i="2"/>
  <c r="BU62" i="2"/>
  <c r="CK42" i="6"/>
  <c r="Q16" i="2"/>
  <c r="AY10" i="2"/>
  <c r="AZ61" i="2"/>
  <c r="BS16" i="6"/>
  <c r="BS37" i="2"/>
  <c r="BB51" i="6"/>
  <c r="BU56" i="6"/>
  <c r="AZ84" i="2"/>
  <c r="BA31" i="6"/>
  <c r="BS49" i="2"/>
  <c r="AY20" i="6"/>
  <c r="CI15" i="6"/>
  <c r="CH15" i="6"/>
  <c r="AY17" i="2"/>
  <c r="AZ89" i="2"/>
  <c r="CJ45" i="6"/>
  <c r="BS7" i="2"/>
  <c r="BU33" i="2"/>
  <c r="CJ26" i="6"/>
  <c r="CI60" i="6"/>
  <c r="CH60" i="6"/>
  <c r="CI39" i="6"/>
  <c r="CH39" i="6"/>
  <c r="CJ37" i="6"/>
  <c r="CL57" i="6"/>
  <c r="BV71" i="2"/>
  <c r="BU83" i="2"/>
  <c r="BV88" i="2"/>
  <c r="AY31" i="2"/>
  <c r="BU20" i="2"/>
  <c r="BB18" i="6"/>
  <c r="CK48" i="6"/>
  <c r="BU37" i="2"/>
  <c r="BU82" i="2"/>
  <c r="CL27" i="6"/>
  <c r="AY61" i="2"/>
  <c r="BS53" i="2"/>
  <c r="F53" i="3" s="1"/>
  <c r="BB54" i="2"/>
  <c r="BT48" i="6"/>
  <c r="BS24" i="6"/>
  <c r="BB72" i="2"/>
  <c r="BU61" i="2"/>
  <c r="AZ17" i="2"/>
  <c r="BB53" i="6"/>
  <c r="BB27" i="6"/>
  <c r="BS57" i="2"/>
  <c r="BU51" i="2"/>
  <c r="AY94" i="2"/>
  <c r="BS63" i="6"/>
  <c r="BS52" i="6"/>
  <c r="CK41" i="6"/>
  <c r="CK65" i="6"/>
  <c r="BT41" i="6"/>
  <c r="AZ35" i="2"/>
  <c r="O76" i="2"/>
  <c r="BA41" i="2"/>
  <c r="BT72" i="4"/>
  <c r="BB36" i="2"/>
  <c r="CJ71" i="6"/>
  <c r="AZ58" i="6"/>
  <c r="AZ66" i="6"/>
  <c r="BB62" i="6"/>
  <c r="AZ31" i="6"/>
  <c r="BV20" i="6"/>
  <c r="AY33" i="2"/>
  <c r="BA60" i="6"/>
  <c r="BS54" i="2"/>
  <c r="BA56" i="6"/>
  <c r="BB46" i="2"/>
  <c r="BV47" i="2"/>
  <c r="BU87" i="4"/>
  <c r="BS19" i="2"/>
  <c r="BA67" i="2"/>
  <c r="BV67" i="6"/>
  <c r="BB16" i="6"/>
  <c r="CI58" i="6"/>
  <c r="CH58" i="6"/>
  <c r="BT45" i="6"/>
  <c r="CL41" i="6"/>
  <c r="AZ24" i="6"/>
  <c r="S13" i="2"/>
  <c r="AY21" i="2"/>
  <c r="BS30" i="6"/>
  <c r="BA64" i="2"/>
  <c r="O66" i="2"/>
  <c r="E66" i="3" s="1"/>
  <c r="R91" i="2"/>
  <c r="BA72" i="2"/>
  <c r="BV26" i="2"/>
  <c r="BB6" i="2"/>
  <c r="CJ77" i="2"/>
  <c r="CL77" i="2"/>
  <c r="CK77" i="2"/>
  <c r="CH77" i="2"/>
  <c r="CI77" i="2"/>
  <c r="CK14" i="6"/>
  <c r="BU19" i="4"/>
  <c r="BU46" i="6"/>
  <c r="CH57" i="6"/>
  <c r="CI57" i="6"/>
  <c r="BU78" i="2"/>
  <c r="AZ54" i="6"/>
  <c r="CL83" i="6"/>
  <c r="O35" i="2"/>
  <c r="BT57" i="4"/>
  <c r="AY59" i="4"/>
  <c r="BV82" i="4"/>
  <c r="BU61" i="4"/>
  <c r="CI78" i="6"/>
  <c r="CH78" i="6"/>
  <c r="BU73" i="4"/>
  <c r="BU102" i="4"/>
  <c r="BT59" i="4"/>
  <c r="P82" i="2"/>
  <c r="BB60" i="4"/>
  <c r="CK48" i="4"/>
  <c r="BS35" i="4"/>
  <c r="CK92" i="6"/>
  <c r="BS71" i="4"/>
  <c r="CJ102" i="4"/>
  <c r="CL31" i="6"/>
  <c r="R74" i="2"/>
  <c r="E74" i="3" s="1"/>
  <c r="BB9" i="6"/>
  <c r="BV59" i="2"/>
  <c r="BT14" i="6"/>
  <c r="O31" i="2"/>
  <c r="AY43" i="6"/>
  <c r="BV34" i="2"/>
  <c r="BB24" i="6"/>
  <c r="CI30" i="6"/>
  <c r="CH30" i="6"/>
  <c r="BA7" i="2"/>
  <c r="BS45" i="2"/>
  <c r="CL24" i="6"/>
  <c r="BB15" i="2"/>
  <c r="BA73" i="2"/>
  <c r="BU66" i="6"/>
  <c r="AZ93" i="2"/>
  <c r="CJ57" i="6"/>
  <c r="AZ76" i="2"/>
  <c r="AY55" i="6"/>
  <c r="AZ45" i="6"/>
  <c r="AZ31" i="2"/>
  <c r="BA39" i="2"/>
  <c r="BS17" i="2"/>
  <c r="CK73" i="2"/>
  <c r="E73" i="3" s="1"/>
  <c r="CH73" i="2"/>
  <c r="CJ73" i="2"/>
  <c r="CL73" i="2"/>
  <c r="CI73" i="2"/>
  <c r="BU50" i="2"/>
  <c r="BV29" i="6"/>
  <c r="BB35" i="2"/>
  <c r="AY16" i="2"/>
  <c r="BA11" i="2"/>
  <c r="BU87" i="2"/>
  <c r="CK68" i="6"/>
  <c r="BV56" i="6"/>
  <c r="BV56" i="2"/>
  <c r="AY78" i="2"/>
  <c r="BU49" i="6"/>
  <c r="AY87" i="2"/>
  <c r="BB89" i="2"/>
  <c r="BV70" i="6"/>
  <c r="AZ10" i="6"/>
  <c r="BB43" i="6"/>
  <c r="AY59" i="2"/>
  <c r="BA61" i="6"/>
  <c r="CK15" i="6"/>
  <c r="BA94" i="2"/>
  <c r="BA46" i="2"/>
  <c r="CJ33" i="6"/>
  <c r="BB66" i="6"/>
  <c r="BS92" i="2"/>
  <c r="AY32" i="6"/>
  <c r="BU66" i="2"/>
  <c r="BS56" i="6"/>
  <c r="BV62" i="2"/>
  <c r="BV44" i="6"/>
  <c r="CI24" i="6"/>
  <c r="CH24" i="6"/>
  <c r="AY77" i="2"/>
  <c r="E77" i="3" s="1"/>
  <c r="BS9" i="2"/>
  <c r="BT44" i="6"/>
  <c r="BT65" i="2"/>
  <c r="BA84" i="2"/>
  <c r="AY7" i="6"/>
  <c r="BV80" i="2"/>
  <c r="BU23" i="6"/>
  <c r="BT24" i="2"/>
  <c r="AZ26" i="6"/>
  <c r="BT97" i="4"/>
  <c r="BA55" i="6"/>
  <c r="BU22" i="2"/>
  <c r="BS75" i="2"/>
  <c r="BS91" i="2"/>
  <c r="AY91" i="2"/>
  <c r="BT22" i="6"/>
  <c r="BU36" i="2"/>
  <c r="CK65" i="2"/>
  <c r="CJ65" i="2"/>
  <c r="CH65" i="2"/>
  <c r="CI65" i="2"/>
  <c r="CL65" i="2"/>
  <c r="BS77" i="2"/>
  <c r="R84" i="2"/>
  <c r="BV29" i="2"/>
  <c r="BA8" i="6"/>
  <c r="BV36" i="2"/>
  <c r="AY48" i="2"/>
  <c r="AZ52" i="6"/>
  <c r="BA57" i="2"/>
  <c r="BA11" i="6"/>
  <c r="BT8" i="4"/>
  <c r="BA53" i="2"/>
  <c r="AY45" i="6"/>
  <c r="BA43" i="6"/>
  <c r="CH46" i="2"/>
  <c r="F46" i="3" s="1"/>
  <c r="CL46" i="2"/>
  <c r="CI46" i="2"/>
  <c r="CK46" i="2"/>
  <c r="CJ46" i="2"/>
  <c r="BV55" i="2"/>
  <c r="O93" i="2"/>
  <c r="BA25" i="2"/>
  <c r="BU50" i="4"/>
  <c r="AY70" i="2"/>
  <c r="CI66" i="4"/>
  <c r="CH66" i="4"/>
  <c r="BT52" i="6"/>
  <c r="BV35" i="6"/>
  <c r="BA56" i="2"/>
  <c r="BB8" i="6"/>
  <c r="CL23" i="2"/>
  <c r="CK23" i="2"/>
  <c r="CJ23" i="2"/>
  <c r="CH23" i="2"/>
  <c r="CI23" i="2"/>
  <c r="O32" i="2"/>
  <c r="P93" i="2"/>
  <c r="BV19" i="4"/>
  <c r="BV8" i="4"/>
  <c r="P89" i="2"/>
  <c r="O21" i="2"/>
  <c r="BT38" i="4"/>
  <c r="CH8" i="2"/>
  <c r="D8" i="3" s="1"/>
  <c r="CL27" i="4"/>
  <c r="CK63" i="4"/>
  <c r="AY93" i="6"/>
  <c r="AZ80" i="6"/>
  <c r="BS80" i="6"/>
  <c r="CK56" i="4"/>
  <c r="BA62" i="2"/>
  <c r="BT9" i="2"/>
  <c r="CH8" i="6"/>
  <c r="CL14" i="6"/>
  <c r="BB93" i="2"/>
  <c r="AZ7" i="2"/>
  <c r="BS19" i="6"/>
  <c r="BT61" i="6"/>
  <c r="BB65" i="2"/>
  <c r="R77" i="2"/>
  <c r="R49" i="2"/>
  <c r="BT55" i="2"/>
  <c r="BV76" i="2"/>
  <c r="BT25" i="6"/>
  <c r="BB15" i="6"/>
  <c r="BT12" i="6"/>
  <c r="BA14" i="2"/>
  <c r="BT43" i="6"/>
  <c r="BA48" i="2"/>
  <c r="AY64" i="6"/>
  <c r="BS26" i="2"/>
  <c r="BA93" i="2"/>
  <c r="BV67" i="2"/>
  <c r="BV15" i="6"/>
  <c r="AZ81" i="2"/>
  <c r="BA81" i="2"/>
  <c r="BS10" i="6"/>
  <c r="BU30" i="6"/>
  <c r="BA33" i="2"/>
  <c r="BV25" i="2"/>
  <c r="CL32" i="6"/>
  <c r="CJ47" i="6"/>
  <c r="AY11" i="2"/>
  <c r="BU73" i="6"/>
  <c r="BU12" i="6"/>
  <c r="AY30" i="2"/>
  <c r="BS26" i="6"/>
  <c r="BA28" i="2"/>
  <c r="BT24" i="6"/>
  <c r="CL56" i="6"/>
  <c r="BU42" i="6"/>
  <c r="R78" i="2"/>
  <c r="BB79" i="2"/>
  <c r="BB68" i="6"/>
  <c r="BS22" i="2"/>
  <c r="BA69" i="2"/>
  <c r="AY72" i="6"/>
  <c r="BA38" i="6"/>
  <c r="BA21" i="2"/>
  <c r="AY27" i="2"/>
  <c r="AY66" i="6"/>
  <c r="BU74" i="2"/>
  <c r="AY93" i="2"/>
  <c r="BT81" i="2"/>
  <c r="BV54" i="2"/>
  <c r="AZ43" i="2"/>
  <c r="CI33" i="6"/>
  <c r="CH33" i="6"/>
  <c r="AZ49" i="2"/>
  <c r="CL48" i="6"/>
  <c r="BB49" i="2"/>
  <c r="BT71" i="4"/>
  <c r="CH26" i="6"/>
  <c r="CI26" i="6"/>
  <c r="AY88" i="2"/>
  <c r="O12" i="2"/>
  <c r="CK34" i="6"/>
  <c r="Q41" i="2"/>
  <c r="AY42" i="6"/>
  <c r="BU64" i="2"/>
  <c r="BS40" i="6"/>
  <c r="BB42" i="6"/>
  <c r="BV19" i="2"/>
  <c r="BT11" i="6"/>
  <c r="P59" i="2"/>
  <c r="BU38" i="2"/>
  <c r="CI42" i="6"/>
  <c r="CH42" i="6"/>
  <c r="BT21" i="2"/>
  <c r="Q63" i="2"/>
  <c r="BV14" i="2"/>
  <c r="BT37" i="6"/>
  <c r="BU27" i="2"/>
  <c r="BV6" i="2"/>
  <c r="BV23" i="2"/>
  <c r="O88" i="2"/>
  <c r="AY26" i="2"/>
  <c r="BB27" i="2"/>
  <c r="O69" i="2"/>
  <c r="BU77" i="2"/>
  <c r="BV102" i="4"/>
  <c r="BV24" i="6"/>
  <c r="BA58" i="2"/>
  <c r="BB57" i="6"/>
  <c r="Q84" i="2"/>
  <c r="CL21" i="6"/>
  <c r="CJ64" i="2"/>
  <c r="CI64" i="2"/>
  <c r="F64" i="3" s="1"/>
  <c r="CK64" i="2"/>
  <c r="CL64" i="2"/>
  <c r="CH64" i="2"/>
  <c r="AY54" i="4"/>
  <c r="CJ75" i="2"/>
  <c r="CI75" i="2"/>
  <c r="CK75" i="2"/>
  <c r="CL75" i="2"/>
  <c r="CH75" i="2"/>
  <c r="BU7" i="4"/>
  <c r="Q46" i="2"/>
  <c r="BA52" i="4"/>
  <c r="BT37" i="4"/>
  <c r="Q51" i="2"/>
  <c r="BT36" i="4"/>
  <c r="BV105" i="4"/>
  <c r="CK91" i="6"/>
  <c r="CJ20" i="4"/>
  <c r="BU91" i="4"/>
  <c r="BS15" i="6"/>
  <c r="AY8" i="6"/>
  <c r="CK51" i="6"/>
  <c r="AZ18" i="2"/>
  <c r="BU93" i="2"/>
  <c r="BT38" i="6"/>
  <c r="BT17" i="2"/>
  <c r="BS62" i="2"/>
  <c r="BA38" i="2"/>
  <c r="BT6" i="2"/>
  <c r="CI72" i="6"/>
  <c r="CH72" i="6"/>
  <c r="CJ69" i="6"/>
  <c r="CL29" i="6"/>
  <c r="CJ65" i="6"/>
  <c r="BA25" i="6"/>
  <c r="AY32" i="2"/>
  <c r="BU64" i="6"/>
  <c r="AY26" i="6"/>
  <c r="BT40" i="6"/>
  <c r="BT23" i="6"/>
  <c r="BT49" i="2"/>
  <c r="BT21" i="6"/>
  <c r="BB71" i="2"/>
  <c r="CI44" i="6"/>
  <c r="CH44" i="6"/>
  <c r="CK71" i="6"/>
  <c r="BB73" i="6"/>
  <c r="BT59" i="6"/>
  <c r="BT86" i="2"/>
  <c r="AZ80" i="2"/>
  <c r="R42" i="2"/>
  <c r="BU10" i="2"/>
  <c r="CJ25" i="6"/>
  <c r="BT10" i="6"/>
  <c r="AY11" i="6"/>
  <c r="CL62" i="6"/>
  <c r="CJ54" i="6"/>
  <c r="BA70" i="6"/>
  <c r="BB68" i="2"/>
  <c r="BU67" i="2"/>
  <c r="BV72" i="6"/>
  <c r="BS33" i="6"/>
  <c r="BT79" i="2"/>
  <c r="CK21" i="6"/>
  <c r="BS34" i="2"/>
  <c r="AZ83" i="2"/>
  <c r="CI68" i="6"/>
  <c r="CH68" i="6"/>
  <c r="CJ64" i="6"/>
  <c r="BV52" i="6"/>
  <c r="AY21" i="6"/>
  <c r="BA89" i="2"/>
  <c r="E89" i="3" s="1"/>
  <c r="AY31" i="6"/>
  <c r="CK35" i="6"/>
  <c r="AZ8" i="6"/>
  <c r="CK53" i="6"/>
  <c r="BA27" i="6"/>
  <c r="BS36" i="2"/>
  <c r="BT46" i="6"/>
  <c r="CK38" i="6"/>
  <c r="BV21" i="6"/>
  <c r="P37" i="2"/>
  <c r="BT78" i="2"/>
  <c r="BS51" i="2"/>
  <c r="F51" i="3" s="1"/>
  <c r="BU32" i="6"/>
  <c r="BU57" i="6"/>
  <c r="BV16" i="2"/>
  <c r="CL17" i="6"/>
  <c r="CH58" i="2"/>
  <c r="CL58" i="2"/>
  <c r="CK58" i="2"/>
  <c r="CJ58" i="2"/>
  <c r="CI58" i="2"/>
  <c r="BU59" i="4"/>
  <c r="BT65" i="6"/>
  <c r="AY84" i="2"/>
  <c r="BU29" i="6"/>
  <c r="Q89" i="2"/>
  <c r="AZ53" i="6"/>
  <c r="CL28" i="6"/>
  <c r="BV94" i="4"/>
  <c r="BU57" i="2"/>
  <c r="BU8" i="2"/>
  <c r="CL67" i="6"/>
  <c r="BB92" i="2"/>
  <c r="P60" i="2"/>
  <c r="BA26" i="2"/>
  <c r="P81" i="2"/>
  <c r="CL57" i="2"/>
  <c r="CJ57" i="2"/>
  <c r="CK57" i="2"/>
  <c r="CH57" i="2"/>
  <c r="CI57" i="2"/>
  <c r="BU6" i="4"/>
  <c r="BA82" i="2"/>
  <c r="CI83" i="2"/>
  <c r="CL83" i="2"/>
  <c r="CJ83" i="2"/>
  <c r="CK83" i="2"/>
  <c r="CH83" i="2"/>
  <c r="F83" i="3" s="1"/>
  <c r="O13" i="2"/>
  <c r="BV35" i="4"/>
  <c r="AZ102" i="2"/>
  <c r="BU100" i="2"/>
  <c r="CL21" i="4"/>
  <c r="CK70" i="4"/>
  <c r="BU78" i="6"/>
  <c r="BV78" i="6"/>
  <c r="BU28" i="4"/>
  <c r="CJ46" i="6"/>
  <c r="CJ23" i="6"/>
  <c r="AZ16" i="2"/>
  <c r="BB21" i="2"/>
  <c r="BS22" i="6"/>
  <c r="CI70" i="6"/>
  <c r="CH70" i="6"/>
  <c r="O11" i="2"/>
  <c r="O57" i="2"/>
  <c r="AZ14" i="6"/>
  <c r="BS85" i="2"/>
  <c r="BA92" i="2"/>
  <c r="BU56" i="2"/>
  <c r="AZ9" i="6"/>
  <c r="AY70" i="6"/>
  <c r="BA74" i="2"/>
  <c r="AZ28" i="6"/>
  <c r="O75" i="2"/>
  <c r="BU35" i="2"/>
  <c r="BS48" i="2"/>
  <c r="CH6" i="2"/>
  <c r="D6" i="3" s="1"/>
  <c r="AZ23" i="6"/>
  <c r="CI65" i="6"/>
  <c r="CH65" i="6"/>
  <c r="CL45" i="6"/>
  <c r="BB50" i="6"/>
  <c r="BA46" i="6"/>
  <c r="R33" i="2"/>
  <c r="AY18" i="2"/>
  <c r="BT66" i="6"/>
  <c r="BA47" i="6"/>
  <c r="BA12" i="6"/>
  <c r="BU79" i="2"/>
  <c r="CI45" i="6"/>
  <c r="CH45" i="6"/>
  <c r="BB55" i="6"/>
  <c r="CL15" i="6"/>
  <c r="CJ52" i="6"/>
  <c r="BB51" i="2"/>
  <c r="BV69" i="6"/>
  <c r="BV38" i="2"/>
  <c r="AZ16" i="6"/>
  <c r="BS84" i="2"/>
  <c r="AZ56" i="6"/>
  <c r="AY30" i="6"/>
  <c r="BA21" i="6"/>
  <c r="BV62" i="6"/>
  <c r="BU76" i="2"/>
  <c r="BU40" i="2"/>
  <c r="BU50" i="6"/>
  <c r="BT80" i="2"/>
  <c r="CL33" i="6"/>
  <c r="BS49" i="6"/>
  <c r="BV22" i="2"/>
  <c r="BV18" i="6"/>
  <c r="AY60" i="2"/>
  <c r="BU49" i="2"/>
  <c r="BT63" i="2"/>
  <c r="BB59" i="6"/>
  <c r="BB83" i="2"/>
  <c r="CJ68" i="6"/>
  <c r="BA49" i="2"/>
  <c r="AZ42" i="2"/>
  <c r="BT51" i="2"/>
  <c r="BT61" i="2"/>
  <c r="CK64" i="6"/>
  <c r="BU13" i="6"/>
  <c r="BA36" i="2"/>
  <c r="AY22" i="6"/>
  <c r="BS16" i="2"/>
  <c r="BV64" i="6"/>
  <c r="BV13" i="6"/>
  <c r="BT19" i="2"/>
  <c r="CK34" i="2"/>
  <c r="CI34" i="2"/>
  <c r="D34" i="3" s="1"/>
  <c r="CH34" i="2"/>
  <c r="CJ34" i="2"/>
  <c r="CL34" i="2"/>
  <c r="BU97" i="4"/>
  <c r="CL60" i="2"/>
  <c r="CK60" i="2"/>
  <c r="CI60" i="2"/>
  <c r="CH60" i="2"/>
  <c r="CJ60" i="2"/>
  <c r="BS33" i="2"/>
  <c r="BT66" i="2"/>
  <c r="BU58" i="6"/>
  <c r="Q71" i="2"/>
  <c r="BT35" i="6"/>
  <c r="BA54" i="6"/>
  <c r="BB26" i="6"/>
  <c r="BU26" i="6"/>
  <c r="BV37" i="6"/>
  <c r="BA70" i="2"/>
  <c r="R11" i="2"/>
  <c r="CL23" i="6"/>
  <c r="BA19" i="2"/>
  <c r="BV53" i="2"/>
  <c r="CI32" i="6"/>
  <c r="CH32" i="6"/>
  <c r="P55" i="2"/>
  <c r="BB46" i="6"/>
  <c r="AY9" i="2"/>
  <c r="Q78" i="2"/>
  <c r="P94" i="2"/>
  <c r="BU95" i="4"/>
  <c r="BB24" i="2"/>
  <c r="O42" i="2"/>
  <c r="BU20" i="4"/>
  <c r="CJ72" i="4"/>
  <c r="BU98" i="2"/>
  <c r="BV39" i="4"/>
  <c r="R8" i="2"/>
  <c r="AY94" i="4"/>
  <c r="CK36" i="4"/>
  <c r="CI56" i="4"/>
  <c r="CH56" i="4"/>
  <c r="BS78" i="6"/>
  <c r="CJ65" i="4"/>
  <c r="BT22" i="4"/>
  <c r="CK86" i="6"/>
  <c r="O70" i="2"/>
  <c r="CL47" i="4"/>
  <c r="G47" i="3" s="1"/>
  <c r="O54" i="2"/>
  <c r="O58" i="2"/>
  <c r="BS9" i="6"/>
  <c r="BS64" i="6"/>
  <c r="BT35" i="4"/>
  <c r="BU47" i="6"/>
  <c r="BV7" i="4"/>
  <c r="AY68" i="2"/>
  <c r="O64" i="2"/>
  <c r="P64" i="2"/>
  <c r="BA68" i="2"/>
  <c r="BS66" i="6"/>
  <c r="O51" i="2"/>
  <c r="CL63" i="2"/>
  <c r="CK63" i="2"/>
  <c r="CJ63" i="2"/>
  <c r="CH63" i="2"/>
  <c r="CI63" i="2"/>
  <c r="BU12" i="4"/>
  <c r="CI81" i="2"/>
  <c r="CJ81" i="2"/>
  <c r="CL81" i="2"/>
  <c r="CK81" i="2"/>
  <c r="CH81" i="2"/>
  <c r="F81" i="3" s="1"/>
  <c r="BV96" i="4"/>
  <c r="Q75" i="2"/>
  <c r="BU75" i="4"/>
  <c r="BV11" i="4"/>
  <c r="AZ85" i="6"/>
  <c r="O8" i="2"/>
  <c r="BU24" i="4"/>
  <c r="BS96" i="4"/>
  <c r="BV43" i="4"/>
  <c r="BT9" i="6"/>
  <c r="CL17" i="2"/>
  <c r="CI17" i="2"/>
  <c r="F17" i="3" s="1"/>
  <c r="CJ17" i="2"/>
  <c r="CK17" i="2"/>
  <c r="CH17" i="2"/>
  <c r="BV65" i="2"/>
  <c r="Q69" i="2"/>
  <c r="CI49" i="4"/>
  <c r="CH49" i="4"/>
  <c r="AY100" i="2"/>
  <c r="O41" i="2"/>
  <c r="CL104" i="4"/>
  <c r="BA93" i="6"/>
  <c r="P76" i="2"/>
  <c r="O68" i="2"/>
  <c r="BV21" i="4"/>
  <c r="BV84" i="6"/>
  <c r="BT74" i="6"/>
  <c r="CJ93" i="6"/>
  <c r="BA91" i="6"/>
  <c r="BV49" i="4"/>
  <c r="CI19" i="4"/>
  <c r="CH19" i="4"/>
  <c r="BT102" i="4"/>
  <c r="AY83" i="6"/>
  <c r="CK19" i="2"/>
  <c r="D19" i="3" s="1"/>
  <c r="CJ19" i="2"/>
  <c r="CI19" i="2"/>
  <c r="CH19" i="2"/>
  <c r="CL19" i="2"/>
  <c r="P75" i="2"/>
  <c r="BV16" i="4"/>
  <c r="CL38" i="2"/>
  <c r="CI38" i="2"/>
  <c r="CJ38" i="2"/>
  <c r="CK38" i="2"/>
  <c r="CH38" i="2"/>
  <c r="O63" i="2"/>
  <c r="E63" i="3" s="1"/>
  <c r="BT53" i="4"/>
  <c r="CJ15" i="4"/>
  <c r="BA93" i="4"/>
  <c r="BU13" i="4"/>
  <c r="CK17" i="4"/>
  <c r="AY22" i="4"/>
  <c r="BV71" i="4"/>
  <c r="CJ27" i="4"/>
  <c r="BA30" i="4"/>
  <c r="CI65" i="4"/>
  <c r="CH65" i="4"/>
  <c r="BS84" i="6"/>
  <c r="AZ52" i="4"/>
  <c r="CL88" i="4"/>
  <c r="BS74" i="6"/>
  <c r="CL37" i="4"/>
  <c r="AZ90" i="6"/>
  <c r="BT82" i="4"/>
  <c r="BB104" i="4"/>
  <c r="BU31" i="4"/>
  <c r="BS82" i="6"/>
  <c r="BS83" i="4"/>
  <c r="AY98" i="4"/>
  <c r="BS96" i="2"/>
  <c r="AY102" i="2"/>
  <c r="AZ29" i="2"/>
  <c r="CK53" i="2"/>
  <c r="CJ53" i="2"/>
  <c r="CL53" i="2"/>
  <c r="CI53" i="2"/>
  <c r="CH53" i="2"/>
  <c r="CJ96" i="4"/>
  <c r="AZ58" i="2"/>
  <c r="CL14" i="2"/>
  <c r="CJ14" i="2"/>
  <c r="CI14" i="2"/>
  <c r="E14" i="3" s="1"/>
  <c r="CK14" i="2"/>
  <c r="CH14" i="2"/>
  <c r="O92" i="2"/>
  <c r="O9" i="2"/>
  <c r="CI50" i="6"/>
  <c r="CH50" i="6"/>
  <c r="CL42" i="6"/>
  <c r="R85" i="2"/>
  <c r="BU18" i="2"/>
  <c r="BB37" i="2"/>
  <c r="O46" i="2"/>
  <c r="O79" i="2"/>
  <c r="CL51" i="6"/>
  <c r="AZ21" i="6"/>
  <c r="CL29" i="2"/>
  <c r="CK29" i="2"/>
  <c r="CJ29" i="2"/>
  <c r="CH29" i="2"/>
  <c r="CI29" i="2"/>
  <c r="AY54" i="2"/>
  <c r="Q65" i="2"/>
  <c r="BU44" i="6"/>
  <c r="BV81" i="4"/>
  <c r="CL48" i="4"/>
  <c r="I48" i="3" s="1"/>
  <c r="BV32" i="4"/>
  <c r="O47" i="2"/>
  <c r="P86" i="2"/>
  <c r="BT65" i="4"/>
  <c r="BV74" i="4"/>
  <c r="AY105" i="4"/>
  <c r="AZ71" i="4"/>
  <c r="BA63" i="6"/>
  <c r="BV44" i="4"/>
  <c r="Q43" i="2"/>
  <c r="CI70" i="2"/>
  <c r="CJ70" i="2"/>
  <c r="E70" i="3" s="1"/>
  <c r="CK70" i="2"/>
  <c r="CL70" i="2"/>
  <c r="CH70" i="2"/>
  <c r="BV52" i="4"/>
  <c r="O19" i="2"/>
  <c r="BS103" i="4"/>
  <c r="P67" i="2"/>
  <c r="O23" i="2"/>
  <c r="Q93" i="2"/>
  <c r="BU102" i="2"/>
  <c r="BV89" i="4"/>
  <c r="O33" i="2"/>
  <c r="CL25" i="4"/>
  <c r="CL56" i="2"/>
  <c r="CK56" i="2"/>
  <c r="CI56" i="2"/>
  <c r="CH56" i="2"/>
  <c r="CJ56" i="2"/>
  <c r="P78" i="2"/>
  <c r="CL85" i="2"/>
  <c r="CI85" i="2"/>
  <c r="CK85" i="2"/>
  <c r="CH85" i="2"/>
  <c r="CJ85" i="2"/>
  <c r="BB100" i="2"/>
  <c r="BU104" i="2"/>
  <c r="Q48" i="2"/>
  <c r="BA65" i="4"/>
  <c r="CK75" i="4"/>
  <c r="CJ74" i="4"/>
  <c r="CL75" i="6"/>
  <c r="BA98" i="2"/>
  <c r="CJ75" i="4"/>
  <c r="AY57" i="4"/>
  <c r="CJ82" i="4"/>
  <c r="CL79" i="4"/>
  <c r="G79" i="3" s="1"/>
  <c r="CL52" i="4"/>
  <c r="AY78" i="4"/>
  <c r="BT68" i="4"/>
  <c r="BV103" i="2"/>
  <c r="BV59" i="4"/>
  <c r="BS42" i="4"/>
  <c r="BV57" i="4"/>
  <c r="CL64" i="4"/>
  <c r="AY98" i="2"/>
  <c r="BB37" i="4"/>
  <c r="CJ100" i="4"/>
  <c r="AY50" i="4"/>
  <c r="BV9" i="4"/>
  <c r="CL82" i="6"/>
  <c r="AY91" i="4"/>
  <c r="BS84" i="4"/>
  <c r="AZ65" i="4"/>
  <c r="BV100" i="2"/>
  <c r="BT63" i="4"/>
  <c r="BA27" i="4"/>
  <c r="BA17" i="4"/>
  <c r="BU82" i="6"/>
  <c r="CI45" i="4"/>
  <c r="CH45" i="4"/>
  <c r="G45" i="3" s="1"/>
  <c r="CL79" i="6"/>
  <c r="AZ67" i="4"/>
  <c r="BA87" i="4"/>
  <c r="BU84" i="4"/>
  <c r="CK35" i="4"/>
  <c r="AY78" i="6"/>
  <c r="BT51" i="4"/>
  <c r="BB95" i="2"/>
  <c r="AZ79" i="4"/>
  <c r="CI30" i="4"/>
  <c r="CH30" i="4"/>
  <c r="BB63" i="4"/>
  <c r="AY85" i="6"/>
  <c r="AY49" i="4"/>
  <c r="CK61" i="4"/>
  <c r="CJ18" i="4"/>
  <c r="CL73" i="6"/>
  <c r="BA89" i="4"/>
  <c r="BU25" i="4"/>
  <c r="CH47" i="2"/>
  <c r="CK47" i="2"/>
  <c r="CJ47" i="2"/>
  <c r="CL47" i="2"/>
  <c r="CI47" i="2"/>
  <c r="E47" i="3" s="1"/>
  <c r="CI54" i="2"/>
  <c r="CL54" i="2"/>
  <c r="CK54" i="2"/>
  <c r="CJ54" i="2"/>
  <c r="CH54" i="2"/>
  <c r="R12" i="2"/>
  <c r="BT88" i="4"/>
  <c r="BA13" i="2"/>
  <c r="BU81" i="4"/>
  <c r="AZ32" i="2"/>
  <c r="CI87" i="2"/>
  <c r="CK87" i="2"/>
  <c r="D87" i="3" s="1"/>
  <c r="CJ87" i="2"/>
  <c r="CH87" i="2"/>
  <c r="CL87" i="2"/>
  <c r="BT77" i="4"/>
  <c r="BA51" i="6"/>
  <c r="CL48" i="2"/>
  <c r="CJ48" i="2"/>
  <c r="CK48" i="2"/>
  <c r="CI48" i="2"/>
  <c r="CH48" i="2"/>
  <c r="CL24" i="2"/>
  <c r="CI24" i="2"/>
  <c r="F24" i="3" s="1"/>
  <c r="CK24" i="2"/>
  <c r="CH24" i="2"/>
  <c r="CJ24" i="2"/>
  <c r="AZ48" i="2"/>
  <c r="BT25" i="4"/>
  <c r="BU7" i="2"/>
  <c r="BB82" i="4"/>
  <c r="CJ91" i="2"/>
  <c r="CL91" i="2"/>
  <c r="CI91" i="2"/>
  <c r="CH91" i="2"/>
  <c r="CK91" i="2"/>
  <c r="AZ35" i="4"/>
  <c r="Q72" i="2"/>
  <c r="AY65" i="6"/>
  <c r="CK52" i="2"/>
  <c r="CI52" i="2"/>
  <c r="CH52" i="2"/>
  <c r="CL52" i="2"/>
  <c r="CJ52" i="2"/>
  <c r="O81" i="2"/>
  <c r="P49" i="2"/>
  <c r="P68" i="2"/>
  <c r="O43" i="2"/>
  <c r="BT45" i="4"/>
  <c r="O7" i="2"/>
  <c r="BU68" i="4"/>
  <c r="AY77" i="6"/>
  <c r="BA83" i="4"/>
  <c r="BT79" i="4"/>
  <c r="BV79" i="4"/>
  <c r="CL43" i="4"/>
  <c r="BS97" i="4"/>
  <c r="CL82" i="2"/>
  <c r="CI82" i="2"/>
  <c r="CK82" i="2"/>
  <c r="D82" i="3" s="1"/>
  <c r="CJ82" i="2"/>
  <c r="CH82" i="2"/>
  <c r="CK39" i="4"/>
  <c r="P66" i="2"/>
  <c r="O94" i="2"/>
  <c r="BU81" i="6"/>
  <c r="BU90" i="4"/>
  <c r="AZ56" i="4"/>
  <c r="BA83" i="6"/>
  <c r="P58" i="2"/>
  <c r="CK40" i="2"/>
  <c r="CJ40" i="2"/>
  <c r="D40" i="3" s="1"/>
  <c r="CL40" i="2"/>
  <c r="CI40" i="2"/>
  <c r="CH40" i="2"/>
  <c r="BU49" i="4"/>
  <c r="AZ12" i="4"/>
  <c r="P28" i="2"/>
  <c r="BU96" i="2"/>
  <c r="CJ88" i="6"/>
  <c r="BV98" i="2"/>
  <c r="BV26" i="4"/>
  <c r="BT85" i="6"/>
  <c r="BA38" i="4"/>
  <c r="BA39" i="4"/>
  <c r="CI86" i="4"/>
  <c r="CH86" i="4"/>
  <c r="BS70" i="4"/>
  <c r="BU77" i="4"/>
  <c r="CJ77" i="4"/>
  <c r="BB75" i="6"/>
  <c r="BT80" i="6"/>
  <c r="AY84" i="6"/>
  <c r="BS20" i="4"/>
  <c r="BT104" i="2"/>
  <c r="CL87" i="6"/>
  <c r="CJ25" i="4"/>
  <c r="CH93" i="4"/>
  <c r="CI93" i="4"/>
  <c r="BT29" i="4"/>
  <c r="BA6" i="4"/>
  <c r="BS95" i="4"/>
  <c r="CJ61" i="2"/>
  <c r="CI61" i="2"/>
  <c r="CL61" i="2"/>
  <c r="CH61" i="2"/>
  <c r="CK61" i="2"/>
  <c r="BU30" i="4"/>
  <c r="CJ69" i="4"/>
  <c r="AY92" i="6"/>
  <c r="CJ85" i="6"/>
  <c r="BB65" i="4"/>
  <c r="BU56" i="4"/>
  <c r="CJ99" i="4"/>
  <c r="BU76" i="4"/>
  <c r="AY39" i="4"/>
  <c r="BB45" i="4"/>
  <c r="AZ97" i="2"/>
  <c r="AZ93" i="4"/>
  <c r="CI90" i="4"/>
  <c r="CH90" i="4"/>
  <c r="CI34" i="4"/>
  <c r="CH34" i="4"/>
  <c r="CH89" i="4"/>
  <c r="CI89" i="4"/>
  <c r="CJ89" i="6"/>
  <c r="BV92" i="4"/>
  <c r="CJ45" i="4"/>
  <c r="P80" i="2"/>
  <c r="BU105" i="4"/>
  <c r="BA49" i="6"/>
  <c r="AY36" i="2"/>
  <c r="BA24" i="6"/>
  <c r="BS67" i="2"/>
  <c r="CI58" i="4"/>
  <c r="CH58" i="4"/>
  <c r="BU18" i="4"/>
  <c r="CK67" i="6"/>
  <c r="P77" i="2"/>
  <c r="BA29" i="6"/>
  <c r="CJ19" i="6"/>
  <c r="BV42" i="6"/>
  <c r="O85" i="2"/>
  <c r="CI17" i="6"/>
  <c r="CH17" i="6"/>
  <c r="BT100" i="2"/>
  <c r="CL30" i="2"/>
  <c r="CK30" i="2"/>
  <c r="CJ30" i="2"/>
  <c r="CI30" i="2"/>
  <c r="CH30" i="2"/>
  <c r="BS98" i="2"/>
  <c r="BA61" i="4"/>
  <c r="P57" i="2"/>
  <c r="P74" i="2"/>
  <c r="BU55" i="4"/>
  <c r="BV97" i="2"/>
  <c r="BU11" i="4"/>
  <c r="R88" i="2"/>
  <c r="BT99" i="2"/>
  <c r="BU19" i="6"/>
  <c r="BU34" i="4"/>
  <c r="P39" i="2"/>
  <c r="P29" i="2"/>
  <c r="P27" i="2"/>
  <c r="P85" i="2"/>
  <c r="CI67" i="2"/>
  <c r="CK67" i="2"/>
  <c r="E67" i="3" s="1"/>
  <c r="CL67" i="2"/>
  <c r="CH67" i="2"/>
  <c r="CJ67" i="2"/>
  <c r="P43" i="2"/>
  <c r="R90" i="2"/>
  <c r="BV38" i="4"/>
  <c r="BU63" i="4"/>
  <c r="BV20" i="4"/>
  <c r="Q74" i="2"/>
  <c r="BV42" i="4"/>
  <c r="BT32" i="4"/>
  <c r="CI82" i="4"/>
  <c r="I82" i="3" s="1"/>
  <c r="CH82" i="4"/>
  <c r="BT12" i="4"/>
  <c r="CJ42" i="2"/>
  <c r="CK42" i="2"/>
  <c r="CL42" i="2"/>
  <c r="CI42" i="2"/>
  <c r="CH42" i="2"/>
  <c r="P33" i="2"/>
  <c r="BS16" i="4"/>
  <c r="BT49" i="4"/>
  <c r="BA28" i="4"/>
  <c r="BS38" i="4"/>
  <c r="BS87" i="6"/>
  <c r="BV50" i="4"/>
  <c r="AY89" i="6"/>
  <c r="CL18" i="4"/>
  <c r="CK80" i="4"/>
  <c r="CI102" i="4"/>
  <c r="CH102" i="4"/>
  <c r="BB74" i="6"/>
  <c r="BT23" i="4"/>
  <c r="AZ99" i="2"/>
  <c r="CH101" i="4"/>
  <c r="CI101" i="4"/>
  <c r="G101" i="3" s="1"/>
  <c r="BV14" i="4"/>
  <c r="BU47" i="4"/>
  <c r="CL72" i="4"/>
  <c r="BA86" i="6"/>
  <c r="AZ32" i="4"/>
  <c r="BB33" i="4"/>
  <c r="CL89" i="6"/>
  <c r="BT6" i="4"/>
  <c r="BV70" i="4"/>
  <c r="BT69" i="4"/>
  <c r="BS99" i="4"/>
  <c r="BS89" i="6"/>
  <c r="BU93" i="4"/>
  <c r="BV91" i="4"/>
  <c r="BS36" i="4"/>
  <c r="BB75" i="4"/>
  <c r="BA103" i="2"/>
  <c r="CL91" i="6"/>
  <c r="CI17" i="4"/>
  <c r="CH17" i="4"/>
  <c r="CL65" i="4"/>
  <c r="BS75" i="6"/>
  <c r="CL86" i="4"/>
  <c r="BT56" i="4"/>
  <c r="AZ76" i="6"/>
  <c r="CI99" i="6"/>
  <c r="CH99" i="6"/>
  <c r="BS76" i="2"/>
  <c r="AZ63" i="6"/>
  <c r="CH7" i="2"/>
  <c r="D7" i="3" s="1"/>
  <c r="Q87" i="2"/>
  <c r="CK60" i="6"/>
  <c r="BV78" i="2"/>
  <c r="P62" i="2"/>
  <c r="BS43" i="6"/>
  <c r="BS21" i="4"/>
  <c r="I21" i="3" s="1"/>
  <c r="BU21" i="6"/>
  <c r="O28" i="2"/>
  <c r="AZ90" i="2"/>
  <c r="O89" i="2"/>
  <c r="Q79" i="2"/>
  <c r="CI47" i="4"/>
  <c r="CH47" i="4"/>
  <c r="BS21" i="2"/>
  <c r="F21" i="3" s="1"/>
  <c r="O45" i="2"/>
  <c r="BV78" i="4"/>
  <c r="CJ77" i="6"/>
  <c r="O65" i="2"/>
  <c r="BT11" i="4"/>
  <c r="BU83" i="6"/>
  <c r="O44" i="2"/>
  <c r="CK59" i="6"/>
  <c r="CL27" i="2"/>
  <c r="CK27" i="2"/>
  <c r="CI27" i="2"/>
  <c r="CJ27" i="2"/>
  <c r="CH27" i="2"/>
  <c r="BS77" i="4"/>
  <c r="BT25" i="2"/>
  <c r="O53" i="2"/>
  <c r="E53" i="3" s="1"/>
  <c r="BT40" i="4"/>
  <c r="CJ79" i="6"/>
  <c r="CJ79" i="2"/>
  <c r="CI79" i="2"/>
  <c r="CK79" i="2"/>
  <c r="CH79" i="2"/>
  <c r="CL79" i="2"/>
  <c r="CJ35" i="2"/>
  <c r="CK35" i="2"/>
  <c r="CI35" i="2"/>
  <c r="CL35" i="2"/>
  <c r="CH35" i="2"/>
  <c r="E35" i="3" s="1"/>
  <c r="BA59" i="4"/>
  <c r="AZ74" i="6"/>
  <c r="CK93" i="4"/>
  <c r="BU101" i="4"/>
  <c r="CL57" i="4"/>
  <c r="BV104" i="2"/>
  <c r="BT33" i="4"/>
  <c r="CI88" i="6"/>
  <c r="CH88" i="6"/>
  <c r="CI15" i="2"/>
  <c r="CK15" i="2"/>
  <c r="CJ15" i="2"/>
  <c r="CH15" i="2"/>
  <c r="CL15" i="2"/>
  <c r="Q45" i="2"/>
  <c r="BB34" i="4"/>
  <c r="Q55" i="2"/>
  <c r="BA33" i="4"/>
  <c r="CI94" i="6"/>
  <c r="CH94" i="6"/>
  <c r="CJ64" i="4"/>
  <c r="CK103" i="4"/>
  <c r="BB10" i="4"/>
  <c r="CH10" i="4"/>
  <c r="G10" i="3" s="1"/>
  <c r="AZ28" i="4"/>
  <c r="BV36" i="4"/>
  <c r="BT54" i="4"/>
  <c r="AY97" i="2"/>
  <c r="BU32" i="4"/>
  <c r="BA45" i="4"/>
  <c r="CJ30" i="4"/>
  <c r="BU67" i="4"/>
  <c r="BB73" i="4"/>
  <c r="BT103" i="4"/>
  <c r="BV86" i="6"/>
  <c r="CJ35" i="4"/>
  <c r="I35" i="3" s="1"/>
  <c r="CL105" i="4"/>
  <c r="AZ8" i="4"/>
  <c r="BU83" i="4"/>
  <c r="BB81" i="6"/>
  <c r="CL90" i="6"/>
  <c r="AZ100" i="2"/>
  <c r="BS82" i="4"/>
  <c r="CL76" i="6"/>
  <c r="CJ83" i="4"/>
  <c r="CI74" i="6"/>
  <c r="CH74" i="6"/>
  <c r="BB102" i="4"/>
  <c r="CJ92" i="4"/>
  <c r="BT91" i="6"/>
  <c r="BB95" i="4"/>
  <c r="BA94" i="6"/>
  <c r="BU57" i="4"/>
  <c r="BB22" i="4"/>
  <c r="AZ94" i="6"/>
  <c r="BT89" i="6"/>
  <c r="P56" i="2"/>
  <c r="O40" i="2"/>
  <c r="P65" i="2"/>
  <c r="BT18" i="2"/>
  <c r="P42" i="2"/>
  <c r="Q54" i="2"/>
  <c r="BA59" i="2"/>
  <c r="CI28" i="2"/>
  <c r="CJ28" i="2"/>
  <c r="CK28" i="2"/>
  <c r="CH28" i="2"/>
  <c r="CL28" i="2"/>
  <c r="BT13" i="4"/>
  <c r="O72" i="2"/>
  <c r="E72" i="3" s="1"/>
  <c r="O29" i="2"/>
  <c r="Q66" i="2"/>
  <c r="BS10" i="2"/>
  <c r="BA57" i="6"/>
  <c r="Q56" i="2"/>
  <c r="O91" i="2"/>
  <c r="CI22" i="2"/>
  <c r="CJ22" i="2"/>
  <c r="CL22" i="2"/>
  <c r="CK22" i="2"/>
  <c r="CH22" i="2"/>
  <c r="AY20" i="4"/>
  <c r="CJ68" i="2"/>
  <c r="CK68" i="2"/>
  <c r="F68" i="3" s="1"/>
  <c r="CH68" i="2"/>
  <c r="CL68" i="2"/>
  <c r="CI68" i="2"/>
  <c r="CK69" i="2"/>
  <c r="CL69" i="2"/>
  <c r="CI69" i="2"/>
  <c r="CH69" i="2"/>
  <c r="CJ69" i="2"/>
  <c r="Q47" i="2"/>
  <c r="Q92" i="2"/>
  <c r="E92" i="3" s="1"/>
  <c r="BT43" i="4"/>
  <c r="CJ33" i="2"/>
  <c r="D33" i="3" s="1"/>
  <c r="CK33" i="2"/>
  <c r="CL33" i="2"/>
  <c r="CI33" i="2"/>
  <c r="CH33" i="2"/>
  <c r="CK55" i="2"/>
  <c r="CI55" i="2"/>
  <c r="CJ55" i="2"/>
  <c r="CL55" i="2"/>
  <c r="CH55" i="2"/>
  <c r="R7" i="2"/>
  <c r="BV30" i="4"/>
  <c r="BU26" i="4"/>
  <c r="AY10" i="4"/>
  <c r="BT76" i="6"/>
  <c r="BU27" i="4"/>
  <c r="CL16" i="4"/>
  <c r="Q62" i="2"/>
  <c r="AY82" i="6"/>
  <c r="CJ89" i="4"/>
  <c r="BT75" i="4"/>
  <c r="CH11" i="4"/>
  <c r="CI48" i="4"/>
  <c r="CH48" i="4"/>
  <c r="CI25" i="2"/>
  <c r="E25" i="3" s="1"/>
  <c r="CL25" i="2"/>
  <c r="CK25" i="2"/>
  <c r="CJ25" i="2"/>
  <c r="CH25" i="2"/>
  <c r="BS88" i="6"/>
  <c r="BS11" i="4"/>
  <c r="O59" i="2"/>
  <c r="AZ68" i="4"/>
  <c r="CI51" i="4"/>
  <c r="CH51" i="4"/>
  <c r="BS9" i="4"/>
  <c r="BU101" i="2"/>
  <c r="BU94" i="4"/>
  <c r="BT94" i="4"/>
  <c r="CI73" i="4"/>
  <c r="CH73" i="4"/>
  <c r="CI79" i="6"/>
  <c r="CH79" i="6"/>
  <c r="CI75" i="6"/>
  <c r="CH75" i="6"/>
  <c r="BB94" i="6"/>
  <c r="BV68" i="4"/>
  <c r="BS88" i="4"/>
  <c r="CJ86" i="4"/>
  <c r="G86" i="3" s="1"/>
  <c r="CJ67" i="4"/>
  <c r="AY88" i="6"/>
  <c r="CK94" i="6"/>
  <c r="CI90" i="6"/>
  <c r="CH90" i="6"/>
  <c r="BV64" i="4"/>
  <c r="BT24" i="4"/>
  <c r="CH14" i="4"/>
  <c r="CI14" i="4"/>
  <c r="BT20" i="4"/>
  <c r="AZ83" i="4"/>
  <c r="CH9" i="2"/>
  <c r="D9" i="3" s="1"/>
  <c r="BA64" i="4"/>
  <c r="BT95" i="4"/>
  <c r="CI28" i="4"/>
  <c r="CH28" i="4"/>
  <c r="CJ58" i="4"/>
  <c r="CL78" i="6"/>
  <c r="BS99" i="2"/>
  <c r="BS58" i="4"/>
  <c r="BV80" i="4"/>
  <c r="BV27" i="4"/>
  <c r="CJ46" i="4"/>
  <c r="CK38" i="4"/>
  <c r="I38" i="3" s="1"/>
  <c r="BU15" i="4"/>
  <c r="BT103" i="2"/>
  <c r="CL40" i="4"/>
  <c r="BA95" i="4"/>
  <c r="CK60" i="4"/>
  <c r="CJ14" i="4"/>
  <c r="AY71" i="4"/>
  <c r="BB40" i="4"/>
  <c r="CJ76" i="6"/>
  <c r="BA10" i="6"/>
  <c r="O55" i="2"/>
  <c r="CI56" i="6"/>
  <c r="CH56" i="6"/>
  <c r="BT48" i="2"/>
  <c r="Q64" i="2"/>
  <c r="Q90" i="2"/>
  <c r="AY18" i="4"/>
  <c r="BS7" i="6"/>
  <c r="BS42" i="2"/>
  <c r="BU95" i="2"/>
  <c r="AY76" i="4"/>
  <c r="O82" i="2"/>
  <c r="BB55" i="2"/>
  <c r="BT96" i="4"/>
  <c r="I96" i="3" s="1"/>
  <c r="O74" i="2"/>
  <c r="BB61" i="4"/>
  <c r="R87" i="2"/>
  <c r="R93" i="2"/>
  <c r="BU82" i="4"/>
  <c r="BS90" i="4"/>
  <c r="CL36" i="2"/>
  <c r="CH36" i="2"/>
  <c r="CK36" i="2"/>
  <c r="CJ36" i="2"/>
  <c r="CI36" i="2"/>
  <c r="BV92" i="6"/>
  <c r="P53" i="2"/>
  <c r="BU103" i="2"/>
  <c r="P41" i="2"/>
  <c r="CI93" i="2"/>
  <c r="CJ93" i="2"/>
  <c r="CL93" i="2"/>
  <c r="CK93" i="2"/>
  <c r="CH93" i="2"/>
  <c r="CL93" i="6"/>
  <c r="CK66" i="4"/>
  <c r="BT31" i="4"/>
  <c r="Q94" i="2"/>
  <c r="O38" i="2"/>
  <c r="BS105" i="2"/>
  <c r="O22" i="2"/>
  <c r="BU92" i="6"/>
  <c r="BU37" i="4"/>
  <c r="BV83" i="4"/>
  <c r="AY73" i="4"/>
  <c r="BT60" i="4"/>
  <c r="Q86" i="2"/>
  <c r="BB11" i="4"/>
  <c r="P87" i="2"/>
  <c r="BB70" i="4"/>
  <c r="BT85" i="4"/>
  <c r="BA50" i="4"/>
  <c r="AZ77" i="6"/>
  <c r="CK89" i="6"/>
  <c r="CJ37" i="4"/>
  <c r="BS37" i="4"/>
  <c r="R89" i="2"/>
  <c r="AZ19" i="4"/>
  <c r="CJ75" i="6"/>
  <c r="CK90" i="4"/>
  <c r="BA40" i="4"/>
  <c r="BT105" i="4"/>
  <c r="I105" i="3" s="1"/>
  <c r="CL53" i="4"/>
  <c r="AZ15" i="4"/>
  <c r="CK100" i="4"/>
  <c r="BT41" i="4"/>
  <c r="CJ86" i="6"/>
  <c r="CK84" i="6"/>
  <c r="BV104" i="4"/>
  <c r="AY75" i="6"/>
  <c r="BT66" i="4"/>
  <c r="BB90" i="6"/>
  <c r="BU39" i="4"/>
  <c r="AY83" i="4"/>
  <c r="BA57" i="4"/>
  <c r="CL60" i="4"/>
  <c r="BB54" i="4"/>
  <c r="BS103" i="2"/>
  <c r="BA49" i="4"/>
  <c r="BU45" i="4"/>
  <c r="BT15" i="4"/>
  <c r="BA33" i="6"/>
  <c r="BS32" i="6"/>
  <c r="CH21" i="6"/>
  <c r="CI21" i="6"/>
  <c r="CL65" i="6"/>
  <c r="CJ56" i="6"/>
  <c r="BS39" i="2"/>
  <c r="BA7" i="6"/>
  <c r="O87" i="2"/>
  <c r="CL92" i="6"/>
  <c r="AY55" i="2"/>
  <c r="BB48" i="6"/>
  <c r="CK39" i="2"/>
  <c r="CI39" i="2"/>
  <c r="CJ39" i="2"/>
  <c r="CL39" i="2"/>
  <c r="CH39" i="2"/>
  <c r="D39" i="3" s="1"/>
  <c r="BU79" i="4"/>
  <c r="BS62" i="4"/>
  <c r="O14" i="2"/>
  <c r="BV18" i="4"/>
  <c r="P71" i="2"/>
  <c r="O86" i="2"/>
  <c r="BV40" i="4"/>
  <c r="O78" i="2"/>
  <c r="Q52" i="2"/>
  <c r="BV51" i="4"/>
  <c r="P52" i="2"/>
  <c r="BV67" i="4"/>
  <c r="Q50" i="2"/>
  <c r="CI98" i="4"/>
  <c r="CH98" i="4"/>
  <c r="CI84" i="4"/>
  <c r="CH84" i="4"/>
  <c r="Q73" i="2"/>
  <c r="BA97" i="4"/>
  <c r="BT99" i="4"/>
  <c r="R86" i="2"/>
  <c r="BT42" i="4"/>
  <c r="CL61" i="4"/>
  <c r="CL41" i="2"/>
  <c r="E41" i="3" s="1"/>
  <c r="CI41" i="2"/>
  <c r="CK41" i="2"/>
  <c r="CH41" i="2"/>
  <c r="CJ41" i="2"/>
  <c r="P70" i="2"/>
  <c r="P88" i="2"/>
  <c r="BV48" i="4"/>
  <c r="AZ39" i="4"/>
  <c r="BV99" i="4"/>
  <c r="CK29" i="4"/>
  <c r="CI18" i="2"/>
  <c r="CL18" i="2"/>
  <c r="E18" i="3" s="1"/>
  <c r="CJ18" i="2"/>
  <c r="CH18" i="2"/>
  <c r="CK18" i="2"/>
  <c r="BS46" i="4"/>
  <c r="BV87" i="6"/>
  <c r="BT96" i="2"/>
  <c r="AY8" i="4"/>
  <c r="Q91" i="2"/>
  <c r="BT55" i="4"/>
  <c r="BT91" i="4"/>
  <c r="R13" i="2"/>
  <c r="P69" i="2"/>
  <c r="AY102" i="4"/>
  <c r="BT9" i="4"/>
  <c r="AY24" i="4"/>
  <c r="CK27" i="4"/>
  <c r="BV86" i="4"/>
  <c r="BS104" i="4"/>
  <c r="CI31" i="4"/>
  <c r="CH31" i="4"/>
  <c r="AY69" i="4"/>
  <c r="BS97" i="2"/>
  <c r="AZ72" i="4"/>
  <c r="BA101" i="2"/>
  <c r="AZ37" i="4"/>
  <c r="BA23" i="4"/>
  <c r="CK95" i="4"/>
  <c r="AZ89" i="4"/>
  <c r="BS33" i="4"/>
  <c r="BA34" i="4"/>
  <c r="CJ34" i="4"/>
  <c r="CL90" i="4"/>
  <c r="BS94" i="6"/>
  <c r="CH6" i="4"/>
  <c r="G6" i="3" s="1"/>
  <c r="BA82" i="4"/>
  <c r="BS104" i="2"/>
  <c r="BU51" i="4"/>
  <c r="BS105" i="4"/>
  <c r="AY104" i="2"/>
  <c r="BB93" i="4"/>
  <c r="BA42" i="4"/>
  <c r="BA99" i="2"/>
  <c r="BV75" i="6"/>
  <c r="CJ52" i="4"/>
  <c r="BA75" i="4"/>
  <c r="AZ60" i="4"/>
  <c r="CJ17" i="4"/>
  <c r="BA78" i="6"/>
  <c r="BS23" i="4"/>
  <c r="CK80" i="6"/>
  <c r="BT88" i="6"/>
  <c r="AY48" i="4"/>
  <c r="BV17" i="2"/>
  <c r="O49" i="2"/>
  <c r="BB6" i="6"/>
  <c r="BU69" i="6"/>
  <c r="Q82" i="2"/>
  <c r="BV93" i="6"/>
  <c r="AZ68" i="2"/>
  <c r="BS46" i="6"/>
  <c r="BT78" i="4"/>
  <c r="CJ73" i="4"/>
  <c r="CL90" i="2"/>
  <c r="CJ90" i="2"/>
  <c r="CH90" i="2"/>
  <c r="CI90" i="2"/>
  <c r="CK90" i="2"/>
  <c r="O71" i="2"/>
  <c r="P47" i="2"/>
  <c r="BU10" i="4"/>
  <c r="Q88" i="2"/>
  <c r="R9" i="2"/>
  <c r="E9" i="3" s="1"/>
  <c r="O77" i="2"/>
  <c r="BU52" i="4"/>
  <c r="BU38" i="4"/>
  <c r="BT87" i="4"/>
  <c r="Q60" i="2"/>
  <c r="AZ69" i="4"/>
  <c r="R14" i="2"/>
  <c r="BB54" i="6"/>
  <c r="BU99" i="4"/>
  <c r="P50" i="2"/>
  <c r="BT92" i="6"/>
  <c r="BU71" i="4"/>
  <c r="CK86" i="2"/>
  <c r="CL86" i="2"/>
  <c r="CH86" i="2"/>
  <c r="CJ86" i="2"/>
  <c r="CI86" i="2"/>
  <c r="CK87" i="6"/>
  <c r="CK74" i="6"/>
  <c r="CK84" i="2"/>
  <c r="CJ84" i="2"/>
  <c r="CL84" i="2"/>
  <c r="CI84" i="2"/>
  <c r="CH84" i="2"/>
  <c r="F84" i="3" s="1"/>
  <c r="CL82" i="4"/>
  <c r="CJ38" i="4"/>
  <c r="Q81" i="2"/>
  <c r="Q59" i="2"/>
  <c r="BV81" i="6"/>
  <c r="CK65" i="4"/>
  <c r="BB92" i="6"/>
  <c r="BT10" i="4"/>
  <c r="BV76" i="4"/>
  <c r="BU29" i="4"/>
  <c r="BV54" i="4"/>
  <c r="CJ85" i="4"/>
  <c r="BV97" i="4"/>
  <c r="CL50" i="2"/>
  <c r="CJ50" i="2"/>
  <c r="CK50" i="2"/>
  <c r="CI50" i="2"/>
  <c r="CH50" i="2"/>
  <c r="P31" i="2"/>
  <c r="CL32" i="4"/>
  <c r="BU97" i="2"/>
  <c r="CK84" i="4"/>
  <c r="BT92" i="4"/>
  <c r="AY103" i="4"/>
  <c r="BT28" i="4"/>
  <c r="BT47" i="4"/>
  <c r="BS54" i="4"/>
  <c r="CK52" i="4"/>
  <c r="BV101" i="2"/>
  <c r="CI36" i="4"/>
  <c r="CH36" i="4"/>
  <c r="CI85" i="6"/>
  <c r="CH85" i="6"/>
  <c r="BS91" i="4"/>
  <c r="CL85" i="4"/>
  <c r="O24" i="2"/>
  <c r="E24" i="3" s="1"/>
  <c r="CJ92" i="6"/>
  <c r="AY60" i="4"/>
  <c r="BB56" i="4"/>
  <c r="BB91" i="4"/>
  <c r="BU86" i="4"/>
  <c r="CJ76" i="4"/>
  <c r="BU103" i="4"/>
  <c r="AY30" i="4"/>
  <c r="AZ43" i="4"/>
  <c r="CJ87" i="6"/>
  <c r="AY93" i="4"/>
  <c r="BT67" i="4"/>
  <c r="CH88" i="4"/>
  <c r="CI88" i="4"/>
  <c r="BU99" i="2"/>
  <c r="BS93" i="6"/>
  <c r="BS65" i="4"/>
  <c r="CJ91" i="4"/>
  <c r="BV80" i="6"/>
  <c r="CL81" i="4"/>
  <c r="AZ96" i="2"/>
  <c r="CH104" i="4"/>
  <c r="CI104" i="4"/>
  <c r="CH91" i="4"/>
  <c r="I91" i="3" s="1"/>
  <c r="CI91" i="4"/>
  <c r="CL94" i="6"/>
  <c r="BT86" i="6"/>
  <c r="CK105" i="6"/>
  <c r="P30" i="2"/>
  <c r="BU16" i="2"/>
  <c r="BT16" i="6"/>
  <c r="CK76" i="2"/>
  <c r="CI76" i="2"/>
  <c r="CH76" i="2"/>
  <c r="CL76" i="2"/>
  <c r="CJ76" i="2"/>
  <c r="CL74" i="2"/>
  <c r="CK74" i="2"/>
  <c r="CI74" i="2"/>
  <c r="CJ74" i="2"/>
  <c r="CH74" i="2"/>
  <c r="P73" i="2"/>
  <c r="BV34" i="6"/>
  <c r="BU40" i="4"/>
  <c r="Q80" i="2"/>
  <c r="BU66" i="4"/>
  <c r="CH11" i="2"/>
  <c r="D11" i="3" s="1"/>
  <c r="O37" i="2"/>
  <c r="O50" i="2"/>
  <c r="CI45" i="2"/>
  <c r="CK45" i="2"/>
  <c r="CL45" i="2"/>
  <c r="CJ45" i="2"/>
  <c r="CH45" i="2"/>
  <c r="R94" i="2"/>
  <c r="BU69" i="4"/>
  <c r="AZ50" i="2"/>
  <c r="BU22" i="4"/>
  <c r="CL43" i="2"/>
  <c r="CK43" i="2"/>
  <c r="D43" i="3" s="1"/>
  <c r="CI43" i="2"/>
  <c r="CH43" i="2"/>
  <c r="CJ43" i="2"/>
  <c r="O34" i="2"/>
  <c r="CK62" i="2"/>
  <c r="CL62" i="2"/>
  <c r="CI62" i="2"/>
  <c r="CH62" i="2"/>
  <c r="CJ62" i="2"/>
  <c r="O84" i="2"/>
  <c r="P63" i="2"/>
  <c r="CK24" i="4"/>
  <c r="O83" i="2"/>
  <c r="BB103" i="2"/>
  <c r="BV60" i="4"/>
  <c r="CI54" i="4"/>
  <c r="CH54" i="4"/>
  <c r="BV53" i="4"/>
  <c r="BV56" i="4"/>
  <c r="BA96" i="4"/>
  <c r="O20" i="2"/>
  <c r="E20" i="3" s="1"/>
  <c r="BV69" i="4"/>
  <c r="BA63" i="4"/>
  <c r="BT104" i="4"/>
  <c r="I104" i="3" s="1"/>
  <c r="BU100" i="4"/>
  <c r="AZ42" i="4"/>
  <c r="CK44" i="2"/>
  <c r="CJ44" i="2"/>
  <c r="CH44" i="2"/>
  <c r="CL44" i="2"/>
  <c r="CI44" i="2"/>
  <c r="R10" i="2"/>
  <c r="CH13" i="2"/>
  <c r="D13" i="3" s="1"/>
  <c r="P38" i="2"/>
  <c r="BU16" i="4"/>
  <c r="CL78" i="2"/>
  <c r="D78" i="3" s="1"/>
  <c r="CI78" i="2"/>
  <c r="CJ78" i="2"/>
  <c r="CH78" i="2"/>
  <c r="CK78" i="2"/>
  <c r="BB58" i="4"/>
  <c r="CL39" i="4"/>
  <c r="CK31" i="2"/>
  <c r="CL31" i="2"/>
  <c r="CI31" i="2"/>
  <c r="CJ31" i="2"/>
  <c r="CH31" i="2"/>
  <c r="CI24" i="4"/>
  <c r="CH24" i="4"/>
  <c r="BU65" i="4"/>
  <c r="BT7" i="4"/>
  <c r="BV95" i="2"/>
  <c r="BT89" i="4"/>
  <c r="BB98" i="2"/>
  <c r="BV101" i="4"/>
  <c r="BT98" i="2"/>
  <c r="BS50" i="4"/>
  <c r="AZ51" i="4"/>
  <c r="BA99" i="4"/>
  <c r="BV96" i="2"/>
  <c r="AY16" i="4"/>
  <c r="BT81" i="6"/>
  <c r="CL15" i="4"/>
  <c r="O73" i="2"/>
  <c r="CK98" i="4"/>
  <c r="CL44" i="4"/>
  <c r="CK44" i="4"/>
  <c r="BU21" i="4"/>
  <c r="CI59" i="4"/>
  <c r="CH59" i="4"/>
  <c r="CL96" i="4"/>
  <c r="BS61" i="4"/>
  <c r="I61" i="3" s="1"/>
  <c r="CI79" i="4"/>
  <c r="CH79" i="4"/>
  <c r="BT83" i="4"/>
  <c r="BT73" i="4"/>
  <c r="BS41" i="4"/>
  <c r="BB66" i="4"/>
  <c r="BV46" i="4"/>
  <c r="BT75" i="6"/>
  <c r="CL85" i="6"/>
  <c r="AZ25" i="4"/>
  <c r="AZ103" i="4"/>
  <c r="AY34" i="4"/>
  <c r="H34" i="3" s="1"/>
  <c r="CK69" i="4"/>
  <c r="CK53" i="4"/>
  <c r="BV34" i="4"/>
  <c r="BS44" i="4"/>
  <c r="BU75" i="6"/>
  <c r="BS91" i="6"/>
  <c r="BB85" i="6"/>
  <c r="CJ53" i="4"/>
  <c r="AY91" i="6"/>
  <c r="BB67" i="4"/>
  <c r="Q44" i="2"/>
  <c r="BS25" i="4"/>
  <c r="CI15" i="4"/>
  <c r="CH15" i="4"/>
  <c r="AZ29" i="4"/>
  <c r="CK78" i="4"/>
  <c r="BU72" i="4"/>
  <c r="BA69" i="4"/>
  <c r="BB101" i="2"/>
  <c r="CJ105" i="4"/>
  <c r="AZ9" i="4"/>
  <c r="CL42" i="4"/>
  <c r="BT86" i="4"/>
  <c r="BS29" i="4"/>
  <c r="I29" i="3" s="1"/>
  <c r="BV95" i="4"/>
  <c r="BS100" i="2"/>
  <c r="BS18" i="4"/>
  <c r="CK23" i="4"/>
  <c r="AY74" i="6"/>
  <c r="AY96" i="2"/>
  <c r="BV83" i="6"/>
  <c r="BA100" i="4"/>
  <c r="AY82" i="4"/>
  <c r="BB49" i="4"/>
  <c r="CI78" i="4"/>
  <c r="CH78" i="4"/>
  <c r="G78" i="3" s="1"/>
  <c r="AZ14" i="4"/>
  <c r="AZ77" i="4"/>
  <c r="CI18" i="4"/>
  <c r="CH18" i="4"/>
  <c r="BB97" i="4"/>
  <c r="BB80" i="6"/>
  <c r="CJ62" i="4"/>
  <c r="BA81" i="4"/>
  <c r="BA36" i="4"/>
  <c r="CL75" i="4"/>
  <c r="BU105" i="2"/>
  <c r="AZ89" i="6"/>
  <c r="BB99" i="2"/>
  <c r="CI44" i="4"/>
  <c r="CH44" i="4"/>
  <c r="AZ86" i="4"/>
  <c r="CK16" i="4"/>
  <c r="CJ98" i="4"/>
  <c r="AZ101" i="2"/>
  <c r="BU78" i="4"/>
  <c r="BA104" i="4"/>
  <c r="CH75" i="4"/>
  <c r="CI75" i="4"/>
  <c r="BB92" i="4"/>
  <c r="H92" i="3" s="1"/>
  <c r="CK34" i="4"/>
  <c r="BS24" i="4"/>
  <c r="BS39" i="4"/>
  <c r="CL59" i="4"/>
  <c r="BS56" i="4"/>
  <c r="BV23" i="4"/>
  <c r="AZ41" i="4"/>
  <c r="AY101" i="4"/>
  <c r="CL77" i="6"/>
  <c r="CL68" i="4"/>
  <c r="BS92" i="6"/>
  <c r="BS10" i="4"/>
  <c r="BA9" i="4"/>
  <c r="BB7" i="4"/>
  <c r="BB78" i="4"/>
  <c r="AY19" i="4"/>
  <c r="BB87" i="4"/>
  <c r="BT102" i="2"/>
  <c r="BU9" i="4"/>
  <c r="I9" i="3" s="1"/>
  <c r="BU88" i="4"/>
  <c r="BB24" i="4"/>
  <c r="CH53" i="4"/>
  <c r="CI53" i="4"/>
  <c r="BT100" i="4"/>
  <c r="I100" i="3" s="1"/>
  <c r="AY61" i="4"/>
  <c r="CK74" i="4"/>
  <c r="BS80" i="4"/>
  <c r="AZ27" i="4"/>
  <c r="CK101" i="4"/>
  <c r="AZ54" i="4"/>
  <c r="CJ80" i="6"/>
  <c r="BA46" i="4"/>
  <c r="CL99" i="4"/>
  <c r="BV33" i="4"/>
  <c r="CL46" i="4"/>
  <c r="CH13" i="4"/>
  <c r="G13" i="3" s="1"/>
  <c r="CK87" i="4"/>
  <c r="AZ95" i="2"/>
  <c r="AZ24" i="4"/>
  <c r="BV73" i="4"/>
  <c r="AZ82" i="4"/>
  <c r="BS93" i="4"/>
  <c r="CK45" i="4"/>
  <c r="CI61" i="4"/>
  <c r="CH61" i="4"/>
  <c r="CL101" i="4"/>
  <c r="BB88" i="4"/>
  <c r="BA105" i="2"/>
  <c r="BV77" i="4"/>
  <c r="BT27" i="4"/>
  <c r="AY58" i="4"/>
  <c r="AY26" i="4"/>
  <c r="CL102" i="4"/>
  <c r="BU93" i="6"/>
  <c r="CI80" i="6"/>
  <c r="CH80" i="6"/>
  <c r="BU60" i="4"/>
  <c r="CK77" i="6"/>
  <c r="CL34" i="4"/>
  <c r="CJ36" i="4"/>
  <c r="G36" i="3" s="1"/>
  <c r="CJ81" i="4"/>
  <c r="BA21" i="4"/>
  <c r="BA85" i="6"/>
  <c r="AY77" i="4"/>
  <c r="BB79" i="4"/>
  <c r="BA103" i="4"/>
  <c r="CK25" i="4"/>
  <c r="AZ30" i="4"/>
  <c r="CI74" i="4"/>
  <c r="CH74" i="4"/>
  <c r="CK40" i="4"/>
  <c r="BB64" i="4"/>
  <c r="CI77" i="6"/>
  <c r="CH77" i="6"/>
  <c r="BS45" i="4"/>
  <c r="CH60" i="4"/>
  <c r="CI60" i="4"/>
  <c r="CI69" i="4"/>
  <c r="CH69" i="4"/>
  <c r="AZ45" i="4"/>
  <c r="BV66" i="4"/>
  <c r="BA77" i="6"/>
  <c r="AY25" i="4"/>
  <c r="AY53" i="4"/>
  <c r="H53" i="3" s="1"/>
  <c r="BB25" i="4"/>
  <c r="BS101" i="4"/>
  <c r="CK96" i="4"/>
  <c r="CH12" i="4"/>
  <c r="G12" i="3" s="1"/>
  <c r="AY40" i="4"/>
  <c r="BA58" i="4"/>
  <c r="BB21" i="4"/>
  <c r="BT46" i="4"/>
  <c r="BT98" i="6"/>
  <c r="P100" i="2"/>
  <c r="CJ103" i="6"/>
  <c r="CI102" i="2"/>
  <c r="F102" i="3" s="1"/>
  <c r="CL102" i="2"/>
  <c r="CJ102" i="2"/>
  <c r="CK102" i="2"/>
  <c r="CH102" i="2"/>
  <c r="BT26" i="4"/>
  <c r="CL26" i="4"/>
  <c r="BS85" i="4"/>
  <c r="AZ79" i="6"/>
  <c r="BU96" i="4"/>
  <c r="CJ44" i="4"/>
  <c r="CJ103" i="4"/>
  <c r="CJ101" i="4"/>
  <c r="BA31" i="4"/>
  <c r="BT21" i="4"/>
  <c r="CK41" i="4"/>
  <c r="CL83" i="4"/>
  <c r="CL86" i="6"/>
  <c r="CL35" i="4"/>
  <c r="BA10" i="4"/>
  <c r="CI23" i="4"/>
  <c r="CH23" i="4"/>
  <c r="BS57" i="4"/>
  <c r="BS73" i="4"/>
  <c r="BA62" i="4"/>
  <c r="BA53" i="4"/>
  <c r="CK76" i="6"/>
  <c r="AZ98" i="4"/>
  <c r="BB30" i="4"/>
  <c r="CJ90" i="6"/>
  <c r="BT62" i="4"/>
  <c r="AY47" i="4"/>
  <c r="BV31" i="4"/>
  <c r="BT81" i="4"/>
  <c r="BB9" i="4"/>
  <c r="BS90" i="6"/>
  <c r="AZ87" i="4"/>
  <c r="BV22" i="4"/>
  <c r="CH84" i="6"/>
  <c r="CI84" i="6"/>
  <c r="BU42" i="4"/>
  <c r="BU104" i="4"/>
  <c r="CH89" i="6"/>
  <c r="CI89" i="6"/>
  <c r="BV82" i="6"/>
  <c r="AY44" i="4"/>
  <c r="CL50" i="4"/>
  <c r="CK73" i="4"/>
  <c r="CI87" i="6"/>
  <c r="CH87" i="6"/>
  <c r="BS13" i="4"/>
  <c r="CJ59" i="4"/>
  <c r="CI82" i="6"/>
  <c r="CH82" i="6"/>
  <c r="BV75" i="4"/>
  <c r="CK37" i="4"/>
  <c r="CI97" i="4"/>
  <c r="CH97" i="4"/>
  <c r="BV15" i="4"/>
  <c r="AY6" i="4"/>
  <c r="BU46" i="4"/>
  <c r="CL80" i="6"/>
  <c r="BB76" i="6"/>
  <c r="AY43" i="4"/>
  <c r="CI85" i="4"/>
  <c r="CH85" i="4"/>
  <c r="BU96" i="6"/>
  <c r="O102" i="2"/>
  <c r="BU48" i="4"/>
  <c r="CJ97" i="4"/>
  <c r="CK66" i="2"/>
  <c r="CI66" i="2"/>
  <c r="CJ66" i="2"/>
  <c r="F66" i="3" s="1"/>
  <c r="CL66" i="2"/>
  <c r="CH66" i="2"/>
  <c r="AY33" i="4"/>
  <c r="BA75" i="6"/>
  <c r="BU33" i="4"/>
  <c r="BA32" i="4"/>
  <c r="BT16" i="4"/>
  <c r="BT14" i="4"/>
  <c r="AY52" i="4"/>
  <c r="BT30" i="4"/>
  <c r="AZ17" i="4"/>
  <c r="CK83" i="6"/>
  <c r="BB32" i="4"/>
  <c r="BS26" i="4"/>
  <c r="BB86" i="6"/>
  <c r="AY42" i="4"/>
  <c r="CK50" i="4"/>
  <c r="CJ16" i="4"/>
  <c r="CI42" i="4"/>
  <c r="CH42" i="4"/>
  <c r="AZ33" i="4"/>
  <c r="BU14" i="4"/>
  <c r="AZ26" i="4"/>
  <c r="CJ43" i="4"/>
  <c r="CI81" i="4"/>
  <c r="CH81" i="4"/>
  <c r="CH55" i="4"/>
  <c r="CI55" i="4"/>
  <c r="CL81" i="6"/>
  <c r="BV76" i="6"/>
  <c r="BS17" i="4"/>
  <c r="AY41" i="4"/>
  <c r="BB8" i="4"/>
  <c r="CI96" i="4"/>
  <c r="CH96" i="4"/>
  <c r="AY11" i="4"/>
  <c r="AZ64" i="4"/>
  <c r="BB42" i="4"/>
  <c r="AY29" i="4"/>
  <c r="CK68" i="4"/>
  <c r="AZ13" i="4"/>
  <c r="BS79" i="6"/>
  <c r="CK62" i="4"/>
  <c r="BB91" i="6"/>
  <c r="AY75" i="4"/>
  <c r="BU17" i="4"/>
  <c r="CL62" i="4"/>
  <c r="CK81" i="6"/>
  <c r="BS6" i="4"/>
  <c r="CJ54" i="4"/>
  <c r="AY17" i="4"/>
  <c r="CK82" i="4"/>
  <c r="CH33" i="4"/>
  <c r="CI33" i="4"/>
  <c r="CK46" i="4"/>
  <c r="CL73" i="4"/>
  <c r="Q105" i="2"/>
  <c r="BT93" i="4"/>
  <c r="AY68" i="4"/>
  <c r="CK30" i="4"/>
  <c r="G30" i="3" s="1"/>
  <c r="BT39" i="4"/>
  <c r="CJ81" i="6"/>
  <c r="CK72" i="4"/>
  <c r="CI87" i="4"/>
  <c r="CH87" i="4"/>
  <c r="BA13" i="4"/>
  <c r="BA96" i="2"/>
  <c r="BS48" i="4"/>
  <c r="BV90" i="6"/>
  <c r="BB48" i="4"/>
  <c r="AZ95" i="4"/>
  <c r="BA97" i="2"/>
  <c r="BS77" i="6"/>
  <c r="BB83" i="4"/>
  <c r="CI80" i="4"/>
  <c r="CH80" i="4"/>
  <c r="BU80" i="6"/>
  <c r="AZ105" i="2"/>
  <c r="CJ95" i="4"/>
  <c r="AY100" i="4"/>
  <c r="BS49" i="4"/>
  <c r="AZ104" i="6"/>
  <c r="CJ104" i="4"/>
  <c r="CJ70" i="4"/>
  <c r="BT84" i="4"/>
  <c r="AY66" i="4"/>
  <c r="CL49" i="4"/>
  <c r="AZ99" i="4"/>
  <c r="BS30" i="4"/>
  <c r="BA87" i="6"/>
  <c r="BA90" i="4"/>
  <c r="BT80" i="4"/>
  <c r="BA102" i="4"/>
  <c r="BB53" i="4"/>
  <c r="CL24" i="4"/>
  <c r="CJ19" i="4"/>
  <c r="G19" i="3" s="1"/>
  <c r="BT44" i="4"/>
  <c r="BS15" i="4"/>
  <c r="CK78" i="6"/>
  <c r="CI94" i="4"/>
  <c r="CH94" i="4"/>
  <c r="BA101" i="4"/>
  <c r="BB84" i="6"/>
  <c r="CL30" i="4"/>
  <c r="BU43" i="4"/>
  <c r="BB18" i="4"/>
  <c r="CH9" i="4"/>
  <c r="G9" i="3" s="1"/>
  <c r="BT82" i="6"/>
  <c r="BU58" i="4"/>
  <c r="AZ87" i="6"/>
  <c r="BS63" i="4"/>
  <c r="CJ33" i="4"/>
  <c r="CI40" i="4"/>
  <c r="CH40" i="4"/>
  <c r="BS101" i="2"/>
  <c r="CH70" i="4"/>
  <c r="CI70" i="4"/>
  <c r="BS66" i="4"/>
  <c r="BS59" i="4"/>
  <c r="BT105" i="6"/>
  <c r="BU98" i="6"/>
  <c r="CK85" i="6"/>
  <c r="CK91" i="4"/>
  <c r="AZ20" i="4"/>
  <c r="BB39" i="4"/>
  <c r="BU92" i="4"/>
  <c r="CL80" i="4"/>
  <c r="CI20" i="4"/>
  <c r="CH20" i="4"/>
  <c r="BV105" i="2"/>
  <c r="CK77" i="4"/>
  <c r="AY101" i="2"/>
  <c r="CK97" i="4"/>
  <c r="BS87" i="4"/>
  <c r="BS52" i="4"/>
  <c r="AZ88" i="4"/>
  <c r="CL77" i="4"/>
  <c r="CJ84" i="4"/>
  <c r="CK58" i="4"/>
  <c r="BA90" i="6"/>
  <c r="CJ90" i="4"/>
  <c r="CL41" i="4"/>
  <c r="BB77" i="4"/>
  <c r="BU77" i="6"/>
  <c r="BU94" i="6"/>
  <c r="BA85" i="4"/>
  <c r="BV41" i="4"/>
  <c r="AZ34" i="4"/>
  <c r="BT52" i="4"/>
  <c r="BB47" i="4"/>
  <c r="BU87" i="6"/>
  <c r="CL100" i="4"/>
  <c r="BA105" i="4"/>
  <c r="AZ58" i="4"/>
  <c r="BA15" i="4"/>
  <c r="CI26" i="4"/>
  <c r="I26" i="3" s="1"/>
  <c r="CH26" i="4"/>
  <c r="BB84" i="4"/>
  <c r="CL97" i="4"/>
  <c r="AY90" i="6"/>
  <c r="BB57" i="4"/>
  <c r="CJ78" i="6"/>
  <c r="AZ104" i="2"/>
  <c r="AZ84" i="4"/>
  <c r="AY23" i="4"/>
  <c r="BA92" i="4"/>
  <c r="AY63" i="4"/>
  <c r="AY80" i="6"/>
  <c r="BU76" i="6"/>
  <c r="BA66" i="4"/>
  <c r="BB101" i="4"/>
  <c r="AY105" i="2"/>
  <c r="CK102" i="6"/>
  <c r="BB29" i="4"/>
  <c r="CI76" i="4"/>
  <c r="CH76" i="4"/>
  <c r="CL87" i="4"/>
  <c r="AZ53" i="4"/>
  <c r="BB17" i="4"/>
  <c r="BS47" i="4"/>
  <c r="AY79" i="6"/>
  <c r="AY12" i="4"/>
  <c r="AZ93" i="6"/>
  <c r="BS85" i="6"/>
  <c r="AY45" i="4"/>
  <c r="CH99" i="4"/>
  <c r="CI99" i="4"/>
  <c r="AY56" i="4"/>
  <c r="AY94" i="6"/>
  <c r="CL92" i="4"/>
  <c r="BA79" i="6"/>
  <c r="BT84" i="6"/>
  <c r="BS31" i="4"/>
  <c r="CK104" i="4"/>
  <c r="CK51" i="4"/>
  <c r="BS76" i="4"/>
  <c r="BU98" i="4"/>
  <c r="BB87" i="6"/>
  <c r="CJ22" i="4"/>
  <c r="CI52" i="4"/>
  <c r="CH52" i="4"/>
  <c r="BB26" i="4"/>
  <c r="BB103" i="4"/>
  <c r="BV47" i="4"/>
  <c r="CJ68" i="4"/>
  <c r="CJ78" i="4"/>
  <c r="BU23" i="4"/>
  <c r="AY92" i="4"/>
  <c r="BU84" i="6"/>
  <c r="BB81" i="4"/>
  <c r="BT74" i="4"/>
  <c r="BU74" i="4"/>
  <c r="BA47" i="4"/>
  <c r="BB96" i="2"/>
  <c r="CJ29" i="4"/>
  <c r="BB31" i="4"/>
  <c r="CI71" i="4"/>
  <c r="CH71" i="4"/>
  <c r="CI81" i="6"/>
  <c r="CH81" i="6"/>
  <c r="AZ101" i="4"/>
  <c r="BV29" i="4"/>
  <c r="AY67" i="4"/>
  <c r="AZ74" i="4"/>
  <c r="AY88" i="4"/>
  <c r="BT48" i="4"/>
  <c r="CK79" i="6"/>
  <c r="BT83" i="6"/>
  <c r="CI67" i="4"/>
  <c r="CH67" i="4"/>
  <c r="CJ32" i="4"/>
  <c r="BA102" i="2"/>
  <c r="BV62" i="4"/>
  <c r="BT77" i="6"/>
  <c r="CJ83" i="6"/>
  <c r="CK105" i="4"/>
  <c r="BT95" i="2"/>
  <c r="BV65" i="4"/>
  <c r="CL56" i="4"/>
  <c r="BU74" i="6"/>
  <c r="CK93" i="6"/>
  <c r="CI57" i="4"/>
  <c r="CH57" i="4"/>
  <c r="BB55" i="4"/>
  <c r="CJ56" i="4"/>
  <c r="BA91" i="4"/>
  <c r="CJ82" i="6"/>
  <c r="AZ91" i="6"/>
  <c r="AZ81" i="6"/>
  <c r="BB72" i="4"/>
  <c r="CK86" i="4"/>
  <c r="AZ92" i="6"/>
  <c r="CL17" i="4"/>
  <c r="AZ38" i="4"/>
  <c r="BA43" i="4"/>
  <c r="AY64" i="4"/>
  <c r="BV85" i="4"/>
  <c r="AY81" i="4"/>
  <c r="BB94" i="4"/>
  <c r="BB105" i="4"/>
  <c r="BB89" i="6"/>
  <c r="AY99" i="2"/>
  <c r="BS74" i="4"/>
  <c r="BS8" i="4"/>
  <c r="BB83" i="6"/>
  <c r="CJ40" i="4"/>
  <c r="CK15" i="4"/>
  <c r="CK90" i="6"/>
  <c r="CL33" i="4"/>
  <c r="CI93" i="6"/>
  <c r="CH93" i="6"/>
  <c r="BA104" i="2"/>
  <c r="BV99" i="6"/>
  <c r="AY105" i="6"/>
  <c r="O39" i="2"/>
  <c r="BT17" i="4"/>
  <c r="BB105" i="2"/>
  <c r="BV98" i="4"/>
  <c r="BA11" i="4"/>
  <c r="CL63" i="4"/>
  <c r="BS72" i="4"/>
  <c r="I72" i="3" s="1"/>
  <c r="AZ98" i="2"/>
  <c r="AY79" i="4"/>
  <c r="CK57" i="4"/>
  <c r="CL31" i="4"/>
  <c r="BB74" i="4"/>
  <c r="CL88" i="6"/>
  <c r="AZ46" i="4"/>
  <c r="BA7" i="4"/>
  <c r="CL89" i="4"/>
  <c r="BV55" i="4"/>
  <c r="BV28" i="4"/>
  <c r="CK81" i="4"/>
  <c r="AZ91" i="4"/>
  <c r="CL70" i="4"/>
  <c r="BV63" i="4"/>
  <c r="CK71" i="4"/>
  <c r="AY35" i="4"/>
  <c r="CH103" i="4"/>
  <c r="CI103" i="4"/>
  <c r="H103" i="3" s="1"/>
  <c r="CH8" i="4"/>
  <c r="G8" i="3" s="1"/>
  <c r="CJ63" i="4"/>
  <c r="BU89" i="4"/>
  <c r="BT79" i="6"/>
  <c r="AY80" i="4"/>
  <c r="BA84" i="4"/>
  <c r="CJ80" i="4"/>
  <c r="I80" i="3" s="1"/>
  <c r="BV91" i="6"/>
  <c r="BB6" i="4"/>
  <c r="BU64" i="4"/>
  <c r="CJ41" i="4"/>
  <c r="CK82" i="6"/>
  <c r="CJ93" i="4"/>
  <c r="CL55" i="4"/>
  <c r="BB88" i="6"/>
  <c r="BU85" i="6"/>
  <c r="AY9" i="4"/>
  <c r="BT87" i="6"/>
  <c r="CJ24" i="4"/>
  <c r="CJ21" i="4"/>
  <c r="BB85" i="4"/>
  <c r="BV84" i="4"/>
  <c r="CK28" i="4"/>
  <c r="CI37" i="4"/>
  <c r="G37" i="3" s="1"/>
  <c r="CH37" i="4"/>
  <c r="CH64" i="4"/>
  <c r="CI64" i="4"/>
  <c r="CL54" i="4"/>
  <c r="CI95" i="4"/>
  <c r="CH95" i="4"/>
  <c r="BV99" i="2"/>
  <c r="AZ6" i="4"/>
  <c r="AZ75" i="4"/>
  <c r="CJ39" i="4"/>
  <c r="BB43" i="4"/>
  <c r="AY95" i="2"/>
  <c r="AZ18" i="4"/>
  <c r="AZ36" i="4"/>
  <c r="BA72" i="4"/>
  <c r="R96" i="2"/>
  <c r="AZ88" i="6"/>
  <c r="BU88" i="6"/>
  <c r="BB102" i="2"/>
  <c r="O36" i="2"/>
  <c r="Q83" i="2"/>
  <c r="AY7" i="4"/>
  <c r="BA20" i="4"/>
  <c r="BA70" i="4"/>
  <c r="CJ87" i="4"/>
  <c r="BA24" i="4"/>
  <c r="BS12" i="4"/>
  <c r="BT70" i="4"/>
  <c r="BV88" i="4"/>
  <c r="BB13" i="4"/>
  <c r="BS92" i="4"/>
  <c r="I92" i="3" s="1"/>
  <c r="BB44" i="4"/>
  <c r="BU70" i="4"/>
  <c r="BS22" i="4"/>
  <c r="AZ59" i="4"/>
  <c r="CI50" i="4"/>
  <c r="I50" i="3" s="1"/>
  <c r="CH50" i="4"/>
  <c r="BA73" i="4"/>
  <c r="CI38" i="4"/>
  <c r="CH38" i="4"/>
  <c r="BA12" i="4"/>
  <c r="H12" i="3" s="1"/>
  <c r="AY38" i="4"/>
  <c r="BA55" i="4"/>
  <c r="AZ7" i="4"/>
  <c r="CL103" i="4"/>
  <c r="BB16" i="4"/>
  <c r="AZ73" i="4"/>
  <c r="BV85" i="6"/>
  <c r="CK18" i="4"/>
  <c r="BA82" i="6"/>
  <c r="AY32" i="4"/>
  <c r="CL19" i="4"/>
  <c r="AY76" i="6"/>
  <c r="CL98" i="4"/>
  <c r="BA74" i="4"/>
  <c r="AZ94" i="4"/>
  <c r="BS81" i="6"/>
  <c r="CH29" i="4"/>
  <c r="CI29" i="4"/>
  <c r="BB23" i="4"/>
  <c r="AY85" i="4"/>
  <c r="BB93" i="6"/>
  <c r="BU53" i="4"/>
  <c r="BV45" i="4"/>
  <c r="AZ55" i="4"/>
  <c r="BS86" i="4"/>
  <c r="BB50" i="4"/>
  <c r="BS76" i="6"/>
  <c r="CK64" i="4"/>
  <c r="CJ94" i="6"/>
  <c r="BT101" i="2"/>
  <c r="AZ103" i="2"/>
  <c r="AZ95" i="6"/>
  <c r="O95" i="2"/>
  <c r="CL45" i="4"/>
  <c r="CK67" i="4"/>
  <c r="BS69" i="4"/>
  <c r="CK32" i="4"/>
  <c r="BT90" i="6"/>
  <c r="BA92" i="6"/>
  <c r="AY15" i="4"/>
  <c r="H15" i="3" s="1"/>
  <c r="CJ79" i="4"/>
  <c r="CK88" i="4"/>
  <c r="CK83" i="4"/>
  <c r="H83" i="3" s="1"/>
  <c r="BB68" i="4"/>
  <c r="AZ81" i="4"/>
  <c r="CI92" i="4"/>
  <c r="CH92" i="4"/>
  <c r="BA26" i="4"/>
  <c r="CK88" i="6"/>
  <c r="CJ71" i="4"/>
  <c r="G71" i="3" s="1"/>
  <c r="CI83" i="4"/>
  <c r="CH83" i="4"/>
  <c r="CJ48" i="4"/>
  <c r="CH16" i="4"/>
  <c r="CI16" i="4"/>
  <c r="G16" i="3" s="1"/>
  <c r="CJ28" i="4"/>
  <c r="AY90" i="4"/>
  <c r="BA89" i="6"/>
  <c r="BA105" i="6"/>
  <c r="BA18" i="4"/>
  <c r="H18" i="3" s="1"/>
  <c r="Q99" i="2"/>
  <c r="BB98" i="4"/>
  <c r="BT102" i="6"/>
  <c r="AZ10" i="4"/>
  <c r="AZ96" i="6"/>
  <c r="AY81" i="6"/>
  <c r="BU95" i="6"/>
  <c r="P95" i="2"/>
  <c r="P103" i="2"/>
  <c r="BS95" i="6"/>
  <c r="CL95" i="6"/>
  <c r="CH102" i="6"/>
  <c r="CI102" i="6"/>
  <c r="AZ100" i="6"/>
  <c r="AY104" i="6"/>
  <c r="CK96" i="6"/>
  <c r="CJ101" i="6"/>
  <c r="AY102" i="6"/>
  <c r="CI104" i="6"/>
  <c r="CH104" i="6"/>
  <c r="CJ97" i="6"/>
  <c r="BA29" i="4"/>
  <c r="CL14" i="4"/>
  <c r="BT78" i="6"/>
  <c r="AZ96" i="4"/>
  <c r="AZ21" i="4"/>
  <c r="H21" i="3" s="1"/>
  <c r="CL76" i="4"/>
  <c r="CL38" i="4"/>
  <c r="AY84" i="4"/>
  <c r="BB14" i="4"/>
  <c r="BA76" i="6"/>
  <c r="CI68" i="4"/>
  <c r="CH68" i="4"/>
  <c r="BA100" i="2"/>
  <c r="CK21" i="4"/>
  <c r="BS89" i="4"/>
  <c r="BS53" i="4"/>
  <c r="BA98" i="4"/>
  <c r="H98" i="3" s="1"/>
  <c r="CJ95" i="2"/>
  <c r="CK95" i="2"/>
  <c r="CI95" i="2"/>
  <c r="CL95" i="2"/>
  <c r="CH95" i="2"/>
  <c r="F95" i="3" s="1"/>
  <c r="BB100" i="4"/>
  <c r="BV97" i="6"/>
  <c r="BB98" i="6"/>
  <c r="BS78" i="4"/>
  <c r="O97" i="2"/>
  <c r="Q102" i="2"/>
  <c r="BS28" i="4"/>
  <c r="AY97" i="6"/>
  <c r="P102" i="2"/>
  <c r="BT96" i="6"/>
  <c r="BB103" i="6"/>
  <c r="BS97" i="6"/>
  <c r="CH98" i="6"/>
  <c r="CI98" i="6"/>
  <c r="R98" i="2"/>
  <c r="BU105" i="6"/>
  <c r="CL102" i="6"/>
  <c r="CL98" i="2"/>
  <c r="CK98" i="2"/>
  <c r="D98" i="3" s="1"/>
  <c r="CJ98" i="2"/>
  <c r="CI98" i="2"/>
  <c r="CH98" i="2"/>
  <c r="CK55" i="4"/>
  <c r="O100" i="2"/>
  <c r="BB28" i="4"/>
  <c r="CK49" i="4"/>
  <c r="BB78" i="6"/>
  <c r="BA35" i="4"/>
  <c r="BS55" i="4"/>
  <c r="BB62" i="4"/>
  <c r="BA16" i="4"/>
  <c r="BA88" i="6"/>
  <c r="BA78" i="4"/>
  <c r="CI76" i="6"/>
  <c r="CH76" i="6"/>
  <c r="CL20" i="4"/>
  <c r="BB51" i="4"/>
  <c r="BS95" i="2"/>
  <c r="CL91" i="4"/>
  <c r="CJ42" i="4"/>
  <c r="BS81" i="4"/>
  <c r="CK59" i="4"/>
  <c r="CI105" i="6"/>
  <c r="CH105" i="6"/>
  <c r="BB100" i="6"/>
  <c r="BT103" i="6"/>
  <c r="BT104" i="6"/>
  <c r="O98" i="2"/>
  <c r="CH92" i="6"/>
  <c r="CI92" i="6"/>
  <c r="BU102" i="6"/>
  <c r="CK99" i="6"/>
  <c r="AY98" i="6"/>
  <c r="P101" i="2"/>
  <c r="BA97" i="6"/>
  <c r="BV95" i="6"/>
  <c r="BS105" i="6"/>
  <c r="BT99" i="6"/>
  <c r="BA104" i="6"/>
  <c r="BS101" i="6"/>
  <c r="CH103" i="6"/>
  <c r="CI103" i="6"/>
  <c r="CJ95" i="6"/>
  <c r="CK97" i="6"/>
  <c r="CK20" i="4"/>
  <c r="G20" i="3" s="1"/>
  <c r="BB99" i="4"/>
  <c r="BV93" i="4"/>
  <c r="BA51" i="4"/>
  <c r="CK26" i="4"/>
  <c r="AY70" i="4"/>
  <c r="CL23" i="4"/>
  <c r="CJ50" i="4"/>
  <c r="CI27" i="4"/>
  <c r="CH27" i="4"/>
  <c r="BB71" i="4"/>
  <c r="BU86" i="6"/>
  <c r="CJ55" i="4"/>
  <c r="G55" i="3" s="1"/>
  <c r="AY31" i="4"/>
  <c r="BS7" i="4"/>
  <c r="I7" i="3" s="1"/>
  <c r="CJ84" i="6"/>
  <c r="BS51" i="4"/>
  <c r="CJ74" i="6"/>
  <c r="BS32" i="4"/>
  <c r="BB82" i="6"/>
  <c r="CL67" i="4"/>
  <c r="AZ49" i="4"/>
  <c r="CH21" i="4"/>
  <c r="CI21" i="4"/>
  <c r="CI105" i="2"/>
  <c r="F105" i="3" s="1"/>
  <c r="CL105" i="2"/>
  <c r="CJ105" i="2"/>
  <c r="CK105" i="2"/>
  <c r="CH105" i="2"/>
  <c r="BV96" i="6"/>
  <c r="CL58" i="4"/>
  <c r="R105" i="2"/>
  <c r="CI97" i="6"/>
  <c r="CH97" i="6"/>
  <c r="Q103" i="2"/>
  <c r="CL98" i="6"/>
  <c r="O96" i="2"/>
  <c r="BS99" i="6"/>
  <c r="CL105" i="6"/>
  <c r="CJ104" i="6"/>
  <c r="BB102" i="6"/>
  <c r="AZ98" i="6"/>
  <c r="AY96" i="6"/>
  <c r="CI97" i="2"/>
  <c r="D97" i="3" s="1"/>
  <c r="CL97" i="2"/>
  <c r="CJ97" i="2"/>
  <c r="CK97" i="2"/>
  <c r="CH97" i="2"/>
  <c r="BS100" i="6"/>
  <c r="AY99" i="6"/>
  <c r="BT101" i="6"/>
  <c r="CK100" i="2"/>
  <c r="CL100" i="2"/>
  <c r="CJ100" i="2"/>
  <c r="CI100" i="2"/>
  <c r="CH100" i="2"/>
  <c r="F100" i="3" s="1"/>
  <c r="BS94" i="4"/>
  <c r="CJ23" i="4"/>
  <c r="AZ63" i="4"/>
  <c r="BU36" i="4"/>
  <c r="AZ78" i="4"/>
  <c r="CI43" i="4"/>
  <c r="CH43" i="4"/>
  <c r="BV94" i="6"/>
  <c r="CL94" i="4"/>
  <c r="CK94" i="4"/>
  <c r="BA25" i="4"/>
  <c r="BS83" i="6"/>
  <c r="AZ86" i="6"/>
  <c r="BS40" i="4"/>
  <c r="CJ91" i="6"/>
  <c r="CL78" i="4"/>
  <c r="BA54" i="4"/>
  <c r="AY89" i="4"/>
  <c r="AY37" i="4"/>
  <c r="AZ100" i="4"/>
  <c r="H100" i="3" s="1"/>
  <c r="BB20" i="4"/>
  <c r="CL74" i="4"/>
  <c r="CH96" i="6"/>
  <c r="CI96" i="6"/>
  <c r="CL74" i="6"/>
  <c r="R95" i="2"/>
  <c r="CK100" i="6"/>
  <c r="BB27" i="4"/>
  <c r="BU100" i="6"/>
  <c r="P96" i="2"/>
  <c r="CJ102" i="6"/>
  <c r="BT97" i="6"/>
  <c r="BS98" i="6"/>
  <c r="CL104" i="6"/>
  <c r="O99" i="2"/>
  <c r="CL51" i="4"/>
  <c r="G51" i="3" s="1"/>
  <c r="BS43" i="4"/>
  <c r="AY95" i="4"/>
  <c r="CK79" i="4"/>
  <c r="CH22" i="4"/>
  <c r="CI22" i="4"/>
  <c r="AY62" i="4"/>
  <c r="BB97" i="2"/>
  <c r="BA88" i="4"/>
  <c r="CK102" i="4"/>
  <c r="BU89" i="6"/>
  <c r="AZ50" i="4"/>
  <c r="BA48" i="4"/>
  <c r="AY86" i="4"/>
  <c r="CJ51" i="4"/>
  <c r="AZ57" i="4"/>
  <c r="CH35" i="4"/>
  <c r="CI35" i="4"/>
  <c r="H35" i="3" s="1"/>
  <c r="BB36" i="4"/>
  <c r="AZ76" i="4"/>
  <c r="CH91" i="6"/>
  <c r="CI91" i="6"/>
  <c r="AZ92" i="4"/>
  <c r="BA81" i="6"/>
  <c r="CL95" i="4"/>
  <c r="BU91" i="6"/>
  <c r="CL36" i="4"/>
  <c r="AZ44" i="4"/>
  <c r="BS104" i="6"/>
  <c r="CL93" i="4"/>
  <c r="BA98" i="6"/>
  <c r="AZ105" i="6"/>
  <c r="BS100" i="4"/>
  <c r="Q97" i="2"/>
  <c r="CL101" i="6"/>
  <c r="CJ98" i="6"/>
  <c r="R102" i="2"/>
  <c r="Q101" i="2"/>
  <c r="BB105" i="6"/>
  <c r="O103" i="2"/>
  <c r="BU103" i="6"/>
  <c r="Q95" i="2"/>
  <c r="CI100" i="6"/>
  <c r="CH100" i="6"/>
  <c r="AZ99" i="6"/>
  <c r="CK85" i="4"/>
  <c r="BS79" i="4"/>
  <c r="AZ84" i="6"/>
  <c r="BA19" i="4"/>
  <c r="AZ16" i="4"/>
  <c r="BS86" i="6"/>
  <c r="AY103" i="2"/>
  <c r="BB46" i="4"/>
  <c r="BS60" i="4"/>
  <c r="AY104" i="4"/>
  <c r="CK43" i="4"/>
  <c r="AY86" i="6"/>
  <c r="CJ94" i="4"/>
  <c r="AZ22" i="4"/>
  <c r="BS102" i="2"/>
  <c r="CL22" i="4"/>
  <c r="BT76" i="4"/>
  <c r="BB15" i="4"/>
  <c r="BA86" i="4"/>
  <c r="AY103" i="6"/>
  <c r="CJ96" i="6"/>
  <c r="CJ66" i="4"/>
  <c r="O104" i="2"/>
  <c r="R103" i="2"/>
  <c r="CL103" i="2"/>
  <c r="CI103" i="2"/>
  <c r="CK103" i="2"/>
  <c r="CH103" i="2"/>
  <c r="CJ103" i="2"/>
  <c r="BV104" i="6"/>
  <c r="BU97" i="6"/>
  <c r="BA96" i="6"/>
  <c r="CJ100" i="6"/>
  <c r="BB104" i="6"/>
  <c r="CK95" i="6"/>
  <c r="BA101" i="6"/>
  <c r="BU99" i="6"/>
  <c r="BU79" i="6"/>
  <c r="AZ105" i="4"/>
  <c r="AY87" i="4"/>
  <c r="H87" i="3" s="1"/>
  <c r="BT94" i="6"/>
  <c r="AY14" i="4"/>
  <c r="BB77" i="6"/>
  <c r="CJ57" i="4"/>
  <c r="CL96" i="6"/>
  <c r="CK33" i="4"/>
  <c r="BB69" i="4"/>
  <c r="BB52" i="4"/>
  <c r="CI86" i="6"/>
  <c r="CH86" i="6"/>
  <c r="CL66" i="4"/>
  <c r="AZ90" i="4"/>
  <c r="AY28" i="4"/>
  <c r="BB80" i="4"/>
  <c r="BA56" i="4"/>
  <c r="CI105" i="4"/>
  <c r="CH105" i="4"/>
  <c r="G105" i="3" s="1"/>
  <c r="CI41" i="4"/>
  <c r="CH41" i="4"/>
  <c r="I41" i="3" s="1"/>
  <c r="AY36" i="4"/>
  <c r="CI32" i="4"/>
  <c r="H32" i="3" s="1"/>
  <c r="CH32" i="4"/>
  <c r="AZ48" i="4"/>
  <c r="CL69" i="4"/>
  <c r="BA80" i="6"/>
  <c r="CI96" i="2"/>
  <c r="CK96" i="2"/>
  <c r="CJ96" i="2"/>
  <c r="CL96" i="2"/>
  <c r="F96" i="3" s="1"/>
  <c r="CH96" i="2"/>
  <c r="AZ80" i="4"/>
  <c r="BA8" i="4"/>
  <c r="H8" i="3" s="1"/>
  <c r="BS96" i="6"/>
  <c r="BV74" i="6"/>
  <c r="CK22" i="4"/>
  <c r="R97" i="2"/>
  <c r="R99" i="2"/>
  <c r="CJ105" i="6"/>
  <c r="R100" i="2"/>
  <c r="CK98" i="6"/>
  <c r="Q104" i="2"/>
  <c r="CJ101" i="2"/>
  <c r="CH101" i="2"/>
  <c r="CL101" i="2"/>
  <c r="CI101" i="2"/>
  <c r="CK101" i="2"/>
  <c r="CJ99" i="6"/>
  <c r="R104" i="2"/>
  <c r="BV101" i="6"/>
  <c r="CL100" i="6"/>
  <c r="CL103" i="6"/>
  <c r="CI95" i="6"/>
  <c r="CH95" i="6"/>
  <c r="BA103" i="6"/>
  <c r="CI99" i="2"/>
  <c r="F99" i="3" s="1"/>
  <c r="CJ99" i="2"/>
  <c r="CL99" i="2"/>
  <c r="CH99" i="2"/>
  <c r="CK99" i="2"/>
  <c r="BT100" i="6"/>
  <c r="CL84" i="6"/>
  <c r="CK47" i="4"/>
  <c r="CK54" i="4"/>
  <c r="AY72" i="4"/>
  <c r="CL28" i="4"/>
  <c r="H28" i="3" s="1"/>
  <c r="BA67" i="4"/>
  <c r="CK31" i="4"/>
  <c r="AZ78" i="6"/>
  <c r="AY51" i="4"/>
  <c r="BA68" i="4"/>
  <c r="CJ60" i="4"/>
  <c r="CI63" i="4"/>
  <c r="H63" i="3" s="1"/>
  <c r="CH63" i="4"/>
  <c r="CK76" i="4"/>
  <c r="BS27" i="4"/>
  <c r="AY55" i="4"/>
  <c r="BV89" i="6"/>
  <c r="BS68" i="4"/>
  <c r="AZ47" i="4"/>
  <c r="AY65" i="4"/>
  <c r="CJ61" i="4"/>
  <c r="BA95" i="2"/>
  <c r="BB38" i="4"/>
  <c r="P97" i="2"/>
  <c r="AZ103" i="6"/>
  <c r="R101" i="2"/>
  <c r="AY95" i="6"/>
  <c r="CK104" i="6"/>
  <c r="BA95" i="6"/>
  <c r="AZ102" i="6"/>
  <c r="BV103" i="6"/>
  <c r="Q100" i="2"/>
  <c r="CI101" i="6"/>
  <c r="CH101" i="6"/>
  <c r="BU101" i="6"/>
  <c r="CK14" i="4"/>
  <c r="AY97" i="4"/>
  <c r="BB104" i="2"/>
  <c r="AZ75" i="6"/>
  <c r="BV88" i="6"/>
  <c r="BT90" i="4"/>
  <c r="BB96" i="4"/>
  <c r="CH46" i="4"/>
  <c r="CI46" i="4"/>
  <c r="BA14" i="4"/>
  <c r="AZ40" i="4"/>
  <c r="BA41" i="4"/>
  <c r="BB19" i="4"/>
  <c r="BB35" i="4"/>
  <c r="BB41" i="4"/>
  <c r="BA94" i="4"/>
  <c r="AY99" i="4"/>
  <c r="AY27" i="4"/>
  <c r="H27" i="3" s="1"/>
  <c r="CJ31" i="4"/>
  <c r="P105" i="2"/>
  <c r="CK89" i="4"/>
  <c r="I89" i="3" s="1"/>
  <c r="BA76" i="4"/>
  <c r="AY96" i="4"/>
  <c r="AZ23" i="4"/>
  <c r="AZ102" i="4"/>
  <c r="Q98" i="2"/>
  <c r="BV100" i="6"/>
  <c r="CL84" i="4"/>
  <c r="AY74" i="4"/>
  <c r="BB95" i="6"/>
  <c r="CL99" i="6"/>
  <c r="BA99" i="6"/>
  <c r="P99" i="2"/>
  <c r="CI83" i="6"/>
  <c r="CH83" i="6"/>
  <c r="BT95" i="6"/>
  <c r="BS102" i="6"/>
  <c r="BB97" i="6"/>
  <c r="BV105" i="6"/>
  <c r="BV102" i="6"/>
  <c r="BV98" i="6"/>
  <c r="BA102" i="6"/>
  <c r="AY101" i="6"/>
  <c r="O105" i="2"/>
  <c r="AZ97" i="6"/>
  <c r="BV79" i="6"/>
  <c r="CJ26" i="4"/>
  <c r="CI77" i="4"/>
  <c r="CH77" i="4"/>
  <c r="I77" i="3" s="1"/>
  <c r="AZ85" i="4"/>
  <c r="BS34" i="4"/>
  <c r="AZ62" i="4"/>
  <c r="AZ97" i="4"/>
  <c r="CK42" i="4"/>
  <c r="BT93" i="6"/>
  <c r="AZ61" i="4"/>
  <c r="H61" i="3" s="1"/>
  <c r="AY46" i="4"/>
  <c r="CJ88" i="4"/>
  <c r="AZ83" i="6"/>
  <c r="AY87" i="6"/>
  <c r="CK99" i="4"/>
  <c r="I99" i="3" s="1"/>
  <c r="AZ66" i="4"/>
  <c r="AZ104" i="4"/>
  <c r="BA80" i="4"/>
  <c r="CK75" i="6"/>
  <c r="BS64" i="4"/>
  <c r="BS98" i="4"/>
  <c r="O101" i="2"/>
  <c r="Q96" i="2"/>
  <c r="BS103" i="6"/>
  <c r="BB96" i="6"/>
  <c r="CL97" i="6"/>
  <c r="AZ101" i="6"/>
  <c r="BA100" i="6"/>
  <c r="P104" i="2"/>
  <c r="CK103" i="6"/>
  <c r="BB99" i="6"/>
  <c r="BU104" i="6"/>
  <c r="BB101" i="6"/>
  <c r="AY100" i="6"/>
  <c r="CK101" i="6"/>
  <c r="CJ104" i="2"/>
  <c r="CK104" i="2"/>
  <c r="CL104" i="2"/>
  <c r="CI104" i="2"/>
  <c r="F104" i="3" s="1"/>
  <c r="CH104" i="2"/>
  <c r="P98" i="2"/>
  <c r="AE62" i="7"/>
  <c r="AE65" i="7"/>
  <c r="AD23" i="7"/>
  <c r="AD95" i="7"/>
  <c r="AE85" i="7"/>
  <c r="AE97" i="7"/>
  <c r="AE72" i="7"/>
  <c r="AE71" i="7"/>
  <c r="AD89" i="7"/>
  <c r="AE13" i="7"/>
  <c r="AD67" i="7"/>
  <c r="AE15" i="7"/>
  <c r="AD44" i="7"/>
  <c r="AE66" i="7"/>
  <c r="AD84" i="7"/>
  <c r="AD8" i="7"/>
  <c r="AE47" i="7"/>
  <c r="AE58" i="7"/>
  <c r="G104" i="3"/>
  <c r="AE17" i="7"/>
  <c r="D15" i="3"/>
  <c r="AE68" i="7"/>
  <c r="AE93" i="7"/>
  <c r="AD15" i="7"/>
  <c r="AE98" i="7"/>
  <c r="AE56" i="7"/>
  <c r="G72" i="3"/>
  <c r="F89" i="3"/>
  <c r="AE30" i="7"/>
  <c r="AE53" i="7"/>
  <c r="AD69" i="7"/>
  <c r="AE54" i="7"/>
  <c r="AD98" i="7"/>
  <c r="AE34" i="7"/>
  <c r="AD100" i="7"/>
  <c r="AD54" i="7"/>
  <c r="AD92" i="7"/>
  <c r="AD68" i="7"/>
  <c r="AD22" i="7"/>
  <c r="AD73" i="7"/>
  <c r="AE83" i="7"/>
  <c r="AE43" i="7"/>
  <c r="AD19" i="7"/>
  <c r="AE11" i="7"/>
  <c r="AE8" i="7"/>
  <c r="AD78" i="7"/>
  <c r="AD58" i="7"/>
  <c r="AE84" i="7"/>
  <c r="AD13" i="7"/>
  <c r="AD30" i="7"/>
  <c r="AD71" i="7"/>
  <c r="AD11" i="7"/>
  <c r="AD103" i="7"/>
  <c r="AE67" i="7"/>
  <c r="AD90" i="7"/>
  <c r="AD62" i="7"/>
  <c r="D30" i="3"/>
  <c r="AE76" i="7"/>
  <c r="AE57" i="7"/>
  <c r="AD18" i="7"/>
  <c r="AE44" i="7"/>
  <c r="AD50" i="7"/>
  <c r="AD93" i="7"/>
  <c r="AD40" i="7"/>
  <c r="G100" i="3"/>
  <c r="G68" i="3"/>
  <c r="AD72" i="7"/>
  <c r="F30" i="3"/>
  <c r="G59" i="3"/>
  <c r="F22" i="3"/>
  <c r="D20" i="3"/>
  <c r="D65" i="3"/>
  <c r="G97" i="3"/>
  <c r="G54" i="3"/>
  <c r="G49" i="3"/>
  <c r="G23" i="3"/>
  <c r="D89" i="3"/>
  <c r="I49" i="3"/>
  <c r="F59" i="3"/>
  <c r="D90" i="3"/>
  <c r="AE16" i="7"/>
  <c r="AE73" i="7"/>
  <c r="AD104" i="7"/>
  <c r="AD59" i="7"/>
  <c r="AD65" i="7"/>
  <c r="AD101" i="7"/>
  <c r="AD52" i="7"/>
  <c r="AE29" i="7"/>
  <c r="AE79" i="7"/>
  <c r="AE9" i="7"/>
  <c r="AE22" i="7"/>
  <c r="AE28" i="7"/>
  <c r="AE96" i="7"/>
  <c r="AE46" i="7"/>
  <c r="AE49" i="7"/>
  <c r="AE50" i="7"/>
  <c r="AE42" i="7"/>
  <c r="AE101" i="7"/>
  <c r="AE20" i="7"/>
  <c r="AE81" i="7"/>
  <c r="AE95" i="7"/>
  <c r="AE55" i="7"/>
  <c r="AE10" i="7"/>
  <c r="AE69" i="7"/>
  <c r="AD20" i="7"/>
  <c r="AD94" i="7"/>
  <c r="AD49" i="7"/>
  <c r="AD82" i="7"/>
  <c r="AD10" i="7"/>
  <c r="AD85" i="7"/>
  <c r="AD46" i="7"/>
  <c r="AD63" i="7"/>
  <c r="AD31" i="7"/>
  <c r="AD105" i="7"/>
  <c r="AD26" i="7"/>
  <c r="AD43" i="7"/>
  <c r="AD12" i="7"/>
  <c r="AD7" i="7"/>
  <c r="AD88" i="7"/>
  <c r="AD25" i="7"/>
  <c r="AD97" i="7"/>
  <c r="AD51" i="7"/>
  <c r="AD29" i="7"/>
  <c r="AD24" i="7"/>
  <c r="AD35" i="7"/>
  <c r="AE25" i="7"/>
  <c r="AD66" i="7"/>
  <c r="AE91" i="7"/>
  <c r="AE63" i="7"/>
  <c r="AE33" i="7"/>
  <c r="AE92" i="7"/>
  <c r="AD80" i="7"/>
  <c r="AD45" i="7"/>
  <c r="AE19" i="7"/>
  <c r="AE51" i="7"/>
  <c r="AE27" i="7"/>
  <c r="AD57" i="7"/>
  <c r="AE52" i="7"/>
  <c r="AE74" i="7"/>
  <c r="AE41" i="7"/>
  <c r="AE75" i="7"/>
  <c r="AE60" i="7"/>
  <c r="AE104" i="7"/>
  <c r="AE90" i="7"/>
  <c r="AE80" i="7"/>
  <c r="AE102" i="7"/>
  <c r="AE87" i="7"/>
  <c r="AD102" i="7"/>
  <c r="AE23" i="7"/>
  <c r="AE70" i="7"/>
  <c r="AE7" i="7"/>
  <c r="AE105" i="7"/>
  <c r="AE48" i="7"/>
  <c r="AD96" i="7"/>
  <c r="AE100" i="7"/>
  <c r="AE35" i="7"/>
  <c r="AE21" i="7"/>
  <c r="AD86" i="7"/>
  <c r="AE12" i="7"/>
  <c r="AD83" i="7"/>
  <c r="AD76" i="7"/>
  <c r="AD16" i="7"/>
  <c r="AD42" i="7"/>
  <c r="AE39" i="7"/>
  <c r="AE59" i="7"/>
  <c r="AD74" i="7"/>
  <c r="AD48" i="7"/>
  <c r="AD37" i="7"/>
  <c r="AE103" i="7"/>
  <c r="AE82" i="7"/>
  <c r="AE38" i="7"/>
  <c r="AD64" i="7"/>
  <c r="AE64" i="7"/>
  <c r="AD21" i="7"/>
  <c r="AE89" i="7"/>
  <c r="AE45" i="7"/>
  <c r="AE99" i="7"/>
  <c r="AE14" i="7"/>
  <c r="AD41" i="7"/>
  <c r="G67" i="3"/>
  <c r="I8" i="3"/>
  <c r="F6" i="3"/>
  <c r="G80" i="3"/>
  <c r="D23" i="3"/>
  <c r="F74" i="3"/>
  <c r="E6" i="3"/>
  <c r="F44" i="3"/>
  <c r="F42" i="3"/>
  <c r="G74" i="3"/>
  <c r="G92" i="3"/>
  <c r="G102" i="3"/>
  <c r="H93" i="3"/>
  <c r="G87" i="3"/>
  <c r="F88" i="3"/>
  <c r="F90" i="3"/>
  <c r="AB23" i="10"/>
  <c r="AA22" i="10"/>
  <c r="F54" i="3"/>
  <c r="D54" i="3"/>
  <c r="G11" i="3"/>
  <c r="D77" i="3"/>
  <c r="D26" i="3"/>
  <c r="F26" i="3"/>
  <c r="H49" i="3"/>
  <c r="F12" i="3"/>
  <c r="I59" i="3"/>
  <c r="G88" i="3"/>
  <c r="D102" i="3"/>
  <c r="D42" i="3"/>
  <c r="G98" i="3"/>
  <c r="G89" i="3"/>
  <c r="H73" i="3"/>
  <c r="G18" i="3"/>
  <c r="I39" i="3"/>
  <c r="I84" i="3"/>
  <c r="I23" i="3"/>
  <c r="D75" i="3"/>
  <c r="G27" i="3"/>
  <c r="D56" i="3"/>
  <c r="D59" i="3"/>
  <c r="G34" i="3"/>
  <c r="I34" i="3"/>
  <c r="G33" i="3"/>
  <c r="H74" i="3"/>
  <c r="G84" i="3"/>
  <c r="D16" i="3"/>
  <c r="I47" i="3"/>
  <c r="I94" i="3"/>
  <c r="I102" i="3"/>
  <c r="G66" i="3"/>
  <c r="E80" i="3"/>
  <c r="H84" i="3"/>
  <c r="F29" i="3"/>
  <c r="F27" i="3"/>
  <c r="D88" i="3"/>
  <c r="D94" i="3"/>
  <c r="E21" i="3"/>
  <c r="I103" i="3"/>
  <c r="I18" i="3"/>
  <c r="F57" i="3"/>
  <c r="D45" i="3"/>
  <c r="F72" i="3"/>
  <c r="F20" i="3"/>
  <c r="F45" i="3"/>
  <c r="I11" i="3"/>
  <c r="I15" i="3"/>
  <c r="G93" i="3"/>
  <c r="F7" i="3"/>
  <c r="F8" i="3"/>
  <c r="D37" i="3"/>
  <c r="H7" i="3"/>
  <c r="F103" i="3"/>
  <c r="F10" i="3"/>
  <c r="D53" i="3"/>
  <c r="D58" i="3"/>
  <c r="D50" i="3"/>
  <c r="F23" i="3"/>
  <c r="I6" i="3"/>
  <c r="I33" i="3"/>
  <c r="F70" i="3"/>
  <c r="H29" i="3"/>
  <c r="I53" i="3"/>
  <c r="I73" i="3"/>
  <c r="H68" i="3"/>
  <c r="G26" i="3"/>
  <c r="G40" i="3"/>
  <c r="E26" i="3"/>
  <c r="H59" i="3"/>
  <c r="F71" i="3"/>
  <c r="F65" i="3"/>
  <c r="I68" i="3"/>
  <c r="G29" i="3"/>
  <c r="F14" i="3"/>
  <c r="F79" i="3"/>
  <c r="F63" i="3"/>
  <c r="I97" i="3"/>
  <c r="F92" i="3"/>
  <c r="I12" i="3"/>
  <c r="G21" i="3"/>
  <c r="H97" i="3"/>
  <c r="D29" i="3"/>
  <c r="D86" i="3"/>
  <c r="D57" i="3"/>
  <c r="F86" i="3"/>
  <c r="G65" i="3"/>
  <c r="H72" i="3"/>
  <c r="F94" i="3"/>
  <c r="D49" i="3"/>
  <c r="F60" i="3"/>
  <c r="G96" i="3"/>
  <c r="G94" i="3"/>
  <c r="D74" i="3"/>
  <c r="D32" i="3"/>
  <c r="D71" i="3"/>
  <c r="E33" i="3"/>
  <c r="F49" i="3"/>
  <c r="D79" i="3"/>
  <c r="G53" i="3"/>
  <c r="D51" i="3"/>
  <c r="D63" i="3"/>
  <c r="I65" i="3"/>
  <c r="I64" i="3"/>
  <c r="F37" i="3"/>
  <c r="G57" i="3"/>
  <c r="G56" i="3"/>
  <c r="F15" i="3"/>
  <c r="H54" i="3"/>
  <c r="I66" i="3"/>
  <c r="F16" i="3"/>
  <c r="F58" i="3"/>
  <c r="I55" i="3"/>
  <c r="F56" i="3"/>
  <c r="G61" i="3"/>
  <c r="I27" i="3"/>
  <c r="E45" i="3"/>
  <c r="H81" i="3"/>
  <c r="E30" i="3"/>
  <c r="E51" i="3"/>
  <c r="G15" i="3"/>
  <c r="F77" i="3"/>
  <c r="F48" i="3"/>
  <c r="I57" i="3"/>
  <c r="F25" i="3"/>
  <c r="E23" i="3"/>
  <c r="I54" i="3"/>
  <c r="I87" i="3"/>
  <c r="H89" i="3"/>
  <c r="G73" i="3"/>
  <c r="D92" i="3"/>
  <c r="S36" i="10"/>
  <c r="V80" i="10"/>
  <c r="W102" i="10"/>
  <c r="X35" i="10"/>
  <c r="X36" i="10" s="1"/>
  <c r="R103" i="10"/>
  <c r="Q83" i="10"/>
  <c r="BU36" i="8"/>
  <c r="BU37" i="8"/>
  <c r="BV42" i="5"/>
  <c r="BV41" i="5"/>
  <c r="BV43" i="5"/>
  <c r="R53" i="5"/>
  <c r="R54" i="5"/>
  <c r="R55" i="5"/>
  <c r="BB9" i="5"/>
  <c r="BT17" i="8"/>
  <c r="BU21" i="8"/>
  <c r="AV6" i="5"/>
  <c r="Q15" i="5"/>
  <c r="BT25" i="8"/>
  <c r="BT24" i="8"/>
  <c r="BQ81" i="5"/>
  <c r="BE19" i="8"/>
  <c r="AY103" i="5"/>
  <c r="AY102" i="5"/>
  <c r="AY104" i="5"/>
  <c r="AY105" i="5"/>
  <c r="BU24" i="8"/>
  <c r="BU25" i="8"/>
  <c r="R42" i="5"/>
  <c r="R41" i="5"/>
  <c r="R43" i="5"/>
  <c r="BT28" i="8"/>
  <c r="BT27" i="8"/>
  <c r="BV12" i="5"/>
  <c r="AZ13" i="8"/>
  <c r="AZ11" i="5"/>
  <c r="BV10" i="8"/>
  <c r="BU9" i="8"/>
  <c r="BS14" i="8"/>
  <c r="BU34" i="5"/>
  <c r="BU35" i="5"/>
  <c r="BB39" i="5"/>
  <c r="BB40" i="5"/>
  <c r="BA76" i="5"/>
  <c r="BA77" i="5"/>
  <c r="BA74" i="5"/>
  <c r="BA73" i="5"/>
  <c r="BA75" i="5"/>
  <c r="BV21" i="8"/>
  <c r="AY28" i="5"/>
  <c r="AY27" i="5"/>
  <c r="BS33" i="8"/>
  <c r="BS32" i="8"/>
  <c r="BB58" i="5"/>
  <c r="BB56" i="5"/>
  <c r="BB59" i="5"/>
  <c r="BB57" i="5"/>
  <c r="BB37" i="8"/>
  <c r="BB36" i="8"/>
  <c r="AZ6" i="5"/>
  <c r="BS6" i="5"/>
  <c r="Q33" i="5"/>
  <c r="Q32" i="5"/>
  <c r="BV15" i="8"/>
  <c r="BS48" i="8"/>
  <c r="BS47" i="8"/>
  <c r="BS49" i="8"/>
  <c r="BP32" i="8"/>
  <c r="BU18" i="5"/>
  <c r="O31" i="5"/>
  <c r="O30" i="5"/>
  <c r="BB33" i="5"/>
  <c r="BB32" i="5"/>
  <c r="BV6" i="5"/>
  <c r="AR62" i="8"/>
  <c r="BV30" i="8"/>
  <c r="BV29" i="8"/>
  <c r="BA60" i="8"/>
  <c r="BA61" i="8"/>
  <c r="BA62" i="8"/>
  <c r="BA63" i="8"/>
  <c r="BV34" i="8"/>
  <c r="BV35" i="8"/>
  <c r="AT80" i="5"/>
  <c r="BT10" i="5"/>
  <c r="BS31" i="8"/>
  <c r="H47" i="5"/>
  <c r="BS86" i="5"/>
  <c r="BS84" i="5"/>
  <c r="BS87" i="5"/>
  <c r="BS88" i="5"/>
  <c r="BS83" i="5"/>
  <c r="BS85" i="5"/>
  <c r="BB68" i="8"/>
  <c r="BB69" i="8"/>
  <c r="BB71" i="8"/>
  <c r="BB70" i="8"/>
  <c r="AY43" i="5"/>
  <c r="AY41" i="5"/>
  <c r="AY42" i="5"/>
  <c r="BT80" i="5"/>
  <c r="BT79" i="5"/>
  <c r="BT81" i="5"/>
  <c r="BT82" i="5"/>
  <c r="BT78" i="5"/>
  <c r="AY7" i="5"/>
  <c r="BB47" i="8"/>
  <c r="BB48" i="8"/>
  <c r="BB49" i="8"/>
  <c r="AY19" i="5"/>
  <c r="BT14" i="5"/>
  <c r="O40" i="5"/>
  <c r="O39" i="5"/>
  <c r="BU59" i="5"/>
  <c r="BU56" i="5"/>
  <c r="BU58" i="5"/>
  <c r="BU57" i="5"/>
  <c r="BS41" i="5"/>
  <c r="BS43" i="5"/>
  <c r="BS42" i="5"/>
  <c r="BB13" i="5"/>
  <c r="BV23" i="5"/>
  <c r="BV54" i="9"/>
  <c r="BV56" i="9"/>
  <c r="BV55" i="9"/>
  <c r="AZ15" i="8"/>
  <c r="BB12" i="5"/>
  <c r="BT72" i="5"/>
  <c r="BT68" i="5"/>
  <c r="BT71" i="5"/>
  <c r="BT69" i="5"/>
  <c r="BT70" i="5"/>
  <c r="BV13" i="5"/>
  <c r="BO7" i="9"/>
  <c r="BA9" i="5"/>
  <c r="BB26" i="5"/>
  <c r="BT16" i="8"/>
  <c r="BP102" i="8"/>
  <c r="BU12" i="5"/>
  <c r="BT51" i="8"/>
  <c r="BT50" i="8"/>
  <c r="BA25" i="8"/>
  <c r="BA24" i="8"/>
  <c r="BB16" i="8"/>
  <c r="O23" i="5"/>
  <c r="AP51" i="9"/>
  <c r="BB7" i="9"/>
  <c r="BA83" i="9"/>
  <c r="BA85" i="9"/>
  <c r="BA82" i="9"/>
  <c r="BA86" i="9"/>
  <c r="BA88" i="9"/>
  <c r="BA84" i="9"/>
  <c r="BA87" i="9"/>
  <c r="BA21" i="8"/>
  <c r="AY105" i="8"/>
  <c r="AY104" i="8"/>
  <c r="AY100" i="8"/>
  <c r="AY103" i="8"/>
  <c r="AY99" i="8"/>
  <c r="AY102" i="8"/>
  <c r="AY101" i="8"/>
  <c r="BA7" i="8"/>
  <c r="P41" i="5"/>
  <c r="P42" i="5"/>
  <c r="P43" i="5"/>
  <c r="BT10" i="9"/>
  <c r="BB83" i="8"/>
  <c r="BB85" i="8"/>
  <c r="BB84" i="8"/>
  <c r="BB86" i="8"/>
  <c r="BB87" i="8"/>
  <c r="Q59" i="5"/>
  <c r="Q58" i="5"/>
  <c r="Q56" i="5"/>
  <c r="Q57" i="5"/>
  <c r="BT24" i="5"/>
  <c r="BT25" i="5"/>
  <c r="BB26" i="9"/>
  <c r="BB27" i="9"/>
  <c r="BT96" i="9"/>
  <c r="BT97" i="9"/>
  <c r="BT98" i="9"/>
  <c r="BT99" i="9"/>
  <c r="BT100" i="9"/>
  <c r="BU60" i="8"/>
  <c r="BU61" i="8"/>
  <c r="BU62" i="8"/>
  <c r="BU63" i="8"/>
  <c r="O103" i="5"/>
  <c r="O104" i="5"/>
  <c r="O105" i="5"/>
  <c r="O102" i="5"/>
  <c r="BB98" i="9"/>
  <c r="BB100" i="9"/>
  <c r="BB99" i="9"/>
  <c r="BB96" i="9"/>
  <c r="BB97" i="9"/>
  <c r="O27" i="5"/>
  <c r="O28" i="5"/>
  <c r="BB22" i="9"/>
  <c r="BB10" i="9"/>
  <c r="BU78" i="9"/>
  <c r="BU79" i="9"/>
  <c r="BU80" i="9"/>
  <c r="BU81" i="9"/>
  <c r="BU77" i="9"/>
  <c r="BA9" i="9"/>
  <c r="BD57" i="9"/>
  <c r="BS64" i="9"/>
  <c r="BS66" i="9"/>
  <c r="BS65" i="9"/>
  <c r="BS67" i="9"/>
  <c r="BV35" i="9"/>
  <c r="BV36" i="9"/>
  <c r="BV95" i="8"/>
  <c r="BV93" i="8"/>
  <c r="BV98" i="8"/>
  <c r="BV96" i="8"/>
  <c r="BV94" i="8"/>
  <c r="BV97" i="8"/>
  <c r="BT11" i="9"/>
  <c r="BS39" i="9"/>
  <c r="BS38" i="9"/>
  <c r="BS37" i="9"/>
  <c r="AY104" i="9"/>
  <c r="AY105" i="9"/>
  <c r="AY101" i="9"/>
  <c r="AY103" i="9"/>
  <c r="AY102" i="9"/>
  <c r="BA95" i="8"/>
  <c r="BA96" i="8"/>
  <c r="BA94" i="8"/>
  <c r="BA98" i="8"/>
  <c r="BA97" i="8"/>
  <c r="BA93" i="8"/>
  <c r="AY75" i="9"/>
  <c r="AY73" i="9"/>
  <c r="AY76" i="9"/>
  <c r="AY74" i="9"/>
  <c r="AZ94" i="9"/>
  <c r="AZ90" i="9"/>
  <c r="AZ95" i="9"/>
  <c r="AZ89" i="9"/>
  <c r="AZ93" i="9"/>
  <c r="AZ91" i="9"/>
  <c r="AZ92" i="9"/>
  <c r="S93" i="5"/>
  <c r="S90" i="5"/>
  <c r="S91" i="5"/>
  <c r="S89" i="5"/>
  <c r="S92" i="5"/>
  <c r="S94" i="5"/>
  <c r="BV12" i="8"/>
  <c r="AY19" i="8"/>
  <c r="S14" i="5"/>
  <c r="S30" i="5"/>
  <c r="S31" i="5"/>
  <c r="AY17" i="5"/>
  <c r="BA6" i="5"/>
  <c r="AT7" i="8"/>
  <c r="BV88" i="5"/>
  <c r="BV85" i="5"/>
  <c r="BV86" i="5"/>
  <c r="BV83" i="5"/>
  <c r="BV84" i="5"/>
  <c r="BV87" i="5"/>
  <c r="BS37" i="5"/>
  <c r="BS36" i="5"/>
  <c r="BS38" i="5"/>
  <c r="S44" i="5"/>
  <c r="S45" i="5"/>
  <c r="S46" i="5"/>
  <c r="BB42" i="8"/>
  <c r="BB41" i="8"/>
  <c r="BP50" i="5"/>
  <c r="R39" i="5"/>
  <c r="R40" i="5"/>
  <c r="BV7" i="9"/>
  <c r="BS50" i="5"/>
  <c r="BS52" i="5"/>
  <c r="BS51" i="5"/>
  <c r="BV49" i="8"/>
  <c r="BV48" i="8"/>
  <c r="BV47" i="8"/>
  <c r="R36" i="5"/>
  <c r="R37" i="5"/>
  <c r="R38" i="5"/>
  <c r="BA69" i="8"/>
  <c r="BA70" i="8"/>
  <c r="BA71" i="8"/>
  <c r="BA68" i="8"/>
  <c r="BT9" i="5"/>
  <c r="R64" i="5"/>
  <c r="R66" i="5"/>
  <c r="R67" i="5"/>
  <c r="R65" i="5"/>
  <c r="P12" i="5"/>
  <c r="BQ34" i="8"/>
  <c r="BT19" i="8"/>
  <c r="BP41" i="5"/>
  <c r="BB43" i="8"/>
  <c r="BB46" i="8"/>
  <c r="BB44" i="8"/>
  <c r="BB45" i="8"/>
  <c r="BT20" i="8"/>
  <c r="AZ19" i="8"/>
  <c r="BT13" i="5"/>
  <c r="BU32" i="8"/>
  <c r="BU33" i="8"/>
  <c r="O6" i="5"/>
  <c r="AZ78" i="8"/>
  <c r="AZ82" i="8"/>
  <c r="AZ79" i="8"/>
  <c r="AZ81" i="8"/>
  <c r="AZ80" i="8"/>
  <c r="AZ77" i="8"/>
  <c r="AY25" i="8"/>
  <c r="AY24" i="8"/>
  <c r="L85" i="5"/>
  <c r="BA28" i="9"/>
  <c r="AY81" i="5"/>
  <c r="AY82" i="5"/>
  <c r="AY79" i="5"/>
  <c r="AY78" i="5"/>
  <c r="AY80" i="5"/>
  <c r="Q17" i="5"/>
  <c r="BA71" i="5"/>
  <c r="BA72" i="5"/>
  <c r="BA70" i="5"/>
  <c r="BA69" i="5"/>
  <c r="BA68" i="5"/>
  <c r="AY58" i="5"/>
  <c r="AY59" i="5"/>
  <c r="AY57" i="5"/>
  <c r="AY56" i="5"/>
  <c r="AY14" i="8"/>
  <c r="AY26" i="5"/>
  <c r="BO61" i="8"/>
  <c r="BS23" i="5"/>
  <c r="AY54" i="5"/>
  <c r="AY55" i="5"/>
  <c r="AY53" i="5"/>
  <c r="BU29" i="5"/>
  <c r="BU76" i="9"/>
  <c r="BU73" i="9"/>
  <c r="BU74" i="9"/>
  <c r="BU75" i="9"/>
  <c r="BU16" i="9"/>
  <c r="BS28" i="9"/>
  <c r="BP71" i="5"/>
  <c r="AY24" i="5"/>
  <c r="AY25" i="5"/>
  <c r="BT7" i="8"/>
  <c r="BT28" i="9"/>
  <c r="Q22" i="5"/>
  <c r="AQ20" i="8"/>
  <c r="BS24" i="5"/>
  <c r="BS25" i="5"/>
  <c r="BA17" i="8"/>
  <c r="BV6" i="8"/>
  <c r="BS45" i="8"/>
  <c r="BS44" i="8"/>
  <c r="BS43" i="8"/>
  <c r="BS46" i="8"/>
  <c r="BU36" i="9"/>
  <c r="BU35" i="9"/>
  <c r="BS87" i="8"/>
  <c r="BS84" i="8"/>
  <c r="BS83" i="8"/>
  <c r="BS86" i="8"/>
  <c r="BS85" i="8"/>
  <c r="AU44" i="9"/>
  <c r="BT81" i="9"/>
  <c r="BT79" i="9"/>
  <c r="BT77" i="9"/>
  <c r="BT78" i="9"/>
  <c r="BT80" i="9"/>
  <c r="AV56" i="9"/>
  <c r="P75" i="5"/>
  <c r="P73" i="5"/>
  <c r="P74" i="5"/>
  <c r="P76" i="5"/>
  <c r="P77" i="5"/>
  <c r="BU10" i="9"/>
  <c r="BS26" i="9"/>
  <c r="BS27" i="9"/>
  <c r="BS78" i="5"/>
  <c r="BS79" i="5"/>
  <c r="BS81" i="5"/>
  <c r="BS80" i="5"/>
  <c r="BS82" i="5"/>
  <c r="AV6" i="9"/>
  <c r="BV27" i="9"/>
  <c r="BV26" i="9"/>
  <c r="O21" i="5"/>
  <c r="O20" i="5"/>
  <c r="BS54" i="9"/>
  <c r="BS56" i="9"/>
  <c r="BS55" i="9"/>
  <c r="Q65" i="5"/>
  <c r="Q66" i="5"/>
  <c r="Q67" i="5"/>
  <c r="Q64" i="5"/>
  <c r="BB16" i="9"/>
  <c r="P33" i="5"/>
  <c r="P32" i="5"/>
  <c r="O14" i="5"/>
  <c r="BT65" i="9"/>
  <c r="BT66" i="9"/>
  <c r="BT64" i="9"/>
  <c r="BT67" i="9"/>
  <c r="AY58" i="9"/>
  <c r="AY57" i="9"/>
  <c r="AY59" i="9"/>
  <c r="P30" i="5"/>
  <c r="P31" i="5"/>
  <c r="AU31" i="9"/>
  <c r="BA35" i="9"/>
  <c r="BA36" i="9"/>
  <c r="P23" i="5"/>
  <c r="BB25" i="8"/>
  <c r="BB24" i="8"/>
  <c r="BU69" i="9"/>
  <c r="BU70" i="9"/>
  <c r="BU68" i="9"/>
  <c r="BU72" i="9"/>
  <c r="BU71" i="9"/>
  <c r="Q19" i="5"/>
  <c r="BT72" i="9"/>
  <c r="BT70" i="9"/>
  <c r="BT69" i="9"/>
  <c r="BT68" i="9"/>
  <c r="BT71" i="9"/>
  <c r="BT9" i="9"/>
  <c r="BU101" i="9"/>
  <c r="BU104" i="9"/>
  <c r="BU102" i="9"/>
  <c r="BU103" i="9"/>
  <c r="BU105" i="9"/>
  <c r="BB14" i="9"/>
  <c r="BV17" i="9"/>
  <c r="BB13" i="9"/>
  <c r="BA8" i="9"/>
  <c r="BV13" i="9"/>
  <c r="AY65" i="9"/>
  <c r="AY66" i="9"/>
  <c r="AY64" i="9"/>
  <c r="AY67" i="9"/>
  <c r="BB23" i="9"/>
  <c r="BB24" i="9"/>
  <c r="BB6" i="9"/>
  <c r="BS8" i="9"/>
  <c r="AY71" i="9"/>
  <c r="AY68" i="9"/>
  <c r="AY70" i="9"/>
  <c r="AY72" i="9"/>
  <c r="AY69" i="9"/>
  <c r="BT38" i="9"/>
  <c r="BT37" i="9"/>
  <c r="BT39" i="9"/>
  <c r="AY6" i="9"/>
  <c r="AZ64" i="9"/>
  <c r="AZ67" i="9"/>
  <c r="AZ65" i="9"/>
  <c r="AZ66" i="9"/>
  <c r="AZ21" i="9"/>
  <c r="S37" i="5"/>
  <c r="S36" i="5"/>
  <c r="S38" i="5"/>
  <c r="S26" i="5"/>
  <c r="AW18" i="5"/>
  <c r="BF16" i="5"/>
  <c r="BS17" i="8"/>
  <c r="BU91" i="5"/>
  <c r="BU94" i="5"/>
  <c r="BU90" i="5"/>
  <c r="BU93" i="5"/>
  <c r="BU89" i="5"/>
  <c r="BU92" i="5"/>
  <c r="BT63" i="8"/>
  <c r="BT60" i="8"/>
  <c r="BT61" i="8"/>
  <c r="BT62" i="8"/>
  <c r="BT74" i="8"/>
  <c r="BT73" i="8"/>
  <c r="BT75" i="8"/>
  <c r="BT72" i="8"/>
  <c r="BT76" i="8"/>
  <c r="AY78" i="8"/>
  <c r="AY77" i="8"/>
  <c r="AY80" i="8"/>
  <c r="AY81" i="8"/>
  <c r="AY79" i="8"/>
  <c r="AY82" i="8"/>
  <c r="S66" i="5"/>
  <c r="S64" i="5"/>
  <c r="S65" i="5"/>
  <c r="S67" i="5"/>
  <c r="BS95" i="5"/>
  <c r="BS98" i="5"/>
  <c r="BS99" i="5"/>
  <c r="BS96" i="5"/>
  <c r="BS97" i="5"/>
  <c r="BS100" i="5"/>
  <c r="BS101" i="5"/>
  <c r="S12" i="5"/>
  <c r="BV42" i="8"/>
  <c r="BV41" i="8"/>
  <c r="Q8" i="5"/>
  <c r="BB12" i="8"/>
  <c r="BU52" i="5"/>
  <c r="BU51" i="5"/>
  <c r="BU50" i="5"/>
  <c r="AV73" i="8"/>
  <c r="AY10" i="8"/>
  <c r="BS102" i="5"/>
  <c r="BS103" i="5"/>
  <c r="BS104" i="5"/>
  <c r="BS105" i="5"/>
  <c r="BA105" i="5"/>
  <c r="BA103" i="5"/>
  <c r="BA102" i="5"/>
  <c r="BA104" i="5"/>
  <c r="AY30" i="5"/>
  <c r="AY31" i="5"/>
  <c r="BV11" i="5"/>
  <c r="BU17" i="5"/>
  <c r="BU15" i="8"/>
  <c r="P25" i="5"/>
  <c r="P24" i="5"/>
  <c r="BS7" i="5"/>
  <c r="BV56" i="8"/>
  <c r="BV59" i="8"/>
  <c r="BV55" i="8"/>
  <c r="BV58" i="8"/>
  <c r="BV57" i="8"/>
  <c r="BV16" i="8"/>
  <c r="BV36" i="8"/>
  <c r="BV37" i="8"/>
  <c r="AY31" i="8"/>
  <c r="AZ9" i="5"/>
  <c r="AZ36" i="8"/>
  <c r="AZ37" i="8"/>
  <c r="S15" i="5"/>
  <c r="BU44" i="5"/>
  <c r="BU45" i="5"/>
  <c r="BU46" i="5"/>
  <c r="BU33" i="5"/>
  <c r="BU32" i="5"/>
  <c r="BA6" i="8"/>
  <c r="AZ22" i="5"/>
  <c r="S9" i="5"/>
  <c r="BB15" i="8"/>
  <c r="BU59" i="8"/>
  <c r="BU57" i="8"/>
  <c r="BU58" i="8"/>
  <c r="BU55" i="8"/>
  <c r="BU56" i="8"/>
  <c r="BV46" i="5"/>
  <c r="BV45" i="5"/>
  <c r="BV44" i="5"/>
  <c r="P22" i="5"/>
  <c r="BT17" i="5"/>
  <c r="BT19" i="9"/>
  <c r="BS70" i="5"/>
  <c r="BS69" i="5"/>
  <c r="BS71" i="5"/>
  <c r="BS68" i="5"/>
  <c r="BS72" i="5"/>
  <c r="BT88" i="5"/>
  <c r="BT84" i="5"/>
  <c r="BT85" i="5"/>
  <c r="BT83" i="5"/>
  <c r="BT86" i="5"/>
  <c r="BT87" i="5"/>
  <c r="BA14" i="8"/>
  <c r="I19" i="5"/>
  <c r="BS21" i="8"/>
  <c r="Q88" i="5"/>
  <c r="Q87" i="5"/>
  <c r="Q86" i="5"/>
  <c r="Q83" i="5"/>
  <c r="Q85" i="5"/>
  <c r="Q84" i="5"/>
  <c r="BV18" i="8"/>
  <c r="BD42" i="5"/>
  <c r="BU23" i="8"/>
  <c r="BV92" i="9"/>
  <c r="BV93" i="9"/>
  <c r="BV89" i="9"/>
  <c r="BV95" i="9"/>
  <c r="BV90" i="9"/>
  <c r="BV94" i="9"/>
  <c r="BV91" i="9"/>
  <c r="AY71" i="8"/>
  <c r="AY68" i="8"/>
  <c r="AY70" i="8"/>
  <c r="AY69" i="8"/>
  <c r="S20" i="5"/>
  <c r="S21" i="5"/>
  <c r="BB95" i="5"/>
  <c r="BB97" i="5"/>
  <c r="BB96" i="5"/>
  <c r="BB100" i="5"/>
  <c r="BB101" i="5"/>
  <c r="BB98" i="5"/>
  <c r="BB99" i="5"/>
  <c r="BU64" i="9"/>
  <c r="BU66" i="9"/>
  <c r="BU67" i="9"/>
  <c r="BU65" i="9"/>
  <c r="BT66" i="8"/>
  <c r="BT65" i="8"/>
  <c r="BT64" i="8"/>
  <c r="BT67" i="8"/>
  <c r="BT12" i="5"/>
  <c r="BV17" i="5"/>
  <c r="BU66" i="8"/>
  <c r="BU65" i="8"/>
  <c r="BU67" i="8"/>
  <c r="BU64" i="8"/>
  <c r="BS33" i="5"/>
  <c r="BS32" i="5"/>
  <c r="AZ31" i="8"/>
  <c r="BA66" i="5"/>
  <c r="BA67" i="5"/>
  <c r="BA64" i="5"/>
  <c r="BA65" i="5"/>
  <c r="BA15" i="5"/>
  <c r="AT47" i="5"/>
  <c r="BU73" i="5"/>
  <c r="BU74" i="5"/>
  <c r="BU76" i="5"/>
  <c r="BU75" i="5"/>
  <c r="BU77" i="5"/>
  <c r="BU13" i="5"/>
  <c r="AZ22" i="8"/>
  <c r="BV38" i="5"/>
  <c r="BV37" i="5"/>
  <c r="BV36" i="5"/>
  <c r="BA11" i="5"/>
  <c r="AY51" i="8"/>
  <c r="AY50" i="8"/>
  <c r="P47" i="5"/>
  <c r="P48" i="5"/>
  <c r="P49" i="5"/>
  <c r="BA11" i="9"/>
  <c r="BA64" i="8"/>
  <c r="BA67" i="8"/>
  <c r="BA66" i="8"/>
  <c r="BA65" i="8"/>
  <c r="O41" i="5"/>
  <c r="O43" i="5"/>
  <c r="O42" i="5"/>
  <c r="AZ28" i="8"/>
  <c r="AZ27" i="8"/>
  <c r="AY50" i="5"/>
  <c r="AY52" i="5"/>
  <c r="AY51" i="5"/>
  <c r="BA13" i="5"/>
  <c r="BV72" i="5"/>
  <c r="BV70" i="5"/>
  <c r="BV71" i="5"/>
  <c r="BV69" i="5"/>
  <c r="BV68" i="5"/>
  <c r="BT86" i="8"/>
  <c r="BT84" i="8"/>
  <c r="BT83" i="8"/>
  <c r="BT85" i="8"/>
  <c r="BT87" i="8"/>
  <c r="BT20" i="9"/>
  <c r="Q24" i="5"/>
  <c r="Q25" i="5"/>
  <c r="AZ43" i="9"/>
  <c r="AZ44" i="9"/>
  <c r="BB55" i="9"/>
  <c r="BB54" i="9"/>
  <c r="BB56" i="9"/>
  <c r="BA57" i="9"/>
  <c r="BA59" i="9"/>
  <c r="BA58" i="9"/>
  <c r="BU40" i="9"/>
  <c r="BU41" i="9"/>
  <c r="BB20" i="9"/>
  <c r="H31" i="5"/>
  <c r="BU13" i="9"/>
  <c r="BA6" i="9"/>
  <c r="BT25" i="9"/>
  <c r="BS90" i="8"/>
  <c r="BS91" i="8"/>
  <c r="BS89" i="8"/>
  <c r="BS92" i="8"/>
  <c r="BS88" i="8"/>
  <c r="P59" i="5"/>
  <c r="P58" i="5"/>
  <c r="P56" i="5"/>
  <c r="P57" i="5"/>
  <c r="BV42" i="9"/>
  <c r="BU22" i="9"/>
  <c r="I51" i="5"/>
  <c r="BA14" i="9"/>
  <c r="BU43" i="9"/>
  <c r="BU44" i="9"/>
  <c r="BV22" i="9"/>
  <c r="P92" i="5"/>
  <c r="P90" i="5"/>
  <c r="P93" i="5"/>
  <c r="P89" i="5"/>
  <c r="P94" i="5"/>
  <c r="P91" i="5"/>
  <c r="AZ29" i="9"/>
  <c r="AZ31" i="9"/>
  <c r="AZ30" i="9"/>
  <c r="BS20" i="9"/>
  <c r="P10" i="5"/>
  <c r="BU20" i="9"/>
  <c r="BS16" i="9"/>
  <c r="BV21" i="9"/>
  <c r="BT49" i="9"/>
  <c r="BT50" i="9"/>
  <c r="BT52" i="9"/>
  <c r="BT51" i="9"/>
  <c r="BT53" i="9"/>
  <c r="BT48" i="9"/>
  <c r="BA93" i="9"/>
  <c r="BA94" i="9"/>
  <c r="BA89" i="9"/>
  <c r="BA91" i="9"/>
  <c r="BA92" i="9"/>
  <c r="BA90" i="9"/>
  <c r="BA95" i="9"/>
  <c r="BB53" i="9"/>
  <c r="BB50" i="9"/>
  <c r="BB48" i="9"/>
  <c r="BB52" i="9"/>
  <c r="BB51" i="9"/>
  <c r="BB49" i="9"/>
  <c r="BG64" i="9"/>
  <c r="AY19" i="9"/>
  <c r="BV6" i="9"/>
  <c r="BU87" i="9"/>
  <c r="BU88" i="9"/>
  <c r="BU86" i="9"/>
  <c r="BU84" i="9"/>
  <c r="BU85" i="9"/>
  <c r="BU82" i="9"/>
  <c r="BU83" i="9"/>
  <c r="BA31" i="9"/>
  <c r="BA30" i="9"/>
  <c r="BA29" i="9"/>
  <c r="BA32" i="9"/>
  <c r="AZ51" i="9"/>
  <c r="AZ48" i="9"/>
  <c r="AZ49" i="9"/>
  <c r="AZ52" i="9"/>
  <c r="AZ53" i="9"/>
  <c r="AZ50" i="9"/>
  <c r="AY95" i="9"/>
  <c r="AY93" i="9"/>
  <c r="AY91" i="9"/>
  <c r="AY90" i="9"/>
  <c r="AY94" i="9"/>
  <c r="AY89" i="9"/>
  <c r="AY92" i="9"/>
  <c r="AZ10" i="9"/>
  <c r="BB45" i="9"/>
  <c r="BB46" i="9"/>
  <c r="BB47" i="9"/>
  <c r="N15" i="5"/>
  <c r="BT42" i="8"/>
  <c r="BT41" i="8"/>
  <c r="BU37" i="5"/>
  <c r="BU36" i="5"/>
  <c r="BU38" i="5"/>
  <c r="AY12" i="5"/>
  <c r="BB19" i="5"/>
  <c r="R14" i="5"/>
  <c r="S8" i="5"/>
  <c r="Q14" i="5"/>
  <c r="BU35" i="8"/>
  <c r="BU34" i="8"/>
  <c r="BB17" i="5"/>
  <c r="L11" i="5"/>
  <c r="R35" i="5"/>
  <c r="R34" i="5"/>
  <c r="BV7" i="5"/>
  <c r="BT34" i="8"/>
  <c r="BT35" i="8"/>
  <c r="R32" i="5"/>
  <c r="R33" i="5"/>
  <c r="AZ55" i="8"/>
  <c r="AZ59" i="8"/>
  <c r="AZ57" i="8"/>
  <c r="AZ56" i="8"/>
  <c r="AZ58" i="8"/>
  <c r="BA79" i="8"/>
  <c r="BA82" i="8"/>
  <c r="BA78" i="8"/>
  <c r="BA80" i="8"/>
  <c r="BA81" i="8"/>
  <c r="BA77" i="8"/>
  <c r="BV19" i="8"/>
  <c r="BQ10" i="5"/>
  <c r="BS65" i="8"/>
  <c r="BS64" i="8"/>
  <c r="BS66" i="8"/>
  <c r="BS67" i="8"/>
  <c r="BT18" i="5"/>
  <c r="AZ92" i="5"/>
  <c r="AZ89" i="5"/>
  <c r="AZ91" i="5"/>
  <c r="AZ90" i="5"/>
  <c r="AZ93" i="5"/>
  <c r="AZ94" i="5"/>
  <c r="S17" i="5"/>
  <c r="BA7" i="9"/>
  <c r="BO52" i="8"/>
  <c r="S52" i="5"/>
  <c r="S51" i="5"/>
  <c r="S50" i="5"/>
  <c r="BV25" i="5"/>
  <c r="BV24" i="5"/>
  <c r="BB72" i="9"/>
  <c r="BB71" i="9"/>
  <c r="BB69" i="9"/>
  <c r="BB70" i="9"/>
  <c r="BB68" i="9"/>
  <c r="BU48" i="8"/>
  <c r="BU49" i="8"/>
  <c r="BU47" i="8"/>
  <c r="BA84" i="8"/>
  <c r="BA87" i="8"/>
  <c r="BA86" i="8"/>
  <c r="BA85" i="8"/>
  <c r="BA83" i="8"/>
  <c r="BT29" i="8"/>
  <c r="BT30" i="8"/>
  <c r="BQ91" i="5"/>
  <c r="BT39" i="5"/>
  <c r="BT40" i="5"/>
  <c r="BB14" i="8"/>
  <c r="BB11" i="8"/>
  <c r="Q13" i="5"/>
  <c r="S48" i="5"/>
  <c r="S47" i="5"/>
  <c r="S49" i="5"/>
  <c r="AY65" i="5"/>
  <c r="AY64" i="5"/>
  <c r="AY67" i="5"/>
  <c r="AY66" i="5"/>
  <c r="BV28" i="5"/>
  <c r="BV27" i="5"/>
  <c r="AZ16" i="8"/>
  <c r="P19" i="5"/>
  <c r="AZ18" i="8"/>
  <c r="BV20" i="5"/>
  <c r="BV21" i="5"/>
  <c r="BV71" i="8"/>
  <c r="BV69" i="8"/>
  <c r="BV70" i="8"/>
  <c r="BV68" i="8"/>
  <c r="BV9" i="8"/>
  <c r="BT16" i="9"/>
  <c r="BU26" i="8"/>
  <c r="BT91" i="5"/>
  <c r="BT90" i="5"/>
  <c r="BT92" i="5"/>
  <c r="BT89" i="5"/>
  <c r="BT94" i="5"/>
  <c r="BT93" i="5"/>
  <c r="P13" i="5"/>
  <c r="BT16" i="5"/>
  <c r="BA7" i="5"/>
  <c r="BU17" i="9"/>
  <c r="AY8" i="5"/>
  <c r="BB17" i="8"/>
  <c r="AY36" i="8"/>
  <c r="AY37" i="8"/>
  <c r="BT26" i="8"/>
  <c r="BV103" i="5"/>
  <c r="BV105" i="5"/>
  <c r="BV104" i="5"/>
  <c r="BV102" i="5"/>
  <c r="BB34" i="5"/>
  <c r="BB35" i="5"/>
  <c r="BS41" i="8"/>
  <c r="BS42" i="8"/>
  <c r="AZ50" i="8"/>
  <c r="AZ51" i="8"/>
  <c r="BA78" i="5"/>
  <c r="BA79" i="5"/>
  <c r="BA80" i="5"/>
  <c r="BA81" i="5"/>
  <c r="BA82" i="5"/>
  <c r="O76" i="5"/>
  <c r="O74" i="5"/>
  <c r="O77" i="5"/>
  <c r="O73" i="5"/>
  <c r="O75" i="5"/>
  <c r="BU16" i="8"/>
  <c r="BS21" i="5"/>
  <c r="BS20" i="5"/>
  <c r="AY47" i="5"/>
  <c r="AY49" i="5"/>
  <c r="AY48" i="5"/>
  <c r="BS27" i="8"/>
  <c r="BS28" i="8"/>
  <c r="BA43" i="5"/>
  <c r="BA42" i="5"/>
  <c r="BA41" i="5"/>
  <c r="BV8" i="5"/>
  <c r="BU13" i="8"/>
  <c r="BU14" i="5"/>
  <c r="BT7" i="9"/>
  <c r="BB79" i="8"/>
  <c r="BB80" i="8"/>
  <c r="BB78" i="8"/>
  <c r="BB81" i="8"/>
  <c r="BB82" i="8"/>
  <c r="BB77" i="8"/>
  <c r="BB83" i="5"/>
  <c r="BB88" i="5"/>
  <c r="BB84" i="5"/>
  <c r="BB86" i="5"/>
  <c r="BB87" i="5"/>
  <c r="BB85" i="5"/>
  <c r="BV22" i="8"/>
  <c r="BU15" i="9"/>
  <c r="P52" i="5"/>
  <c r="P51" i="5"/>
  <c r="P50" i="5"/>
  <c r="BG104" i="8"/>
  <c r="BU26" i="5"/>
  <c r="BU17" i="8"/>
  <c r="Q90" i="5"/>
  <c r="Q94" i="5"/>
  <c r="Q93" i="5"/>
  <c r="Q92" i="5"/>
  <c r="Q91" i="5"/>
  <c r="Q89" i="5"/>
  <c r="BV33" i="9"/>
  <c r="BV34" i="9"/>
  <c r="BV11" i="9"/>
  <c r="BA20" i="9"/>
  <c r="BU51" i="9"/>
  <c r="BU50" i="9"/>
  <c r="BU53" i="9"/>
  <c r="BU49" i="9"/>
  <c r="BU48" i="9"/>
  <c r="BU52" i="9"/>
  <c r="BT44" i="9"/>
  <c r="BT43" i="9"/>
  <c r="P9" i="5"/>
  <c r="AO14" i="9"/>
  <c r="BS40" i="9"/>
  <c r="BS41" i="9"/>
  <c r="BB32" i="9"/>
  <c r="P39" i="5"/>
  <c r="P40" i="5"/>
  <c r="BO34" i="9"/>
  <c r="O47" i="5"/>
  <c r="O48" i="5"/>
  <c r="O49" i="5"/>
  <c r="BV19" i="9"/>
  <c r="AZ102" i="8"/>
  <c r="AZ103" i="8"/>
  <c r="AZ104" i="8"/>
  <c r="AZ101" i="8"/>
  <c r="AZ100" i="8"/>
  <c r="AZ105" i="8"/>
  <c r="AZ99" i="8"/>
  <c r="BS15" i="5"/>
  <c r="BN17" i="9"/>
  <c r="Q27" i="5"/>
  <c r="Q28" i="5"/>
  <c r="BA54" i="9"/>
  <c r="BA56" i="9"/>
  <c r="BA55" i="9"/>
  <c r="AZ86" i="5"/>
  <c r="AZ87" i="5"/>
  <c r="AZ85" i="5"/>
  <c r="AZ83" i="5"/>
  <c r="AZ84" i="5"/>
  <c r="AZ88" i="5"/>
  <c r="P28" i="5"/>
  <c r="P27" i="5"/>
  <c r="BV37" i="9"/>
  <c r="BV39" i="9"/>
  <c r="BV38" i="9"/>
  <c r="AO12" i="9"/>
  <c r="BG51" i="9"/>
  <c r="BB104" i="9"/>
  <c r="BB105" i="9"/>
  <c r="BB102" i="9"/>
  <c r="BB101" i="9"/>
  <c r="BB103" i="9"/>
  <c r="BB77" i="9"/>
  <c r="BB80" i="9"/>
  <c r="BB81" i="9"/>
  <c r="BB79" i="9"/>
  <c r="BB78" i="9"/>
  <c r="BA99" i="8"/>
  <c r="BA104" i="8"/>
  <c r="BA100" i="8"/>
  <c r="BA101" i="8"/>
  <c r="BA105" i="8"/>
  <c r="BA103" i="8"/>
  <c r="BA102" i="8"/>
  <c r="BS14" i="9"/>
  <c r="AY11" i="9"/>
  <c r="AY35" i="9"/>
  <c r="AY36" i="9"/>
  <c r="BT47" i="9"/>
  <c r="BT45" i="9"/>
  <c r="BT46" i="9"/>
  <c r="BT34" i="9"/>
  <c r="BT33" i="9"/>
  <c r="AY22" i="9"/>
  <c r="BT100" i="8"/>
  <c r="BT101" i="8"/>
  <c r="BT102" i="8"/>
  <c r="BT99" i="8"/>
  <c r="BT104" i="8"/>
  <c r="BT105" i="8"/>
  <c r="BT103" i="8"/>
  <c r="BA96" i="9"/>
  <c r="BA100" i="9"/>
  <c r="BA97" i="9"/>
  <c r="BA99" i="9"/>
  <c r="BA98" i="9"/>
  <c r="BV64" i="9"/>
  <c r="BV66" i="9"/>
  <c r="BV65" i="9"/>
  <c r="BV67" i="9"/>
  <c r="BS31" i="9"/>
  <c r="BS30" i="9"/>
  <c r="BS29" i="9"/>
  <c r="AQ51" i="9"/>
  <c r="BT26" i="9"/>
  <c r="BT27" i="9"/>
  <c r="BB28" i="9"/>
  <c r="AZ18" i="9"/>
  <c r="AZ14" i="9"/>
  <c r="BA69" i="9"/>
  <c r="BA72" i="9"/>
  <c r="BA68" i="9"/>
  <c r="BA70" i="9"/>
  <c r="BA71" i="9"/>
  <c r="BB99" i="8"/>
  <c r="BB101" i="8"/>
  <c r="BB104" i="8"/>
  <c r="BB100" i="8"/>
  <c r="BB105" i="8"/>
  <c r="BB102" i="8"/>
  <c r="BB103" i="8"/>
  <c r="AZ91" i="8"/>
  <c r="AZ89" i="8"/>
  <c r="AZ92" i="8"/>
  <c r="AZ88" i="8"/>
  <c r="AZ90" i="8"/>
  <c r="AZ17" i="9"/>
  <c r="BA46" i="9"/>
  <c r="BA45" i="9"/>
  <c r="BA47" i="9"/>
  <c r="R104" i="5"/>
  <c r="R102" i="5"/>
  <c r="R103" i="5"/>
  <c r="R105" i="5"/>
  <c r="S16" i="5"/>
  <c r="AY35" i="8"/>
  <c r="AY34" i="8"/>
  <c r="AY16" i="5"/>
  <c r="BQ31" i="8"/>
  <c r="M84" i="5"/>
  <c r="BV51" i="8"/>
  <c r="BV50" i="8"/>
  <c r="BF6" i="5"/>
  <c r="AV40" i="8"/>
  <c r="BS8" i="8"/>
  <c r="BS48" i="5"/>
  <c r="BS47" i="5"/>
  <c r="BS49" i="5"/>
  <c r="BA18" i="5"/>
  <c r="BV65" i="5"/>
  <c r="BV66" i="5"/>
  <c r="BV67" i="5"/>
  <c r="BV64" i="5"/>
  <c r="AZ10" i="8"/>
  <c r="S6" i="5"/>
  <c r="S28" i="5"/>
  <c r="S27" i="5"/>
  <c r="BV11" i="8"/>
  <c r="BV10" i="5"/>
  <c r="BO6" i="8"/>
  <c r="BU63" i="5"/>
  <c r="BU62" i="5"/>
  <c r="BU60" i="5"/>
  <c r="BU61" i="5"/>
  <c r="AY23" i="5"/>
  <c r="BT19" i="5"/>
  <c r="AY52" i="8"/>
  <c r="AY53" i="8"/>
  <c r="AY54" i="8"/>
  <c r="BA10" i="8"/>
  <c r="BQ18" i="5"/>
  <c r="BT53" i="8"/>
  <c r="BT54" i="8"/>
  <c r="BT52" i="8"/>
  <c r="BU19" i="5"/>
  <c r="AZ105" i="5"/>
  <c r="AZ102" i="5"/>
  <c r="AZ104" i="5"/>
  <c r="AZ103" i="5"/>
  <c r="BU42" i="8"/>
  <c r="BU41" i="8"/>
  <c r="BV90" i="5"/>
  <c r="BV93" i="5"/>
  <c r="BV91" i="5"/>
  <c r="BV94" i="5"/>
  <c r="BV89" i="5"/>
  <c r="BV92" i="5"/>
  <c r="AZ15" i="5"/>
  <c r="BV29" i="9"/>
  <c r="BV31" i="9"/>
  <c r="BV30" i="9"/>
  <c r="BS52" i="8"/>
  <c r="BS54" i="8"/>
  <c r="BS53" i="8"/>
  <c r="AZ61" i="5"/>
  <c r="AZ63" i="5"/>
  <c r="AZ60" i="5"/>
  <c r="AZ62" i="5"/>
  <c r="BT34" i="5"/>
  <c r="BT35" i="5"/>
  <c r="BT13" i="8"/>
  <c r="BS19" i="5"/>
  <c r="AZ76" i="8"/>
  <c r="AZ72" i="8"/>
  <c r="AZ73" i="8"/>
  <c r="AZ74" i="8"/>
  <c r="AZ75" i="8"/>
  <c r="BS45" i="5"/>
  <c r="BS46" i="5"/>
  <c r="BS44" i="5"/>
  <c r="G14" i="5"/>
  <c r="BS63" i="5"/>
  <c r="BS62" i="5"/>
  <c r="BS61" i="5"/>
  <c r="BS60" i="5"/>
  <c r="O10" i="5"/>
  <c r="BV17" i="8"/>
  <c r="BU95" i="5"/>
  <c r="BU97" i="5"/>
  <c r="BU96" i="5"/>
  <c r="BU99" i="5"/>
  <c r="BU98" i="5"/>
  <c r="BU101" i="5"/>
  <c r="BU100" i="5"/>
  <c r="I30" i="5"/>
  <c r="BA44" i="9"/>
  <c r="BA43" i="9"/>
  <c r="BT21" i="8"/>
  <c r="AU12" i="5"/>
  <c r="BS10" i="8"/>
  <c r="BS34" i="8"/>
  <c r="BS35" i="8"/>
  <c r="AY93" i="5"/>
  <c r="AY89" i="5"/>
  <c r="AY92" i="5"/>
  <c r="AY91" i="5"/>
  <c r="AY94" i="5"/>
  <c r="AY90" i="5"/>
  <c r="BS22" i="9"/>
  <c r="AZ14" i="8"/>
  <c r="BU6" i="5"/>
  <c r="BU105" i="5"/>
  <c r="BU103" i="5"/>
  <c r="BU104" i="5"/>
  <c r="BU102" i="5"/>
  <c r="BS18" i="5"/>
  <c r="BA31" i="5"/>
  <c r="BA30" i="5"/>
  <c r="BB86" i="9"/>
  <c r="BB82" i="9"/>
  <c r="BB87" i="9"/>
  <c r="BB88" i="9"/>
  <c r="BB84" i="9"/>
  <c r="BB85" i="9"/>
  <c r="BB83" i="9"/>
  <c r="AZ53" i="5"/>
  <c r="AZ55" i="5"/>
  <c r="AZ54" i="5"/>
  <c r="BT18" i="8"/>
  <c r="BS22" i="8"/>
  <c r="BB38" i="8"/>
  <c r="BB40" i="8"/>
  <c r="BB39" i="8"/>
  <c r="BV54" i="8"/>
  <c r="BV53" i="8"/>
  <c r="BV52" i="8"/>
  <c r="BP31" i="9"/>
  <c r="AV34" i="8"/>
  <c r="BV58" i="5"/>
  <c r="BV59" i="5"/>
  <c r="BV57" i="5"/>
  <c r="BV56" i="5"/>
  <c r="BA8" i="5"/>
  <c r="BA25" i="5"/>
  <c r="BA24" i="5"/>
  <c r="O89" i="5"/>
  <c r="O91" i="5"/>
  <c r="O93" i="5"/>
  <c r="O92" i="5"/>
  <c r="O90" i="5"/>
  <c r="O94" i="5"/>
  <c r="Q29" i="5"/>
  <c r="BT33" i="8"/>
  <c r="BT32" i="8"/>
  <c r="BP77" i="5"/>
  <c r="BT48" i="8"/>
  <c r="BT47" i="8"/>
  <c r="BT49" i="8"/>
  <c r="BU6" i="9"/>
  <c r="BT60" i="5"/>
  <c r="BT63" i="5"/>
  <c r="BT62" i="5"/>
  <c r="BT61" i="5"/>
  <c r="BA99" i="5"/>
  <c r="BA97" i="5"/>
  <c r="BA96" i="5"/>
  <c r="BA95" i="5"/>
  <c r="BA100" i="5"/>
  <c r="BA101" i="5"/>
  <c r="BA98" i="5"/>
  <c r="BT54" i="9"/>
  <c r="BT56" i="9"/>
  <c r="BT55" i="9"/>
  <c r="AY42" i="9"/>
  <c r="BV43" i="9"/>
  <c r="BV44" i="9"/>
  <c r="BU94" i="9"/>
  <c r="BU90" i="9"/>
  <c r="BU91" i="9"/>
  <c r="BU92" i="9"/>
  <c r="BU89" i="9"/>
  <c r="BU95" i="9"/>
  <c r="BU93" i="9"/>
  <c r="BB88" i="8"/>
  <c r="BB89" i="8"/>
  <c r="BB90" i="8"/>
  <c r="BB91" i="8"/>
  <c r="BB92" i="8"/>
  <c r="O70" i="5"/>
  <c r="O71" i="5"/>
  <c r="O69" i="5"/>
  <c r="O72" i="5"/>
  <c r="O68" i="5"/>
  <c r="BT8" i="5"/>
  <c r="O16" i="5"/>
  <c r="Q23" i="5"/>
  <c r="BT36" i="9"/>
  <c r="BT35" i="9"/>
  <c r="AZ23" i="9"/>
  <c r="AZ24" i="9"/>
  <c r="BP56" i="9"/>
  <c r="BB12" i="9"/>
  <c r="BS17" i="9"/>
  <c r="AZ7" i="9"/>
  <c r="BS16" i="8"/>
  <c r="BD23" i="9"/>
  <c r="BS97" i="9"/>
  <c r="BS99" i="9"/>
  <c r="BS96" i="9"/>
  <c r="BS98" i="9"/>
  <c r="BS100" i="9"/>
  <c r="BS32" i="9"/>
  <c r="BS10" i="9"/>
  <c r="BU8" i="9"/>
  <c r="AZ60" i="9"/>
  <c r="AZ61" i="9"/>
  <c r="AZ62" i="9"/>
  <c r="AZ63" i="9"/>
  <c r="BU34" i="9"/>
  <c r="BU33" i="9"/>
  <c r="AZ34" i="9"/>
  <c r="AZ33" i="9"/>
  <c r="AY51" i="9"/>
  <c r="AY50" i="9"/>
  <c r="AY48" i="9"/>
  <c r="AY49" i="9"/>
  <c r="AY53" i="9"/>
  <c r="AY52" i="9"/>
  <c r="AY45" i="9"/>
  <c r="AY46" i="9"/>
  <c r="AY47" i="9"/>
  <c r="BV80" i="9"/>
  <c r="BV81" i="9"/>
  <c r="BV79" i="9"/>
  <c r="BV77" i="9"/>
  <c r="BV78" i="9"/>
  <c r="BS42" i="9"/>
  <c r="BB9" i="9"/>
  <c r="AY30" i="9"/>
  <c r="AY31" i="9"/>
  <c r="AY29" i="9"/>
  <c r="AY13" i="9"/>
  <c r="AY34" i="9"/>
  <c r="AY33" i="9"/>
  <c r="AY7" i="8"/>
  <c r="N69" i="5"/>
  <c r="N101" i="5"/>
  <c r="BV31" i="8"/>
  <c r="R84" i="5"/>
  <c r="R83" i="5"/>
  <c r="R85" i="5"/>
  <c r="R87" i="5"/>
  <c r="R88" i="5"/>
  <c r="R86" i="5"/>
  <c r="P8" i="5"/>
  <c r="AZ36" i="5"/>
  <c r="AZ38" i="5"/>
  <c r="AZ37" i="5"/>
  <c r="BA39" i="8"/>
  <c r="BA40" i="8"/>
  <c r="BA38" i="8"/>
  <c r="BA47" i="8"/>
  <c r="BA49" i="8"/>
  <c r="BA48" i="8"/>
  <c r="BS8" i="5"/>
  <c r="BE20" i="8"/>
  <c r="AY32" i="5"/>
  <c r="AY33" i="5"/>
  <c r="AZ53" i="8"/>
  <c r="AZ52" i="8"/>
  <c r="AZ54" i="8"/>
  <c r="BA21" i="5"/>
  <c r="BA20" i="5"/>
  <c r="Q12" i="5"/>
  <c r="R8" i="5"/>
  <c r="S10" i="5"/>
  <c r="BS13" i="8"/>
  <c r="R10" i="5"/>
  <c r="BT6" i="8"/>
  <c r="S84" i="5"/>
  <c r="S86" i="5"/>
  <c r="S87" i="5"/>
  <c r="S88" i="5"/>
  <c r="S83" i="5"/>
  <c r="S85" i="5"/>
  <c r="BF46" i="8"/>
  <c r="R44" i="5"/>
  <c r="R46" i="5"/>
  <c r="R45" i="5"/>
  <c r="AZ29" i="5"/>
  <c r="BS70" i="8"/>
  <c r="BS68" i="8"/>
  <c r="BS69" i="8"/>
  <c r="BS71" i="8"/>
  <c r="BS22" i="5"/>
  <c r="BS26" i="8"/>
  <c r="BV19" i="5"/>
  <c r="BB30" i="5"/>
  <c r="BB31" i="5"/>
  <c r="BV18" i="5"/>
  <c r="AO15" i="8"/>
  <c r="O78" i="5"/>
  <c r="O81" i="5"/>
  <c r="O80" i="5"/>
  <c r="O82" i="5"/>
  <c r="O79" i="5"/>
  <c r="BS30" i="8"/>
  <c r="BS29" i="8"/>
  <c r="BA19" i="5"/>
  <c r="BA54" i="5"/>
  <c r="BA55" i="5"/>
  <c r="BA53" i="5"/>
  <c r="BS23" i="8"/>
  <c r="R31" i="5"/>
  <c r="R30" i="5"/>
  <c r="BT95" i="5"/>
  <c r="BT99" i="5"/>
  <c r="BT100" i="5"/>
  <c r="BT97" i="5"/>
  <c r="BT96" i="5"/>
  <c r="BT98" i="5"/>
  <c r="BT101" i="5"/>
  <c r="R49" i="5"/>
  <c r="R48" i="5"/>
  <c r="R47" i="5"/>
  <c r="AZ7" i="5"/>
  <c r="BB48" i="5"/>
  <c r="BB47" i="5"/>
  <c r="BB49" i="5"/>
  <c r="BS53" i="5"/>
  <c r="BS55" i="5"/>
  <c r="BS54" i="5"/>
  <c r="BA12" i="8"/>
  <c r="AZ32" i="5"/>
  <c r="AZ33" i="5"/>
  <c r="AZ50" i="5"/>
  <c r="AZ52" i="5"/>
  <c r="AZ51" i="5"/>
  <c r="P53" i="5"/>
  <c r="P54" i="5"/>
  <c r="P55" i="5"/>
  <c r="BU71" i="5"/>
  <c r="BU72" i="5"/>
  <c r="BU69" i="5"/>
  <c r="BU70" i="5"/>
  <c r="BU68" i="5"/>
  <c r="BB15" i="9"/>
  <c r="BT8" i="8"/>
  <c r="BB76" i="5"/>
  <c r="BB73" i="5"/>
  <c r="BB75" i="5"/>
  <c r="BB74" i="5"/>
  <c r="BB77" i="5"/>
  <c r="AZ33" i="8"/>
  <c r="AZ32" i="8"/>
  <c r="BT20" i="5"/>
  <c r="BT21" i="5"/>
  <c r="BA76" i="8"/>
  <c r="BA75" i="8"/>
  <c r="BA73" i="8"/>
  <c r="BA74" i="8"/>
  <c r="BA72" i="8"/>
  <c r="BV75" i="9"/>
  <c r="BV73" i="9"/>
  <c r="BV76" i="9"/>
  <c r="BV74" i="9"/>
  <c r="BB39" i="9"/>
  <c r="BB38" i="9"/>
  <c r="BB37" i="9"/>
  <c r="BT6" i="5"/>
  <c r="BT44" i="8"/>
  <c r="BT46" i="8"/>
  <c r="BT43" i="8"/>
  <c r="BT45" i="8"/>
  <c r="P16" i="5"/>
  <c r="BU6" i="8"/>
  <c r="AZ30" i="8"/>
  <c r="AZ29" i="8"/>
  <c r="AZ13" i="5"/>
  <c r="BN82" i="8"/>
  <c r="BB34" i="8"/>
  <c r="BB35" i="8"/>
  <c r="BS25" i="8"/>
  <c r="BS24" i="8"/>
  <c r="BB82" i="5"/>
  <c r="BB79" i="5"/>
  <c r="BB78" i="5"/>
  <c r="BB81" i="5"/>
  <c r="BB80" i="5"/>
  <c r="BU12" i="9"/>
  <c r="BD86" i="5"/>
  <c r="BU32" i="9"/>
  <c r="BB6" i="5"/>
  <c r="BV27" i="8"/>
  <c r="BV28" i="8"/>
  <c r="BA36" i="8"/>
  <c r="BA37" i="8"/>
  <c r="BV14" i="8"/>
  <c r="BT37" i="8"/>
  <c r="BT36" i="8"/>
  <c r="AY44" i="8"/>
  <c r="AY45" i="8"/>
  <c r="AY46" i="8"/>
  <c r="AY43" i="8"/>
  <c r="AY12" i="9"/>
  <c r="BT11" i="8"/>
  <c r="BU43" i="8"/>
  <c r="BU46" i="8"/>
  <c r="BU45" i="8"/>
  <c r="BU44" i="8"/>
  <c r="BU82" i="5"/>
  <c r="BU80" i="5"/>
  <c r="BU79" i="5"/>
  <c r="BU81" i="5"/>
  <c r="BU78" i="5"/>
  <c r="BS29" i="5"/>
  <c r="BV38" i="8"/>
  <c r="BV40" i="8"/>
  <c r="BV39" i="8"/>
  <c r="BB33" i="8"/>
  <c r="BB32" i="8"/>
  <c r="BV45" i="8"/>
  <c r="BV44" i="8"/>
  <c r="BV46" i="8"/>
  <c r="BV43" i="8"/>
  <c r="AY84" i="5"/>
  <c r="AY87" i="5"/>
  <c r="AY88" i="5"/>
  <c r="AY83" i="5"/>
  <c r="AY86" i="5"/>
  <c r="AY85" i="5"/>
  <c r="BV10" i="9"/>
  <c r="BV28" i="9"/>
  <c r="AU28" i="9"/>
  <c r="BT24" i="9"/>
  <c r="BT23" i="9"/>
  <c r="AY99" i="9"/>
  <c r="AY100" i="9"/>
  <c r="AY96" i="9"/>
  <c r="AY98" i="9"/>
  <c r="AY97" i="9"/>
  <c r="AZ22" i="9"/>
  <c r="AW17" i="9"/>
  <c r="P26" i="5"/>
  <c r="BU37" i="9"/>
  <c r="BU38" i="9"/>
  <c r="BU39" i="9"/>
  <c r="BV105" i="9"/>
  <c r="BV102" i="9"/>
  <c r="BV103" i="9"/>
  <c r="BV104" i="9"/>
  <c r="BV101" i="9"/>
  <c r="AZ98" i="8"/>
  <c r="AZ94" i="8"/>
  <c r="AZ96" i="8"/>
  <c r="AZ95" i="8"/>
  <c r="AZ93" i="8"/>
  <c r="AZ97" i="8"/>
  <c r="O33" i="5"/>
  <c r="O32" i="5"/>
  <c r="P69" i="5"/>
  <c r="P72" i="5"/>
  <c r="P70" i="5"/>
  <c r="P68" i="5"/>
  <c r="P71" i="5"/>
  <c r="AY28" i="9"/>
  <c r="BU54" i="9"/>
  <c r="BU55" i="9"/>
  <c r="BU56" i="9"/>
  <c r="BU7" i="9"/>
  <c r="BT42" i="9"/>
  <c r="BV12" i="9"/>
  <c r="BT101" i="9"/>
  <c r="BT104" i="9"/>
  <c r="BT105" i="9"/>
  <c r="BT102" i="9"/>
  <c r="BT103" i="9"/>
  <c r="AZ8" i="9"/>
  <c r="BO82" i="9"/>
  <c r="BT58" i="9"/>
  <c r="BT59" i="9"/>
  <c r="BT57" i="9"/>
  <c r="AZ40" i="9"/>
  <c r="AZ41" i="9"/>
  <c r="AY16" i="9"/>
  <c r="BV40" i="9"/>
  <c r="BV41" i="9"/>
  <c r="BB19" i="9"/>
  <c r="BA17" i="9"/>
  <c r="AU68" i="9"/>
  <c r="AY24" i="9"/>
  <c r="AY23" i="9"/>
  <c r="BS21" i="9"/>
  <c r="AU14" i="9"/>
  <c r="AY78" i="9"/>
  <c r="AY79" i="9"/>
  <c r="AY80" i="9"/>
  <c r="AY77" i="9"/>
  <c r="AY81" i="9"/>
  <c r="AY43" i="9"/>
  <c r="AY44" i="9"/>
  <c r="AZ97" i="9"/>
  <c r="AZ99" i="9"/>
  <c r="AZ98" i="9"/>
  <c r="AZ100" i="9"/>
  <c r="AZ96" i="9"/>
  <c r="BA63" i="9"/>
  <c r="BA61" i="9"/>
  <c r="BA60" i="9"/>
  <c r="BA62" i="9"/>
  <c r="AY93" i="8"/>
  <c r="AY95" i="8"/>
  <c r="AY98" i="8"/>
  <c r="AY96" i="8"/>
  <c r="AY94" i="8"/>
  <c r="AY97" i="8"/>
  <c r="AZ13" i="9"/>
  <c r="BS25" i="9"/>
  <c r="BS87" i="9"/>
  <c r="BS83" i="9"/>
  <c r="BS88" i="9"/>
  <c r="BS82" i="9"/>
  <c r="BS84" i="9"/>
  <c r="BS86" i="9"/>
  <c r="BS85" i="9"/>
  <c r="BS13" i="9"/>
  <c r="BS52" i="9"/>
  <c r="BS53" i="9"/>
  <c r="BS50" i="9"/>
  <c r="BS49" i="9"/>
  <c r="BS48" i="9"/>
  <c r="BS51" i="9"/>
  <c r="AZ42" i="9"/>
  <c r="BA12" i="9"/>
  <c r="BT91" i="9"/>
  <c r="BT89" i="9"/>
  <c r="BT93" i="9"/>
  <c r="BT94" i="9"/>
  <c r="BT90" i="9"/>
  <c r="BT95" i="9"/>
  <c r="BT92" i="9"/>
  <c r="BS19" i="9"/>
  <c r="S70" i="5"/>
  <c r="S71" i="5"/>
  <c r="S72" i="5"/>
  <c r="S69" i="5"/>
  <c r="S68" i="5"/>
  <c r="S95" i="5"/>
  <c r="S97" i="5"/>
  <c r="S101" i="5"/>
  <c r="S98" i="5"/>
  <c r="S96" i="5"/>
  <c r="S99" i="5"/>
  <c r="S100" i="5"/>
  <c r="BN10" i="5"/>
  <c r="BB18" i="5"/>
  <c r="R77" i="5"/>
  <c r="R76" i="5"/>
  <c r="R75" i="5"/>
  <c r="R74" i="5"/>
  <c r="R73" i="5"/>
  <c r="Q16" i="5"/>
  <c r="BS30" i="5"/>
  <c r="BS31" i="5"/>
  <c r="AZ34" i="8"/>
  <c r="AZ35" i="8"/>
  <c r="BT47" i="5"/>
  <c r="BT49" i="5"/>
  <c r="BT48" i="5"/>
  <c r="BB25" i="5"/>
  <c r="BB24" i="5"/>
  <c r="BB20" i="5"/>
  <c r="BB21" i="5"/>
  <c r="AO16" i="8"/>
  <c r="BU31" i="5"/>
  <c r="BU30" i="5"/>
  <c r="R12" i="5"/>
  <c r="BF38" i="5"/>
  <c r="S33" i="5"/>
  <c r="S32" i="5"/>
  <c r="N21" i="5"/>
  <c r="S43" i="5"/>
  <c r="S41" i="5"/>
  <c r="S42" i="5"/>
  <c r="AT38" i="5"/>
  <c r="AY63" i="8"/>
  <c r="AY61" i="8"/>
  <c r="AY60" i="8"/>
  <c r="AY62" i="8"/>
  <c r="O25" i="5"/>
  <c r="O24" i="5"/>
  <c r="AY77" i="5"/>
  <c r="AY75" i="5"/>
  <c r="AY73" i="5"/>
  <c r="AY74" i="5"/>
  <c r="AY76" i="5"/>
  <c r="AW53" i="8"/>
  <c r="AZ10" i="5"/>
  <c r="S24" i="5"/>
  <c r="S25" i="5"/>
  <c r="BD48" i="8"/>
  <c r="AY12" i="8"/>
  <c r="S18" i="5"/>
  <c r="BS35" i="9"/>
  <c r="BS36" i="9"/>
  <c r="BA54" i="8"/>
  <c r="BA52" i="8"/>
  <c r="BA53" i="8"/>
  <c r="AZ8" i="5"/>
  <c r="AZ20" i="8"/>
  <c r="BB50" i="5"/>
  <c r="BB51" i="5"/>
  <c r="BB52" i="5"/>
  <c r="BV20" i="8"/>
  <c r="AY11" i="8"/>
  <c r="BT44" i="5"/>
  <c r="BT46" i="5"/>
  <c r="BT45" i="5"/>
  <c r="R29" i="5"/>
  <c r="BT11" i="5"/>
  <c r="BV53" i="5"/>
  <c r="BV54" i="5"/>
  <c r="BV55" i="5"/>
  <c r="BU22" i="8"/>
  <c r="BS11" i="8"/>
  <c r="BA63" i="5"/>
  <c r="BA60" i="5"/>
  <c r="BA61" i="5"/>
  <c r="BA62" i="5"/>
  <c r="BS78" i="8"/>
  <c r="BS80" i="8"/>
  <c r="BS77" i="8"/>
  <c r="BS81" i="8"/>
  <c r="BS82" i="8"/>
  <c r="BS79" i="8"/>
  <c r="AY18" i="5"/>
  <c r="BV50" i="5"/>
  <c r="BV52" i="5"/>
  <c r="BV51" i="5"/>
  <c r="AZ46" i="8"/>
  <c r="AZ44" i="8"/>
  <c r="AZ43" i="8"/>
  <c r="AZ45" i="8"/>
  <c r="BU8" i="5"/>
  <c r="BS7" i="8"/>
  <c r="BV47" i="5"/>
  <c r="BV48" i="5"/>
  <c r="BV49" i="5"/>
  <c r="BV40" i="5"/>
  <c r="BV39" i="5"/>
  <c r="BA33" i="5"/>
  <c r="BA32" i="5"/>
  <c r="AY96" i="5"/>
  <c r="AY101" i="5"/>
  <c r="AY97" i="5"/>
  <c r="AY98" i="5"/>
  <c r="AY95" i="5"/>
  <c r="AY99" i="5"/>
  <c r="AY100" i="5"/>
  <c r="BB72" i="5"/>
  <c r="BB70" i="5"/>
  <c r="BB71" i="5"/>
  <c r="BB69" i="5"/>
  <c r="BB68" i="5"/>
  <c r="BB55" i="8"/>
  <c r="BB59" i="8"/>
  <c r="BB57" i="8"/>
  <c r="BB58" i="8"/>
  <c r="BB56" i="8"/>
  <c r="BV34" i="5"/>
  <c r="BV35" i="5"/>
  <c r="BV74" i="8"/>
  <c r="BV76" i="8"/>
  <c r="BV75" i="8"/>
  <c r="BV73" i="8"/>
  <c r="BV72" i="8"/>
  <c r="BU8" i="8"/>
  <c r="BU40" i="5"/>
  <c r="BU39" i="5"/>
  <c r="AR15" i="8"/>
  <c r="BB26" i="8"/>
  <c r="O17" i="5"/>
  <c r="O67" i="5"/>
  <c r="O64" i="5"/>
  <c r="O66" i="5"/>
  <c r="O65" i="5"/>
  <c r="AY35" i="5"/>
  <c r="AY34" i="5"/>
  <c r="AZ28" i="9"/>
  <c r="P82" i="5"/>
  <c r="P79" i="5"/>
  <c r="P81" i="5"/>
  <c r="P78" i="5"/>
  <c r="P80" i="5"/>
  <c r="AR86" i="8"/>
  <c r="BN59" i="9"/>
  <c r="AV69" i="9"/>
  <c r="BB18" i="9"/>
  <c r="P83" i="5"/>
  <c r="P88" i="5"/>
  <c r="P84" i="5"/>
  <c r="P86" i="5"/>
  <c r="P87" i="5"/>
  <c r="P85" i="5"/>
  <c r="P18" i="5"/>
  <c r="BV98" i="9"/>
  <c r="BV99" i="9"/>
  <c r="BV96" i="9"/>
  <c r="BV100" i="9"/>
  <c r="BV97" i="9"/>
  <c r="O9" i="5"/>
  <c r="BA15" i="9"/>
  <c r="Q77" i="5"/>
  <c r="Q76" i="5"/>
  <c r="Q74" i="5"/>
  <c r="Q75" i="5"/>
  <c r="Q73" i="5"/>
  <c r="BT8" i="9"/>
  <c r="BV24" i="9"/>
  <c r="BV23" i="9"/>
  <c r="BS17" i="5"/>
  <c r="BS90" i="9"/>
  <c r="BS89" i="9"/>
  <c r="BS93" i="9"/>
  <c r="BS94" i="9"/>
  <c r="BS92" i="9"/>
  <c r="BS95" i="9"/>
  <c r="BS91" i="9"/>
  <c r="BV59" i="9"/>
  <c r="BV58" i="9"/>
  <c r="BV57" i="9"/>
  <c r="BS7" i="9"/>
  <c r="BA10" i="9"/>
  <c r="BS9" i="9"/>
  <c r="BU11" i="9"/>
  <c r="BU28" i="9"/>
  <c r="BT86" i="9"/>
  <c r="BT85" i="9"/>
  <c r="BT83" i="9"/>
  <c r="BT82" i="9"/>
  <c r="BT88" i="9"/>
  <c r="BT84" i="9"/>
  <c r="BT87" i="9"/>
  <c r="BT32" i="9"/>
  <c r="BB42" i="9"/>
  <c r="AZ74" i="9"/>
  <c r="AZ73" i="9"/>
  <c r="AZ75" i="9"/>
  <c r="AZ76" i="9"/>
  <c r="BU9" i="9"/>
  <c r="BS15" i="9"/>
  <c r="BB40" i="9"/>
  <c r="BB41" i="9"/>
  <c r="BA101" i="9"/>
  <c r="BA105" i="9"/>
  <c r="BA103" i="9"/>
  <c r="BA104" i="9"/>
  <c r="BA102" i="9"/>
  <c r="BN101" i="9"/>
  <c r="BS70" i="9"/>
  <c r="BS71" i="9"/>
  <c r="BS68" i="9"/>
  <c r="BS69" i="9"/>
  <c r="BS72" i="9"/>
  <c r="BB17" i="9"/>
  <c r="AY86" i="9"/>
  <c r="AY84" i="9"/>
  <c r="AY88" i="9"/>
  <c r="AY85" i="9"/>
  <c r="AY83" i="9"/>
  <c r="AY82" i="9"/>
  <c r="AY87" i="9"/>
  <c r="AY17" i="9"/>
  <c r="BA22" i="9"/>
  <c r="BS23" i="9"/>
  <c r="BS24" i="9"/>
  <c r="BU7" i="8"/>
  <c r="R13" i="5"/>
  <c r="BS10" i="5"/>
  <c r="R15" i="5"/>
  <c r="BO26" i="5"/>
  <c r="AU13" i="5"/>
  <c r="BA31" i="8"/>
  <c r="BA20" i="8"/>
  <c r="BB74" i="8"/>
  <c r="BB72" i="8"/>
  <c r="BB75" i="8"/>
  <c r="BB76" i="8"/>
  <c r="BB73" i="8"/>
  <c r="S19" i="5"/>
  <c r="P6" i="5"/>
  <c r="Q11" i="5"/>
  <c r="BT64" i="5"/>
  <c r="BT66" i="5"/>
  <c r="BT67" i="5"/>
  <c r="BT65" i="5"/>
  <c r="BG62" i="5"/>
  <c r="BA15" i="8"/>
  <c r="S22" i="5"/>
  <c r="AY8" i="8"/>
  <c r="BE81" i="5"/>
  <c r="AY40" i="5"/>
  <c r="AY39" i="5"/>
  <c r="AZ49" i="8"/>
  <c r="AZ47" i="8"/>
  <c r="AZ48" i="8"/>
  <c r="BA51" i="5"/>
  <c r="BA52" i="5"/>
  <c r="BA50" i="5"/>
  <c r="AV33" i="8"/>
  <c r="BV16" i="9"/>
  <c r="BU21" i="5"/>
  <c r="BU20" i="5"/>
  <c r="AY21" i="8"/>
  <c r="BS9" i="5"/>
  <c r="AY21" i="5"/>
  <c r="AY20" i="5"/>
  <c r="BB52" i="8"/>
  <c r="BB53" i="8"/>
  <c r="BB54" i="8"/>
  <c r="R60" i="5"/>
  <c r="R61" i="5"/>
  <c r="R63" i="5"/>
  <c r="R62" i="5"/>
  <c r="S75" i="5"/>
  <c r="S74" i="5"/>
  <c r="S76" i="5"/>
  <c r="S77" i="5"/>
  <c r="S73" i="5"/>
  <c r="AY9" i="5"/>
  <c r="O53" i="5"/>
  <c r="O55" i="5"/>
  <c r="O54" i="5"/>
  <c r="BT23" i="5"/>
  <c r="BB27" i="8"/>
  <c r="BB28" i="8"/>
  <c r="BB9" i="8"/>
  <c r="AY59" i="8"/>
  <c r="AY55" i="8"/>
  <c r="AY58" i="8"/>
  <c r="AY56" i="8"/>
  <c r="AY57" i="8"/>
  <c r="BT58" i="5"/>
  <c r="BT56" i="5"/>
  <c r="BT57" i="5"/>
  <c r="BT59" i="5"/>
  <c r="AY22" i="5"/>
  <c r="AY45" i="5"/>
  <c r="AY44" i="5"/>
  <c r="AY46" i="5"/>
  <c r="AY41" i="8"/>
  <c r="AY42" i="8"/>
  <c r="AZ16" i="5"/>
  <c r="BB93" i="5"/>
  <c r="BB89" i="5"/>
  <c r="BB91" i="5"/>
  <c r="BB94" i="5"/>
  <c r="BB92" i="5"/>
  <c r="BB90" i="5"/>
  <c r="AZ9" i="8"/>
  <c r="AZ49" i="5"/>
  <c r="AZ47" i="5"/>
  <c r="AZ48" i="5"/>
  <c r="AY18" i="8"/>
  <c r="BV23" i="8"/>
  <c r="AZ23" i="5"/>
  <c r="BA40" i="9"/>
  <c r="BA41" i="9"/>
  <c r="BU22" i="5"/>
  <c r="BB60" i="8"/>
  <c r="BB63" i="8"/>
  <c r="BB62" i="8"/>
  <c r="BB61" i="8"/>
  <c r="BB16" i="5"/>
  <c r="BB21" i="8"/>
  <c r="BU11" i="5"/>
  <c r="BU7" i="5"/>
  <c r="AY11" i="5"/>
  <c r="AZ25" i="8"/>
  <c r="AZ24" i="8"/>
  <c r="BT15" i="9"/>
  <c r="BU50" i="8"/>
  <c r="BU51" i="8"/>
  <c r="AY15" i="8"/>
  <c r="BP79" i="8"/>
  <c r="AZ18" i="5"/>
  <c r="Q62" i="5"/>
  <c r="Q60" i="5"/>
  <c r="Q63" i="5"/>
  <c r="Q61" i="5"/>
  <c r="BV7" i="8"/>
  <c r="BS58" i="5"/>
  <c r="BS56" i="5"/>
  <c r="BS57" i="5"/>
  <c r="BS59" i="5"/>
  <c r="BT12" i="8"/>
  <c r="R17" i="5"/>
  <c r="BS9" i="8"/>
  <c r="BU30" i="8"/>
  <c r="BU29" i="8"/>
  <c r="BU16" i="5"/>
  <c r="BS11" i="5"/>
  <c r="K63" i="5"/>
  <c r="BV8" i="9"/>
  <c r="AZ45" i="5"/>
  <c r="AZ46" i="5"/>
  <c r="AZ44" i="5"/>
  <c r="Q71" i="5"/>
  <c r="Q68" i="5"/>
  <c r="Q70" i="5"/>
  <c r="Q69" i="5"/>
  <c r="Q72" i="5"/>
  <c r="BA42" i="8"/>
  <c r="BA41" i="8"/>
  <c r="BV15" i="9"/>
  <c r="BS62" i="9"/>
  <c r="BS61" i="9"/>
  <c r="BS60" i="9"/>
  <c r="BS63" i="9"/>
  <c r="BA74" i="9"/>
  <c r="BA76" i="9"/>
  <c r="BA73" i="9"/>
  <c r="BA75" i="9"/>
  <c r="O18" i="5"/>
  <c r="P46" i="5"/>
  <c r="P45" i="5"/>
  <c r="P44" i="5"/>
  <c r="O19" i="5"/>
  <c r="AZ84" i="8"/>
  <c r="AZ85" i="8"/>
  <c r="AZ87" i="8"/>
  <c r="AZ86" i="8"/>
  <c r="AZ83" i="8"/>
  <c r="AZ6" i="9"/>
  <c r="P17" i="5"/>
  <c r="BS78" i="9"/>
  <c r="BS77" i="9"/>
  <c r="BS81" i="9"/>
  <c r="BS79" i="9"/>
  <c r="BS80" i="9"/>
  <c r="BV47" i="9"/>
  <c r="BV46" i="9"/>
  <c r="BV45" i="9"/>
  <c r="AY32" i="9"/>
  <c r="AY37" i="5"/>
  <c r="AY36" i="5"/>
  <c r="AY38" i="5"/>
  <c r="P103" i="5"/>
  <c r="P104" i="5"/>
  <c r="P102" i="5"/>
  <c r="P105" i="5"/>
  <c r="P100" i="5"/>
  <c r="P95" i="5"/>
  <c r="P99" i="5"/>
  <c r="P96" i="5"/>
  <c r="P97" i="5"/>
  <c r="P98" i="5"/>
  <c r="P101" i="5"/>
  <c r="BV68" i="9"/>
  <c r="BV69" i="9"/>
  <c r="BV72" i="9"/>
  <c r="BV70" i="9"/>
  <c r="BV71" i="9"/>
  <c r="AZ84" i="9"/>
  <c r="AZ85" i="9"/>
  <c r="AZ86" i="9"/>
  <c r="AZ88" i="9"/>
  <c r="AZ82" i="9"/>
  <c r="AZ87" i="9"/>
  <c r="AZ83" i="9"/>
  <c r="BT6" i="9"/>
  <c r="BP21" i="9"/>
  <c r="BU25" i="9"/>
  <c r="BU90" i="8"/>
  <c r="BU89" i="8"/>
  <c r="BU91" i="8"/>
  <c r="BU88" i="8"/>
  <c r="BU92" i="8"/>
  <c r="BU29" i="9"/>
  <c r="BU31" i="9"/>
  <c r="BU30" i="9"/>
  <c r="AY83" i="8"/>
  <c r="AY86" i="8"/>
  <c r="AY87" i="8"/>
  <c r="AY85" i="8"/>
  <c r="AY84" i="8"/>
  <c r="AZ68" i="9"/>
  <c r="AZ69" i="9"/>
  <c r="AZ70" i="9"/>
  <c r="AZ72" i="9"/>
  <c r="AZ71" i="9"/>
  <c r="BS47" i="9"/>
  <c r="BS46" i="9"/>
  <c r="BS45" i="9"/>
  <c r="AZ19" i="9"/>
  <c r="BU100" i="8"/>
  <c r="BU102" i="8"/>
  <c r="BU105" i="8"/>
  <c r="BU103" i="8"/>
  <c r="BU101" i="8"/>
  <c r="BU99" i="8"/>
  <c r="BU104" i="8"/>
  <c r="AY18" i="9"/>
  <c r="BV20" i="9"/>
  <c r="AW28" i="9"/>
  <c r="BV18" i="9"/>
  <c r="O13" i="5"/>
  <c r="BS105" i="9"/>
  <c r="BS101" i="9"/>
  <c r="BS104" i="9"/>
  <c r="BS103" i="9"/>
  <c r="BS102" i="9"/>
  <c r="BA13" i="9"/>
  <c r="BA34" i="9"/>
  <c r="BA33" i="9"/>
  <c r="BS6" i="9"/>
  <c r="AY7" i="9"/>
  <c r="AZ38" i="9"/>
  <c r="AZ37" i="9"/>
  <c r="AZ39" i="9"/>
  <c r="BB25" i="9"/>
  <c r="AZ47" i="9"/>
  <c r="AZ46" i="9"/>
  <c r="AZ45" i="9"/>
  <c r="AZ16" i="9"/>
  <c r="AZ66" i="8"/>
  <c r="AZ67" i="8"/>
  <c r="AZ65" i="8"/>
  <c r="AZ64" i="8"/>
  <c r="BU12" i="8"/>
  <c r="R6" i="5"/>
  <c r="R81" i="5"/>
  <c r="R79" i="5"/>
  <c r="R82" i="5"/>
  <c r="R80" i="5"/>
  <c r="R78" i="5"/>
  <c r="BT27" i="5"/>
  <c r="BT28" i="5"/>
  <c r="BS63" i="8"/>
  <c r="BS60" i="8"/>
  <c r="BS62" i="8"/>
  <c r="BS61" i="8"/>
  <c r="BV15" i="5"/>
  <c r="BF20" i="8"/>
  <c r="R18" i="5"/>
  <c r="S29" i="5"/>
  <c r="AZ34" i="5"/>
  <c r="AZ35" i="5"/>
  <c r="R22" i="5"/>
  <c r="BG34" i="5"/>
  <c r="AZ20" i="5"/>
  <c r="AZ21" i="5"/>
  <c r="AZ70" i="5"/>
  <c r="AZ72" i="5"/>
  <c r="AZ69" i="5"/>
  <c r="AZ68" i="5"/>
  <c r="AZ71" i="5"/>
  <c r="AQ98" i="9"/>
  <c r="AY15" i="5"/>
  <c r="BB8" i="5"/>
  <c r="BQ24" i="8"/>
  <c r="BT15" i="5"/>
  <c r="BV29" i="5"/>
  <c r="BA33" i="8"/>
  <c r="BA32" i="8"/>
  <c r="AY9" i="8"/>
  <c r="BB64" i="5"/>
  <c r="BB66" i="5"/>
  <c r="BB65" i="5"/>
  <c r="BB67" i="5"/>
  <c r="AZ8" i="8"/>
  <c r="BU10" i="5"/>
  <c r="BS14" i="5"/>
  <c r="BA16" i="5"/>
  <c r="AY39" i="8"/>
  <c r="AY38" i="8"/>
  <c r="AY40" i="8"/>
  <c r="AZ14" i="5"/>
  <c r="BA23" i="8"/>
  <c r="AZ27" i="9"/>
  <c r="AZ26" i="9"/>
  <c r="BS37" i="8"/>
  <c r="BS36" i="8"/>
  <c r="AY6" i="5"/>
  <c r="BU18" i="8"/>
  <c r="BT42" i="5"/>
  <c r="BT41" i="5"/>
  <c r="BT43" i="5"/>
  <c r="AZ98" i="5"/>
  <c r="AZ99" i="5"/>
  <c r="AZ97" i="5"/>
  <c r="AZ101" i="5"/>
  <c r="AZ96" i="5"/>
  <c r="AZ95" i="5"/>
  <c r="AZ100" i="5"/>
  <c r="AY32" i="8"/>
  <c r="AY33" i="8"/>
  <c r="BV26" i="8"/>
  <c r="BS92" i="5"/>
  <c r="BS93" i="5"/>
  <c r="BS91" i="5"/>
  <c r="BS89" i="5"/>
  <c r="BS90" i="5"/>
  <c r="BS94" i="5"/>
  <c r="BS56" i="8"/>
  <c r="BS55" i="8"/>
  <c r="BS57" i="8"/>
  <c r="BS59" i="8"/>
  <c r="BS58" i="8"/>
  <c r="O8" i="5"/>
  <c r="BV30" i="5"/>
  <c r="BV31" i="5"/>
  <c r="AY16" i="8"/>
  <c r="BB7" i="5"/>
  <c r="Q101" i="5"/>
  <c r="Q96" i="5"/>
  <c r="Q99" i="5"/>
  <c r="Q98" i="5"/>
  <c r="Q95" i="5"/>
  <c r="Q100" i="5"/>
  <c r="Q97" i="5"/>
  <c r="AZ6" i="8"/>
  <c r="AZ17" i="8"/>
  <c r="Q55" i="5"/>
  <c r="Q53" i="5"/>
  <c r="Q54" i="5"/>
  <c r="AY6" i="8"/>
  <c r="AR32" i="8"/>
  <c r="BV16" i="5"/>
  <c r="BT68" i="8"/>
  <c r="BT71" i="8"/>
  <c r="BT70" i="8"/>
  <c r="BT69" i="8"/>
  <c r="I88" i="5"/>
  <c r="BV99" i="8"/>
  <c r="BV100" i="8"/>
  <c r="BV103" i="8"/>
  <c r="BV102" i="8"/>
  <c r="BV104" i="8"/>
  <c r="BV101" i="8"/>
  <c r="BV105" i="8"/>
  <c r="BU28" i="8"/>
  <c r="BU27" i="8"/>
  <c r="BB6" i="8"/>
  <c r="BU53" i="5"/>
  <c r="BU54" i="5"/>
  <c r="BU55" i="5"/>
  <c r="AZ12" i="5"/>
  <c r="BA35" i="8"/>
  <c r="BA34" i="8"/>
  <c r="BT15" i="8"/>
  <c r="BU19" i="8"/>
  <c r="BA22" i="5"/>
  <c r="BA26" i="8"/>
  <c r="BG89" i="8"/>
  <c r="R26" i="5"/>
  <c r="BV78" i="5"/>
  <c r="BV79" i="5"/>
  <c r="BV80" i="5"/>
  <c r="BV81" i="5"/>
  <c r="BV82" i="5"/>
  <c r="BU80" i="8"/>
  <c r="BU82" i="8"/>
  <c r="BU79" i="8"/>
  <c r="BU77" i="8"/>
  <c r="BU81" i="8"/>
  <c r="BU78" i="8"/>
  <c r="AV87" i="5"/>
  <c r="AY13" i="8"/>
  <c r="BA46" i="5"/>
  <c r="BA45" i="5"/>
  <c r="BA44" i="5"/>
  <c r="BA14" i="5"/>
  <c r="AZ23" i="8"/>
  <c r="AY67" i="8"/>
  <c r="AY66" i="8"/>
  <c r="AY65" i="8"/>
  <c r="AY64" i="8"/>
  <c r="BB20" i="8"/>
  <c r="BU20" i="8"/>
  <c r="BA26" i="5"/>
  <c r="BT77" i="5"/>
  <c r="BT76" i="5"/>
  <c r="BT75" i="5"/>
  <c r="BT73" i="5"/>
  <c r="BT74" i="5"/>
  <c r="BV32" i="5"/>
  <c r="BV33" i="5"/>
  <c r="O100" i="5"/>
  <c r="O99" i="5"/>
  <c r="O101" i="5"/>
  <c r="O98" i="5"/>
  <c r="O95" i="5"/>
  <c r="O96" i="5"/>
  <c r="O97" i="5"/>
  <c r="P64" i="5"/>
  <c r="P67" i="5"/>
  <c r="P66" i="5"/>
  <c r="P65" i="5"/>
  <c r="BS59" i="9"/>
  <c r="BS57" i="9"/>
  <c r="BS58" i="9"/>
  <c r="BU14" i="8"/>
  <c r="AZ20" i="9"/>
  <c r="BU61" i="9"/>
  <c r="BU63" i="9"/>
  <c r="BU60" i="9"/>
  <c r="BU62" i="9"/>
  <c r="AY10" i="9"/>
  <c r="BB36" i="9"/>
  <c r="BB35" i="9"/>
  <c r="Q35" i="5"/>
  <c r="Q34" i="5"/>
  <c r="BA29" i="8"/>
  <c r="BA30" i="8"/>
  <c r="AP71" i="9"/>
  <c r="AU54" i="9"/>
  <c r="AY39" i="9"/>
  <c r="AY38" i="9"/>
  <c r="AY37" i="9"/>
  <c r="BB18" i="8"/>
  <c r="BO69" i="9"/>
  <c r="BT22" i="9"/>
  <c r="BU21" i="9"/>
  <c r="AZ28" i="5"/>
  <c r="AZ27" i="5"/>
  <c r="BB21" i="9"/>
  <c r="BA25" i="9"/>
  <c r="AW75" i="9"/>
  <c r="BV32" i="9"/>
  <c r="AY41" i="9"/>
  <c r="AY40" i="9"/>
  <c r="BB97" i="8"/>
  <c r="BB93" i="8"/>
  <c r="BB94" i="8"/>
  <c r="BB96" i="8"/>
  <c r="BB98" i="8"/>
  <c r="BB95" i="8"/>
  <c r="BS99" i="8"/>
  <c r="BS103" i="8"/>
  <c r="BS104" i="8"/>
  <c r="BS100" i="8"/>
  <c r="BS101" i="8"/>
  <c r="BS102" i="8"/>
  <c r="BS105" i="8"/>
  <c r="BT63" i="9"/>
  <c r="BT60" i="9"/>
  <c r="BT61" i="9"/>
  <c r="BT62" i="9"/>
  <c r="BB29" i="9"/>
  <c r="BB30" i="9"/>
  <c r="BB31" i="9"/>
  <c r="BB33" i="9"/>
  <c r="BB34" i="9"/>
  <c r="BB65" i="9"/>
  <c r="BB66" i="9"/>
  <c r="BB64" i="9"/>
  <c r="BB67" i="9"/>
  <c r="AZ36" i="9"/>
  <c r="AZ35" i="9"/>
  <c r="BS94" i="8"/>
  <c r="BS97" i="8"/>
  <c r="BS96" i="8"/>
  <c r="BS93" i="8"/>
  <c r="BS95" i="8"/>
  <c r="BS98" i="8"/>
  <c r="BA78" i="9"/>
  <c r="BA77" i="9"/>
  <c r="BA80" i="9"/>
  <c r="BA81" i="9"/>
  <c r="BA79" i="9"/>
  <c r="BB11" i="9"/>
  <c r="AY20" i="9"/>
  <c r="AY9" i="9"/>
  <c r="Q7" i="5"/>
  <c r="N33" i="5"/>
  <c r="BQ62" i="5"/>
  <c r="Q10" i="5"/>
  <c r="M53" i="5"/>
  <c r="R16" i="5"/>
  <c r="M9" i="5"/>
  <c r="R23" i="5"/>
  <c r="AY17" i="8"/>
  <c r="R24" i="5"/>
  <c r="R25" i="5"/>
  <c r="Q9" i="5"/>
  <c r="BO9" i="8"/>
  <c r="BA12" i="5"/>
  <c r="BA13" i="8"/>
  <c r="AZ40" i="5"/>
  <c r="AZ39" i="5"/>
  <c r="S81" i="5"/>
  <c r="S78" i="5"/>
  <c r="S80" i="5"/>
  <c r="S79" i="5"/>
  <c r="S82" i="5"/>
  <c r="BE9" i="8"/>
  <c r="BA18" i="8"/>
  <c r="P7" i="5"/>
  <c r="Q6" i="5"/>
  <c r="BA56" i="8"/>
  <c r="BA57" i="8"/>
  <c r="BA58" i="8"/>
  <c r="BA55" i="8"/>
  <c r="BA59" i="8"/>
  <c r="S105" i="5"/>
  <c r="S104" i="5"/>
  <c r="S103" i="5"/>
  <c r="S102" i="5"/>
  <c r="AY22" i="8"/>
  <c r="BV25" i="8"/>
  <c r="BV24" i="8"/>
  <c r="BA34" i="5"/>
  <c r="BA35" i="5"/>
  <c r="AP8" i="8"/>
  <c r="BB61" i="5"/>
  <c r="BB63" i="5"/>
  <c r="BB62" i="5"/>
  <c r="BB60" i="5"/>
  <c r="AU79" i="5"/>
  <c r="AZ63" i="8"/>
  <c r="AZ62" i="8"/>
  <c r="AZ61" i="8"/>
  <c r="AZ60" i="8"/>
  <c r="BB10" i="8"/>
  <c r="BB10" i="5"/>
  <c r="BS39" i="5"/>
  <c r="BS40" i="5"/>
  <c r="AU70" i="8"/>
  <c r="F18" i="5"/>
  <c r="BU9" i="5"/>
  <c r="O52" i="5"/>
  <c r="O50" i="5"/>
  <c r="O51" i="5"/>
  <c r="BB28" i="5"/>
  <c r="BB27" i="5"/>
  <c r="BB8" i="8"/>
  <c r="S56" i="5"/>
  <c r="S57" i="5"/>
  <c r="S59" i="5"/>
  <c r="S58" i="5"/>
  <c r="AZ31" i="5"/>
  <c r="AZ30" i="5"/>
  <c r="BB23" i="5"/>
  <c r="AZ39" i="8"/>
  <c r="AZ40" i="8"/>
  <c r="AZ38" i="8"/>
  <c r="BT80" i="8"/>
  <c r="BT79" i="8"/>
  <c r="BT78" i="8"/>
  <c r="BT77" i="8"/>
  <c r="BT81" i="8"/>
  <c r="BT82" i="8"/>
  <c r="BA27" i="5"/>
  <c r="BA28" i="5"/>
  <c r="AY29" i="5"/>
  <c r="P29" i="5"/>
  <c r="AW29" i="8"/>
  <c r="BU23" i="5"/>
  <c r="BS16" i="5"/>
  <c r="BS38" i="8"/>
  <c r="BS39" i="8"/>
  <c r="BS40" i="8"/>
  <c r="BT22" i="5"/>
  <c r="BT38" i="8"/>
  <c r="BT40" i="8"/>
  <c r="BT39" i="8"/>
  <c r="J58" i="5"/>
  <c r="AY23" i="8"/>
  <c r="BV9" i="5"/>
  <c r="BS27" i="5"/>
  <c r="BS28" i="5"/>
  <c r="AY20" i="8"/>
  <c r="BV101" i="5"/>
  <c r="BV97" i="5"/>
  <c r="BV98" i="5"/>
  <c r="BV95" i="5"/>
  <c r="BV100" i="5"/>
  <c r="BV99" i="5"/>
  <c r="BV96" i="5"/>
  <c r="BV32" i="8"/>
  <c r="BV33" i="8"/>
  <c r="BV74" i="5"/>
  <c r="BV75" i="5"/>
  <c r="BV76" i="5"/>
  <c r="BV73" i="5"/>
  <c r="BV77" i="5"/>
  <c r="BB94" i="9"/>
  <c r="BB90" i="9"/>
  <c r="BB89" i="9"/>
  <c r="BB95" i="9"/>
  <c r="BB91" i="9"/>
  <c r="BB92" i="9"/>
  <c r="BB93" i="9"/>
  <c r="BS34" i="5"/>
  <c r="BS35" i="5"/>
  <c r="O12" i="5"/>
  <c r="BT22" i="8"/>
  <c r="BT38" i="5"/>
  <c r="BT36" i="5"/>
  <c r="BT37" i="5"/>
  <c r="BA91" i="5"/>
  <c r="BA92" i="5"/>
  <c r="BA90" i="5"/>
  <c r="BA93" i="5"/>
  <c r="BA89" i="5"/>
  <c r="BA94" i="5"/>
  <c r="BU67" i="5"/>
  <c r="BU66" i="5"/>
  <c r="BU64" i="5"/>
  <c r="BU65" i="5"/>
  <c r="BB30" i="8"/>
  <c r="BB29" i="8"/>
  <c r="BE87" i="8"/>
  <c r="BT26" i="5"/>
  <c r="BA16" i="8"/>
  <c r="BB29" i="5"/>
  <c r="AZ17" i="5"/>
  <c r="BU31" i="8"/>
  <c r="BA83" i="5"/>
  <c r="BA88" i="5"/>
  <c r="BA85" i="5"/>
  <c r="BA86" i="5"/>
  <c r="BA87" i="5"/>
  <c r="BA84" i="5"/>
  <c r="O22" i="5"/>
  <c r="BV48" i="9"/>
  <c r="BV53" i="9"/>
  <c r="BV51" i="9"/>
  <c r="BV49" i="9"/>
  <c r="BV50" i="9"/>
  <c r="BV52" i="9"/>
  <c r="Q18" i="5"/>
  <c r="AP36" i="9"/>
  <c r="BV14" i="9"/>
  <c r="H65" i="5"/>
  <c r="BA8" i="8"/>
  <c r="P15" i="5"/>
  <c r="BU18" i="9"/>
  <c r="AZ41" i="8"/>
  <c r="AZ42" i="8"/>
  <c r="Q21" i="5"/>
  <c r="Q20" i="5"/>
  <c r="BT12" i="9"/>
  <c r="BU59" i="9"/>
  <c r="BU57" i="9"/>
  <c r="BU58" i="9"/>
  <c r="BA49" i="5"/>
  <c r="BA48" i="5"/>
  <c r="BA47" i="5"/>
  <c r="Q40" i="5"/>
  <c r="Q39" i="5"/>
  <c r="BT94" i="8"/>
  <c r="BT96" i="8"/>
  <c r="BT93" i="8"/>
  <c r="BT97" i="8"/>
  <c r="BT95" i="8"/>
  <c r="BT98" i="8"/>
  <c r="AZ57" i="9"/>
  <c r="AZ59" i="9"/>
  <c r="AZ58" i="9"/>
  <c r="O36" i="5"/>
  <c r="O37" i="5"/>
  <c r="O38" i="5"/>
  <c r="AP85" i="8"/>
  <c r="AY89" i="8"/>
  <c r="AY92" i="8"/>
  <c r="AY88" i="8"/>
  <c r="AY91" i="8"/>
  <c r="AY90" i="8"/>
  <c r="BA9" i="8"/>
  <c r="BT74" i="9"/>
  <c r="BT73" i="9"/>
  <c r="BT75" i="9"/>
  <c r="BT76" i="9"/>
  <c r="BS12" i="9"/>
  <c r="AW13" i="9"/>
  <c r="AO78" i="9"/>
  <c r="O7" i="5"/>
  <c r="BV9" i="9"/>
  <c r="BB74" i="9"/>
  <c r="BB75" i="9"/>
  <c r="BB76" i="9"/>
  <c r="BB73" i="9"/>
  <c r="AZ54" i="9"/>
  <c r="AZ56" i="9"/>
  <c r="AZ55" i="9"/>
  <c r="BB43" i="9"/>
  <c r="BB44" i="9"/>
  <c r="AY8" i="9"/>
  <c r="BB57" i="9"/>
  <c r="BB59" i="9"/>
  <c r="BB58" i="9"/>
  <c r="AY21" i="9"/>
  <c r="BS73" i="9"/>
  <c r="BS74" i="9"/>
  <c r="BS76" i="9"/>
  <c r="BS75" i="9"/>
  <c r="BA66" i="9"/>
  <c r="BA64" i="9"/>
  <c r="BA65" i="9"/>
  <c r="BA67" i="9"/>
  <c r="BU96" i="8"/>
  <c r="BU98" i="8"/>
  <c r="BU94" i="8"/>
  <c r="BU95" i="8"/>
  <c r="BU93" i="8"/>
  <c r="BU97" i="8"/>
  <c r="BU86" i="8"/>
  <c r="BU87" i="8"/>
  <c r="BU83" i="8"/>
  <c r="BU84" i="8"/>
  <c r="BU85" i="8"/>
  <c r="BS33" i="9"/>
  <c r="BS34" i="9"/>
  <c r="O15" i="5"/>
  <c r="BU19" i="9"/>
  <c r="BV63" i="9"/>
  <c r="BV62" i="9"/>
  <c r="BV61" i="9"/>
  <c r="BV60" i="9"/>
  <c r="BU27" i="9"/>
  <c r="BU26" i="9"/>
  <c r="BA42" i="9"/>
  <c r="BA38" i="9"/>
  <c r="BA39" i="9"/>
  <c r="BA37" i="9"/>
  <c r="BU74" i="8"/>
  <c r="BU75" i="8"/>
  <c r="BU72" i="8"/>
  <c r="BU73" i="8"/>
  <c r="BU76" i="8"/>
  <c r="AY29" i="8"/>
  <c r="AY30" i="8"/>
  <c r="S35" i="5"/>
  <c r="S34" i="5"/>
  <c r="S55" i="5"/>
  <c r="S53" i="5"/>
  <c r="S54" i="5"/>
  <c r="BV60" i="5"/>
  <c r="BV61" i="5"/>
  <c r="BV63" i="5"/>
  <c r="BV62" i="5"/>
  <c r="S60" i="5"/>
  <c r="S62" i="5"/>
  <c r="S61" i="5"/>
  <c r="S63" i="5"/>
  <c r="AY61" i="5"/>
  <c r="AY62" i="5"/>
  <c r="AY60" i="5"/>
  <c r="AY63" i="5"/>
  <c r="R59" i="5"/>
  <c r="R58" i="5"/>
  <c r="R56" i="5"/>
  <c r="R57" i="5"/>
  <c r="R9" i="5"/>
  <c r="R70" i="5"/>
  <c r="R71" i="5"/>
  <c r="R69" i="5"/>
  <c r="R72" i="5"/>
  <c r="R68" i="5"/>
  <c r="S23" i="5"/>
  <c r="BT7" i="5"/>
  <c r="AZ11" i="8"/>
  <c r="R27" i="5"/>
  <c r="R28" i="5"/>
  <c r="BT9" i="8"/>
  <c r="AZ64" i="5"/>
  <c r="AZ66" i="5"/>
  <c r="AZ65" i="5"/>
  <c r="AZ67" i="5"/>
  <c r="BV22" i="5"/>
  <c r="BV26" i="5"/>
  <c r="BU45" i="9"/>
  <c r="BU46" i="9"/>
  <c r="BU47" i="9"/>
  <c r="S7" i="5"/>
  <c r="R96" i="5"/>
  <c r="R97" i="5"/>
  <c r="R99" i="5"/>
  <c r="R95" i="5"/>
  <c r="R101" i="5"/>
  <c r="R100" i="5"/>
  <c r="R98" i="5"/>
  <c r="R50" i="5"/>
  <c r="R52" i="5"/>
  <c r="R51" i="5"/>
  <c r="AZ19" i="5"/>
  <c r="AZ43" i="5"/>
  <c r="AZ42" i="5"/>
  <c r="AZ41" i="5"/>
  <c r="BV82" i="8"/>
  <c r="BV79" i="8"/>
  <c r="BV78" i="8"/>
  <c r="BV81" i="8"/>
  <c r="BV80" i="8"/>
  <c r="BV77" i="8"/>
  <c r="AZ78" i="5"/>
  <c r="AZ79" i="5"/>
  <c r="AZ81" i="5"/>
  <c r="AZ80" i="5"/>
  <c r="AZ82" i="5"/>
  <c r="BB64" i="8"/>
  <c r="BB66" i="8"/>
  <c r="BB65" i="8"/>
  <c r="BB67" i="8"/>
  <c r="BA29" i="5"/>
  <c r="BD66" i="5"/>
  <c r="BU85" i="5"/>
  <c r="BU84" i="5"/>
  <c r="BU88" i="5"/>
  <c r="BU87" i="5"/>
  <c r="BU86" i="5"/>
  <c r="BU83" i="5"/>
  <c r="AZ70" i="8"/>
  <c r="AZ69" i="8"/>
  <c r="AZ68" i="8"/>
  <c r="AZ71" i="8"/>
  <c r="BB44" i="5"/>
  <c r="BB45" i="5"/>
  <c r="BB46" i="5"/>
  <c r="K34" i="5"/>
  <c r="BU24" i="5"/>
  <c r="BU25" i="5"/>
  <c r="AZ21" i="8"/>
  <c r="BA23" i="5"/>
  <c r="BU15" i="5"/>
  <c r="L44" i="5"/>
  <c r="S39" i="5"/>
  <c r="S40" i="5"/>
  <c r="BB11" i="5"/>
  <c r="BB42" i="5"/>
  <c r="BB43" i="5"/>
  <c r="BB41" i="5"/>
  <c r="Q80" i="5"/>
  <c r="Q82" i="5"/>
  <c r="Q81" i="5"/>
  <c r="Q79" i="5"/>
  <c r="Q78" i="5"/>
  <c r="AZ75" i="5"/>
  <c r="AZ77" i="5"/>
  <c r="AZ74" i="5"/>
  <c r="AZ76" i="5"/>
  <c r="AZ73" i="5"/>
  <c r="F103" i="5"/>
  <c r="BB31" i="8"/>
  <c r="BU40" i="8"/>
  <c r="BU39" i="8"/>
  <c r="BU38" i="8"/>
  <c r="BT31" i="8"/>
  <c r="Q42" i="5"/>
  <c r="Q41" i="5"/>
  <c r="Q43" i="5"/>
  <c r="BU11" i="8"/>
  <c r="BB15" i="5"/>
  <c r="BA50" i="8"/>
  <c r="BA51" i="8"/>
  <c r="O59" i="5"/>
  <c r="O58" i="5"/>
  <c r="O56" i="5"/>
  <c r="O57" i="5"/>
  <c r="BA10" i="5"/>
  <c r="BA22" i="8"/>
  <c r="BU69" i="8"/>
  <c r="BU71" i="8"/>
  <c r="BU68" i="8"/>
  <c r="BU70" i="8"/>
  <c r="AZ58" i="5"/>
  <c r="AZ57" i="5"/>
  <c r="AZ59" i="5"/>
  <c r="AZ56" i="5"/>
  <c r="R91" i="5"/>
  <c r="R93" i="5"/>
  <c r="R94" i="5"/>
  <c r="R92" i="5"/>
  <c r="R89" i="5"/>
  <c r="R90" i="5"/>
  <c r="AY27" i="8"/>
  <c r="AY28" i="8"/>
  <c r="P20" i="5"/>
  <c r="P21" i="5"/>
  <c r="BB23" i="8"/>
  <c r="BA28" i="8"/>
  <c r="BA27" i="8"/>
  <c r="AZ7" i="8"/>
  <c r="BT14" i="9"/>
  <c r="BU27" i="5"/>
  <c r="BU28" i="5"/>
  <c r="BB50" i="8"/>
  <c r="BB51" i="8"/>
  <c r="BT14" i="8"/>
  <c r="BA57" i="5"/>
  <c r="BA56" i="5"/>
  <c r="BA58" i="5"/>
  <c r="BA59" i="5"/>
  <c r="AY10" i="5"/>
  <c r="AY76" i="8"/>
  <c r="AY73" i="8"/>
  <c r="AY74" i="8"/>
  <c r="AY75" i="8"/>
  <c r="AY72" i="8"/>
  <c r="AZ26" i="5"/>
  <c r="BS12" i="8"/>
  <c r="BU98" i="9"/>
  <c r="BU99" i="9"/>
  <c r="BU100" i="9"/>
  <c r="BU97" i="9"/>
  <c r="BU96" i="9"/>
  <c r="AO62" i="8"/>
  <c r="R11" i="5"/>
  <c r="BV62" i="8"/>
  <c r="BV61" i="8"/>
  <c r="BV60" i="8"/>
  <c r="BV63" i="8"/>
  <c r="BT29" i="5"/>
  <c r="Q104" i="5"/>
  <c r="Q103" i="5"/>
  <c r="Q105" i="5"/>
  <c r="Q102" i="5"/>
  <c r="O35" i="5"/>
  <c r="O34" i="5"/>
  <c r="BS50" i="8"/>
  <c r="BS51" i="8"/>
  <c r="O60" i="5"/>
  <c r="O62" i="5"/>
  <c r="O61" i="5"/>
  <c r="O63" i="5"/>
  <c r="BV83" i="9"/>
  <c r="BV88" i="9"/>
  <c r="BV84" i="9"/>
  <c r="BV86" i="9"/>
  <c r="BV82" i="9"/>
  <c r="BV85" i="9"/>
  <c r="BV87" i="9"/>
  <c r="BT18" i="9"/>
  <c r="BO38" i="9"/>
  <c r="AY49" i="8"/>
  <c r="AY47" i="8"/>
  <c r="AY48" i="8"/>
  <c r="BP22" i="9"/>
  <c r="BA19" i="8"/>
  <c r="BA16" i="9"/>
  <c r="P11" i="5"/>
  <c r="AR14" i="9"/>
  <c r="E92" i="5"/>
  <c r="BB38" i="5"/>
  <c r="BB37" i="5"/>
  <c r="BB36" i="5"/>
  <c r="BT21" i="9"/>
  <c r="O26" i="5"/>
  <c r="Q52" i="5"/>
  <c r="Q50" i="5"/>
  <c r="Q51" i="5"/>
  <c r="Q48" i="5"/>
  <c r="Q47" i="5"/>
  <c r="Q49" i="5"/>
  <c r="P61" i="5"/>
  <c r="P60" i="5"/>
  <c r="P62" i="5"/>
  <c r="P63" i="5"/>
  <c r="BV25" i="9"/>
  <c r="P14" i="5"/>
  <c r="AO15" i="9"/>
  <c r="BT90" i="8"/>
  <c r="BT92" i="8"/>
  <c r="BT88" i="8"/>
  <c r="BT91" i="8"/>
  <c r="BT89" i="8"/>
  <c r="AZ12" i="9"/>
  <c r="BA91" i="8"/>
  <c r="BA88" i="8"/>
  <c r="BA89" i="8"/>
  <c r="BA90" i="8"/>
  <c r="BA92" i="8"/>
  <c r="AO74" i="9"/>
  <c r="BS18" i="9"/>
  <c r="BS11" i="9"/>
  <c r="BB63" i="9"/>
  <c r="BB60" i="9"/>
  <c r="BB62" i="9"/>
  <c r="BB61" i="9"/>
  <c r="BA21" i="9"/>
  <c r="AZ9" i="9"/>
  <c r="BB8" i="9"/>
  <c r="AY60" i="9"/>
  <c r="AY62" i="9"/>
  <c r="AY61" i="9"/>
  <c r="AY63" i="9"/>
  <c r="AY27" i="9"/>
  <c r="AY26" i="9"/>
  <c r="AZ101" i="9"/>
  <c r="AZ105" i="9"/>
  <c r="AZ104" i="9"/>
  <c r="AZ102" i="9"/>
  <c r="AZ103" i="9"/>
  <c r="BS43" i="9"/>
  <c r="BS44" i="9"/>
  <c r="BV86" i="8"/>
  <c r="BV84" i="8"/>
  <c r="BV87" i="8"/>
  <c r="BV83" i="8"/>
  <c r="BV85" i="8"/>
  <c r="BA24" i="9"/>
  <c r="BA23" i="9"/>
  <c r="BF22" i="8"/>
  <c r="BE6" i="8"/>
  <c r="BT50" i="5"/>
  <c r="BT52" i="5"/>
  <c r="BT51" i="5"/>
  <c r="S11" i="5"/>
  <c r="AO46" i="8"/>
  <c r="AU13" i="8"/>
  <c r="R19" i="5"/>
  <c r="BG21" i="5"/>
  <c r="BT32" i="5"/>
  <c r="BT33" i="5"/>
  <c r="BS6" i="8"/>
  <c r="BO26" i="8"/>
  <c r="BU10" i="8"/>
  <c r="BT31" i="5"/>
  <c r="BT30" i="5"/>
  <c r="BQ12" i="5"/>
  <c r="R21" i="5"/>
  <c r="R20" i="5"/>
  <c r="BD38" i="5"/>
  <c r="BT10" i="8"/>
  <c r="AP65" i="8"/>
  <c r="BU52" i="8"/>
  <c r="BU53" i="8"/>
  <c r="BU54" i="8"/>
  <c r="R7" i="5"/>
  <c r="BS20" i="8"/>
  <c r="BT23" i="8"/>
  <c r="AO77" i="8"/>
  <c r="P35" i="5"/>
  <c r="P34" i="5"/>
  <c r="BN31" i="8"/>
  <c r="AW36" i="8"/>
  <c r="AZ12" i="8"/>
  <c r="AZ26" i="8"/>
  <c r="S13" i="5"/>
  <c r="BS15" i="8"/>
  <c r="BB19" i="8"/>
  <c r="AY14" i="5"/>
  <c r="Q45" i="5"/>
  <c r="Q44" i="5"/>
  <c r="Q46" i="5"/>
  <c r="BT102" i="5"/>
  <c r="BT103" i="5"/>
  <c r="BT105" i="5"/>
  <c r="BT104" i="5"/>
  <c r="BA36" i="5"/>
  <c r="BA37" i="5"/>
  <c r="BA38" i="5"/>
  <c r="BB53" i="5"/>
  <c r="BB55" i="5"/>
  <c r="BB54" i="5"/>
  <c r="BS76" i="8"/>
  <c r="BS73" i="8"/>
  <c r="BS75" i="8"/>
  <c r="BS74" i="8"/>
  <c r="BS72" i="8"/>
  <c r="BT59" i="8"/>
  <c r="BT58" i="8"/>
  <c r="BT55" i="8"/>
  <c r="BT57" i="8"/>
  <c r="BT56" i="8"/>
  <c r="Q26" i="5"/>
  <c r="BS12" i="5"/>
  <c r="BQ28" i="8"/>
  <c r="BB22" i="8"/>
  <c r="BS18" i="8"/>
  <c r="BB14" i="5"/>
  <c r="BS65" i="5"/>
  <c r="BS67" i="5"/>
  <c r="BS64" i="5"/>
  <c r="BS66" i="5"/>
  <c r="BA46" i="8"/>
  <c r="BA44" i="8"/>
  <c r="BA45" i="8"/>
  <c r="BA43" i="8"/>
  <c r="AY69" i="5"/>
  <c r="AY68" i="5"/>
  <c r="AY72" i="5"/>
  <c r="AY71" i="5"/>
  <c r="AY70" i="5"/>
  <c r="BU49" i="5"/>
  <c r="BU47" i="5"/>
  <c r="BU48" i="5"/>
  <c r="BS77" i="5"/>
  <c r="BS73" i="5"/>
  <c r="BS74" i="5"/>
  <c r="BS75" i="5"/>
  <c r="BS76" i="5"/>
  <c r="BA17" i="5"/>
  <c r="BS26" i="5"/>
  <c r="BT30" i="9"/>
  <c r="BT29" i="9"/>
  <c r="BT31" i="9"/>
  <c r="BB22" i="5"/>
  <c r="AY15" i="9"/>
  <c r="BB7" i="8"/>
  <c r="AY26" i="8"/>
  <c r="BV8" i="8"/>
  <c r="BV65" i="8"/>
  <c r="BV66" i="8"/>
  <c r="BV67" i="8"/>
  <c r="BV64" i="8"/>
  <c r="BO69" i="5"/>
  <c r="BA39" i="5"/>
  <c r="BA40" i="5"/>
  <c r="BA11" i="8"/>
  <c r="BB13" i="8"/>
  <c r="BB104" i="5"/>
  <c r="BB105" i="5"/>
  <c r="BB102" i="5"/>
  <c r="BB103" i="5"/>
  <c r="BS13" i="5"/>
  <c r="BU43" i="5"/>
  <c r="BU41" i="5"/>
  <c r="BU42" i="5"/>
  <c r="BV14" i="5"/>
  <c r="BS19" i="8"/>
  <c r="BT53" i="5"/>
  <c r="BT55" i="5"/>
  <c r="BT54" i="5"/>
  <c r="P38" i="5"/>
  <c r="P36" i="5"/>
  <c r="P37" i="5"/>
  <c r="O46" i="5"/>
  <c r="O45" i="5"/>
  <c r="O44" i="5"/>
  <c r="O29" i="5"/>
  <c r="O83" i="5"/>
  <c r="O86" i="5"/>
  <c r="O84" i="5"/>
  <c r="O85" i="5"/>
  <c r="O88" i="5"/>
  <c r="O87" i="5"/>
  <c r="AZ11" i="9"/>
  <c r="O11" i="5"/>
  <c r="AY14" i="9"/>
  <c r="BT40" i="9"/>
  <c r="BT41" i="9"/>
  <c r="AZ25" i="5"/>
  <c r="AZ24" i="5"/>
  <c r="BU24" i="9"/>
  <c r="BU23" i="9"/>
  <c r="AO104" i="9"/>
  <c r="AY13" i="5"/>
  <c r="BV13" i="8"/>
  <c r="K42" i="5"/>
  <c r="BG75" i="9"/>
  <c r="Q38" i="5"/>
  <c r="Q37" i="5"/>
  <c r="Q36" i="5"/>
  <c r="BU14" i="9"/>
  <c r="BA19" i="9"/>
  <c r="Q30" i="5"/>
  <c r="Q31" i="5"/>
  <c r="BT13" i="9"/>
  <c r="AY25" i="9"/>
  <c r="AR86" i="9"/>
  <c r="BV91" i="8"/>
  <c r="BV89" i="8"/>
  <c r="BV92" i="8"/>
  <c r="BV88" i="8"/>
  <c r="BV90" i="8"/>
  <c r="AZ25" i="9"/>
  <c r="AW89" i="9"/>
  <c r="BA18" i="9"/>
  <c r="AY55" i="9"/>
  <c r="AY56" i="9"/>
  <c r="AY54" i="9"/>
  <c r="BA49" i="9"/>
  <c r="BA48" i="9"/>
  <c r="BA51" i="9"/>
  <c r="BA52" i="9"/>
  <c r="BA53" i="9"/>
  <c r="BA50" i="9"/>
  <c r="BU42" i="9"/>
  <c r="BT17" i="9"/>
  <c r="AZ80" i="9"/>
  <c r="AZ78" i="9"/>
  <c r="AZ79" i="9"/>
  <c r="AZ77" i="9"/>
  <c r="AZ81" i="9"/>
  <c r="BA27" i="9"/>
  <c r="BA26" i="9"/>
  <c r="AZ15" i="9"/>
  <c r="AZ32" i="9"/>
  <c r="F82" i="3" l="1"/>
  <c r="F34" i="3"/>
  <c r="G35" i="3"/>
  <c r="F73" i="3"/>
  <c r="D83" i="3"/>
  <c r="G48" i="3"/>
  <c r="D70" i="3"/>
  <c r="D104" i="3"/>
  <c r="H91" i="3"/>
  <c r="D14" i="3"/>
  <c r="D95" i="3"/>
  <c r="D24" i="3"/>
  <c r="I79" i="3"/>
  <c r="F80" i="3"/>
  <c r="D81" i="3"/>
  <c r="F33" i="3"/>
  <c r="F19" i="3"/>
  <c r="H101" i="3"/>
  <c r="F97" i="3"/>
  <c r="I83" i="3"/>
  <c r="F18" i="3"/>
  <c r="F40" i="3"/>
  <c r="G77" i="3"/>
  <c r="H26" i="3"/>
  <c r="I36" i="3"/>
  <c r="I51" i="3"/>
  <c r="F87" i="3"/>
  <c r="D64" i="3"/>
  <c r="H86" i="3"/>
  <c r="D41" i="3"/>
  <c r="G63" i="3"/>
  <c r="G38" i="3"/>
  <c r="G91" i="3"/>
  <c r="I30" i="3"/>
  <c r="H38" i="3"/>
  <c r="I86" i="3"/>
  <c r="F67" i="3"/>
  <c r="H66" i="3"/>
  <c r="D73" i="3"/>
  <c r="I63" i="3"/>
  <c r="F43" i="3"/>
  <c r="D46" i="3"/>
  <c r="E46" i="3"/>
  <c r="G83" i="3"/>
  <c r="I78" i="3"/>
  <c r="H77" i="3"/>
  <c r="D96" i="3"/>
  <c r="F41" i="3"/>
  <c r="H13" i="3"/>
  <c r="G50" i="3"/>
  <c r="D100" i="3"/>
  <c r="F9" i="3"/>
  <c r="E57" i="3"/>
  <c r="E32" i="3"/>
  <c r="E17" i="3"/>
  <c r="G82" i="3"/>
  <c r="I13" i="3"/>
  <c r="G103" i="3"/>
  <c r="I88" i="3"/>
  <c r="H51" i="3"/>
  <c r="G85" i="3"/>
  <c r="H78" i="3"/>
  <c r="H6" i="3"/>
  <c r="I40" i="3"/>
  <c r="D76" i="3"/>
  <c r="I81" i="3"/>
  <c r="H30" i="3"/>
  <c r="I32" i="3"/>
  <c r="I10" i="3"/>
  <c r="D84" i="3"/>
  <c r="E71" i="3"/>
  <c r="G52" i="3"/>
  <c r="I90" i="3"/>
  <c r="I31" i="3"/>
  <c r="E91" i="3"/>
  <c r="E78" i="3"/>
  <c r="F39" i="3"/>
  <c r="H19" i="3"/>
  <c r="I60" i="3"/>
  <c r="F93" i="3"/>
  <c r="E36" i="3"/>
  <c r="H40" i="3"/>
  <c r="G14" i="3"/>
  <c r="I75" i="3"/>
  <c r="D55" i="3"/>
  <c r="E69" i="3"/>
  <c r="D22" i="3"/>
  <c r="E28" i="3"/>
  <c r="I67" i="3"/>
  <c r="D35" i="3"/>
  <c r="E27" i="3"/>
  <c r="I17" i="3"/>
  <c r="I20" i="3"/>
  <c r="E29" i="3"/>
  <c r="H45" i="3"/>
  <c r="H39" i="3"/>
  <c r="F61" i="3"/>
  <c r="H56" i="3"/>
  <c r="F52" i="3"/>
  <c r="F91" i="3"/>
  <c r="D48" i="3"/>
  <c r="E13" i="3"/>
  <c r="D47" i="3"/>
  <c r="E95" i="3"/>
  <c r="H64" i="3"/>
  <c r="F85" i="3"/>
  <c r="F38" i="3"/>
  <c r="I19" i="3"/>
  <c r="E81" i="3"/>
  <c r="E11" i="3"/>
  <c r="D60" i="3"/>
  <c r="E75" i="3"/>
  <c r="I46" i="3"/>
  <c r="D101" i="3"/>
  <c r="G43" i="3"/>
  <c r="D105" i="3"/>
  <c r="I93" i="3"/>
  <c r="H16" i="3"/>
  <c r="I28" i="3"/>
  <c r="H50" i="3"/>
  <c r="H55" i="3"/>
  <c r="G24" i="3"/>
  <c r="I70" i="3"/>
  <c r="H79" i="3"/>
  <c r="H67" i="3"/>
  <c r="I74" i="3"/>
  <c r="I22" i="3"/>
  <c r="G99" i="3"/>
  <c r="I76" i="3"/>
  <c r="H58" i="3"/>
  <c r="I95" i="3"/>
  <c r="G42" i="3"/>
  <c r="I16" i="3"/>
  <c r="I37" i="3"/>
  <c r="I85" i="3"/>
  <c r="G69" i="3"/>
  <c r="I25" i="3"/>
  <c r="H62" i="3"/>
  <c r="I44" i="3"/>
  <c r="I101" i="3"/>
  <c r="F31" i="3"/>
  <c r="D44" i="3"/>
  <c r="I56" i="3"/>
  <c r="F62" i="3"/>
  <c r="D21" i="3"/>
  <c r="F78" i="3"/>
  <c r="H99" i="3"/>
  <c r="I52" i="3"/>
  <c r="I45" i="3"/>
  <c r="F101" i="3"/>
  <c r="H96" i="3"/>
  <c r="H17" i="3"/>
  <c r="G46" i="3"/>
  <c r="I62" i="3"/>
  <c r="G22" i="3"/>
  <c r="H31" i="3"/>
  <c r="H70" i="3"/>
  <c r="I24" i="3"/>
  <c r="D62" i="3"/>
  <c r="D99" i="3"/>
  <c r="E55" i="3"/>
  <c r="H42" i="3"/>
  <c r="D27" i="3"/>
  <c r="D36" i="3"/>
  <c r="G95" i="3"/>
  <c r="G90" i="3"/>
  <c r="G44" i="3"/>
  <c r="G62" i="3"/>
  <c r="F47" i="3"/>
  <c r="G70" i="3"/>
  <c r="D91" i="3"/>
  <c r="H43" i="3"/>
  <c r="D61" i="3"/>
  <c r="F69" i="3"/>
  <c r="H22" i="3"/>
  <c r="D69" i="3"/>
  <c r="D93" i="3"/>
  <c r="H69" i="3"/>
  <c r="H80" i="3"/>
  <c r="G58" i="3"/>
  <c r="G76" i="3"/>
  <c r="E98" i="3"/>
  <c r="H41" i="3"/>
  <c r="H95" i="3"/>
  <c r="D67" i="3"/>
  <c r="H90" i="3"/>
  <c r="G41" i="3"/>
  <c r="E31" i="3"/>
  <c r="F28" i="3"/>
  <c r="F55" i="3"/>
  <c r="D52" i="3"/>
  <c r="F98" i="3"/>
  <c r="F35" i="3"/>
  <c r="E76" i="3"/>
  <c r="F76" i="3"/>
  <c r="E61" i="3"/>
  <c r="I71" i="3"/>
  <c r="F36" i="3"/>
  <c r="I58" i="3"/>
  <c r="D31" i="3"/>
  <c r="G31" i="3"/>
  <c r="I42" i="3"/>
  <c r="H25" i="3"/>
  <c r="I14" i="3"/>
  <c r="I43" i="3"/>
  <c r="E97" i="3"/>
  <c r="E102" i="3"/>
  <c r="H10" i="3"/>
  <c r="E83" i="3"/>
  <c r="H85" i="3"/>
  <c r="H88" i="3"/>
  <c r="H33" i="3"/>
  <c r="H82" i="3"/>
  <c r="H60" i="3"/>
  <c r="E82" i="3"/>
  <c r="E7" i="3"/>
  <c r="E40" i="3"/>
  <c r="E58" i="3"/>
  <c r="H71" i="3"/>
  <c r="I69" i="3"/>
  <c r="E96" i="3"/>
  <c r="H46" i="3"/>
  <c r="E100" i="3"/>
  <c r="H65" i="3"/>
  <c r="E103" i="3"/>
  <c r="F75" i="3"/>
  <c r="H23" i="3"/>
  <c r="H105" i="3"/>
  <c r="H102" i="3"/>
  <c r="E105" i="3"/>
  <c r="H24" i="3"/>
  <c r="H9" i="3"/>
  <c r="H11" i="3"/>
  <c r="E62" i="3"/>
  <c r="E85" i="3"/>
  <c r="E49" i="3"/>
  <c r="E43" i="3"/>
  <c r="H75" i="3"/>
  <c r="H36" i="3"/>
  <c r="E50" i="3"/>
  <c r="H20" i="3"/>
  <c r="H37" i="3"/>
  <c r="H57" i="3"/>
  <c r="E64" i="3"/>
  <c r="E60" i="3"/>
  <c r="E37" i="3"/>
  <c r="E93" i="3"/>
  <c r="E56" i="3"/>
  <c r="E10" i="3"/>
  <c r="E90" i="3"/>
  <c r="E19" i="3"/>
  <c r="E68" i="3"/>
  <c r="E59" i="3"/>
  <c r="E52" i="3"/>
  <c r="E39" i="3"/>
  <c r="E86" i="3"/>
  <c r="E48" i="3"/>
  <c r="E42" i="3"/>
  <c r="E94" i="3"/>
  <c r="E87" i="3"/>
  <c r="E44" i="3"/>
  <c r="E16" i="3"/>
  <c r="E84" i="3"/>
  <c r="E65" i="3"/>
  <c r="E34" i="3"/>
  <c r="E15" i="3"/>
  <c r="E54" i="3"/>
  <c r="E22" i="3"/>
  <c r="E38" i="3"/>
  <c r="E79" i="3"/>
  <c r="E88" i="3"/>
  <c r="H104" i="3"/>
  <c r="H14" i="3"/>
  <c r="H48" i="3"/>
  <c r="E99" i="3"/>
  <c r="H52" i="3"/>
  <c r="H94" i="3"/>
  <c r="H44" i="3"/>
  <c r="E101" i="3"/>
  <c r="H47" i="3"/>
  <c r="E104" i="3"/>
  <c r="H76" i="3"/>
  <c r="G32" i="3"/>
  <c r="D85" i="3"/>
  <c r="G60" i="3"/>
  <c r="D38" i="3"/>
  <c r="G25" i="3"/>
  <c r="G81" i="3"/>
  <c r="D66" i="3"/>
  <c r="D68" i="3"/>
  <c r="D18" i="3"/>
  <c r="F13" i="3"/>
  <c r="G64" i="3"/>
  <c r="G28" i="3"/>
  <c r="G75" i="3"/>
  <c r="D17" i="3"/>
  <c r="D72" i="3"/>
  <c r="D103" i="3"/>
  <c r="D25" i="3"/>
  <c r="D28" i="3"/>
  <c r="G17" i="3"/>
  <c r="G39" i="3"/>
  <c r="AA23" i="10"/>
  <c r="AB24" i="10"/>
  <c r="Q84" i="10"/>
  <c r="R104" i="10"/>
  <c r="R105" i="10" s="1"/>
  <c r="R106" i="10" s="1"/>
  <c r="R107" i="10" s="1"/>
  <c r="R108" i="10" s="1"/>
  <c r="X37" i="10"/>
  <c r="W103" i="10"/>
  <c r="V81" i="10"/>
  <c r="S37" i="10"/>
  <c r="AB25" i="10" l="1"/>
  <c r="AA24" i="10"/>
  <c r="S38" i="10"/>
  <c r="X38" i="10"/>
  <c r="R109" i="10"/>
  <c r="R110" i="10" s="1"/>
  <c r="R111" i="10" s="1"/>
  <c r="R112" i="10" s="1"/>
  <c r="R113" i="10" s="1"/>
  <c r="Q85" i="10"/>
  <c r="V82" i="10"/>
  <c r="W104" i="10"/>
  <c r="AB26" i="10" l="1"/>
  <c r="AA25" i="10"/>
  <c r="S39" i="10"/>
  <c r="S40" i="10" s="1"/>
  <c r="V83" i="10"/>
  <c r="R114" i="10"/>
  <c r="W105" i="10"/>
  <c r="W106" i="10" s="1"/>
  <c r="W107" i="10" s="1"/>
  <c r="W108" i="10" s="1"/>
  <c r="W109" i="10" s="1"/>
  <c r="W110" i="10" s="1"/>
  <c r="W111" i="10" s="1"/>
  <c r="W112" i="10" s="1"/>
  <c r="W113" i="10" s="1"/>
  <c r="W114" i="10" s="1"/>
  <c r="W115" i="10" s="1"/>
  <c r="W116" i="10" s="1"/>
  <c r="W117" i="10" s="1"/>
  <c r="W118" i="10" s="1"/>
  <c r="W119" i="10" s="1"/>
  <c r="W120" i="10" s="1"/>
  <c r="W121" i="10" s="1"/>
  <c r="W122" i="10" s="1"/>
  <c r="W123" i="10" s="1"/>
  <c r="W124" i="10" s="1"/>
  <c r="W125" i="10" s="1"/>
  <c r="W126" i="10" s="1"/>
  <c r="W127" i="10" s="1"/>
  <c r="Q86" i="10"/>
  <c r="X39" i="10"/>
  <c r="AB27" i="10" l="1"/>
  <c r="AA26" i="10"/>
  <c r="V84" i="10"/>
  <c r="Q87" i="10"/>
  <c r="W128" i="10"/>
  <c r="W129" i="10" s="1"/>
  <c r="W130" i="10" s="1"/>
  <c r="W131" i="10" s="1"/>
  <c r="W132" i="10" s="1"/>
  <c r="W133" i="10" s="1"/>
  <c r="W134" i="10" s="1"/>
  <c r="W135" i="10" s="1"/>
  <c r="W136" i="10" s="1"/>
  <c r="W137" i="10" s="1"/>
  <c r="W138" i="10" s="1"/>
  <c r="W139" i="10" s="1"/>
  <c r="S41" i="10"/>
  <c r="X40" i="10"/>
  <c r="R115" i="10"/>
  <c r="AA27" i="10" l="1"/>
  <c r="AB28" i="10"/>
  <c r="X41" i="10"/>
  <c r="X42" i="10" s="1"/>
  <c r="Q88" i="10"/>
  <c r="V85" i="10"/>
  <c r="S42" i="10"/>
  <c r="W140" i="10"/>
  <c r="W141" i="10" s="1"/>
  <c r="W142" i="10" s="1"/>
  <c r="W143" i="10" s="1"/>
  <c r="W144" i="10" s="1"/>
  <c r="W145" i="10" s="1"/>
  <c r="W146" i="10" s="1"/>
  <c r="W147" i="10" s="1"/>
  <c r="W148" i="10" s="1"/>
  <c r="W149" i="10" s="1"/>
  <c r="W150" i="10" s="1"/>
  <c r="W151" i="10" s="1"/>
  <c r="W152" i="10" s="1"/>
  <c r="W153" i="10" s="1"/>
  <c r="W154" i="10" s="1"/>
  <c r="W155" i="10" s="1"/>
  <c r="R116" i="10"/>
  <c r="AA28" i="10" l="1"/>
  <c r="AB29" i="10"/>
  <c r="W156" i="10"/>
  <c r="W157" i="10" s="1"/>
  <c r="S43" i="10"/>
  <c r="Q89" i="10"/>
  <c r="X43" i="10"/>
  <c r="V86" i="10"/>
  <c r="R117" i="10"/>
  <c r="AB30" i="10" l="1"/>
  <c r="AA29" i="10"/>
  <c r="Q90" i="10"/>
  <c r="W158" i="10"/>
  <c r="S44" i="10"/>
  <c r="R118" i="10"/>
  <c r="V87" i="10"/>
  <c r="V88" i="10" s="1"/>
  <c r="X44" i="10"/>
  <c r="AB31" i="10" l="1"/>
  <c r="AA30" i="10"/>
  <c r="S45" i="10"/>
  <c r="S46" i="10" s="1"/>
  <c r="W159" i="10"/>
  <c r="W160" i="10" s="1"/>
  <c r="Q91" i="10"/>
  <c r="X45" i="10"/>
  <c r="V89" i="10"/>
  <c r="R119" i="10"/>
  <c r="AA31" i="10" l="1"/>
  <c r="AB32" i="10"/>
  <c r="Q92" i="10"/>
  <c r="S47" i="10"/>
  <c r="R120" i="10"/>
  <c r="V90" i="10"/>
  <c r="X46" i="10"/>
  <c r="W161" i="10"/>
  <c r="AB34" i="10" l="1"/>
  <c r="AB33" i="10"/>
  <c r="AA32" i="10"/>
  <c r="X47" i="10"/>
  <c r="X48" i="10" s="1"/>
  <c r="V91" i="10"/>
  <c r="R121" i="10"/>
  <c r="S48" i="10"/>
  <c r="Q93" i="10"/>
  <c r="W162" i="10"/>
  <c r="W163" i="10" s="1"/>
  <c r="AB35" i="10" l="1"/>
  <c r="AA33" i="10"/>
  <c r="Q94" i="10"/>
  <c r="S49" i="10"/>
  <c r="R122" i="10"/>
  <c r="V92" i="10"/>
  <c r="X49" i="10"/>
  <c r="W164" i="10"/>
  <c r="AB36" i="10" l="1"/>
  <c r="AA34" i="10"/>
  <c r="S50" i="10"/>
  <c r="X50" i="10"/>
  <c r="R123" i="10"/>
  <c r="R124" i="10" s="1"/>
  <c r="R125" i="10" s="1"/>
  <c r="Q95" i="10"/>
  <c r="V93" i="10"/>
  <c r="W165" i="10"/>
  <c r="AA35" i="10" l="1"/>
  <c r="AB37" i="10"/>
  <c r="S51" i="10"/>
  <c r="S52" i="10" s="1"/>
  <c r="V94" i="10"/>
  <c r="R126" i="10"/>
  <c r="X51" i="10"/>
  <c r="Q96" i="10"/>
  <c r="AB38" i="10" l="1"/>
  <c r="AA36" i="10"/>
  <c r="S53" i="10"/>
  <c r="Q97" i="10"/>
  <c r="R127" i="10"/>
  <c r="V95" i="10"/>
  <c r="X52" i="10"/>
  <c r="AB39" i="10" l="1"/>
  <c r="AA37" i="10"/>
  <c r="S54" i="10"/>
  <c r="V96" i="10"/>
  <c r="X53" i="10"/>
  <c r="X54" i="10" s="1"/>
  <c r="Q98" i="10"/>
  <c r="R128" i="10"/>
  <c r="AB40" i="10" l="1"/>
  <c r="AA38" i="10"/>
  <c r="V97" i="10"/>
  <c r="R129" i="10"/>
  <c r="Q99" i="10"/>
  <c r="AB41" i="10" l="1"/>
  <c r="AA39" i="10"/>
  <c r="R130" i="10"/>
  <c r="R131" i="10" s="1"/>
  <c r="V98" i="10"/>
  <c r="Q100" i="10"/>
  <c r="AA40" i="10" l="1"/>
  <c r="AB42" i="10"/>
  <c r="R132" i="10"/>
  <c r="V99" i="10"/>
  <c r="V100" i="10" s="1"/>
  <c r="Q101" i="10"/>
  <c r="AA41" i="10" l="1"/>
  <c r="AB43" i="10"/>
  <c r="Q102" i="10"/>
  <c r="V101" i="10"/>
  <c r="R133" i="10"/>
  <c r="R134" i="10" s="1"/>
  <c r="R135" i="10" s="1"/>
  <c r="R136" i="10" s="1"/>
  <c r="R137" i="10" s="1"/>
  <c r="AB44" i="10" l="1"/>
  <c r="AA42" i="10"/>
  <c r="R138" i="10"/>
  <c r="V102" i="10"/>
  <c r="Q103" i="10"/>
  <c r="AB45" i="10" l="1"/>
  <c r="AA43" i="10"/>
  <c r="Q104" i="10"/>
  <c r="V103" i="10"/>
  <c r="R139" i="10"/>
  <c r="AA44" i="10" l="1"/>
  <c r="AB46" i="10"/>
  <c r="R140" i="10"/>
  <c r="R141" i="10" s="1"/>
  <c r="R142" i="10" s="1"/>
  <c r="R143" i="10" s="1"/>
  <c r="R144" i="10" s="1"/>
  <c r="R145" i="10" s="1"/>
  <c r="R146" i="10" s="1"/>
  <c r="R147" i="10" s="1"/>
  <c r="R148" i="10" s="1"/>
  <c r="R149" i="10" s="1"/>
  <c r="R150" i="10" s="1"/>
  <c r="R151" i="10" s="1"/>
  <c r="R152" i="10" s="1"/>
  <c r="R153" i="10" s="1"/>
  <c r="R154" i="10" s="1"/>
  <c r="R155" i="10" s="1"/>
  <c r="R156" i="10" s="1"/>
  <c r="R157" i="10" s="1"/>
  <c r="R158" i="10" s="1"/>
  <c r="R159" i="10" s="1"/>
  <c r="R160" i="10" s="1"/>
  <c r="R161" i="10" s="1"/>
  <c r="R162" i="10" s="1"/>
  <c r="R163" i="10" s="1"/>
  <c r="R164" i="10" s="1"/>
  <c r="R165" i="10" s="1"/>
  <c r="V104" i="10"/>
  <c r="Q105" i="10"/>
  <c r="Q106" i="10" s="1"/>
  <c r="Q107" i="10"/>
  <c r="Q108" i="10"/>
  <c r="Q109" i="10"/>
  <c r="Q110" i="10"/>
  <c r="Q111" i="10"/>
  <c r="Q112" i="10"/>
  <c r="Q113" i="10"/>
  <c r="Q114" i="10"/>
  <c r="Q115" i="10"/>
  <c r="Q116" i="10"/>
  <c r="Q117" i="10"/>
  <c r="Q118" i="10"/>
  <c r="Q119" i="10"/>
  <c r="Q120" i="10"/>
  <c r="Q121" i="10"/>
  <c r="Q122" i="10"/>
  <c r="Q123" i="10"/>
  <c r="Q124" i="10"/>
  <c r="Q125" i="10"/>
  <c r="Q126" i="10"/>
  <c r="Q127" i="10"/>
  <c r="Q128" i="10"/>
  <c r="Q129" i="10"/>
  <c r="Q130" i="10"/>
  <c r="Q131" i="10"/>
  <c r="Q132" i="10"/>
  <c r="Q133" i="10"/>
  <c r="Q134" i="10"/>
  <c r="Q135" i="10"/>
  <c r="Q136" i="10"/>
  <c r="Q137" i="10"/>
  <c r="Q138" i="10"/>
  <c r="Q139" i="10"/>
  <c r="Q140" i="10"/>
  <c r="Q141" i="10"/>
  <c r="Q142" i="10"/>
  <c r="Q143" i="10"/>
  <c r="Q144" i="10"/>
  <c r="Q145" i="10"/>
  <c r="Q146" i="10"/>
  <c r="Q147" i="10"/>
  <c r="Q148" i="10"/>
  <c r="Q149" i="10"/>
  <c r="Q150" i="10"/>
  <c r="Q151" i="10"/>
  <c r="Q152" i="10"/>
  <c r="Q153" i="10"/>
  <c r="Q154" i="10"/>
  <c r="Q155" i="10"/>
  <c r="Q156" i="10"/>
  <c r="Q157" i="10"/>
  <c r="Q158" i="10"/>
  <c r="Q159" i="10"/>
  <c r="Q160" i="10"/>
  <c r="Q161" i="10"/>
  <c r="Q162" i="10"/>
  <c r="Q163" i="10"/>
  <c r="Q164" i="10"/>
  <c r="Q165" i="10"/>
  <c r="AA165" i="10" l="1"/>
  <c r="AA164" i="10"/>
  <c r="AA163" i="10"/>
  <c r="AA162" i="10"/>
  <c r="AA161" i="10"/>
  <c r="AA160" i="10"/>
  <c r="AA159" i="10"/>
  <c r="AA158" i="10"/>
  <c r="AA157" i="10"/>
  <c r="AA156" i="10"/>
  <c r="AA155" i="10"/>
  <c r="AA154" i="10"/>
  <c r="AA153" i="10"/>
  <c r="AA152" i="10"/>
  <c r="AA151" i="10"/>
  <c r="AA150" i="10"/>
  <c r="AA149" i="10"/>
  <c r="AA148" i="10"/>
  <c r="AA147" i="10"/>
  <c r="AA146" i="10"/>
  <c r="AA145" i="10"/>
  <c r="AA144" i="10"/>
  <c r="AA143" i="10"/>
  <c r="AA142" i="10"/>
  <c r="AA141" i="10"/>
  <c r="AA140" i="10"/>
  <c r="AA139" i="10"/>
  <c r="AA138" i="10"/>
  <c r="AA137" i="10"/>
  <c r="AA136" i="10"/>
  <c r="AA135" i="10"/>
  <c r="AA134" i="10"/>
  <c r="AA133" i="10"/>
  <c r="AA132" i="10"/>
  <c r="AA131" i="10"/>
  <c r="AA130" i="10"/>
  <c r="AA129" i="10"/>
  <c r="AA128" i="10"/>
  <c r="AA127" i="10"/>
  <c r="AA126" i="10"/>
  <c r="AA125" i="10"/>
  <c r="AA124" i="10"/>
  <c r="AA123" i="10"/>
  <c r="AA122" i="10"/>
  <c r="AA121" i="10"/>
  <c r="AA120" i="10"/>
  <c r="AA119" i="10"/>
  <c r="AA118" i="10"/>
  <c r="AA117" i="10"/>
  <c r="AA116" i="10"/>
  <c r="AA115" i="10"/>
  <c r="AA114" i="10"/>
  <c r="AA113" i="10"/>
  <c r="AA112" i="10"/>
  <c r="AA111" i="10"/>
  <c r="AA110" i="10"/>
  <c r="AA109" i="10"/>
  <c r="AA108" i="10"/>
  <c r="AA107" i="10"/>
  <c r="AA106" i="10"/>
  <c r="AA45" i="10"/>
  <c r="AB47" i="10"/>
  <c r="V105" i="10"/>
  <c r="V106" i="10" s="1"/>
  <c r="V107" i="10"/>
  <c r="V108" i="10"/>
  <c r="V109" i="10"/>
  <c r="V110" i="10"/>
  <c r="V111" i="10"/>
  <c r="V112" i="10"/>
  <c r="V113" i="10"/>
  <c r="V114" i="10"/>
  <c r="V115" i="10"/>
  <c r="V116" i="10"/>
  <c r="V117" i="10"/>
  <c r="V118" i="10"/>
  <c r="V119" i="10"/>
  <c r="V120" i="10"/>
  <c r="V121" i="10"/>
  <c r="V122" i="10"/>
  <c r="V123" i="10"/>
  <c r="V124" i="10"/>
  <c r="V125" i="10"/>
  <c r="V126" i="10"/>
  <c r="V127" i="10"/>
  <c r="V128" i="10"/>
  <c r="V129" i="10"/>
  <c r="V130" i="10"/>
  <c r="V131" i="10"/>
  <c r="V132" i="10"/>
  <c r="V133" i="10"/>
  <c r="V134" i="10"/>
  <c r="V135" i="10"/>
  <c r="V136" i="10"/>
  <c r="V137" i="10"/>
  <c r="V138" i="10"/>
  <c r="V139" i="10"/>
  <c r="V140" i="10"/>
  <c r="V141" i="10"/>
  <c r="V142" i="10"/>
  <c r="V143" i="10"/>
  <c r="V144" i="10"/>
  <c r="V145" i="10"/>
  <c r="V146" i="10"/>
  <c r="V147" i="10"/>
  <c r="V148" i="10"/>
  <c r="V149" i="10"/>
  <c r="V150" i="10"/>
  <c r="V151" i="10"/>
  <c r="V152" i="10"/>
  <c r="V153" i="10"/>
  <c r="V154" i="10"/>
  <c r="V155" i="10"/>
  <c r="V156" i="10"/>
  <c r="V157" i="10"/>
  <c r="V158" i="10"/>
  <c r="V159" i="10"/>
  <c r="V160" i="10"/>
  <c r="V161" i="10"/>
  <c r="V162" i="10"/>
  <c r="V163" i="10"/>
  <c r="V164" i="10"/>
  <c r="V165" i="10"/>
  <c r="AB165" i="10" l="1"/>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A46" i="10"/>
  <c r="AB48" i="10"/>
  <c r="AB49" i="10" l="1"/>
  <c r="AA47" i="10"/>
  <c r="AA48" i="10" l="1"/>
  <c r="AB50" i="10"/>
  <c r="AA49" i="10" l="1"/>
  <c r="AB51" i="10"/>
  <c r="AB52" i="10" l="1"/>
  <c r="AA50" i="10"/>
  <c r="AB53" i="10" l="1"/>
  <c r="AA51" i="10"/>
  <c r="AB91" i="10" l="1"/>
  <c r="AB90" i="10"/>
  <c r="AB89" i="10"/>
  <c r="AB88" i="10"/>
  <c r="AB81" i="10"/>
  <c r="AB80" i="10"/>
  <c r="AB79" i="10"/>
  <c r="AB78" i="10"/>
  <c r="AB57" i="10"/>
  <c r="AB56" i="10"/>
  <c r="AA69" i="10"/>
  <c r="AA87" i="10"/>
  <c r="AA68" i="10"/>
  <c r="AA66" i="10"/>
  <c r="AA62" i="10"/>
  <c r="AA89" i="10"/>
  <c r="AA80" i="10"/>
  <c r="AA60" i="10"/>
  <c r="AA58" i="10"/>
  <c r="AA55" i="10"/>
  <c r="AA53" i="10"/>
  <c r="AA67" i="10"/>
  <c r="AB55" i="10"/>
  <c r="AA77" i="10"/>
  <c r="AB54" i="10"/>
  <c r="AA56" i="10"/>
  <c r="AA54" i="10"/>
  <c r="AA52" i="10"/>
  <c r="AA61" i="10"/>
  <c r="AA57" i="10"/>
  <c r="AA88" i="10"/>
  <c r="AA78" i="10"/>
  <c r="AA59" i="10"/>
  <c r="AA79" i="10"/>
  <c r="AB58" i="10" l="1"/>
  <c r="AA81" i="10"/>
  <c r="AA63" i="10"/>
  <c r="AA70" i="10"/>
  <c r="AA90" i="10"/>
  <c r="AB82" i="10"/>
  <c r="AB92" i="10"/>
  <c r="AA64" i="10" l="1"/>
  <c r="AA82" i="10"/>
  <c r="AB59" i="10"/>
  <c r="AA91" i="10"/>
  <c r="AA71" i="10"/>
  <c r="AB83" i="10"/>
  <c r="AB93" i="10"/>
  <c r="AB95" i="10" l="1"/>
  <c r="AA83" i="10"/>
  <c r="AA65" i="10"/>
  <c r="AB84" i="10"/>
  <c r="AA72" i="10"/>
  <c r="AA92" i="10"/>
  <c r="AB60" i="10"/>
  <c r="AB94" i="10"/>
  <c r="AA93" i="10" l="1"/>
  <c r="AB61" i="10"/>
  <c r="AA73" i="10"/>
  <c r="AB85" i="10"/>
  <c r="AA84" i="10"/>
  <c r="AB96" i="10"/>
  <c r="AB97" i="10" l="1"/>
  <c r="AA94" i="10"/>
  <c r="AA85" i="10"/>
  <c r="AB62" i="10"/>
  <c r="AB86" i="10"/>
  <c r="AA74" i="10"/>
  <c r="AA95" i="10" l="1"/>
  <c r="AB87" i="10"/>
  <c r="AA75" i="10"/>
  <c r="AB63" i="10"/>
  <c r="AA86" i="10"/>
  <c r="AB98" i="10"/>
  <c r="AB99" i="10" l="1"/>
  <c r="AB64" i="10"/>
  <c r="AA76" i="10"/>
  <c r="AA96" i="10"/>
  <c r="AB100" i="10" l="1"/>
  <c r="AB65" i="10"/>
  <c r="AA97" i="10"/>
  <c r="AA98" i="10" l="1"/>
  <c r="AB66" i="10"/>
  <c r="AB101" i="10"/>
  <c r="AB102" i="10" l="1"/>
  <c r="AB67" i="10"/>
  <c r="AA99" i="10"/>
  <c r="AA100" i="10" l="1"/>
  <c r="AB68" i="10"/>
  <c r="AB103" i="10"/>
  <c r="AA101" i="10" l="1"/>
  <c r="AB104" i="10"/>
  <c r="AB69" i="10"/>
  <c r="AB70" i="10" l="1"/>
  <c r="AA102" i="10"/>
  <c r="AB105" i="10"/>
  <c r="AB71" i="10" l="1"/>
  <c r="AA103" i="10"/>
  <c r="AA104" i="10" l="1"/>
  <c r="AB72" i="10"/>
  <c r="AB73" i="10" l="1"/>
  <c r="AA105" i="10"/>
  <c r="AB74" i="10" l="1"/>
  <c r="AB75" i="10" l="1"/>
  <c r="AB76" i="10" l="1"/>
  <c r="AB77" i="10" l="1"/>
  <c r="D145" i="16" l="1"/>
  <c r="D113" i="16"/>
  <c r="D132" i="16"/>
  <c r="E132" i="16"/>
  <c r="E165" i="16"/>
  <c r="E130" i="16"/>
  <c r="D133" i="16"/>
  <c r="D119" i="16"/>
  <c r="D144" i="16"/>
  <c r="E143" i="16"/>
  <c r="E137" i="16"/>
  <c r="E109" i="16"/>
  <c r="E146" i="16"/>
  <c r="D151" i="16"/>
  <c r="D137" i="16"/>
  <c r="D108" i="16"/>
  <c r="D127" i="16"/>
  <c r="E144" i="16"/>
  <c r="D116" i="16"/>
  <c r="D158" i="16"/>
  <c r="E123" i="16"/>
  <c r="E106" i="16"/>
  <c r="D161" i="16"/>
  <c r="D141" i="16"/>
  <c r="E113" i="16"/>
  <c r="D155" i="16"/>
  <c r="D149" i="16"/>
  <c r="E145" i="16"/>
  <c r="D131" i="16"/>
  <c r="D138" i="16"/>
  <c r="D142" i="16"/>
  <c r="E119" i="16"/>
  <c r="E126" i="16"/>
  <c r="D117" i="16"/>
  <c r="D129" i="16"/>
  <c r="E129" i="16" l="1"/>
  <c r="E147" i="16"/>
  <c r="D146" i="16"/>
  <c r="D107" i="16"/>
  <c r="D111" i="16"/>
  <c r="E112" i="16"/>
  <c r="E160" i="16"/>
  <c r="D130" i="16"/>
  <c r="E116" i="16"/>
  <c r="D162" i="16"/>
  <c r="D128" i="16"/>
  <c r="D147" i="16"/>
  <c r="E163" i="16"/>
  <c r="E156" i="16"/>
  <c r="E162" i="16"/>
  <c r="E161" i="16"/>
  <c r="D143" i="16"/>
  <c r="D123" i="16"/>
  <c r="E134" i="16"/>
  <c r="E117" i="16"/>
  <c r="E118" i="16"/>
  <c r="E122" i="16"/>
  <c r="D134" i="16"/>
  <c r="D118" i="16"/>
  <c r="E108" i="16"/>
  <c r="D153" i="16"/>
  <c r="D125" i="16"/>
  <c r="E107" i="16"/>
  <c r="D124" i="16"/>
  <c r="D120" i="16"/>
  <c r="D140" i="16"/>
  <c r="E124" i="16"/>
  <c r="E131" i="16"/>
  <c r="E135" i="16"/>
  <c r="D126" i="16"/>
  <c r="E141" i="16"/>
  <c r="E150" i="16"/>
  <c r="E138" i="16"/>
  <c r="D164" i="16"/>
  <c r="D106" i="16"/>
  <c r="E155" i="16"/>
  <c r="E125" i="16"/>
  <c r="D115" i="16"/>
  <c r="D165" i="16"/>
  <c r="E128" i="16"/>
  <c r="E152" i="16"/>
  <c r="D121" i="16"/>
  <c r="D114" i="16"/>
  <c r="E121" i="16"/>
  <c r="D156" i="16"/>
  <c r="D150" i="16"/>
  <c r="E114" i="16"/>
  <c r="E153" i="16"/>
  <c r="E151" i="16"/>
  <c r="E111" i="16"/>
  <c r="E139" i="16"/>
  <c r="D154" i="16"/>
  <c r="D135" i="16"/>
  <c r="E149" i="16"/>
  <c r="D157" i="16"/>
  <c r="E154" i="16"/>
  <c r="D112" i="16"/>
  <c r="D110" i="16"/>
  <c r="D152" i="16"/>
  <c r="E142" i="16"/>
  <c r="E110" i="16"/>
  <c r="E115" i="16"/>
  <c r="E157" i="16"/>
  <c r="E136" i="16"/>
  <c r="D109" i="16"/>
  <c r="D163" i="16"/>
  <c r="D148" i="16"/>
  <c r="D139" i="16"/>
  <c r="E127" i="16"/>
  <c r="D136" i="16"/>
  <c r="E120" i="16"/>
  <c r="E133" i="16"/>
  <c r="E159" i="16"/>
  <c r="E164" i="16"/>
  <c r="D160" i="16"/>
  <c r="D159" i="16"/>
  <c r="E158" i="16"/>
  <c r="D122" i="16"/>
  <c r="E148" i="16"/>
  <c r="E140" i="16"/>
  <c r="E105" i="16"/>
  <c r="D105" i="16"/>
  <c r="E90" i="16" l="1"/>
  <c r="D79" i="16" l="1"/>
  <c r="E50" i="16"/>
  <c r="D30" i="16"/>
  <c r="E61" i="16"/>
  <c r="E84" i="16"/>
  <c r="E70" i="16"/>
  <c r="D92" i="16"/>
  <c r="D87" i="16"/>
  <c r="E96" i="16"/>
  <c r="D18" i="16"/>
  <c r="D21" i="16"/>
  <c r="E62" i="16"/>
  <c r="D31" i="16"/>
  <c r="D83" i="16"/>
  <c r="D22" i="16"/>
  <c r="D27" i="16"/>
  <c r="D103" i="16"/>
  <c r="E77" i="16"/>
  <c r="E58" i="16"/>
  <c r="D47" i="16"/>
  <c r="D75" i="16"/>
  <c r="E15" i="16"/>
  <c r="E54" i="16"/>
  <c r="E85" i="16"/>
  <c r="E79" i="16"/>
  <c r="D80" i="16"/>
  <c r="D99" i="16"/>
  <c r="E68" i="16"/>
  <c r="D44" i="16"/>
  <c r="D41" i="16"/>
  <c r="E38" i="16"/>
  <c r="D48" i="16"/>
  <c r="E31" i="16"/>
  <c r="E83" i="16"/>
  <c r="D10" i="16"/>
  <c r="E103" i="16"/>
  <c r="D102" i="16"/>
  <c r="D39" i="16"/>
  <c r="D58" i="16"/>
  <c r="E47" i="16"/>
  <c r="E63" i="16"/>
  <c r="E89" i="16"/>
  <c r="D76" i="16"/>
  <c r="D77" i="16"/>
  <c r="D63" i="16"/>
  <c r="E30" i="16"/>
  <c r="D78" i="16"/>
  <c r="D28" i="16"/>
  <c r="D15" i="16"/>
  <c r="D96" i="16"/>
  <c r="E18" i="16"/>
  <c r="E41" i="16"/>
  <c r="D88" i="16"/>
  <c r="D60" i="16"/>
  <c r="E20" i="16"/>
  <c r="D35" i="16"/>
  <c r="E10" i="16"/>
  <c r="E56" i="16"/>
  <c r="E102" i="16"/>
  <c r="D95" i="16"/>
  <c r="D73" i="16"/>
  <c r="D24" i="16"/>
  <c r="D59" i="16"/>
  <c r="E28" i="16"/>
  <c r="E33" i="16"/>
  <c r="D25" i="16"/>
  <c r="D17" i="16"/>
  <c r="E88" i="16"/>
  <c r="D12" i="16"/>
  <c r="E48" i="16"/>
  <c r="E35" i="16"/>
  <c r="E94" i="16"/>
  <c r="E57" i="16"/>
  <c r="E26" i="16"/>
  <c r="E95" i="16"/>
  <c r="E97" i="16"/>
  <c r="D101" i="16"/>
  <c r="D50" i="16"/>
  <c r="E73" i="16"/>
  <c r="D66" i="16"/>
  <c r="E59" i="16"/>
  <c r="E78" i="16"/>
  <c r="E45" i="16"/>
  <c r="E8" i="16"/>
  <c r="D23" i="16"/>
  <c r="D13" i="16"/>
  <c r="E25" i="16"/>
  <c r="E93" i="16"/>
  <c r="E17" i="16"/>
  <c r="D62" i="16"/>
  <c r="E60" i="16"/>
  <c r="E51" i="16"/>
  <c r="D94" i="16"/>
  <c r="E9" i="16"/>
  <c r="E104" i="16"/>
  <c r="E53" i="16"/>
  <c r="D19" i="16"/>
  <c r="E101" i="16"/>
  <c r="E24" i="16"/>
  <c r="D68" i="16"/>
  <c r="E69" i="16"/>
  <c r="D64" i="16"/>
  <c r="E23" i="16"/>
  <c r="E13" i="16"/>
  <c r="D55" i="16"/>
  <c r="D43" i="16"/>
  <c r="D38" i="16"/>
  <c r="E12" i="16"/>
  <c r="D34" i="16"/>
  <c r="D104" i="16"/>
  <c r="E86" i="16"/>
  <c r="E32" i="16"/>
  <c r="D7" i="16"/>
  <c r="E40" i="16"/>
  <c r="E98" i="16"/>
  <c r="D61" i="16"/>
  <c r="E74" i="16"/>
  <c r="E19" i="16"/>
  <c r="E66" i="16"/>
  <c r="E64" i="16"/>
  <c r="E81" i="16"/>
  <c r="D36" i="16"/>
  <c r="E14" i="16"/>
  <c r="D33" i="16"/>
  <c r="D6" i="16"/>
  <c r="E55" i="16"/>
  <c r="E43" i="16"/>
  <c r="D93" i="16"/>
  <c r="D29" i="16"/>
  <c r="E34" i="16"/>
  <c r="D20" i="16"/>
  <c r="D42" i="16"/>
  <c r="D56" i="16"/>
  <c r="D57" i="16"/>
  <c r="E7" i="16"/>
  <c r="D40" i="16"/>
  <c r="E46" i="16"/>
  <c r="E49" i="16"/>
  <c r="D45" i="16"/>
  <c r="E6" i="16"/>
  <c r="D72" i="16"/>
  <c r="E29" i="16"/>
  <c r="D51" i="16"/>
  <c r="D9" i="16"/>
  <c r="D100" i="16"/>
  <c r="D26" i="16"/>
  <c r="D98" i="16"/>
  <c r="D71" i="16"/>
  <c r="D65" i="16"/>
  <c r="D69" i="16"/>
  <c r="E36" i="16"/>
  <c r="D8" i="16"/>
  <c r="E92" i="16"/>
  <c r="D90" i="16"/>
  <c r="D91" i="16"/>
  <c r="E42" i="16"/>
  <c r="E100" i="16"/>
  <c r="E71" i="16"/>
  <c r="E99" i="16"/>
  <c r="E22" i="16"/>
  <c r="E52" i="16"/>
  <c r="D97" i="16"/>
  <c r="D11" i="16"/>
  <c r="E80" i="16"/>
  <c r="E65" i="16"/>
  <c r="D81" i="16"/>
  <c r="D67" i="16"/>
  <c r="D82" i="16"/>
  <c r="E87" i="16"/>
  <c r="E72" i="16"/>
  <c r="E44" i="16"/>
  <c r="E21" i="16"/>
  <c r="E91" i="16"/>
  <c r="D54" i="16"/>
  <c r="D16" i="16"/>
  <c r="E27" i="16"/>
  <c r="D86" i="16"/>
  <c r="D32" i="16"/>
  <c r="D37" i="16"/>
  <c r="E75" i="16"/>
  <c r="D70" i="16"/>
  <c r="D74" i="16"/>
  <c r="E11" i="16"/>
  <c r="D46" i="16"/>
  <c r="D84" i="16"/>
  <c r="E67" i="16"/>
  <c r="D89" i="16"/>
  <c r="D14" i="16"/>
  <c r="E76" i="16"/>
  <c r="E82" i="16"/>
  <c r="E16" i="16"/>
  <c r="D53" i="16"/>
  <c r="D49" i="16"/>
  <c r="E39" i="16"/>
  <c r="D85" i="16"/>
  <c r="D52" i="16"/>
  <c r="E3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5" authorId="0" shapeId="0" xr:uid="{785973CC-88A8-4661-84BB-82B75909CB9C}">
      <text>
        <r>
          <rPr>
            <b/>
            <sz val="9"/>
            <color indexed="81"/>
            <rFont val="宋体"/>
            <family val="3"/>
            <charset val="134"/>
          </rPr>
          <t>参考武将总上阵数量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5" authorId="0" shapeId="0" xr:uid="{EA1D0843-FC01-401D-B0CE-F310B31BA4D0}">
      <text>
        <r>
          <rPr>
            <b/>
            <sz val="9"/>
            <color indexed="81"/>
            <rFont val="宋体"/>
            <family val="3"/>
            <charset val="134"/>
          </rPr>
          <t>参考武将总上阵数量</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5" authorId="0" shapeId="0" xr:uid="{DCC535E5-5E59-4FC8-B2B3-151207AAC772}">
      <text>
        <r>
          <rPr>
            <b/>
            <sz val="9"/>
            <color indexed="81"/>
            <rFont val="宋体"/>
            <family val="3"/>
            <charset val="134"/>
          </rPr>
          <t>参考武将总上阵数量</t>
        </r>
      </text>
    </comment>
  </commentList>
</comments>
</file>

<file path=xl/sharedStrings.xml><?xml version="1.0" encoding="utf-8"?>
<sst xmlns="http://schemas.openxmlformats.org/spreadsheetml/2006/main" count="854" uniqueCount="177">
  <si>
    <t>大类</t>
    <phoneticPr fontId="2" type="noConversion"/>
  </si>
  <si>
    <t>名称</t>
    <phoneticPr fontId="2" type="noConversion"/>
  </si>
  <si>
    <t>配置参数</t>
    <phoneticPr fontId="2" type="noConversion"/>
  </si>
  <si>
    <t>计算规则</t>
    <phoneticPr fontId="2" type="noConversion"/>
  </si>
  <si>
    <t>跳转链接</t>
    <phoneticPr fontId="2" type="noConversion"/>
  </si>
  <si>
    <t>其他说明</t>
    <phoneticPr fontId="2" type="noConversion"/>
  </si>
  <si>
    <t>补充</t>
    <phoneticPr fontId="2" type="noConversion"/>
  </si>
  <si>
    <t>武将评分</t>
  </si>
  <si>
    <t>武将升级</t>
    <phoneticPr fontId="2" type="noConversion"/>
  </si>
  <si>
    <t>当前武将升级评分：前x名武将等级之和。如何取排名见“武将排名规则”，下同
等级数据一致，武将战力最高排名靠前，下同
占比：根据当前武将升级评分和当前武将升级推荐评分数组两个参数折算值，见“占比生成规则”，下同</t>
    <phoneticPr fontId="2" type="noConversion"/>
  </si>
  <si>
    <t>武将升星</t>
    <phoneticPr fontId="2" type="noConversion"/>
  </si>
  <si>
    <t>每个武将有个星级分值，不同品质不同星级下的分值不同
当前武将升星评分：前x名武将星级分值之和
占比：根据当前武将升星评分和当前武将升星推荐评分数组两个参数折算值</t>
    <phoneticPr fontId="2" type="noConversion"/>
  </si>
  <si>
    <t>跳转到指定武将的升星界面
选择的指定武将规则：优先选择排名第1名的武将？？（这个没想好）</t>
    <phoneticPr fontId="2" type="noConversion"/>
  </si>
  <si>
    <t>武将觉醒</t>
    <phoneticPr fontId="2" type="noConversion"/>
  </si>
  <si>
    <t>每个武将有个觉醒分值，不同品质不同觉醒状态下的分值不同
当前武将觉醒评分：前x名武将觉醒分值之和
占比：根据当前武将觉醒评分和当前武将觉醒推荐评分数组两个参数折算值</t>
    <phoneticPr fontId="2" type="noConversion"/>
  </si>
  <si>
    <t>兵法评分</t>
  </si>
  <si>
    <t>兵法升级</t>
    <phoneticPr fontId="2" type="noConversion"/>
  </si>
  <si>
    <t>当前兵法升级评分：所有兵法等级之和
占比：当前兵法升级评分和兵法升级推荐评分数组两个参数折算值</t>
    <phoneticPr fontId="2" type="noConversion"/>
  </si>
  <si>
    <t>跳转到指定兵法的升级界面
选择的指定兵法规则：优先选择品质最高且未升满级的兵法，如果所有兵法都升满级，则跳转到品质最高的兵法，同样品质的按顺序</t>
    <phoneticPr fontId="2" type="noConversion"/>
  </si>
  <si>
    <t>装备评分</t>
  </si>
  <si>
    <t>装备升级</t>
    <phoneticPr fontId="2" type="noConversion"/>
  </si>
  <si>
    <t>当前装备升级评分：前x名武将所携带的装备等级之和
占比：当前装备升级评分和装备升级推荐评分数组两个参数折算值</t>
    <phoneticPr fontId="2" type="noConversion"/>
  </si>
  <si>
    <t>跳转到指定武将的装备界面
选择的指定武将规则：优先选择排名第1名的武将</t>
    <phoneticPr fontId="2" type="noConversion"/>
  </si>
  <si>
    <t>装备获取</t>
    <phoneticPr fontId="2" type="noConversion"/>
  </si>
  <si>
    <t>当前装备获取评分：前x名武将所携带的装备品质评分值之和
占比：当前装备获取评分和装备获取推荐评分数组两个参数折算值</t>
    <phoneticPr fontId="2" type="noConversion"/>
  </si>
  <si>
    <t>跳转到指定武将的装备界面
选择的指定武将规则：按排名顺序优先选择未满装备的武将？？（这个没想好）</t>
    <phoneticPr fontId="2" type="noConversion"/>
  </si>
  <si>
    <t>治疗评分</t>
    <phoneticPr fontId="2" type="noConversion"/>
  </si>
  <si>
    <t>医馆建筑升级</t>
    <phoneticPr fontId="2" type="noConversion"/>
  </si>
  <si>
    <t>当前医馆升级评分：医馆建筑等级
占比：当前医馆升级评分和医馆升级推荐评分数组两个参数折算值</t>
    <phoneticPr fontId="2" type="noConversion"/>
  </si>
  <si>
    <t>跳转到医馆建筑升级界面</t>
    <phoneticPr fontId="2" type="noConversion"/>
  </si>
  <si>
    <t>招募评分</t>
    <phoneticPr fontId="2" type="noConversion"/>
  </si>
  <si>
    <t>兵营建筑升级</t>
    <phoneticPr fontId="2" type="noConversion"/>
  </si>
  <si>
    <t>当前兵营升级评分：每个兵营建筑等级之和
占比：当前兵营升级评分和兵营升级推荐评分数组两个参数折算值</t>
    <phoneticPr fontId="2" type="noConversion"/>
  </si>
  <si>
    <t>跳转到指定兵营建筑升级界面
选择的指定兵营建筑规则：优先选择建筑等级最低的兵营</t>
    <phoneticPr fontId="2" type="noConversion"/>
  </si>
  <si>
    <t>兵营建筑包括：步兵营、弓兵营、骑兵营、器械营</t>
    <phoneticPr fontId="2" type="noConversion"/>
  </si>
  <si>
    <t>科技评分</t>
    <phoneticPr fontId="2" type="noConversion"/>
  </si>
  <si>
    <t>士兵训练</t>
    <phoneticPr fontId="2" type="noConversion"/>
  </si>
  <si>
    <t>当前士兵训练评分：所有士兵训练科技的等级之和
占比：当前士兵升级评分和士兵升级推荐评分数组两个参数折算值</t>
    <phoneticPr fontId="2" type="noConversion"/>
  </si>
  <si>
    <t>跳转到指定兵营建筑里面的训练界面
选择的指定兵营建筑规则：优先选择士兵训练科技等级之和最低的兵营</t>
    <phoneticPr fontId="2" type="noConversion"/>
  </si>
  <si>
    <t>圣人天赋</t>
    <phoneticPr fontId="2" type="noConversion"/>
  </si>
  <si>
    <t>当前圣人天赋评分：所有圣人等级之和
占比：当前圣人天赋评分和圣人天赋推荐评分数组两个参数折算值</t>
    <phoneticPr fontId="2" type="noConversion"/>
  </si>
  <si>
    <t>？？？</t>
    <phoneticPr fontId="2" type="noConversion"/>
  </si>
  <si>
    <t>城池科技</t>
    <phoneticPr fontId="2" type="noConversion"/>
  </si>
  <si>
    <t>当前城池科技评分：军团拥有的所有城池等级之和
占比：当前城池科技评分和城池科技推荐评分数组两个参数折算值</t>
    <phoneticPr fontId="2" type="noConversion"/>
  </si>
  <si>
    <t>资源评分</t>
    <phoneticPr fontId="2" type="noConversion"/>
  </si>
  <si>
    <t>资源建筑升级</t>
    <phoneticPr fontId="2" type="noConversion"/>
  </si>
  <si>
    <t>当前资源建筑升级评分：每个资源建筑等级之和
占比：当前资源建筑升级评分和资源建筑升级推荐评分数组两个参数折算值</t>
    <phoneticPr fontId="2" type="noConversion"/>
  </si>
  <si>
    <t>跳转到指定资源建筑升级界面
选择的指定资源建筑规则：优先选择建筑等级最低的资源建筑</t>
    <phoneticPr fontId="2" type="noConversion"/>
  </si>
  <si>
    <t>资源建筑包括：木石铜粮铁资源厂，不包括民居</t>
    <phoneticPr fontId="2" type="noConversion"/>
  </si>
  <si>
    <t>采集效率提升</t>
    <phoneticPr fontId="2" type="noConversion"/>
  </si>
  <si>
    <t>当前采集效率评分：玩家自身拥有的采集效率buff加成之和*10000
占比：当前采集效率评分和采集效率推荐评分数组两个参数折算值</t>
    <phoneticPr fontId="2" type="noConversion"/>
  </si>
  <si>
    <t>？？</t>
    <phoneticPr fontId="2" type="noConversion"/>
  </si>
  <si>
    <t>占比折算规则</t>
    <phoneticPr fontId="2" type="noConversion"/>
  </si>
  <si>
    <t>需要当前评分和推荐评分数组两个动态参数（不同项取值不同），其中当前评分为数值，比如为50，推荐评分数组中的数据为递增数据区间，比如为30,60,80,100
需要一个与推荐评分数组内元素个数相同的数组，这个数组是固定配置参数（亦是递增数据），该功能共用，如200,500,800,10000
当前评分50在（30,60]（左开右闭）这个区间,（30,60]对应的固定数组区间为（200,500]，50在（30,60]的位置映射到（200,500]对应值即为占比（(500-200)/(60-30)*(50-30)+200=400,即占比为40%)</t>
    <phoneticPr fontId="2" type="noConversion"/>
  </si>
  <si>
    <t>武将排名规则</t>
    <phoneticPr fontId="2" type="noConversion"/>
  </si>
  <si>
    <t>按武将战力进行排名</t>
    <phoneticPr fontId="2" type="noConversion"/>
  </si>
  <si>
    <t>上阵武将阶位</t>
  </si>
  <si>
    <t>上阵武将星级</t>
  </si>
  <si>
    <t>上阵武将等级</t>
  </si>
  <si>
    <t>上阵武将觉醒等级</t>
  </si>
  <si>
    <t>绿</t>
  </si>
  <si>
    <t>蓝</t>
  </si>
  <si>
    <t>紫</t>
  </si>
  <si>
    <t>橙</t>
  </si>
  <si>
    <t>红</t>
  </si>
  <si>
    <t>武将品质星级分值</t>
    <phoneticPr fontId="2" type="noConversion"/>
  </si>
  <si>
    <t>绿</t>
    <phoneticPr fontId="2" type="noConversion"/>
  </si>
  <si>
    <t>蓝</t>
    <phoneticPr fontId="2" type="noConversion"/>
  </si>
  <si>
    <t>紫</t>
    <phoneticPr fontId="2" type="noConversion"/>
  </si>
  <si>
    <t>橙</t>
    <phoneticPr fontId="2" type="noConversion"/>
  </si>
  <si>
    <t>红</t>
    <phoneticPr fontId="2" type="noConversion"/>
  </si>
  <si>
    <t>武将等级之和</t>
    <phoneticPr fontId="2" type="noConversion"/>
  </si>
  <si>
    <t>武将星级评分</t>
    <phoneticPr fontId="2" type="noConversion"/>
  </si>
  <si>
    <t>主力上阵武将数量</t>
    <phoneticPr fontId="2" type="noConversion"/>
  </si>
  <si>
    <t>武将数量参数x</t>
    <phoneticPr fontId="2" type="noConversion"/>
  </si>
  <si>
    <t>替补上阵武将数量</t>
    <phoneticPr fontId="2" type="noConversion"/>
  </si>
  <si>
    <t>替补上阵武将星级</t>
    <phoneticPr fontId="2" type="noConversion"/>
  </si>
  <si>
    <t>非R主力</t>
    <phoneticPr fontId="2" type="noConversion"/>
  </si>
  <si>
    <t>非R替补</t>
    <phoneticPr fontId="2" type="noConversion"/>
  </si>
  <si>
    <t>武将品质觉醒分值</t>
    <phoneticPr fontId="2" type="noConversion"/>
  </si>
  <si>
    <t>武将觉醒评分</t>
    <phoneticPr fontId="2" type="noConversion"/>
  </si>
  <si>
    <t>替补上阵武将阶位</t>
    <phoneticPr fontId="2" type="noConversion"/>
  </si>
  <si>
    <t>替补上阵武将等级</t>
    <phoneticPr fontId="2" type="noConversion"/>
  </si>
  <si>
    <t>替补上阵武将觉醒等级</t>
    <phoneticPr fontId="2" type="noConversion"/>
  </si>
  <si>
    <t>非R</t>
    <phoneticPr fontId="2" type="noConversion"/>
  </si>
  <si>
    <t>超R</t>
    <phoneticPr fontId="2" type="noConversion"/>
  </si>
  <si>
    <t>超R主力</t>
    <phoneticPr fontId="2" type="noConversion"/>
  </si>
  <si>
    <t>超R替补</t>
    <phoneticPr fontId="2" type="noConversion"/>
  </si>
  <si>
    <t>天数</t>
  </si>
  <si>
    <t>天数</t>
    <phoneticPr fontId="2" type="noConversion"/>
  </si>
  <si>
    <t>非r</t>
  </si>
  <si>
    <t>小r</t>
  </si>
  <si>
    <t>中r</t>
  </si>
  <si>
    <t>大r</t>
  </si>
  <si>
    <t>超r</t>
  </si>
  <si>
    <t>中R主力</t>
    <phoneticPr fontId="2" type="noConversion"/>
  </si>
  <si>
    <t>中R替补</t>
    <phoneticPr fontId="2" type="noConversion"/>
  </si>
  <si>
    <t>中R主力</t>
  </si>
  <si>
    <t>中R替补</t>
  </si>
  <si>
    <t>超R主力</t>
  </si>
  <si>
    <t>超R替补</t>
  </si>
  <si>
    <t>非r</t>
    <phoneticPr fontId="2" type="noConversion"/>
  </si>
  <si>
    <t>非r累计消耗经验</t>
    <phoneticPr fontId="2" type="noConversion"/>
  </si>
  <si>
    <t>超r累计消耗经验</t>
    <phoneticPr fontId="2" type="noConversion"/>
  </si>
  <si>
    <t>兵法升级累计消耗经验</t>
    <phoneticPr fontId="2" type="noConversion"/>
  </si>
  <si>
    <t>战法等级</t>
    <phoneticPr fontId="2" type="noConversion"/>
  </si>
  <si>
    <t>非r战法等级</t>
    <phoneticPr fontId="2" type="noConversion"/>
  </si>
  <si>
    <t>超r战法等级</t>
    <phoneticPr fontId="2" type="noConversion"/>
  </si>
  <si>
    <t>非r战法数量</t>
    <phoneticPr fontId="2" type="noConversion"/>
  </si>
  <si>
    <t>超r战法数量</t>
    <phoneticPr fontId="2" type="noConversion"/>
  </si>
  <si>
    <t>非r战法总评分预估</t>
    <phoneticPr fontId="2" type="noConversion"/>
  </si>
  <si>
    <t>超r战法总评分预估</t>
    <phoneticPr fontId="2" type="noConversion"/>
  </si>
  <si>
    <t>超r</t>
    <phoneticPr fontId="2" type="noConversion"/>
  </si>
  <si>
    <t>非r装备数量</t>
    <phoneticPr fontId="2" type="noConversion"/>
  </si>
  <si>
    <t>超r装备数量</t>
    <phoneticPr fontId="2" type="noConversion"/>
  </si>
  <si>
    <t>非r装备等级</t>
    <phoneticPr fontId="2" type="noConversion"/>
  </si>
  <si>
    <t>超r装备等级</t>
    <phoneticPr fontId="2" type="noConversion"/>
  </si>
  <si>
    <t>等级之合</t>
    <phoneticPr fontId="2" type="noConversion"/>
  </si>
  <si>
    <t>品质之合</t>
    <phoneticPr fontId="2" type="noConversion"/>
  </si>
  <si>
    <t>品质数组</t>
    <phoneticPr fontId="2" type="noConversion"/>
  </si>
  <si>
    <t>大殿等级</t>
    <phoneticPr fontId="2" type="noConversion"/>
  </si>
  <si>
    <t>派系点数</t>
    <phoneticPr fontId="2" type="noConversion"/>
  </si>
  <si>
    <t>派系点数合计</t>
    <phoneticPr fontId="2" type="noConversion"/>
  </si>
  <si>
    <t>大殿等级</t>
  </si>
  <si>
    <t>建筑等级</t>
    <phoneticPr fontId="2" type="noConversion"/>
  </si>
  <si>
    <t>大殿</t>
  </si>
  <si>
    <t>医馆</t>
    <phoneticPr fontId="2" type="noConversion"/>
  </si>
  <si>
    <t>资源</t>
  </si>
  <si>
    <t>兵营</t>
    <phoneticPr fontId="2" type="noConversion"/>
  </si>
  <si>
    <t>木材厂</t>
    <phoneticPr fontId="2" type="noConversion"/>
  </si>
  <si>
    <t>铜矿场</t>
    <phoneticPr fontId="2" type="noConversion"/>
  </si>
  <si>
    <t>石料场</t>
    <phoneticPr fontId="2" type="noConversion"/>
  </si>
  <si>
    <t>农田</t>
  </si>
  <si>
    <t>铁矿场</t>
    <phoneticPr fontId="2" type="noConversion"/>
  </si>
  <si>
    <t>骑兵兵营</t>
    <phoneticPr fontId="2" type="noConversion"/>
  </si>
  <si>
    <t>步兵兵营</t>
    <phoneticPr fontId="2" type="noConversion"/>
  </si>
  <si>
    <t>弓兵兵营</t>
    <phoneticPr fontId="2" type="noConversion"/>
  </si>
  <si>
    <t>器械兵营</t>
    <phoneticPr fontId="2" type="noConversion"/>
  </si>
  <si>
    <t>建筑等级上限对应大殿等级下限</t>
  </si>
  <si>
    <t>建筑等级上限对应大殿等级上限</t>
    <phoneticPr fontId="2" type="noConversion"/>
  </si>
  <si>
    <t>大殿等级对应可建造数量</t>
    <phoneticPr fontId="2" type="noConversion"/>
  </si>
  <si>
    <t>兵营建筑</t>
    <phoneticPr fontId="2" type="noConversion"/>
  </si>
  <si>
    <t>医馆建筑</t>
    <phoneticPr fontId="2" type="noConversion"/>
  </si>
  <si>
    <t>资源建筑</t>
    <phoneticPr fontId="2" type="noConversion"/>
  </si>
  <si>
    <t>非r等级评分</t>
    <phoneticPr fontId="2" type="noConversion"/>
  </si>
  <si>
    <t>超r等级评分</t>
    <phoneticPr fontId="2" type="noConversion"/>
  </si>
  <si>
    <t>采集资源速度提升</t>
    <phoneticPr fontId="2" type="noConversion"/>
  </si>
  <si>
    <t>非R</t>
    <phoneticPr fontId="2" type="noConversion"/>
  </si>
  <si>
    <t>武将数量参数x</t>
  </si>
  <si>
    <t>替补上阵武将数量修正</t>
    <phoneticPr fontId="2" type="noConversion"/>
  </si>
  <si>
    <t>定义等级对应的名次取值x
与推荐评分数组内元素个数相同的参考数组</t>
  </si>
  <si>
    <t xml:space="preserve">
定义等级对应武将升级推荐评分数组</t>
  </si>
  <si>
    <t>跳转到指定武将的升级界面
选择的指定武将规则：优先选择高排名的武将，如果已选择的武将无法升级需要进阶，且进阶所需定义等级未达到，则改为选择次排名的武将，依次类推，直到选择第x名为止</t>
  </si>
  <si>
    <t>不同武将品质在不同星级下的星级分值
定义等级对应武将升星推荐评分数组</t>
  </si>
  <si>
    <t>不同武将品质在非觉醒、第一次觉醒、第二次觉醒下的觉醒分值
定义等级对应武将觉醒推荐评分数组</t>
  </si>
  <si>
    <t>跳转到指定武将的觉醒界面
选择的指定武将规则：优先选择高排名的武将，如果已选择的武将达到觉醒上限，或者下次觉醒所需的武将等级高于定义等级，则改为选择次排名的武将，依次类推，直到选择第x名为止</t>
  </si>
  <si>
    <t>定义等级对应兵法升级推荐评分数组</t>
  </si>
  <si>
    <t>定义等级对应装备升级推荐评分数组</t>
  </si>
  <si>
    <t>装备品质对应的品质评分值
定义等级对应装备升级获取评分数组</t>
  </si>
  <si>
    <t>定义等级对应医馆升级推荐评分数组</t>
  </si>
  <si>
    <t>定义等级对应兵营升级推荐评分数组</t>
  </si>
  <si>
    <t>定义等级对应士兵升级推荐评分数组</t>
  </si>
  <si>
    <t>定义等级对应圣人天赋推荐评分数组</t>
  </si>
  <si>
    <t>定义等级对应城池科技推荐评分数组</t>
  </si>
  <si>
    <t>定义等级对应资源建筑升级推荐评分数组</t>
  </si>
  <si>
    <t>定义等级对应采集效率推荐评分数组</t>
  </si>
  <si>
    <t>定义等级</t>
  </si>
  <si>
    <t>天数对应定义等级</t>
  </si>
  <si>
    <t>非r定义等级</t>
  </si>
  <si>
    <t>超r定义等级</t>
  </si>
  <si>
    <t>圣人数量</t>
    <phoneticPr fontId="2" type="noConversion"/>
  </si>
  <si>
    <t>训练营等级</t>
    <phoneticPr fontId="2" type="noConversion"/>
  </si>
  <si>
    <t>科技等级</t>
    <phoneticPr fontId="2" type="noConversion"/>
  </si>
  <si>
    <t>科技种类数</t>
    <phoneticPr fontId="2" type="noConversion"/>
  </si>
  <si>
    <t>累积科技等级</t>
    <phoneticPr fontId="2" type="noConversion"/>
  </si>
  <si>
    <t>超r累积科技等级</t>
    <phoneticPr fontId="2" type="noConversion"/>
  </si>
  <si>
    <t>非r累积科技等级</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</si>
</sst>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宋体"/>
      <family val="2"/>
      <scheme val="minor"/>
    </font>
    <font>
      <sz val="9"/>
      <color theme="1"/>
      <name val="宋体"/>
      <family val="2"/>
      <scheme val="minor"/>
    </font>
    <font>
      <sz val="9"/>
      <name val="宋体"/>
      <family val="3"/>
      <charset val="134"/>
      <scheme val="minor"/>
    </font>
    <font>
      <sz val="9"/>
      <color theme="1"/>
      <name val="宋体"/>
      <family val="3"/>
      <charset val="134"/>
      <scheme val="minor"/>
    </font>
    <font>
      <sz val="9"/>
      <color rgb="FFFF0000"/>
      <name val="宋体"/>
      <family val="3"/>
      <charset val="134"/>
      <scheme val="minor"/>
    </font>
    <font>
      <b/>
      <sz val="9"/>
      <color indexed="81"/>
      <name val="宋体"/>
      <family val="3"/>
      <charset val="134"/>
    </font>
  </fonts>
  <fills count="6">
    <fill>
      <patternFill patternType="none"/>
    </fill>
    <fill>
      <patternFill patternType="gray125"/>
    </fill>
    <fill>
      <patternFill patternType="solid">
        <fgColor rgb="FFFF0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42">
    <xf numFmtId="0" fontId="0" fillId="0" borderId="0" xfId="0"/>
    <xf numFmtId="0" fontId="1" fillId="0" borderId="0" xfId="0" applyFont="1" applyAlignment="1">
      <alignment horizontal="center"/>
    </xf>
    <xf numFmtId="0" fontId="1" fillId="0" borderId="0" xfId="0" applyFont="1" applyAlignment="1">
      <alignment horizontal="center" vertical="center" wrapText="1"/>
    </xf>
    <xf numFmtId="0" fontId="1" fillId="0" borderId="0" xfId="0" applyFont="1" applyAlignment="1">
      <alignment horizontal="center" wrapText="1"/>
    </xf>
    <xf numFmtId="0" fontId="3" fillId="0" borderId="0" xfId="0" applyFont="1" applyAlignment="1">
      <alignment horizontal="left" vertical="center" wrapText="1"/>
    </xf>
    <xf numFmtId="0" fontId="3" fillId="0" borderId="0" xfId="0" applyFont="1" applyAlignment="1">
      <alignment horizontal="left" wrapText="1"/>
    </xf>
    <xf numFmtId="0" fontId="1" fillId="0" borderId="0" xfId="0" applyFont="1" applyAlignment="1">
      <alignment horizontal="left" vertical="top" wrapText="1"/>
    </xf>
    <xf numFmtId="0" fontId="1" fillId="0" borderId="0" xfId="0" applyFont="1" applyAlignment="1">
      <alignment vertical="center" wrapText="1"/>
    </xf>
    <xf numFmtId="0" fontId="3" fillId="0" borderId="0" xfId="0" applyFont="1" applyAlignment="1">
      <alignment horizontal="left" vertical="center"/>
    </xf>
    <xf numFmtId="0" fontId="1" fillId="0" borderId="0" xfId="0" applyFont="1" applyAlignment="1">
      <alignment horizontal="left" wrapText="1"/>
    </xf>
    <xf numFmtId="0" fontId="4" fillId="0" borderId="0" xfId="0" applyFont="1" applyAlignment="1">
      <alignment horizontal="left" vertical="center" wrapText="1"/>
    </xf>
    <xf numFmtId="0" fontId="4" fillId="0" borderId="0" xfId="0" applyFont="1" applyAlignment="1">
      <alignment horizontal="left" vertical="center"/>
    </xf>
    <xf numFmtId="0" fontId="1" fillId="0" borderId="0" xfId="0"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xf>
    <xf numFmtId="0" fontId="1" fillId="2" borderId="0" xfId="0" applyFont="1" applyFill="1" applyAlignment="1">
      <alignment horizontal="center" vertical="center"/>
    </xf>
    <xf numFmtId="0" fontId="1" fillId="0" borderId="0" xfId="0" applyFont="1" applyAlignment="1">
      <alignment horizontal="center" vertical="center"/>
    </xf>
    <xf numFmtId="0" fontId="3" fillId="0" borderId="1" xfId="0" applyFont="1" applyBorder="1" applyAlignment="1">
      <alignment horizontal="center" vertical="center"/>
    </xf>
    <xf numFmtId="0" fontId="3" fillId="0" borderId="0" xfId="0" applyFont="1" applyBorder="1" applyAlignment="1">
      <alignment horizontal="center" vertical="center"/>
    </xf>
    <xf numFmtId="0" fontId="1" fillId="0" borderId="2" xfId="0" applyFont="1" applyBorder="1" applyAlignment="1">
      <alignment horizontal="center" vertical="center"/>
    </xf>
    <xf numFmtId="0" fontId="1" fillId="3" borderId="0" xfId="0" applyFont="1" applyFill="1" applyAlignment="1">
      <alignment horizontal="center" vertical="center"/>
    </xf>
    <xf numFmtId="0" fontId="1" fillId="0" borderId="0" xfId="0" applyFont="1"/>
    <xf numFmtId="0" fontId="3" fillId="0" borderId="0" xfId="0" applyFont="1" applyAlignment="1">
      <alignment horizontal="center"/>
    </xf>
    <xf numFmtId="10" fontId="1" fillId="0" borderId="0" xfId="0" applyNumberFormat="1" applyFont="1"/>
    <xf numFmtId="0" fontId="1" fillId="0" borderId="0" xfId="0" applyFont="1" applyAlignment="1">
      <alignment horizontal="center" vertical="center"/>
    </xf>
    <xf numFmtId="0" fontId="1" fillId="0" borderId="0" xfId="0" applyFont="1" applyAlignment="1">
      <alignment horizontal="center" vertical="center"/>
    </xf>
    <xf numFmtId="0" fontId="1" fillId="4" borderId="0" xfId="0" applyFont="1" applyFill="1" applyAlignment="1">
      <alignment horizontal="center" vertical="center"/>
    </xf>
    <xf numFmtId="0" fontId="1" fillId="0" borderId="0" xfId="0" applyFont="1" applyAlignment="1">
      <alignment horizontal="center" vertical="center"/>
    </xf>
    <xf numFmtId="0" fontId="3" fillId="0" borderId="0" xfId="0" applyFont="1" applyAlignment="1">
      <alignment horizontal="center"/>
    </xf>
    <xf numFmtId="0" fontId="1" fillId="0" borderId="0" xfId="0" applyFont="1" applyAlignment="1">
      <alignment horizontal="center"/>
    </xf>
    <xf numFmtId="0" fontId="1" fillId="0" borderId="0" xfId="0" applyFont="1" applyAlignment="1">
      <alignment horizontal="center" vertical="center"/>
    </xf>
    <xf numFmtId="0" fontId="1" fillId="0" borderId="0" xfId="0" applyFont="1" applyAlignment="1">
      <alignment horizontal="center" vertical="center"/>
    </xf>
    <xf numFmtId="0" fontId="1" fillId="5" borderId="0" xfId="0" applyFont="1" applyFill="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2" xfId="0" applyFont="1" applyBorder="1" applyAlignment="1">
      <alignment horizontal="center" vertical="center"/>
    </xf>
    <xf numFmtId="0" fontId="1"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vertical="center"/>
    </xf>
  </cellXfs>
  <cellStyles count="1">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7494;&#2355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5112;&#2786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5013;&#2279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2763;&#2085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2307;&#2015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32463;&#27982;&#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其他调用"/>
      <sheetName val="基础状态预期"/>
      <sheetName val="备份"/>
      <sheetName val="武将升星"/>
      <sheetName val="武将升级"/>
      <sheetName val="武将羁绊"/>
      <sheetName val="三国武将羁绊"/>
      <sheetName val="武将上阵羁绊"/>
      <sheetName val="武将进阶"/>
      <sheetName val="武将觉醒"/>
      <sheetName val="武将经验消耗"/>
      <sheetName val="银币消耗"/>
      <sheetName val="属性汇总"/>
      <sheetName val="武将升星（废弃）"/>
      <sheetName val="Sheet2"/>
      <sheetName val="武将觉醒(废弃）"/>
      <sheetName val="属性分配（废弃）"/>
      <sheetName val="武将数量星级阶位验证"/>
      <sheetName val="祈愿验证"/>
      <sheetName val="武将战力价值情况"/>
      <sheetName val="各r阵容卡情况"/>
    </sheetNames>
    <sheetDataSet>
      <sheetData sheetId="0"/>
      <sheetData sheetId="1"/>
      <sheetData sheetId="2">
        <row r="17">
          <cell r="D17">
            <v>10</v>
          </cell>
          <cell r="H17">
            <v>2</v>
          </cell>
          <cell r="I17">
            <v>4</v>
          </cell>
          <cell r="M17">
            <v>0.43613065449772037</v>
          </cell>
          <cell r="N17">
            <v>0</v>
          </cell>
          <cell r="P17" t="str">
            <v/>
          </cell>
          <cell r="Q17" t="str">
            <v/>
          </cell>
          <cell r="R17">
            <v>0.4</v>
          </cell>
          <cell r="S17">
            <v>0.4</v>
          </cell>
          <cell r="T17" t="str">
            <v/>
          </cell>
          <cell r="U17" t="str">
            <v/>
          </cell>
          <cell r="V17" t="str">
            <v/>
          </cell>
          <cell r="W17">
            <v>20</v>
          </cell>
          <cell r="X17">
            <v>20</v>
          </cell>
          <cell r="Y17" t="str">
            <v/>
          </cell>
          <cell r="AB17">
            <v>0</v>
          </cell>
          <cell r="AC17">
            <v>0</v>
          </cell>
          <cell r="AD17" t="str">
            <v/>
          </cell>
        </row>
        <row r="18">
          <cell r="D18">
            <v>20</v>
          </cell>
          <cell r="I18">
            <v>6</v>
          </cell>
          <cell r="N18">
            <v>0</v>
          </cell>
          <cell r="P18" t="str">
            <v/>
          </cell>
          <cell r="Q18" t="str">
            <v/>
          </cell>
          <cell r="R18" t="str">
            <v/>
          </cell>
          <cell r="S18">
            <v>0.8</v>
          </cell>
          <cell r="T18" t="str">
            <v/>
          </cell>
          <cell r="U18" t="str">
            <v/>
          </cell>
          <cell r="V18" t="str">
            <v/>
          </cell>
          <cell r="W18" t="str">
            <v/>
          </cell>
          <cell r="X18">
            <v>40</v>
          </cell>
          <cell r="Y18" t="str">
            <v/>
          </cell>
          <cell r="AB18" t="str">
            <v/>
          </cell>
          <cell r="AC18">
            <v>1</v>
          </cell>
          <cell r="AD18" t="str">
            <v/>
          </cell>
        </row>
        <row r="19">
          <cell r="D19">
            <v>28.071211008105138</v>
          </cell>
          <cell r="I19">
            <v>6</v>
          </cell>
          <cell r="N19">
            <v>4.5158918032464523E-2</v>
          </cell>
          <cell r="P19" t="str">
            <v/>
          </cell>
          <cell r="Q19" t="str">
            <v/>
          </cell>
          <cell r="R19" t="str">
            <v/>
          </cell>
          <cell r="S19">
            <v>1.1228484403242056</v>
          </cell>
          <cell r="T19" t="str">
            <v/>
          </cell>
          <cell r="U19" t="str">
            <v/>
          </cell>
          <cell r="V19" t="str">
            <v/>
          </cell>
          <cell r="W19" t="str">
            <v/>
          </cell>
          <cell r="X19">
            <v>56.142422016210276</v>
          </cell>
          <cell r="Y19" t="str">
            <v/>
          </cell>
          <cell r="AB19" t="str">
            <v/>
          </cell>
          <cell r="AC19">
            <v>1</v>
          </cell>
          <cell r="AD19" t="str">
            <v/>
          </cell>
        </row>
        <row r="20">
          <cell r="D20">
            <v>34.585942742481357</v>
          </cell>
          <cell r="I20">
            <v>6</v>
          </cell>
          <cell r="N20">
            <v>0.43599195740255992</v>
          </cell>
          <cell r="P20" t="str">
            <v/>
          </cell>
          <cell r="Q20" t="str">
            <v/>
          </cell>
          <cell r="R20" t="str">
            <v/>
          </cell>
          <cell r="S20">
            <v>1.3834377096992543</v>
          </cell>
          <cell r="T20" t="str">
            <v/>
          </cell>
          <cell r="U20" t="str">
            <v/>
          </cell>
          <cell r="V20" t="str">
            <v/>
          </cell>
          <cell r="W20" t="str">
            <v/>
          </cell>
          <cell r="X20">
            <v>69.171885484962715</v>
          </cell>
          <cell r="Y20" t="str">
            <v/>
          </cell>
          <cell r="AB20" t="str">
            <v/>
          </cell>
          <cell r="AC20">
            <v>1.2643237904135596</v>
          </cell>
          <cell r="AD20" t="str">
            <v/>
          </cell>
        </row>
        <row r="21">
          <cell r="D21">
            <v>40</v>
          </cell>
          <cell r="I21">
            <v>6</v>
          </cell>
          <cell r="N21">
            <v>0.848696581313646</v>
          </cell>
          <cell r="P21" t="str">
            <v/>
          </cell>
          <cell r="Q21" t="str">
            <v/>
          </cell>
          <cell r="R21" t="str">
            <v/>
          </cell>
          <cell r="S21">
            <v>1.6</v>
          </cell>
          <cell r="T21" t="str">
            <v/>
          </cell>
          <cell r="U21" t="str">
            <v/>
          </cell>
          <cell r="V21" t="str">
            <v/>
          </cell>
          <cell r="W21" t="str">
            <v/>
          </cell>
          <cell r="X21">
            <v>80</v>
          </cell>
          <cell r="Y21" t="str">
            <v/>
          </cell>
          <cell r="AB21" t="str">
            <v/>
          </cell>
          <cell r="AC21">
            <v>2</v>
          </cell>
          <cell r="AD21" t="str">
            <v/>
          </cell>
        </row>
        <row r="22">
          <cell r="D22">
            <v>43.920692243099523</v>
          </cell>
          <cell r="I22">
            <v>6</v>
          </cell>
          <cell r="N22">
            <v>1.2522775194666531</v>
          </cell>
          <cell r="P22" t="str">
            <v/>
          </cell>
          <cell r="Q22" t="str">
            <v/>
          </cell>
          <cell r="R22" t="str">
            <v/>
          </cell>
          <cell r="S22">
            <v>1.756827689723981</v>
          </cell>
          <cell r="T22" t="str">
            <v/>
          </cell>
          <cell r="U22" t="str">
            <v/>
          </cell>
          <cell r="V22" t="str">
            <v/>
          </cell>
          <cell r="W22" t="str">
            <v/>
          </cell>
          <cell r="X22">
            <v>87.841384486199047</v>
          </cell>
          <cell r="Y22" t="str">
            <v/>
          </cell>
          <cell r="AB22" t="str">
            <v/>
          </cell>
          <cell r="AC22">
            <v>2</v>
          </cell>
          <cell r="AD22" t="str">
            <v/>
          </cell>
        </row>
        <row r="23">
          <cell r="D23">
            <v>49.533352307096472</v>
          </cell>
          <cell r="I23">
            <v>6</v>
          </cell>
          <cell r="N23">
            <v>1.9733229101288838</v>
          </cell>
          <cell r="P23" t="str">
            <v/>
          </cell>
          <cell r="Q23" t="str">
            <v/>
          </cell>
          <cell r="R23" t="str">
            <v/>
          </cell>
          <cell r="S23">
            <v>1.9813340922838589</v>
          </cell>
          <cell r="T23" t="str">
            <v/>
          </cell>
          <cell r="U23" t="str">
            <v/>
          </cell>
          <cell r="V23" t="str">
            <v/>
          </cell>
          <cell r="W23" t="str">
            <v/>
          </cell>
          <cell r="X23">
            <v>99.066704614192943</v>
          </cell>
          <cell r="Y23" t="str">
            <v/>
          </cell>
          <cell r="AB23" t="str">
            <v/>
          </cell>
          <cell r="AC23">
            <v>2</v>
          </cell>
          <cell r="AD23" t="str">
            <v/>
          </cell>
        </row>
        <row r="24">
          <cell r="D24">
            <v>53.567039423670657</v>
          </cell>
          <cell r="I24">
            <v>5</v>
          </cell>
          <cell r="J24">
            <v>1</v>
          </cell>
          <cell r="N24">
            <v>2.6455215236862846</v>
          </cell>
          <cell r="O24">
            <v>0</v>
          </cell>
          <cell r="P24" t="str">
            <v/>
          </cell>
          <cell r="Q24" t="str">
            <v/>
          </cell>
          <cell r="R24" t="str">
            <v/>
          </cell>
          <cell r="S24">
            <v>2.1426815769468264</v>
          </cell>
          <cell r="T24">
            <v>2.1426815769468264</v>
          </cell>
          <cell r="U24" t="str">
            <v/>
          </cell>
          <cell r="V24" t="str">
            <v/>
          </cell>
          <cell r="W24" t="str">
            <v/>
          </cell>
          <cell r="X24">
            <v>107.13407884734131</v>
          </cell>
          <cell r="Y24">
            <v>107.13407884734131</v>
          </cell>
          <cell r="AB24" t="str">
            <v/>
          </cell>
          <cell r="AC24">
            <v>2</v>
          </cell>
          <cell r="AD24">
            <v>2</v>
          </cell>
        </row>
        <row r="25">
          <cell r="D25">
            <v>59.300028460644697</v>
          </cell>
          <cell r="I25">
            <v>4</v>
          </cell>
          <cell r="J25">
            <v>2</v>
          </cell>
          <cell r="N25">
            <v>3.3172491267519169</v>
          </cell>
          <cell r="O25">
            <v>0.50811434995303761</v>
          </cell>
          <cell r="P25" t="str">
            <v/>
          </cell>
          <cell r="Q25" t="str">
            <v/>
          </cell>
          <cell r="R25" t="str">
            <v/>
          </cell>
          <cell r="S25">
            <v>2.3720011384257877</v>
          </cell>
          <cell r="T25">
            <v>2.3720011384257877</v>
          </cell>
          <cell r="U25" t="str">
            <v/>
          </cell>
          <cell r="V25" t="str">
            <v/>
          </cell>
          <cell r="W25" t="str">
            <v/>
          </cell>
          <cell r="X25">
            <v>118.60005692128939</v>
          </cell>
          <cell r="Y25">
            <v>118.60005692128939</v>
          </cell>
          <cell r="AB25" t="str">
            <v/>
          </cell>
          <cell r="AC25">
            <v>2</v>
          </cell>
          <cell r="AD25">
            <v>2</v>
          </cell>
        </row>
        <row r="26">
          <cell r="D26">
            <v>65.075479910097457</v>
          </cell>
          <cell r="I26">
            <v>3</v>
          </cell>
          <cell r="J26">
            <v>3</v>
          </cell>
          <cell r="N26">
            <v>3.6770165685061276</v>
          </cell>
          <cell r="O26">
            <v>2.1499961289924658</v>
          </cell>
          <cell r="P26" t="str">
            <v/>
          </cell>
          <cell r="Q26" t="str">
            <v/>
          </cell>
          <cell r="R26" t="str">
            <v/>
          </cell>
          <cell r="S26">
            <v>2.6030191964038982</v>
          </cell>
          <cell r="T26">
            <v>2.6030191964038982</v>
          </cell>
          <cell r="U26" t="str">
            <v/>
          </cell>
          <cell r="V26" t="str">
            <v/>
          </cell>
          <cell r="W26" t="str">
            <v/>
          </cell>
          <cell r="X26">
            <v>130.15095982019491</v>
          </cell>
          <cell r="Y26">
            <v>130.15095982019491</v>
          </cell>
          <cell r="AB26" t="str">
            <v/>
          </cell>
          <cell r="AC26">
            <v>2</v>
          </cell>
          <cell r="AD26">
            <v>2</v>
          </cell>
        </row>
        <row r="27">
          <cell r="D27">
            <v>69.18336653741882</v>
          </cell>
          <cell r="I27">
            <v>2</v>
          </cell>
          <cell r="J27">
            <v>4</v>
          </cell>
          <cell r="N27">
            <v>3.9576823073561496</v>
          </cell>
          <cell r="O27">
            <v>2.4402964281965787</v>
          </cell>
          <cell r="P27" t="str">
            <v/>
          </cell>
          <cell r="Q27" t="str">
            <v/>
          </cell>
          <cell r="R27" t="str">
            <v/>
          </cell>
          <cell r="S27">
            <v>2.7673346614967529</v>
          </cell>
          <cell r="T27">
            <v>2.7673346614967529</v>
          </cell>
          <cell r="U27" t="str">
            <v/>
          </cell>
          <cell r="V27" t="str">
            <v/>
          </cell>
          <cell r="W27" t="str">
            <v/>
          </cell>
          <cell r="X27">
            <v>138.36673307483764</v>
          </cell>
          <cell r="Y27">
            <v>138.36673307483764</v>
          </cell>
          <cell r="AB27" t="str">
            <v/>
          </cell>
          <cell r="AC27">
            <v>2</v>
          </cell>
          <cell r="AD27">
            <v>2</v>
          </cell>
        </row>
        <row r="28">
          <cell r="D28">
            <v>72.375871759353331</v>
          </cell>
          <cell r="I28">
            <v>1</v>
          </cell>
          <cell r="J28">
            <v>5</v>
          </cell>
          <cell r="N28">
            <v>4.2331688013270288</v>
          </cell>
          <cell r="O28">
            <v>2.586681326867649</v>
          </cell>
          <cell r="P28" t="str">
            <v/>
          </cell>
          <cell r="Q28" t="str">
            <v/>
          </cell>
          <cell r="R28" t="str">
            <v/>
          </cell>
          <cell r="S28">
            <v>2.8950348703741331</v>
          </cell>
          <cell r="T28">
            <v>2.8950348703741331</v>
          </cell>
          <cell r="U28" t="str">
            <v/>
          </cell>
          <cell r="V28" t="str">
            <v/>
          </cell>
          <cell r="W28" t="str">
            <v/>
          </cell>
          <cell r="X28">
            <v>144.75174351870666</v>
          </cell>
          <cell r="Y28">
            <v>144.75174351870666</v>
          </cell>
          <cell r="AB28" t="str">
            <v/>
          </cell>
          <cell r="AC28">
            <v>2</v>
          </cell>
          <cell r="AD28">
            <v>2</v>
          </cell>
        </row>
        <row r="29">
          <cell r="D29">
            <v>74.998404927577795</v>
          </cell>
          <cell r="I29">
            <v>0.5</v>
          </cell>
          <cell r="J29">
            <v>5.5</v>
          </cell>
          <cell r="N29">
            <v>4.5005119348011258</v>
          </cell>
          <cell r="O29">
            <v>2.9794752816775469</v>
          </cell>
          <cell r="P29" t="str">
            <v/>
          </cell>
          <cell r="Q29" t="str">
            <v/>
          </cell>
          <cell r="R29" t="str">
            <v/>
          </cell>
          <cell r="S29">
            <v>2.9999361971031115</v>
          </cell>
          <cell r="T29">
            <v>2.9999361971031115</v>
          </cell>
          <cell r="U29" t="str">
            <v/>
          </cell>
          <cell r="V29" t="str">
            <v/>
          </cell>
          <cell r="W29" t="str">
            <v/>
          </cell>
          <cell r="X29">
            <v>149.99680985515559</v>
          </cell>
          <cell r="Y29">
            <v>149.99680985515559</v>
          </cell>
          <cell r="AB29" t="str">
            <v/>
          </cell>
          <cell r="AC29">
            <v>2</v>
          </cell>
          <cell r="AD29">
            <v>2</v>
          </cell>
        </row>
        <row r="30">
          <cell r="D30">
            <v>77.875308029777003</v>
          </cell>
          <cell r="J30">
            <v>6</v>
          </cell>
          <cell r="O30">
            <v>3.3792292557700043</v>
          </cell>
          <cell r="P30" t="str">
            <v/>
          </cell>
          <cell r="Q30" t="str">
            <v/>
          </cell>
          <cell r="R30" t="str">
            <v/>
          </cell>
          <cell r="S30" t="str">
            <v/>
          </cell>
          <cell r="T30">
            <v>3.1150123211910801</v>
          </cell>
          <cell r="U30" t="str">
            <v/>
          </cell>
          <cell r="V30" t="str">
            <v/>
          </cell>
          <cell r="W30" t="str">
            <v/>
          </cell>
          <cell r="X30" t="str">
            <v/>
          </cell>
          <cell r="Y30">
            <v>155.75061605955401</v>
          </cell>
          <cell r="AB30" t="str">
            <v/>
          </cell>
          <cell r="AC30" t="str">
            <v/>
          </cell>
          <cell r="AD30">
            <v>2</v>
          </cell>
        </row>
        <row r="31">
          <cell r="D31">
            <v>80.272123558064706</v>
          </cell>
          <cell r="J31">
            <v>6</v>
          </cell>
          <cell r="O31">
            <v>3.9020290103295423</v>
          </cell>
          <cell r="P31" t="str">
            <v/>
          </cell>
          <cell r="Q31" t="str">
            <v/>
          </cell>
          <cell r="R31" t="str">
            <v/>
          </cell>
          <cell r="S31" t="str">
            <v/>
          </cell>
          <cell r="T31">
            <v>3.210884942322588</v>
          </cell>
          <cell r="U31" t="str">
            <v/>
          </cell>
          <cell r="V31" t="str">
            <v/>
          </cell>
          <cell r="W31" t="str">
            <v/>
          </cell>
          <cell r="X31" t="str">
            <v/>
          </cell>
          <cell r="Y31">
            <v>160.54424711612941</v>
          </cell>
          <cell r="AB31" t="str">
            <v/>
          </cell>
          <cell r="AC31" t="str">
            <v/>
          </cell>
          <cell r="AD31">
            <v>2</v>
          </cell>
        </row>
        <row r="32">
          <cell r="D32">
            <v>82.328492296001457</v>
          </cell>
          <cell r="J32">
            <v>6</v>
          </cell>
          <cell r="O32">
            <v>4.427680491216913</v>
          </cell>
          <cell r="P32" t="str">
            <v/>
          </cell>
          <cell r="Q32" t="str">
            <v/>
          </cell>
          <cell r="R32" t="str">
            <v/>
          </cell>
          <cell r="S32" t="str">
            <v/>
          </cell>
          <cell r="T32">
            <v>3.2931396918400582</v>
          </cell>
          <cell r="U32" t="str">
            <v/>
          </cell>
          <cell r="V32" t="str">
            <v/>
          </cell>
          <cell r="W32" t="str">
            <v/>
          </cell>
          <cell r="X32" t="str">
            <v/>
          </cell>
          <cell r="Y32">
            <v>164.65698459200291</v>
          </cell>
          <cell r="AB32" t="str">
            <v/>
          </cell>
          <cell r="AC32" t="str">
            <v/>
          </cell>
          <cell r="AD32">
            <v>2</v>
          </cell>
        </row>
        <row r="33">
          <cell r="D33">
            <v>84.132234338875293</v>
          </cell>
          <cell r="J33">
            <v>6</v>
          </cell>
          <cell r="O33">
            <v>4.9245636481763491</v>
          </cell>
          <cell r="R33" t="str">
            <v/>
          </cell>
          <cell r="S33" t="str">
            <v/>
          </cell>
          <cell r="T33">
            <v>3.3652893735550116</v>
          </cell>
          <cell r="U33" t="str">
            <v/>
          </cell>
          <cell r="V33" t="str">
            <v/>
          </cell>
          <cell r="W33" t="str">
            <v/>
          </cell>
          <cell r="X33" t="str">
            <v/>
          </cell>
          <cell r="Y33">
            <v>168.26446867775059</v>
          </cell>
          <cell r="AB33" t="str">
            <v/>
          </cell>
          <cell r="AC33" t="str">
            <v/>
          </cell>
          <cell r="AD33">
            <v>2</v>
          </cell>
        </row>
        <row r="34">
          <cell r="D34">
            <v>86.465948248806328</v>
          </cell>
          <cell r="J34">
            <v>6</v>
          </cell>
          <cell r="O34">
            <v>5.3743455162008491</v>
          </cell>
          <cell r="R34" t="str">
            <v/>
          </cell>
          <cell r="S34" t="str">
            <v/>
          </cell>
          <cell r="T34">
            <v>3.4586379299522529</v>
          </cell>
          <cell r="U34" t="str">
            <v/>
          </cell>
          <cell r="V34" t="str">
            <v/>
          </cell>
          <cell r="W34" t="str">
            <v/>
          </cell>
          <cell r="X34" t="str">
            <v/>
          </cell>
          <cell r="Y34">
            <v>172.93189649761266</v>
          </cell>
          <cell r="AB34" t="str">
            <v/>
          </cell>
          <cell r="AC34" t="str">
            <v/>
          </cell>
          <cell r="AD34">
            <v>2</v>
          </cell>
        </row>
        <row r="35">
          <cell r="D35">
            <v>90.244911202258237</v>
          </cell>
          <cell r="J35">
            <v>6</v>
          </cell>
          <cell r="O35">
            <v>5.9976514193393422</v>
          </cell>
          <cell r="R35" t="str">
            <v/>
          </cell>
          <cell r="S35" t="str">
            <v/>
          </cell>
          <cell r="T35">
            <v>3.6097964480903295</v>
          </cell>
          <cell r="U35" t="str">
            <v/>
          </cell>
          <cell r="V35" t="str">
            <v/>
          </cell>
          <cell r="W35" t="str">
            <v/>
          </cell>
          <cell r="X35" t="str">
            <v/>
          </cell>
          <cell r="Y35">
            <v>180.48982240451647</v>
          </cell>
          <cell r="AB35" t="str">
            <v/>
          </cell>
          <cell r="AC35" t="str">
            <v/>
          </cell>
          <cell r="AD35">
            <v>2</v>
          </cell>
        </row>
        <row r="36">
          <cell r="D36">
            <v>93.235489905456092</v>
          </cell>
          <cell r="J36">
            <v>6</v>
          </cell>
          <cell r="O36">
            <v>6.4603589516138191</v>
          </cell>
          <cell r="R36" t="str">
            <v/>
          </cell>
          <cell r="S36" t="str">
            <v/>
          </cell>
          <cell r="T36">
            <v>3.7294195962182437</v>
          </cell>
          <cell r="U36" t="str">
            <v/>
          </cell>
          <cell r="V36" t="str">
            <v/>
          </cell>
          <cell r="W36" t="str">
            <v/>
          </cell>
          <cell r="X36" t="str">
            <v/>
          </cell>
          <cell r="Y36">
            <v>186.47097981091218</v>
          </cell>
          <cell r="AB36" t="str">
            <v/>
          </cell>
          <cell r="AC36" t="str">
            <v/>
          </cell>
          <cell r="AD36">
            <v>2</v>
          </cell>
        </row>
        <row r="37">
          <cell r="D37">
            <v>96.807063977001675</v>
          </cell>
          <cell r="J37">
            <v>6</v>
          </cell>
          <cell r="O37">
            <v>6.9505154987344406</v>
          </cell>
          <cell r="R37" t="str">
            <v/>
          </cell>
          <cell r="S37" t="str">
            <v/>
          </cell>
          <cell r="T37">
            <v>3.8722825590800669</v>
          </cell>
          <cell r="U37" t="str">
            <v/>
          </cell>
          <cell r="V37" t="str">
            <v/>
          </cell>
          <cell r="W37" t="str">
            <v/>
          </cell>
          <cell r="X37" t="str">
            <v/>
          </cell>
          <cell r="Y37">
            <v>193.61412795400335</v>
          </cell>
          <cell r="AB37" t="str">
            <v/>
          </cell>
          <cell r="AC37" t="str">
            <v/>
          </cell>
          <cell r="AD37">
            <v>2</v>
          </cell>
        </row>
        <row r="38">
          <cell r="D38">
            <v>100.50342858241972</v>
          </cell>
          <cell r="J38">
            <v>6</v>
          </cell>
          <cell r="O38">
            <v>7.3091212932836562</v>
          </cell>
          <cell r="R38" t="str">
            <v/>
          </cell>
          <cell r="S38" t="str">
            <v/>
          </cell>
          <cell r="T38">
            <v>4.0201371432967887</v>
          </cell>
          <cell r="U38" t="str">
            <v/>
          </cell>
          <cell r="V38" t="str">
            <v/>
          </cell>
          <cell r="W38" t="str">
            <v/>
          </cell>
          <cell r="X38" t="str">
            <v/>
          </cell>
          <cell r="Y38">
            <v>201.00685716483943</v>
          </cell>
          <cell r="AB38" t="str">
            <v/>
          </cell>
          <cell r="AC38" t="str">
            <v/>
          </cell>
          <cell r="AD38">
            <v>2</v>
          </cell>
        </row>
        <row r="39">
          <cell r="D39">
            <v>104.10129967499306</v>
          </cell>
          <cell r="J39">
            <v>6</v>
          </cell>
          <cell r="O39">
            <v>7.7417703747309554</v>
          </cell>
          <cell r="R39" t="str">
            <v/>
          </cell>
          <cell r="S39" t="str">
            <v/>
          </cell>
          <cell r="T39">
            <v>4.1640519869997226</v>
          </cell>
          <cell r="U39" t="str">
            <v/>
          </cell>
          <cell r="V39" t="str">
            <v/>
          </cell>
          <cell r="W39" t="str">
            <v/>
          </cell>
          <cell r="X39" t="str">
            <v/>
          </cell>
          <cell r="Y39">
            <v>208.20259934998612</v>
          </cell>
          <cell r="AB39" t="str">
            <v/>
          </cell>
          <cell r="AC39" t="str">
            <v/>
          </cell>
          <cell r="AD39">
            <v>2</v>
          </cell>
        </row>
        <row r="40">
          <cell r="D40">
            <v>107.48165553683219</v>
          </cell>
          <cell r="J40">
            <v>6</v>
          </cell>
          <cell r="O40">
            <v>8</v>
          </cell>
          <cell r="R40" t="str">
            <v/>
          </cell>
          <cell r="S40" t="str">
            <v/>
          </cell>
          <cell r="T40">
            <v>4.299266221473288</v>
          </cell>
          <cell r="U40" t="str">
            <v/>
          </cell>
          <cell r="V40" t="str">
            <v/>
          </cell>
          <cell r="W40" t="str">
            <v/>
          </cell>
          <cell r="X40" t="str">
            <v/>
          </cell>
          <cell r="Y40">
            <v>214.96331107366439</v>
          </cell>
          <cell r="AB40" t="str">
            <v/>
          </cell>
          <cell r="AC40" t="str">
            <v/>
          </cell>
          <cell r="AD40">
            <v>2</v>
          </cell>
        </row>
        <row r="41">
          <cell r="D41">
            <v>111.03813549320469</v>
          </cell>
          <cell r="J41">
            <v>6</v>
          </cell>
          <cell r="O41">
            <v>8</v>
          </cell>
          <cell r="R41" t="str">
            <v/>
          </cell>
          <cell r="S41" t="str">
            <v/>
          </cell>
          <cell r="T41">
            <v>4.4415254197281877</v>
          </cell>
          <cell r="U41" t="str">
            <v/>
          </cell>
          <cell r="V41" t="str">
            <v/>
          </cell>
          <cell r="W41" t="str">
            <v/>
          </cell>
          <cell r="X41" t="str">
            <v/>
          </cell>
          <cell r="Y41">
            <v>222.07627098640938</v>
          </cell>
          <cell r="AB41" t="str">
            <v/>
          </cell>
          <cell r="AC41" t="str">
            <v/>
          </cell>
          <cell r="AD41">
            <v>2</v>
          </cell>
        </row>
        <row r="42">
          <cell r="D42">
            <v>114.50860608277577</v>
          </cell>
          <cell r="J42">
            <v>6</v>
          </cell>
          <cell r="O42">
            <v>8</v>
          </cell>
          <cell r="R42" t="str">
            <v/>
          </cell>
          <cell r="S42" t="str">
            <v/>
          </cell>
          <cell r="T42">
            <v>4.5803442433110311</v>
          </cell>
          <cell r="U42" t="str">
            <v/>
          </cell>
          <cell r="V42" t="str">
            <v/>
          </cell>
          <cell r="W42" t="str">
            <v/>
          </cell>
          <cell r="X42" t="str">
            <v/>
          </cell>
          <cell r="Y42">
            <v>229.01721216555154</v>
          </cell>
          <cell r="AB42" t="str">
            <v/>
          </cell>
          <cell r="AC42" t="str">
            <v/>
          </cell>
          <cell r="AD42">
            <v>2</v>
          </cell>
        </row>
        <row r="43">
          <cell r="D43">
            <v>118.05948896247369</v>
          </cell>
          <cell r="J43">
            <v>6</v>
          </cell>
          <cell r="O43">
            <v>8</v>
          </cell>
          <cell r="R43" t="str">
            <v/>
          </cell>
          <cell r="S43" t="str">
            <v/>
          </cell>
          <cell r="T43">
            <v>4.7223795584989476</v>
          </cell>
          <cell r="U43" t="str">
            <v/>
          </cell>
          <cell r="V43" t="str">
            <v/>
          </cell>
          <cell r="W43" t="str">
            <v/>
          </cell>
          <cell r="X43" t="str">
            <v/>
          </cell>
          <cell r="Y43">
            <v>236.11897792494739</v>
          </cell>
          <cell r="AB43" t="str">
            <v/>
          </cell>
          <cell r="AC43" t="str">
            <v/>
          </cell>
          <cell r="AD43">
            <v>2</v>
          </cell>
        </row>
        <row r="44">
          <cell r="D44">
            <v>121.47928719052189</v>
          </cell>
          <cell r="J44">
            <v>6</v>
          </cell>
          <cell r="O44">
            <v>8</v>
          </cell>
          <cell r="R44" t="str">
            <v/>
          </cell>
          <cell r="S44" t="str">
            <v/>
          </cell>
          <cell r="T44">
            <v>4.8591714876208751</v>
          </cell>
          <cell r="U44" t="str">
            <v/>
          </cell>
          <cell r="V44" t="str">
            <v/>
          </cell>
          <cell r="W44" t="str">
            <v/>
          </cell>
          <cell r="X44" t="str">
            <v/>
          </cell>
          <cell r="Y44">
            <v>242.95857438104377</v>
          </cell>
          <cell r="AB44" t="str">
            <v/>
          </cell>
          <cell r="AC44" t="str">
            <v/>
          </cell>
          <cell r="AD44">
            <v>2</v>
          </cell>
        </row>
        <row r="45">
          <cell r="D45">
            <v>125.02015904129435</v>
          </cell>
          <cell r="J45">
            <v>6</v>
          </cell>
          <cell r="O45">
            <v>8</v>
          </cell>
          <cell r="R45" t="str">
            <v/>
          </cell>
          <cell r="S45" t="str">
            <v/>
          </cell>
          <cell r="T45">
            <v>5</v>
          </cell>
          <cell r="U45" t="str">
            <v/>
          </cell>
          <cell r="V45" t="str">
            <v/>
          </cell>
          <cell r="W45" t="str">
            <v/>
          </cell>
          <cell r="X45" t="str">
            <v/>
          </cell>
          <cell r="Y45">
            <v>250.0403180825887</v>
          </cell>
          <cell r="AB45" t="str">
            <v/>
          </cell>
          <cell r="AC45" t="str">
            <v/>
          </cell>
          <cell r="AD45">
            <v>2</v>
          </cell>
        </row>
        <row r="46">
          <cell r="D46">
            <v>128.56549059889721</v>
          </cell>
          <cell r="J46">
            <v>6</v>
          </cell>
          <cell r="O46">
            <v>8</v>
          </cell>
          <cell r="R46" t="str">
            <v/>
          </cell>
          <cell r="S46" t="str">
            <v/>
          </cell>
          <cell r="T46">
            <v>5</v>
          </cell>
          <cell r="U46" t="str">
            <v/>
          </cell>
          <cell r="V46" t="str">
            <v/>
          </cell>
          <cell r="W46" t="str">
            <v/>
          </cell>
          <cell r="X46" t="str">
            <v/>
          </cell>
          <cell r="Y46">
            <v>257.13098119779443</v>
          </cell>
          <cell r="AB46" t="str">
            <v/>
          </cell>
          <cell r="AC46" t="str">
            <v/>
          </cell>
          <cell r="AD46">
            <v>2</v>
          </cell>
        </row>
        <row r="47">
          <cell r="D47">
            <v>132.07530828871487</v>
          </cell>
          <cell r="J47">
            <v>6</v>
          </cell>
          <cell r="O47">
            <v>8</v>
          </cell>
          <cell r="R47" t="str">
            <v/>
          </cell>
          <cell r="S47" t="str">
            <v/>
          </cell>
          <cell r="T47">
            <v>5</v>
          </cell>
          <cell r="U47" t="str">
            <v/>
          </cell>
          <cell r="V47" t="str">
            <v/>
          </cell>
          <cell r="W47" t="str">
            <v/>
          </cell>
          <cell r="X47" t="str">
            <v/>
          </cell>
          <cell r="Y47">
            <v>264.15061657742973</v>
          </cell>
          <cell r="AB47" t="str">
            <v/>
          </cell>
          <cell r="AC47" t="str">
            <v/>
          </cell>
          <cell r="AD47">
            <v>2</v>
          </cell>
        </row>
        <row r="48">
          <cell r="D48">
            <v>135.54811255008914</v>
          </cell>
          <cell r="J48">
            <v>6</v>
          </cell>
          <cell r="O48">
            <v>8</v>
          </cell>
          <cell r="R48" t="str">
            <v/>
          </cell>
          <cell r="S48" t="str">
            <v/>
          </cell>
          <cell r="T48">
            <v>5</v>
          </cell>
          <cell r="U48" t="str">
            <v/>
          </cell>
          <cell r="V48" t="str">
            <v/>
          </cell>
          <cell r="W48" t="str">
            <v/>
          </cell>
          <cell r="X48" t="str">
            <v/>
          </cell>
          <cell r="Y48">
            <v>271.09622510017829</v>
          </cell>
          <cell r="AB48" t="str">
            <v/>
          </cell>
          <cell r="AC48" t="str">
            <v/>
          </cell>
          <cell r="AD48">
            <v>2</v>
          </cell>
        </row>
        <row r="49">
          <cell r="D49">
            <v>139.0493876099641</v>
          </cell>
          <cell r="J49">
            <v>6</v>
          </cell>
          <cell r="O49">
            <v>8</v>
          </cell>
          <cell r="R49" t="str">
            <v/>
          </cell>
          <cell r="S49" t="str">
            <v/>
          </cell>
          <cell r="T49">
            <v>5</v>
          </cell>
          <cell r="U49" t="str">
            <v/>
          </cell>
          <cell r="V49" t="str">
            <v/>
          </cell>
          <cell r="W49" t="str">
            <v/>
          </cell>
          <cell r="X49" t="str">
            <v/>
          </cell>
          <cell r="Y49">
            <v>278.0987752199282</v>
          </cell>
          <cell r="AB49" t="str">
            <v/>
          </cell>
          <cell r="AC49" t="str">
            <v/>
          </cell>
          <cell r="AD49">
            <v>2</v>
          </cell>
        </row>
        <row r="50">
          <cell r="D50">
            <v>142.53355653582128</v>
          </cell>
          <cell r="J50">
            <v>6</v>
          </cell>
          <cell r="O50">
            <v>8</v>
          </cell>
          <cell r="R50" t="str">
            <v/>
          </cell>
          <cell r="S50" t="str">
            <v/>
          </cell>
          <cell r="T50">
            <v>5</v>
          </cell>
          <cell r="U50" t="str">
            <v/>
          </cell>
          <cell r="V50" t="str">
            <v/>
          </cell>
          <cell r="W50" t="str">
            <v/>
          </cell>
          <cell r="X50" t="str">
            <v/>
          </cell>
          <cell r="Y50">
            <v>285.06711307164255</v>
          </cell>
          <cell r="AB50" t="str">
            <v/>
          </cell>
          <cell r="AC50" t="str">
            <v/>
          </cell>
          <cell r="AD50">
            <v>2</v>
          </cell>
        </row>
        <row r="51">
          <cell r="D51">
            <v>146.02664953963369</v>
          </cell>
          <cell r="J51">
            <v>6</v>
          </cell>
          <cell r="O51">
            <v>8</v>
          </cell>
          <cell r="R51" t="str">
            <v/>
          </cell>
          <cell r="S51" t="str">
            <v/>
          </cell>
          <cell r="T51">
            <v>5</v>
          </cell>
          <cell r="U51" t="str">
            <v/>
          </cell>
          <cell r="V51" t="str">
            <v/>
          </cell>
          <cell r="W51" t="str">
            <v/>
          </cell>
          <cell r="X51" t="str">
            <v/>
          </cell>
          <cell r="Y51">
            <v>292.05329907926739</v>
          </cell>
          <cell r="AB51" t="str">
            <v/>
          </cell>
          <cell r="AC51" t="str">
            <v/>
          </cell>
          <cell r="AD51">
            <v>2</v>
          </cell>
        </row>
        <row r="52">
          <cell r="D52">
            <v>149.52287096243165</v>
          </cell>
          <cell r="J52">
            <v>6</v>
          </cell>
          <cell r="O52">
            <v>8</v>
          </cell>
          <cell r="R52" t="str">
            <v/>
          </cell>
          <cell r="S52" t="str">
            <v/>
          </cell>
          <cell r="T52">
            <v>5</v>
          </cell>
          <cell r="U52" t="str">
            <v/>
          </cell>
          <cell r="V52" t="str">
            <v/>
          </cell>
          <cell r="W52" t="str">
            <v/>
          </cell>
          <cell r="X52" t="str">
            <v/>
          </cell>
          <cell r="Y52">
            <v>299.04574192486331</v>
          </cell>
          <cell r="AB52" t="str">
            <v/>
          </cell>
          <cell r="AC52" t="str">
            <v/>
          </cell>
          <cell r="AD52">
            <v>2</v>
          </cell>
        </row>
        <row r="53">
          <cell r="D53">
            <v>153.02723536432757</v>
          </cell>
          <cell r="J53">
            <v>6</v>
          </cell>
          <cell r="O53">
            <v>8</v>
          </cell>
          <cell r="R53" t="str">
            <v/>
          </cell>
          <cell r="S53" t="str">
            <v/>
          </cell>
          <cell r="T53">
            <v>5</v>
          </cell>
          <cell r="U53" t="str">
            <v/>
          </cell>
          <cell r="V53" t="str">
            <v/>
          </cell>
          <cell r="W53" t="str">
            <v/>
          </cell>
          <cell r="X53" t="str">
            <v/>
          </cell>
          <cell r="Y53">
            <v>300</v>
          </cell>
          <cell r="AB53" t="str">
            <v/>
          </cell>
          <cell r="AC53" t="str">
            <v/>
          </cell>
          <cell r="AD53">
            <v>2</v>
          </cell>
        </row>
        <row r="54">
          <cell r="D54">
            <v>156.52008914974525</v>
          </cell>
          <cell r="J54">
            <v>6</v>
          </cell>
          <cell r="O54">
            <v>8</v>
          </cell>
          <cell r="R54" t="str">
            <v/>
          </cell>
          <cell r="S54" t="str">
            <v/>
          </cell>
          <cell r="T54">
            <v>5</v>
          </cell>
          <cell r="U54" t="str">
            <v/>
          </cell>
          <cell r="V54" t="str">
            <v/>
          </cell>
          <cell r="W54" t="str">
            <v/>
          </cell>
          <cell r="X54" t="str">
            <v/>
          </cell>
          <cell r="Y54">
            <v>300</v>
          </cell>
          <cell r="AB54" t="str">
            <v/>
          </cell>
          <cell r="AC54" t="str">
            <v/>
          </cell>
          <cell r="AD54">
            <v>2</v>
          </cell>
        </row>
        <row r="55">
          <cell r="D55">
            <v>159.99202506384199</v>
          </cell>
          <cell r="J55">
            <v>6</v>
          </cell>
          <cell r="O55">
            <v>8</v>
          </cell>
          <cell r="R55" t="str">
            <v/>
          </cell>
          <cell r="S55" t="str">
            <v/>
          </cell>
          <cell r="T55">
            <v>5</v>
          </cell>
          <cell r="U55" t="str">
            <v/>
          </cell>
          <cell r="V55" t="str">
            <v/>
          </cell>
          <cell r="W55" t="str">
            <v/>
          </cell>
          <cell r="X55" t="str">
            <v/>
          </cell>
          <cell r="Y55">
            <v>300</v>
          </cell>
          <cell r="AB55" t="str">
            <v/>
          </cell>
          <cell r="AC55" t="str">
            <v/>
          </cell>
          <cell r="AD55">
            <v>2</v>
          </cell>
        </row>
        <row r="107">
          <cell r="D107">
            <v>10.099965341977441</v>
          </cell>
          <cell r="H107">
            <v>2</v>
          </cell>
          <cell r="I107">
            <v>4</v>
          </cell>
          <cell r="M107">
            <v>1.0325265774030479</v>
          </cell>
          <cell r="N107">
            <v>0</v>
          </cell>
          <cell r="P107" t="str">
            <v/>
          </cell>
          <cell r="Q107" t="str">
            <v/>
          </cell>
          <cell r="R107">
            <v>0.40399861367909762</v>
          </cell>
          <cell r="S107">
            <v>0.40399861367909762</v>
          </cell>
          <cell r="T107" t="str">
            <v/>
          </cell>
          <cell r="U107" t="str">
            <v/>
          </cell>
          <cell r="V107" t="str">
            <v/>
          </cell>
          <cell r="W107">
            <v>20.199930683954882</v>
          </cell>
          <cell r="X107">
            <v>20.199930683954882</v>
          </cell>
          <cell r="Y107" t="str">
            <v/>
          </cell>
          <cell r="AB107">
            <v>0.17866459977464411</v>
          </cell>
          <cell r="AC107">
            <v>0.17866459977464411</v>
          </cell>
          <cell r="AD107" t="str">
            <v/>
          </cell>
        </row>
        <row r="108">
          <cell r="D108">
            <v>19.800198258084681</v>
          </cell>
          <cell r="I108">
            <v>6</v>
          </cell>
          <cell r="N108">
            <v>0</v>
          </cell>
          <cell r="P108" t="str">
            <v/>
          </cell>
          <cell r="Q108" t="str">
            <v/>
          </cell>
          <cell r="R108" t="str">
            <v/>
          </cell>
          <cell r="S108">
            <v>0.79200793032338723</v>
          </cell>
          <cell r="T108" t="str">
            <v/>
          </cell>
          <cell r="U108" t="str">
            <v/>
          </cell>
          <cell r="V108" t="str">
            <v/>
          </cell>
          <cell r="W108" t="str">
            <v/>
          </cell>
          <cell r="X108">
            <v>39.600396516169361</v>
          </cell>
          <cell r="Y108" t="str">
            <v/>
          </cell>
          <cell r="AB108" t="str">
            <v/>
          </cell>
          <cell r="AC108">
            <v>1</v>
          </cell>
          <cell r="AD108" t="str">
            <v/>
          </cell>
        </row>
        <row r="109">
          <cell r="D109">
            <v>27.769105021676069</v>
          </cell>
          <cell r="I109">
            <v>6</v>
          </cell>
          <cell r="N109">
            <v>0.5034176507375987</v>
          </cell>
          <cell r="P109" t="str">
            <v/>
          </cell>
          <cell r="Q109" t="str">
            <v/>
          </cell>
          <cell r="R109" t="str">
            <v/>
          </cell>
          <cell r="S109">
            <v>1.1107642008670426</v>
          </cell>
          <cell r="T109" t="str">
            <v/>
          </cell>
          <cell r="U109" t="str">
            <v/>
          </cell>
          <cell r="V109" t="str">
            <v/>
          </cell>
          <cell r="W109" t="str">
            <v/>
          </cell>
          <cell r="X109">
            <v>55.538210043352137</v>
          </cell>
          <cell r="Y109" t="str">
            <v/>
          </cell>
          <cell r="AB109" t="str">
            <v/>
          </cell>
          <cell r="AC109">
            <v>1</v>
          </cell>
          <cell r="AD109" t="str">
            <v/>
          </cell>
        </row>
        <row r="110">
          <cell r="D110">
            <v>34.192155176139416</v>
          </cell>
          <cell r="I110">
            <v>6</v>
          </cell>
          <cell r="N110">
            <v>1.2339527550743945</v>
          </cell>
          <cell r="P110" t="str">
            <v/>
          </cell>
          <cell r="Q110" t="str">
            <v/>
          </cell>
          <cell r="R110" t="str">
            <v/>
          </cell>
          <cell r="S110">
            <v>1.3676862070455766</v>
          </cell>
          <cell r="T110" t="str">
            <v/>
          </cell>
          <cell r="U110" t="str">
            <v/>
          </cell>
          <cell r="V110" t="str">
            <v/>
          </cell>
          <cell r="W110" t="str">
            <v/>
          </cell>
          <cell r="X110">
            <v>68.384310352278831</v>
          </cell>
          <cell r="Y110" t="str">
            <v/>
          </cell>
          <cell r="AB110" t="str">
            <v/>
          </cell>
          <cell r="AC110">
            <v>1.8143407527496618</v>
          </cell>
          <cell r="AD110" t="str">
            <v/>
          </cell>
        </row>
        <row r="111">
          <cell r="D111">
            <v>39.631851677253941</v>
          </cell>
          <cell r="I111">
            <v>6</v>
          </cell>
          <cell r="N111">
            <v>1.8972825500050692</v>
          </cell>
          <cell r="P111" t="str">
            <v/>
          </cell>
          <cell r="Q111" t="str">
            <v/>
          </cell>
          <cell r="R111" t="str">
            <v/>
          </cell>
          <cell r="S111">
            <v>1.5852740670901575</v>
          </cell>
          <cell r="T111" t="str">
            <v/>
          </cell>
          <cell r="U111" t="str">
            <v/>
          </cell>
          <cell r="V111" t="str">
            <v/>
          </cell>
          <cell r="W111" t="str">
            <v/>
          </cell>
          <cell r="X111">
            <v>79.263703354507882</v>
          </cell>
          <cell r="Y111" t="str">
            <v/>
          </cell>
          <cell r="AB111" t="str">
            <v/>
          </cell>
          <cell r="AC111">
            <v>2</v>
          </cell>
          <cell r="AD111" t="str">
            <v/>
          </cell>
        </row>
        <row r="112">
          <cell r="D112">
            <v>43.484929789964411</v>
          </cell>
          <cell r="I112">
            <v>6</v>
          </cell>
          <cell r="N112">
            <v>2.5369235428333945</v>
          </cell>
          <cell r="P112" t="str">
            <v/>
          </cell>
          <cell r="Q112" t="str">
            <v/>
          </cell>
          <cell r="R112" t="str">
            <v/>
          </cell>
          <cell r="S112">
            <v>1.7393971915985764</v>
          </cell>
          <cell r="T112" t="str">
            <v/>
          </cell>
          <cell r="U112" t="str">
            <v/>
          </cell>
          <cell r="V112" t="str">
            <v/>
          </cell>
          <cell r="W112" t="str">
            <v/>
          </cell>
          <cell r="X112">
            <v>86.969859579928823</v>
          </cell>
          <cell r="Y112" t="str">
            <v/>
          </cell>
          <cell r="AB112" t="str">
            <v/>
          </cell>
          <cell r="AC112">
            <v>2</v>
          </cell>
          <cell r="AD112" t="str">
            <v/>
          </cell>
        </row>
        <row r="113">
          <cell r="D113">
            <v>49.18886033229559</v>
          </cell>
          <cell r="I113">
            <v>6</v>
          </cell>
          <cell r="N113">
            <v>3.2987515451503366</v>
          </cell>
          <cell r="P113" t="str">
            <v/>
          </cell>
          <cell r="Q113" t="str">
            <v/>
          </cell>
          <cell r="R113" t="str">
            <v/>
          </cell>
          <cell r="S113">
            <v>1.9675544132918237</v>
          </cell>
          <cell r="T113" t="str">
            <v/>
          </cell>
          <cell r="U113" t="str">
            <v/>
          </cell>
          <cell r="V113" t="str">
            <v/>
          </cell>
          <cell r="W113" t="str">
            <v/>
          </cell>
          <cell r="X113">
            <v>98.37772066459118</v>
          </cell>
          <cell r="Y113" t="str">
            <v/>
          </cell>
          <cell r="AB113" t="str">
            <v/>
          </cell>
          <cell r="AC113">
            <v>2</v>
          </cell>
          <cell r="AD113" t="str">
            <v/>
          </cell>
        </row>
        <row r="114">
          <cell r="D114">
            <v>53.212684955585161</v>
          </cell>
          <cell r="I114">
            <v>5</v>
          </cell>
          <cell r="J114">
            <v>1</v>
          </cell>
          <cell r="N114">
            <v>3.7730624825865862</v>
          </cell>
          <cell r="O114">
            <v>0</v>
          </cell>
          <cell r="P114" t="str">
            <v/>
          </cell>
          <cell r="Q114" t="str">
            <v/>
          </cell>
          <cell r="R114" t="str">
            <v/>
          </cell>
          <cell r="S114">
            <v>2.1285073982234066</v>
          </cell>
          <cell r="T114">
            <v>2.1285073982234066</v>
          </cell>
          <cell r="U114" t="str">
            <v/>
          </cell>
          <cell r="V114" t="str">
            <v/>
          </cell>
          <cell r="W114" t="str">
            <v/>
          </cell>
          <cell r="X114">
            <v>106.42536991117032</v>
          </cell>
          <cell r="Y114">
            <v>106.42536991117032</v>
          </cell>
          <cell r="AB114" t="str">
            <v/>
          </cell>
          <cell r="AC114">
            <v>2</v>
          </cell>
          <cell r="AD114">
            <v>2</v>
          </cell>
        </row>
        <row r="115">
          <cell r="D115">
            <v>59.09095196730258</v>
          </cell>
          <cell r="I115">
            <v>4</v>
          </cell>
          <cell r="J115">
            <v>2</v>
          </cell>
          <cell r="N115">
            <v>4.4860789094264133</v>
          </cell>
          <cell r="O115">
            <v>1.0310396820311678</v>
          </cell>
          <cell r="P115" t="str">
            <v/>
          </cell>
          <cell r="Q115" t="str">
            <v/>
          </cell>
          <cell r="R115" t="str">
            <v/>
          </cell>
          <cell r="S115">
            <v>2.3636380786921034</v>
          </cell>
          <cell r="T115">
            <v>2.3636380786921034</v>
          </cell>
          <cell r="U115" t="str">
            <v/>
          </cell>
          <cell r="V115" t="str">
            <v/>
          </cell>
          <cell r="W115" t="str">
            <v/>
          </cell>
          <cell r="X115">
            <v>118.18190393460516</v>
          </cell>
          <cell r="Y115">
            <v>118.18190393460516</v>
          </cell>
          <cell r="AB115" t="str">
            <v/>
          </cell>
          <cell r="AC115">
            <v>2</v>
          </cell>
          <cell r="AD115">
            <v>2</v>
          </cell>
        </row>
        <row r="116">
          <cell r="D116">
            <v>64.819145630244321</v>
          </cell>
          <cell r="I116">
            <v>3</v>
          </cell>
          <cell r="J116">
            <v>3</v>
          </cell>
          <cell r="N116">
            <v>4.9552772215980969</v>
          </cell>
          <cell r="O116">
            <v>3.1536067573351789</v>
          </cell>
          <cell r="P116" t="str">
            <v/>
          </cell>
          <cell r="Q116" t="str">
            <v/>
          </cell>
          <cell r="R116" t="str">
            <v/>
          </cell>
          <cell r="S116">
            <v>2.5927658252097729</v>
          </cell>
          <cell r="T116">
            <v>2.5927658252097729</v>
          </cell>
          <cell r="U116" t="str">
            <v/>
          </cell>
          <cell r="V116" t="str">
            <v/>
          </cell>
          <cell r="W116" t="str">
            <v/>
          </cell>
          <cell r="X116">
            <v>129.63829126048864</v>
          </cell>
          <cell r="Y116">
            <v>129.63829126048864</v>
          </cell>
          <cell r="AB116" t="str">
            <v/>
          </cell>
          <cell r="AC116">
            <v>2</v>
          </cell>
          <cell r="AD116">
            <v>2</v>
          </cell>
        </row>
        <row r="117">
          <cell r="D117">
            <v>69.01697485309198</v>
          </cell>
          <cell r="I117">
            <v>2</v>
          </cell>
          <cell r="J117">
            <v>4</v>
          </cell>
          <cell r="N117">
            <v>5.272123296812973</v>
          </cell>
          <cell r="O117">
            <v>3.6758147734127999</v>
          </cell>
          <cell r="P117" t="str">
            <v/>
          </cell>
          <cell r="Q117" t="str">
            <v/>
          </cell>
          <cell r="R117" t="str">
            <v/>
          </cell>
          <cell r="S117">
            <v>2.7606789941236793</v>
          </cell>
          <cell r="T117">
            <v>2.7606789941236793</v>
          </cell>
          <cell r="U117" t="str">
            <v/>
          </cell>
          <cell r="V117" t="str">
            <v/>
          </cell>
          <cell r="W117" t="str">
            <v/>
          </cell>
          <cell r="X117">
            <v>138.03394970618396</v>
          </cell>
          <cell r="Y117">
            <v>138.03394970618396</v>
          </cell>
          <cell r="AB117" t="str">
            <v/>
          </cell>
          <cell r="AC117">
            <v>2</v>
          </cell>
          <cell r="AD117">
            <v>2</v>
          </cell>
        </row>
        <row r="118">
          <cell r="D118">
            <v>72.23150684883845</v>
          </cell>
          <cell r="I118">
            <v>1</v>
          </cell>
          <cell r="J118">
            <v>5</v>
          </cell>
          <cell r="N118">
            <v>5.537091558816166</v>
          </cell>
          <cell r="O118">
            <v>3.8615923226412567</v>
          </cell>
          <cell r="P118" t="str">
            <v/>
          </cell>
          <cell r="Q118" t="str">
            <v/>
          </cell>
          <cell r="R118" t="str">
            <v/>
          </cell>
          <cell r="S118">
            <v>2.8892602739535382</v>
          </cell>
          <cell r="T118">
            <v>2.8892602739535382</v>
          </cell>
          <cell r="U118" t="str">
            <v/>
          </cell>
          <cell r="V118" t="str">
            <v/>
          </cell>
          <cell r="W118" t="str">
            <v/>
          </cell>
          <cell r="X118">
            <v>144.4630136976769</v>
          </cell>
          <cell r="Y118">
            <v>144.4630136976769</v>
          </cell>
          <cell r="AB118" t="str">
            <v/>
          </cell>
          <cell r="AC118">
            <v>2</v>
          </cell>
          <cell r="AD118">
            <v>2</v>
          </cell>
        </row>
        <row r="119">
          <cell r="D119">
            <v>74.840792411391348</v>
          </cell>
          <cell r="I119">
            <v>0.5</v>
          </cell>
          <cell r="J119">
            <v>5.5</v>
          </cell>
          <cell r="N119">
            <v>5.7800654250465202</v>
          </cell>
          <cell r="O119">
            <v>4.1878656010327093</v>
          </cell>
          <cell r="P119" t="str">
            <v/>
          </cell>
          <cell r="Q119" t="str">
            <v/>
          </cell>
          <cell r="R119" t="str">
            <v/>
          </cell>
          <cell r="S119">
            <v>2.9936316964556537</v>
          </cell>
          <cell r="T119">
            <v>2.9936316964556537</v>
          </cell>
          <cell r="U119" t="str">
            <v/>
          </cell>
          <cell r="V119" t="str">
            <v/>
          </cell>
          <cell r="W119" t="str">
            <v/>
          </cell>
          <cell r="X119">
            <v>149.6815848227827</v>
          </cell>
          <cell r="Y119">
            <v>149.6815848227827</v>
          </cell>
          <cell r="AB119" t="str">
            <v/>
          </cell>
          <cell r="AC119">
            <v>2</v>
          </cell>
          <cell r="AD119">
            <v>2</v>
          </cell>
        </row>
        <row r="120">
          <cell r="D120">
            <v>77.697893604818219</v>
          </cell>
          <cell r="J120">
            <v>6</v>
          </cell>
          <cell r="O120">
            <v>4.6456939642732085</v>
          </cell>
          <cell r="P120" t="str">
            <v/>
          </cell>
          <cell r="Q120" t="str">
            <v/>
          </cell>
          <cell r="R120" t="str">
            <v/>
          </cell>
          <cell r="S120" t="str">
            <v/>
          </cell>
          <cell r="T120">
            <v>3.107915744192729</v>
          </cell>
          <cell r="U120" t="str">
            <v/>
          </cell>
          <cell r="V120" t="str">
            <v/>
          </cell>
          <cell r="W120" t="str">
            <v/>
          </cell>
          <cell r="X120" t="str">
            <v/>
          </cell>
          <cell r="Y120">
            <v>155.39578720963644</v>
          </cell>
          <cell r="AB120" t="str">
            <v/>
          </cell>
          <cell r="AC120" t="str">
            <v/>
          </cell>
          <cell r="AD120">
            <v>2</v>
          </cell>
        </row>
        <row r="121">
          <cell r="D121">
            <v>80.134867890916794</v>
          </cell>
          <cell r="J121">
            <v>6</v>
          </cell>
          <cell r="O121">
            <v>5.2213327483051897</v>
          </cell>
          <cell r="P121" t="str">
            <v/>
          </cell>
          <cell r="Q121" t="str">
            <v/>
          </cell>
          <cell r="R121" t="str">
            <v/>
          </cell>
          <cell r="S121" t="str">
            <v/>
          </cell>
          <cell r="T121">
            <v>3.2053947156366718</v>
          </cell>
          <cell r="U121" t="str">
            <v/>
          </cell>
          <cell r="V121" t="str">
            <v/>
          </cell>
          <cell r="W121" t="str">
            <v/>
          </cell>
          <cell r="X121" t="str">
            <v/>
          </cell>
          <cell r="Y121">
            <v>160.26973578183359</v>
          </cell>
          <cell r="AB121" t="str">
            <v/>
          </cell>
          <cell r="AC121" t="str">
            <v/>
          </cell>
          <cell r="AD121">
            <v>2</v>
          </cell>
        </row>
        <row r="122">
          <cell r="D122">
            <v>82.238672852681816</v>
          </cell>
          <cell r="J122">
            <v>6</v>
          </cell>
          <cell r="O122">
            <v>5.7311005912925053</v>
          </cell>
          <cell r="P122" t="str">
            <v/>
          </cell>
          <cell r="Q122" t="str">
            <v/>
          </cell>
          <cell r="R122" t="str">
            <v/>
          </cell>
          <cell r="S122" t="str">
            <v/>
          </cell>
          <cell r="T122">
            <v>3.2895469141072726</v>
          </cell>
          <cell r="U122" t="str">
            <v/>
          </cell>
          <cell r="V122" t="str">
            <v/>
          </cell>
          <cell r="W122" t="str">
            <v/>
          </cell>
          <cell r="X122" t="str">
            <v/>
          </cell>
          <cell r="Y122">
            <v>164.47734570536363</v>
          </cell>
          <cell r="AB122" t="str">
            <v/>
          </cell>
          <cell r="AC122" t="str">
            <v/>
          </cell>
          <cell r="AD122">
            <v>2</v>
          </cell>
        </row>
        <row r="123">
          <cell r="D123">
            <v>84.043767921022209</v>
          </cell>
          <cell r="J123">
            <v>6</v>
          </cell>
          <cell r="O123">
            <v>6.2160559977383576</v>
          </cell>
          <cell r="R123" t="str">
            <v/>
          </cell>
          <cell r="S123" t="str">
            <v/>
          </cell>
          <cell r="T123">
            <v>3.3617507168408882</v>
          </cell>
          <cell r="U123" t="str">
            <v/>
          </cell>
          <cell r="V123" t="str">
            <v/>
          </cell>
          <cell r="W123" t="str">
            <v/>
          </cell>
          <cell r="X123" t="str">
            <v/>
          </cell>
          <cell r="Y123">
            <v>168.08753584204442</v>
          </cell>
          <cell r="AB123" t="str">
            <v/>
          </cell>
          <cell r="AC123" t="str">
            <v/>
          </cell>
          <cell r="AD123">
            <v>2</v>
          </cell>
        </row>
        <row r="124">
          <cell r="D124">
            <v>86.385105215793828</v>
          </cell>
          <cell r="J124">
            <v>6</v>
          </cell>
          <cell r="O124">
            <v>6.9352589124897106</v>
          </cell>
          <cell r="R124" t="str">
            <v/>
          </cell>
          <cell r="S124" t="str">
            <v/>
          </cell>
          <cell r="T124">
            <v>3.4554042086317533</v>
          </cell>
          <cell r="U124" t="str">
            <v/>
          </cell>
          <cell r="V124" t="str">
            <v/>
          </cell>
          <cell r="W124" t="str">
            <v/>
          </cell>
          <cell r="X124" t="str">
            <v/>
          </cell>
          <cell r="Y124">
            <v>172.77021043158766</v>
          </cell>
          <cell r="AB124" t="str">
            <v/>
          </cell>
          <cell r="AC124" t="str">
            <v/>
          </cell>
          <cell r="AD124">
            <v>2</v>
          </cell>
        </row>
        <row r="125">
          <cell r="D125">
            <v>90.414800279933445</v>
          </cell>
          <cell r="J125">
            <v>6</v>
          </cell>
          <cell r="O125">
            <v>7.9555860293810747</v>
          </cell>
          <cell r="R125" t="str">
            <v/>
          </cell>
          <cell r="S125" t="str">
            <v/>
          </cell>
          <cell r="T125">
            <v>3.616592011197338</v>
          </cell>
          <cell r="U125" t="str">
            <v/>
          </cell>
          <cell r="V125" t="str">
            <v/>
          </cell>
          <cell r="W125" t="str">
            <v/>
          </cell>
          <cell r="X125" t="str">
            <v/>
          </cell>
          <cell r="Y125">
            <v>180.82960055986689</v>
          </cell>
          <cell r="AB125" t="str">
            <v/>
          </cell>
          <cell r="AC125" t="str">
            <v/>
          </cell>
          <cell r="AD125">
            <v>2</v>
          </cell>
        </row>
        <row r="126">
          <cell r="D126">
            <v>93.467339104385033</v>
          </cell>
          <cell r="J126">
            <v>6</v>
          </cell>
          <cell r="O126">
            <v>8</v>
          </cell>
          <cell r="R126" t="str">
            <v/>
          </cell>
          <cell r="S126" t="str">
            <v/>
          </cell>
          <cell r="T126">
            <v>3.7386935641754011</v>
          </cell>
          <cell r="U126" t="str">
            <v/>
          </cell>
          <cell r="V126" t="str">
            <v/>
          </cell>
          <cell r="W126" t="str">
            <v/>
          </cell>
          <cell r="X126" t="str">
            <v/>
          </cell>
          <cell r="Y126">
            <v>186.93467820877007</v>
          </cell>
          <cell r="AB126" t="str">
            <v/>
          </cell>
          <cell r="AC126" t="str">
            <v/>
          </cell>
          <cell r="AD126">
            <v>2</v>
          </cell>
        </row>
        <row r="127">
          <cell r="D127">
            <v>97.122734076212538</v>
          </cell>
          <cell r="J127">
            <v>6</v>
          </cell>
          <cell r="O127">
            <v>8</v>
          </cell>
          <cell r="R127" t="str">
            <v/>
          </cell>
          <cell r="S127" t="str">
            <v/>
          </cell>
          <cell r="T127">
            <v>3.8849093630485014</v>
          </cell>
          <cell r="U127" t="str">
            <v/>
          </cell>
          <cell r="V127" t="str">
            <v/>
          </cell>
          <cell r="W127" t="str">
            <v/>
          </cell>
          <cell r="X127" t="str">
            <v/>
          </cell>
          <cell r="Y127">
            <v>194.24546815242508</v>
          </cell>
          <cell r="AB127" t="str">
            <v/>
          </cell>
          <cell r="AC127" t="str">
            <v/>
          </cell>
          <cell r="AD127">
            <v>2</v>
          </cell>
        </row>
        <row r="128">
          <cell r="D128">
            <v>100.70929319470615</v>
          </cell>
          <cell r="J128">
            <v>6</v>
          </cell>
          <cell r="O128">
            <v>8</v>
          </cell>
          <cell r="R128" t="str">
            <v/>
          </cell>
          <cell r="S128" t="str">
            <v/>
          </cell>
          <cell r="T128">
            <v>4.0283717277882456</v>
          </cell>
          <cell r="U128" t="str">
            <v/>
          </cell>
          <cell r="V128" t="str">
            <v/>
          </cell>
          <cell r="W128" t="str">
            <v/>
          </cell>
          <cell r="X128" t="str">
            <v/>
          </cell>
          <cell r="Y128">
            <v>201.4185863894123</v>
          </cell>
          <cell r="AB128" t="str">
            <v/>
          </cell>
          <cell r="AC128" t="str">
            <v/>
          </cell>
          <cell r="AD128">
            <v>2</v>
          </cell>
        </row>
        <row r="129">
          <cell r="D129">
            <v>104.39474875053656</v>
          </cell>
          <cell r="J129">
            <v>6</v>
          </cell>
          <cell r="O129">
            <v>8</v>
          </cell>
          <cell r="R129" t="str">
            <v/>
          </cell>
          <cell r="S129" t="str">
            <v/>
          </cell>
          <cell r="T129">
            <v>4.1757899500214624</v>
          </cell>
          <cell r="U129" t="str">
            <v/>
          </cell>
          <cell r="V129" t="str">
            <v/>
          </cell>
          <cell r="W129" t="str">
            <v/>
          </cell>
          <cell r="X129" t="str">
            <v/>
          </cell>
          <cell r="Y129">
            <v>208.78949750107313</v>
          </cell>
          <cell r="AB129" t="str">
            <v/>
          </cell>
          <cell r="AC129" t="str">
            <v/>
          </cell>
          <cell r="AD129">
            <v>2</v>
          </cell>
        </row>
        <row r="130">
          <cell r="D130">
            <v>107.8123586419123</v>
          </cell>
          <cell r="J130">
            <v>6</v>
          </cell>
          <cell r="O130">
            <v>8</v>
          </cell>
          <cell r="R130" t="str">
            <v/>
          </cell>
          <cell r="S130" t="str">
            <v/>
          </cell>
          <cell r="T130">
            <v>4.3124943456764919</v>
          </cell>
          <cell r="U130" t="str">
            <v/>
          </cell>
          <cell r="V130" t="str">
            <v/>
          </cell>
          <cell r="W130" t="str">
            <v/>
          </cell>
          <cell r="X130" t="str">
            <v/>
          </cell>
          <cell r="Y130">
            <v>215.62471728382459</v>
          </cell>
          <cell r="AB130" t="str">
            <v/>
          </cell>
          <cell r="AC130" t="str">
            <v/>
          </cell>
          <cell r="AD130">
            <v>2</v>
          </cell>
        </row>
        <row r="131">
          <cell r="D131">
            <v>111.36292001894914</v>
          </cell>
          <cell r="J131">
            <v>6</v>
          </cell>
          <cell r="O131">
            <v>8</v>
          </cell>
          <cell r="R131" t="str">
            <v/>
          </cell>
          <cell r="S131" t="str">
            <v/>
          </cell>
          <cell r="T131">
            <v>4.4545168007579656</v>
          </cell>
          <cell r="U131" t="str">
            <v/>
          </cell>
          <cell r="V131" t="str">
            <v/>
          </cell>
          <cell r="W131" t="str">
            <v/>
          </cell>
          <cell r="X131" t="str">
            <v/>
          </cell>
          <cell r="Y131">
            <v>222.72584003789828</v>
          </cell>
          <cell r="AB131" t="str">
            <v/>
          </cell>
          <cell r="AC131" t="str">
            <v/>
          </cell>
          <cell r="AD131">
            <v>2</v>
          </cell>
        </row>
        <row r="132">
          <cell r="D132">
            <v>114.9369032276846</v>
          </cell>
          <cell r="J132">
            <v>6</v>
          </cell>
          <cell r="O132">
            <v>8</v>
          </cell>
          <cell r="R132" t="str">
            <v/>
          </cell>
          <cell r="S132" t="str">
            <v/>
          </cell>
          <cell r="T132">
            <v>4.5974761291073838</v>
          </cell>
          <cell r="U132" t="str">
            <v/>
          </cell>
          <cell r="V132" t="str">
            <v/>
          </cell>
          <cell r="W132" t="str">
            <v/>
          </cell>
          <cell r="X132" t="str">
            <v/>
          </cell>
          <cell r="Y132">
            <v>229.87380645536919</v>
          </cell>
          <cell r="AB132" t="str">
            <v/>
          </cell>
          <cell r="AC132" t="str">
            <v/>
          </cell>
          <cell r="AD132">
            <v>2</v>
          </cell>
        </row>
        <row r="133">
          <cell r="D133">
            <v>118.44741987029688</v>
          </cell>
          <cell r="J133">
            <v>6</v>
          </cell>
          <cell r="O133">
            <v>8</v>
          </cell>
          <cell r="R133" t="str">
            <v/>
          </cell>
          <cell r="S133" t="str">
            <v/>
          </cell>
          <cell r="T133">
            <v>4.7378967948118751</v>
          </cell>
          <cell r="U133" t="str">
            <v/>
          </cell>
          <cell r="V133" t="str">
            <v/>
          </cell>
          <cell r="W133" t="str">
            <v/>
          </cell>
          <cell r="X133" t="str">
            <v/>
          </cell>
          <cell r="Y133">
            <v>236.89483974059377</v>
          </cell>
          <cell r="AB133" t="str">
            <v/>
          </cell>
          <cell r="AC133" t="str">
            <v/>
          </cell>
          <cell r="AD133">
            <v>2</v>
          </cell>
        </row>
        <row r="134">
          <cell r="D134">
            <v>121.99047053735819</v>
          </cell>
          <cell r="J134">
            <v>6</v>
          </cell>
          <cell r="O134">
            <v>8</v>
          </cell>
          <cell r="R134" t="str">
            <v/>
          </cell>
          <cell r="S134" t="str">
            <v/>
          </cell>
          <cell r="T134">
            <v>4.8796188214943275</v>
          </cell>
          <cell r="U134" t="str">
            <v/>
          </cell>
          <cell r="V134" t="str">
            <v/>
          </cell>
          <cell r="W134" t="str">
            <v/>
          </cell>
          <cell r="X134" t="str">
            <v/>
          </cell>
          <cell r="Y134">
            <v>243.98094107471638</v>
          </cell>
          <cell r="AB134" t="str">
            <v/>
          </cell>
          <cell r="AC134" t="str">
            <v/>
          </cell>
          <cell r="AD134">
            <v>2</v>
          </cell>
        </row>
        <row r="135">
          <cell r="D135">
            <v>125.41413661496966</v>
          </cell>
          <cell r="J135">
            <v>6</v>
          </cell>
          <cell r="O135">
            <v>8</v>
          </cell>
          <cell r="R135" t="str">
            <v/>
          </cell>
          <cell r="S135" t="str">
            <v/>
          </cell>
          <cell r="T135">
            <v>5</v>
          </cell>
          <cell r="U135" t="str">
            <v/>
          </cell>
          <cell r="V135" t="str">
            <v/>
          </cell>
          <cell r="W135" t="str">
            <v/>
          </cell>
          <cell r="X135" t="str">
            <v/>
          </cell>
          <cell r="Y135">
            <v>250.82827322993933</v>
          </cell>
          <cell r="AB135" t="str">
            <v/>
          </cell>
          <cell r="AC135" t="str">
            <v/>
          </cell>
          <cell r="AD135">
            <v>2</v>
          </cell>
        </row>
        <row r="136">
          <cell r="D136">
            <v>129.11714638602956</v>
          </cell>
          <cell r="J136">
            <v>6</v>
          </cell>
          <cell r="O136">
            <v>8</v>
          </cell>
          <cell r="R136" t="str">
            <v/>
          </cell>
          <cell r="S136" t="str">
            <v/>
          </cell>
          <cell r="T136">
            <v>5</v>
          </cell>
          <cell r="U136" t="str">
            <v/>
          </cell>
          <cell r="V136" t="str">
            <v/>
          </cell>
          <cell r="W136" t="str">
            <v/>
          </cell>
          <cell r="X136" t="str">
            <v/>
          </cell>
          <cell r="Y136">
            <v>258.23429277205912</v>
          </cell>
          <cell r="AB136" t="str">
            <v/>
          </cell>
          <cell r="AC136" t="str">
            <v/>
          </cell>
          <cell r="AD136">
            <v>2</v>
          </cell>
        </row>
        <row r="137">
          <cell r="D137">
            <v>132.53289586331843</v>
          </cell>
          <cell r="J137">
            <v>6</v>
          </cell>
          <cell r="O137">
            <v>8</v>
          </cell>
          <cell r="R137" t="str">
            <v/>
          </cell>
          <cell r="S137" t="str">
            <v/>
          </cell>
          <cell r="T137">
            <v>5</v>
          </cell>
          <cell r="U137" t="str">
            <v/>
          </cell>
          <cell r="V137" t="str">
            <v/>
          </cell>
          <cell r="W137" t="str">
            <v/>
          </cell>
          <cell r="X137" t="str">
            <v/>
          </cell>
          <cell r="Y137">
            <v>265.06579172663686</v>
          </cell>
          <cell r="AB137" t="str">
            <v/>
          </cell>
          <cell r="AC137" t="str">
            <v/>
          </cell>
          <cell r="AD137">
            <v>2</v>
          </cell>
        </row>
        <row r="138">
          <cell r="D138">
            <v>136.09106969761885</v>
          </cell>
          <cell r="J138">
            <v>6</v>
          </cell>
          <cell r="O138">
            <v>8</v>
          </cell>
          <cell r="R138" t="str">
            <v/>
          </cell>
          <cell r="S138" t="str">
            <v/>
          </cell>
          <cell r="T138">
            <v>5</v>
          </cell>
          <cell r="U138" t="str">
            <v/>
          </cell>
          <cell r="V138" t="str">
            <v/>
          </cell>
          <cell r="W138" t="str">
            <v/>
          </cell>
          <cell r="X138" t="str">
            <v/>
          </cell>
          <cell r="Y138">
            <v>272.1821393952377</v>
          </cell>
          <cell r="AB138" t="str">
            <v/>
          </cell>
          <cell r="AC138" t="str">
            <v/>
          </cell>
          <cell r="AD138">
            <v>2</v>
          </cell>
        </row>
        <row r="139">
          <cell r="D139">
            <v>139.58311071011758</v>
          </cell>
          <cell r="J139">
            <v>6</v>
          </cell>
          <cell r="O139">
            <v>8</v>
          </cell>
          <cell r="R139" t="str">
            <v/>
          </cell>
          <cell r="S139" t="str">
            <v/>
          </cell>
          <cell r="T139">
            <v>5</v>
          </cell>
          <cell r="U139" t="str">
            <v/>
          </cell>
          <cell r="V139" t="str">
            <v/>
          </cell>
          <cell r="W139" t="str">
            <v/>
          </cell>
          <cell r="X139" t="str">
            <v/>
          </cell>
          <cell r="Y139">
            <v>279.16622142023516</v>
          </cell>
          <cell r="AB139" t="str">
            <v/>
          </cell>
          <cell r="AC139" t="str">
            <v/>
          </cell>
          <cell r="AD139">
            <v>2</v>
          </cell>
        </row>
        <row r="140">
          <cell r="D140">
            <v>143.10373852656929</v>
          </cell>
          <cell r="J140">
            <v>6</v>
          </cell>
          <cell r="O140">
            <v>8</v>
          </cell>
          <cell r="R140" t="str">
            <v/>
          </cell>
          <cell r="S140" t="str">
            <v/>
          </cell>
          <cell r="T140">
            <v>5</v>
          </cell>
          <cell r="U140" t="str">
            <v/>
          </cell>
          <cell r="V140" t="str">
            <v/>
          </cell>
          <cell r="W140" t="str">
            <v/>
          </cell>
          <cell r="X140" t="str">
            <v/>
          </cell>
          <cell r="Y140">
            <v>286.20747705313858</v>
          </cell>
          <cell r="AB140" t="str">
            <v/>
          </cell>
          <cell r="AC140" t="str">
            <v/>
          </cell>
          <cell r="AD140">
            <v>2</v>
          </cell>
        </row>
        <row r="141">
          <cell r="D141">
            <v>146.65884872822346</v>
          </cell>
          <cell r="J141">
            <v>6</v>
          </cell>
          <cell r="O141">
            <v>8</v>
          </cell>
          <cell r="R141" t="str">
            <v/>
          </cell>
          <cell r="S141" t="str">
            <v/>
          </cell>
          <cell r="T141">
            <v>5</v>
          </cell>
          <cell r="U141" t="str">
            <v/>
          </cell>
          <cell r="V141" t="str">
            <v/>
          </cell>
          <cell r="W141" t="str">
            <v/>
          </cell>
          <cell r="X141" t="str">
            <v/>
          </cell>
          <cell r="Y141">
            <v>293.31769745644692</v>
          </cell>
          <cell r="AB141" t="str">
            <v/>
          </cell>
          <cell r="AC141" t="str">
            <v/>
          </cell>
          <cell r="AD141">
            <v>2</v>
          </cell>
        </row>
        <row r="142">
          <cell r="D142">
            <v>150.1405746418244</v>
          </cell>
          <cell r="J142">
            <v>6</v>
          </cell>
          <cell r="O142">
            <v>8</v>
          </cell>
          <cell r="R142" t="str">
            <v/>
          </cell>
          <cell r="S142" t="str">
            <v/>
          </cell>
          <cell r="T142">
            <v>5</v>
          </cell>
          <cell r="U142" t="str">
            <v/>
          </cell>
          <cell r="V142" t="str">
            <v/>
          </cell>
          <cell r="W142" t="str">
            <v/>
          </cell>
          <cell r="X142" t="str">
            <v/>
          </cell>
          <cell r="Y142">
            <v>300</v>
          </cell>
          <cell r="AB142" t="str">
            <v/>
          </cell>
          <cell r="AC142" t="str">
            <v/>
          </cell>
          <cell r="AD142">
            <v>2</v>
          </cell>
        </row>
        <row r="143">
          <cell r="D143">
            <v>153.05161730821351</v>
          </cell>
          <cell r="J143">
            <v>6</v>
          </cell>
          <cell r="O143">
            <v>8</v>
          </cell>
          <cell r="R143" t="str">
            <v/>
          </cell>
          <cell r="S143" t="str">
            <v/>
          </cell>
          <cell r="T143">
            <v>5</v>
          </cell>
          <cell r="U143" t="str">
            <v/>
          </cell>
          <cell r="V143" t="str">
            <v/>
          </cell>
          <cell r="W143" t="str">
            <v/>
          </cell>
          <cell r="X143" t="str">
            <v/>
          </cell>
          <cell r="Y143">
            <v>300</v>
          </cell>
          <cell r="AB143" t="str">
            <v/>
          </cell>
          <cell r="AC143" t="str">
            <v/>
          </cell>
          <cell r="AD143">
            <v>2</v>
          </cell>
        </row>
        <row r="144">
          <cell r="D144">
            <v>154.08932722107161</v>
          </cell>
          <cell r="J144">
            <v>6</v>
          </cell>
          <cell r="O144">
            <v>8</v>
          </cell>
          <cell r="R144" t="str">
            <v/>
          </cell>
          <cell r="S144" t="str">
            <v/>
          </cell>
          <cell r="T144">
            <v>5</v>
          </cell>
          <cell r="U144" t="str">
            <v/>
          </cell>
          <cell r="V144" t="str">
            <v/>
          </cell>
          <cell r="W144" t="str">
            <v/>
          </cell>
          <cell r="X144" t="str">
            <v/>
          </cell>
          <cell r="Y144">
            <v>300</v>
          </cell>
          <cell r="AB144" t="str">
            <v/>
          </cell>
          <cell r="AC144" t="str">
            <v/>
          </cell>
          <cell r="AD144">
            <v>2</v>
          </cell>
        </row>
        <row r="145">
          <cell r="D145">
            <v>155.24023500518885</v>
          </cell>
          <cell r="J145">
            <v>6</v>
          </cell>
          <cell r="O145">
            <v>8</v>
          </cell>
          <cell r="R145" t="str">
            <v/>
          </cell>
          <cell r="S145" t="str">
            <v/>
          </cell>
          <cell r="T145">
            <v>5</v>
          </cell>
          <cell r="U145" t="str">
            <v/>
          </cell>
          <cell r="V145" t="str">
            <v/>
          </cell>
          <cell r="W145" t="str">
            <v/>
          </cell>
          <cell r="X145" t="str">
            <v/>
          </cell>
          <cell r="Y145">
            <v>300</v>
          </cell>
          <cell r="AB145" t="str">
            <v/>
          </cell>
          <cell r="AC145" t="str">
            <v/>
          </cell>
          <cell r="AD145">
            <v>2</v>
          </cell>
        </row>
        <row r="197">
          <cell r="D197">
            <v>10.040470049930473</v>
          </cell>
          <cell r="I197">
            <v>6</v>
          </cell>
          <cell r="N197">
            <v>0</v>
          </cell>
          <cell r="P197" t="str">
            <v/>
          </cell>
          <cell r="Q197" t="str">
            <v/>
          </cell>
          <cell r="R197" t="str">
            <v/>
          </cell>
          <cell r="S197">
            <v>0.40161880199721889</v>
          </cell>
          <cell r="T197" t="str">
            <v/>
          </cell>
          <cell r="U197" t="str">
            <v/>
          </cell>
          <cell r="V197" t="str">
            <v/>
          </cell>
          <cell r="W197" t="str">
            <v/>
          </cell>
          <cell r="X197">
            <v>20.080940099860946</v>
          </cell>
          <cell r="Y197" t="str">
            <v/>
          </cell>
          <cell r="AB197" t="str">
            <v/>
          </cell>
          <cell r="AC197">
            <v>0.33815737754239322</v>
          </cell>
          <cell r="AD197" t="str">
            <v/>
          </cell>
        </row>
        <row r="198">
          <cell r="D198">
            <v>19.288856680060892</v>
          </cell>
          <cell r="I198">
            <v>6</v>
          </cell>
          <cell r="N198">
            <v>0.56215754791763928</v>
          </cell>
          <cell r="P198" t="str">
            <v/>
          </cell>
          <cell r="Q198" t="str">
            <v/>
          </cell>
          <cell r="R198" t="str">
            <v/>
          </cell>
          <cell r="S198">
            <v>0.7715542672024357</v>
          </cell>
          <cell r="T198" t="str">
            <v/>
          </cell>
          <cell r="U198" t="str">
            <v/>
          </cell>
          <cell r="V198" t="str">
            <v/>
          </cell>
          <cell r="W198" t="str">
            <v/>
          </cell>
          <cell r="X198">
            <v>38.577713360121784</v>
          </cell>
          <cell r="Y198" t="str">
            <v/>
          </cell>
          <cell r="AB198" t="str">
            <v/>
          </cell>
          <cell r="AC198">
            <v>1</v>
          </cell>
          <cell r="AD198" t="str">
            <v/>
          </cell>
        </row>
        <row r="199">
          <cell r="D199">
            <v>27.144641112884834</v>
          </cell>
          <cell r="I199">
            <v>6</v>
          </cell>
          <cell r="N199">
            <v>1.4843768155193988</v>
          </cell>
          <cell r="P199" t="str">
            <v/>
          </cell>
          <cell r="Q199" t="str">
            <v/>
          </cell>
          <cell r="R199" t="str">
            <v/>
          </cell>
          <cell r="S199">
            <v>1.0857856445153933</v>
          </cell>
          <cell r="T199" t="str">
            <v/>
          </cell>
          <cell r="U199" t="str">
            <v/>
          </cell>
          <cell r="V199" t="str">
            <v/>
          </cell>
          <cell r="W199" t="str">
            <v/>
          </cell>
          <cell r="X199">
            <v>54.289282225769668</v>
          </cell>
          <cell r="Y199" t="str">
            <v/>
          </cell>
          <cell r="AB199" t="str">
            <v/>
          </cell>
          <cell r="AC199">
            <v>1.0544163745182722</v>
          </cell>
          <cell r="AD199" t="str">
            <v/>
          </cell>
        </row>
        <row r="200">
          <cell r="D200">
            <v>33.399598377161809</v>
          </cell>
          <cell r="I200">
            <v>6</v>
          </cell>
          <cell r="N200">
            <v>2.4969289758519855</v>
          </cell>
          <cell r="P200" t="str">
            <v/>
          </cell>
          <cell r="Q200" t="str">
            <v/>
          </cell>
          <cell r="R200" t="str">
            <v/>
          </cell>
          <cell r="S200">
            <v>1.3359839350864724</v>
          </cell>
          <cell r="T200" t="str">
            <v/>
          </cell>
          <cell r="U200" t="str">
            <v/>
          </cell>
          <cell r="V200" t="str">
            <v/>
          </cell>
          <cell r="W200" t="str">
            <v/>
          </cell>
          <cell r="X200">
            <v>66.799196754323617</v>
          </cell>
          <cell r="Y200" t="str">
            <v/>
          </cell>
          <cell r="AB200" t="str">
            <v/>
          </cell>
          <cell r="AC200">
            <v>2</v>
          </cell>
          <cell r="AD200" t="str">
            <v/>
          </cell>
        </row>
        <row r="201">
          <cell r="D201">
            <v>38.848984787984186</v>
          </cell>
          <cell r="I201">
            <v>6</v>
          </cell>
          <cell r="N201">
            <v>3.3615092040098871</v>
          </cell>
          <cell r="P201" t="str">
            <v/>
          </cell>
          <cell r="Q201" t="str">
            <v/>
          </cell>
          <cell r="R201" t="str">
            <v/>
          </cell>
          <cell r="S201">
            <v>1.5539593915193675</v>
          </cell>
          <cell r="T201" t="str">
            <v/>
          </cell>
          <cell r="U201" t="str">
            <v/>
          </cell>
          <cell r="V201" t="str">
            <v/>
          </cell>
          <cell r="W201" t="str">
            <v/>
          </cell>
          <cell r="X201">
            <v>77.697969575968372</v>
          </cell>
          <cell r="Y201" t="str">
            <v/>
          </cell>
          <cell r="AB201" t="str">
            <v/>
          </cell>
          <cell r="AC201">
            <v>2</v>
          </cell>
          <cell r="AD201" t="str">
            <v/>
          </cell>
        </row>
        <row r="202">
          <cell r="D202">
            <v>42.643360270022924</v>
          </cell>
          <cell r="I202">
            <v>6</v>
          </cell>
          <cell r="N202">
            <v>3.9623759960271463</v>
          </cell>
          <cell r="P202" t="str">
            <v/>
          </cell>
          <cell r="Q202" t="str">
            <v/>
          </cell>
          <cell r="R202" t="str">
            <v/>
          </cell>
          <cell r="S202">
            <v>1.7057344108009169</v>
          </cell>
          <cell r="T202" t="str">
            <v/>
          </cell>
          <cell r="U202" t="str">
            <v/>
          </cell>
          <cell r="V202" t="str">
            <v/>
          </cell>
          <cell r="W202" t="str">
            <v/>
          </cell>
          <cell r="X202">
            <v>85.286720540045849</v>
          </cell>
          <cell r="Y202" t="str">
            <v/>
          </cell>
          <cell r="AB202" t="str">
            <v/>
          </cell>
          <cell r="AC202">
            <v>2</v>
          </cell>
          <cell r="AD202" t="str">
            <v/>
          </cell>
        </row>
        <row r="203">
          <cell r="D203">
            <v>48.493134765265182</v>
          </cell>
          <cell r="I203">
            <v>6</v>
          </cell>
          <cell r="N203">
            <v>5.0289139735636397</v>
          </cell>
          <cell r="P203" t="str">
            <v/>
          </cell>
          <cell r="Q203" t="str">
            <v/>
          </cell>
          <cell r="R203" t="str">
            <v/>
          </cell>
          <cell r="S203">
            <v>1.9397253906106073</v>
          </cell>
          <cell r="T203" t="str">
            <v/>
          </cell>
          <cell r="U203" t="str">
            <v/>
          </cell>
          <cell r="V203" t="str">
            <v/>
          </cell>
          <cell r="W203" t="str">
            <v/>
          </cell>
          <cell r="X203">
            <v>96.986269530530365</v>
          </cell>
          <cell r="Y203" t="str">
            <v/>
          </cell>
          <cell r="AB203" t="str">
            <v/>
          </cell>
          <cell r="AC203">
            <v>2</v>
          </cell>
          <cell r="AD203" t="str">
            <v/>
          </cell>
        </row>
        <row r="204">
          <cell r="D204">
            <v>52.559419343629337</v>
          </cell>
          <cell r="I204">
            <v>5</v>
          </cell>
          <cell r="J204">
            <v>1</v>
          </cell>
          <cell r="N204">
            <v>5.6816213810473366</v>
          </cell>
          <cell r="O204">
            <v>0.73698804461702649</v>
          </cell>
          <cell r="P204" t="str">
            <v/>
          </cell>
          <cell r="Q204" t="str">
            <v/>
          </cell>
          <cell r="R204" t="str">
            <v/>
          </cell>
          <cell r="S204">
            <v>2.1023767737451733</v>
          </cell>
          <cell r="T204">
            <v>2.1023767737451733</v>
          </cell>
          <cell r="U204" t="str">
            <v/>
          </cell>
          <cell r="V204" t="str">
            <v/>
          </cell>
          <cell r="W204" t="str">
            <v/>
          </cell>
          <cell r="X204">
            <v>105.11883868725867</v>
          </cell>
          <cell r="Y204">
            <v>105.11883868725867</v>
          </cell>
          <cell r="AB204" t="str">
            <v/>
          </cell>
          <cell r="AC204">
            <v>2</v>
          </cell>
          <cell r="AD204">
            <v>2</v>
          </cell>
        </row>
        <row r="205">
          <cell r="D205">
            <v>58.560986008166232</v>
          </cell>
          <cell r="I205">
            <v>4</v>
          </cell>
          <cell r="J205">
            <v>2</v>
          </cell>
          <cell r="N205">
            <v>6.7472584439427044</v>
          </cell>
          <cell r="O205">
            <v>2.3583466348331608</v>
          </cell>
          <cell r="P205" t="str">
            <v/>
          </cell>
          <cell r="Q205" t="str">
            <v/>
          </cell>
          <cell r="R205" t="str">
            <v/>
          </cell>
          <cell r="S205">
            <v>2.3424394403266495</v>
          </cell>
          <cell r="T205">
            <v>2.3424394403266495</v>
          </cell>
          <cell r="U205" t="str">
            <v/>
          </cell>
          <cell r="V205" t="str">
            <v/>
          </cell>
          <cell r="W205" t="str">
            <v/>
          </cell>
          <cell r="X205">
            <v>117.12197201633246</v>
          </cell>
          <cell r="Y205">
            <v>117.12197201633246</v>
          </cell>
          <cell r="AB205" t="str">
            <v/>
          </cell>
          <cell r="AC205">
            <v>2</v>
          </cell>
          <cell r="AD205">
            <v>2</v>
          </cell>
        </row>
        <row r="206">
          <cell r="D206">
            <v>64.247064283227857</v>
          </cell>
          <cell r="I206">
            <v>3</v>
          </cell>
          <cell r="J206">
            <v>3</v>
          </cell>
          <cell r="N206">
            <v>7.2526913588520099</v>
          </cell>
          <cell r="O206">
            <v>4.2954917884076327</v>
          </cell>
          <cell r="P206" t="str">
            <v/>
          </cell>
          <cell r="Q206" t="str">
            <v/>
          </cell>
          <cell r="R206" t="str">
            <v/>
          </cell>
          <cell r="S206">
            <v>2.5698825713291145</v>
          </cell>
          <cell r="T206">
            <v>2.5698825713291145</v>
          </cell>
          <cell r="U206" t="str">
            <v/>
          </cell>
          <cell r="V206" t="str">
            <v/>
          </cell>
          <cell r="W206" t="str">
            <v/>
          </cell>
          <cell r="X206">
            <v>128.49412856645571</v>
          </cell>
          <cell r="Y206">
            <v>128.49412856645571</v>
          </cell>
          <cell r="AB206" t="str">
            <v/>
          </cell>
          <cell r="AC206">
            <v>2</v>
          </cell>
          <cell r="AD206">
            <v>2</v>
          </cell>
        </row>
        <row r="207">
          <cell r="D207">
            <v>68.518369035696878</v>
          </cell>
          <cell r="I207">
            <v>2</v>
          </cell>
          <cell r="J207">
            <v>4</v>
          </cell>
          <cell r="N207">
            <v>7.6911957527572259</v>
          </cell>
          <cell r="O207">
            <v>5.0595349008504771</v>
          </cell>
          <cell r="P207" t="str">
            <v/>
          </cell>
          <cell r="Q207" t="str">
            <v/>
          </cell>
          <cell r="R207" t="str">
            <v/>
          </cell>
          <cell r="S207">
            <v>2.7407347614278752</v>
          </cell>
          <cell r="T207">
            <v>2.7407347614278752</v>
          </cell>
          <cell r="U207" t="str">
            <v/>
          </cell>
          <cell r="V207" t="str">
            <v/>
          </cell>
          <cell r="W207" t="str">
            <v/>
          </cell>
          <cell r="X207">
            <v>137.03673807139376</v>
          </cell>
          <cell r="Y207">
            <v>137.03673807139376</v>
          </cell>
          <cell r="AB207" t="str">
            <v/>
          </cell>
          <cell r="AC207">
            <v>2</v>
          </cell>
          <cell r="AD207">
            <v>2</v>
          </cell>
        </row>
        <row r="208">
          <cell r="D208">
            <v>71.7664716439551</v>
          </cell>
          <cell r="I208">
            <v>1</v>
          </cell>
          <cell r="J208">
            <v>5</v>
          </cell>
          <cell r="N208">
            <v>8</v>
          </cell>
          <cell r="O208">
            <v>5.3855398766481324</v>
          </cell>
          <cell r="P208" t="str">
            <v/>
          </cell>
          <cell r="Q208" t="str">
            <v/>
          </cell>
          <cell r="R208" t="str">
            <v/>
          </cell>
          <cell r="S208">
            <v>2.8706588657582039</v>
          </cell>
          <cell r="T208">
            <v>2.8706588657582039</v>
          </cell>
          <cell r="U208" t="str">
            <v/>
          </cell>
          <cell r="V208" t="str">
            <v/>
          </cell>
          <cell r="W208" t="str">
            <v/>
          </cell>
          <cell r="X208">
            <v>143.5329432879102</v>
          </cell>
          <cell r="Y208">
            <v>143.5329432879102</v>
          </cell>
          <cell r="AB208" t="str">
            <v/>
          </cell>
          <cell r="AC208">
            <v>2</v>
          </cell>
          <cell r="AD208">
            <v>2</v>
          </cell>
        </row>
        <row r="209">
          <cell r="D209">
            <v>74.370993278111257</v>
          </cell>
          <cell r="I209">
            <v>0.5</v>
          </cell>
          <cell r="J209">
            <v>5.5</v>
          </cell>
          <cell r="N209">
            <v>8</v>
          </cell>
          <cell r="O209">
            <v>5.8570682251740722</v>
          </cell>
          <cell r="P209" t="str">
            <v/>
          </cell>
          <cell r="Q209" t="str">
            <v/>
          </cell>
          <cell r="R209" t="str">
            <v/>
          </cell>
          <cell r="S209">
            <v>2.9748397311244501</v>
          </cell>
          <cell r="T209">
            <v>2.9748397311244501</v>
          </cell>
          <cell r="U209" t="str">
            <v/>
          </cell>
          <cell r="V209" t="str">
            <v/>
          </cell>
          <cell r="W209" t="str">
            <v/>
          </cell>
          <cell r="X209">
            <v>148.74198655622251</v>
          </cell>
          <cell r="Y209">
            <v>148.74198655622251</v>
          </cell>
          <cell r="AB209" t="str">
            <v/>
          </cell>
          <cell r="AC209">
            <v>2</v>
          </cell>
          <cell r="AD209">
            <v>2</v>
          </cell>
        </row>
        <row r="210">
          <cell r="D210">
            <v>77.234275947206214</v>
          </cell>
          <cell r="J210">
            <v>6</v>
          </cell>
          <cell r="O210">
            <v>6.4804296342430145</v>
          </cell>
          <cell r="P210" t="str">
            <v/>
          </cell>
          <cell r="Q210" t="str">
            <v/>
          </cell>
          <cell r="R210" t="str">
            <v/>
          </cell>
          <cell r="S210" t="str">
            <v/>
          </cell>
          <cell r="T210">
            <v>3.0893710378882484</v>
          </cell>
          <cell r="U210" t="str">
            <v/>
          </cell>
          <cell r="V210" t="str">
            <v/>
          </cell>
          <cell r="W210" t="str">
            <v/>
          </cell>
          <cell r="X210" t="str">
            <v/>
          </cell>
          <cell r="Y210">
            <v>154.46855189441243</v>
          </cell>
          <cell r="AB210" t="str">
            <v/>
          </cell>
          <cell r="AC210" t="str">
            <v/>
          </cell>
          <cell r="AD210">
            <v>2</v>
          </cell>
        </row>
        <row r="211">
          <cell r="D211">
            <v>79.725666247801229</v>
          </cell>
          <cell r="J211">
            <v>6</v>
          </cell>
          <cell r="O211">
            <v>7.2576905095558892</v>
          </cell>
          <cell r="P211" t="str">
            <v/>
          </cell>
          <cell r="Q211" t="str">
            <v/>
          </cell>
          <cell r="R211" t="str">
            <v/>
          </cell>
          <cell r="S211" t="str">
            <v/>
          </cell>
          <cell r="T211">
            <v>3.1890266499120492</v>
          </cell>
          <cell r="U211" t="str">
            <v/>
          </cell>
          <cell r="V211" t="str">
            <v/>
          </cell>
          <cell r="W211" t="str">
            <v/>
          </cell>
          <cell r="X211" t="str">
            <v/>
          </cell>
          <cell r="Y211">
            <v>159.45133249560246</v>
          </cell>
          <cell r="AB211" t="str">
            <v/>
          </cell>
          <cell r="AC211" t="str">
            <v/>
          </cell>
          <cell r="AD211">
            <v>2</v>
          </cell>
        </row>
        <row r="212">
          <cell r="D212">
            <v>81.863982387630472</v>
          </cell>
          <cell r="J212">
            <v>6</v>
          </cell>
          <cell r="O212">
            <v>7.9095803421457695</v>
          </cell>
          <cell r="P212" t="str">
            <v/>
          </cell>
          <cell r="Q212" t="str">
            <v/>
          </cell>
          <cell r="R212" t="str">
            <v/>
          </cell>
          <cell r="S212" t="str">
            <v/>
          </cell>
          <cell r="T212">
            <v>3.274559295505219</v>
          </cell>
          <cell r="U212" t="str">
            <v/>
          </cell>
          <cell r="V212" t="str">
            <v/>
          </cell>
          <cell r="W212" t="str">
            <v/>
          </cell>
          <cell r="X212" t="str">
            <v/>
          </cell>
          <cell r="Y212">
            <v>163.72796477526094</v>
          </cell>
          <cell r="AB212" t="str">
            <v/>
          </cell>
          <cell r="AC212" t="str">
            <v/>
          </cell>
          <cell r="AD212">
            <v>2</v>
          </cell>
        </row>
        <row r="213">
          <cell r="D213">
            <v>83.667042947574714</v>
          </cell>
          <cell r="J213">
            <v>6</v>
          </cell>
          <cell r="O213">
            <v>8</v>
          </cell>
          <cell r="R213" t="str">
            <v/>
          </cell>
          <cell r="S213" t="str">
            <v/>
          </cell>
          <cell r="T213">
            <v>3.3466817179029884</v>
          </cell>
          <cell r="U213" t="str">
            <v/>
          </cell>
          <cell r="V213" t="str">
            <v/>
          </cell>
          <cell r="W213" t="str">
            <v/>
          </cell>
          <cell r="X213" t="str">
            <v/>
          </cell>
          <cell r="Y213">
            <v>167.33408589514943</v>
          </cell>
          <cell r="AB213" t="str">
            <v/>
          </cell>
          <cell r="AC213" t="str">
            <v/>
          </cell>
          <cell r="AD213">
            <v>2</v>
          </cell>
        </row>
        <row r="214">
          <cell r="D214">
            <v>86.154780808490059</v>
          </cell>
          <cell r="J214">
            <v>6</v>
          </cell>
          <cell r="O214">
            <v>8</v>
          </cell>
          <cell r="R214" t="str">
            <v/>
          </cell>
          <cell r="S214" t="str">
            <v/>
          </cell>
          <cell r="T214">
            <v>3.4461912323396025</v>
          </cell>
          <cell r="U214" t="str">
            <v/>
          </cell>
          <cell r="V214" t="str">
            <v/>
          </cell>
          <cell r="W214" t="str">
            <v/>
          </cell>
          <cell r="X214" t="str">
            <v/>
          </cell>
          <cell r="Y214">
            <v>172.30956161698012</v>
          </cell>
          <cell r="AB214" t="str">
            <v/>
          </cell>
          <cell r="AC214" t="str">
            <v/>
          </cell>
          <cell r="AD214">
            <v>2</v>
          </cell>
        </row>
        <row r="215">
          <cell r="D215">
            <v>90.480184629206022</v>
          </cell>
          <cell r="J215">
            <v>6</v>
          </cell>
          <cell r="O215">
            <v>8</v>
          </cell>
          <cell r="R215" t="str">
            <v/>
          </cell>
          <cell r="S215" t="str">
            <v/>
          </cell>
          <cell r="T215">
            <v>3.6192073851682407</v>
          </cell>
          <cell r="U215" t="str">
            <v/>
          </cell>
          <cell r="V215" t="str">
            <v/>
          </cell>
          <cell r="W215" t="str">
            <v/>
          </cell>
          <cell r="X215" t="str">
            <v/>
          </cell>
          <cell r="Y215">
            <v>180.96036925841204</v>
          </cell>
          <cell r="AB215" t="str">
            <v/>
          </cell>
          <cell r="AC215" t="str">
            <v/>
          </cell>
          <cell r="AD215">
            <v>2</v>
          </cell>
        </row>
        <row r="216">
          <cell r="D216">
            <v>93.660063512140525</v>
          </cell>
          <cell r="J216">
            <v>6</v>
          </cell>
          <cell r="O216">
            <v>8</v>
          </cell>
          <cell r="R216" t="str">
            <v/>
          </cell>
          <cell r="S216" t="str">
            <v/>
          </cell>
          <cell r="T216">
            <v>3.7464025404856209</v>
          </cell>
          <cell r="U216" t="str">
            <v/>
          </cell>
          <cell r="V216" t="str">
            <v/>
          </cell>
          <cell r="W216" t="str">
            <v/>
          </cell>
          <cell r="X216" t="str">
            <v/>
          </cell>
          <cell r="Y216">
            <v>187.32012702428105</v>
          </cell>
          <cell r="AB216" t="str">
            <v/>
          </cell>
          <cell r="AC216" t="str">
            <v/>
          </cell>
          <cell r="AD216">
            <v>2</v>
          </cell>
        </row>
        <row r="217">
          <cell r="D217">
            <v>97.160854181271915</v>
          </cell>
          <cell r="J217">
            <v>6</v>
          </cell>
          <cell r="O217">
            <v>8</v>
          </cell>
          <cell r="R217" t="str">
            <v/>
          </cell>
          <cell r="S217" t="str">
            <v/>
          </cell>
          <cell r="T217">
            <v>3.8864341672508766</v>
          </cell>
          <cell r="U217" t="str">
            <v/>
          </cell>
          <cell r="V217" t="str">
            <v/>
          </cell>
          <cell r="W217" t="str">
            <v/>
          </cell>
          <cell r="X217" t="str">
            <v/>
          </cell>
          <cell r="Y217">
            <v>194.32170836254383</v>
          </cell>
          <cell r="AB217" t="str">
            <v/>
          </cell>
          <cell r="AC217" t="str">
            <v/>
          </cell>
          <cell r="AD217">
            <v>2</v>
          </cell>
        </row>
        <row r="218">
          <cell r="D218">
            <v>100.93202102081295</v>
          </cell>
          <cell r="J218">
            <v>6</v>
          </cell>
          <cell r="O218">
            <v>8</v>
          </cell>
          <cell r="R218" t="str">
            <v/>
          </cell>
          <cell r="S218" t="str">
            <v/>
          </cell>
          <cell r="T218">
            <v>4.0372808408325183</v>
          </cell>
          <cell r="U218" t="str">
            <v/>
          </cell>
          <cell r="V218" t="str">
            <v/>
          </cell>
          <cell r="W218" t="str">
            <v/>
          </cell>
          <cell r="X218" t="str">
            <v/>
          </cell>
          <cell r="Y218">
            <v>201.86404204162591</v>
          </cell>
          <cell r="AB218" t="str">
            <v/>
          </cell>
          <cell r="AC218" t="str">
            <v/>
          </cell>
          <cell r="AD218">
            <v>2</v>
          </cell>
        </row>
        <row r="219">
          <cell r="D219">
            <v>104.52148587104635</v>
          </cell>
          <cell r="J219">
            <v>6</v>
          </cell>
          <cell r="O219">
            <v>8</v>
          </cell>
          <cell r="R219" t="str">
            <v/>
          </cell>
          <cell r="S219" t="str">
            <v/>
          </cell>
          <cell r="T219">
            <v>4.180859434841854</v>
          </cell>
          <cell r="U219" t="str">
            <v/>
          </cell>
          <cell r="V219" t="str">
            <v/>
          </cell>
          <cell r="W219" t="str">
            <v/>
          </cell>
          <cell r="X219" t="str">
            <v/>
          </cell>
          <cell r="Y219">
            <v>209.0429717420927</v>
          </cell>
          <cell r="AB219" t="str">
            <v/>
          </cell>
          <cell r="AC219" t="str">
            <v/>
          </cell>
          <cell r="AD219">
            <v>2</v>
          </cell>
        </row>
        <row r="220">
          <cell r="D220">
            <v>108.07910403507462</v>
          </cell>
          <cell r="J220">
            <v>6</v>
          </cell>
          <cell r="O220">
            <v>8</v>
          </cell>
          <cell r="R220" t="str">
            <v/>
          </cell>
          <cell r="S220" t="str">
            <v/>
          </cell>
          <cell r="T220">
            <v>4.3231641614029845</v>
          </cell>
          <cell r="U220" t="str">
            <v/>
          </cell>
          <cell r="V220" t="str">
            <v/>
          </cell>
          <cell r="W220" t="str">
            <v/>
          </cell>
          <cell r="X220" t="str">
            <v/>
          </cell>
          <cell r="Y220">
            <v>216.15820807014924</v>
          </cell>
          <cell r="AB220" t="str">
            <v/>
          </cell>
          <cell r="AC220" t="str">
            <v/>
          </cell>
          <cell r="AD220">
            <v>2</v>
          </cell>
        </row>
        <row r="221">
          <cell r="D221">
            <v>111.54097546332497</v>
          </cell>
          <cell r="J221">
            <v>6</v>
          </cell>
          <cell r="O221">
            <v>8</v>
          </cell>
          <cell r="R221" t="str">
            <v/>
          </cell>
          <cell r="S221" t="str">
            <v/>
          </cell>
          <cell r="T221">
            <v>4.461639018532999</v>
          </cell>
          <cell r="U221" t="str">
            <v/>
          </cell>
          <cell r="V221" t="str">
            <v/>
          </cell>
          <cell r="W221" t="str">
            <v/>
          </cell>
          <cell r="X221" t="str">
            <v/>
          </cell>
          <cell r="Y221">
            <v>223.08195092664994</v>
          </cell>
          <cell r="AB221" t="str">
            <v/>
          </cell>
          <cell r="AC221" t="str">
            <v/>
          </cell>
          <cell r="AD221">
            <v>2</v>
          </cell>
        </row>
        <row r="222">
          <cell r="D222">
            <v>115.24491911833488</v>
          </cell>
          <cell r="J222">
            <v>6</v>
          </cell>
          <cell r="O222">
            <v>8</v>
          </cell>
          <cell r="R222" t="str">
            <v/>
          </cell>
          <cell r="S222" t="str">
            <v/>
          </cell>
          <cell r="T222">
            <v>4.6097967647333951</v>
          </cell>
          <cell r="U222" t="str">
            <v/>
          </cell>
          <cell r="V222" t="str">
            <v/>
          </cell>
          <cell r="W222" t="str">
            <v/>
          </cell>
          <cell r="X222" t="str">
            <v/>
          </cell>
          <cell r="Y222">
            <v>230.48983823666975</v>
          </cell>
          <cell r="AB222" t="str">
            <v/>
          </cell>
          <cell r="AC222" t="str">
            <v/>
          </cell>
          <cell r="AD222">
            <v>2</v>
          </cell>
        </row>
        <row r="223">
          <cell r="D223">
            <v>118.7727343137292</v>
          </cell>
          <cell r="J223">
            <v>6</v>
          </cell>
          <cell r="O223">
            <v>8</v>
          </cell>
          <cell r="R223" t="str">
            <v/>
          </cell>
          <cell r="S223" t="str">
            <v/>
          </cell>
          <cell r="T223">
            <v>4.7509093725491685</v>
          </cell>
          <cell r="U223" t="str">
            <v/>
          </cell>
          <cell r="V223" t="str">
            <v/>
          </cell>
          <cell r="W223" t="str">
            <v/>
          </cell>
          <cell r="X223" t="str">
            <v/>
          </cell>
          <cell r="Y223">
            <v>237.5454686274584</v>
          </cell>
          <cell r="AB223" t="str">
            <v/>
          </cell>
          <cell r="AC223" t="str">
            <v/>
          </cell>
          <cell r="AD223">
            <v>2</v>
          </cell>
        </row>
        <row r="224">
          <cell r="D224">
            <v>122.29634016513603</v>
          </cell>
          <cell r="J224">
            <v>6</v>
          </cell>
          <cell r="O224">
            <v>8</v>
          </cell>
          <cell r="R224" t="str">
            <v/>
          </cell>
          <cell r="S224" t="str">
            <v/>
          </cell>
          <cell r="T224">
            <v>4.8918536066054408</v>
          </cell>
          <cell r="U224" t="str">
            <v/>
          </cell>
          <cell r="V224" t="str">
            <v/>
          </cell>
          <cell r="W224" t="str">
            <v/>
          </cell>
          <cell r="X224" t="str">
            <v/>
          </cell>
          <cell r="Y224">
            <v>244.59268033027206</v>
          </cell>
          <cell r="AB224" t="str">
            <v/>
          </cell>
          <cell r="AC224" t="str">
            <v/>
          </cell>
          <cell r="AD224">
            <v>2</v>
          </cell>
        </row>
        <row r="225">
          <cell r="D225">
            <v>125.87160626292673</v>
          </cell>
          <cell r="J225">
            <v>6</v>
          </cell>
          <cell r="O225">
            <v>8</v>
          </cell>
          <cell r="R225" t="str">
            <v/>
          </cell>
          <cell r="S225" t="str">
            <v/>
          </cell>
          <cell r="T225">
            <v>5</v>
          </cell>
          <cell r="U225" t="str">
            <v/>
          </cell>
          <cell r="V225" t="str">
            <v/>
          </cell>
          <cell r="W225" t="str">
            <v/>
          </cell>
          <cell r="X225" t="str">
            <v/>
          </cell>
          <cell r="Y225">
            <v>251.74321252585347</v>
          </cell>
          <cell r="AB225" t="str">
            <v/>
          </cell>
          <cell r="AC225" t="str">
            <v/>
          </cell>
          <cell r="AD225">
            <v>2</v>
          </cell>
        </row>
        <row r="226">
          <cell r="D226">
            <v>129.46769453696535</v>
          </cell>
          <cell r="J226">
            <v>6</v>
          </cell>
          <cell r="O226">
            <v>8</v>
          </cell>
          <cell r="R226" t="str">
            <v/>
          </cell>
          <cell r="S226" t="str">
            <v/>
          </cell>
          <cell r="T226">
            <v>5</v>
          </cell>
          <cell r="U226" t="str">
            <v/>
          </cell>
          <cell r="V226" t="str">
            <v/>
          </cell>
          <cell r="W226" t="str">
            <v/>
          </cell>
          <cell r="X226" t="str">
            <v/>
          </cell>
          <cell r="Y226">
            <v>258.93538907393071</v>
          </cell>
          <cell r="AB226" t="str">
            <v/>
          </cell>
          <cell r="AC226" t="str">
            <v/>
          </cell>
          <cell r="AD226">
            <v>2</v>
          </cell>
        </row>
        <row r="227">
          <cell r="D227">
            <v>133.09969259211076</v>
          </cell>
          <cell r="J227">
            <v>6</v>
          </cell>
          <cell r="O227">
            <v>8</v>
          </cell>
          <cell r="R227" t="str">
            <v/>
          </cell>
          <cell r="S227" t="str">
            <v/>
          </cell>
          <cell r="T227">
            <v>5</v>
          </cell>
          <cell r="U227" t="str">
            <v/>
          </cell>
          <cell r="V227" t="str">
            <v/>
          </cell>
          <cell r="W227" t="str">
            <v/>
          </cell>
          <cell r="X227" t="str">
            <v/>
          </cell>
          <cell r="Y227">
            <v>266.19938518422151</v>
          </cell>
          <cell r="AB227" t="str">
            <v/>
          </cell>
          <cell r="AC227" t="str">
            <v/>
          </cell>
          <cell r="AD227">
            <v>2</v>
          </cell>
        </row>
        <row r="228">
          <cell r="D228">
            <v>136.48792244320703</v>
          </cell>
          <cell r="J228">
            <v>6</v>
          </cell>
          <cell r="O228">
            <v>8</v>
          </cell>
          <cell r="R228" t="str">
            <v/>
          </cell>
          <cell r="S228" t="str">
            <v/>
          </cell>
          <cell r="T228">
            <v>5</v>
          </cell>
          <cell r="U228" t="str">
            <v/>
          </cell>
          <cell r="V228" t="str">
            <v/>
          </cell>
          <cell r="W228" t="str">
            <v/>
          </cell>
          <cell r="X228" t="str">
            <v/>
          </cell>
          <cell r="Y228">
            <v>272.97584488641405</v>
          </cell>
          <cell r="AB228" t="str">
            <v/>
          </cell>
          <cell r="AC228" t="str">
            <v/>
          </cell>
          <cell r="AD228">
            <v>2</v>
          </cell>
        </row>
        <row r="229">
          <cell r="D229">
            <v>140.16576221302878</v>
          </cell>
          <cell r="J229">
            <v>6</v>
          </cell>
          <cell r="O229">
            <v>8</v>
          </cell>
          <cell r="R229" t="str">
            <v/>
          </cell>
          <cell r="S229" t="str">
            <v/>
          </cell>
          <cell r="T229">
            <v>5</v>
          </cell>
          <cell r="U229" t="str">
            <v/>
          </cell>
          <cell r="V229" t="str">
            <v/>
          </cell>
          <cell r="W229" t="str">
            <v/>
          </cell>
          <cell r="X229" t="str">
            <v/>
          </cell>
          <cell r="Y229">
            <v>280.33152442605757</v>
          </cell>
          <cell r="AB229" t="str">
            <v/>
          </cell>
          <cell r="AC229" t="str">
            <v/>
          </cell>
          <cell r="AD229">
            <v>2</v>
          </cell>
        </row>
        <row r="230">
          <cell r="D230">
            <v>143.55438495081953</v>
          </cell>
          <cell r="J230">
            <v>6</v>
          </cell>
          <cell r="O230">
            <v>8</v>
          </cell>
          <cell r="R230" t="str">
            <v/>
          </cell>
          <cell r="S230" t="str">
            <v/>
          </cell>
          <cell r="T230">
            <v>5</v>
          </cell>
          <cell r="U230" t="str">
            <v/>
          </cell>
          <cell r="V230" t="str">
            <v/>
          </cell>
          <cell r="W230" t="str">
            <v/>
          </cell>
          <cell r="X230" t="str">
            <v/>
          </cell>
          <cell r="Y230">
            <v>287.10876990163905</v>
          </cell>
          <cell r="AB230" t="str">
            <v/>
          </cell>
          <cell r="AC230" t="str">
            <v/>
          </cell>
          <cell r="AD230">
            <v>2</v>
          </cell>
        </row>
        <row r="231">
          <cell r="D231">
            <v>147.27246116717137</v>
          </cell>
          <cell r="J231">
            <v>6</v>
          </cell>
          <cell r="O231">
            <v>8</v>
          </cell>
          <cell r="R231" t="str">
            <v/>
          </cell>
          <cell r="S231" t="str">
            <v/>
          </cell>
          <cell r="T231">
            <v>5</v>
          </cell>
          <cell r="U231" t="str">
            <v/>
          </cell>
          <cell r="V231" t="str">
            <v/>
          </cell>
          <cell r="W231" t="str">
            <v/>
          </cell>
          <cell r="X231" t="str">
            <v/>
          </cell>
          <cell r="Y231">
            <v>294.54492233434274</v>
          </cell>
          <cell r="AB231" t="str">
            <v/>
          </cell>
          <cell r="AC231" t="str">
            <v/>
          </cell>
          <cell r="AD231">
            <v>2</v>
          </cell>
        </row>
        <row r="232">
          <cell r="D232">
            <v>150.42917532953956</v>
          </cell>
          <cell r="J232">
            <v>6</v>
          </cell>
          <cell r="O232">
            <v>8</v>
          </cell>
          <cell r="R232" t="str">
            <v/>
          </cell>
          <cell r="S232" t="str">
            <v/>
          </cell>
          <cell r="T232">
            <v>5</v>
          </cell>
          <cell r="U232" t="str">
            <v/>
          </cell>
          <cell r="V232" t="str">
            <v/>
          </cell>
          <cell r="W232" t="str">
            <v/>
          </cell>
          <cell r="X232" t="str">
            <v/>
          </cell>
          <cell r="Y232">
            <v>300</v>
          </cell>
          <cell r="AB232" t="str">
            <v/>
          </cell>
          <cell r="AC232" t="str">
            <v/>
          </cell>
          <cell r="AD232">
            <v>2</v>
          </cell>
        </row>
        <row r="233">
          <cell r="D233">
            <v>151.27301461112847</v>
          </cell>
          <cell r="J233">
            <v>6</v>
          </cell>
          <cell r="O233">
            <v>8</v>
          </cell>
          <cell r="R233" t="str">
            <v/>
          </cell>
          <cell r="S233" t="str">
            <v/>
          </cell>
          <cell r="T233">
            <v>5</v>
          </cell>
          <cell r="U233" t="str">
            <v/>
          </cell>
          <cell r="V233" t="str">
            <v/>
          </cell>
          <cell r="W233" t="str">
            <v/>
          </cell>
          <cell r="X233" t="str">
            <v/>
          </cell>
          <cell r="Y233">
            <v>300</v>
          </cell>
          <cell r="AB233" t="str">
            <v/>
          </cell>
          <cell r="AC233" t="str">
            <v/>
          </cell>
          <cell r="AD233">
            <v>2</v>
          </cell>
        </row>
        <row r="234">
          <cell r="D234">
            <v>151.71075412938444</v>
          </cell>
          <cell r="J234">
            <v>6</v>
          </cell>
          <cell r="O234">
            <v>8</v>
          </cell>
          <cell r="R234" t="str">
            <v/>
          </cell>
          <cell r="S234" t="str">
            <v/>
          </cell>
          <cell r="T234">
            <v>5</v>
          </cell>
          <cell r="U234" t="str">
            <v/>
          </cell>
          <cell r="V234" t="str">
            <v/>
          </cell>
          <cell r="W234" t="str">
            <v/>
          </cell>
          <cell r="X234" t="str">
            <v/>
          </cell>
          <cell r="Y234">
            <v>300</v>
          </cell>
          <cell r="AB234" t="str">
            <v/>
          </cell>
          <cell r="AC234" t="str">
            <v/>
          </cell>
          <cell r="AD234">
            <v>2</v>
          </cell>
        </row>
        <row r="235">
          <cell r="D235">
            <v>152.17849342888522</v>
          </cell>
          <cell r="J235">
            <v>6</v>
          </cell>
          <cell r="O235">
            <v>8</v>
          </cell>
          <cell r="R235" t="str">
            <v/>
          </cell>
          <cell r="S235" t="str">
            <v/>
          </cell>
          <cell r="T235">
            <v>5</v>
          </cell>
          <cell r="U235" t="str">
            <v/>
          </cell>
          <cell r="V235" t="str">
            <v/>
          </cell>
          <cell r="W235" t="str">
            <v/>
          </cell>
          <cell r="X235" t="str">
            <v/>
          </cell>
          <cell r="Y235">
            <v>300</v>
          </cell>
          <cell r="AB235" t="str">
            <v/>
          </cell>
          <cell r="AC235" t="str">
            <v/>
          </cell>
          <cell r="AD235">
            <v>2</v>
          </cell>
        </row>
      </sheetData>
      <sheetData sheetId="3"/>
      <sheetData sheetId="4">
        <row r="58">
          <cell r="D58">
            <v>0</v>
          </cell>
          <cell r="E58">
            <v>0.06</v>
          </cell>
          <cell r="F58">
            <v>0.1</v>
          </cell>
          <cell r="G58">
            <v>0.216</v>
          </cell>
          <cell r="H58">
            <v>0.5</v>
          </cell>
        </row>
        <row r="59">
          <cell r="D59">
            <v>1.4999999999999999E-2</v>
          </cell>
          <cell r="E59">
            <v>0.09</v>
          </cell>
          <cell r="F59">
            <v>0.15000000000000002</v>
          </cell>
          <cell r="G59">
            <v>0.28800000000000003</v>
          </cell>
          <cell r="H59">
            <v>0.57999999999999996</v>
          </cell>
        </row>
        <row r="60">
          <cell r="D60">
            <v>0.03</v>
          </cell>
          <cell r="E60">
            <v>0.12</v>
          </cell>
          <cell r="F60">
            <v>0.2</v>
          </cell>
          <cell r="G60">
            <v>0.36000000000000004</v>
          </cell>
          <cell r="H60">
            <v>0.65999999999999992</v>
          </cell>
        </row>
        <row r="61">
          <cell r="D61">
            <v>4.4999999999999998E-2</v>
          </cell>
          <cell r="E61">
            <v>0.15</v>
          </cell>
          <cell r="F61">
            <v>0.25</v>
          </cell>
          <cell r="G61">
            <v>0.43200000000000005</v>
          </cell>
          <cell r="H61">
            <v>0.73999999999999988</v>
          </cell>
        </row>
        <row r="62">
          <cell r="D62">
            <v>0.06</v>
          </cell>
          <cell r="E62">
            <v>0.18</v>
          </cell>
          <cell r="F62">
            <v>0.3</v>
          </cell>
          <cell r="G62">
            <v>0.504</v>
          </cell>
          <cell r="H62">
            <v>0.81999999999999984</v>
          </cell>
        </row>
        <row r="63">
          <cell r="D63">
            <v>7.4999999999999997E-2</v>
          </cell>
          <cell r="E63">
            <v>0.21</v>
          </cell>
          <cell r="F63">
            <v>0.35</v>
          </cell>
          <cell r="G63">
            <v>0.57600000000000007</v>
          </cell>
          <cell r="H63">
            <v>0.8999999999999998</v>
          </cell>
        </row>
        <row r="64">
          <cell r="D64">
            <v>0.09</v>
          </cell>
          <cell r="E64">
            <v>0.24</v>
          </cell>
          <cell r="F64">
            <v>0.39999999999999997</v>
          </cell>
          <cell r="G64">
            <v>0.64800000000000013</v>
          </cell>
          <cell r="H64">
            <v>0.97999999999999976</v>
          </cell>
        </row>
        <row r="65">
          <cell r="D65">
            <v>0.105</v>
          </cell>
          <cell r="E65">
            <v>0.27</v>
          </cell>
          <cell r="F65">
            <v>0.44999999999999996</v>
          </cell>
          <cell r="G65">
            <v>0.7200000000000002</v>
          </cell>
          <cell r="H65">
            <v>1.0599999999999998</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1">
          <cell r="F11">
            <v>10</v>
          </cell>
          <cell r="G11">
            <v>0</v>
          </cell>
          <cell r="H11">
            <v>0</v>
          </cell>
          <cell r="I11">
            <v>0</v>
          </cell>
          <cell r="J11">
            <v>0</v>
          </cell>
          <cell r="K11">
            <v>3</v>
          </cell>
          <cell r="L11">
            <v>0.43613065449772037</v>
          </cell>
          <cell r="M11">
            <v>0</v>
          </cell>
          <cell r="N11">
            <v>0</v>
          </cell>
          <cell r="S11">
            <v>0.4</v>
          </cell>
          <cell r="T11">
            <v>0.4</v>
          </cell>
          <cell r="U11">
            <v>0.4</v>
          </cell>
          <cell r="V11">
            <v>0.4</v>
          </cell>
          <cell r="AB11">
            <v>0</v>
          </cell>
          <cell r="AC11">
            <v>0</v>
          </cell>
          <cell r="AD11">
            <v>0</v>
          </cell>
        </row>
        <row r="12">
          <cell r="F12">
            <v>20</v>
          </cell>
          <cell r="G12">
            <v>6</v>
          </cell>
          <cell r="H12">
            <v>0</v>
          </cell>
          <cell r="I12">
            <v>0</v>
          </cell>
          <cell r="J12">
            <v>0</v>
          </cell>
          <cell r="K12">
            <v>3</v>
          </cell>
          <cell r="L12">
            <v>2.0041957257967007</v>
          </cell>
          <cell r="M12">
            <v>0</v>
          </cell>
          <cell r="N12">
            <v>0</v>
          </cell>
          <cell r="S12">
            <v>0.8</v>
          </cell>
          <cell r="T12">
            <v>0.8</v>
          </cell>
          <cell r="U12">
            <v>0.8</v>
          </cell>
          <cell r="V12">
            <v>0.8</v>
          </cell>
          <cell r="AB12">
            <v>1</v>
          </cell>
          <cell r="AC12">
            <v>1</v>
          </cell>
          <cell r="AD12">
            <v>1</v>
          </cell>
        </row>
        <row r="13">
          <cell r="F13">
            <v>28.071211008105138</v>
          </cell>
          <cell r="G13">
            <v>6</v>
          </cell>
          <cell r="H13">
            <v>0</v>
          </cell>
          <cell r="I13">
            <v>0</v>
          </cell>
          <cell r="J13">
            <v>0</v>
          </cell>
          <cell r="K13">
            <v>3</v>
          </cell>
          <cell r="L13">
            <v>3.106019282232356</v>
          </cell>
          <cell r="M13">
            <v>4.5158918032464523E-2</v>
          </cell>
          <cell r="N13">
            <v>0</v>
          </cell>
          <cell r="S13">
            <v>1.1228484403242056</v>
          </cell>
          <cell r="T13">
            <v>1.1228484403242056</v>
          </cell>
          <cell r="U13">
            <v>1.1228484403242056</v>
          </cell>
          <cell r="V13">
            <v>1.1228484403242056</v>
          </cell>
          <cell r="AB13">
            <v>1</v>
          </cell>
          <cell r="AC13">
            <v>1</v>
          </cell>
          <cell r="AD13">
            <v>1</v>
          </cell>
        </row>
        <row r="14">
          <cell r="F14">
            <v>34.585942742481357</v>
          </cell>
          <cell r="G14">
            <v>6</v>
          </cell>
          <cell r="H14">
            <v>2</v>
          </cell>
          <cell r="I14">
            <v>0</v>
          </cell>
          <cell r="J14">
            <v>0</v>
          </cell>
          <cell r="K14">
            <v>3</v>
          </cell>
          <cell r="L14">
            <v>4.1212496683280149</v>
          </cell>
          <cell r="M14">
            <v>0.43599195740255992</v>
          </cell>
          <cell r="N14">
            <v>0</v>
          </cell>
          <cell r="S14">
            <v>1.3834377096992543</v>
          </cell>
          <cell r="T14">
            <v>1.3834377096992543</v>
          </cell>
          <cell r="U14">
            <v>1.3834377096992543</v>
          </cell>
          <cell r="V14">
            <v>1.3834377096992543</v>
          </cell>
          <cell r="AB14">
            <v>1.2643237904135596</v>
          </cell>
          <cell r="AC14">
            <v>1.2643237904135596</v>
          </cell>
          <cell r="AD14">
            <v>1.2643237904135596</v>
          </cell>
        </row>
        <row r="15">
          <cell r="F15">
            <v>40</v>
          </cell>
          <cell r="G15">
            <v>6</v>
          </cell>
          <cell r="H15">
            <v>4</v>
          </cell>
          <cell r="I15">
            <v>0</v>
          </cell>
          <cell r="J15">
            <v>0</v>
          </cell>
          <cell r="K15">
            <v>3</v>
          </cell>
          <cell r="L15">
            <v>4.9084815586503003</v>
          </cell>
          <cell r="M15">
            <v>0.848696581313646</v>
          </cell>
          <cell r="N15">
            <v>0</v>
          </cell>
          <cell r="S15">
            <v>1.6</v>
          </cell>
          <cell r="T15">
            <v>1.6</v>
          </cell>
          <cell r="U15">
            <v>1.6</v>
          </cell>
          <cell r="V15">
            <v>1.6</v>
          </cell>
          <cell r="AB15">
            <v>2</v>
          </cell>
          <cell r="AC15">
            <v>2</v>
          </cell>
          <cell r="AD15">
            <v>2</v>
          </cell>
        </row>
        <row r="16">
          <cell r="F16">
            <v>43.920692243099523</v>
          </cell>
          <cell r="G16">
            <v>6</v>
          </cell>
          <cell r="H16">
            <v>6</v>
          </cell>
          <cell r="I16">
            <v>0</v>
          </cell>
          <cell r="J16">
            <v>0</v>
          </cell>
          <cell r="K16">
            <v>3</v>
          </cell>
          <cell r="L16">
            <v>5.6825621902222023</v>
          </cell>
          <cell r="M16">
            <v>1.2522775194666531</v>
          </cell>
          <cell r="N16">
            <v>0</v>
          </cell>
          <cell r="S16">
            <v>1.756827689723981</v>
          </cell>
          <cell r="T16">
            <v>1.756827689723981</v>
          </cell>
          <cell r="U16">
            <v>1.756827689723981</v>
          </cell>
          <cell r="V16">
            <v>1.756827689723981</v>
          </cell>
          <cell r="AB16">
            <v>2</v>
          </cell>
          <cell r="AC16">
            <v>2</v>
          </cell>
          <cell r="AD16">
            <v>2</v>
          </cell>
        </row>
        <row r="17">
          <cell r="F17">
            <v>49.533352307096472</v>
          </cell>
          <cell r="G17">
            <v>6</v>
          </cell>
          <cell r="H17">
            <v>8</v>
          </cell>
          <cell r="I17">
            <v>0</v>
          </cell>
          <cell r="J17">
            <v>0</v>
          </cell>
          <cell r="K17">
            <v>3</v>
          </cell>
          <cell r="L17">
            <v>6</v>
          </cell>
          <cell r="M17">
            <v>1.9733229101288838</v>
          </cell>
          <cell r="N17">
            <v>0</v>
          </cell>
          <cell r="S17">
            <v>1.9813340922838589</v>
          </cell>
          <cell r="T17">
            <v>1.9813340922838589</v>
          </cell>
          <cell r="U17">
            <v>1.9813340922838589</v>
          </cell>
          <cell r="V17">
            <v>1.9813340922838589</v>
          </cell>
          <cell r="AB17">
            <v>2</v>
          </cell>
          <cell r="AC17">
            <v>2</v>
          </cell>
          <cell r="AD17">
            <v>2</v>
          </cell>
        </row>
        <row r="18">
          <cell r="F18">
            <v>53.567039423670657</v>
          </cell>
          <cell r="G18">
            <v>6</v>
          </cell>
          <cell r="H18">
            <v>10</v>
          </cell>
          <cell r="I18">
            <v>0</v>
          </cell>
          <cell r="J18">
            <v>0</v>
          </cell>
          <cell r="K18">
            <v>3</v>
          </cell>
          <cell r="L18">
            <v>6</v>
          </cell>
          <cell r="M18">
            <v>2.6455215236862846</v>
          </cell>
          <cell r="N18">
            <v>0</v>
          </cell>
          <cell r="S18">
            <v>2.1426815769468264</v>
          </cell>
          <cell r="T18">
            <v>2.1426815769468264</v>
          </cell>
          <cell r="U18">
            <v>2.1426815769468264</v>
          </cell>
          <cell r="V18">
            <v>2.1426815769468264</v>
          </cell>
          <cell r="AB18">
            <v>2</v>
          </cell>
          <cell r="AC18">
            <v>1</v>
          </cell>
          <cell r="AD18">
            <v>2</v>
          </cell>
        </row>
        <row r="19">
          <cell r="F19">
            <v>59.300028460644697</v>
          </cell>
          <cell r="G19">
            <v>6</v>
          </cell>
          <cell r="H19">
            <v>13</v>
          </cell>
          <cell r="I19">
            <v>1</v>
          </cell>
          <cell r="J19">
            <v>0</v>
          </cell>
          <cell r="K19">
            <v>3</v>
          </cell>
          <cell r="L19">
            <v>6</v>
          </cell>
          <cell r="M19">
            <v>3.3172491267519169</v>
          </cell>
          <cell r="N19">
            <v>0.50811434995303761</v>
          </cell>
          <cell r="S19">
            <v>2.3720011384257877</v>
          </cell>
          <cell r="T19">
            <v>2.3720011384257877</v>
          </cell>
          <cell r="U19">
            <v>2.3720011384257877</v>
          </cell>
          <cell r="V19">
            <v>2.3720011384257877</v>
          </cell>
          <cell r="AB19">
            <v>2</v>
          </cell>
          <cell r="AC19">
            <v>2</v>
          </cell>
          <cell r="AD19">
            <v>2</v>
          </cell>
        </row>
        <row r="20">
          <cell r="F20">
            <v>65.075479910097457</v>
          </cell>
          <cell r="G20">
            <v>5</v>
          </cell>
          <cell r="H20">
            <v>13</v>
          </cell>
          <cell r="I20">
            <v>3</v>
          </cell>
          <cell r="J20">
            <v>0</v>
          </cell>
          <cell r="K20">
            <v>3</v>
          </cell>
          <cell r="L20">
            <v>6</v>
          </cell>
          <cell r="M20">
            <v>3.6770165685061276</v>
          </cell>
          <cell r="N20">
            <v>2.1499961289924658</v>
          </cell>
          <cell r="S20">
            <v>2.6030191964038982</v>
          </cell>
          <cell r="T20">
            <v>2.6030191964038982</v>
          </cell>
          <cell r="U20">
            <v>2.6030191964038982</v>
          </cell>
          <cell r="V20">
            <v>2.6030191964038982</v>
          </cell>
          <cell r="AB20">
            <v>2</v>
          </cell>
          <cell r="AC20">
            <v>2</v>
          </cell>
          <cell r="AD20">
            <v>2</v>
          </cell>
        </row>
        <row r="21">
          <cell r="F21">
            <v>69.18336653741882</v>
          </cell>
          <cell r="G21">
            <v>2</v>
          </cell>
          <cell r="H21">
            <v>14</v>
          </cell>
          <cell r="I21">
            <v>5</v>
          </cell>
          <cell r="J21">
            <v>0</v>
          </cell>
          <cell r="K21">
            <v>3</v>
          </cell>
          <cell r="L21">
            <v>6</v>
          </cell>
          <cell r="M21">
            <v>3.9576823073561496</v>
          </cell>
          <cell r="N21">
            <v>2.4402964281965787</v>
          </cell>
          <cell r="S21">
            <v>2.7673346614967529</v>
          </cell>
          <cell r="T21">
            <v>2.7673346614967529</v>
          </cell>
          <cell r="U21">
            <v>2.7673346614967529</v>
          </cell>
          <cell r="V21">
            <v>2.7673346614967529</v>
          </cell>
          <cell r="AB21">
            <v>2</v>
          </cell>
          <cell r="AC21">
            <v>2</v>
          </cell>
          <cell r="AD21">
            <v>2</v>
          </cell>
        </row>
        <row r="22">
          <cell r="F22">
            <v>72.375871759353331</v>
          </cell>
          <cell r="G22">
            <v>0</v>
          </cell>
          <cell r="H22">
            <v>15</v>
          </cell>
          <cell r="I22">
            <v>6</v>
          </cell>
          <cell r="J22">
            <v>0</v>
          </cell>
          <cell r="K22">
            <v>3</v>
          </cell>
          <cell r="L22">
            <v>6</v>
          </cell>
          <cell r="M22">
            <v>4.2331688013270288</v>
          </cell>
          <cell r="N22">
            <v>2.586681326867649</v>
          </cell>
          <cell r="S22">
            <v>2.8950348703741331</v>
          </cell>
          <cell r="T22">
            <v>2.8950348703741331</v>
          </cell>
          <cell r="U22">
            <v>2.8950348703741331</v>
          </cell>
          <cell r="V22">
            <v>2.8950348703741331</v>
          </cell>
          <cell r="AB22">
            <v>2</v>
          </cell>
          <cell r="AC22">
            <v>2</v>
          </cell>
          <cell r="AD22">
            <v>2</v>
          </cell>
        </row>
        <row r="23">
          <cell r="F23">
            <v>74.998404927577795</v>
          </cell>
          <cell r="G23">
            <v>0</v>
          </cell>
          <cell r="H23">
            <v>16</v>
          </cell>
          <cell r="I23">
            <v>7</v>
          </cell>
          <cell r="J23">
            <v>0</v>
          </cell>
          <cell r="K23">
            <v>3</v>
          </cell>
          <cell r="L23">
            <v>6</v>
          </cell>
          <cell r="M23">
            <v>4.5005119348011258</v>
          </cell>
          <cell r="N23">
            <v>2.9794752816775469</v>
          </cell>
          <cell r="S23">
            <v>2.9999361971031115</v>
          </cell>
          <cell r="T23">
            <v>2.9999361971031115</v>
          </cell>
          <cell r="U23">
            <v>2.9999361971031115</v>
          </cell>
          <cell r="V23">
            <v>2.9999361971031115</v>
          </cell>
          <cell r="AB23">
            <v>2</v>
          </cell>
          <cell r="AC23">
            <v>2</v>
          </cell>
          <cell r="AD23">
            <v>2</v>
          </cell>
        </row>
        <row r="24">
          <cell r="F24">
            <v>77.875308029777003</v>
          </cell>
          <cell r="G24">
            <v>0</v>
          </cell>
          <cell r="H24">
            <v>16</v>
          </cell>
          <cell r="I24">
            <v>8</v>
          </cell>
          <cell r="J24">
            <v>0</v>
          </cell>
          <cell r="K24">
            <v>3</v>
          </cell>
          <cell r="L24">
            <v>6</v>
          </cell>
          <cell r="M24">
            <v>4.9088462336836187</v>
          </cell>
          <cell r="N24">
            <v>3.3792292557700043</v>
          </cell>
          <cell r="S24">
            <v>3.1150123211910801</v>
          </cell>
          <cell r="T24">
            <v>3.1150123211910801</v>
          </cell>
          <cell r="U24">
            <v>3.1150123211910801</v>
          </cell>
          <cell r="V24">
            <v>3.1150123211910801</v>
          </cell>
          <cell r="AB24">
            <v>2</v>
          </cell>
          <cell r="AC24">
            <v>2</v>
          </cell>
          <cell r="AD24">
            <v>2</v>
          </cell>
        </row>
        <row r="25">
          <cell r="F25">
            <v>80.272123558064706</v>
          </cell>
          <cell r="G25">
            <v>0</v>
          </cell>
          <cell r="H25">
            <v>14</v>
          </cell>
          <cell r="I25">
            <v>10</v>
          </cell>
          <cell r="J25">
            <v>0</v>
          </cell>
          <cell r="K25">
            <v>3</v>
          </cell>
          <cell r="L25">
            <v>6</v>
          </cell>
          <cell r="M25">
            <v>5.2017632544569326</v>
          </cell>
          <cell r="N25">
            <v>3.9020290103295423</v>
          </cell>
          <cell r="S25">
            <v>3.210884942322588</v>
          </cell>
          <cell r="T25">
            <v>3.210884942322588</v>
          </cell>
          <cell r="U25">
            <v>3.210884942322588</v>
          </cell>
          <cell r="V25">
            <v>3.210884942322588</v>
          </cell>
          <cell r="AB25">
            <v>2</v>
          </cell>
          <cell r="AC25">
            <v>2</v>
          </cell>
          <cell r="AD25">
            <v>2</v>
          </cell>
        </row>
        <row r="26">
          <cell r="F26">
            <v>82.328492296001457</v>
          </cell>
          <cell r="G26">
            <v>0</v>
          </cell>
          <cell r="H26">
            <v>12</v>
          </cell>
          <cell r="I26">
            <v>12</v>
          </cell>
          <cell r="J26">
            <v>0</v>
          </cell>
          <cell r="K26">
            <v>3</v>
          </cell>
          <cell r="L26">
            <v>6</v>
          </cell>
          <cell r="M26">
            <v>5.4651458905807031</v>
          </cell>
          <cell r="N26">
            <v>4.427680491216913</v>
          </cell>
          <cell r="S26">
            <v>3.2931396918400582</v>
          </cell>
          <cell r="T26">
            <v>3.2931396918400582</v>
          </cell>
          <cell r="U26">
            <v>3.2931396918400582</v>
          </cell>
          <cell r="V26">
            <v>3.2931396918400582</v>
          </cell>
          <cell r="AB26">
            <v>2</v>
          </cell>
          <cell r="AC26">
            <v>2</v>
          </cell>
          <cell r="AD26">
            <v>2</v>
          </cell>
        </row>
        <row r="27">
          <cell r="F27">
            <v>159.99202506384199</v>
          </cell>
          <cell r="G27">
            <v>0</v>
          </cell>
          <cell r="H27">
            <v>11</v>
          </cell>
          <cell r="I27">
            <v>13</v>
          </cell>
          <cell r="J27">
            <v>0</v>
          </cell>
          <cell r="K27">
            <v>3</v>
          </cell>
          <cell r="L27">
            <v>6</v>
          </cell>
          <cell r="M27">
            <v>8</v>
          </cell>
          <cell r="N27">
            <v>8</v>
          </cell>
          <cell r="S27">
            <v>5</v>
          </cell>
          <cell r="T27">
            <v>5</v>
          </cell>
          <cell r="U27">
            <v>5</v>
          </cell>
          <cell r="V27">
            <v>5</v>
          </cell>
          <cell r="AB27">
            <v>2</v>
          </cell>
          <cell r="AC27">
            <v>2</v>
          </cell>
          <cell r="AD27">
            <v>2</v>
          </cell>
        </row>
        <row r="57">
          <cell r="F57">
            <v>10.099965341977441</v>
          </cell>
          <cell r="G57">
            <v>4</v>
          </cell>
          <cell r="H57">
            <v>0</v>
          </cell>
          <cell r="I57">
            <v>0</v>
          </cell>
          <cell r="J57">
            <v>0</v>
          </cell>
          <cell r="K57">
            <v>3</v>
          </cell>
          <cell r="L57">
            <v>1.0325265774030479</v>
          </cell>
          <cell r="M57">
            <v>0</v>
          </cell>
          <cell r="N57">
            <v>0</v>
          </cell>
          <cell r="S57">
            <v>0.40399861367909762</v>
          </cell>
          <cell r="T57">
            <v>0.40399861367909762</v>
          </cell>
          <cell r="U57">
            <v>0.40399861367909762</v>
          </cell>
          <cell r="V57">
            <v>0.40399861367909762</v>
          </cell>
          <cell r="AB57">
            <v>1.4994801296616166E-2</v>
          </cell>
          <cell r="AC57">
            <v>1.4994801296616166E-2</v>
          </cell>
          <cell r="AD57">
            <v>1.4994801296616166E-2</v>
          </cell>
        </row>
        <row r="58">
          <cell r="F58">
            <v>19.800198258084681</v>
          </cell>
          <cell r="G58">
            <v>6</v>
          </cell>
          <cell r="H58">
            <v>0</v>
          </cell>
          <cell r="I58">
            <v>0</v>
          </cell>
          <cell r="J58">
            <v>0</v>
          </cell>
          <cell r="K58">
            <v>3</v>
          </cell>
          <cell r="L58">
            <v>2.6986436369446967</v>
          </cell>
          <cell r="M58">
            <v>0</v>
          </cell>
          <cell r="N58">
            <v>0</v>
          </cell>
          <cell r="S58">
            <v>0.79200793032338723</v>
          </cell>
          <cell r="T58">
            <v>0.79200793032338723</v>
          </cell>
          <cell r="U58">
            <v>0.79200793032338723</v>
          </cell>
          <cell r="V58">
            <v>0.79200793032338723</v>
          </cell>
          <cell r="AB58">
            <v>1</v>
          </cell>
          <cell r="AC58">
            <v>1</v>
          </cell>
          <cell r="AD58">
            <v>1</v>
          </cell>
        </row>
        <row r="59">
          <cell r="F59">
            <v>27.769105021676069</v>
          </cell>
          <cell r="G59">
            <v>6</v>
          </cell>
          <cell r="H59">
            <v>2</v>
          </cell>
          <cell r="I59">
            <v>0</v>
          </cell>
          <cell r="J59">
            <v>0</v>
          </cell>
          <cell r="K59">
            <v>3</v>
          </cell>
          <cell r="L59">
            <v>4.0696441059039667</v>
          </cell>
          <cell r="M59">
            <v>0.5034176507375987</v>
          </cell>
          <cell r="N59">
            <v>0</v>
          </cell>
          <cell r="S59">
            <v>1.1107642008670426</v>
          </cell>
          <cell r="T59">
            <v>1.1107642008670426</v>
          </cell>
          <cell r="U59">
            <v>1.1107642008670426</v>
          </cell>
          <cell r="V59">
            <v>1.1107642008670426</v>
          </cell>
          <cell r="AB59">
            <v>1</v>
          </cell>
          <cell r="AC59">
            <v>1</v>
          </cell>
          <cell r="AD59">
            <v>1</v>
          </cell>
        </row>
        <row r="60">
          <cell r="F60">
            <v>34.192155176139416</v>
          </cell>
          <cell r="G60">
            <v>6</v>
          </cell>
          <cell r="H60">
            <v>4</v>
          </cell>
          <cell r="I60">
            <v>2</v>
          </cell>
          <cell r="J60">
            <v>0</v>
          </cell>
          <cell r="K60">
            <v>3</v>
          </cell>
          <cell r="L60">
            <v>5.230379391434484</v>
          </cell>
          <cell r="M60">
            <v>1.2339527550743945</v>
          </cell>
          <cell r="N60">
            <v>0</v>
          </cell>
          <cell r="S60">
            <v>1.3676862070455766</v>
          </cell>
          <cell r="T60">
            <v>1.3676862070455766</v>
          </cell>
          <cell r="U60">
            <v>1.3676862070455766</v>
          </cell>
          <cell r="V60">
            <v>1.3676862070455766</v>
          </cell>
          <cell r="AB60">
            <v>1.1986925293565693</v>
          </cell>
          <cell r="AC60">
            <v>1.1986925293565693</v>
          </cell>
          <cell r="AD60">
            <v>1.1986925293565693</v>
          </cell>
        </row>
        <row r="61">
          <cell r="F61">
            <v>39.631851677253941</v>
          </cell>
          <cell r="G61">
            <v>6</v>
          </cell>
          <cell r="H61">
            <v>6</v>
          </cell>
          <cell r="I61">
            <v>4</v>
          </cell>
          <cell r="J61">
            <v>0</v>
          </cell>
          <cell r="K61">
            <v>3</v>
          </cell>
          <cell r="L61">
            <v>6</v>
          </cell>
          <cell r="M61">
            <v>1.8972825500050692</v>
          </cell>
          <cell r="N61">
            <v>0</v>
          </cell>
          <cell r="S61">
            <v>1.5852740670901575</v>
          </cell>
          <cell r="T61">
            <v>1.5852740670901575</v>
          </cell>
          <cell r="U61">
            <v>1.5852740670901575</v>
          </cell>
          <cell r="V61">
            <v>1.5852740670901575</v>
          </cell>
          <cell r="AB61">
            <v>2</v>
          </cell>
          <cell r="AC61">
            <v>2</v>
          </cell>
          <cell r="AD61">
            <v>2</v>
          </cell>
        </row>
        <row r="62">
          <cell r="F62">
            <v>43.484929789964411</v>
          </cell>
          <cell r="G62">
            <v>5</v>
          </cell>
          <cell r="H62">
            <v>8</v>
          </cell>
          <cell r="I62">
            <v>6</v>
          </cell>
          <cell r="J62">
            <v>0</v>
          </cell>
          <cell r="K62">
            <v>3</v>
          </cell>
          <cell r="L62">
            <v>6</v>
          </cell>
          <cell r="M62">
            <v>2.5369235428333945</v>
          </cell>
          <cell r="N62">
            <v>0</v>
          </cell>
          <cell r="S62">
            <v>1.7393971915985764</v>
          </cell>
          <cell r="T62">
            <v>1.7393971915985764</v>
          </cell>
          <cell r="U62">
            <v>1.7393971915985764</v>
          </cell>
          <cell r="V62">
            <v>1.7393971915985764</v>
          </cell>
          <cell r="AB62">
            <v>2</v>
          </cell>
          <cell r="AC62">
            <v>2</v>
          </cell>
          <cell r="AD62">
            <v>2</v>
          </cell>
        </row>
        <row r="63">
          <cell r="F63">
            <v>49.18886033229559</v>
          </cell>
          <cell r="G63">
            <v>0</v>
          </cell>
          <cell r="H63">
            <v>10</v>
          </cell>
          <cell r="I63">
            <v>6</v>
          </cell>
          <cell r="J63">
            <v>0</v>
          </cell>
          <cell r="K63">
            <v>3</v>
          </cell>
          <cell r="L63">
            <v>6</v>
          </cell>
          <cell r="M63">
            <v>3.2987515451503366</v>
          </cell>
          <cell r="N63">
            <v>0</v>
          </cell>
          <cell r="S63">
            <v>1.9675544132918237</v>
          </cell>
          <cell r="T63">
            <v>1.9675544132918237</v>
          </cell>
          <cell r="U63">
            <v>1.9675544132918237</v>
          </cell>
          <cell r="V63">
            <v>1.9675544132918237</v>
          </cell>
          <cell r="AB63">
            <v>2</v>
          </cell>
          <cell r="AC63">
            <v>2</v>
          </cell>
          <cell r="AD63">
            <v>2</v>
          </cell>
        </row>
        <row r="64">
          <cell r="F64">
            <v>53.212684955585161</v>
          </cell>
          <cell r="G64">
            <v>0</v>
          </cell>
          <cell r="H64">
            <v>12</v>
          </cell>
          <cell r="I64">
            <v>6</v>
          </cell>
          <cell r="J64">
            <v>0</v>
          </cell>
          <cell r="K64">
            <v>3</v>
          </cell>
          <cell r="L64">
            <v>6</v>
          </cell>
          <cell r="M64">
            <v>3.7730624825865862</v>
          </cell>
          <cell r="N64">
            <v>0</v>
          </cell>
          <cell r="S64">
            <v>2.1285073982234066</v>
          </cell>
          <cell r="T64">
            <v>2.1285073982234066</v>
          </cell>
          <cell r="U64">
            <v>2.1285073982234066</v>
          </cell>
          <cell r="V64">
            <v>2.1285073982234066</v>
          </cell>
          <cell r="AB64">
            <v>2</v>
          </cell>
          <cell r="AC64">
            <v>2</v>
          </cell>
          <cell r="AD64">
            <v>2</v>
          </cell>
        </row>
        <row r="65">
          <cell r="F65">
            <v>59.09095196730258</v>
          </cell>
          <cell r="G65">
            <v>0</v>
          </cell>
          <cell r="H65">
            <v>14</v>
          </cell>
          <cell r="I65">
            <v>8</v>
          </cell>
          <cell r="J65">
            <v>0</v>
          </cell>
          <cell r="K65">
            <v>3</v>
          </cell>
          <cell r="L65">
            <v>6</v>
          </cell>
          <cell r="M65">
            <v>4.4860789094264133</v>
          </cell>
          <cell r="N65">
            <v>1.0310396820311678</v>
          </cell>
          <cell r="S65">
            <v>2.3636380786921034</v>
          </cell>
          <cell r="T65">
            <v>2.3636380786921034</v>
          </cell>
          <cell r="U65">
            <v>2.3636380786921034</v>
          </cell>
          <cell r="V65">
            <v>2.3636380786921034</v>
          </cell>
          <cell r="AB65">
            <v>2</v>
          </cell>
          <cell r="AC65">
            <v>2</v>
          </cell>
          <cell r="AD65">
            <v>2</v>
          </cell>
        </row>
        <row r="66">
          <cell r="F66">
            <v>64.819145630244321</v>
          </cell>
          <cell r="G66">
            <v>0</v>
          </cell>
          <cell r="H66">
            <v>15</v>
          </cell>
          <cell r="I66">
            <v>9</v>
          </cell>
          <cell r="J66">
            <v>0</v>
          </cell>
          <cell r="K66">
            <v>3</v>
          </cell>
          <cell r="L66">
            <v>6</v>
          </cell>
          <cell r="M66">
            <v>4.9552772215980969</v>
          </cell>
          <cell r="N66">
            <v>3.1536067573351789</v>
          </cell>
          <cell r="S66">
            <v>2.5927658252097729</v>
          </cell>
          <cell r="T66">
            <v>2.5927658252097729</v>
          </cell>
          <cell r="U66">
            <v>2.5927658252097729</v>
          </cell>
          <cell r="V66">
            <v>2.5927658252097729</v>
          </cell>
          <cell r="AB66">
            <v>2</v>
          </cell>
          <cell r="AC66">
            <v>2</v>
          </cell>
          <cell r="AD66">
            <v>2</v>
          </cell>
        </row>
        <row r="67">
          <cell r="F67">
            <v>69.01697485309198</v>
          </cell>
          <cell r="G67">
            <v>0</v>
          </cell>
          <cell r="H67">
            <v>8</v>
          </cell>
          <cell r="I67">
            <v>16</v>
          </cell>
          <cell r="J67">
            <v>0</v>
          </cell>
          <cell r="K67">
            <v>3</v>
          </cell>
          <cell r="L67">
            <v>6</v>
          </cell>
          <cell r="M67">
            <v>5.272123296812973</v>
          </cell>
          <cell r="N67">
            <v>3.6758147734127999</v>
          </cell>
          <cell r="S67">
            <v>2.7606789941236793</v>
          </cell>
          <cell r="T67">
            <v>2.7606789941236793</v>
          </cell>
          <cell r="U67">
            <v>2.7606789941236793</v>
          </cell>
          <cell r="V67">
            <v>2.7606789941236793</v>
          </cell>
          <cell r="AB67">
            <v>2</v>
          </cell>
          <cell r="AC67">
            <v>2</v>
          </cell>
          <cell r="AD67">
            <v>2</v>
          </cell>
        </row>
        <row r="68">
          <cell r="F68">
            <v>72.23150684883845</v>
          </cell>
          <cell r="G68">
            <v>0</v>
          </cell>
          <cell r="H68">
            <v>6</v>
          </cell>
          <cell r="I68">
            <v>18</v>
          </cell>
          <cell r="J68">
            <v>0</v>
          </cell>
          <cell r="K68">
            <v>3</v>
          </cell>
          <cell r="L68">
            <v>6</v>
          </cell>
          <cell r="M68">
            <v>5.537091558816166</v>
          </cell>
          <cell r="N68">
            <v>3.8615923226412567</v>
          </cell>
          <cell r="S68">
            <v>2.8892602739535382</v>
          </cell>
          <cell r="T68">
            <v>2.8892602739535382</v>
          </cell>
          <cell r="U68">
            <v>2.8892602739535382</v>
          </cell>
          <cell r="V68">
            <v>2.8892602739535382</v>
          </cell>
          <cell r="AB68">
            <v>2</v>
          </cell>
          <cell r="AC68">
            <v>2</v>
          </cell>
          <cell r="AD68">
            <v>2</v>
          </cell>
        </row>
        <row r="69">
          <cell r="F69">
            <v>74.840792411391348</v>
          </cell>
          <cell r="G69">
            <v>0</v>
          </cell>
          <cell r="H69">
            <v>4</v>
          </cell>
          <cell r="I69">
            <v>20</v>
          </cell>
          <cell r="J69">
            <v>0</v>
          </cell>
          <cell r="K69">
            <v>3</v>
          </cell>
          <cell r="L69">
            <v>6</v>
          </cell>
          <cell r="M69">
            <v>5.7800654250465202</v>
          </cell>
          <cell r="N69">
            <v>4.1878656010327093</v>
          </cell>
          <cell r="S69">
            <v>2.9936316964556537</v>
          </cell>
          <cell r="T69">
            <v>2.9936316964556537</v>
          </cell>
          <cell r="U69">
            <v>2.9936316964556537</v>
          </cell>
          <cell r="V69">
            <v>2.9936316964556537</v>
          </cell>
          <cell r="AB69">
            <v>2</v>
          </cell>
          <cell r="AC69">
            <v>2</v>
          </cell>
          <cell r="AD69">
            <v>2</v>
          </cell>
        </row>
        <row r="70">
          <cell r="F70">
            <v>77.697893604818219</v>
          </cell>
          <cell r="G70">
            <v>0</v>
          </cell>
          <cell r="H70">
            <v>4</v>
          </cell>
          <cell r="I70">
            <v>20</v>
          </cell>
          <cell r="J70">
            <v>0</v>
          </cell>
          <cell r="K70">
            <v>3</v>
          </cell>
          <cell r="L70">
            <v>6</v>
          </cell>
          <cell r="M70">
            <v>6.1063786412760486</v>
          </cell>
          <cell r="N70">
            <v>4.6456939642732085</v>
          </cell>
          <cell r="S70">
            <v>3.107915744192729</v>
          </cell>
          <cell r="T70">
            <v>3.107915744192729</v>
          </cell>
          <cell r="U70">
            <v>3.107915744192729</v>
          </cell>
          <cell r="V70">
            <v>3.107915744192729</v>
          </cell>
          <cell r="AB70">
            <v>2</v>
          </cell>
          <cell r="AC70">
            <v>2</v>
          </cell>
          <cell r="AD70">
            <v>2</v>
          </cell>
        </row>
        <row r="71">
          <cell r="F71">
            <v>80.134867890916794</v>
          </cell>
          <cell r="G71">
            <v>0</v>
          </cell>
          <cell r="H71">
            <v>4</v>
          </cell>
          <cell r="I71">
            <v>20</v>
          </cell>
          <cell r="J71">
            <v>0</v>
          </cell>
          <cell r="K71">
            <v>3</v>
          </cell>
          <cell r="L71">
            <v>6</v>
          </cell>
          <cell r="M71">
            <v>6.4197601455721331</v>
          </cell>
          <cell r="N71">
            <v>5.2213327483051897</v>
          </cell>
          <cell r="S71">
            <v>3.2053947156366718</v>
          </cell>
          <cell r="T71">
            <v>3.2053947156366718</v>
          </cell>
          <cell r="U71">
            <v>3.2053947156366718</v>
          </cell>
          <cell r="V71">
            <v>3.2053947156366718</v>
          </cell>
          <cell r="AB71">
            <v>2</v>
          </cell>
          <cell r="AC71">
            <v>2</v>
          </cell>
          <cell r="AD71">
            <v>2</v>
          </cell>
        </row>
        <row r="72">
          <cell r="F72">
            <v>82.238672852681816</v>
          </cell>
          <cell r="G72">
            <v>0</v>
          </cell>
          <cell r="H72">
            <v>4</v>
          </cell>
          <cell r="I72">
            <v>20</v>
          </cell>
          <cell r="J72">
            <v>0</v>
          </cell>
          <cell r="K72">
            <v>3</v>
          </cell>
          <cell r="L72">
            <v>6</v>
          </cell>
          <cell r="M72">
            <v>6.7603926433626169</v>
          </cell>
          <cell r="N72">
            <v>5.7311005912925053</v>
          </cell>
          <cell r="S72">
            <v>3.2895469141072726</v>
          </cell>
          <cell r="T72">
            <v>3.2895469141072726</v>
          </cell>
          <cell r="U72">
            <v>3.2895469141072726</v>
          </cell>
          <cell r="V72">
            <v>3.2895469141072726</v>
          </cell>
          <cell r="AB72">
            <v>2</v>
          </cell>
          <cell r="AC72">
            <v>2</v>
          </cell>
          <cell r="AD72">
            <v>2</v>
          </cell>
        </row>
        <row r="73">
          <cell r="F73">
            <v>155.24023500518885</v>
          </cell>
          <cell r="G73">
            <v>0</v>
          </cell>
          <cell r="H73">
            <v>4</v>
          </cell>
          <cell r="I73">
            <v>20</v>
          </cell>
          <cell r="J73">
            <v>0</v>
          </cell>
          <cell r="K73">
            <v>3</v>
          </cell>
          <cell r="L73">
            <v>6</v>
          </cell>
          <cell r="M73">
            <v>8</v>
          </cell>
          <cell r="N73">
            <v>8</v>
          </cell>
          <cell r="S73">
            <v>5</v>
          </cell>
          <cell r="T73">
            <v>5</v>
          </cell>
          <cell r="U73">
            <v>5</v>
          </cell>
          <cell r="V73">
            <v>5</v>
          </cell>
          <cell r="AB73">
            <v>2</v>
          </cell>
          <cell r="AC73">
            <v>2</v>
          </cell>
          <cell r="AD73">
            <v>2</v>
          </cell>
        </row>
        <row r="103">
          <cell r="F103">
            <v>10.040470049930473</v>
          </cell>
          <cell r="G103">
            <v>5</v>
          </cell>
          <cell r="H103">
            <v>1</v>
          </cell>
          <cell r="I103">
            <v>0</v>
          </cell>
          <cell r="J103">
            <v>0</v>
          </cell>
          <cell r="K103">
            <v>3</v>
          </cell>
          <cell r="L103">
            <v>2.7003560024381956</v>
          </cell>
          <cell r="M103">
            <v>0</v>
          </cell>
          <cell r="N103">
            <v>0</v>
          </cell>
          <cell r="S103">
            <v>0.40161880199721889</v>
          </cell>
          <cell r="T103">
            <v>0.40161880199721889</v>
          </cell>
          <cell r="U103">
            <v>0.40161880199721889</v>
          </cell>
          <cell r="V103">
            <v>0.40161880199721889</v>
          </cell>
          <cell r="AB103">
            <v>6.0705074895709638E-3</v>
          </cell>
          <cell r="AC103">
            <v>6.0705074895709638E-3</v>
          </cell>
          <cell r="AD103">
            <v>6.0705074895709638E-3</v>
          </cell>
        </row>
        <row r="104">
          <cell r="F104">
            <v>19.288856680060892</v>
          </cell>
          <cell r="G104">
            <v>6</v>
          </cell>
          <cell r="H104">
            <v>2</v>
          </cell>
          <cell r="I104">
            <v>0</v>
          </cell>
          <cell r="J104">
            <v>0</v>
          </cell>
          <cell r="K104">
            <v>3</v>
          </cell>
          <cell r="L104">
            <v>5.6977168086448566</v>
          </cell>
          <cell r="M104">
            <v>0.56215754791763928</v>
          </cell>
          <cell r="N104">
            <v>0</v>
          </cell>
          <cell r="S104">
            <v>0.7715542672024357</v>
          </cell>
          <cell r="T104">
            <v>0.7715542672024357</v>
          </cell>
          <cell r="U104">
            <v>0.7715542672024357</v>
          </cell>
          <cell r="V104">
            <v>0.7715542672024357</v>
          </cell>
          <cell r="AB104">
            <v>1</v>
          </cell>
          <cell r="AC104">
            <v>1</v>
          </cell>
          <cell r="AD104">
            <v>1</v>
          </cell>
        </row>
        <row r="105">
          <cell r="F105">
            <v>27.144641112884834</v>
          </cell>
          <cell r="G105">
            <v>6</v>
          </cell>
          <cell r="H105">
            <v>4</v>
          </cell>
          <cell r="I105">
            <v>0</v>
          </cell>
          <cell r="J105">
            <v>0</v>
          </cell>
          <cell r="K105">
            <v>3</v>
          </cell>
          <cell r="L105">
            <v>6</v>
          </cell>
          <cell r="M105">
            <v>1.4843768155193988</v>
          </cell>
          <cell r="N105">
            <v>0</v>
          </cell>
          <cell r="S105">
            <v>1.0857856445153933</v>
          </cell>
          <cell r="T105">
            <v>1.0857856445153933</v>
          </cell>
          <cell r="U105">
            <v>1.0857856445153933</v>
          </cell>
          <cell r="V105">
            <v>1.0857856445153933</v>
          </cell>
          <cell r="AB105">
            <v>1</v>
          </cell>
          <cell r="AC105">
            <v>1</v>
          </cell>
          <cell r="AD105">
            <v>1</v>
          </cell>
        </row>
        <row r="106">
          <cell r="F106">
            <v>33.399598377161809</v>
          </cell>
          <cell r="G106">
            <v>6</v>
          </cell>
          <cell r="H106">
            <v>6</v>
          </cell>
          <cell r="I106">
            <v>0</v>
          </cell>
          <cell r="J106">
            <v>0</v>
          </cell>
          <cell r="K106">
            <v>3</v>
          </cell>
          <cell r="L106">
            <v>6</v>
          </cell>
          <cell r="M106">
            <v>2.4969289758519855</v>
          </cell>
          <cell r="N106">
            <v>0</v>
          </cell>
          <cell r="S106">
            <v>1.3359839350864724</v>
          </cell>
          <cell r="T106">
            <v>1.3359839350864724</v>
          </cell>
          <cell r="U106">
            <v>1.3359839350864724</v>
          </cell>
          <cell r="V106">
            <v>1.3359839350864724</v>
          </cell>
          <cell r="AB106">
            <v>1.066599729526968</v>
          </cell>
          <cell r="AC106">
            <v>1.066599729526968</v>
          </cell>
          <cell r="AD106">
            <v>1.066599729526968</v>
          </cell>
        </row>
        <row r="107">
          <cell r="F107">
            <v>38.848984787984186</v>
          </cell>
          <cell r="G107">
            <v>0</v>
          </cell>
          <cell r="H107">
            <v>8</v>
          </cell>
          <cell r="I107">
            <v>12</v>
          </cell>
          <cell r="J107">
            <v>0</v>
          </cell>
          <cell r="K107">
            <v>3</v>
          </cell>
          <cell r="L107">
            <v>6</v>
          </cell>
          <cell r="M107">
            <v>3.3615092040098871</v>
          </cell>
          <cell r="N107">
            <v>0</v>
          </cell>
          <cell r="S107">
            <v>1.5539593915193675</v>
          </cell>
          <cell r="T107">
            <v>1.5539593915193675</v>
          </cell>
          <cell r="U107">
            <v>1.5539593915193675</v>
          </cell>
          <cell r="V107">
            <v>1.5539593915193675</v>
          </cell>
          <cell r="AB107">
            <v>1.9</v>
          </cell>
          <cell r="AC107">
            <v>1.9748307979973643</v>
          </cell>
          <cell r="AD107">
            <v>1.9748307979973643</v>
          </cell>
        </row>
        <row r="108">
          <cell r="F108">
            <v>42.643360270022924</v>
          </cell>
          <cell r="G108">
            <v>0</v>
          </cell>
          <cell r="H108">
            <v>8</v>
          </cell>
          <cell r="I108">
            <v>16</v>
          </cell>
          <cell r="J108">
            <v>0</v>
          </cell>
          <cell r="K108">
            <v>3</v>
          </cell>
          <cell r="L108">
            <v>6</v>
          </cell>
          <cell r="M108">
            <v>3.9623759960271463</v>
          </cell>
          <cell r="N108">
            <v>0</v>
          </cell>
          <cell r="S108">
            <v>1.7057344108009169</v>
          </cell>
          <cell r="T108">
            <v>1.7057344108009169</v>
          </cell>
          <cell r="U108">
            <v>1.7057344108009169</v>
          </cell>
          <cell r="V108">
            <v>1.7057344108009169</v>
          </cell>
          <cell r="AB108">
            <v>2</v>
          </cell>
          <cell r="AC108">
            <v>2</v>
          </cell>
          <cell r="AD108">
            <v>2</v>
          </cell>
        </row>
        <row r="109">
          <cell r="F109">
            <v>48.493134765265182</v>
          </cell>
          <cell r="G109">
            <v>0</v>
          </cell>
          <cell r="H109">
            <v>4</v>
          </cell>
          <cell r="I109">
            <v>20</v>
          </cell>
          <cell r="J109">
            <v>0</v>
          </cell>
          <cell r="K109">
            <v>3</v>
          </cell>
          <cell r="L109">
            <v>6</v>
          </cell>
          <cell r="M109">
            <v>5.0289139735636397</v>
          </cell>
          <cell r="N109">
            <v>0</v>
          </cell>
          <cell r="S109">
            <v>1.9397253906106073</v>
          </cell>
          <cell r="T109">
            <v>1.9397253906106073</v>
          </cell>
          <cell r="U109">
            <v>1.9397253906106073</v>
          </cell>
          <cell r="V109">
            <v>1.9397253906106073</v>
          </cell>
          <cell r="AB109">
            <v>2</v>
          </cell>
          <cell r="AC109">
            <v>2</v>
          </cell>
          <cell r="AD109">
            <v>2</v>
          </cell>
        </row>
        <row r="110">
          <cell r="F110">
            <v>52.559419343629337</v>
          </cell>
          <cell r="G110">
            <v>0</v>
          </cell>
          <cell r="H110">
            <v>2</v>
          </cell>
          <cell r="I110">
            <v>22</v>
          </cell>
          <cell r="J110">
            <v>0</v>
          </cell>
          <cell r="K110">
            <v>3</v>
          </cell>
          <cell r="L110">
            <v>6</v>
          </cell>
          <cell r="M110">
            <v>5.6816213810473366</v>
          </cell>
          <cell r="N110">
            <v>0.73698804461702649</v>
          </cell>
          <cell r="S110">
            <v>2.1023767737451733</v>
          </cell>
          <cell r="T110">
            <v>2.1023767737451733</v>
          </cell>
          <cell r="U110">
            <v>2.1023767737451733</v>
          </cell>
          <cell r="V110">
            <v>2.1023767737451733</v>
          </cell>
          <cell r="AB110">
            <v>2</v>
          </cell>
          <cell r="AC110">
            <v>2</v>
          </cell>
          <cell r="AD110">
            <v>2</v>
          </cell>
        </row>
        <row r="111">
          <cell r="F111">
            <v>58.560986008166232</v>
          </cell>
          <cell r="G111">
            <v>0</v>
          </cell>
          <cell r="H111">
            <v>0</v>
          </cell>
          <cell r="I111">
            <v>24</v>
          </cell>
          <cell r="J111">
            <v>0</v>
          </cell>
          <cell r="K111">
            <v>3</v>
          </cell>
          <cell r="L111">
            <v>6</v>
          </cell>
          <cell r="M111">
            <v>6.7472584439427044</v>
          </cell>
          <cell r="N111">
            <v>2.3583466348331608</v>
          </cell>
          <cell r="S111">
            <v>2.3424394403266495</v>
          </cell>
          <cell r="T111">
            <v>2.3424394403266495</v>
          </cell>
          <cell r="U111">
            <v>2.3424394403266495</v>
          </cell>
          <cell r="V111">
            <v>2.3424394403266495</v>
          </cell>
          <cell r="AB111">
            <v>2</v>
          </cell>
          <cell r="AC111">
            <v>2</v>
          </cell>
          <cell r="AD111">
            <v>2</v>
          </cell>
        </row>
        <row r="112">
          <cell r="F112">
            <v>64.247064283227857</v>
          </cell>
          <cell r="G112">
            <v>0</v>
          </cell>
          <cell r="H112">
            <v>0</v>
          </cell>
          <cell r="I112">
            <v>24</v>
          </cell>
          <cell r="J112">
            <v>0</v>
          </cell>
          <cell r="K112">
            <v>3</v>
          </cell>
          <cell r="L112">
            <v>6</v>
          </cell>
          <cell r="M112">
            <v>7.2526913588520099</v>
          </cell>
          <cell r="N112">
            <v>4.2954917884076327</v>
          </cell>
          <cell r="S112">
            <v>2.5698825713291145</v>
          </cell>
          <cell r="T112">
            <v>2.5698825713291145</v>
          </cell>
          <cell r="U112">
            <v>2.5698825713291145</v>
          </cell>
          <cell r="V112">
            <v>2.5698825713291145</v>
          </cell>
          <cell r="AB112">
            <v>2</v>
          </cell>
          <cell r="AC112">
            <v>2</v>
          </cell>
          <cell r="AD112">
            <v>2</v>
          </cell>
        </row>
        <row r="113">
          <cell r="F113">
            <v>68.518369035696878</v>
          </cell>
          <cell r="G113">
            <v>0</v>
          </cell>
          <cell r="H113">
            <v>0</v>
          </cell>
          <cell r="I113">
            <v>24</v>
          </cell>
          <cell r="J113">
            <v>0</v>
          </cell>
          <cell r="K113">
            <v>3</v>
          </cell>
          <cell r="L113">
            <v>6</v>
          </cell>
          <cell r="M113">
            <v>7.6911957527572259</v>
          </cell>
          <cell r="N113">
            <v>5.0595349008504771</v>
          </cell>
          <cell r="S113">
            <v>2.7407347614278752</v>
          </cell>
          <cell r="T113">
            <v>2.7407347614278752</v>
          </cell>
          <cell r="U113">
            <v>2.7407347614278752</v>
          </cell>
          <cell r="V113">
            <v>2.7407347614278752</v>
          </cell>
          <cell r="AB113">
            <v>2</v>
          </cell>
          <cell r="AC113">
            <v>2</v>
          </cell>
          <cell r="AD113">
            <v>2</v>
          </cell>
        </row>
        <row r="114">
          <cell r="F114">
            <v>71.7664716439551</v>
          </cell>
          <cell r="G114">
            <v>0</v>
          </cell>
          <cell r="H114">
            <v>0</v>
          </cell>
          <cell r="I114">
            <v>24</v>
          </cell>
          <cell r="J114">
            <v>0</v>
          </cell>
          <cell r="K114">
            <v>3</v>
          </cell>
          <cell r="L114">
            <v>6</v>
          </cell>
          <cell r="M114">
            <v>8</v>
          </cell>
          <cell r="N114">
            <v>5.3855398766481324</v>
          </cell>
          <cell r="S114">
            <v>2.8706588657582039</v>
          </cell>
          <cell r="T114">
            <v>2.8706588657582039</v>
          </cell>
          <cell r="U114">
            <v>2.8706588657582039</v>
          </cell>
          <cell r="V114">
            <v>2.8706588657582039</v>
          </cell>
          <cell r="AB114">
            <v>2</v>
          </cell>
          <cell r="AC114">
            <v>2</v>
          </cell>
          <cell r="AD114">
            <v>2</v>
          </cell>
        </row>
        <row r="115">
          <cell r="F115">
            <v>74.370993278111257</v>
          </cell>
          <cell r="G115">
            <v>0</v>
          </cell>
          <cell r="H115">
            <v>0</v>
          </cell>
          <cell r="I115">
            <v>24</v>
          </cell>
          <cell r="J115">
            <v>0</v>
          </cell>
          <cell r="K115">
            <v>3</v>
          </cell>
          <cell r="L115">
            <v>6</v>
          </cell>
          <cell r="M115">
            <v>8</v>
          </cell>
          <cell r="N115">
            <v>5.8570682251740722</v>
          </cell>
          <cell r="S115">
            <v>2.9748397311244501</v>
          </cell>
          <cell r="T115">
            <v>2.9748397311244501</v>
          </cell>
          <cell r="U115">
            <v>2.9748397311244501</v>
          </cell>
          <cell r="V115">
            <v>2.9748397311244501</v>
          </cell>
          <cell r="AB115">
            <v>2</v>
          </cell>
          <cell r="AC115">
            <v>2</v>
          </cell>
          <cell r="AD115">
            <v>2</v>
          </cell>
        </row>
        <row r="116">
          <cell r="F116">
            <v>77.234275947206214</v>
          </cell>
          <cell r="G116">
            <v>0</v>
          </cell>
          <cell r="H116">
            <v>0</v>
          </cell>
          <cell r="I116">
            <v>24</v>
          </cell>
          <cell r="J116">
            <v>0</v>
          </cell>
          <cell r="K116">
            <v>3</v>
          </cell>
          <cell r="L116">
            <v>6</v>
          </cell>
          <cell r="M116">
            <v>8</v>
          </cell>
          <cell r="N116">
            <v>6.4804296342430145</v>
          </cell>
          <cell r="S116">
            <v>3.0893710378882484</v>
          </cell>
          <cell r="T116">
            <v>3.0893710378882484</v>
          </cell>
          <cell r="U116">
            <v>3.0893710378882484</v>
          </cell>
          <cell r="V116">
            <v>3.0893710378882484</v>
          </cell>
          <cell r="AB116">
            <v>2</v>
          </cell>
          <cell r="AC116">
            <v>2</v>
          </cell>
          <cell r="AD116">
            <v>2</v>
          </cell>
        </row>
        <row r="117">
          <cell r="F117">
            <v>79.725666247801229</v>
          </cell>
          <cell r="G117">
            <v>0</v>
          </cell>
          <cell r="H117">
            <v>0</v>
          </cell>
          <cell r="I117">
            <v>24</v>
          </cell>
          <cell r="J117">
            <v>0</v>
          </cell>
          <cell r="K117">
            <v>3</v>
          </cell>
          <cell r="L117">
            <v>6</v>
          </cell>
          <cell r="M117">
            <v>8</v>
          </cell>
          <cell r="N117">
            <v>7.2576905095558892</v>
          </cell>
          <cell r="S117">
            <v>3.1890266499120492</v>
          </cell>
          <cell r="T117">
            <v>3.1890266499120492</v>
          </cell>
          <cell r="U117">
            <v>3.1890266499120492</v>
          </cell>
          <cell r="V117">
            <v>3.1890266499120492</v>
          </cell>
          <cell r="AB117">
            <v>2</v>
          </cell>
          <cell r="AC117">
            <v>2</v>
          </cell>
          <cell r="AD117">
            <v>2</v>
          </cell>
        </row>
        <row r="118">
          <cell r="F118">
            <v>81.863982387630472</v>
          </cell>
          <cell r="G118">
            <v>0</v>
          </cell>
          <cell r="H118">
            <v>0</v>
          </cell>
          <cell r="I118">
            <v>24</v>
          </cell>
          <cell r="J118">
            <v>0</v>
          </cell>
          <cell r="K118">
            <v>3</v>
          </cell>
          <cell r="L118">
            <v>6</v>
          </cell>
          <cell r="M118">
            <v>8</v>
          </cell>
          <cell r="N118">
            <v>7.9095803421457695</v>
          </cell>
          <cell r="S118">
            <v>3.274559295505219</v>
          </cell>
          <cell r="T118">
            <v>3.274559295505219</v>
          </cell>
          <cell r="U118">
            <v>3.274559295505219</v>
          </cell>
          <cell r="V118">
            <v>3.274559295505219</v>
          </cell>
          <cell r="AB118">
            <v>2</v>
          </cell>
          <cell r="AC118">
            <v>2</v>
          </cell>
          <cell r="AD118">
            <v>2</v>
          </cell>
        </row>
        <row r="119">
          <cell r="F119">
            <v>152.17849342888522</v>
          </cell>
          <cell r="G119">
            <v>0</v>
          </cell>
          <cell r="H119">
            <v>0</v>
          </cell>
          <cell r="I119">
            <v>24</v>
          </cell>
          <cell r="J119">
            <v>0</v>
          </cell>
          <cell r="K119">
            <v>3</v>
          </cell>
          <cell r="L119">
            <v>6</v>
          </cell>
          <cell r="M119">
            <v>8</v>
          </cell>
          <cell r="N119">
            <v>8</v>
          </cell>
          <cell r="S119">
            <v>5</v>
          </cell>
          <cell r="T119">
            <v>5</v>
          </cell>
          <cell r="U119">
            <v>5</v>
          </cell>
          <cell r="V119">
            <v>5</v>
          </cell>
          <cell r="AB119">
            <v>2</v>
          </cell>
          <cell r="AC119">
            <v>2</v>
          </cell>
          <cell r="AD119">
            <v>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总纲"/>
      <sheetName val="信息索引"/>
      <sheetName val="基础状态预期"/>
      <sheetName val="战法升级"/>
      <sheetName val="战法升星"/>
      <sheetName val="战法经验消耗"/>
      <sheetName val="投放验证"/>
      <sheetName val="战法实力"/>
      <sheetName val="Sheet1"/>
      <sheetName val="Sheet3"/>
      <sheetName val="Sheet2"/>
      <sheetName val="Sheet4"/>
    </sheetNames>
    <sheetDataSet>
      <sheetData sheetId="0"/>
      <sheetData sheetId="1"/>
      <sheetData sheetId="2">
        <row r="17">
          <cell r="C17">
            <v>10</v>
          </cell>
          <cell r="E17">
            <v>5</v>
          </cell>
          <cell r="F17">
            <v>3</v>
          </cell>
          <cell r="G17">
            <v>1</v>
          </cell>
          <cell r="H17">
            <v>0</v>
          </cell>
          <cell r="M17">
            <v>6.6711237808281076</v>
          </cell>
          <cell r="N17">
            <v>10</v>
          </cell>
          <cell r="O17">
            <v>15</v>
          </cell>
          <cell r="P17">
            <v>0</v>
          </cell>
        </row>
        <row r="18">
          <cell r="C18">
            <v>20</v>
          </cell>
          <cell r="E18">
            <v>5</v>
          </cell>
          <cell r="F18">
            <v>7</v>
          </cell>
          <cell r="G18">
            <v>3</v>
          </cell>
          <cell r="H18">
            <v>0</v>
          </cell>
          <cell r="M18">
            <v>12.249910819639588</v>
          </cell>
          <cell r="N18">
            <v>10</v>
          </cell>
          <cell r="O18">
            <v>15</v>
          </cell>
          <cell r="P18">
            <v>0</v>
          </cell>
        </row>
        <row r="19">
          <cell r="C19">
            <v>28.071211008105138</v>
          </cell>
          <cell r="E19">
            <v>5</v>
          </cell>
          <cell r="F19">
            <v>14</v>
          </cell>
          <cell r="G19">
            <v>5</v>
          </cell>
          <cell r="H19">
            <v>0</v>
          </cell>
          <cell r="M19">
            <v>16.560717106738945</v>
          </cell>
          <cell r="N19">
            <v>10</v>
          </cell>
          <cell r="O19">
            <v>15</v>
          </cell>
          <cell r="P19">
            <v>0</v>
          </cell>
        </row>
        <row r="20">
          <cell r="C20">
            <v>34.585942742481357</v>
          </cell>
          <cell r="E20">
            <v>5</v>
          </cell>
          <cell r="F20">
            <v>16</v>
          </cell>
          <cell r="G20">
            <v>8</v>
          </cell>
          <cell r="H20">
            <v>0</v>
          </cell>
          <cell r="M20">
            <v>19.490806845682805</v>
          </cell>
          <cell r="N20">
            <v>11.136297529536296</v>
          </cell>
          <cell r="O20">
            <v>15</v>
          </cell>
          <cell r="P20">
            <v>0</v>
          </cell>
        </row>
        <row r="21">
          <cell r="C21">
            <v>40</v>
          </cell>
          <cell r="E21">
            <v>5</v>
          </cell>
          <cell r="F21">
            <v>16</v>
          </cell>
          <cell r="G21">
            <v>11</v>
          </cell>
          <cell r="H21">
            <v>0</v>
          </cell>
          <cell r="M21">
            <v>21.370896731628946</v>
          </cell>
          <cell r="N21">
            <v>13.238228532278811</v>
          </cell>
          <cell r="O21">
            <v>15</v>
          </cell>
          <cell r="P21">
            <v>0</v>
          </cell>
        </row>
        <row r="22">
          <cell r="C22">
            <v>43.920692243099523</v>
          </cell>
          <cell r="E22">
            <v>5</v>
          </cell>
          <cell r="F22">
            <v>16</v>
          </cell>
          <cell r="G22">
            <v>13</v>
          </cell>
          <cell r="H22">
            <v>0</v>
          </cell>
          <cell r="M22">
            <v>22.993354920108409</v>
          </cell>
          <cell r="N22">
            <v>15.168117405242507</v>
          </cell>
          <cell r="O22">
            <v>15</v>
          </cell>
          <cell r="P22">
            <v>0</v>
          </cell>
        </row>
        <row r="23">
          <cell r="C23">
            <v>49.533352307096472</v>
          </cell>
          <cell r="E23">
            <v>5</v>
          </cell>
          <cell r="F23">
            <v>16</v>
          </cell>
          <cell r="G23">
            <v>19</v>
          </cell>
          <cell r="H23">
            <v>0</v>
          </cell>
          <cell r="M23">
            <v>25.622441224062719</v>
          </cell>
          <cell r="N23">
            <v>17.270398134563859</v>
          </cell>
          <cell r="O23">
            <v>15</v>
          </cell>
          <cell r="P23">
            <v>0</v>
          </cell>
        </row>
        <row r="24">
          <cell r="C24">
            <v>53.567039423670657</v>
          </cell>
          <cell r="E24">
            <v>5</v>
          </cell>
          <cell r="F24">
            <v>16</v>
          </cell>
          <cell r="G24">
            <v>24</v>
          </cell>
          <cell r="H24">
            <v>0</v>
          </cell>
          <cell r="M24">
            <v>27.303571173289111</v>
          </cell>
          <cell r="N24">
            <v>19.444273068908338</v>
          </cell>
          <cell r="O24">
            <v>15.036945636751113</v>
          </cell>
          <cell r="P24">
            <v>0</v>
          </cell>
        </row>
        <row r="25">
          <cell r="C25">
            <v>59.300028460644697</v>
          </cell>
          <cell r="E25">
            <v>5</v>
          </cell>
          <cell r="F25">
            <v>16</v>
          </cell>
          <cell r="G25">
            <v>24</v>
          </cell>
          <cell r="H25">
            <v>0</v>
          </cell>
          <cell r="M25">
            <v>30.346178365733529</v>
          </cell>
          <cell r="N25">
            <v>21.900285919913792</v>
          </cell>
          <cell r="O25">
            <v>17.267370607461771</v>
          </cell>
          <cell r="P25">
            <v>0</v>
          </cell>
        </row>
        <row r="26">
          <cell r="C26">
            <v>65.075479910097457</v>
          </cell>
          <cell r="E26">
            <v>5</v>
          </cell>
          <cell r="F26">
            <v>16</v>
          </cell>
          <cell r="G26">
            <v>24</v>
          </cell>
          <cell r="H26">
            <v>1</v>
          </cell>
          <cell r="M26">
            <v>32.892373650935205</v>
          </cell>
          <cell r="N26">
            <v>25.077154309434597</v>
          </cell>
          <cell r="O26">
            <v>20.230325774685003</v>
          </cell>
          <cell r="P26">
            <v>15</v>
          </cell>
        </row>
        <row r="27">
          <cell r="C27">
            <v>69.18336653741882</v>
          </cell>
          <cell r="E27">
            <v>5</v>
          </cell>
          <cell r="F27">
            <v>16</v>
          </cell>
          <cell r="G27">
            <v>24</v>
          </cell>
          <cell r="H27">
            <v>1</v>
          </cell>
          <cell r="M27">
            <v>34.808630980651827</v>
          </cell>
          <cell r="N27">
            <v>26.280545575105926</v>
          </cell>
          <cell r="O27">
            <v>21.25721965472453</v>
          </cell>
          <cell r="P27">
            <v>15</v>
          </cell>
        </row>
        <row r="28">
          <cell r="C28">
            <v>72.375871759353331</v>
          </cell>
          <cell r="E28">
            <v>5</v>
          </cell>
          <cell r="F28">
            <v>16</v>
          </cell>
          <cell r="G28">
            <v>24</v>
          </cell>
          <cell r="H28">
            <v>3</v>
          </cell>
          <cell r="M28">
            <v>35</v>
          </cell>
          <cell r="N28">
            <v>27.47733615116023</v>
          </cell>
          <cell r="O28">
            <v>22.02316562339929</v>
          </cell>
          <cell r="P28">
            <v>15</v>
          </cell>
        </row>
        <row r="29">
          <cell r="C29">
            <v>74.998404927577795</v>
          </cell>
          <cell r="E29">
            <v>5</v>
          </cell>
          <cell r="F29">
            <v>16</v>
          </cell>
          <cell r="G29">
            <v>24</v>
          </cell>
          <cell r="H29">
            <v>4</v>
          </cell>
          <cell r="M29">
            <v>35</v>
          </cell>
          <cell r="N29">
            <v>28.674286306085996</v>
          </cell>
          <cell r="O29">
            <v>22.789213722551779</v>
          </cell>
          <cell r="P29">
            <v>15</v>
          </cell>
        </row>
        <row r="30">
          <cell r="C30">
            <v>77.875308029777003</v>
          </cell>
          <cell r="E30">
            <v>5</v>
          </cell>
          <cell r="F30">
            <v>16</v>
          </cell>
          <cell r="G30">
            <v>24</v>
          </cell>
          <cell r="H30">
            <v>6</v>
          </cell>
          <cell r="M30">
            <v>35</v>
          </cell>
          <cell r="N30">
            <v>30.300246412355492</v>
          </cell>
          <cell r="O30">
            <v>24.021985894471769</v>
          </cell>
          <cell r="P30">
            <v>15</v>
          </cell>
        </row>
        <row r="31">
          <cell r="C31">
            <v>80.272123558064706</v>
          </cell>
          <cell r="E31">
            <v>5</v>
          </cell>
          <cell r="F31">
            <v>16</v>
          </cell>
          <cell r="G31">
            <v>24</v>
          </cell>
          <cell r="H31">
            <v>8</v>
          </cell>
          <cell r="M31">
            <v>35</v>
          </cell>
          <cell r="N31">
            <v>31.263429461103705</v>
          </cell>
          <cell r="O31">
            <v>25.127430098434743</v>
          </cell>
          <cell r="P31">
            <v>15.326495977403008</v>
          </cell>
        </row>
        <row r="32">
          <cell r="C32">
            <v>82.328492296001457</v>
          </cell>
          <cell r="E32">
            <v>5</v>
          </cell>
          <cell r="F32">
            <v>16</v>
          </cell>
          <cell r="G32">
            <v>24</v>
          </cell>
          <cell r="H32">
            <v>8</v>
          </cell>
          <cell r="M32">
            <v>35</v>
          </cell>
          <cell r="N32">
            <v>32.226612509851925</v>
          </cell>
          <cell r="O32">
            <v>25.743867249633606</v>
          </cell>
          <cell r="P32">
            <v>16.735495180143261</v>
          </cell>
        </row>
        <row r="33">
          <cell r="C33">
            <v>84.132234338875293</v>
          </cell>
          <cell r="E33">
            <v>5</v>
          </cell>
          <cell r="F33">
            <v>16</v>
          </cell>
          <cell r="G33">
            <v>24</v>
          </cell>
          <cell r="H33">
            <v>8</v>
          </cell>
          <cell r="M33">
            <v>35</v>
          </cell>
          <cell r="N33">
            <v>33.184625804954855</v>
          </cell>
          <cell r="O33">
            <v>26.35699575849948</v>
          </cell>
          <cell r="P33">
            <v>18.136931771836689</v>
          </cell>
        </row>
        <row r="34">
          <cell r="C34">
            <v>86.465948248806328</v>
          </cell>
          <cell r="E34">
            <v>5</v>
          </cell>
          <cell r="F34">
            <v>16</v>
          </cell>
          <cell r="G34">
            <v>24</v>
          </cell>
          <cell r="H34">
            <v>8</v>
          </cell>
          <cell r="M34">
            <v>35</v>
          </cell>
          <cell r="N34">
            <v>34.455812434997021</v>
          </cell>
          <cell r="O34">
            <v>27.170555201726465</v>
          </cell>
          <cell r="P34">
            <v>19.996496213498375</v>
          </cell>
        </row>
        <row r="35">
          <cell r="C35">
            <v>90.244911202258237</v>
          </cell>
          <cell r="E35">
            <v>5</v>
          </cell>
          <cell r="F35">
            <v>16</v>
          </cell>
          <cell r="G35">
            <v>24</v>
          </cell>
          <cell r="H35">
            <v>8</v>
          </cell>
          <cell r="M35">
            <v>35</v>
          </cell>
          <cell r="N35">
            <v>35</v>
          </cell>
          <cell r="O35">
            <v>28.487945042573152</v>
          </cell>
          <cell r="P35">
            <v>21.503836496288258</v>
          </cell>
        </row>
        <row r="36">
          <cell r="C36">
            <v>93.235489905456092</v>
          </cell>
          <cell r="E36">
            <v>5</v>
          </cell>
          <cell r="F36">
            <v>16</v>
          </cell>
          <cell r="G36">
            <v>24</v>
          </cell>
          <cell r="H36">
            <v>8</v>
          </cell>
          <cell r="M36">
            <v>35</v>
          </cell>
          <cell r="N36">
            <v>35</v>
          </cell>
          <cell r="O36">
            <v>29.530495088809129</v>
          </cell>
          <cell r="P36">
            <v>22.69532226341509</v>
          </cell>
        </row>
        <row r="37">
          <cell r="C37">
            <v>96.807063977001675</v>
          </cell>
          <cell r="E37">
            <v>5</v>
          </cell>
          <cell r="F37">
            <v>16</v>
          </cell>
          <cell r="G37">
            <v>24</v>
          </cell>
          <cell r="H37">
            <v>8</v>
          </cell>
          <cell r="M37">
            <v>35</v>
          </cell>
          <cell r="N37">
            <v>35</v>
          </cell>
          <cell r="O37">
            <v>30.387793393046408</v>
          </cell>
          <cell r="P37">
            <v>24.118284203167875</v>
          </cell>
        </row>
        <row r="38">
          <cell r="C38">
            <v>100.50342858241972</v>
          </cell>
          <cell r="E38">
            <v>5</v>
          </cell>
          <cell r="F38">
            <v>16</v>
          </cell>
          <cell r="G38">
            <v>24</v>
          </cell>
          <cell r="H38">
            <v>8</v>
          </cell>
          <cell r="M38">
            <v>35</v>
          </cell>
          <cell r="N38">
            <v>35</v>
          </cell>
          <cell r="O38">
            <v>31.032090947590426</v>
          </cell>
          <cell r="P38">
            <v>25.295482163919957</v>
          </cell>
        </row>
        <row r="39">
          <cell r="C39">
            <v>104.10129967499306</v>
          </cell>
          <cell r="E39">
            <v>5</v>
          </cell>
          <cell r="F39">
            <v>16</v>
          </cell>
          <cell r="G39">
            <v>24</v>
          </cell>
          <cell r="H39">
            <v>8</v>
          </cell>
          <cell r="M39">
            <v>35</v>
          </cell>
          <cell r="N39">
            <v>35</v>
          </cell>
          <cell r="O39">
            <v>31.659220517847594</v>
          </cell>
          <cell r="P39">
            <v>26.012201672785288</v>
          </cell>
        </row>
        <row r="40">
          <cell r="C40">
            <v>107.48165553683219</v>
          </cell>
          <cell r="E40">
            <v>5</v>
          </cell>
          <cell r="F40">
            <v>16</v>
          </cell>
          <cell r="G40">
            <v>24</v>
          </cell>
          <cell r="H40">
            <v>8</v>
          </cell>
          <cell r="M40">
            <v>35</v>
          </cell>
          <cell r="N40">
            <v>35</v>
          </cell>
          <cell r="O40">
            <v>32.248435935633786</v>
          </cell>
          <cell r="P40">
            <v>26.685590721683798</v>
          </cell>
        </row>
        <row r="41">
          <cell r="C41">
            <v>111.03813549320469</v>
          </cell>
          <cell r="E41">
            <v>5</v>
          </cell>
          <cell r="F41">
            <v>16</v>
          </cell>
          <cell r="G41">
            <v>24</v>
          </cell>
          <cell r="H41">
            <v>8</v>
          </cell>
          <cell r="M41">
            <v>35</v>
          </cell>
          <cell r="N41">
            <v>35</v>
          </cell>
          <cell r="O41">
            <v>32.868350793415104</v>
          </cell>
          <cell r="P41">
            <v>27.394064844862449</v>
          </cell>
        </row>
        <row r="42">
          <cell r="C42">
            <v>114.50860608277577</v>
          </cell>
          <cell r="E42">
            <v>5</v>
          </cell>
          <cell r="F42">
            <v>16</v>
          </cell>
          <cell r="G42">
            <v>24</v>
          </cell>
          <cell r="H42">
            <v>8</v>
          </cell>
          <cell r="M42">
            <v>35</v>
          </cell>
          <cell r="N42">
            <v>35</v>
          </cell>
          <cell r="O42">
            <v>33.473273725178949</v>
          </cell>
          <cell r="P42">
            <v>28.085405338306838</v>
          </cell>
        </row>
        <row r="43">
          <cell r="C43">
            <v>118.05948896247369</v>
          </cell>
          <cell r="E43">
            <v>5</v>
          </cell>
          <cell r="F43">
            <v>16</v>
          </cell>
          <cell r="G43">
            <v>24</v>
          </cell>
          <cell r="H43">
            <v>8</v>
          </cell>
          <cell r="M43">
            <v>35</v>
          </cell>
          <cell r="N43">
            <v>35</v>
          </cell>
          <cell r="O43">
            <v>34.092212980388823</v>
          </cell>
          <cell r="P43">
            <v>28.792764487118127</v>
          </cell>
        </row>
        <row r="44">
          <cell r="C44">
            <v>121.47928719052189</v>
          </cell>
          <cell r="E44">
            <v>5</v>
          </cell>
          <cell r="F44">
            <v>16</v>
          </cell>
          <cell r="G44">
            <v>24</v>
          </cell>
          <cell r="H44">
            <v>8</v>
          </cell>
          <cell r="M44">
            <v>35</v>
          </cell>
          <cell r="N44">
            <v>35</v>
          </cell>
          <cell r="O44">
            <v>34.688303428862376</v>
          </cell>
          <cell r="P44">
            <v>29.474010713945049</v>
          </cell>
        </row>
        <row r="45">
          <cell r="C45">
            <v>125.02015904129435</v>
          </cell>
          <cell r="E45">
            <v>5</v>
          </cell>
          <cell r="F45">
            <v>16</v>
          </cell>
          <cell r="G45">
            <v>24</v>
          </cell>
          <cell r="H45">
            <v>8</v>
          </cell>
          <cell r="M45">
            <v>35</v>
          </cell>
          <cell r="N45">
            <v>35</v>
          </cell>
          <cell r="O45">
            <v>35</v>
          </cell>
          <cell r="P45">
            <v>30.08968780008162</v>
          </cell>
        </row>
        <row r="46">
          <cell r="C46">
            <v>128.56549059889721</v>
          </cell>
          <cell r="E46">
            <v>5</v>
          </cell>
          <cell r="F46">
            <v>16</v>
          </cell>
          <cell r="G46">
            <v>24</v>
          </cell>
          <cell r="H46">
            <v>8</v>
          </cell>
          <cell r="M46">
            <v>35</v>
          </cell>
          <cell r="N46">
            <v>35</v>
          </cell>
          <cell r="O46">
            <v>35</v>
          </cell>
          <cell r="P46">
            <v>30.442814444609681</v>
          </cell>
        </row>
        <row r="47">
          <cell r="C47">
            <v>132.07530828871487</v>
          </cell>
          <cell r="E47">
            <v>5</v>
          </cell>
          <cell r="F47">
            <v>16</v>
          </cell>
          <cell r="G47">
            <v>24</v>
          </cell>
          <cell r="H47">
            <v>8</v>
          </cell>
          <cell r="M47">
            <v>35</v>
          </cell>
          <cell r="N47">
            <v>35</v>
          </cell>
          <cell r="O47">
            <v>35</v>
          </cell>
          <cell r="P47">
            <v>30.79240379149395</v>
          </cell>
        </row>
        <row r="48">
          <cell r="C48">
            <v>135.54811255008914</v>
          </cell>
          <cell r="E48">
            <v>5</v>
          </cell>
          <cell r="F48">
            <v>16</v>
          </cell>
          <cell r="G48">
            <v>24</v>
          </cell>
          <cell r="H48">
            <v>8</v>
          </cell>
          <cell r="M48">
            <v>35</v>
          </cell>
          <cell r="N48">
            <v>35</v>
          </cell>
          <cell r="O48">
            <v>35</v>
          </cell>
          <cell r="P48">
            <v>31.138306479577381</v>
          </cell>
        </row>
        <row r="49">
          <cell r="C49">
            <v>139.0493876099641</v>
          </cell>
          <cell r="E49">
            <v>5</v>
          </cell>
          <cell r="F49">
            <v>16</v>
          </cell>
          <cell r="G49">
            <v>24</v>
          </cell>
          <cell r="H49">
            <v>8</v>
          </cell>
          <cell r="M49">
            <v>35</v>
          </cell>
          <cell r="N49">
            <v>35</v>
          </cell>
          <cell r="O49">
            <v>35</v>
          </cell>
          <cell r="P49">
            <v>31.487044952517106</v>
          </cell>
        </row>
        <row r="50">
          <cell r="C50">
            <v>142.53355653582128</v>
          </cell>
          <cell r="E50">
            <v>5</v>
          </cell>
          <cell r="F50">
            <v>16</v>
          </cell>
          <cell r="G50">
            <v>24</v>
          </cell>
          <cell r="H50">
            <v>8</v>
          </cell>
          <cell r="M50">
            <v>35</v>
          </cell>
          <cell r="N50">
            <v>35</v>
          </cell>
          <cell r="O50">
            <v>35</v>
          </cell>
          <cell r="P50">
            <v>31.83407959843575</v>
          </cell>
        </row>
        <row r="51">
          <cell r="C51">
            <v>146.02664953963369</v>
          </cell>
          <cell r="E51">
            <v>5</v>
          </cell>
          <cell r="F51">
            <v>16</v>
          </cell>
          <cell r="G51">
            <v>24</v>
          </cell>
          <cell r="H51">
            <v>8</v>
          </cell>
          <cell r="M51">
            <v>35</v>
          </cell>
          <cell r="N51">
            <v>35</v>
          </cell>
          <cell r="O51">
            <v>35</v>
          </cell>
          <cell r="P51">
            <v>32.182003111771344</v>
          </cell>
        </row>
        <row r="52">
          <cell r="C52">
            <v>149.52287096243165</v>
          </cell>
          <cell r="E52">
            <v>5</v>
          </cell>
          <cell r="F52">
            <v>16</v>
          </cell>
          <cell r="G52">
            <v>24</v>
          </cell>
          <cell r="H52">
            <v>8</v>
          </cell>
          <cell r="M52">
            <v>35</v>
          </cell>
          <cell r="N52">
            <v>35</v>
          </cell>
          <cell r="O52">
            <v>35</v>
          </cell>
          <cell r="P52">
            <v>32.530238225892674</v>
          </cell>
        </row>
        <row r="53">
          <cell r="C53">
            <v>153.02723536432757</v>
          </cell>
          <cell r="E53">
            <v>5</v>
          </cell>
          <cell r="F53">
            <v>16</v>
          </cell>
          <cell r="G53">
            <v>24</v>
          </cell>
          <cell r="H53">
            <v>8</v>
          </cell>
          <cell r="M53">
            <v>35</v>
          </cell>
          <cell r="N53">
            <v>35</v>
          </cell>
          <cell r="O53">
            <v>35</v>
          </cell>
          <cell r="P53">
            <v>32.879284407424365</v>
          </cell>
        </row>
        <row r="54">
          <cell r="C54">
            <v>156.52008914974525</v>
          </cell>
          <cell r="E54">
            <v>5</v>
          </cell>
          <cell r="F54">
            <v>16</v>
          </cell>
          <cell r="G54">
            <v>24</v>
          </cell>
          <cell r="H54">
            <v>8</v>
          </cell>
          <cell r="M54">
            <v>35</v>
          </cell>
          <cell r="N54">
            <v>35</v>
          </cell>
          <cell r="O54">
            <v>35</v>
          </cell>
          <cell r="P54">
            <v>33.227184093823695</v>
          </cell>
        </row>
        <row r="55">
          <cell r="C55">
            <v>159.99202506384199</v>
          </cell>
          <cell r="E55">
            <v>5</v>
          </cell>
          <cell r="F55">
            <v>16</v>
          </cell>
          <cell r="G55">
            <v>24</v>
          </cell>
          <cell r="H55">
            <v>8</v>
          </cell>
          <cell r="M55">
            <v>35</v>
          </cell>
          <cell r="N55">
            <v>35</v>
          </cell>
          <cell r="O55">
            <v>35</v>
          </cell>
          <cell r="P55">
            <v>33.573000291671903</v>
          </cell>
        </row>
        <row r="197">
          <cell r="C197">
            <v>10.040470049930473</v>
          </cell>
          <cell r="E197">
            <v>5</v>
          </cell>
          <cell r="F197">
            <v>12</v>
          </cell>
          <cell r="G197">
            <v>5</v>
          </cell>
          <cell r="H197">
            <v>0</v>
          </cell>
          <cell r="M197">
            <v>15.653101912827282</v>
          </cell>
          <cell r="N197">
            <v>10</v>
          </cell>
          <cell r="O197">
            <v>15</v>
          </cell>
          <cell r="P197">
            <v>0</v>
          </cell>
        </row>
        <row r="198">
          <cell r="C198">
            <v>19.288856680060892</v>
          </cell>
          <cell r="E198">
            <v>5</v>
          </cell>
          <cell r="F198">
            <v>16</v>
          </cell>
          <cell r="G198">
            <v>14</v>
          </cell>
          <cell r="H198">
            <v>0</v>
          </cell>
          <cell r="M198">
            <v>23.479652869240923</v>
          </cell>
          <cell r="N198">
            <v>15.482534182698872</v>
          </cell>
          <cell r="O198">
            <v>15</v>
          </cell>
          <cell r="P198">
            <v>0</v>
          </cell>
        </row>
        <row r="199">
          <cell r="C199">
            <v>27.144641112884834</v>
          </cell>
          <cell r="E199">
            <v>5</v>
          </cell>
          <cell r="F199">
            <v>16</v>
          </cell>
          <cell r="G199">
            <v>23</v>
          </cell>
          <cell r="H199">
            <v>0</v>
          </cell>
          <cell r="M199">
            <v>26.94196649442798</v>
          </cell>
          <cell r="N199">
            <v>18.976680811760318</v>
          </cell>
          <cell r="O199">
            <v>15</v>
          </cell>
          <cell r="P199">
            <v>0</v>
          </cell>
        </row>
        <row r="200">
          <cell r="C200">
            <v>33.399598377161809</v>
          </cell>
          <cell r="E200">
            <v>5</v>
          </cell>
          <cell r="F200">
            <v>16</v>
          </cell>
          <cell r="G200">
            <v>24</v>
          </cell>
          <cell r="H200">
            <v>0</v>
          </cell>
          <cell r="M200">
            <v>29.992829926802585</v>
          </cell>
          <cell r="N200">
            <v>21.460881418191327</v>
          </cell>
          <cell r="O200">
            <v>16.891606846070747</v>
          </cell>
          <cell r="P200">
            <v>0</v>
          </cell>
        </row>
        <row r="201">
          <cell r="C201">
            <v>38.848984787984186</v>
          </cell>
          <cell r="E201">
            <v>5</v>
          </cell>
          <cell r="F201">
            <v>16</v>
          </cell>
          <cell r="G201">
            <v>24</v>
          </cell>
          <cell r="H201">
            <v>0</v>
          </cell>
          <cell r="M201">
            <v>31.903204608635424</v>
          </cell>
          <cell r="N201">
            <v>23.926557683580288</v>
          </cell>
          <cell r="O201">
            <v>19.521661529152304</v>
          </cell>
          <cell r="P201">
            <v>0</v>
          </cell>
        </row>
        <row r="202">
          <cell r="C202">
            <v>42.643360270022924</v>
          </cell>
          <cell r="E202">
            <v>5</v>
          </cell>
          <cell r="F202">
            <v>16</v>
          </cell>
          <cell r="G202">
            <v>24</v>
          </cell>
          <cell r="H202">
            <v>0</v>
          </cell>
          <cell r="M202">
            <v>33.809994253869547</v>
          </cell>
          <cell r="N202">
            <v>25.696116974484621</v>
          </cell>
          <cell r="O202">
            <v>21.075858106116932</v>
          </cell>
          <cell r="P202">
            <v>0</v>
          </cell>
        </row>
        <row r="203">
          <cell r="C203">
            <v>48.493134765265182</v>
          </cell>
          <cell r="E203">
            <v>5</v>
          </cell>
          <cell r="F203">
            <v>16</v>
          </cell>
          <cell r="G203">
            <v>24</v>
          </cell>
          <cell r="H203">
            <v>0</v>
          </cell>
          <cell r="M203">
            <v>35</v>
          </cell>
          <cell r="N203">
            <v>28.052265104934534</v>
          </cell>
          <cell r="O203">
            <v>23.589082778596836</v>
          </cell>
          <cell r="P203">
            <v>0</v>
          </cell>
        </row>
        <row r="204">
          <cell r="C204">
            <v>52.559419343629337</v>
          </cell>
          <cell r="E204">
            <v>5</v>
          </cell>
          <cell r="F204">
            <v>16</v>
          </cell>
          <cell r="G204">
            <v>24</v>
          </cell>
          <cell r="H204">
            <v>0</v>
          </cell>
          <cell r="M204">
            <v>35</v>
          </cell>
          <cell r="N204">
            <v>30.138489736728793</v>
          </cell>
          <cell r="O204">
            <v>25.48105571917738</v>
          </cell>
          <cell r="P204">
            <v>0</v>
          </cell>
        </row>
        <row r="205">
          <cell r="C205">
            <v>58.560986008166232</v>
          </cell>
          <cell r="E205">
            <v>5</v>
          </cell>
          <cell r="F205">
            <v>16</v>
          </cell>
          <cell r="G205">
            <v>24</v>
          </cell>
          <cell r="H205">
            <v>0</v>
          </cell>
          <cell r="M205">
            <v>35</v>
          </cell>
          <cell r="N205">
            <v>32.248602269753832</v>
          </cell>
          <cell r="O205">
            <v>27.641810952995019</v>
          </cell>
          <cell r="P205">
            <v>0</v>
          </cell>
        </row>
        <row r="206">
          <cell r="C206">
            <v>64.247064283227857</v>
          </cell>
          <cell r="E206">
            <v>5</v>
          </cell>
          <cell r="F206">
            <v>16</v>
          </cell>
          <cell r="G206">
            <v>24</v>
          </cell>
          <cell r="H206">
            <v>2</v>
          </cell>
          <cell r="M206">
            <v>35</v>
          </cell>
          <cell r="N206">
            <v>35</v>
          </cell>
          <cell r="O206">
            <v>30.272731959692081</v>
          </cell>
          <cell r="P206">
            <v>15</v>
          </cell>
        </row>
        <row r="207">
          <cell r="C207">
            <v>68.518369035696878</v>
          </cell>
          <cell r="E207">
            <v>5</v>
          </cell>
          <cell r="F207">
            <v>16</v>
          </cell>
          <cell r="G207">
            <v>24</v>
          </cell>
          <cell r="H207">
            <v>5</v>
          </cell>
          <cell r="M207">
            <v>35</v>
          </cell>
          <cell r="N207">
            <v>35</v>
          </cell>
          <cell r="O207">
            <v>31.564395739001412</v>
          </cell>
          <cell r="P207">
            <v>15</v>
          </cell>
        </row>
        <row r="208">
          <cell r="C208">
            <v>71.7664716439551</v>
          </cell>
          <cell r="E208">
            <v>5</v>
          </cell>
          <cell r="F208">
            <v>16</v>
          </cell>
          <cell r="G208">
            <v>24</v>
          </cell>
          <cell r="H208">
            <v>8</v>
          </cell>
          <cell r="M208">
            <v>35</v>
          </cell>
          <cell r="N208">
            <v>35</v>
          </cell>
          <cell r="O208">
            <v>32.571476406267898</v>
          </cell>
          <cell r="P208">
            <v>17.99244277616145</v>
          </cell>
        </row>
        <row r="209">
          <cell r="C209">
            <v>74.370993278111257</v>
          </cell>
          <cell r="E209">
            <v>5</v>
          </cell>
          <cell r="F209">
            <v>16</v>
          </cell>
          <cell r="G209">
            <v>24</v>
          </cell>
          <cell r="H209">
            <v>8</v>
          </cell>
          <cell r="M209">
            <v>35</v>
          </cell>
          <cell r="N209">
            <v>35</v>
          </cell>
          <cell r="O209">
            <v>33.578557073534384</v>
          </cell>
          <cell r="P209">
            <v>21.298120056118407</v>
          </cell>
        </row>
        <row r="210">
          <cell r="C210">
            <v>77.234275947206214</v>
          </cell>
          <cell r="E210">
            <v>5</v>
          </cell>
          <cell r="F210">
            <v>16</v>
          </cell>
          <cell r="G210">
            <v>24</v>
          </cell>
          <cell r="H210">
            <v>8</v>
          </cell>
          <cell r="M210">
            <v>35</v>
          </cell>
          <cell r="N210">
            <v>35</v>
          </cell>
          <cell r="O210">
            <v>34.92133129655636</v>
          </cell>
          <cell r="P210">
            <v>24.367318280168639</v>
          </cell>
        </row>
        <row r="211">
          <cell r="C211">
            <v>79.725666247801229</v>
          </cell>
          <cell r="E211">
            <v>5</v>
          </cell>
          <cell r="F211">
            <v>16</v>
          </cell>
          <cell r="G211">
            <v>24</v>
          </cell>
          <cell r="H211">
            <v>8</v>
          </cell>
          <cell r="M211">
            <v>35</v>
          </cell>
          <cell r="N211">
            <v>35</v>
          </cell>
          <cell r="O211">
            <v>35</v>
          </cell>
          <cell r="P211">
            <v>26.21825825210944</v>
          </cell>
        </row>
        <row r="212">
          <cell r="C212">
            <v>81.863982387630472</v>
          </cell>
          <cell r="E212">
            <v>5</v>
          </cell>
          <cell r="F212">
            <v>16</v>
          </cell>
          <cell r="G212">
            <v>24</v>
          </cell>
          <cell r="H212">
            <v>8</v>
          </cell>
          <cell r="M212">
            <v>35</v>
          </cell>
          <cell r="N212">
            <v>35</v>
          </cell>
          <cell r="O212">
            <v>35</v>
          </cell>
          <cell r="P212">
            <v>27.752857364134556</v>
          </cell>
        </row>
        <row r="213">
          <cell r="C213">
            <v>83.667042947574714</v>
          </cell>
          <cell r="E213">
            <v>5</v>
          </cell>
          <cell r="F213">
            <v>16</v>
          </cell>
          <cell r="G213">
            <v>24</v>
          </cell>
          <cell r="H213">
            <v>8</v>
          </cell>
          <cell r="M213">
            <v>35</v>
          </cell>
          <cell r="N213">
            <v>35</v>
          </cell>
          <cell r="O213">
            <v>35</v>
          </cell>
          <cell r="P213">
            <v>29.27276621771891</v>
          </cell>
        </row>
        <row r="214">
          <cell r="C214">
            <v>86.154780808490059</v>
          </cell>
          <cell r="E214">
            <v>5</v>
          </cell>
          <cell r="F214">
            <v>16</v>
          </cell>
          <cell r="G214">
            <v>24</v>
          </cell>
          <cell r="H214">
            <v>8</v>
          </cell>
          <cell r="M214">
            <v>35</v>
          </cell>
          <cell r="N214">
            <v>35</v>
          </cell>
          <cell r="O214">
            <v>35</v>
          </cell>
          <cell r="P214">
            <v>30.755695458328773</v>
          </cell>
        </row>
        <row r="215">
          <cell r="C215">
            <v>90.480184629206022</v>
          </cell>
          <cell r="E215">
            <v>5</v>
          </cell>
          <cell r="F215">
            <v>16</v>
          </cell>
          <cell r="G215">
            <v>24</v>
          </cell>
          <cell r="H215">
            <v>8</v>
          </cell>
          <cell r="M215">
            <v>35</v>
          </cell>
          <cell r="N215">
            <v>35</v>
          </cell>
          <cell r="O215">
            <v>35</v>
          </cell>
          <cell r="P215">
            <v>32.993273638646116</v>
          </cell>
        </row>
        <row r="216">
          <cell r="C216">
            <v>93.660063512140525</v>
          </cell>
          <cell r="E216">
            <v>5</v>
          </cell>
          <cell r="F216">
            <v>16</v>
          </cell>
          <cell r="G216">
            <v>24</v>
          </cell>
          <cell r="H216">
            <v>8</v>
          </cell>
          <cell r="M216">
            <v>35</v>
          </cell>
          <cell r="N216">
            <v>35</v>
          </cell>
          <cell r="O216">
            <v>35</v>
          </cell>
          <cell r="P216">
            <v>35</v>
          </cell>
        </row>
        <row r="217">
          <cell r="C217">
            <v>97.160854181271915</v>
          </cell>
          <cell r="E217">
            <v>5</v>
          </cell>
          <cell r="F217">
            <v>16</v>
          </cell>
          <cell r="G217">
            <v>24</v>
          </cell>
          <cell r="H217">
            <v>8</v>
          </cell>
          <cell r="M217">
            <v>35</v>
          </cell>
          <cell r="N217">
            <v>35</v>
          </cell>
          <cell r="O217">
            <v>35</v>
          </cell>
          <cell r="P217">
            <v>35</v>
          </cell>
        </row>
        <row r="218">
          <cell r="C218">
            <v>100.93202102081295</v>
          </cell>
          <cell r="E218">
            <v>5</v>
          </cell>
          <cell r="F218">
            <v>16</v>
          </cell>
          <cell r="G218">
            <v>24</v>
          </cell>
          <cell r="H218">
            <v>8</v>
          </cell>
          <cell r="M218">
            <v>35</v>
          </cell>
          <cell r="N218">
            <v>35</v>
          </cell>
          <cell r="O218">
            <v>35</v>
          </cell>
          <cell r="P218">
            <v>35</v>
          </cell>
        </row>
        <row r="219">
          <cell r="C219">
            <v>104.52148587104635</v>
          </cell>
          <cell r="E219">
            <v>5</v>
          </cell>
          <cell r="F219">
            <v>16</v>
          </cell>
          <cell r="G219">
            <v>24</v>
          </cell>
          <cell r="H219">
            <v>8</v>
          </cell>
          <cell r="M219">
            <v>35</v>
          </cell>
          <cell r="N219">
            <v>35</v>
          </cell>
          <cell r="O219">
            <v>35</v>
          </cell>
          <cell r="P219">
            <v>35</v>
          </cell>
        </row>
        <row r="220">
          <cell r="C220">
            <v>108.07910403507462</v>
          </cell>
          <cell r="E220">
            <v>5</v>
          </cell>
          <cell r="F220">
            <v>16</v>
          </cell>
          <cell r="G220">
            <v>24</v>
          </cell>
          <cell r="H220">
            <v>8</v>
          </cell>
          <cell r="M220">
            <v>35</v>
          </cell>
          <cell r="N220">
            <v>35</v>
          </cell>
          <cell r="O220">
            <v>35</v>
          </cell>
          <cell r="P220">
            <v>35</v>
          </cell>
        </row>
        <row r="221">
          <cell r="C221">
            <v>111.54097546332497</v>
          </cell>
          <cell r="E221">
            <v>5</v>
          </cell>
          <cell r="F221">
            <v>16</v>
          </cell>
          <cell r="G221">
            <v>24</v>
          </cell>
          <cell r="H221">
            <v>8</v>
          </cell>
          <cell r="M221">
            <v>35</v>
          </cell>
          <cell r="N221">
            <v>35</v>
          </cell>
          <cell r="O221">
            <v>35</v>
          </cell>
          <cell r="P221">
            <v>35</v>
          </cell>
        </row>
        <row r="222">
          <cell r="C222">
            <v>115.24491911833488</v>
          </cell>
          <cell r="E222">
            <v>5</v>
          </cell>
          <cell r="F222">
            <v>16</v>
          </cell>
          <cell r="G222">
            <v>24</v>
          </cell>
          <cell r="H222">
            <v>8</v>
          </cell>
          <cell r="M222">
            <v>35</v>
          </cell>
          <cell r="N222">
            <v>35</v>
          </cell>
          <cell r="O222">
            <v>35</v>
          </cell>
          <cell r="P222">
            <v>35</v>
          </cell>
        </row>
        <row r="223">
          <cell r="C223">
            <v>118.7727343137292</v>
          </cell>
          <cell r="E223">
            <v>5</v>
          </cell>
          <cell r="F223">
            <v>16</v>
          </cell>
          <cell r="G223">
            <v>24</v>
          </cell>
          <cell r="H223">
            <v>8</v>
          </cell>
          <cell r="M223">
            <v>35</v>
          </cell>
          <cell r="N223">
            <v>35</v>
          </cell>
          <cell r="O223">
            <v>35</v>
          </cell>
          <cell r="P223">
            <v>35</v>
          </cell>
        </row>
        <row r="224">
          <cell r="C224">
            <v>122.29634016513603</v>
          </cell>
          <cell r="E224">
            <v>5</v>
          </cell>
          <cell r="F224">
            <v>16</v>
          </cell>
          <cell r="G224">
            <v>24</v>
          </cell>
          <cell r="H224">
            <v>8</v>
          </cell>
          <cell r="M224">
            <v>35</v>
          </cell>
          <cell r="N224">
            <v>35</v>
          </cell>
          <cell r="O224">
            <v>35</v>
          </cell>
          <cell r="P224">
            <v>35</v>
          </cell>
        </row>
        <row r="225">
          <cell r="C225">
            <v>125.87160626292673</v>
          </cell>
          <cell r="E225">
            <v>5</v>
          </cell>
          <cell r="F225">
            <v>16</v>
          </cell>
          <cell r="G225">
            <v>24</v>
          </cell>
          <cell r="H225">
            <v>8</v>
          </cell>
          <cell r="M225">
            <v>35</v>
          </cell>
          <cell r="N225">
            <v>35</v>
          </cell>
          <cell r="O225">
            <v>35</v>
          </cell>
          <cell r="P225">
            <v>35</v>
          </cell>
        </row>
        <row r="226">
          <cell r="C226">
            <v>129.46769453696535</v>
          </cell>
          <cell r="E226">
            <v>5</v>
          </cell>
          <cell r="F226">
            <v>16</v>
          </cell>
          <cell r="G226">
            <v>24</v>
          </cell>
          <cell r="H226">
            <v>8</v>
          </cell>
          <cell r="M226">
            <v>35</v>
          </cell>
          <cell r="N226">
            <v>35</v>
          </cell>
          <cell r="O226">
            <v>35</v>
          </cell>
          <cell r="P226">
            <v>35</v>
          </cell>
        </row>
        <row r="227">
          <cell r="C227">
            <v>133.09969259211076</v>
          </cell>
          <cell r="E227">
            <v>5</v>
          </cell>
          <cell r="F227">
            <v>16</v>
          </cell>
          <cell r="G227">
            <v>24</v>
          </cell>
          <cell r="H227">
            <v>8</v>
          </cell>
          <cell r="M227">
            <v>35</v>
          </cell>
          <cell r="N227">
            <v>35</v>
          </cell>
          <cell r="O227">
            <v>35</v>
          </cell>
          <cell r="P227">
            <v>35</v>
          </cell>
        </row>
        <row r="228">
          <cell r="C228">
            <v>136.48792244320703</v>
          </cell>
          <cell r="E228">
            <v>5</v>
          </cell>
          <cell r="F228">
            <v>16</v>
          </cell>
          <cell r="G228">
            <v>24</v>
          </cell>
          <cell r="H228">
            <v>8</v>
          </cell>
          <cell r="M228">
            <v>35</v>
          </cell>
          <cell r="N228">
            <v>35</v>
          </cell>
          <cell r="O228">
            <v>35</v>
          </cell>
          <cell r="P228">
            <v>35</v>
          </cell>
        </row>
        <row r="229">
          <cell r="C229">
            <v>140.16576221302878</v>
          </cell>
          <cell r="E229">
            <v>5</v>
          </cell>
          <cell r="F229">
            <v>16</v>
          </cell>
          <cell r="G229">
            <v>24</v>
          </cell>
          <cell r="H229">
            <v>8</v>
          </cell>
          <cell r="M229">
            <v>35</v>
          </cell>
          <cell r="N229">
            <v>35</v>
          </cell>
          <cell r="O229">
            <v>35</v>
          </cell>
          <cell r="P229">
            <v>35</v>
          </cell>
        </row>
        <row r="230">
          <cell r="C230">
            <v>143.55438495081953</v>
          </cell>
          <cell r="E230">
            <v>5</v>
          </cell>
          <cell r="F230">
            <v>16</v>
          </cell>
          <cell r="G230">
            <v>24</v>
          </cell>
          <cell r="H230">
            <v>8</v>
          </cell>
          <cell r="M230">
            <v>35</v>
          </cell>
          <cell r="N230">
            <v>35</v>
          </cell>
          <cell r="O230">
            <v>35</v>
          </cell>
          <cell r="P230">
            <v>35</v>
          </cell>
        </row>
        <row r="231">
          <cell r="C231">
            <v>147.27246116717137</v>
          </cell>
          <cell r="E231">
            <v>5</v>
          </cell>
          <cell r="F231">
            <v>16</v>
          </cell>
          <cell r="G231">
            <v>24</v>
          </cell>
          <cell r="H231">
            <v>8</v>
          </cell>
          <cell r="M231">
            <v>35</v>
          </cell>
          <cell r="N231">
            <v>35</v>
          </cell>
          <cell r="O231">
            <v>35</v>
          </cell>
          <cell r="P231">
            <v>35</v>
          </cell>
        </row>
        <row r="232">
          <cell r="C232">
            <v>150.42917532953956</v>
          </cell>
          <cell r="E232">
            <v>5</v>
          </cell>
          <cell r="F232">
            <v>16</v>
          </cell>
          <cell r="G232">
            <v>24</v>
          </cell>
          <cell r="H232">
            <v>8</v>
          </cell>
          <cell r="M232">
            <v>35</v>
          </cell>
          <cell r="N232">
            <v>35</v>
          </cell>
          <cell r="O232">
            <v>35</v>
          </cell>
          <cell r="P232">
            <v>35</v>
          </cell>
        </row>
        <row r="233">
          <cell r="C233">
            <v>151.27301461112847</v>
          </cell>
          <cell r="E233">
            <v>5</v>
          </cell>
          <cell r="F233">
            <v>16</v>
          </cell>
          <cell r="G233">
            <v>24</v>
          </cell>
          <cell r="H233">
            <v>8</v>
          </cell>
          <cell r="M233">
            <v>35</v>
          </cell>
          <cell r="N233">
            <v>35</v>
          </cell>
          <cell r="O233">
            <v>35</v>
          </cell>
          <cell r="P233">
            <v>35</v>
          </cell>
        </row>
        <row r="234">
          <cell r="C234">
            <v>151.71075412938444</v>
          </cell>
          <cell r="E234">
            <v>5</v>
          </cell>
          <cell r="F234">
            <v>16</v>
          </cell>
          <cell r="G234">
            <v>24</v>
          </cell>
          <cell r="H234">
            <v>8</v>
          </cell>
          <cell r="M234">
            <v>35</v>
          </cell>
          <cell r="N234">
            <v>35</v>
          </cell>
          <cell r="O234">
            <v>35</v>
          </cell>
          <cell r="P234">
            <v>35</v>
          </cell>
        </row>
        <row r="235">
          <cell r="C235">
            <v>152.17849342888522</v>
          </cell>
          <cell r="E235">
            <v>5</v>
          </cell>
          <cell r="F235">
            <v>16</v>
          </cell>
          <cell r="G235">
            <v>24</v>
          </cell>
          <cell r="H235">
            <v>8</v>
          </cell>
          <cell r="M235">
            <v>35</v>
          </cell>
          <cell r="N235">
            <v>35</v>
          </cell>
          <cell r="O235">
            <v>35</v>
          </cell>
          <cell r="P235">
            <v>35</v>
          </cell>
        </row>
      </sheetData>
      <sheetData sheetId="3">
        <row r="6">
          <cell r="S6">
            <v>20</v>
          </cell>
          <cell r="T6">
            <v>40</v>
          </cell>
          <cell r="U6">
            <v>80</v>
          </cell>
          <cell r="V6">
            <v>160</v>
          </cell>
          <cell r="Z6">
            <v>10</v>
          </cell>
          <cell r="AA6">
            <v>834.22475616562156</v>
          </cell>
          <cell r="AB6">
            <v>1800</v>
          </cell>
          <cell r="AC6">
            <v>2400</v>
          </cell>
          <cell r="AD6">
            <v>0</v>
          </cell>
        </row>
        <row r="7">
          <cell r="S7">
            <v>40</v>
          </cell>
          <cell r="T7">
            <v>80</v>
          </cell>
          <cell r="U7">
            <v>160</v>
          </cell>
          <cell r="V7">
            <v>320</v>
          </cell>
          <cell r="Z7">
            <v>20</v>
          </cell>
          <cell r="AA7">
            <v>2174.9732458918766</v>
          </cell>
          <cell r="AB7">
            <v>4200</v>
          </cell>
          <cell r="AC7">
            <v>7200</v>
          </cell>
          <cell r="AD7">
            <v>0</v>
          </cell>
        </row>
        <row r="8">
          <cell r="S8">
            <v>60</v>
          </cell>
          <cell r="T8">
            <v>120</v>
          </cell>
          <cell r="U8">
            <v>240</v>
          </cell>
          <cell r="V8">
            <v>480</v>
          </cell>
          <cell r="Z8">
            <v>28.071211008105138</v>
          </cell>
          <cell r="AA8">
            <v>3780.3585533694722</v>
          </cell>
          <cell r="AB8">
            <v>8400</v>
          </cell>
          <cell r="AC8">
            <v>12000</v>
          </cell>
          <cell r="AD8">
            <v>0</v>
          </cell>
        </row>
        <row r="9">
          <cell r="S9">
            <v>80</v>
          </cell>
          <cell r="T9">
            <v>160</v>
          </cell>
          <cell r="U9">
            <v>320</v>
          </cell>
          <cell r="V9">
            <v>640</v>
          </cell>
          <cell r="Z9">
            <v>34.585942742481357</v>
          </cell>
          <cell r="AA9">
            <v>5245.4034228414021</v>
          </cell>
          <cell r="AB9">
            <v>11781.69125670969</v>
          </cell>
          <cell r="AC9">
            <v>19200</v>
          </cell>
          <cell r="AD9">
            <v>0</v>
          </cell>
        </row>
        <row r="10">
          <cell r="S10">
            <v>100</v>
          </cell>
          <cell r="T10">
            <v>200</v>
          </cell>
          <cell r="U10">
            <v>400</v>
          </cell>
          <cell r="V10">
            <v>800</v>
          </cell>
          <cell r="Z10">
            <v>40</v>
          </cell>
          <cell r="AA10">
            <v>6733.8070584660509</v>
          </cell>
          <cell r="AB10">
            <v>15817.398781975317</v>
          </cell>
          <cell r="AC10">
            <v>26400</v>
          </cell>
          <cell r="AD10">
            <v>0</v>
          </cell>
        </row>
        <row r="11">
          <cell r="S11">
            <v>140</v>
          </cell>
          <cell r="T11">
            <v>280</v>
          </cell>
          <cell r="U11">
            <v>560</v>
          </cell>
          <cell r="V11">
            <v>1120</v>
          </cell>
          <cell r="Z11">
            <v>43.920692243099523</v>
          </cell>
          <cell r="AA11">
            <v>8194.0194280975684</v>
          </cell>
          <cell r="AB11">
            <v>19737.975696776022</v>
          </cell>
          <cell r="AC11">
            <v>31200</v>
          </cell>
          <cell r="AD11">
            <v>0</v>
          </cell>
        </row>
        <row r="12">
          <cell r="S12">
            <v>180</v>
          </cell>
          <cell r="T12">
            <v>360</v>
          </cell>
          <cell r="U12">
            <v>720</v>
          </cell>
          <cell r="V12">
            <v>1440</v>
          </cell>
          <cell r="Z12">
            <v>49.533352307096472</v>
          </cell>
          <cell r="AA12">
            <v>10933.661836094079</v>
          </cell>
          <cell r="AB12">
            <v>26465.274030604349</v>
          </cell>
          <cell r="AC12">
            <v>45600</v>
          </cell>
          <cell r="AD12">
            <v>0</v>
          </cell>
        </row>
        <row r="13">
          <cell r="S13">
            <v>220</v>
          </cell>
          <cell r="T13">
            <v>440</v>
          </cell>
          <cell r="U13">
            <v>880</v>
          </cell>
          <cell r="V13">
            <v>1760</v>
          </cell>
          <cell r="Z13">
            <v>53.567039423670657</v>
          </cell>
          <cell r="AA13">
            <v>13455.356759933666</v>
          </cell>
          <cell r="AB13">
            <v>33421.673820506679</v>
          </cell>
          <cell r="AC13">
            <v>57954.678112810689</v>
          </cell>
          <cell r="AD13">
            <v>0</v>
          </cell>
        </row>
        <row r="14">
          <cell r="S14">
            <v>260</v>
          </cell>
          <cell r="T14">
            <v>520</v>
          </cell>
          <cell r="U14">
            <v>1040</v>
          </cell>
          <cell r="V14">
            <v>2080</v>
          </cell>
          <cell r="Z14">
            <v>59.300028460644697</v>
          </cell>
          <cell r="AA14">
            <v>18296.210241187116</v>
          </cell>
          <cell r="AB14">
            <v>46145.646898703439</v>
          </cell>
          <cell r="AC14">
            <v>79366.757831633004</v>
          </cell>
          <cell r="AD14">
            <v>0</v>
          </cell>
        </row>
        <row r="15">
          <cell r="S15">
            <v>300</v>
          </cell>
          <cell r="T15">
            <v>600</v>
          </cell>
          <cell r="U15">
            <v>1200</v>
          </cell>
          <cell r="V15">
            <v>2400</v>
          </cell>
          <cell r="Z15">
            <v>65.075479910097457</v>
          </cell>
          <cell r="AA15">
            <v>24152.459397150975</v>
          </cell>
          <cell r="AB15">
            <v>64740.681370572136</v>
          </cell>
          <cell r="AC15">
            <v>109580.02938655685</v>
          </cell>
          <cell r="AD15">
            <v>4800</v>
          </cell>
        </row>
        <row r="16">
          <cell r="S16">
            <v>360</v>
          </cell>
          <cell r="T16">
            <v>720</v>
          </cell>
          <cell r="U16">
            <v>1440</v>
          </cell>
          <cell r="V16">
            <v>2880</v>
          </cell>
          <cell r="Z16">
            <v>69.18336653741882</v>
          </cell>
          <cell r="AA16">
            <v>28559.851255499201</v>
          </cell>
          <cell r="AB16">
            <v>76293.237521016883</v>
          </cell>
          <cell r="AC16">
            <v>127324.75563363987</v>
          </cell>
          <cell r="AD16">
            <v>4800</v>
          </cell>
        </row>
        <row r="17">
          <cell r="S17">
            <v>420</v>
          </cell>
          <cell r="T17">
            <v>840</v>
          </cell>
          <cell r="U17">
            <v>1680</v>
          </cell>
          <cell r="V17">
            <v>3360</v>
          </cell>
          <cell r="Z17">
            <v>72.375871759353331</v>
          </cell>
          <cell r="AA17">
            <v>29000</v>
          </cell>
          <cell r="AB17">
            <v>87782.427051138206</v>
          </cell>
          <cell r="AC17">
            <v>140560.30197233972</v>
          </cell>
          <cell r="AD17">
            <v>14400</v>
          </cell>
        </row>
        <row r="18">
          <cell r="S18">
            <v>480</v>
          </cell>
          <cell r="T18">
            <v>960</v>
          </cell>
          <cell r="U18">
            <v>1920</v>
          </cell>
          <cell r="V18">
            <v>3840</v>
          </cell>
          <cell r="Z18">
            <v>74.998404927577795</v>
          </cell>
          <cell r="AA18">
            <v>29000</v>
          </cell>
          <cell r="AB18">
            <v>99273.148538425565</v>
          </cell>
          <cell r="AC18">
            <v>153797.61312569474</v>
          </cell>
          <cell r="AD18">
            <v>19200</v>
          </cell>
        </row>
        <row r="19">
          <cell r="S19">
            <v>540</v>
          </cell>
          <cell r="T19">
            <v>1080</v>
          </cell>
          <cell r="U19">
            <v>2160</v>
          </cell>
          <cell r="V19">
            <v>4320</v>
          </cell>
          <cell r="Z19">
            <v>77.875308029777003</v>
          </cell>
          <cell r="AA19">
            <v>29000</v>
          </cell>
          <cell r="AB19">
            <v>116419.62718987283</v>
          </cell>
          <cell r="AC19">
            <v>175099.91625647215</v>
          </cell>
          <cell r="AD19">
            <v>28800</v>
          </cell>
        </row>
        <row r="20">
          <cell r="S20">
            <v>600</v>
          </cell>
          <cell r="T20">
            <v>1200</v>
          </cell>
          <cell r="U20">
            <v>2400</v>
          </cell>
          <cell r="V20">
            <v>4800</v>
          </cell>
          <cell r="Z20">
            <v>80.272123558064706</v>
          </cell>
          <cell r="AA20">
            <v>29000</v>
          </cell>
          <cell r="AB20">
            <v>130597.68166744654</v>
          </cell>
          <cell r="AC20">
            <v>195669.98683492062</v>
          </cell>
          <cell r="AD20">
            <v>40489.574255379252</v>
          </cell>
        </row>
        <row r="21">
          <cell r="S21">
            <v>700</v>
          </cell>
          <cell r="T21">
            <v>1400</v>
          </cell>
          <cell r="U21">
            <v>2800</v>
          </cell>
          <cell r="V21">
            <v>5600</v>
          </cell>
          <cell r="Z21">
            <v>82.328492296001457</v>
          </cell>
          <cell r="AA21">
            <v>29000</v>
          </cell>
          <cell r="AB21">
            <v>144775.73614502035</v>
          </cell>
          <cell r="AC21">
            <v>213423.37678944785</v>
          </cell>
          <cell r="AD21">
            <v>49507.169152916867</v>
          </cell>
        </row>
        <row r="22">
          <cell r="S22">
            <v>800</v>
          </cell>
          <cell r="T22">
            <v>1600</v>
          </cell>
          <cell r="U22">
            <v>3200</v>
          </cell>
          <cell r="V22">
            <v>6400</v>
          </cell>
          <cell r="Z22">
            <v>84.132234338875293</v>
          </cell>
          <cell r="AA22">
            <v>29000</v>
          </cell>
          <cell r="AB22">
            <v>158877.69184893547</v>
          </cell>
          <cell r="AC22">
            <v>231081.477844785</v>
          </cell>
          <cell r="AD22">
            <v>58476.363339754811</v>
          </cell>
        </row>
        <row r="23">
          <cell r="S23">
            <v>900</v>
          </cell>
          <cell r="T23">
            <v>1800</v>
          </cell>
          <cell r="U23">
            <v>3600</v>
          </cell>
          <cell r="V23">
            <v>7200</v>
          </cell>
          <cell r="Z23">
            <v>86.465948248806328</v>
          </cell>
          <cell r="AA23">
            <v>29000</v>
          </cell>
          <cell r="AB23">
            <v>177589.55904315616</v>
          </cell>
          <cell r="AC23">
            <v>254511.9898097222</v>
          </cell>
          <cell r="AD23">
            <v>70377.575766389607</v>
          </cell>
        </row>
        <row r="24">
          <cell r="S24">
            <v>1000</v>
          </cell>
          <cell r="T24">
            <v>2000</v>
          </cell>
          <cell r="U24">
            <v>4000</v>
          </cell>
          <cell r="V24">
            <v>8000</v>
          </cell>
          <cell r="Z24">
            <v>90.244911202258237</v>
          </cell>
          <cell r="AA24">
            <v>29000</v>
          </cell>
          <cell r="AB24">
            <v>185600</v>
          </cell>
          <cell r="AC24">
            <v>292452.81722610677</v>
          </cell>
          <cell r="AD24">
            <v>87724.196437240738</v>
          </cell>
        </row>
        <row r="25">
          <cell r="S25">
            <v>1100</v>
          </cell>
          <cell r="T25">
            <v>2200</v>
          </cell>
          <cell r="U25">
            <v>4400</v>
          </cell>
          <cell r="V25">
            <v>8800</v>
          </cell>
          <cell r="Z25">
            <v>93.235489905456092</v>
          </cell>
          <cell r="AA25">
            <v>29000</v>
          </cell>
          <cell r="AB25">
            <v>185600</v>
          </cell>
          <cell r="AC25">
            <v>322478.25855770294</v>
          </cell>
          <cell r="AD25">
            <v>101450.11247454183</v>
          </cell>
        </row>
        <row r="26">
          <cell r="S26">
            <v>1280</v>
          </cell>
          <cell r="T26">
            <v>2560</v>
          </cell>
          <cell r="U26">
            <v>5120</v>
          </cell>
          <cell r="V26">
            <v>10240</v>
          </cell>
          <cell r="Z26">
            <v>96.807063977001675</v>
          </cell>
          <cell r="AA26">
            <v>29000</v>
          </cell>
          <cell r="AB26">
            <v>185600</v>
          </cell>
          <cell r="AC26">
            <v>353124.9562369294</v>
          </cell>
          <cell r="AD26">
            <v>117842.63402049392</v>
          </cell>
        </row>
        <row r="27">
          <cell r="S27">
            <v>1460</v>
          </cell>
          <cell r="T27">
            <v>2920</v>
          </cell>
          <cell r="U27">
            <v>5840</v>
          </cell>
          <cell r="V27">
            <v>11680</v>
          </cell>
          <cell r="Z27">
            <v>100.50342858241972</v>
          </cell>
          <cell r="AA27">
            <v>29000</v>
          </cell>
          <cell r="AB27">
            <v>185600</v>
          </cell>
          <cell r="AC27">
            <v>381577.1362455932</v>
          </cell>
          <cell r="AD27">
            <v>133673.25754726317</v>
          </cell>
        </row>
        <row r="28">
          <cell r="S28">
            <v>1640</v>
          </cell>
          <cell r="T28">
            <v>3280</v>
          </cell>
          <cell r="U28">
            <v>6560</v>
          </cell>
          <cell r="V28">
            <v>13120</v>
          </cell>
          <cell r="Z28">
            <v>104.10129967499306</v>
          </cell>
          <cell r="AA28">
            <v>29000</v>
          </cell>
          <cell r="AB28">
            <v>185600</v>
          </cell>
          <cell r="AC28">
            <v>409271.17806814972</v>
          </cell>
          <cell r="AD28">
            <v>147434.27211747752</v>
          </cell>
        </row>
        <row r="29">
          <cell r="S29">
            <v>1820</v>
          </cell>
          <cell r="T29">
            <v>3640</v>
          </cell>
          <cell r="U29">
            <v>7280</v>
          </cell>
          <cell r="V29">
            <v>14560</v>
          </cell>
          <cell r="Z29">
            <v>107.48165553683219</v>
          </cell>
          <cell r="AA29">
            <v>29000</v>
          </cell>
          <cell r="AB29">
            <v>185600</v>
          </cell>
          <cell r="AC29">
            <v>435290.93091758806</v>
          </cell>
          <cell r="AD29">
            <v>160363.34185632895</v>
          </cell>
        </row>
        <row r="30">
          <cell r="S30">
            <v>2000</v>
          </cell>
          <cell r="T30">
            <v>4000</v>
          </cell>
          <cell r="U30">
            <v>8000</v>
          </cell>
          <cell r="V30">
            <v>16000</v>
          </cell>
          <cell r="Z30">
            <v>111.03813549320469</v>
          </cell>
          <cell r="AA30">
            <v>29000</v>
          </cell>
          <cell r="AB30">
            <v>185600</v>
          </cell>
          <cell r="AC30">
            <v>462666.37103721098</v>
          </cell>
          <cell r="AD30">
            <v>173966.04502135902</v>
          </cell>
        </row>
        <row r="31">
          <cell r="S31">
            <v>2300</v>
          </cell>
          <cell r="T31">
            <v>4600</v>
          </cell>
          <cell r="U31">
            <v>9200</v>
          </cell>
          <cell r="V31">
            <v>18400</v>
          </cell>
          <cell r="Z31">
            <v>114.50860608277577</v>
          </cell>
          <cell r="AA31">
            <v>29000</v>
          </cell>
          <cell r="AB31">
            <v>185600</v>
          </cell>
          <cell r="AC31">
            <v>489379.76770390238</v>
          </cell>
          <cell r="AD31">
            <v>187239.78249549129</v>
          </cell>
        </row>
        <row r="32">
          <cell r="S32">
            <v>2600</v>
          </cell>
          <cell r="T32">
            <v>5200</v>
          </cell>
          <cell r="U32">
            <v>10400</v>
          </cell>
          <cell r="V32">
            <v>20800</v>
          </cell>
          <cell r="Z32">
            <v>118.05948896247369</v>
          </cell>
          <cell r="AA32">
            <v>29000</v>
          </cell>
          <cell r="AB32">
            <v>185600</v>
          </cell>
          <cell r="AC32">
            <v>516712.12521397043</v>
          </cell>
          <cell r="AD32">
            <v>200821.07815266805</v>
          </cell>
        </row>
        <row r="33">
          <cell r="S33">
            <v>2900</v>
          </cell>
          <cell r="T33">
            <v>5800</v>
          </cell>
          <cell r="U33">
            <v>11600</v>
          </cell>
          <cell r="V33">
            <v>23200</v>
          </cell>
          <cell r="Z33">
            <v>121.47928719052189</v>
          </cell>
          <cell r="AA33">
            <v>29000</v>
          </cell>
          <cell r="AB33">
            <v>185600</v>
          </cell>
          <cell r="AC33">
            <v>543035.47941856249</v>
          </cell>
          <cell r="AD33">
            <v>213901.00570774495</v>
          </cell>
        </row>
        <row r="34">
          <cell r="S34">
            <v>3200</v>
          </cell>
          <cell r="T34">
            <v>6400</v>
          </cell>
          <cell r="U34">
            <v>12800</v>
          </cell>
          <cell r="V34">
            <v>25600</v>
          </cell>
          <cell r="Z34">
            <v>125.02015904129435</v>
          </cell>
          <cell r="AA34">
            <v>29000</v>
          </cell>
          <cell r="AB34">
            <v>185600</v>
          </cell>
          <cell r="AC34">
            <v>556800</v>
          </cell>
          <cell r="AD34">
            <v>226640.40883440289</v>
          </cell>
        </row>
        <row r="35">
          <cell r="S35">
            <v>3500</v>
          </cell>
          <cell r="T35">
            <v>7000</v>
          </cell>
          <cell r="U35">
            <v>14000</v>
          </cell>
          <cell r="V35">
            <v>28000</v>
          </cell>
          <cell r="Z35">
            <v>128.56549059889721</v>
          </cell>
          <cell r="AA35">
            <v>29000</v>
          </cell>
          <cell r="AB35">
            <v>185600</v>
          </cell>
          <cell r="AC35">
            <v>556800</v>
          </cell>
          <cell r="AD35">
            <v>237036.45724930899</v>
          </cell>
        </row>
        <row r="36">
          <cell r="S36">
            <v>3960</v>
          </cell>
          <cell r="T36">
            <v>7920</v>
          </cell>
          <cell r="U36">
            <v>15840</v>
          </cell>
          <cell r="V36">
            <v>31680</v>
          </cell>
          <cell r="Z36">
            <v>132.07530828871487</v>
          </cell>
          <cell r="AA36">
            <v>29000</v>
          </cell>
          <cell r="AB36">
            <v>185600</v>
          </cell>
          <cell r="AC36">
            <v>556800</v>
          </cell>
          <cell r="AD36">
            <v>247328.36762158189</v>
          </cell>
        </row>
        <row r="37">
          <cell r="S37">
            <v>4420</v>
          </cell>
          <cell r="T37">
            <v>8840</v>
          </cell>
          <cell r="U37">
            <v>17680</v>
          </cell>
          <cell r="V37">
            <v>35360</v>
          </cell>
          <cell r="Z37">
            <v>135.54811255008914</v>
          </cell>
          <cell r="AA37">
            <v>29000</v>
          </cell>
          <cell r="AB37">
            <v>185600</v>
          </cell>
          <cell r="AC37">
            <v>556800</v>
          </cell>
          <cell r="AD37">
            <v>257511.74275875808</v>
          </cell>
        </row>
        <row r="38">
          <cell r="S38">
            <v>4880</v>
          </cell>
          <cell r="T38">
            <v>9760</v>
          </cell>
          <cell r="U38">
            <v>19520</v>
          </cell>
          <cell r="V38">
            <v>39040</v>
          </cell>
          <cell r="Z38">
            <v>139.0493876099641</v>
          </cell>
          <cell r="AA38">
            <v>29000</v>
          </cell>
          <cell r="AB38">
            <v>185600</v>
          </cell>
          <cell r="AC38">
            <v>556800</v>
          </cell>
          <cell r="AD38">
            <v>267778.60340210359</v>
          </cell>
        </row>
        <row r="39">
          <cell r="S39">
            <v>5340</v>
          </cell>
          <cell r="T39">
            <v>10680</v>
          </cell>
          <cell r="U39">
            <v>21360</v>
          </cell>
          <cell r="V39">
            <v>42720</v>
          </cell>
          <cell r="Z39">
            <v>142.53355653582128</v>
          </cell>
          <cell r="AA39">
            <v>29000</v>
          </cell>
          <cell r="AB39">
            <v>185600</v>
          </cell>
          <cell r="AC39">
            <v>556800</v>
          </cell>
          <cell r="AD39">
            <v>277995.30337794847</v>
          </cell>
        </row>
        <row r="40">
          <cell r="S40">
            <v>5800</v>
          </cell>
          <cell r="T40">
            <v>11600</v>
          </cell>
          <cell r="U40">
            <v>23200</v>
          </cell>
          <cell r="V40">
            <v>46400</v>
          </cell>
          <cell r="Z40">
            <v>146.02664953963369</v>
          </cell>
          <cell r="AA40">
            <v>29000</v>
          </cell>
          <cell r="AB40">
            <v>185600</v>
          </cell>
          <cell r="AC40">
            <v>556800</v>
          </cell>
          <cell r="AD40">
            <v>288238.17161054839</v>
          </cell>
        </row>
        <row r="41">
          <cell r="Z41">
            <v>149.52287096243165</v>
          </cell>
          <cell r="AA41">
            <v>29000</v>
          </cell>
          <cell r="AB41">
            <v>185600</v>
          </cell>
          <cell r="AC41">
            <v>556800</v>
          </cell>
          <cell r="AD41">
            <v>298490.21337028034</v>
          </cell>
        </row>
        <row r="42">
          <cell r="Z42">
            <v>153.02723536432757</v>
          </cell>
          <cell r="AA42">
            <v>29000</v>
          </cell>
          <cell r="AB42">
            <v>185600</v>
          </cell>
          <cell r="AC42">
            <v>556800</v>
          </cell>
          <cell r="AD42">
            <v>308766.13295457332</v>
          </cell>
        </row>
        <row r="43">
          <cell r="Z43">
            <v>156.52008914974525</v>
          </cell>
          <cell r="AA43">
            <v>29000</v>
          </cell>
          <cell r="AB43">
            <v>185600</v>
          </cell>
          <cell r="AC43">
            <v>556800</v>
          </cell>
          <cell r="AD43">
            <v>319008.29972216958</v>
          </cell>
        </row>
        <row r="44">
          <cell r="Z44">
            <v>159.99202506384199</v>
          </cell>
          <cell r="AA44">
            <v>29000</v>
          </cell>
          <cell r="AB44">
            <v>185600</v>
          </cell>
          <cell r="AC44">
            <v>556800</v>
          </cell>
          <cell r="AD44">
            <v>329189.12858682085</v>
          </cell>
        </row>
        <row r="186">
          <cell r="Z186">
            <v>10.040470049930473</v>
          </cell>
          <cell r="AA186">
            <v>3326.550956413641</v>
          </cell>
          <cell r="AB186">
            <v>7200</v>
          </cell>
          <cell r="AC186">
            <v>12000</v>
          </cell>
          <cell r="AD186">
            <v>0</v>
          </cell>
        </row>
        <row r="187">
          <cell r="Z187">
            <v>19.288856680060892</v>
          </cell>
          <cell r="AA187">
            <v>8631.6875823168302</v>
          </cell>
          <cell r="AB187">
            <v>20744.109384636391</v>
          </cell>
          <cell r="AC187">
            <v>33600</v>
          </cell>
          <cell r="AD187">
            <v>0</v>
          </cell>
        </row>
        <row r="188">
          <cell r="Z188">
            <v>27.144641112884834</v>
          </cell>
          <cell r="AA188">
            <v>12912.949741641969</v>
          </cell>
          <cell r="AB188">
            <v>31925.378597633018</v>
          </cell>
          <cell r="AC188">
            <v>55200</v>
          </cell>
          <cell r="AD188">
            <v>0</v>
          </cell>
        </row>
        <row r="189">
          <cell r="Z189">
            <v>33.399598377161809</v>
          </cell>
          <cell r="AA189">
            <v>17489.244890203878</v>
          </cell>
          <cell r="AB189">
            <v>43614.676968782049</v>
          </cell>
          <cell r="AC189">
            <v>75759.425722279178</v>
          </cell>
          <cell r="AD189">
            <v>0</v>
          </cell>
        </row>
        <row r="190">
          <cell r="Z190">
            <v>38.848984787984186</v>
          </cell>
          <cell r="AA190">
            <v>21877.370599861475</v>
          </cell>
          <cell r="AB190">
            <v>57816.972257422458</v>
          </cell>
          <cell r="AC190">
            <v>101007.95067986212</v>
          </cell>
          <cell r="AD190">
            <v>0</v>
          </cell>
        </row>
        <row r="191">
          <cell r="Z191">
            <v>42.643360270022924</v>
          </cell>
          <cell r="AA191">
            <v>26262.98678389996</v>
          </cell>
          <cell r="AB191">
            <v>70682.722955052363</v>
          </cell>
          <cell r="AC191">
            <v>124190.8280737006</v>
          </cell>
          <cell r="AD191">
            <v>0</v>
          </cell>
        </row>
        <row r="192">
          <cell r="Z192">
            <v>48.493134765265182</v>
          </cell>
          <cell r="AA192">
            <v>29000</v>
          </cell>
          <cell r="AB192">
            <v>93301.74500737153</v>
          </cell>
          <cell r="AC192">
            <v>167619.35041415333</v>
          </cell>
          <cell r="AD192">
            <v>0</v>
          </cell>
        </row>
        <row r="193">
          <cell r="Z193">
            <v>52.559419343629337</v>
          </cell>
          <cell r="AA193">
            <v>29000</v>
          </cell>
          <cell r="AB193">
            <v>114038.56892464784</v>
          </cell>
          <cell r="AC193">
            <v>205854.40471230858</v>
          </cell>
          <cell r="AD193">
            <v>0</v>
          </cell>
        </row>
        <row r="194">
          <cell r="Z194">
            <v>58.560986008166232</v>
          </cell>
          <cell r="AA194">
            <v>29000</v>
          </cell>
          <cell r="AB194">
            <v>145099.4254107764</v>
          </cell>
          <cell r="AC194">
            <v>268084.15544625657</v>
          </cell>
          <cell r="AD194">
            <v>0</v>
          </cell>
        </row>
        <row r="195">
          <cell r="Z195">
            <v>64.247064283227857</v>
          </cell>
          <cell r="AA195">
            <v>29000</v>
          </cell>
          <cell r="AB195">
            <v>185600</v>
          </cell>
          <cell r="AC195">
            <v>348043.84334000229</v>
          </cell>
          <cell r="AD195">
            <v>9600</v>
          </cell>
        </row>
        <row r="196">
          <cell r="Z196">
            <v>68.518369035696878</v>
          </cell>
          <cell r="AA196">
            <v>29000</v>
          </cell>
          <cell r="AB196">
            <v>185600</v>
          </cell>
          <cell r="AC196">
            <v>405083.71583430236</v>
          </cell>
          <cell r="AD196">
            <v>24000</v>
          </cell>
        </row>
        <row r="197">
          <cell r="Z197">
            <v>71.7664716439551</v>
          </cell>
          <cell r="AA197">
            <v>29000</v>
          </cell>
          <cell r="AB197">
            <v>185600</v>
          </cell>
          <cell r="AC197">
            <v>449556.39810079039</v>
          </cell>
          <cell r="AD197">
            <v>57551.633767433283</v>
          </cell>
        </row>
        <row r="198">
          <cell r="Z198">
            <v>74.370993278111257</v>
          </cell>
          <cell r="AA198">
            <v>29000</v>
          </cell>
          <cell r="AB198">
            <v>185600</v>
          </cell>
          <cell r="AC198">
            <v>494029.08036727837</v>
          </cell>
          <cell r="AD198">
            <v>85354.343046484049</v>
          </cell>
        </row>
        <row r="199">
          <cell r="Z199">
            <v>77.234275947206214</v>
          </cell>
          <cell r="AA199">
            <v>29000</v>
          </cell>
          <cell r="AB199">
            <v>185600</v>
          </cell>
          <cell r="AC199">
            <v>553325.99005592894</v>
          </cell>
          <cell r="AD199">
            <v>120711.50658754272</v>
          </cell>
        </row>
        <row r="200">
          <cell r="Z200">
            <v>79.725666247801229</v>
          </cell>
          <cell r="AA200">
            <v>29000</v>
          </cell>
          <cell r="AB200">
            <v>185600</v>
          </cell>
          <cell r="AC200">
            <v>556800</v>
          </cell>
          <cell r="AD200">
            <v>151390.55844050125</v>
          </cell>
        </row>
        <row r="201">
          <cell r="Z201">
            <v>81.863982387630472</v>
          </cell>
          <cell r="AA201">
            <v>29000</v>
          </cell>
          <cell r="AB201">
            <v>185600</v>
          </cell>
          <cell r="AC201">
            <v>556800</v>
          </cell>
          <cell r="AD201">
            <v>180854.86139138349</v>
          </cell>
        </row>
        <row r="202">
          <cell r="Z202">
            <v>83.667042947574714</v>
          </cell>
          <cell r="AA202">
            <v>29000</v>
          </cell>
          <cell r="AB202">
            <v>185600</v>
          </cell>
          <cell r="AC202">
            <v>556800</v>
          </cell>
          <cell r="AD202">
            <v>210037.11138020307</v>
          </cell>
        </row>
        <row r="203">
          <cell r="Z203">
            <v>86.154780808490059</v>
          </cell>
          <cell r="AA203">
            <v>29000</v>
          </cell>
          <cell r="AB203">
            <v>185600</v>
          </cell>
          <cell r="AC203">
            <v>556800</v>
          </cell>
          <cell r="AD203">
            <v>246247.67429319909</v>
          </cell>
        </row>
        <row r="204">
          <cell r="Z204">
            <v>90.480184629206022</v>
          </cell>
          <cell r="AA204">
            <v>29000</v>
          </cell>
          <cell r="AB204">
            <v>185600</v>
          </cell>
          <cell r="AC204">
            <v>556800</v>
          </cell>
          <cell r="AD204">
            <v>312121.97592174163</v>
          </cell>
        </row>
        <row r="205">
          <cell r="Z205">
            <v>93.660063512140525</v>
          </cell>
          <cell r="AA205">
            <v>29000</v>
          </cell>
          <cell r="AB205">
            <v>185600</v>
          </cell>
          <cell r="AC205">
            <v>556800</v>
          </cell>
          <cell r="AD205">
            <v>371200</v>
          </cell>
        </row>
        <row r="206">
          <cell r="Z206">
            <v>97.160854181271915</v>
          </cell>
          <cell r="AA206">
            <v>29000</v>
          </cell>
          <cell r="AB206">
            <v>185600</v>
          </cell>
          <cell r="AC206">
            <v>556800</v>
          </cell>
          <cell r="AD206">
            <v>371200</v>
          </cell>
        </row>
        <row r="207">
          <cell r="Z207">
            <v>100.93202102081295</v>
          </cell>
          <cell r="AA207">
            <v>29000</v>
          </cell>
          <cell r="AB207">
            <v>185600</v>
          </cell>
          <cell r="AC207">
            <v>556800</v>
          </cell>
          <cell r="AD207">
            <v>371200</v>
          </cell>
        </row>
        <row r="208">
          <cell r="Z208">
            <v>104.52148587104635</v>
          </cell>
          <cell r="AA208">
            <v>29000</v>
          </cell>
          <cell r="AB208">
            <v>185600</v>
          </cell>
          <cell r="AC208">
            <v>556800</v>
          </cell>
          <cell r="AD208">
            <v>371200</v>
          </cell>
        </row>
        <row r="209">
          <cell r="Z209">
            <v>108.07910403507462</v>
          </cell>
          <cell r="AA209">
            <v>29000</v>
          </cell>
          <cell r="AB209">
            <v>185600</v>
          </cell>
          <cell r="AC209">
            <v>556800</v>
          </cell>
          <cell r="AD209">
            <v>371200</v>
          </cell>
        </row>
        <row r="210">
          <cell r="Z210">
            <v>111.54097546332497</v>
          </cell>
          <cell r="AA210">
            <v>29000</v>
          </cell>
          <cell r="AB210">
            <v>185600</v>
          </cell>
          <cell r="AC210">
            <v>556800</v>
          </cell>
          <cell r="AD210">
            <v>371200</v>
          </cell>
        </row>
        <row r="211">
          <cell r="Z211">
            <v>115.24491911833488</v>
          </cell>
          <cell r="AA211">
            <v>29000</v>
          </cell>
          <cell r="AB211">
            <v>185600</v>
          </cell>
          <cell r="AC211">
            <v>556800</v>
          </cell>
          <cell r="AD211">
            <v>371200</v>
          </cell>
        </row>
        <row r="212">
          <cell r="Z212">
            <v>118.7727343137292</v>
          </cell>
          <cell r="AA212">
            <v>29000</v>
          </cell>
          <cell r="AB212">
            <v>185600</v>
          </cell>
          <cell r="AC212">
            <v>556800</v>
          </cell>
          <cell r="AD212">
            <v>371200</v>
          </cell>
        </row>
        <row r="213">
          <cell r="Z213">
            <v>122.29634016513603</v>
          </cell>
          <cell r="AA213">
            <v>29000</v>
          </cell>
          <cell r="AB213">
            <v>185600</v>
          </cell>
          <cell r="AC213">
            <v>556800</v>
          </cell>
          <cell r="AD213">
            <v>371200</v>
          </cell>
        </row>
        <row r="214">
          <cell r="Z214">
            <v>125.87160626292673</v>
          </cell>
          <cell r="AA214">
            <v>29000</v>
          </cell>
          <cell r="AB214">
            <v>185600</v>
          </cell>
          <cell r="AC214">
            <v>556800</v>
          </cell>
          <cell r="AD214">
            <v>371200</v>
          </cell>
        </row>
        <row r="215">
          <cell r="Z215">
            <v>129.46769453696535</v>
          </cell>
          <cell r="AA215">
            <v>29000</v>
          </cell>
          <cell r="AB215">
            <v>185600</v>
          </cell>
          <cell r="AC215">
            <v>556800</v>
          </cell>
          <cell r="AD215">
            <v>371200</v>
          </cell>
        </row>
        <row r="216">
          <cell r="Z216">
            <v>133.09969259211076</v>
          </cell>
          <cell r="AA216">
            <v>29000</v>
          </cell>
          <cell r="AB216">
            <v>185600</v>
          </cell>
          <cell r="AC216">
            <v>556800</v>
          </cell>
          <cell r="AD216">
            <v>371200</v>
          </cell>
        </row>
        <row r="217">
          <cell r="Z217">
            <v>136.48792244320703</v>
          </cell>
          <cell r="AA217">
            <v>29000</v>
          </cell>
          <cell r="AB217">
            <v>185600</v>
          </cell>
          <cell r="AC217">
            <v>556800</v>
          </cell>
          <cell r="AD217">
            <v>371200</v>
          </cell>
        </row>
        <row r="218">
          <cell r="Z218">
            <v>140.16576221302878</v>
          </cell>
          <cell r="AA218">
            <v>29000</v>
          </cell>
          <cell r="AB218">
            <v>185600</v>
          </cell>
          <cell r="AC218">
            <v>556800</v>
          </cell>
          <cell r="AD218">
            <v>371200</v>
          </cell>
        </row>
        <row r="219">
          <cell r="Z219">
            <v>143.55438495081953</v>
          </cell>
          <cell r="AA219">
            <v>29000</v>
          </cell>
          <cell r="AB219">
            <v>185600</v>
          </cell>
          <cell r="AC219">
            <v>556800</v>
          </cell>
          <cell r="AD219">
            <v>371200</v>
          </cell>
        </row>
        <row r="220">
          <cell r="Z220">
            <v>147.27246116717137</v>
          </cell>
          <cell r="AA220">
            <v>29000</v>
          </cell>
          <cell r="AB220">
            <v>185600</v>
          </cell>
          <cell r="AC220">
            <v>556800</v>
          </cell>
          <cell r="AD220">
            <v>371200</v>
          </cell>
        </row>
        <row r="221">
          <cell r="Z221">
            <v>150.42917532953956</v>
          </cell>
          <cell r="AA221">
            <v>29000</v>
          </cell>
          <cell r="AB221">
            <v>185600</v>
          </cell>
          <cell r="AC221">
            <v>556800</v>
          </cell>
          <cell r="AD221">
            <v>371200</v>
          </cell>
        </row>
        <row r="222">
          <cell r="Z222">
            <v>151.27301461112847</v>
          </cell>
          <cell r="AA222">
            <v>29000</v>
          </cell>
          <cell r="AB222">
            <v>185600</v>
          </cell>
          <cell r="AC222">
            <v>556800</v>
          </cell>
          <cell r="AD222">
            <v>371200</v>
          </cell>
        </row>
        <row r="223">
          <cell r="Z223">
            <v>151.71075412938444</v>
          </cell>
          <cell r="AA223">
            <v>29000</v>
          </cell>
          <cell r="AB223">
            <v>185600</v>
          </cell>
          <cell r="AC223">
            <v>556800</v>
          </cell>
          <cell r="AD223">
            <v>371200</v>
          </cell>
        </row>
        <row r="224">
          <cell r="Z224">
            <v>152.17849342888522</v>
          </cell>
          <cell r="AA224">
            <v>29000</v>
          </cell>
          <cell r="AB224">
            <v>185600</v>
          </cell>
          <cell r="AC224">
            <v>556800</v>
          </cell>
          <cell r="AD224">
            <v>371200</v>
          </cell>
        </row>
      </sheetData>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套装属性规划"/>
      <sheetName val="节奏预期"/>
      <sheetName val="装备强化"/>
      <sheetName val="装备突破"/>
      <sheetName val="经验消耗"/>
      <sheetName val="银币消耗"/>
      <sheetName val="属性汇总"/>
      <sheetName val="装备数量阶位验证"/>
      <sheetName val="套装属性差异化(废弃)"/>
      <sheetName val="属性计算"/>
    </sheetNames>
    <sheetDataSet>
      <sheetData sheetId="0" refreshError="1"/>
      <sheetData sheetId="1" refreshError="1"/>
      <sheetData sheetId="2">
        <row r="6">
          <cell r="B6">
            <v>10</v>
          </cell>
          <cell r="D6">
            <v>12</v>
          </cell>
          <cell r="E6">
            <v>6</v>
          </cell>
          <cell r="F6">
            <v>0</v>
          </cell>
          <cell r="G6">
            <v>0</v>
          </cell>
          <cell r="H6">
            <v>0</v>
          </cell>
          <cell r="N6">
            <v>10</v>
          </cell>
          <cell r="O6">
            <v>10</v>
          </cell>
          <cell r="P6" t="str">
            <v/>
          </cell>
          <cell r="Q6" t="str">
            <v/>
          </cell>
          <cell r="R6" t="str">
            <v/>
          </cell>
        </row>
        <row r="7">
          <cell r="B7">
            <v>20</v>
          </cell>
          <cell r="D7">
            <v>0</v>
          </cell>
          <cell r="E7">
            <v>13</v>
          </cell>
          <cell r="F7">
            <v>5</v>
          </cell>
          <cell r="G7">
            <v>0</v>
          </cell>
          <cell r="H7">
            <v>0</v>
          </cell>
          <cell r="N7">
            <v>20</v>
          </cell>
          <cell r="O7">
            <v>30</v>
          </cell>
          <cell r="P7">
            <v>30</v>
          </cell>
          <cell r="Q7" t="str">
            <v/>
          </cell>
          <cell r="R7" t="str">
            <v/>
          </cell>
        </row>
        <row r="8">
          <cell r="B8">
            <v>30</v>
          </cell>
          <cell r="D8">
            <v>0</v>
          </cell>
          <cell r="E8">
            <v>0</v>
          </cell>
          <cell r="F8">
            <v>16</v>
          </cell>
          <cell r="G8">
            <v>2</v>
          </cell>
          <cell r="H8">
            <v>0</v>
          </cell>
          <cell r="O8">
            <v>40</v>
          </cell>
          <cell r="P8">
            <v>60</v>
          </cell>
          <cell r="Q8">
            <v>60</v>
          </cell>
          <cell r="R8" t="str">
            <v/>
          </cell>
        </row>
        <row r="9">
          <cell r="B9">
            <v>40</v>
          </cell>
          <cell r="D9">
            <v>0</v>
          </cell>
          <cell r="E9">
            <v>0</v>
          </cell>
          <cell r="F9">
            <v>0</v>
          </cell>
          <cell r="G9">
            <v>16</v>
          </cell>
          <cell r="H9">
            <v>0</v>
          </cell>
          <cell r="N9" t="str">
            <v/>
          </cell>
          <cell r="O9">
            <v>40</v>
          </cell>
          <cell r="P9">
            <v>80</v>
          </cell>
          <cell r="Q9">
            <v>80</v>
          </cell>
          <cell r="R9" t="str">
            <v/>
          </cell>
        </row>
        <row r="10">
          <cell r="B10">
            <v>50</v>
          </cell>
          <cell r="D10">
            <v>0</v>
          </cell>
          <cell r="E10">
            <v>0</v>
          </cell>
          <cell r="F10">
            <v>0</v>
          </cell>
          <cell r="G10">
            <v>14</v>
          </cell>
          <cell r="H10">
            <v>2</v>
          </cell>
          <cell r="N10" t="str">
            <v/>
          </cell>
          <cell r="O10" t="str">
            <v/>
          </cell>
          <cell r="P10">
            <v>80</v>
          </cell>
          <cell r="Q10">
            <v>100</v>
          </cell>
          <cell r="R10">
            <v>100</v>
          </cell>
        </row>
        <row r="11">
          <cell r="B11">
            <v>60</v>
          </cell>
          <cell r="D11">
            <v>0</v>
          </cell>
          <cell r="E11">
            <v>0</v>
          </cell>
          <cell r="F11">
            <v>0</v>
          </cell>
          <cell r="G11">
            <v>12</v>
          </cell>
          <cell r="H11">
            <v>6</v>
          </cell>
          <cell r="N11" t="str">
            <v/>
          </cell>
          <cell r="O11" t="str">
            <v/>
          </cell>
          <cell r="P11" t="str">
            <v/>
          </cell>
          <cell r="Q11">
            <v>120</v>
          </cell>
          <cell r="R11">
            <v>120</v>
          </cell>
        </row>
        <row r="12">
          <cell r="B12">
            <v>70</v>
          </cell>
          <cell r="D12">
            <v>0</v>
          </cell>
          <cell r="E12">
            <v>0</v>
          </cell>
          <cell r="F12">
            <v>0</v>
          </cell>
          <cell r="G12">
            <v>6</v>
          </cell>
          <cell r="H12">
            <v>12</v>
          </cell>
          <cell r="N12" t="str">
            <v/>
          </cell>
          <cell r="O12" t="str">
            <v/>
          </cell>
          <cell r="P12" t="str">
            <v/>
          </cell>
          <cell r="Q12">
            <v>120</v>
          </cell>
          <cell r="R12">
            <v>140</v>
          </cell>
        </row>
        <row r="13">
          <cell r="B13">
            <v>80</v>
          </cell>
          <cell r="D13">
            <v>0</v>
          </cell>
          <cell r="E13">
            <v>0</v>
          </cell>
          <cell r="F13">
            <v>0</v>
          </cell>
          <cell r="G13">
            <v>0</v>
          </cell>
          <cell r="H13">
            <v>18</v>
          </cell>
          <cell r="N13" t="str">
            <v/>
          </cell>
          <cell r="O13" t="str">
            <v/>
          </cell>
          <cell r="P13" t="str">
            <v/>
          </cell>
          <cell r="Q13" t="str">
            <v/>
          </cell>
          <cell r="R13">
            <v>160</v>
          </cell>
        </row>
        <row r="14">
          <cell r="B14">
            <v>90</v>
          </cell>
          <cell r="D14">
            <v>0</v>
          </cell>
          <cell r="E14">
            <v>0</v>
          </cell>
          <cell r="F14">
            <v>0</v>
          </cell>
          <cell r="G14">
            <v>0</v>
          </cell>
          <cell r="H14">
            <v>18</v>
          </cell>
          <cell r="N14" t="str">
            <v/>
          </cell>
          <cell r="O14" t="str">
            <v/>
          </cell>
          <cell r="P14" t="str">
            <v/>
          </cell>
          <cell r="Q14" t="str">
            <v/>
          </cell>
          <cell r="R14">
            <v>180</v>
          </cell>
        </row>
        <row r="15">
          <cell r="B15">
            <v>100</v>
          </cell>
          <cell r="D15">
            <v>0</v>
          </cell>
          <cell r="E15">
            <v>0</v>
          </cell>
          <cell r="F15">
            <v>0</v>
          </cell>
          <cell r="G15">
            <v>0</v>
          </cell>
          <cell r="H15">
            <v>18</v>
          </cell>
          <cell r="N15" t="str">
            <v/>
          </cell>
          <cell r="O15" t="str">
            <v/>
          </cell>
          <cell r="P15" t="str">
            <v/>
          </cell>
          <cell r="Q15" t="str">
            <v/>
          </cell>
          <cell r="R15">
            <v>200</v>
          </cell>
        </row>
        <row r="16">
          <cell r="B16">
            <v>110</v>
          </cell>
          <cell r="D16">
            <v>0</v>
          </cell>
          <cell r="E16">
            <v>0</v>
          </cell>
          <cell r="F16">
            <v>0</v>
          </cell>
          <cell r="G16">
            <v>0</v>
          </cell>
          <cell r="H16">
            <v>18</v>
          </cell>
          <cell r="N16" t="str">
            <v/>
          </cell>
          <cell r="O16" t="str">
            <v/>
          </cell>
          <cell r="P16" t="str">
            <v/>
          </cell>
          <cell r="Q16" t="str">
            <v/>
          </cell>
          <cell r="R16">
            <v>220</v>
          </cell>
        </row>
        <row r="17">
          <cell r="B17">
            <v>120</v>
          </cell>
          <cell r="D17">
            <v>0</v>
          </cell>
          <cell r="E17">
            <v>0</v>
          </cell>
          <cell r="F17">
            <v>0</v>
          </cell>
          <cell r="G17">
            <v>0</v>
          </cell>
          <cell r="H17">
            <v>18</v>
          </cell>
          <cell r="N17" t="str">
            <v/>
          </cell>
          <cell r="O17" t="str">
            <v/>
          </cell>
          <cell r="P17" t="str">
            <v/>
          </cell>
          <cell r="Q17" t="str">
            <v/>
          </cell>
          <cell r="R17">
            <v>240</v>
          </cell>
        </row>
        <row r="18">
          <cell r="B18">
            <v>130</v>
          </cell>
          <cell r="D18">
            <v>0</v>
          </cell>
          <cell r="E18">
            <v>0</v>
          </cell>
          <cell r="F18">
            <v>0</v>
          </cell>
          <cell r="G18">
            <v>0</v>
          </cell>
          <cell r="H18">
            <v>18</v>
          </cell>
          <cell r="N18" t="str">
            <v/>
          </cell>
          <cell r="O18" t="str">
            <v/>
          </cell>
          <cell r="P18" t="str">
            <v/>
          </cell>
          <cell r="Q18" t="str">
            <v/>
          </cell>
          <cell r="R18">
            <v>260</v>
          </cell>
        </row>
        <row r="19">
          <cell r="B19">
            <v>140</v>
          </cell>
          <cell r="D19">
            <v>0</v>
          </cell>
          <cell r="E19">
            <v>0</v>
          </cell>
          <cell r="F19">
            <v>0</v>
          </cell>
          <cell r="G19">
            <v>0</v>
          </cell>
          <cell r="H19">
            <v>18</v>
          </cell>
          <cell r="N19" t="str">
            <v/>
          </cell>
          <cell r="O19" t="str">
            <v/>
          </cell>
          <cell r="P19" t="str">
            <v/>
          </cell>
          <cell r="Q19" t="str">
            <v/>
          </cell>
          <cell r="R19">
            <v>280</v>
          </cell>
        </row>
        <row r="20">
          <cell r="B20">
            <v>150</v>
          </cell>
          <cell r="D20">
            <v>0</v>
          </cell>
          <cell r="E20">
            <v>0</v>
          </cell>
          <cell r="F20">
            <v>0</v>
          </cell>
          <cell r="G20">
            <v>0</v>
          </cell>
          <cell r="H20">
            <v>18</v>
          </cell>
          <cell r="N20" t="str">
            <v/>
          </cell>
          <cell r="O20" t="str">
            <v/>
          </cell>
          <cell r="P20" t="str">
            <v/>
          </cell>
          <cell r="Q20" t="str">
            <v/>
          </cell>
          <cell r="R20">
            <v>300</v>
          </cell>
        </row>
        <row r="21">
          <cell r="B21">
            <v>160</v>
          </cell>
          <cell r="D21">
            <v>0</v>
          </cell>
          <cell r="E21">
            <v>0</v>
          </cell>
          <cell r="F21">
            <v>0</v>
          </cell>
          <cell r="G21">
            <v>0</v>
          </cell>
          <cell r="H21">
            <v>18</v>
          </cell>
          <cell r="N21" t="str">
            <v/>
          </cell>
          <cell r="O21" t="str">
            <v/>
          </cell>
          <cell r="P21" t="str">
            <v/>
          </cell>
          <cell r="Q21" t="str">
            <v/>
          </cell>
          <cell r="R21">
            <v>320</v>
          </cell>
        </row>
        <row r="122">
          <cell r="B122">
            <v>10</v>
          </cell>
          <cell r="D122">
            <v>12</v>
          </cell>
          <cell r="E122">
            <v>6</v>
          </cell>
          <cell r="F122">
            <v>0</v>
          </cell>
          <cell r="G122">
            <v>0</v>
          </cell>
          <cell r="H122">
            <v>0</v>
          </cell>
          <cell r="N122">
            <v>10</v>
          </cell>
          <cell r="O122">
            <v>10</v>
          </cell>
          <cell r="P122" t="str">
            <v/>
          </cell>
          <cell r="Q122" t="str">
            <v/>
          </cell>
          <cell r="R122" t="str">
            <v/>
          </cell>
        </row>
        <row r="123">
          <cell r="B123">
            <v>20</v>
          </cell>
          <cell r="D123">
            <v>0</v>
          </cell>
          <cell r="E123">
            <v>13</v>
          </cell>
          <cell r="F123">
            <v>5</v>
          </cell>
          <cell r="G123">
            <v>0</v>
          </cell>
          <cell r="H123">
            <v>0</v>
          </cell>
          <cell r="N123">
            <v>20</v>
          </cell>
          <cell r="O123">
            <v>30</v>
          </cell>
          <cell r="P123">
            <v>30</v>
          </cell>
          <cell r="Q123" t="str">
            <v/>
          </cell>
          <cell r="R123" t="str">
            <v/>
          </cell>
        </row>
        <row r="124">
          <cell r="B124">
            <v>30</v>
          </cell>
          <cell r="D124">
            <v>0</v>
          </cell>
          <cell r="E124">
            <v>0</v>
          </cell>
          <cell r="F124">
            <v>16</v>
          </cell>
          <cell r="G124">
            <v>2</v>
          </cell>
          <cell r="H124">
            <v>0</v>
          </cell>
          <cell r="N124" t="str">
            <v/>
          </cell>
          <cell r="O124">
            <v>40</v>
          </cell>
          <cell r="P124">
            <v>60</v>
          </cell>
          <cell r="Q124">
            <v>60</v>
          </cell>
          <cell r="R124" t="str">
            <v/>
          </cell>
        </row>
        <row r="125">
          <cell r="B125">
            <v>40</v>
          </cell>
          <cell r="D125">
            <v>0</v>
          </cell>
          <cell r="E125">
            <v>0</v>
          </cell>
          <cell r="F125">
            <v>0</v>
          </cell>
          <cell r="G125">
            <v>16</v>
          </cell>
          <cell r="H125">
            <v>0</v>
          </cell>
          <cell r="N125" t="str">
            <v/>
          </cell>
          <cell r="O125">
            <v>40</v>
          </cell>
          <cell r="P125">
            <v>80</v>
          </cell>
          <cell r="Q125">
            <v>80</v>
          </cell>
          <cell r="R125" t="str">
            <v/>
          </cell>
        </row>
        <row r="126">
          <cell r="B126">
            <v>50</v>
          </cell>
          <cell r="D126">
            <v>0</v>
          </cell>
          <cell r="E126">
            <v>0</v>
          </cell>
          <cell r="F126">
            <v>0</v>
          </cell>
          <cell r="G126">
            <v>14</v>
          </cell>
          <cell r="H126">
            <v>2</v>
          </cell>
          <cell r="N126" t="str">
            <v/>
          </cell>
          <cell r="O126" t="str">
            <v/>
          </cell>
          <cell r="P126">
            <v>80</v>
          </cell>
          <cell r="Q126">
            <v>100</v>
          </cell>
          <cell r="R126">
            <v>100</v>
          </cell>
        </row>
        <row r="127">
          <cell r="B127">
            <v>60</v>
          </cell>
          <cell r="D127">
            <v>0</v>
          </cell>
          <cell r="E127">
            <v>0</v>
          </cell>
          <cell r="F127">
            <v>0</v>
          </cell>
          <cell r="G127">
            <v>12</v>
          </cell>
          <cell r="H127">
            <v>6</v>
          </cell>
          <cell r="N127" t="str">
            <v/>
          </cell>
          <cell r="O127" t="str">
            <v/>
          </cell>
          <cell r="P127" t="str">
            <v/>
          </cell>
          <cell r="Q127">
            <v>120</v>
          </cell>
          <cell r="R127">
            <v>120</v>
          </cell>
        </row>
        <row r="128">
          <cell r="B128">
            <v>70</v>
          </cell>
          <cell r="D128">
            <v>0</v>
          </cell>
          <cell r="E128">
            <v>0</v>
          </cell>
          <cell r="F128">
            <v>0</v>
          </cell>
          <cell r="G128">
            <v>6</v>
          </cell>
          <cell r="H128">
            <v>12</v>
          </cell>
          <cell r="N128" t="str">
            <v/>
          </cell>
          <cell r="O128" t="str">
            <v/>
          </cell>
          <cell r="P128" t="str">
            <v/>
          </cell>
          <cell r="Q128">
            <v>120</v>
          </cell>
          <cell r="R128">
            <v>140</v>
          </cell>
        </row>
        <row r="129">
          <cell r="B129">
            <v>80</v>
          </cell>
          <cell r="D129">
            <v>0</v>
          </cell>
          <cell r="E129">
            <v>0</v>
          </cell>
          <cell r="F129">
            <v>0</v>
          </cell>
          <cell r="G129">
            <v>0</v>
          </cell>
          <cell r="H129">
            <v>18</v>
          </cell>
          <cell r="N129" t="str">
            <v/>
          </cell>
          <cell r="O129" t="str">
            <v/>
          </cell>
          <cell r="P129" t="str">
            <v/>
          </cell>
          <cell r="Q129" t="str">
            <v/>
          </cell>
          <cell r="R129">
            <v>160</v>
          </cell>
        </row>
        <row r="130">
          <cell r="B130">
            <v>90</v>
          </cell>
          <cell r="D130">
            <v>0</v>
          </cell>
          <cell r="E130">
            <v>0</v>
          </cell>
          <cell r="F130">
            <v>0</v>
          </cell>
          <cell r="G130">
            <v>0</v>
          </cell>
          <cell r="H130">
            <v>18</v>
          </cell>
          <cell r="N130" t="str">
            <v/>
          </cell>
          <cell r="O130" t="str">
            <v/>
          </cell>
          <cell r="P130" t="str">
            <v/>
          </cell>
          <cell r="Q130" t="str">
            <v/>
          </cell>
          <cell r="R130">
            <v>180</v>
          </cell>
        </row>
        <row r="131">
          <cell r="B131">
            <v>100</v>
          </cell>
          <cell r="D131">
            <v>0</v>
          </cell>
          <cell r="E131">
            <v>0</v>
          </cell>
          <cell r="F131">
            <v>0</v>
          </cell>
          <cell r="G131">
            <v>0</v>
          </cell>
          <cell r="H131">
            <v>18</v>
          </cell>
          <cell r="N131" t="str">
            <v/>
          </cell>
          <cell r="O131" t="str">
            <v/>
          </cell>
          <cell r="P131" t="str">
            <v/>
          </cell>
          <cell r="Q131" t="str">
            <v/>
          </cell>
          <cell r="R131">
            <v>200</v>
          </cell>
        </row>
        <row r="132">
          <cell r="B132">
            <v>110</v>
          </cell>
          <cell r="D132">
            <v>0</v>
          </cell>
          <cell r="E132">
            <v>0</v>
          </cell>
          <cell r="F132">
            <v>0</v>
          </cell>
          <cell r="G132">
            <v>0</v>
          </cell>
          <cell r="H132">
            <v>18</v>
          </cell>
          <cell r="N132" t="str">
            <v/>
          </cell>
          <cell r="O132" t="str">
            <v/>
          </cell>
          <cell r="P132" t="str">
            <v/>
          </cell>
          <cell r="Q132" t="str">
            <v/>
          </cell>
          <cell r="R132">
            <v>220</v>
          </cell>
        </row>
        <row r="133">
          <cell r="B133">
            <v>120</v>
          </cell>
          <cell r="D133">
            <v>0</v>
          </cell>
          <cell r="E133">
            <v>0</v>
          </cell>
          <cell r="F133">
            <v>0</v>
          </cell>
          <cell r="G133">
            <v>0</v>
          </cell>
          <cell r="H133">
            <v>18</v>
          </cell>
          <cell r="N133" t="str">
            <v/>
          </cell>
          <cell r="O133" t="str">
            <v/>
          </cell>
          <cell r="P133" t="str">
            <v/>
          </cell>
          <cell r="Q133" t="str">
            <v/>
          </cell>
          <cell r="R133">
            <v>240</v>
          </cell>
        </row>
        <row r="134">
          <cell r="B134">
            <v>130</v>
          </cell>
          <cell r="D134">
            <v>0</v>
          </cell>
          <cell r="E134">
            <v>0</v>
          </cell>
          <cell r="F134">
            <v>0</v>
          </cell>
          <cell r="G134">
            <v>0</v>
          </cell>
          <cell r="H134">
            <v>18</v>
          </cell>
          <cell r="N134" t="str">
            <v/>
          </cell>
          <cell r="O134" t="str">
            <v/>
          </cell>
          <cell r="P134" t="str">
            <v/>
          </cell>
          <cell r="Q134" t="str">
            <v/>
          </cell>
          <cell r="R134">
            <v>260</v>
          </cell>
        </row>
        <row r="135">
          <cell r="B135">
            <v>140</v>
          </cell>
          <cell r="D135">
            <v>0</v>
          </cell>
          <cell r="E135">
            <v>0</v>
          </cell>
          <cell r="F135">
            <v>0</v>
          </cell>
          <cell r="G135">
            <v>0</v>
          </cell>
          <cell r="H135">
            <v>18</v>
          </cell>
          <cell r="N135" t="str">
            <v/>
          </cell>
          <cell r="O135" t="str">
            <v/>
          </cell>
          <cell r="P135" t="str">
            <v/>
          </cell>
          <cell r="Q135" t="str">
            <v/>
          </cell>
          <cell r="R135">
            <v>280</v>
          </cell>
        </row>
        <row r="136">
          <cell r="B136">
            <v>150</v>
          </cell>
          <cell r="D136">
            <v>0</v>
          </cell>
          <cell r="E136">
            <v>0</v>
          </cell>
          <cell r="F136">
            <v>0</v>
          </cell>
          <cell r="G136">
            <v>0</v>
          </cell>
          <cell r="H136">
            <v>18</v>
          </cell>
          <cell r="N136" t="str">
            <v/>
          </cell>
          <cell r="O136" t="str">
            <v/>
          </cell>
          <cell r="P136" t="str">
            <v/>
          </cell>
          <cell r="Q136" t="str">
            <v/>
          </cell>
          <cell r="R136">
            <v>300</v>
          </cell>
        </row>
        <row r="137">
          <cell r="B137">
            <v>160</v>
          </cell>
          <cell r="D137">
            <v>0</v>
          </cell>
          <cell r="E137">
            <v>0</v>
          </cell>
          <cell r="F137">
            <v>0</v>
          </cell>
          <cell r="G137">
            <v>0</v>
          </cell>
          <cell r="H137">
            <v>18</v>
          </cell>
          <cell r="N137" t="str">
            <v/>
          </cell>
          <cell r="O137" t="str">
            <v/>
          </cell>
          <cell r="P137" t="str">
            <v/>
          </cell>
          <cell r="Q137" t="str">
            <v/>
          </cell>
          <cell r="R137">
            <v>320</v>
          </cell>
        </row>
      </sheetData>
      <sheetData sheetId="3">
        <row r="5">
          <cell r="D5">
            <v>80</v>
          </cell>
          <cell r="E5">
            <v>140</v>
          </cell>
          <cell r="F5">
            <v>260</v>
          </cell>
          <cell r="G5">
            <v>500</v>
          </cell>
          <cell r="H5">
            <v>980</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索引信息"/>
      <sheetName val="士兵阶位属性"/>
      <sheetName val="士兵训练属性"/>
      <sheetName val="士兵相关信息"/>
      <sheetName val="兵营招募"/>
      <sheetName val="兵营招募（备份啊）"/>
      <sheetName val="士兵治疗"/>
      <sheetName val="属性汇总"/>
      <sheetName val="特产物分布设计"/>
      <sheetName val="不同付费层特产兵分布"/>
      <sheetName val="不同付费层特殊兵种分布"/>
      <sheetName val="Sheet1"/>
      <sheetName val="Sheet2"/>
      <sheetName val="士兵"/>
      <sheetName val="士兵战斗属性均值"/>
      <sheetName val="非r不同兵种属性值"/>
      <sheetName val="中r不同兵种属性值"/>
      <sheetName val="超r不同兵种属性值"/>
      <sheetName val="士兵训练-银币消耗"/>
    </sheetNames>
    <sheetDataSet>
      <sheetData sheetId="0"/>
      <sheetData sheetId="1"/>
      <sheetData sheetId="2">
        <row r="4">
          <cell r="CO4">
            <v>24</v>
          </cell>
        </row>
      </sheetData>
      <sheetData sheetId="3">
        <row r="6">
          <cell r="AH6">
            <v>3.6851450885227148</v>
          </cell>
        </row>
        <row r="106">
          <cell r="O106">
            <v>4.5226622741597211</v>
          </cell>
          <cell r="S106">
            <v>3.5842585819053134</v>
          </cell>
        </row>
        <row r="107">
          <cell r="O107">
            <v>7.3083155808381823</v>
          </cell>
          <cell r="S107">
            <v>5.7824475492617662</v>
          </cell>
        </row>
        <row r="108">
          <cell r="O108">
            <v>10.312493049872984</v>
          </cell>
          <cell r="S108">
            <v>8.3645521871457369</v>
          </cell>
        </row>
        <row r="109">
          <cell r="O109">
            <v>14.478648759442287</v>
          </cell>
          <cell r="S109">
            <v>11.589582338965862</v>
          </cell>
        </row>
        <row r="110">
          <cell r="O110">
            <v>19.247226661897244</v>
          </cell>
          <cell r="S110">
            <v>15.482260535789003</v>
          </cell>
        </row>
        <row r="111">
          <cell r="O111">
            <v>23.30857127024769</v>
          </cell>
          <cell r="S111">
            <v>19.052180411021272</v>
          </cell>
        </row>
        <row r="112">
          <cell r="O112">
            <v>28.584360328652647</v>
          </cell>
          <cell r="S112">
            <v>23.834029842136172</v>
          </cell>
        </row>
        <row r="113">
          <cell r="O113">
            <v>34.130602806306101</v>
          </cell>
          <cell r="S113">
            <v>28.96506192552858</v>
          </cell>
        </row>
        <row r="114">
          <cell r="O114">
            <v>39.683540456879165</v>
          </cell>
          <cell r="S114">
            <v>34.222396456091865</v>
          </cell>
        </row>
        <row r="115">
          <cell r="O115">
            <v>45.383649304352502</v>
          </cell>
          <cell r="S115">
            <v>39.848684638347358</v>
          </cell>
        </row>
        <row r="116">
          <cell r="O116">
            <v>49.931794673135585</v>
          </cell>
          <cell r="S116">
            <v>44.262790985498235</v>
          </cell>
        </row>
        <row r="117">
          <cell r="O117">
            <v>54.471049071112269</v>
          </cell>
          <cell r="S117">
            <v>48.970863982903538</v>
          </cell>
        </row>
        <row r="118">
          <cell r="O118">
            <v>59.021315114875968</v>
          </cell>
          <cell r="S118">
            <v>53.546548019893585</v>
          </cell>
        </row>
        <row r="119">
          <cell r="O119">
            <v>63.334896238651972</v>
          </cell>
          <cell r="S119">
            <v>58.070574661089829</v>
          </cell>
        </row>
        <row r="120">
          <cell r="O120">
            <v>67.591792941272928</v>
          </cell>
          <cell r="S120">
            <v>62.223838585795349</v>
          </cell>
        </row>
        <row r="121">
          <cell r="O121">
            <v>71.854444767611199</v>
          </cell>
          <cell r="S121">
            <v>66.548710739121816</v>
          </cell>
        </row>
        <row r="122">
          <cell r="O122">
            <v>76.113251160983452</v>
          </cell>
          <cell r="S122">
            <v>70.920517078041456</v>
          </cell>
        </row>
        <row r="123">
          <cell r="O123">
            <v>80.365283131047647</v>
          </cell>
          <cell r="S123">
            <v>75.150110170236189</v>
          </cell>
        </row>
        <row r="124">
          <cell r="O124">
            <v>84.619526088643227</v>
          </cell>
          <cell r="S124">
            <v>79.481374570682803</v>
          </cell>
        </row>
        <row r="125">
          <cell r="O125">
            <v>89.899465210602642</v>
          </cell>
          <cell r="S125">
            <v>84.851224267970963</v>
          </cell>
        </row>
        <row r="126">
          <cell r="O126">
            <v>96.265821375882837</v>
          </cell>
          <cell r="S126">
            <v>91.974673441976023</v>
          </cell>
        </row>
        <row r="127">
          <cell r="O127">
            <v>102.62698291511826</v>
          </cell>
          <cell r="S127">
            <v>98.310763326884512</v>
          </cell>
        </row>
        <row r="128">
          <cell r="O128">
            <v>108.98912790570419</v>
          </cell>
          <cell r="S128">
            <v>104.81855388022134</v>
          </cell>
        </row>
        <row r="129">
          <cell r="O129">
            <v>115.32833539528137</v>
          </cell>
          <cell r="S129">
            <v>111.23033277718757</v>
          </cell>
        </row>
        <row r="130">
          <cell r="O130">
            <v>121.66718889550316</v>
          </cell>
          <cell r="S130">
            <v>117.74461571824348</v>
          </cell>
        </row>
        <row r="131">
          <cell r="O131">
            <v>128.00586023511804</v>
          </cell>
          <cell r="S131">
            <v>124.11769622524557</v>
          </cell>
        </row>
        <row r="132">
          <cell r="O132">
            <v>134.32238585092639</v>
          </cell>
          <cell r="S132">
            <v>130.58134521056871</v>
          </cell>
        </row>
        <row r="133">
          <cell r="O133">
            <v>140.63900152187057</v>
          </cell>
          <cell r="S133">
            <v>136.97357153375029</v>
          </cell>
        </row>
        <row r="134">
          <cell r="O134">
            <v>146.95567436878142</v>
          </cell>
          <cell r="S134">
            <v>143.37042732905374</v>
          </cell>
        </row>
        <row r="135">
          <cell r="O135">
            <v>153.254142755516</v>
          </cell>
          <cell r="S135">
            <v>149.77076991543498</v>
          </cell>
        </row>
      </sheetData>
      <sheetData sheetId="4">
        <row r="7">
          <cell r="H7">
            <v>1.0285714285714287</v>
          </cell>
        </row>
      </sheetData>
      <sheetData sheetId="5">
        <row r="4">
          <cell r="G4">
            <v>3500</v>
          </cell>
        </row>
      </sheetData>
      <sheetData sheetId="6"/>
      <sheetData sheetId="7">
        <row r="4">
          <cell r="D4">
            <v>24000</v>
          </cell>
        </row>
      </sheetData>
      <sheetData sheetId="8">
        <row r="5">
          <cell r="D5">
            <v>203.68514508852272</v>
          </cell>
        </row>
      </sheetData>
      <sheetData sheetId="9" refreshError="1"/>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总纲"/>
      <sheetName val="基础状态预期"/>
      <sheetName val="圣人事件"/>
      <sheetName val="传记奖励"/>
      <sheetName val="产出汇总"/>
      <sheetName val="圣人杂项"/>
      <sheetName val="天赋内容设计（备份）"/>
      <sheetName val="圣人研究设计"/>
      <sheetName val="功能-圣人研究"/>
      <sheetName val="圣人天赋"/>
      <sheetName val="圣人主推（去掉）"/>
      <sheetName val="圣人评分"/>
      <sheetName val="圣人加成属性战力计算"/>
      <sheetName val="圣人好感度（废弃）"/>
    </sheetNames>
    <sheetDataSet>
      <sheetData sheetId="0" refreshError="1"/>
      <sheetData sheetId="1" refreshError="1"/>
      <sheetData sheetId="2">
        <row r="11">
          <cell r="C11">
            <v>11.901942834424627</v>
          </cell>
          <cell r="G11">
            <v>2</v>
          </cell>
          <cell r="I11">
            <v>2.25</v>
          </cell>
        </row>
        <row r="12">
          <cell r="C12">
            <v>15.396893974733755</v>
          </cell>
          <cell r="G12">
            <v>2</v>
          </cell>
          <cell r="I12">
            <v>3.56</v>
          </cell>
        </row>
        <row r="13">
          <cell r="C13">
            <v>19.214079359730597</v>
          </cell>
          <cell r="G13">
            <v>4</v>
          </cell>
          <cell r="I13">
            <v>5.72</v>
          </cell>
        </row>
        <row r="14">
          <cell r="C14">
            <v>23.27171906681501</v>
          </cell>
          <cell r="G14">
            <v>4</v>
          </cell>
          <cell r="I14">
            <v>6.96</v>
          </cell>
        </row>
        <row r="15">
          <cell r="C15">
            <v>27.507200829350779</v>
          </cell>
          <cell r="G15">
            <v>6</v>
          </cell>
          <cell r="I15">
            <v>9.0299999999999994</v>
          </cell>
        </row>
        <row r="16">
          <cell r="C16">
            <v>31.874135999439488</v>
          </cell>
          <cell r="G16">
            <v>6</v>
          </cell>
          <cell r="I16">
            <v>10.199999999999999</v>
          </cell>
        </row>
        <row r="17">
          <cell r="C17">
            <v>36.315527348481851</v>
          </cell>
          <cell r="G17">
            <v>8</v>
          </cell>
          <cell r="I17">
            <v>12.180000000000001</v>
          </cell>
        </row>
        <row r="18">
          <cell r="C18">
            <v>40.815369736882985</v>
          </cell>
          <cell r="G18">
            <v>8</v>
          </cell>
          <cell r="I18">
            <v>13.280000000000001</v>
          </cell>
        </row>
        <row r="19">
          <cell r="C19">
            <v>45.340134262365034</v>
          </cell>
          <cell r="G19">
            <v>8</v>
          </cell>
          <cell r="I19">
            <v>20.5</v>
          </cell>
        </row>
        <row r="20">
          <cell r="C20">
            <v>49.885576282539169</v>
          </cell>
          <cell r="G20">
            <v>8</v>
          </cell>
          <cell r="I20">
            <v>24.3</v>
          </cell>
        </row>
        <row r="21">
          <cell r="C21">
            <v>54.42712858040592</v>
          </cell>
          <cell r="G21">
            <v>8</v>
          </cell>
          <cell r="I21">
            <v>28</v>
          </cell>
        </row>
        <row r="22">
          <cell r="C22">
            <v>58.973442223126995</v>
          </cell>
          <cell r="G22">
            <v>8</v>
          </cell>
          <cell r="I22">
            <v>31.6</v>
          </cell>
        </row>
        <row r="23">
          <cell r="C23">
            <v>63.296317855451498</v>
          </cell>
          <cell r="G23">
            <v>8</v>
          </cell>
          <cell r="I23">
            <v>35.1</v>
          </cell>
        </row>
        <row r="24">
          <cell r="C24">
            <v>67.55248356406311</v>
          </cell>
          <cell r="G24">
            <v>8</v>
          </cell>
          <cell r="I24">
            <v>38.5</v>
          </cell>
        </row>
        <row r="25">
          <cell r="C25">
            <v>71.814420025301729</v>
          </cell>
          <cell r="G25">
            <v>8</v>
          </cell>
          <cell r="I25">
            <v>41.8</v>
          </cell>
        </row>
        <row r="26">
          <cell r="C26">
            <v>76.075250171816165</v>
          </cell>
          <cell r="G26">
            <v>8</v>
          </cell>
          <cell r="I26">
            <v>45</v>
          </cell>
        </row>
        <row r="27">
          <cell r="C27">
            <v>80.326633666046064</v>
          </cell>
          <cell r="G27">
            <v>8</v>
          </cell>
          <cell r="I27">
            <v>48.1</v>
          </cell>
        </row>
        <row r="28">
          <cell r="C28">
            <v>84.580234191543852</v>
          </cell>
          <cell r="G28">
            <v>8</v>
          </cell>
          <cell r="I28">
            <v>51.1</v>
          </cell>
        </row>
        <row r="29">
          <cell r="C29">
            <v>88.835482925234317</v>
          </cell>
          <cell r="G29">
            <v>8</v>
          </cell>
          <cell r="I29">
            <v>54</v>
          </cell>
        </row>
        <row r="30">
          <cell r="C30">
            <v>94.145740969946885</v>
          </cell>
          <cell r="G30">
            <v>10</v>
          </cell>
          <cell r="I30">
            <v>56.8</v>
          </cell>
        </row>
        <row r="31">
          <cell r="C31">
            <v>100.5064640446531</v>
          </cell>
          <cell r="G31">
            <v>12</v>
          </cell>
          <cell r="I31">
            <v>58.8</v>
          </cell>
        </row>
        <row r="32">
          <cell r="C32">
            <v>106.86832874572353</v>
          </cell>
          <cell r="G32">
            <v>14</v>
          </cell>
          <cell r="I32">
            <v>59.839999999999996</v>
          </cell>
        </row>
        <row r="33">
          <cell r="C33">
            <v>113.21545878873063</v>
          </cell>
          <cell r="G33">
            <v>16</v>
          </cell>
          <cell r="I33">
            <v>60.719999999999992</v>
          </cell>
        </row>
        <row r="34">
          <cell r="C34">
            <v>119.55420575752977</v>
          </cell>
          <cell r="G34">
            <v>18</v>
          </cell>
          <cell r="I34">
            <v>61.44</v>
          </cell>
        </row>
        <row r="35">
          <cell r="C35">
            <v>125.89322983057725</v>
          </cell>
          <cell r="G35">
            <v>20</v>
          </cell>
          <cell r="I35">
            <v>62</v>
          </cell>
        </row>
        <row r="36">
          <cell r="C36">
            <v>132.21686522535077</v>
          </cell>
          <cell r="G36">
            <v>22</v>
          </cell>
          <cell r="I36">
            <v>62.4</v>
          </cell>
        </row>
        <row r="37">
          <cell r="C37">
            <v>138.53345528648683</v>
          </cell>
          <cell r="G37">
            <v>24</v>
          </cell>
          <cell r="I37">
            <v>62.639999999999993</v>
          </cell>
        </row>
        <row r="38">
          <cell r="C38">
            <v>144.85011188259233</v>
          </cell>
          <cell r="G38">
            <v>26</v>
          </cell>
          <cell r="I38">
            <v>62.719999999999992</v>
          </cell>
        </row>
        <row r="39">
          <cell r="C39">
            <v>151.15563986695878</v>
          </cell>
          <cell r="G39">
            <v>28</v>
          </cell>
          <cell r="I39">
            <v>62.639999999999993</v>
          </cell>
        </row>
        <row r="40">
          <cell r="C40">
            <v>155.35264798579232</v>
          </cell>
          <cell r="G40">
            <v>30</v>
          </cell>
          <cell r="I40">
            <v>62.400000000000006</v>
          </cell>
        </row>
        <row r="103">
          <cell r="C103">
            <v>136.83334701443286</v>
          </cell>
          <cell r="G103">
            <v>24</v>
          </cell>
          <cell r="I103">
            <v>67.176000000000002</v>
          </cell>
        </row>
        <row r="104">
          <cell r="C104">
            <v>143.18803754021661</v>
          </cell>
          <cell r="G104">
            <v>26</v>
          </cell>
          <cell r="I104">
            <v>67.087999999999994</v>
          </cell>
        </row>
        <row r="105">
          <cell r="C105">
            <v>149.5548598561108</v>
          </cell>
          <cell r="G105">
            <v>28</v>
          </cell>
          <cell r="I105">
            <v>66.815999999999988</v>
          </cell>
        </row>
        <row r="106">
          <cell r="C106">
            <v>153.08080757959127</v>
          </cell>
          <cell r="G106">
            <v>30</v>
          </cell>
          <cell r="I106">
            <v>66.359999999999985</v>
          </cell>
        </row>
        <row r="108">
          <cell r="C108" t="str">
            <v>大r完成预估</v>
          </cell>
        </row>
        <row r="109">
          <cell r="C109" t="str">
            <v>定义等级</v>
          </cell>
          <cell r="G109" t="str">
            <v>圣人数量</v>
          </cell>
          <cell r="I109" t="str">
            <v>累计圣人好感/圣人</v>
          </cell>
        </row>
        <row r="110">
          <cell r="C110">
            <v>10.180702782593039</v>
          </cell>
          <cell r="G110">
            <v>2</v>
          </cell>
          <cell r="I110">
            <v>2.5</v>
          </cell>
        </row>
        <row r="111">
          <cell r="C111">
            <v>13.125447721794895</v>
          </cell>
          <cell r="G111">
            <v>2</v>
          </cell>
          <cell r="I111">
            <v>4</v>
          </cell>
        </row>
        <row r="112">
          <cell r="C112">
            <v>16.479706553214491</v>
          </cell>
          <cell r="G112">
            <v>4</v>
          </cell>
          <cell r="I112">
            <v>6.4610000000000003</v>
          </cell>
        </row>
        <row r="113">
          <cell r="C113">
            <v>20.166820097736259</v>
          </cell>
          <cell r="G113">
            <v>4</v>
          </cell>
          <cell r="I113">
            <v>7.8479999999999999</v>
          </cell>
        </row>
        <row r="114">
          <cell r="C114">
            <v>24.109187997867735</v>
          </cell>
          <cell r="G114">
            <v>6</v>
          </cell>
          <cell r="I114">
            <v>10.164</v>
          </cell>
        </row>
        <row r="115">
          <cell r="C115">
            <v>28.254319675223432</v>
          </cell>
          <cell r="G115">
            <v>6</v>
          </cell>
          <cell r="I115">
            <v>11.459999999999999</v>
          </cell>
        </row>
        <row r="116">
          <cell r="C116">
            <v>32.491536379848661</v>
          </cell>
          <cell r="G116">
            <v>8</v>
          </cell>
          <cell r="I116">
            <v>13.659000000000001</v>
          </cell>
        </row>
        <row r="117">
          <cell r="C117">
            <v>36.90508942654327</v>
          </cell>
          <cell r="G117">
            <v>8</v>
          </cell>
          <cell r="I117">
            <v>14.864000000000001</v>
          </cell>
        </row>
        <row r="118">
          <cell r="C118">
            <v>41.35514273288296</v>
          </cell>
          <cell r="G118">
            <v>8</v>
          </cell>
          <cell r="I118">
            <v>22.900000000000002</v>
          </cell>
        </row>
        <row r="119">
          <cell r="C119">
            <v>45.859257430415752</v>
          </cell>
          <cell r="G119">
            <v>8</v>
          </cell>
          <cell r="I119">
            <v>27.09</v>
          </cell>
        </row>
        <row r="120">
          <cell r="C120">
            <v>50.502658215357116</v>
          </cell>
          <cell r="G120">
            <v>8</v>
          </cell>
          <cell r="I120">
            <v>31.150000000000002</v>
          </cell>
        </row>
        <row r="121">
          <cell r="C121">
            <v>55.098651795473771</v>
          </cell>
          <cell r="G121">
            <v>8</v>
          </cell>
          <cell r="I121">
            <v>35.08</v>
          </cell>
        </row>
        <row r="122">
          <cell r="C122">
            <v>59.525311949539564</v>
          </cell>
          <cell r="G122">
            <v>8</v>
          </cell>
          <cell r="I122">
            <v>38.880000000000003</v>
          </cell>
        </row>
        <row r="123">
          <cell r="C123">
            <v>63.716069329210413</v>
          </cell>
          <cell r="G123">
            <v>8</v>
          </cell>
          <cell r="I123">
            <v>42.550000000000004</v>
          </cell>
        </row>
        <row r="124">
          <cell r="C124">
            <v>68.056786360063242</v>
          </cell>
          <cell r="G124">
            <v>8</v>
          </cell>
          <cell r="I124">
            <v>46.09</v>
          </cell>
        </row>
        <row r="125">
          <cell r="C125">
            <v>72.370191168708189</v>
          </cell>
          <cell r="G125">
            <v>8</v>
          </cell>
          <cell r="I125">
            <v>49.500000000000007</v>
          </cell>
        </row>
        <row r="126">
          <cell r="C126">
            <v>76.596339332789427</v>
          </cell>
          <cell r="G126">
            <v>8</v>
          </cell>
          <cell r="I126">
            <v>52.78</v>
          </cell>
        </row>
        <row r="127">
          <cell r="C127">
            <v>80.940702389790019</v>
          </cell>
          <cell r="G127">
            <v>8</v>
          </cell>
          <cell r="I127">
            <v>55.930000000000014</v>
          </cell>
        </row>
        <row r="128">
          <cell r="C128">
            <v>85.224173721390827</v>
          </cell>
          <cell r="G128">
            <v>8</v>
          </cell>
          <cell r="I128">
            <v>58.95</v>
          </cell>
        </row>
        <row r="129">
          <cell r="C129">
            <v>91.002520783186228</v>
          </cell>
          <cell r="G129">
            <v>10</v>
          </cell>
          <cell r="I129">
            <v>61.84</v>
          </cell>
        </row>
        <row r="130">
          <cell r="C130">
            <v>97.466029144524825</v>
          </cell>
          <cell r="G130">
            <v>12</v>
          </cell>
          <cell r="I130">
            <v>63.84</v>
          </cell>
        </row>
        <row r="131">
          <cell r="C131">
            <v>103.88342588534262</v>
          </cell>
          <cell r="G131">
            <v>14</v>
          </cell>
          <cell r="I131">
            <v>65.736000000000004</v>
          </cell>
        </row>
        <row r="132">
          <cell r="C132">
            <v>110.31228664456765</v>
          </cell>
          <cell r="G132">
            <v>16</v>
          </cell>
          <cell r="I132">
            <v>67.527999999999992</v>
          </cell>
        </row>
      </sheetData>
      <sheetData sheetId="3" refreshError="1"/>
      <sheetData sheetId="4" refreshError="1"/>
      <sheetData sheetId="5">
        <row r="5">
          <cell r="D5">
            <v>9.0294360719185391</v>
          </cell>
        </row>
      </sheetData>
      <sheetData sheetId="6" refreshError="1"/>
      <sheetData sheetId="7" refreshError="1"/>
      <sheetData sheetId="8" refreshError="1"/>
      <sheetData sheetId="9">
        <row r="7">
          <cell r="AM7">
            <v>0</v>
          </cell>
        </row>
      </sheetData>
      <sheetData sheetId="10">
        <row r="6">
          <cell r="AU6">
            <v>0</v>
          </cell>
        </row>
      </sheetData>
      <sheetData sheetId="11" refreshError="1"/>
      <sheetData sheetId="12">
        <row r="5">
          <cell r="N5">
            <v>1745.9676334573262</v>
          </cell>
        </row>
      </sheetData>
      <sheetData sheetId="13" refreshError="1"/>
      <sheetData sheetId="14">
        <row r="4">
          <cell r="V4">
            <v>0</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进度"/>
      <sheetName val="节奏总纲"/>
      <sheetName val="纲要"/>
      <sheetName val="问题"/>
      <sheetName val="资源-玩家经验"/>
      <sheetName val="资源-武将经验"/>
      <sheetName val="资源-装备经验"/>
      <sheetName val="功能-行军令"/>
      <sheetName val="功能-付费相关"/>
      <sheetName val="功能-采集"/>
      <sheetName val="功能-城建"/>
      <sheetName val="功能-实力"/>
      <sheetName val="资源-银币"/>
      <sheetName val="资源-铁"/>
      <sheetName val="资源-木石铜粮"/>
      <sheetName val="资源-战法经验"/>
      <sheetName val="功能-活动"/>
      <sheetName val="功能-士兵训练"/>
      <sheetName val="资源-士兵训练时间"/>
      <sheetName val="资源-玩家城池建筑时间"/>
      <sheetName val="资源-士兵招募时间"/>
      <sheetName val="资源-圣人研究时间"/>
      <sheetName val="养成buff汇总"/>
      <sheetName val="非养成buff汇总"/>
      <sheetName val="资源-钻石"/>
      <sheetName val="功能-分享问卷社区"/>
      <sheetName val="功能-战损相关"/>
      <sheetName val="服务器生态"/>
      <sheetName val="功能-仓库"/>
      <sheetName val="功能-士兵负重"/>
      <sheetName val="功能-竞技场"/>
      <sheetName val="功能-推荐任务"/>
      <sheetName val="功能-登录奖励"/>
      <sheetName val="功能-子任务"/>
      <sheetName val="功能-日常任务"/>
      <sheetName val="功能-九鼎之争"/>
      <sheetName val="调研"/>
      <sheetName val="资源-贡品"/>
      <sheetName val="资源-圣人好感度（废弃）"/>
      <sheetName val="资源-装备"/>
      <sheetName val="把控"/>
      <sheetName val="资源-时间分配"/>
      <sheetName val="功能-VIP"/>
      <sheetName val="草稿"/>
      <sheetName val="Sheet1"/>
      <sheetName val="Sheet4"/>
      <sheetName val="Sheet5"/>
      <sheetName val="功能-分享和问卷"/>
      <sheetName val="付费汇总"/>
      <sheetName val="资源-圣人好感度"/>
      <sheetName val="资源-城池"/>
      <sheetName val="资源-普通点将牌"/>
      <sheetName val="功能-主线副本"/>
      <sheetName val="功能-主线任务"/>
      <sheetName val="功能-成就"/>
      <sheetName val="功能-大地图"/>
      <sheetName val="功能-采集效率"/>
      <sheetName val="功能-付费占比汇总"/>
      <sheetName val="资源-国家币"/>
      <sheetName val="Sheet3"/>
      <sheetName val="功能-军团"/>
      <sheetName val="资源-士兵招募"/>
      <sheetName val="资源-抽奖卷"/>
      <sheetName val="功能-全局事件"/>
      <sheetName val="评分"/>
      <sheetName val="Sheet2"/>
      <sheetName val="资源-玩家城池建筑时间（备份）"/>
      <sheetName val="资源-战法"/>
      <sheetName val="资源-采集效率"/>
      <sheetName val="功能-圣人"/>
      <sheetName val="功能-国家城池"/>
      <sheetName val="功能-挑战副本"/>
      <sheetName val="资源-非养成buff价值"/>
      <sheetName val="资源-铁（备份）"/>
      <sheetName val="资源-木石铜（备份）"/>
      <sheetName val="功能-大地图城池"/>
    </sheetNames>
    <sheetDataSet>
      <sheetData sheetId="0"/>
      <sheetData sheetId="1">
        <row r="3">
          <cell r="F3">
            <v>1</v>
          </cell>
        </row>
        <row r="4">
          <cell r="BX4">
            <v>3.4919352669146524</v>
          </cell>
          <cell r="CB4">
            <v>3.8187662869079366</v>
          </cell>
        </row>
        <row r="5">
          <cell r="BX5">
            <v>4.977308377450588</v>
          </cell>
          <cell r="CB5">
            <v>5.5020994005782997</v>
          </cell>
        </row>
        <row r="6">
          <cell r="BX6">
            <v>6.1165253069520942</v>
          </cell>
          <cell r="CB6">
            <v>6.8403179035964721</v>
          </cell>
        </row>
        <row r="7">
          <cell r="BX7">
            <v>7.0702756195404151</v>
          </cell>
          <cell r="CB7">
            <v>7.9454083416525796</v>
          </cell>
        </row>
        <row r="8">
          <cell r="BX8">
            <v>7.8924592775257718</v>
          </cell>
          <cell r="CB8">
            <v>8.8384248761652557</v>
          </cell>
        </row>
        <row r="9">
          <cell r="BX9">
            <v>8.6175479890862157</v>
          </cell>
          <cell r="CB9">
            <v>9.6752186318997833</v>
          </cell>
        </row>
        <row r="10">
          <cell r="BX10">
            <v>9.2992754060675331</v>
          </cell>
          <cell r="CB10">
            <v>10.460138723751793</v>
          </cell>
        </row>
        <row r="11">
          <cell r="BX11">
            <v>9.9503115729287064</v>
          </cell>
          <cell r="CB11">
            <v>11.201197012273351</v>
          </cell>
        </row>
        <row r="12">
          <cell r="BX12">
            <v>10.62858551654854</v>
          </cell>
          <cell r="CB12">
            <v>12.017497952687538</v>
          </cell>
        </row>
        <row r="13">
          <cell r="BX13">
            <v>11.296493250964016</v>
          </cell>
          <cell r="CB13">
            <v>12.803444306803474</v>
          </cell>
        </row>
        <row r="14">
          <cell r="BX14">
            <v>11.947729331634296</v>
          </cell>
          <cell r="CB14">
            <v>13.547253897167892</v>
          </cell>
        </row>
        <row r="15">
          <cell r="BX15">
            <v>12.542132297048981</v>
          </cell>
          <cell r="CB15">
            <v>14.265591764569512</v>
          </cell>
        </row>
        <row r="16">
          <cell r="BX16">
            <v>13.143190924164548</v>
          </cell>
          <cell r="CB16">
            <v>14.981817088938907</v>
          </cell>
        </row>
        <row r="17">
          <cell r="BX17">
            <v>13.709487920387797</v>
          </cell>
          <cell r="CB17">
            <v>15.548154022600523</v>
          </cell>
        </row>
        <row r="18">
          <cell r="BX18">
            <v>14.266658834916136</v>
          </cell>
          <cell r="CB18">
            <v>16.186655799493046</v>
          </cell>
        </row>
        <row r="19">
          <cell r="BX19">
            <v>14.814845624513547</v>
          </cell>
          <cell r="CB19">
            <v>16.836396297114952</v>
          </cell>
        </row>
        <row r="20">
          <cell r="BX20">
            <v>15.339606019664149</v>
          </cell>
          <cell r="CB20">
            <v>17.338393226762065</v>
          </cell>
        </row>
        <row r="21">
          <cell r="BX21">
            <v>15.871072726902106</v>
          </cell>
          <cell r="CB21">
            <v>17.928688718553115</v>
          </cell>
        </row>
        <row r="22">
          <cell r="BX22">
            <v>16.372441911687645</v>
          </cell>
          <cell r="CB22">
            <v>18.472191841608893</v>
          </cell>
        </row>
        <row r="23">
          <cell r="BX23">
            <v>16.888397947066121</v>
          </cell>
          <cell r="CB23">
            <v>19.004337291338853</v>
          </cell>
        </row>
        <row r="24">
          <cell r="BX24">
            <v>17.373487155583607</v>
          </cell>
          <cell r="CB24">
            <v>19.541473862851607</v>
          </cell>
        </row>
        <row r="25">
          <cell r="BX25">
            <v>17.874992861074709</v>
          </cell>
          <cell r="CB25">
            <v>20.093055324260185</v>
          </cell>
        </row>
        <row r="26">
          <cell r="BX26">
            <v>18.349419791058079</v>
          </cell>
          <cell r="CB26">
            <v>20.55086831448148</v>
          </cell>
        </row>
        <row r="27">
          <cell r="BX27">
            <v>18.837411459307198</v>
          </cell>
          <cell r="CB27">
            <v>21.075914438033141</v>
          </cell>
        </row>
        <row r="28">
          <cell r="BX28">
            <v>19.305616573096692</v>
          </cell>
          <cell r="CB28">
            <v>21.544273429748305</v>
          </cell>
        </row>
        <row r="29">
          <cell r="BX29">
            <v>19.780926419241737</v>
          </cell>
          <cell r="CB29">
            <v>22.040613536331495</v>
          </cell>
        </row>
        <row r="30">
          <cell r="BX30">
            <v>20.246416839245761</v>
          </cell>
          <cell r="CB30">
            <v>22.50487323022379</v>
          </cell>
        </row>
        <row r="31">
          <cell r="BX31">
            <v>20.709789085251497</v>
          </cell>
          <cell r="CB31">
            <v>23.020448156730307</v>
          </cell>
        </row>
        <row r="32">
          <cell r="BX32">
            <v>21.175328404170024</v>
          </cell>
          <cell r="CB32">
            <v>23.517361184365331</v>
          </cell>
        </row>
        <row r="33">
          <cell r="BX33">
            <v>21.627432338833255</v>
          </cell>
          <cell r="CB33">
            <v>24.015075841763835</v>
          </cell>
        </row>
        <row r="34">
          <cell r="BX34">
            <v>22.095189537639744</v>
          </cell>
          <cell r="CB34">
            <v>24.476288482572343</v>
          </cell>
        </row>
        <row r="35">
          <cell r="BX35">
            <v>22.536630202092223</v>
          </cell>
          <cell r="CB35">
            <v>24.96122010782668</v>
          </cell>
        </row>
        <row r="36">
          <cell r="BX36">
            <v>23.008297311415273</v>
          </cell>
          <cell r="CB36">
            <v>25.404062586103631</v>
          </cell>
        </row>
        <row r="37">
          <cell r="BX37">
            <v>23.439624304552691</v>
          </cell>
          <cell r="CB37">
            <v>25.887144728338249</v>
          </cell>
        </row>
        <row r="38">
          <cell r="BX38">
            <v>23.901909129472951</v>
          </cell>
          <cell r="CB38">
            <v>26.336246235371831</v>
          </cell>
        </row>
        <row r="39">
          <cell r="BX39">
            <v>24.338224722802163</v>
          </cell>
          <cell r="CB39">
            <v>26.766316250847538</v>
          </cell>
        </row>
        <row r="40">
          <cell r="BX40">
            <v>24.790207436719726</v>
          </cell>
          <cell r="CB40">
            <v>27.220389775920598</v>
          </cell>
        </row>
        <row r="41">
          <cell r="BX41">
            <v>25.233890826430223</v>
          </cell>
          <cell r="CB41">
            <v>27.655588848776532</v>
          </cell>
        </row>
        <row r="42">
          <cell r="BX42">
            <v>25.676063828071452</v>
          </cell>
          <cell r="CB42">
            <v>28.116418470149469</v>
          </cell>
        </row>
        <row r="43">
          <cell r="BX43">
            <v>26.127796402772656</v>
          </cell>
          <cell r="CB43">
            <v>28.568390277483555</v>
          </cell>
        </row>
        <row r="44">
          <cell r="BX44">
            <v>26.560612527540403</v>
          </cell>
          <cell r="CB44">
            <v>29.053470241147885</v>
          </cell>
        </row>
        <row r="45">
          <cell r="BX45">
            <v>27.020882333389096</v>
          </cell>
          <cell r="CB45">
            <v>29.507063914299049</v>
          </cell>
        </row>
        <row r="46">
          <cell r="BX46">
            <v>27.444759493295177</v>
          </cell>
          <cell r="CB46">
            <v>29.964225263024609</v>
          </cell>
        </row>
        <row r="47">
          <cell r="BX47">
            <v>27.899059784657766</v>
          </cell>
          <cell r="CB47">
            <v>30.383161594939057</v>
          </cell>
        </row>
        <row r="48">
          <cell r="BX48">
            <v>28.329224478524736</v>
          </cell>
          <cell r="CB48">
            <v>30.827767428124027</v>
          </cell>
        </row>
        <row r="49">
          <cell r="BX49">
            <v>28.77435892693326</v>
          </cell>
          <cell r="CB49">
            <v>31.241319778905254</v>
          </cell>
        </row>
        <row r="50">
          <cell r="BX50">
            <v>29.214575269515649</v>
          </cell>
          <cell r="CB50">
            <v>31.657589077576048</v>
          </cell>
        </row>
        <row r="51">
          <cell r="BX51">
            <v>29.65092898211061</v>
          </cell>
          <cell r="CB51">
            <v>32.084842711724434</v>
          </cell>
        </row>
        <row r="52">
          <cell r="BX52">
            <v>30.101255625879666</v>
          </cell>
          <cell r="CB52">
            <v>32.512459036550872</v>
          </cell>
        </row>
        <row r="53">
          <cell r="BX53">
            <v>30.529187213831889</v>
          </cell>
          <cell r="CB53">
            <v>32.979479362275733</v>
          </cell>
        </row>
        <row r="54">
          <cell r="BX54">
            <v>30.987832933580094</v>
          </cell>
          <cell r="CB54">
            <v>33.39192659810282</v>
          </cell>
        </row>
        <row r="55">
          <cell r="BX55">
            <v>31.409452382022582</v>
          </cell>
          <cell r="CB55">
            <v>33.843039941845369</v>
          </cell>
        </row>
        <row r="56">
          <cell r="BX56">
            <v>31.859430310817384</v>
          </cell>
          <cell r="CB56">
            <v>34.274966559784382</v>
          </cell>
        </row>
        <row r="57">
          <cell r="BX57">
            <v>32.291963103880526</v>
          </cell>
          <cell r="CB57">
            <v>34.686702458597871</v>
          </cell>
        </row>
        <row r="58">
          <cell r="BX58">
            <v>32.733609014843147</v>
          </cell>
          <cell r="CB58">
            <v>35.119323824093144</v>
          </cell>
        </row>
        <row r="59">
          <cell r="BX59">
            <v>33.176892907302189</v>
          </cell>
          <cell r="CB59">
            <v>35.555098518625485</v>
          </cell>
        </row>
        <row r="60">
          <cell r="BX60">
            <v>33.610521693288518</v>
          </cell>
          <cell r="CB60">
            <v>36.028038378653754</v>
          </cell>
        </row>
        <row r="61">
          <cell r="BX61">
            <v>34.064362584006396</v>
          </cell>
          <cell r="CB61">
            <v>36.465928362136154</v>
          </cell>
        </row>
        <row r="62">
          <cell r="BX62">
            <v>34.490270152469755</v>
          </cell>
          <cell r="CB62">
            <v>36.948702736645387</v>
          </cell>
        </row>
        <row r="63">
          <cell r="BX63">
            <v>34.946746581842135</v>
          </cell>
          <cell r="CB63">
            <v>37.417758642742506</v>
          </cell>
        </row>
        <row r="64">
          <cell r="BX64">
            <v>35.39948832484999</v>
          </cell>
          <cell r="CB64">
            <v>37.899048700813722</v>
          </cell>
        </row>
        <row r="65">
          <cell r="BX65">
            <v>35.879946954767739</v>
          </cell>
          <cell r="CB65">
            <v>38.389532424015663</v>
          </cell>
        </row>
        <row r="66">
          <cell r="BX66">
            <v>36.340586819184892</v>
          </cell>
          <cell r="CB66">
            <v>38.883046871454752</v>
          </cell>
        </row>
        <row r="67">
          <cell r="BX67">
            <v>36.816594496836878</v>
          </cell>
          <cell r="CB67">
            <v>39.342673018124934</v>
          </cell>
        </row>
        <row r="68">
          <cell r="BX68">
            <v>37.281858261446175</v>
          </cell>
          <cell r="CB68">
            <v>39.788896264020153</v>
          </cell>
        </row>
        <row r="69">
          <cell r="BX69">
            <v>37.753500482504599</v>
          </cell>
          <cell r="CB69">
            <v>40.250881200683118</v>
          </cell>
        </row>
        <row r="70">
          <cell r="BX70">
            <v>38.223420039247138</v>
          </cell>
          <cell r="CB70">
            <v>40.704888716037352</v>
          </cell>
        </row>
        <row r="71">
          <cell r="BX71">
            <v>38.690779383138512</v>
          </cell>
          <cell r="CB71">
            <v>41.159720729358739</v>
          </cell>
        </row>
        <row r="72">
          <cell r="BX72">
            <v>39.165368824198744</v>
          </cell>
          <cell r="CB72">
            <v>41.602363103332472</v>
          </cell>
        </row>
        <row r="73">
          <cell r="BX73">
            <v>39.628525141348646</v>
          </cell>
          <cell r="CB73">
            <v>42.080332137364977</v>
          </cell>
        </row>
        <row r="74">
          <cell r="BX74">
            <v>40.107783723382404</v>
          </cell>
          <cell r="CB74">
            <v>42.536236620449564</v>
          </cell>
        </row>
        <row r="75">
          <cell r="BX75">
            <v>40.566814302636963</v>
          </cell>
          <cell r="CB75">
            <v>43.014746184152813</v>
          </cell>
        </row>
        <row r="76">
          <cell r="BX76">
            <v>41.050728962151652</v>
          </cell>
          <cell r="CB76">
            <v>43.461216869621744</v>
          </cell>
        </row>
        <row r="77">
          <cell r="BX77">
            <v>41.505708681037625</v>
          </cell>
          <cell r="CB77">
            <v>43.954310083598529</v>
          </cell>
        </row>
        <row r="78">
          <cell r="BX78">
            <v>41.993343869731824</v>
          </cell>
          <cell r="CB78">
            <v>44.424142211876969</v>
          </cell>
        </row>
        <row r="79">
          <cell r="BX79">
            <v>42.445257628160959</v>
          </cell>
          <cell r="CB79">
            <v>44.929489637728736</v>
          </cell>
        </row>
        <row r="80">
          <cell r="BX80">
            <v>42.928629024654093</v>
          </cell>
          <cell r="CB80">
            <v>45.371092241532111</v>
          </cell>
        </row>
        <row r="81">
          <cell r="BX81">
            <v>43.385499964596733</v>
          </cell>
          <cell r="CB81">
            <v>45.830400612131918</v>
          </cell>
        </row>
        <row r="82">
          <cell r="BX82">
            <v>43.864683073228825</v>
          </cell>
          <cell r="CB82">
            <v>46.284169788056381</v>
          </cell>
        </row>
        <row r="83">
          <cell r="BX83">
            <v>44.326465623783335</v>
          </cell>
          <cell r="CB83">
            <v>46.732532092773639</v>
          </cell>
        </row>
        <row r="84">
          <cell r="BX84">
            <v>44.801533759886318</v>
          </cell>
          <cell r="CB84">
            <v>47.191499408717924</v>
          </cell>
        </row>
        <row r="85">
          <cell r="BX85">
            <v>45.268177050953859</v>
          </cell>
          <cell r="CB85">
            <v>47.638352338376762</v>
          </cell>
        </row>
        <row r="86">
          <cell r="BX86">
            <v>45.739201449359612</v>
          </cell>
          <cell r="CB86">
            <v>48.115820139041681</v>
          </cell>
        </row>
        <row r="87">
          <cell r="BX87">
            <v>46.210650393413601</v>
          </cell>
          <cell r="CB87">
            <v>48.579255981153665</v>
          </cell>
        </row>
        <row r="88">
          <cell r="BX88">
            <v>46.67770030767965</v>
          </cell>
          <cell r="CB88">
            <v>49.063491154445543</v>
          </cell>
        </row>
        <row r="89">
          <cell r="BX89">
            <v>47.153896513009251</v>
          </cell>
          <cell r="CB89">
            <v>49.460909841064307</v>
          </cell>
        </row>
        <row r="90">
          <cell r="BX90">
            <v>47.617039306482319</v>
          </cell>
          <cell r="CB90">
            <v>49.882526243554615</v>
          </cell>
        </row>
        <row r="91">
          <cell r="BX91">
            <v>48.097921847068633</v>
          </cell>
          <cell r="CB91">
            <v>50.296637451558702</v>
          </cell>
        </row>
        <row r="92">
          <cell r="BX92">
            <v>48.557223076748912</v>
          </cell>
          <cell r="CB92">
            <v>50.6943349274338</v>
          </cell>
        </row>
        <row r="93">
          <cell r="BX93">
            <v>49.042729140195462</v>
          </cell>
          <cell r="CB93">
            <v>51.099355476740961</v>
          </cell>
        </row>
        <row r="94">
          <cell r="BX94">
            <v>49.498252634231747</v>
          </cell>
          <cell r="CB94">
            <v>51.534250551986972</v>
          </cell>
        </row>
        <row r="95">
          <cell r="BX95">
            <v>49.986470626701646</v>
          </cell>
          <cell r="CB95">
            <v>52.010451162519502</v>
          </cell>
        </row>
        <row r="96">
          <cell r="BX96">
            <v>50.440125995524625</v>
          </cell>
          <cell r="CB96">
            <v>52.426766364769314</v>
          </cell>
        </row>
        <row r="97">
          <cell r="BX97">
            <v>50.924361744560407</v>
          </cell>
          <cell r="CB97">
            <v>52.870249460471626</v>
          </cell>
        </row>
        <row r="98">
          <cell r="BX98">
            <v>51.382838700936844</v>
          </cell>
          <cell r="CB98">
            <v>53.333305638588627</v>
          </cell>
        </row>
        <row r="99">
          <cell r="BX99">
            <v>51.863157135581275</v>
          </cell>
          <cell r="CB99">
            <v>53.810631750165662</v>
          </cell>
        </row>
        <row r="100">
          <cell r="BX100">
            <v>52.326384257945534</v>
          </cell>
          <cell r="CB100">
            <v>54.315383555781132</v>
          </cell>
        </row>
        <row r="101">
          <cell r="BX101">
            <v>52.802848669690398</v>
          </cell>
          <cell r="CB101">
            <v>54.844616132153519</v>
          </cell>
        </row>
        <row r="102">
          <cell r="BX102">
            <v>53.27075451697057</v>
          </cell>
          <cell r="CB102">
            <v>55.297661846584077</v>
          </cell>
        </row>
        <row r="103">
          <cell r="BX103">
            <v>53.743426622219623</v>
          </cell>
          <cell r="CB103">
            <v>55.733346939817153</v>
          </cell>
        </row>
        <row r="104">
          <cell r="BX104">
            <v>54.215939989486415</v>
          </cell>
          <cell r="CB104">
            <v>56.182743059058012</v>
          </cell>
        </row>
        <row r="105">
          <cell r="BX105">
            <v>54.684879988131968</v>
          </cell>
          <cell r="CB105">
            <v>56.623713763755269</v>
          </cell>
        </row>
        <row r="106">
          <cell r="BX106">
            <v>55.161930117011792</v>
          </cell>
          <cell r="CB106">
            <v>57.105762100783302</v>
          </cell>
        </row>
        <row r="107">
          <cell r="BX107">
            <v>55.627196747503149</v>
          </cell>
          <cell r="CB107">
            <v>57.593396752318156</v>
          </cell>
        </row>
        <row r="108">
          <cell r="BX108">
            <v>56.108713498260869</v>
          </cell>
          <cell r="CB108">
            <v>58.077862645108048</v>
          </cell>
        </row>
        <row r="109">
          <cell r="BX109">
            <v>56.570364089495698</v>
          </cell>
          <cell r="CB109">
            <v>58.512079069363097</v>
          </cell>
        </row>
        <row r="110">
          <cell r="BX110">
            <v>57.056278080669266</v>
          </cell>
          <cell r="CB110">
            <v>58.964592505184726</v>
          </cell>
        </row>
        <row r="111">
          <cell r="BX111">
            <v>57.514368600997656</v>
          </cell>
          <cell r="CB111">
            <v>59.406429375981553</v>
          </cell>
        </row>
        <row r="112">
          <cell r="BX112">
            <v>58.004611321594084</v>
          </cell>
          <cell r="CB112">
            <v>59.873715166188049</v>
          </cell>
        </row>
        <row r="113">
          <cell r="BX113">
            <v>58.459196425189646</v>
          </cell>
          <cell r="CB113">
            <v>60.363095768298777</v>
          </cell>
        </row>
        <row r="114">
          <cell r="BX114">
            <v>58.946408675687671</v>
          </cell>
          <cell r="CB114">
            <v>60.887295792720067</v>
          </cell>
        </row>
        <row r="115">
          <cell r="BX115">
            <v>59.404833394530556</v>
          </cell>
          <cell r="CB115">
            <v>61.325402417517608</v>
          </cell>
        </row>
        <row r="116">
          <cell r="BX116">
            <v>59.888345847910635</v>
          </cell>
          <cell r="CB116">
            <v>61.763255111182012</v>
          </cell>
        </row>
        <row r="117">
          <cell r="BX117">
            <v>60.351265141991014</v>
          </cell>
          <cell r="CB117">
            <v>62.208401395227092</v>
          </cell>
        </row>
        <row r="118">
          <cell r="BX118">
            <v>60.831133697131506</v>
          </cell>
          <cell r="CB118">
            <v>62.649040157934259</v>
          </cell>
        </row>
        <row r="119">
          <cell r="BX119">
            <v>61.298477193800437</v>
          </cell>
          <cell r="CB119">
            <v>63.135195059738784</v>
          </cell>
        </row>
        <row r="120">
          <cell r="BX120">
            <v>61.774756475513705</v>
          </cell>
          <cell r="CB120">
            <v>63.621420229846272</v>
          </cell>
        </row>
        <row r="121">
          <cell r="BX121">
            <v>62.246455046493132</v>
          </cell>
          <cell r="CB121">
            <v>64.112208257096498</v>
          </cell>
        </row>
        <row r="122">
          <cell r="BX122">
            <v>62.719198446077925</v>
          </cell>
          <cell r="CB122">
            <v>64.544115824180381</v>
          </cell>
        </row>
        <row r="123">
          <cell r="BX123">
            <v>63.195184230627639</v>
          </cell>
          <cell r="CB123">
            <v>65.008988660259348</v>
          </cell>
        </row>
        <row r="124">
          <cell r="BX124">
            <v>63.664443944555515</v>
          </cell>
          <cell r="CB124">
            <v>65.446984207646778</v>
          </cell>
        </row>
        <row r="125">
          <cell r="BX125">
            <v>64.144650363204718</v>
          </cell>
          <cell r="CB125">
            <v>65.931924820772295</v>
          </cell>
        </row>
        <row r="126">
          <cell r="BX126">
            <v>64.610477430073331</v>
          </cell>
          <cell r="CB126">
            <v>66.416167338833802</v>
          </cell>
        </row>
        <row r="127">
          <cell r="BX127">
            <v>65.094839190509248</v>
          </cell>
          <cell r="CB127">
            <v>66.943644127984214</v>
          </cell>
        </row>
        <row r="128">
          <cell r="BX128">
            <v>65.557283526381681</v>
          </cell>
          <cell r="CB128">
            <v>67.365148137773829</v>
          </cell>
        </row>
        <row r="129">
          <cell r="BX129">
            <v>66.045736622847244</v>
          </cell>
          <cell r="CB129">
            <v>67.805932436822431</v>
          </cell>
        </row>
        <row r="130">
          <cell r="BX130">
            <v>66.504847055084383</v>
          </cell>
          <cell r="CB130">
            <v>68.238025698473677</v>
          </cell>
        </row>
        <row r="131">
          <cell r="BX131">
            <v>66.996909432729709</v>
          </cell>
          <cell r="CB131">
            <v>68.68388418186646</v>
          </cell>
        </row>
        <row r="132">
          <cell r="BX132">
            <v>67.453153062113969</v>
          </cell>
          <cell r="CB132">
            <v>69.188959633989313</v>
          </cell>
        </row>
        <row r="133">
          <cell r="BX133">
            <v>67.941693450092984</v>
          </cell>
          <cell r="CB133">
            <v>69.705247335696697</v>
          </cell>
        </row>
        <row r="134">
          <cell r="BX134">
            <v>68.402186838509962</v>
          </cell>
          <cell r="CB134">
            <v>70.183493178644127</v>
          </cell>
        </row>
        <row r="135">
          <cell r="BX135">
            <v>68.887255337837544</v>
          </cell>
          <cell r="CB135">
            <v>70.620771478312804</v>
          </cell>
        </row>
        <row r="136">
          <cell r="BX136">
            <v>69.351933936401693</v>
          </cell>
          <cell r="CB136">
            <v>71.060257188312946</v>
          </cell>
        </row>
        <row r="137">
          <cell r="BX137">
            <v>69.833579581329417</v>
          </cell>
          <cell r="CB137">
            <v>71.5052164581585</v>
          </cell>
        </row>
        <row r="138">
          <cell r="BX138">
            <v>70.302380180961919</v>
          </cell>
          <cell r="CB138">
            <v>72.008433828307673</v>
          </cell>
        </row>
        <row r="139">
          <cell r="BX139">
            <v>70.780650969721208</v>
          </cell>
          <cell r="CB139">
            <v>72.50066520397678</v>
          </cell>
        </row>
        <row r="140">
          <cell r="BX140">
            <v>71.253511678983699</v>
          </cell>
          <cell r="CB140">
            <v>73.011719235806893</v>
          </cell>
        </row>
        <row r="141">
          <cell r="BX141">
            <v>71.728454603344318</v>
          </cell>
          <cell r="CB141">
            <v>73.443164563711022</v>
          </cell>
        </row>
        <row r="142">
          <cell r="BX142">
            <v>72.205314824634726</v>
          </cell>
          <cell r="CB142">
            <v>73.883789442996616</v>
          </cell>
        </row>
        <row r="143">
          <cell r="BX143">
            <v>72.676975898343528</v>
          </cell>
          <cell r="CB143">
            <v>74.328531668433854</v>
          </cell>
        </row>
        <row r="144">
          <cell r="BX144">
            <v>73.157776302859972</v>
          </cell>
          <cell r="CB144">
            <v>74.803748443395335</v>
          </cell>
        </row>
        <row r="145">
          <cell r="BX145">
            <v>73.626200589019419</v>
          </cell>
          <cell r="CB145">
            <v>75.301725135331964</v>
          </cell>
        </row>
        <row r="146">
          <cell r="BX146">
            <v>74.110883090832957</v>
          </cell>
          <cell r="CB146">
            <v>75.814456858718941</v>
          </cell>
        </row>
        <row r="147">
          <cell r="BX147">
            <v>74.576114728274206</v>
          </cell>
          <cell r="CB147">
            <v>76.272679000298737</v>
          </cell>
        </row>
        <row r="148">
          <cell r="BX148">
            <v>75.064622457794115</v>
          </cell>
          <cell r="CB148">
            <v>76.722034052979026</v>
          </cell>
        </row>
        <row r="149">
          <cell r="BX149">
            <v>75.526704686495577</v>
          </cell>
          <cell r="CB149">
            <v>77.156310513291089</v>
          </cell>
        </row>
        <row r="150">
          <cell r="BX150">
            <v>76.018981963564528</v>
          </cell>
          <cell r="CB150">
            <v>77.589370523547544</v>
          </cell>
        </row>
        <row r="151">
          <cell r="BX151">
            <v>76.477957149162563</v>
          </cell>
          <cell r="CB151">
            <v>78.090171054507962</v>
          </cell>
        </row>
        <row r="152">
          <cell r="BX152">
            <v>76.969874573049196</v>
          </cell>
          <cell r="CB152">
            <v>78.576561935344017</v>
          </cell>
        </row>
        <row r="153">
          <cell r="BX153">
            <v>77.429859113413457</v>
          </cell>
          <cell r="CB153">
            <v>79.108907766261424</v>
          </cell>
        </row>
        <row r="154">
          <cell r="BX154">
            <v>77.918490985566862</v>
          </cell>
          <cell r="CB154">
            <v>79.77400502911118</v>
          </cell>
        </row>
        <row r="155">
          <cell r="BX155">
            <v>78.382397883778651</v>
          </cell>
          <cell r="CB155">
            <v>80</v>
          </cell>
        </row>
        <row r="156">
          <cell r="BX156">
            <v>78.867787811519349</v>
          </cell>
          <cell r="CB156">
            <v>80</v>
          </cell>
        </row>
        <row r="157">
          <cell r="BX157">
            <v>79.335561067249373</v>
          </cell>
          <cell r="CB157">
            <v>80</v>
          </cell>
        </row>
        <row r="158">
          <cell r="BX158">
            <v>79.8177517942256</v>
          </cell>
          <cell r="CB158">
            <v>80</v>
          </cell>
        </row>
        <row r="159">
          <cell r="BX159">
            <v>80</v>
          </cell>
          <cell r="CB159">
            <v>80</v>
          </cell>
        </row>
        <row r="160">
          <cell r="BX160">
            <v>80</v>
          </cell>
          <cell r="CB160">
            <v>80</v>
          </cell>
        </row>
        <row r="161">
          <cell r="BX161">
            <v>80</v>
          </cell>
          <cell r="CB161">
            <v>80</v>
          </cell>
        </row>
        <row r="162">
          <cell r="BX162">
            <v>80</v>
          </cell>
          <cell r="CB162">
            <v>80</v>
          </cell>
        </row>
        <row r="163">
          <cell r="BX163">
            <v>80</v>
          </cell>
          <cell r="CB163">
            <v>80</v>
          </cell>
        </row>
      </sheetData>
      <sheetData sheetId="2"/>
      <sheetData sheetId="3"/>
      <sheetData sheetId="4"/>
      <sheetData sheetId="5">
        <row r="6">
          <cell r="R6"/>
        </row>
      </sheetData>
      <sheetData sheetId="6">
        <row r="6">
          <cell r="Y6">
            <v>0.78396012978844121</v>
          </cell>
        </row>
      </sheetData>
      <sheetData sheetId="7">
        <row r="4">
          <cell r="N4">
            <v>3.301579276669484</v>
          </cell>
        </row>
      </sheetData>
      <sheetData sheetId="8">
        <row r="6">
          <cell r="H6">
            <v>15</v>
          </cell>
        </row>
      </sheetData>
      <sheetData sheetId="9"/>
      <sheetData sheetId="10">
        <row r="6">
          <cell r="X6">
            <v>1</v>
          </cell>
          <cell r="Y6">
            <v>1</v>
          </cell>
          <cell r="AB6">
            <v>1</v>
          </cell>
          <cell r="AC6">
            <v>1</v>
          </cell>
          <cell r="AD6">
            <v>1</v>
          </cell>
          <cell r="AE6">
            <v>1</v>
          </cell>
          <cell r="AK6">
            <v>1</v>
          </cell>
          <cell r="AS6">
            <v>1</v>
          </cell>
          <cell r="AT6">
            <v>1</v>
          </cell>
          <cell r="AW6">
            <v>1</v>
          </cell>
          <cell r="AX6">
            <v>1</v>
          </cell>
          <cell r="AY6">
            <v>1</v>
          </cell>
          <cell r="AZ6">
            <v>1</v>
          </cell>
          <cell r="BA6">
            <v>28</v>
          </cell>
          <cell r="BE6">
            <v>1</v>
          </cell>
          <cell r="BF6">
            <v>1</v>
          </cell>
          <cell r="BG6">
            <v>1</v>
          </cell>
          <cell r="BH6">
            <v>6</v>
          </cell>
          <cell r="BN6">
            <v>1</v>
          </cell>
          <cell r="BO6">
            <v>1</v>
          </cell>
          <cell r="BR6">
            <v>1</v>
          </cell>
          <cell r="BS6">
            <v>1</v>
          </cell>
          <cell r="BT6">
            <v>1</v>
          </cell>
          <cell r="BU6">
            <v>1</v>
          </cell>
          <cell r="BV6">
            <v>28</v>
          </cell>
          <cell r="BZ6">
            <v>2</v>
          </cell>
          <cell r="CA6">
            <v>1</v>
          </cell>
          <cell r="CB6">
            <v>3</v>
          </cell>
          <cell r="CC6">
            <v>6</v>
          </cell>
        </row>
        <row r="7">
          <cell r="X7">
            <v>1</v>
          </cell>
          <cell r="Y7">
            <v>1</v>
          </cell>
          <cell r="AB7">
            <v>1</v>
          </cell>
          <cell r="AC7">
            <v>1</v>
          </cell>
          <cell r="AD7">
            <v>1</v>
          </cell>
          <cell r="AE7">
            <v>1</v>
          </cell>
          <cell r="AK7">
            <v>1</v>
          </cell>
          <cell r="AL7">
            <v>1</v>
          </cell>
          <cell r="AS7">
            <v>2</v>
          </cell>
          <cell r="AT7">
            <v>2</v>
          </cell>
          <cell r="AW7">
            <v>2</v>
          </cell>
          <cell r="AX7">
            <v>2</v>
          </cell>
          <cell r="AY7">
            <v>2</v>
          </cell>
          <cell r="AZ7">
            <v>2</v>
          </cell>
          <cell r="BA7">
            <v>28</v>
          </cell>
          <cell r="BE7">
            <v>3</v>
          </cell>
          <cell r="BF7">
            <v>2</v>
          </cell>
          <cell r="BG7">
            <v>4</v>
          </cell>
          <cell r="BH7">
            <v>7</v>
          </cell>
          <cell r="BN7">
            <v>2</v>
          </cell>
          <cell r="BO7">
            <v>2</v>
          </cell>
          <cell r="BR7">
            <v>2</v>
          </cell>
          <cell r="BS7">
            <v>2</v>
          </cell>
          <cell r="BT7">
            <v>2</v>
          </cell>
          <cell r="BU7">
            <v>2</v>
          </cell>
          <cell r="BV7">
            <v>28</v>
          </cell>
          <cell r="BZ7">
            <v>6</v>
          </cell>
          <cell r="CA7">
            <v>5</v>
          </cell>
          <cell r="CB7">
            <v>7</v>
          </cell>
          <cell r="CC7">
            <v>8</v>
          </cell>
        </row>
        <row r="8">
          <cell r="X8">
            <v>1</v>
          </cell>
          <cell r="Y8">
            <v>1</v>
          </cell>
          <cell r="AB8">
            <v>1</v>
          </cell>
          <cell r="AC8">
            <v>1</v>
          </cell>
          <cell r="AD8">
            <v>1</v>
          </cell>
          <cell r="AE8">
            <v>1</v>
          </cell>
          <cell r="AJ8">
            <v>1</v>
          </cell>
          <cell r="AK8">
            <v>1</v>
          </cell>
          <cell r="AL8">
            <v>1</v>
          </cell>
          <cell r="AS8">
            <v>3</v>
          </cell>
          <cell r="AT8">
            <v>3</v>
          </cell>
          <cell r="AW8">
            <v>3</v>
          </cell>
          <cell r="AX8">
            <v>3</v>
          </cell>
          <cell r="AY8">
            <v>3</v>
          </cell>
          <cell r="AZ8">
            <v>3</v>
          </cell>
          <cell r="BA8">
            <v>28</v>
          </cell>
          <cell r="BE8">
            <v>7</v>
          </cell>
          <cell r="BF8">
            <v>6</v>
          </cell>
          <cell r="BG8">
            <v>8</v>
          </cell>
          <cell r="BH8">
            <v>9</v>
          </cell>
          <cell r="BN8">
            <v>3</v>
          </cell>
          <cell r="BO8">
            <v>3</v>
          </cell>
          <cell r="BR8">
            <v>3</v>
          </cell>
          <cell r="BS8">
            <v>3</v>
          </cell>
          <cell r="BT8">
            <v>3</v>
          </cell>
          <cell r="BU8">
            <v>3</v>
          </cell>
          <cell r="BV8">
            <v>28</v>
          </cell>
          <cell r="BZ8">
            <v>10</v>
          </cell>
          <cell r="CA8">
            <v>9</v>
          </cell>
          <cell r="CB8">
            <v>10</v>
          </cell>
          <cell r="CC8">
            <v>11</v>
          </cell>
        </row>
        <row r="9">
          <cell r="X9">
            <v>1</v>
          </cell>
          <cell r="Y9">
            <v>1</v>
          </cell>
          <cell r="AB9">
            <v>1</v>
          </cell>
          <cell r="AC9">
            <v>1</v>
          </cell>
          <cell r="AD9">
            <v>1</v>
          </cell>
          <cell r="AE9">
            <v>1</v>
          </cell>
          <cell r="AJ9">
            <v>1</v>
          </cell>
          <cell r="AK9">
            <v>1</v>
          </cell>
          <cell r="AL9">
            <v>1</v>
          </cell>
          <cell r="AM9">
            <v>1</v>
          </cell>
          <cell r="AS9">
            <v>4</v>
          </cell>
          <cell r="AT9">
            <v>4</v>
          </cell>
          <cell r="AW9">
            <v>4</v>
          </cell>
          <cell r="AX9">
            <v>4</v>
          </cell>
          <cell r="AY9">
            <v>4</v>
          </cell>
          <cell r="AZ9">
            <v>4</v>
          </cell>
          <cell r="BA9">
            <v>28</v>
          </cell>
          <cell r="BE9">
            <v>11</v>
          </cell>
          <cell r="BF9">
            <v>10</v>
          </cell>
          <cell r="BG9">
            <v>11</v>
          </cell>
          <cell r="BH9">
            <v>12</v>
          </cell>
          <cell r="BN9">
            <v>4</v>
          </cell>
          <cell r="BO9">
            <v>4</v>
          </cell>
          <cell r="BR9">
            <v>4</v>
          </cell>
          <cell r="BS9">
            <v>4</v>
          </cell>
          <cell r="BT9">
            <v>4</v>
          </cell>
          <cell r="BU9">
            <v>4</v>
          </cell>
          <cell r="BV9">
            <v>28</v>
          </cell>
          <cell r="BZ9">
            <v>13</v>
          </cell>
          <cell r="CA9">
            <v>13</v>
          </cell>
          <cell r="CB9">
            <v>13</v>
          </cell>
          <cell r="CC9">
            <v>13</v>
          </cell>
        </row>
        <row r="10">
          <cell r="X10">
            <v>1</v>
          </cell>
          <cell r="Y10">
            <v>1</v>
          </cell>
          <cell r="AB10">
            <v>1</v>
          </cell>
          <cell r="AC10">
            <v>1</v>
          </cell>
          <cell r="AD10">
            <v>1</v>
          </cell>
          <cell r="AE10">
            <v>1</v>
          </cell>
          <cell r="AJ10">
            <v>1</v>
          </cell>
          <cell r="AK10">
            <v>1</v>
          </cell>
          <cell r="AL10">
            <v>1</v>
          </cell>
          <cell r="AM10">
            <v>1</v>
          </cell>
          <cell r="AS10">
            <v>5</v>
          </cell>
          <cell r="AT10">
            <v>5</v>
          </cell>
          <cell r="AW10">
            <v>5</v>
          </cell>
          <cell r="AX10">
            <v>5</v>
          </cell>
          <cell r="AY10">
            <v>5</v>
          </cell>
          <cell r="AZ10">
            <v>5</v>
          </cell>
          <cell r="BA10">
            <v>28</v>
          </cell>
          <cell r="BE10">
            <v>14</v>
          </cell>
          <cell r="BF10">
            <v>14</v>
          </cell>
          <cell r="BG10">
            <v>14</v>
          </cell>
          <cell r="BH10">
            <v>14</v>
          </cell>
          <cell r="BN10">
            <v>5</v>
          </cell>
          <cell r="BO10">
            <v>5</v>
          </cell>
          <cell r="BR10">
            <v>5</v>
          </cell>
          <cell r="BS10">
            <v>5</v>
          </cell>
          <cell r="BT10">
            <v>5</v>
          </cell>
          <cell r="BU10">
            <v>5</v>
          </cell>
          <cell r="BV10">
            <v>28</v>
          </cell>
          <cell r="BZ10">
            <v>15</v>
          </cell>
          <cell r="CA10">
            <v>15</v>
          </cell>
          <cell r="CB10">
            <v>15</v>
          </cell>
          <cell r="CC10">
            <v>15</v>
          </cell>
        </row>
        <row r="11">
          <cell r="X11">
            <v>1</v>
          </cell>
          <cell r="Y11">
            <v>1</v>
          </cell>
          <cell r="AB11">
            <v>1</v>
          </cell>
          <cell r="AC11">
            <v>1</v>
          </cell>
          <cell r="AD11">
            <v>1</v>
          </cell>
          <cell r="AE11">
            <v>1</v>
          </cell>
          <cell r="AJ11">
            <v>1</v>
          </cell>
          <cell r="AK11">
            <v>1</v>
          </cell>
          <cell r="AL11">
            <v>1</v>
          </cell>
          <cell r="AM11">
            <v>1</v>
          </cell>
          <cell r="AS11">
            <v>6</v>
          </cell>
          <cell r="AT11">
            <v>6</v>
          </cell>
          <cell r="AW11">
            <v>6</v>
          </cell>
          <cell r="AX11">
            <v>6</v>
          </cell>
          <cell r="AY11">
            <v>6</v>
          </cell>
          <cell r="AZ11">
            <v>6</v>
          </cell>
          <cell r="BA11">
            <v>29</v>
          </cell>
          <cell r="BE11">
            <v>16</v>
          </cell>
          <cell r="BF11">
            <v>16</v>
          </cell>
          <cell r="BG11">
            <v>16</v>
          </cell>
          <cell r="BH11">
            <v>16</v>
          </cell>
          <cell r="BN11">
            <v>6</v>
          </cell>
          <cell r="BO11">
            <v>6</v>
          </cell>
          <cell r="BR11">
            <v>6</v>
          </cell>
          <cell r="BS11">
            <v>6</v>
          </cell>
          <cell r="BT11">
            <v>6</v>
          </cell>
          <cell r="BU11">
            <v>6</v>
          </cell>
          <cell r="BV11">
            <v>29</v>
          </cell>
          <cell r="BZ11">
            <v>19</v>
          </cell>
          <cell r="CA11">
            <v>19</v>
          </cell>
          <cell r="CB11">
            <v>19</v>
          </cell>
          <cell r="CC11">
            <v>19</v>
          </cell>
        </row>
        <row r="12">
          <cell r="X12">
            <v>1</v>
          </cell>
          <cell r="Y12">
            <v>1</v>
          </cell>
          <cell r="AB12">
            <v>1</v>
          </cell>
          <cell r="AC12">
            <v>1</v>
          </cell>
          <cell r="AD12">
            <v>1</v>
          </cell>
          <cell r="AE12">
            <v>1</v>
          </cell>
          <cell r="AJ12">
            <v>1</v>
          </cell>
          <cell r="AK12">
            <v>1</v>
          </cell>
          <cell r="AL12">
            <v>1</v>
          </cell>
          <cell r="AM12">
            <v>1</v>
          </cell>
          <cell r="AS12">
            <v>7</v>
          </cell>
          <cell r="AT12">
            <v>7</v>
          </cell>
          <cell r="AW12">
            <v>7</v>
          </cell>
          <cell r="AX12">
            <v>7</v>
          </cell>
          <cell r="AY12">
            <v>7</v>
          </cell>
          <cell r="AZ12">
            <v>7</v>
          </cell>
          <cell r="BA12">
            <v>29</v>
          </cell>
          <cell r="BE12">
            <v>20</v>
          </cell>
          <cell r="BF12">
            <v>20</v>
          </cell>
          <cell r="BG12">
            <v>20</v>
          </cell>
          <cell r="BH12">
            <v>20</v>
          </cell>
          <cell r="BN12">
            <v>7</v>
          </cell>
          <cell r="BO12">
            <v>7</v>
          </cell>
          <cell r="BR12">
            <v>7</v>
          </cell>
          <cell r="BS12">
            <v>7</v>
          </cell>
          <cell r="BT12">
            <v>7</v>
          </cell>
          <cell r="BU12">
            <v>7</v>
          </cell>
          <cell r="BV12">
            <v>29</v>
          </cell>
          <cell r="BZ12">
            <v>21</v>
          </cell>
          <cell r="CA12">
            <v>21</v>
          </cell>
          <cell r="CB12">
            <v>21</v>
          </cell>
          <cell r="CC12">
            <v>21</v>
          </cell>
        </row>
        <row r="13">
          <cell r="X13">
            <v>1</v>
          </cell>
          <cell r="Y13">
            <v>1</v>
          </cell>
          <cell r="AB13">
            <v>1</v>
          </cell>
          <cell r="AC13">
            <v>1</v>
          </cell>
          <cell r="AD13">
            <v>1</v>
          </cell>
          <cell r="AE13">
            <v>1</v>
          </cell>
          <cell r="AJ13">
            <v>1</v>
          </cell>
          <cell r="AK13">
            <v>1</v>
          </cell>
          <cell r="AL13">
            <v>1</v>
          </cell>
          <cell r="AM13">
            <v>1</v>
          </cell>
          <cell r="AS13">
            <v>8</v>
          </cell>
          <cell r="AT13">
            <v>8</v>
          </cell>
          <cell r="AW13">
            <v>8</v>
          </cell>
          <cell r="AX13">
            <v>8</v>
          </cell>
          <cell r="AY13">
            <v>8</v>
          </cell>
          <cell r="AZ13">
            <v>8</v>
          </cell>
          <cell r="BA13">
            <v>29</v>
          </cell>
          <cell r="BE13">
            <v>22</v>
          </cell>
          <cell r="BF13">
            <v>22</v>
          </cell>
          <cell r="BG13">
            <v>22</v>
          </cell>
          <cell r="BH13">
            <v>22</v>
          </cell>
          <cell r="BN13">
            <v>8</v>
          </cell>
          <cell r="BO13">
            <v>8</v>
          </cell>
          <cell r="BR13">
            <v>8</v>
          </cell>
          <cell r="BS13">
            <v>8</v>
          </cell>
          <cell r="BT13">
            <v>8</v>
          </cell>
          <cell r="BU13">
            <v>8</v>
          </cell>
          <cell r="BV13">
            <v>29</v>
          </cell>
          <cell r="BZ13">
            <v>23</v>
          </cell>
          <cell r="CA13">
            <v>23</v>
          </cell>
          <cell r="CB13">
            <v>23</v>
          </cell>
          <cell r="CC13">
            <v>23</v>
          </cell>
        </row>
        <row r="14">
          <cell r="X14">
            <v>1</v>
          </cell>
          <cell r="Y14">
            <v>1</v>
          </cell>
          <cell r="AB14">
            <v>1</v>
          </cell>
          <cell r="AC14">
            <v>1</v>
          </cell>
          <cell r="AD14">
            <v>1</v>
          </cell>
          <cell r="AE14">
            <v>1</v>
          </cell>
          <cell r="AJ14">
            <v>1</v>
          </cell>
          <cell r="AK14">
            <v>1</v>
          </cell>
          <cell r="AL14">
            <v>1</v>
          </cell>
          <cell r="AM14">
            <v>1</v>
          </cell>
          <cell r="AS14">
            <v>9</v>
          </cell>
          <cell r="AT14">
            <v>9</v>
          </cell>
          <cell r="AW14">
            <v>9</v>
          </cell>
          <cell r="AX14">
            <v>9</v>
          </cell>
          <cell r="AY14">
            <v>9</v>
          </cell>
          <cell r="AZ14">
            <v>9</v>
          </cell>
          <cell r="BA14">
            <v>29</v>
          </cell>
          <cell r="BE14">
            <v>24</v>
          </cell>
          <cell r="BF14">
            <v>24</v>
          </cell>
          <cell r="BG14">
            <v>24</v>
          </cell>
          <cell r="BH14">
            <v>24</v>
          </cell>
          <cell r="BN14">
            <v>9</v>
          </cell>
          <cell r="BO14">
            <v>9</v>
          </cell>
          <cell r="BR14">
            <v>9</v>
          </cell>
          <cell r="BS14">
            <v>9</v>
          </cell>
          <cell r="BT14">
            <v>9</v>
          </cell>
          <cell r="BU14">
            <v>9</v>
          </cell>
          <cell r="BV14">
            <v>29</v>
          </cell>
          <cell r="BZ14">
            <v>27</v>
          </cell>
          <cell r="CA14">
            <v>27</v>
          </cell>
          <cell r="CB14">
            <v>27</v>
          </cell>
          <cell r="CC14">
            <v>27</v>
          </cell>
        </row>
        <row r="15">
          <cell r="X15">
            <v>1</v>
          </cell>
          <cell r="Y15">
            <v>1</v>
          </cell>
          <cell r="AB15">
            <v>1</v>
          </cell>
          <cell r="AC15">
            <v>1</v>
          </cell>
          <cell r="AD15">
            <v>1</v>
          </cell>
          <cell r="AE15">
            <v>1</v>
          </cell>
          <cell r="AJ15">
            <v>1</v>
          </cell>
          <cell r="AK15">
            <v>1</v>
          </cell>
          <cell r="AL15">
            <v>1</v>
          </cell>
          <cell r="AM15">
            <v>1</v>
          </cell>
          <cell r="AS15">
            <v>10</v>
          </cell>
          <cell r="AT15">
            <v>10</v>
          </cell>
          <cell r="AW15">
            <v>10</v>
          </cell>
          <cell r="AX15">
            <v>10</v>
          </cell>
          <cell r="AY15">
            <v>10</v>
          </cell>
          <cell r="AZ15">
            <v>10</v>
          </cell>
          <cell r="BA15">
            <v>30</v>
          </cell>
          <cell r="BE15">
            <v>28</v>
          </cell>
          <cell r="BF15">
            <v>28</v>
          </cell>
          <cell r="BG15">
            <v>28</v>
          </cell>
          <cell r="BH15">
            <v>28</v>
          </cell>
          <cell r="BN15">
            <v>10</v>
          </cell>
          <cell r="BO15">
            <v>10</v>
          </cell>
          <cell r="BR15">
            <v>10</v>
          </cell>
          <cell r="BS15">
            <v>10</v>
          </cell>
          <cell r="BT15">
            <v>10</v>
          </cell>
          <cell r="BU15">
            <v>10</v>
          </cell>
          <cell r="BV15">
            <v>30</v>
          </cell>
          <cell r="BZ15">
            <v>29</v>
          </cell>
          <cell r="CA15">
            <v>29</v>
          </cell>
          <cell r="CB15">
            <v>29</v>
          </cell>
          <cell r="CC15">
            <v>29</v>
          </cell>
        </row>
        <row r="16">
          <cell r="X16">
            <v>1</v>
          </cell>
          <cell r="Y16">
            <v>1</v>
          </cell>
          <cell r="AB16">
            <v>1</v>
          </cell>
          <cell r="AC16">
            <v>1</v>
          </cell>
          <cell r="AD16">
            <v>1</v>
          </cell>
          <cell r="AE16">
            <v>1</v>
          </cell>
          <cell r="AJ16">
            <v>1</v>
          </cell>
          <cell r="AK16">
            <v>1</v>
          </cell>
          <cell r="AL16">
            <v>1</v>
          </cell>
          <cell r="AM16">
            <v>1</v>
          </cell>
          <cell r="AS16">
            <v>11</v>
          </cell>
          <cell r="AT16">
            <v>11</v>
          </cell>
          <cell r="AW16">
            <v>11</v>
          </cell>
          <cell r="AX16">
            <v>11</v>
          </cell>
          <cell r="AY16">
            <v>11</v>
          </cell>
          <cell r="AZ16">
            <v>11</v>
          </cell>
          <cell r="BA16">
            <v>30</v>
          </cell>
          <cell r="BE16">
            <v>30</v>
          </cell>
          <cell r="BF16">
            <v>30</v>
          </cell>
          <cell r="BG16">
            <v>30</v>
          </cell>
          <cell r="BH16">
            <v>30</v>
          </cell>
          <cell r="BN16">
            <v>11</v>
          </cell>
          <cell r="BO16">
            <v>11</v>
          </cell>
          <cell r="BR16">
            <v>11</v>
          </cell>
          <cell r="BS16">
            <v>11</v>
          </cell>
          <cell r="BT16">
            <v>11</v>
          </cell>
          <cell r="BU16">
            <v>11</v>
          </cell>
          <cell r="BV16">
            <v>30</v>
          </cell>
          <cell r="BZ16">
            <v>32</v>
          </cell>
          <cell r="CA16">
            <v>32</v>
          </cell>
          <cell r="CB16">
            <v>32</v>
          </cell>
          <cell r="CC16">
            <v>32</v>
          </cell>
        </row>
        <row r="17">
          <cell r="X17">
            <v>1</v>
          </cell>
          <cell r="Y17">
            <v>1</v>
          </cell>
          <cell r="AB17">
            <v>1</v>
          </cell>
          <cell r="AC17">
            <v>1</v>
          </cell>
          <cell r="AD17">
            <v>1</v>
          </cell>
          <cell r="AE17">
            <v>1</v>
          </cell>
          <cell r="AJ17">
            <v>1</v>
          </cell>
          <cell r="AK17">
            <v>1</v>
          </cell>
          <cell r="AL17">
            <v>1</v>
          </cell>
          <cell r="AM17">
            <v>1</v>
          </cell>
          <cell r="AS17">
            <v>12</v>
          </cell>
          <cell r="AT17">
            <v>12</v>
          </cell>
          <cell r="AW17">
            <v>12</v>
          </cell>
          <cell r="AX17">
            <v>12</v>
          </cell>
          <cell r="AY17">
            <v>12</v>
          </cell>
          <cell r="AZ17">
            <v>12</v>
          </cell>
          <cell r="BA17">
            <v>30</v>
          </cell>
          <cell r="BE17">
            <v>33</v>
          </cell>
          <cell r="BF17">
            <v>33</v>
          </cell>
          <cell r="BG17">
            <v>33</v>
          </cell>
          <cell r="BH17">
            <v>33</v>
          </cell>
          <cell r="BN17">
            <v>12</v>
          </cell>
          <cell r="BO17">
            <v>12</v>
          </cell>
          <cell r="BR17">
            <v>12</v>
          </cell>
          <cell r="BS17">
            <v>12</v>
          </cell>
          <cell r="BT17">
            <v>12</v>
          </cell>
          <cell r="BU17">
            <v>12</v>
          </cell>
          <cell r="BV17">
            <v>30</v>
          </cell>
          <cell r="BZ17">
            <v>34</v>
          </cell>
          <cell r="CA17">
            <v>34</v>
          </cell>
          <cell r="CB17">
            <v>34</v>
          </cell>
          <cell r="CC17">
            <v>34</v>
          </cell>
        </row>
        <row r="18">
          <cell r="X18">
            <v>1</v>
          </cell>
          <cell r="Y18">
            <v>1</v>
          </cell>
          <cell r="AB18">
            <v>1</v>
          </cell>
          <cell r="AC18">
            <v>1</v>
          </cell>
          <cell r="AD18">
            <v>1</v>
          </cell>
          <cell r="AE18">
            <v>1</v>
          </cell>
          <cell r="AJ18">
            <v>1</v>
          </cell>
          <cell r="AK18">
            <v>1</v>
          </cell>
          <cell r="AL18">
            <v>1</v>
          </cell>
          <cell r="AM18">
            <v>1</v>
          </cell>
          <cell r="AS18">
            <v>13</v>
          </cell>
          <cell r="AT18">
            <v>13</v>
          </cell>
          <cell r="AW18">
            <v>13</v>
          </cell>
          <cell r="AX18">
            <v>13</v>
          </cell>
          <cell r="AY18">
            <v>13</v>
          </cell>
          <cell r="AZ18">
            <v>13</v>
          </cell>
          <cell r="BA18">
            <v>30</v>
          </cell>
          <cell r="BE18">
            <v>35</v>
          </cell>
          <cell r="BF18">
            <v>35</v>
          </cell>
          <cell r="BG18">
            <v>35</v>
          </cell>
          <cell r="BH18">
            <v>35</v>
          </cell>
          <cell r="BN18">
            <v>13</v>
          </cell>
          <cell r="BO18">
            <v>13</v>
          </cell>
          <cell r="BR18">
            <v>13</v>
          </cell>
          <cell r="BS18">
            <v>13</v>
          </cell>
          <cell r="BT18">
            <v>13</v>
          </cell>
          <cell r="BU18">
            <v>13</v>
          </cell>
          <cell r="BV18">
            <v>30</v>
          </cell>
          <cell r="BZ18">
            <v>35</v>
          </cell>
          <cell r="CA18">
            <v>35</v>
          </cell>
          <cell r="CB18">
            <v>35</v>
          </cell>
          <cell r="CC18">
            <v>35</v>
          </cell>
        </row>
        <row r="19">
          <cell r="X19">
            <v>1</v>
          </cell>
          <cell r="Y19">
            <v>1</v>
          </cell>
          <cell r="AB19">
            <v>1</v>
          </cell>
          <cell r="AC19">
            <v>1</v>
          </cell>
          <cell r="AD19">
            <v>1</v>
          </cell>
          <cell r="AE19">
            <v>1</v>
          </cell>
          <cell r="AJ19">
            <v>1</v>
          </cell>
          <cell r="AK19">
            <v>1</v>
          </cell>
          <cell r="AL19">
            <v>1</v>
          </cell>
          <cell r="AM19">
            <v>1</v>
          </cell>
          <cell r="AS19">
            <v>14</v>
          </cell>
          <cell r="AT19">
            <v>14</v>
          </cell>
          <cell r="AW19">
            <v>14</v>
          </cell>
          <cell r="AX19">
            <v>14</v>
          </cell>
          <cell r="AY19">
            <v>14</v>
          </cell>
          <cell r="AZ19">
            <v>14</v>
          </cell>
          <cell r="BA19">
            <v>30</v>
          </cell>
          <cell r="BE19">
            <v>36</v>
          </cell>
          <cell r="BF19">
            <v>36</v>
          </cell>
          <cell r="BG19">
            <v>36</v>
          </cell>
          <cell r="BH19">
            <v>36</v>
          </cell>
          <cell r="BN19">
            <v>14</v>
          </cell>
          <cell r="BO19">
            <v>14</v>
          </cell>
          <cell r="BR19">
            <v>14</v>
          </cell>
          <cell r="BS19">
            <v>14</v>
          </cell>
          <cell r="BT19">
            <v>14</v>
          </cell>
          <cell r="BU19">
            <v>14</v>
          </cell>
          <cell r="BV19">
            <v>30</v>
          </cell>
          <cell r="BZ19">
            <v>37</v>
          </cell>
          <cell r="CA19">
            <v>37</v>
          </cell>
          <cell r="CB19">
            <v>37</v>
          </cell>
          <cell r="CC19">
            <v>37</v>
          </cell>
        </row>
        <row r="20">
          <cell r="X20">
            <v>1</v>
          </cell>
          <cell r="Y20">
            <v>1</v>
          </cell>
          <cell r="AB20">
            <v>1</v>
          </cell>
          <cell r="AC20">
            <v>1</v>
          </cell>
          <cell r="AD20">
            <v>1</v>
          </cell>
          <cell r="AE20">
            <v>1</v>
          </cell>
          <cell r="AJ20">
            <v>1</v>
          </cell>
          <cell r="AK20">
            <v>1</v>
          </cell>
          <cell r="AL20">
            <v>1</v>
          </cell>
          <cell r="AM20">
            <v>1</v>
          </cell>
          <cell r="AS20">
            <v>15</v>
          </cell>
          <cell r="AT20">
            <v>15</v>
          </cell>
          <cell r="AW20">
            <v>15</v>
          </cell>
          <cell r="AX20">
            <v>15</v>
          </cell>
          <cell r="AY20">
            <v>15</v>
          </cell>
          <cell r="AZ20">
            <v>15</v>
          </cell>
          <cell r="BA20">
            <v>30</v>
          </cell>
          <cell r="BE20">
            <v>38</v>
          </cell>
          <cell r="BF20">
            <v>38</v>
          </cell>
          <cell r="BG20">
            <v>38</v>
          </cell>
          <cell r="BH20">
            <v>38</v>
          </cell>
          <cell r="BN20">
            <v>15</v>
          </cell>
          <cell r="BO20">
            <v>15</v>
          </cell>
          <cell r="BR20">
            <v>15</v>
          </cell>
          <cell r="BS20">
            <v>15</v>
          </cell>
          <cell r="BT20">
            <v>15</v>
          </cell>
          <cell r="BU20">
            <v>15</v>
          </cell>
          <cell r="BV20">
            <v>30</v>
          </cell>
          <cell r="BZ20">
            <v>40</v>
          </cell>
          <cell r="CA20">
            <v>40</v>
          </cell>
          <cell r="CB20">
            <v>40</v>
          </cell>
          <cell r="CC20">
            <v>40</v>
          </cell>
        </row>
        <row r="21">
          <cell r="X21">
            <v>1</v>
          </cell>
          <cell r="Y21">
            <v>1</v>
          </cell>
          <cell r="AB21">
            <v>1</v>
          </cell>
          <cell r="AC21">
            <v>1</v>
          </cell>
          <cell r="AD21">
            <v>1</v>
          </cell>
          <cell r="AE21">
            <v>1</v>
          </cell>
          <cell r="AJ21">
            <v>1</v>
          </cell>
          <cell r="AK21">
            <v>1</v>
          </cell>
          <cell r="AL21">
            <v>1</v>
          </cell>
          <cell r="AM21">
            <v>1</v>
          </cell>
          <cell r="AS21">
            <v>16</v>
          </cell>
          <cell r="AT21">
            <v>16</v>
          </cell>
          <cell r="AW21">
            <v>16</v>
          </cell>
          <cell r="AX21">
            <v>16</v>
          </cell>
          <cell r="AY21">
            <v>16</v>
          </cell>
          <cell r="AZ21">
            <v>16</v>
          </cell>
          <cell r="BA21">
            <v>30</v>
          </cell>
          <cell r="BE21">
            <v>41</v>
          </cell>
          <cell r="BF21">
            <v>41</v>
          </cell>
          <cell r="BG21">
            <v>41</v>
          </cell>
          <cell r="BH21">
            <v>41</v>
          </cell>
          <cell r="BN21">
            <v>16</v>
          </cell>
          <cell r="BO21">
            <v>16</v>
          </cell>
          <cell r="BR21">
            <v>16</v>
          </cell>
          <cell r="BS21">
            <v>16</v>
          </cell>
          <cell r="BT21">
            <v>16</v>
          </cell>
          <cell r="BU21">
            <v>16</v>
          </cell>
          <cell r="BV21">
            <v>30</v>
          </cell>
          <cell r="BZ21">
            <v>41</v>
          </cell>
          <cell r="CA21">
            <v>41</v>
          </cell>
          <cell r="CB21">
            <v>41</v>
          </cell>
          <cell r="CC21">
            <v>41</v>
          </cell>
        </row>
        <row r="22">
          <cell r="X22">
            <v>1</v>
          </cell>
          <cell r="Y22">
            <v>1</v>
          </cell>
          <cell r="AB22">
            <v>1</v>
          </cell>
          <cell r="AC22">
            <v>1</v>
          </cell>
          <cell r="AD22">
            <v>1</v>
          </cell>
          <cell r="AE22">
            <v>1</v>
          </cell>
          <cell r="AJ22">
            <v>1</v>
          </cell>
          <cell r="AK22">
            <v>1</v>
          </cell>
          <cell r="AL22">
            <v>1</v>
          </cell>
          <cell r="AM22">
            <v>1</v>
          </cell>
          <cell r="AS22">
            <v>17</v>
          </cell>
          <cell r="AT22">
            <v>17</v>
          </cell>
          <cell r="AW22">
            <v>17</v>
          </cell>
          <cell r="AX22">
            <v>17</v>
          </cell>
          <cell r="AY22">
            <v>17</v>
          </cell>
          <cell r="AZ22">
            <v>17</v>
          </cell>
          <cell r="BA22">
            <v>30</v>
          </cell>
          <cell r="BE22">
            <v>42</v>
          </cell>
          <cell r="BF22">
            <v>42</v>
          </cell>
          <cell r="BG22">
            <v>42</v>
          </cell>
          <cell r="BH22">
            <v>42</v>
          </cell>
          <cell r="BN22">
            <v>17</v>
          </cell>
          <cell r="BO22">
            <v>17</v>
          </cell>
          <cell r="BR22">
            <v>17</v>
          </cell>
          <cell r="BS22">
            <v>17</v>
          </cell>
          <cell r="BT22">
            <v>17</v>
          </cell>
          <cell r="BU22">
            <v>17</v>
          </cell>
          <cell r="BV22">
            <v>30</v>
          </cell>
          <cell r="BZ22">
            <v>43</v>
          </cell>
          <cell r="CA22">
            <v>43</v>
          </cell>
          <cell r="CB22">
            <v>43</v>
          </cell>
          <cell r="CC22">
            <v>43</v>
          </cell>
        </row>
        <row r="23">
          <cell r="X23">
            <v>1</v>
          </cell>
          <cell r="Y23">
            <v>1</v>
          </cell>
          <cell r="AB23">
            <v>1</v>
          </cell>
          <cell r="AC23">
            <v>1</v>
          </cell>
          <cell r="AD23">
            <v>1</v>
          </cell>
          <cell r="AE23">
            <v>1</v>
          </cell>
          <cell r="AJ23">
            <v>1</v>
          </cell>
          <cell r="AK23">
            <v>1</v>
          </cell>
          <cell r="AL23">
            <v>1</v>
          </cell>
          <cell r="AM23">
            <v>1</v>
          </cell>
          <cell r="AS23">
            <v>18</v>
          </cell>
          <cell r="AT23">
            <v>18</v>
          </cell>
          <cell r="AW23">
            <v>18</v>
          </cell>
          <cell r="AX23">
            <v>18</v>
          </cell>
          <cell r="AY23">
            <v>18</v>
          </cell>
          <cell r="AZ23">
            <v>18</v>
          </cell>
          <cell r="BA23">
            <v>30</v>
          </cell>
          <cell r="BE23">
            <v>44</v>
          </cell>
          <cell r="BF23">
            <v>44</v>
          </cell>
          <cell r="BG23">
            <v>44</v>
          </cell>
          <cell r="BH23">
            <v>44</v>
          </cell>
          <cell r="BN23">
            <v>18</v>
          </cell>
          <cell r="BO23">
            <v>18</v>
          </cell>
          <cell r="BR23">
            <v>18</v>
          </cell>
          <cell r="BS23">
            <v>18</v>
          </cell>
          <cell r="BT23">
            <v>18</v>
          </cell>
          <cell r="BU23">
            <v>18</v>
          </cell>
          <cell r="BV23">
            <v>30</v>
          </cell>
          <cell r="BZ23">
            <v>46</v>
          </cell>
          <cell r="CA23">
            <v>46</v>
          </cell>
          <cell r="CB23">
            <v>46</v>
          </cell>
          <cell r="CC23">
            <v>46</v>
          </cell>
        </row>
        <row r="24">
          <cell r="X24">
            <v>1</v>
          </cell>
          <cell r="Y24">
            <v>1</v>
          </cell>
          <cell r="AB24">
            <v>1</v>
          </cell>
          <cell r="AC24">
            <v>1</v>
          </cell>
          <cell r="AD24">
            <v>1</v>
          </cell>
          <cell r="AE24">
            <v>1</v>
          </cell>
          <cell r="AJ24">
            <v>1</v>
          </cell>
          <cell r="AK24">
            <v>1</v>
          </cell>
          <cell r="AL24">
            <v>1</v>
          </cell>
          <cell r="AM24">
            <v>1</v>
          </cell>
          <cell r="AS24">
            <v>19</v>
          </cell>
          <cell r="AT24">
            <v>19</v>
          </cell>
          <cell r="AW24">
            <v>19</v>
          </cell>
          <cell r="AX24">
            <v>19</v>
          </cell>
          <cell r="AY24">
            <v>19</v>
          </cell>
          <cell r="AZ24">
            <v>19</v>
          </cell>
          <cell r="BA24">
            <v>30</v>
          </cell>
          <cell r="BE24">
            <v>47</v>
          </cell>
          <cell r="BF24">
            <v>47</v>
          </cell>
          <cell r="BG24">
            <v>47</v>
          </cell>
          <cell r="BH24">
            <v>47</v>
          </cell>
          <cell r="BN24">
            <v>19</v>
          </cell>
          <cell r="BO24">
            <v>19</v>
          </cell>
          <cell r="BR24">
            <v>19</v>
          </cell>
          <cell r="BS24">
            <v>19</v>
          </cell>
          <cell r="BT24">
            <v>19</v>
          </cell>
          <cell r="BU24">
            <v>19</v>
          </cell>
          <cell r="BV24">
            <v>30</v>
          </cell>
          <cell r="BZ24">
            <v>47</v>
          </cell>
          <cell r="CA24">
            <v>47</v>
          </cell>
          <cell r="CB24">
            <v>47</v>
          </cell>
          <cell r="CC24">
            <v>47</v>
          </cell>
        </row>
        <row r="25">
          <cell r="X25">
            <v>1</v>
          </cell>
          <cell r="Y25">
            <v>1</v>
          </cell>
          <cell r="AB25">
            <v>1</v>
          </cell>
          <cell r="AC25">
            <v>1</v>
          </cell>
          <cell r="AD25">
            <v>1</v>
          </cell>
          <cell r="AE25">
            <v>1</v>
          </cell>
          <cell r="AJ25">
            <v>1</v>
          </cell>
          <cell r="AK25">
            <v>1</v>
          </cell>
          <cell r="AL25">
            <v>1</v>
          </cell>
          <cell r="AM25">
            <v>1</v>
          </cell>
          <cell r="AS25">
            <v>20</v>
          </cell>
          <cell r="AT25">
            <v>20</v>
          </cell>
          <cell r="AW25">
            <v>20</v>
          </cell>
          <cell r="AX25">
            <v>20</v>
          </cell>
          <cell r="AY25">
            <v>20</v>
          </cell>
          <cell r="AZ25">
            <v>20</v>
          </cell>
          <cell r="BA25">
            <v>31</v>
          </cell>
          <cell r="BE25">
            <v>48</v>
          </cell>
          <cell r="BF25">
            <v>48</v>
          </cell>
          <cell r="BG25">
            <v>48</v>
          </cell>
          <cell r="BH25">
            <v>48</v>
          </cell>
          <cell r="BN25">
            <v>20</v>
          </cell>
          <cell r="BO25">
            <v>20</v>
          </cell>
          <cell r="BR25">
            <v>20</v>
          </cell>
          <cell r="BS25">
            <v>20</v>
          </cell>
          <cell r="BT25">
            <v>20</v>
          </cell>
          <cell r="BU25">
            <v>20</v>
          </cell>
          <cell r="BV25">
            <v>31</v>
          </cell>
          <cell r="BZ25">
            <v>50</v>
          </cell>
          <cell r="CA25">
            <v>50</v>
          </cell>
          <cell r="CB25">
            <v>50</v>
          </cell>
          <cell r="CC25">
            <v>50</v>
          </cell>
        </row>
        <row r="26">
          <cell r="X26">
            <v>1</v>
          </cell>
          <cell r="Y26">
            <v>1</v>
          </cell>
          <cell r="AB26">
            <v>1</v>
          </cell>
          <cell r="AC26">
            <v>1</v>
          </cell>
          <cell r="AD26">
            <v>1</v>
          </cell>
          <cell r="AE26">
            <v>1</v>
          </cell>
          <cell r="AJ26">
            <v>1</v>
          </cell>
          <cell r="AK26">
            <v>1</v>
          </cell>
          <cell r="AL26">
            <v>1</v>
          </cell>
          <cell r="AM26">
            <v>1</v>
          </cell>
          <cell r="AS26">
            <v>21</v>
          </cell>
          <cell r="AT26">
            <v>21</v>
          </cell>
          <cell r="AW26">
            <v>21</v>
          </cell>
          <cell r="AX26">
            <v>21</v>
          </cell>
          <cell r="AY26">
            <v>21</v>
          </cell>
          <cell r="AZ26">
            <v>21</v>
          </cell>
          <cell r="BA26">
            <v>31</v>
          </cell>
          <cell r="BE26">
            <v>51</v>
          </cell>
          <cell r="BF26">
            <v>51</v>
          </cell>
          <cell r="BG26">
            <v>51</v>
          </cell>
          <cell r="BH26">
            <v>51</v>
          </cell>
          <cell r="BN26">
            <v>21</v>
          </cell>
          <cell r="BO26">
            <v>21</v>
          </cell>
          <cell r="BR26">
            <v>21</v>
          </cell>
          <cell r="BS26">
            <v>21</v>
          </cell>
          <cell r="BT26">
            <v>21</v>
          </cell>
          <cell r="BU26">
            <v>21</v>
          </cell>
          <cell r="BV26">
            <v>31</v>
          </cell>
          <cell r="BZ26">
            <v>53</v>
          </cell>
          <cell r="CA26">
            <v>53</v>
          </cell>
          <cell r="CB26">
            <v>53</v>
          </cell>
          <cell r="CC26">
            <v>53</v>
          </cell>
        </row>
        <row r="27">
          <cell r="X27">
            <v>1</v>
          </cell>
          <cell r="Y27">
            <v>1</v>
          </cell>
          <cell r="AB27">
            <v>1</v>
          </cell>
          <cell r="AC27">
            <v>1</v>
          </cell>
          <cell r="AD27">
            <v>1</v>
          </cell>
          <cell r="AE27">
            <v>1</v>
          </cell>
          <cell r="AJ27">
            <v>1</v>
          </cell>
          <cell r="AK27">
            <v>1</v>
          </cell>
          <cell r="AL27">
            <v>1</v>
          </cell>
          <cell r="AM27">
            <v>1</v>
          </cell>
          <cell r="AS27">
            <v>22</v>
          </cell>
          <cell r="AT27">
            <v>22</v>
          </cell>
          <cell r="AW27">
            <v>22</v>
          </cell>
          <cell r="AX27">
            <v>22</v>
          </cell>
          <cell r="AY27">
            <v>22</v>
          </cell>
          <cell r="AZ27">
            <v>22</v>
          </cell>
          <cell r="BA27">
            <v>31</v>
          </cell>
          <cell r="BE27">
            <v>54</v>
          </cell>
          <cell r="BF27">
            <v>54</v>
          </cell>
          <cell r="BG27">
            <v>54</v>
          </cell>
          <cell r="BH27">
            <v>54</v>
          </cell>
          <cell r="BN27">
            <v>22</v>
          </cell>
          <cell r="BO27">
            <v>22</v>
          </cell>
          <cell r="BR27">
            <v>22</v>
          </cell>
          <cell r="BS27">
            <v>22</v>
          </cell>
          <cell r="BT27">
            <v>22</v>
          </cell>
          <cell r="BU27">
            <v>22</v>
          </cell>
          <cell r="BV27">
            <v>31</v>
          </cell>
          <cell r="BZ27">
            <v>56</v>
          </cell>
          <cell r="CA27">
            <v>56</v>
          </cell>
          <cell r="CB27">
            <v>56</v>
          </cell>
          <cell r="CC27">
            <v>56</v>
          </cell>
        </row>
        <row r="28">
          <cell r="X28">
            <v>1</v>
          </cell>
          <cell r="Y28">
            <v>1</v>
          </cell>
          <cell r="AB28">
            <v>1</v>
          </cell>
          <cell r="AC28">
            <v>1</v>
          </cell>
          <cell r="AD28">
            <v>1</v>
          </cell>
          <cell r="AE28">
            <v>1</v>
          </cell>
          <cell r="AJ28">
            <v>1</v>
          </cell>
          <cell r="AK28">
            <v>1</v>
          </cell>
          <cell r="AL28">
            <v>1</v>
          </cell>
          <cell r="AM28">
            <v>1</v>
          </cell>
          <cell r="AS28">
            <v>23</v>
          </cell>
          <cell r="AT28">
            <v>23</v>
          </cell>
          <cell r="AW28">
            <v>23</v>
          </cell>
          <cell r="AX28">
            <v>23</v>
          </cell>
          <cell r="AY28">
            <v>23</v>
          </cell>
          <cell r="AZ28">
            <v>23</v>
          </cell>
          <cell r="BA28">
            <v>31</v>
          </cell>
          <cell r="BE28">
            <v>57</v>
          </cell>
          <cell r="BF28">
            <v>57</v>
          </cell>
          <cell r="BG28">
            <v>57</v>
          </cell>
          <cell r="BH28">
            <v>57</v>
          </cell>
          <cell r="BN28">
            <v>23</v>
          </cell>
          <cell r="BO28">
            <v>23</v>
          </cell>
          <cell r="BR28">
            <v>23</v>
          </cell>
          <cell r="BS28">
            <v>23</v>
          </cell>
          <cell r="BT28">
            <v>23</v>
          </cell>
          <cell r="BU28">
            <v>23</v>
          </cell>
          <cell r="BV28">
            <v>31</v>
          </cell>
          <cell r="BZ28">
            <v>59</v>
          </cell>
          <cell r="CA28">
            <v>59</v>
          </cell>
          <cell r="CB28">
            <v>59</v>
          </cell>
          <cell r="CC28">
            <v>59</v>
          </cell>
        </row>
        <row r="29">
          <cell r="X29">
            <v>1</v>
          </cell>
          <cell r="Y29">
            <v>1</v>
          </cell>
          <cell r="AB29">
            <v>1</v>
          </cell>
          <cell r="AC29">
            <v>1</v>
          </cell>
          <cell r="AD29">
            <v>1</v>
          </cell>
          <cell r="AE29">
            <v>1</v>
          </cell>
          <cell r="AJ29">
            <v>1</v>
          </cell>
          <cell r="AK29">
            <v>1</v>
          </cell>
          <cell r="AL29">
            <v>1</v>
          </cell>
          <cell r="AM29">
            <v>1</v>
          </cell>
          <cell r="AS29">
            <v>24</v>
          </cell>
          <cell r="AT29">
            <v>24</v>
          </cell>
          <cell r="AW29">
            <v>24</v>
          </cell>
          <cell r="AX29">
            <v>24</v>
          </cell>
          <cell r="AY29">
            <v>24</v>
          </cell>
          <cell r="AZ29">
            <v>24</v>
          </cell>
          <cell r="BA29">
            <v>31</v>
          </cell>
          <cell r="BE29">
            <v>60</v>
          </cell>
          <cell r="BF29">
            <v>60</v>
          </cell>
          <cell r="BG29">
            <v>60</v>
          </cell>
          <cell r="BH29">
            <v>60</v>
          </cell>
          <cell r="BN29">
            <v>24</v>
          </cell>
          <cell r="BO29">
            <v>24</v>
          </cell>
          <cell r="BR29">
            <v>24</v>
          </cell>
          <cell r="BS29">
            <v>24</v>
          </cell>
          <cell r="BT29">
            <v>24</v>
          </cell>
          <cell r="BU29">
            <v>24</v>
          </cell>
          <cell r="BV29">
            <v>31</v>
          </cell>
          <cell r="BZ29">
            <v>62</v>
          </cell>
          <cell r="CA29">
            <v>62</v>
          </cell>
          <cell r="CB29">
            <v>62</v>
          </cell>
          <cell r="CC29">
            <v>62</v>
          </cell>
        </row>
        <row r="30">
          <cell r="X30">
            <v>1</v>
          </cell>
          <cell r="Y30">
            <v>1</v>
          </cell>
          <cell r="AB30">
            <v>1</v>
          </cell>
          <cell r="AC30">
            <v>1</v>
          </cell>
          <cell r="AD30">
            <v>1</v>
          </cell>
          <cell r="AE30">
            <v>1</v>
          </cell>
          <cell r="AJ30">
            <v>1</v>
          </cell>
          <cell r="AK30">
            <v>1</v>
          </cell>
          <cell r="AL30">
            <v>1</v>
          </cell>
          <cell r="AM30">
            <v>1</v>
          </cell>
          <cell r="AS30">
            <v>25</v>
          </cell>
          <cell r="AT30">
            <v>25</v>
          </cell>
          <cell r="AW30">
            <v>25</v>
          </cell>
          <cell r="AX30">
            <v>25</v>
          </cell>
          <cell r="AY30">
            <v>25</v>
          </cell>
          <cell r="AZ30">
            <v>25</v>
          </cell>
          <cell r="BA30">
            <v>31</v>
          </cell>
          <cell r="BE30">
            <v>63</v>
          </cell>
          <cell r="BF30">
            <v>63</v>
          </cell>
          <cell r="BG30">
            <v>63</v>
          </cell>
          <cell r="BH30">
            <v>63</v>
          </cell>
          <cell r="BN30">
            <v>25</v>
          </cell>
          <cell r="BO30">
            <v>25</v>
          </cell>
          <cell r="BR30">
            <v>25</v>
          </cell>
          <cell r="BS30">
            <v>25</v>
          </cell>
          <cell r="BT30">
            <v>25</v>
          </cell>
          <cell r="BU30">
            <v>25</v>
          </cell>
          <cell r="BV30">
            <v>31</v>
          </cell>
          <cell r="BZ30">
            <v>65</v>
          </cell>
          <cell r="CA30">
            <v>65</v>
          </cell>
          <cell r="CB30">
            <v>65</v>
          </cell>
          <cell r="CC30">
            <v>65</v>
          </cell>
        </row>
        <row r="31">
          <cell r="X31">
            <v>1</v>
          </cell>
          <cell r="Y31">
            <v>1</v>
          </cell>
          <cell r="AB31">
            <v>1</v>
          </cell>
          <cell r="AC31">
            <v>1</v>
          </cell>
          <cell r="AD31">
            <v>1</v>
          </cell>
          <cell r="AE31">
            <v>1</v>
          </cell>
          <cell r="AJ31">
            <v>1</v>
          </cell>
          <cell r="AK31">
            <v>1</v>
          </cell>
          <cell r="AL31">
            <v>1</v>
          </cell>
          <cell r="AM31">
            <v>1</v>
          </cell>
          <cell r="AS31">
            <v>26</v>
          </cell>
          <cell r="AT31">
            <v>26</v>
          </cell>
          <cell r="AW31">
            <v>26</v>
          </cell>
          <cell r="AX31">
            <v>26</v>
          </cell>
          <cell r="AY31">
            <v>26</v>
          </cell>
          <cell r="AZ31">
            <v>26</v>
          </cell>
          <cell r="BA31">
            <v>31</v>
          </cell>
          <cell r="BE31">
            <v>66</v>
          </cell>
          <cell r="BF31">
            <v>66</v>
          </cell>
          <cell r="BG31">
            <v>66</v>
          </cell>
          <cell r="BH31">
            <v>66</v>
          </cell>
          <cell r="BN31">
            <v>26</v>
          </cell>
          <cell r="BO31">
            <v>26</v>
          </cell>
          <cell r="BR31">
            <v>26</v>
          </cell>
          <cell r="BS31">
            <v>26</v>
          </cell>
          <cell r="BT31">
            <v>26</v>
          </cell>
          <cell r="BU31">
            <v>26</v>
          </cell>
          <cell r="BV31">
            <v>31</v>
          </cell>
          <cell r="BZ31">
            <v>68</v>
          </cell>
          <cell r="CA31">
            <v>68</v>
          </cell>
          <cell r="CB31">
            <v>68</v>
          </cell>
          <cell r="CC31">
            <v>68</v>
          </cell>
        </row>
        <row r="32">
          <cell r="X32">
            <v>1</v>
          </cell>
          <cell r="Y32">
            <v>1</v>
          </cell>
          <cell r="AB32">
            <v>1</v>
          </cell>
          <cell r="AC32">
            <v>1</v>
          </cell>
          <cell r="AD32">
            <v>1</v>
          </cell>
          <cell r="AE32">
            <v>1</v>
          </cell>
          <cell r="AJ32">
            <v>1</v>
          </cell>
          <cell r="AK32">
            <v>1</v>
          </cell>
          <cell r="AL32">
            <v>1</v>
          </cell>
          <cell r="AM32">
            <v>1</v>
          </cell>
          <cell r="AS32">
            <v>27</v>
          </cell>
          <cell r="AT32">
            <v>27</v>
          </cell>
          <cell r="AW32">
            <v>27</v>
          </cell>
          <cell r="AX32">
            <v>27</v>
          </cell>
          <cell r="AY32">
            <v>27</v>
          </cell>
          <cell r="AZ32">
            <v>27</v>
          </cell>
          <cell r="BA32">
            <v>31</v>
          </cell>
          <cell r="BE32">
            <v>69</v>
          </cell>
          <cell r="BF32">
            <v>69</v>
          </cell>
          <cell r="BG32">
            <v>69</v>
          </cell>
          <cell r="BH32">
            <v>69</v>
          </cell>
          <cell r="BN32">
            <v>27</v>
          </cell>
          <cell r="BO32">
            <v>27</v>
          </cell>
          <cell r="BR32">
            <v>27</v>
          </cell>
          <cell r="BS32">
            <v>27</v>
          </cell>
          <cell r="BT32">
            <v>27</v>
          </cell>
          <cell r="BU32">
            <v>27</v>
          </cell>
          <cell r="BV32">
            <v>31</v>
          </cell>
          <cell r="BZ32">
            <v>71</v>
          </cell>
          <cell r="CA32">
            <v>71</v>
          </cell>
          <cell r="CB32">
            <v>71</v>
          </cell>
          <cell r="CC32">
            <v>71</v>
          </cell>
        </row>
        <row r="33">
          <cell r="X33">
            <v>1</v>
          </cell>
          <cell r="Y33">
            <v>1</v>
          </cell>
          <cell r="AB33">
            <v>1</v>
          </cell>
          <cell r="AC33">
            <v>1</v>
          </cell>
          <cell r="AD33">
            <v>1</v>
          </cell>
          <cell r="AE33">
            <v>1</v>
          </cell>
          <cell r="AF33">
            <v>1</v>
          </cell>
          <cell r="AJ33">
            <v>1</v>
          </cell>
          <cell r="AK33">
            <v>1</v>
          </cell>
          <cell r="AL33">
            <v>1</v>
          </cell>
          <cell r="AM33">
            <v>1</v>
          </cell>
          <cell r="AS33">
            <v>28</v>
          </cell>
          <cell r="AT33">
            <v>28</v>
          </cell>
          <cell r="AW33">
            <v>28</v>
          </cell>
          <cell r="AX33">
            <v>28</v>
          </cell>
          <cell r="AY33">
            <v>28</v>
          </cell>
          <cell r="AZ33">
            <v>28</v>
          </cell>
          <cell r="BA33">
            <v>31</v>
          </cell>
          <cell r="BE33">
            <v>72</v>
          </cell>
          <cell r="BF33">
            <v>72</v>
          </cell>
          <cell r="BG33">
            <v>72</v>
          </cell>
          <cell r="BH33">
            <v>72</v>
          </cell>
          <cell r="BN33">
            <v>28</v>
          </cell>
          <cell r="BO33">
            <v>28</v>
          </cell>
          <cell r="BR33">
            <v>28</v>
          </cell>
          <cell r="BS33">
            <v>28</v>
          </cell>
          <cell r="BT33">
            <v>28</v>
          </cell>
          <cell r="BU33">
            <v>28</v>
          </cell>
          <cell r="BV33">
            <v>31</v>
          </cell>
          <cell r="BZ33">
            <v>74</v>
          </cell>
          <cell r="CA33">
            <v>74</v>
          </cell>
          <cell r="CB33">
            <v>74</v>
          </cell>
          <cell r="CC33">
            <v>74</v>
          </cell>
        </row>
        <row r="34">
          <cell r="X34">
            <v>1</v>
          </cell>
          <cell r="Y34">
            <v>1</v>
          </cell>
          <cell r="AB34">
            <v>1</v>
          </cell>
          <cell r="AC34">
            <v>1</v>
          </cell>
          <cell r="AD34">
            <v>1</v>
          </cell>
          <cell r="AE34">
            <v>1</v>
          </cell>
          <cell r="AF34">
            <v>1</v>
          </cell>
          <cell r="AJ34">
            <v>1</v>
          </cell>
          <cell r="AK34">
            <v>1</v>
          </cell>
          <cell r="AL34">
            <v>1</v>
          </cell>
          <cell r="AM34">
            <v>1</v>
          </cell>
          <cell r="AS34">
            <v>29</v>
          </cell>
          <cell r="AT34">
            <v>29</v>
          </cell>
          <cell r="AW34">
            <v>29</v>
          </cell>
          <cell r="AX34">
            <v>29</v>
          </cell>
          <cell r="AY34">
            <v>29</v>
          </cell>
          <cell r="AZ34">
            <v>29</v>
          </cell>
          <cell r="BA34">
            <v>31</v>
          </cell>
          <cell r="BE34">
            <v>75</v>
          </cell>
          <cell r="BF34">
            <v>75</v>
          </cell>
          <cell r="BG34">
            <v>75</v>
          </cell>
          <cell r="BH34">
            <v>75</v>
          </cell>
          <cell r="BN34">
            <v>29</v>
          </cell>
          <cell r="BO34">
            <v>29</v>
          </cell>
          <cell r="BR34">
            <v>29</v>
          </cell>
          <cell r="BS34">
            <v>29</v>
          </cell>
          <cell r="BT34">
            <v>29</v>
          </cell>
          <cell r="BU34">
            <v>29</v>
          </cell>
          <cell r="BV34">
            <v>31</v>
          </cell>
          <cell r="BZ34">
            <v>77</v>
          </cell>
          <cell r="CA34">
            <v>77</v>
          </cell>
          <cell r="CB34">
            <v>77</v>
          </cell>
          <cell r="CC34">
            <v>77</v>
          </cell>
        </row>
        <row r="35">
          <cell r="X35">
            <v>1</v>
          </cell>
          <cell r="Y35">
            <v>1</v>
          </cell>
          <cell r="AB35">
            <v>1</v>
          </cell>
          <cell r="AC35">
            <v>1</v>
          </cell>
          <cell r="AD35">
            <v>1</v>
          </cell>
          <cell r="AE35">
            <v>1</v>
          </cell>
          <cell r="AF35">
            <v>1</v>
          </cell>
          <cell r="AJ35">
            <v>1</v>
          </cell>
          <cell r="AK35">
            <v>1</v>
          </cell>
          <cell r="AL35">
            <v>1</v>
          </cell>
          <cell r="AM35">
            <v>1</v>
          </cell>
          <cell r="AS35">
            <v>30</v>
          </cell>
          <cell r="AT35">
            <v>30</v>
          </cell>
          <cell r="AW35">
            <v>30</v>
          </cell>
          <cell r="AX35">
            <v>30</v>
          </cell>
          <cell r="AY35">
            <v>30</v>
          </cell>
          <cell r="AZ35">
            <v>30</v>
          </cell>
          <cell r="BA35">
            <v>32</v>
          </cell>
          <cell r="BE35">
            <v>78</v>
          </cell>
          <cell r="BF35">
            <v>78</v>
          </cell>
          <cell r="BG35">
            <v>78</v>
          </cell>
          <cell r="BH35">
            <v>78</v>
          </cell>
          <cell r="BN35">
            <v>30</v>
          </cell>
          <cell r="BO35">
            <v>30</v>
          </cell>
          <cell r="BR35">
            <v>30</v>
          </cell>
          <cell r="BS35">
            <v>30</v>
          </cell>
          <cell r="BT35">
            <v>30</v>
          </cell>
          <cell r="BU35">
            <v>30</v>
          </cell>
          <cell r="BV35">
            <v>32</v>
          </cell>
          <cell r="BZ35">
            <v>80</v>
          </cell>
          <cell r="CA35">
            <v>80</v>
          </cell>
          <cell r="CB35">
            <v>80</v>
          </cell>
          <cell r="CC35">
            <v>80</v>
          </cell>
        </row>
        <row r="36">
          <cell r="X36">
            <v>1</v>
          </cell>
          <cell r="Y36">
            <v>1</v>
          </cell>
          <cell r="AB36">
            <v>1</v>
          </cell>
          <cell r="AC36">
            <v>1</v>
          </cell>
          <cell r="AD36">
            <v>1</v>
          </cell>
          <cell r="AE36">
            <v>1</v>
          </cell>
          <cell r="AF36">
            <v>1</v>
          </cell>
          <cell r="AJ36">
            <v>1</v>
          </cell>
          <cell r="AK36">
            <v>1</v>
          </cell>
          <cell r="AL36">
            <v>1</v>
          </cell>
          <cell r="AM36">
            <v>1</v>
          </cell>
          <cell r="AS36">
            <v>31</v>
          </cell>
          <cell r="AT36">
            <v>31</v>
          </cell>
          <cell r="AW36">
            <v>31</v>
          </cell>
          <cell r="AX36">
            <v>31</v>
          </cell>
          <cell r="AY36">
            <v>31</v>
          </cell>
          <cell r="AZ36">
            <v>31</v>
          </cell>
          <cell r="BA36">
            <v>32</v>
          </cell>
          <cell r="BE36" t="str">
            <v/>
          </cell>
          <cell r="BF36" t="str">
            <v/>
          </cell>
          <cell r="BG36" t="str">
            <v/>
          </cell>
          <cell r="BH36" t="str">
            <v/>
          </cell>
          <cell r="BN36">
            <v>31</v>
          </cell>
          <cell r="BO36">
            <v>31</v>
          </cell>
          <cell r="BR36">
            <v>31</v>
          </cell>
          <cell r="BS36">
            <v>31</v>
          </cell>
          <cell r="BT36">
            <v>31</v>
          </cell>
          <cell r="BU36">
            <v>31</v>
          </cell>
          <cell r="BV36">
            <v>32</v>
          </cell>
          <cell r="BZ36" t="str">
            <v/>
          </cell>
          <cell r="CA36" t="str">
            <v/>
          </cell>
          <cell r="CB36" t="str">
            <v/>
          </cell>
          <cell r="CC36" t="str">
            <v/>
          </cell>
        </row>
        <row r="37">
          <cell r="X37">
            <v>1</v>
          </cell>
          <cell r="Y37">
            <v>1</v>
          </cell>
          <cell r="AB37">
            <v>1</v>
          </cell>
          <cell r="AC37">
            <v>1</v>
          </cell>
          <cell r="AD37">
            <v>1</v>
          </cell>
          <cell r="AE37">
            <v>1</v>
          </cell>
          <cell r="AF37">
            <v>1</v>
          </cell>
          <cell r="AJ37">
            <v>1</v>
          </cell>
          <cell r="AK37">
            <v>1</v>
          </cell>
          <cell r="AL37">
            <v>1</v>
          </cell>
          <cell r="AM37">
            <v>1</v>
          </cell>
          <cell r="AS37">
            <v>32</v>
          </cell>
          <cell r="AT37">
            <v>32</v>
          </cell>
          <cell r="AW37">
            <v>32</v>
          </cell>
          <cell r="AX37">
            <v>32</v>
          </cell>
          <cell r="AY37">
            <v>32</v>
          </cell>
          <cell r="AZ37">
            <v>32</v>
          </cell>
          <cell r="BA37">
            <v>32</v>
          </cell>
          <cell r="BE37" t="str">
            <v/>
          </cell>
          <cell r="BF37" t="str">
            <v/>
          </cell>
          <cell r="BG37" t="str">
            <v/>
          </cell>
          <cell r="BH37" t="str">
            <v/>
          </cell>
          <cell r="BN37">
            <v>32</v>
          </cell>
          <cell r="BO37">
            <v>32</v>
          </cell>
          <cell r="BR37">
            <v>32</v>
          </cell>
          <cell r="BS37">
            <v>32</v>
          </cell>
          <cell r="BT37">
            <v>32</v>
          </cell>
          <cell r="BU37">
            <v>32</v>
          </cell>
          <cell r="BV37">
            <v>32</v>
          </cell>
          <cell r="BZ37" t="str">
            <v/>
          </cell>
          <cell r="CA37" t="str">
            <v/>
          </cell>
          <cell r="CB37" t="str">
            <v/>
          </cell>
          <cell r="CC37" t="str">
            <v/>
          </cell>
        </row>
        <row r="38">
          <cell r="X38">
            <v>1</v>
          </cell>
          <cell r="Y38">
            <v>1</v>
          </cell>
          <cell r="AB38">
            <v>1</v>
          </cell>
          <cell r="AC38">
            <v>1</v>
          </cell>
          <cell r="AD38">
            <v>1</v>
          </cell>
          <cell r="AE38">
            <v>1</v>
          </cell>
          <cell r="AF38">
            <v>1</v>
          </cell>
          <cell r="AJ38">
            <v>1</v>
          </cell>
          <cell r="AK38">
            <v>1</v>
          </cell>
          <cell r="AL38">
            <v>1</v>
          </cell>
          <cell r="AM38">
            <v>1</v>
          </cell>
          <cell r="AS38">
            <v>33</v>
          </cell>
          <cell r="AT38">
            <v>33</v>
          </cell>
          <cell r="AW38">
            <v>33</v>
          </cell>
          <cell r="AX38">
            <v>33</v>
          </cell>
          <cell r="AY38">
            <v>33</v>
          </cell>
          <cell r="AZ38">
            <v>33</v>
          </cell>
          <cell r="BA38">
            <v>33</v>
          </cell>
          <cell r="BE38" t="str">
            <v/>
          </cell>
          <cell r="BF38" t="str">
            <v/>
          </cell>
          <cell r="BG38" t="str">
            <v/>
          </cell>
          <cell r="BH38" t="str">
            <v/>
          </cell>
          <cell r="BN38">
            <v>33</v>
          </cell>
          <cell r="BO38">
            <v>33</v>
          </cell>
          <cell r="BR38">
            <v>33</v>
          </cell>
          <cell r="BS38">
            <v>33</v>
          </cell>
          <cell r="BT38">
            <v>33</v>
          </cell>
          <cell r="BU38">
            <v>33</v>
          </cell>
          <cell r="BV38">
            <v>33</v>
          </cell>
          <cell r="BZ38" t="str">
            <v/>
          </cell>
          <cell r="CA38" t="str">
            <v/>
          </cell>
          <cell r="CB38" t="str">
            <v/>
          </cell>
          <cell r="CC38" t="str">
            <v/>
          </cell>
        </row>
        <row r="39">
          <cell r="X39">
            <v>1</v>
          </cell>
          <cell r="Y39">
            <v>1</v>
          </cell>
          <cell r="AB39">
            <v>1</v>
          </cell>
          <cell r="AC39">
            <v>1</v>
          </cell>
          <cell r="AD39">
            <v>1</v>
          </cell>
          <cell r="AE39">
            <v>1</v>
          </cell>
          <cell r="AF39">
            <v>1</v>
          </cell>
          <cell r="AJ39">
            <v>1</v>
          </cell>
          <cell r="AK39">
            <v>1</v>
          </cell>
          <cell r="AL39">
            <v>1</v>
          </cell>
          <cell r="AM39">
            <v>1</v>
          </cell>
          <cell r="AS39">
            <v>34</v>
          </cell>
          <cell r="AT39">
            <v>34</v>
          </cell>
          <cell r="AW39">
            <v>34</v>
          </cell>
          <cell r="AX39">
            <v>34</v>
          </cell>
          <cell r="AY39">
            <v>34</v>
          </cell>
          <cell r="AZ39">
            <v>34</v>
          </cell>
          <cell r="BA39">
            <v>34</v>
          </cell>
          <cell r="BE39" t="str">
            <v/>
          </cell>
          <cell r="BF39" t="str">
            <v/>
          </cell>
          <cell r="BG39" t="str">
            <v/>
          </cell>
          <cell r="BH39" t="str">
            <v/>
          </cell>
          <cell r="BN39">
            <v>34</v>
          </cell>
          <cell r="BO39">
            <v>34</v>
          </cell>
          <cell r="BR39">
            <v>34</v>
          </cell>
          <cell r="BS39">
            <v>34</v>
          </cell>
          <cell r="BT39">
            <v>34</v>
          </cell>
          <cell r="BU39">
            <v>34</v>
          </cell>
          <cell r="BV39">
            <v>34</v>
          </cell>
          <cell r="BZ39" t="str">
            <v/>
          </cell>
          <cell r="CA39" t="str">
            <v/>
          </cell>
          <cell r="CB39" t="str">
            <v/>
          </cell>
          <cell r="CC39" t="str">
            <v/>
          </cell>
        </row>
        <row r="40">
          <cell r="X40">
            <v>1</v>
          </cell>
          <cell r="Y40">
            <v>1</v>
          </cell>
          <cell r="AB40">
            <v>1</v>
          </cell>
          <cell r="AC40">
            <v>1</v>
          </cell>
          <cell r="AD40">
            <v>1</v>
          </cell>
          <cell r="AE40">
            <v>1</v>
          </cell>
          <cell r="AF40">
            <v>1</v>
          </cell>
          <cell r="AJ40">
            <v>1</v>
          </cell>
          <cell r="AK40">
            <v>1</v>
          </cell>
          <cell r="AL40">
            <v>1</v>
          </cell>
          <cell r="AM40">
            <v>1</v>
          </cell>
          <cell r="AS40">
            <v>35</v>
          </cell>
          <cell r="AT40">
            <v>35</v>
          </cell>
          <cell r="AW40">
            <v>35</v>
          </cell>
          <cell r="AX40">
            <v>35</v>
          </cell>
          <cell r="AY40">
            <v>35</v>
          </cell>
          <cell r="AZ40">
            <v>35</v>
          </cell>
          <cell r="BA40">
            <v>35</v>
          </cell>
          <cell r="BE40" t="str">
            <v/>
          </cell>
          <cell r="BF40" t="str">
            <v/>
          </cell>
          <cell r="BG40" t="str">
            <v/>
          </cell>
          <cell r="BH40" t="str">
            <v/>
          </cell>
          <cell r="BN40">
            <v>35</v>
          </cell>
          <cell r="BO40">
            <v>35</v>
          </cell>
          <cell r="BR40">
            <v>35</v>
          </cell>
          <cell r="BS40">
            <v>35</v>
          </cell>
          <cell r="BT40">
            <v>35</v>
          </cell>
          <cell r="BU40">
            <v>35</v>
          </cell>
          <cell r="BV40">
            <v>35</v>
          </cell>
          <cell r="BZ40" t="str">
            <v/>
          </cell>
          <cell r="CA40" t="str">
            <v/>
          </cell>
          <cell r="CB40" t="str">
            <v/>
          </cell>
          <cell r="CC40" t="str">
            <v/>
          </cell>
        </row>
        <row r="41">
          <cell r="X41">
            <v>1</v>
          </cell>
          <cell r="Y41">
            <v>1</v>
          </cell>
          <cell r="AB41">
            <v>1</v>
          </cell>
          <cell r="AC41">
            <v>1</v>
          </cell>
          <cell r="AD41">
            <v>1</v>
          </cell>
          <cell r="AE41">
            <v>1</v>
          </cell>
          <cell r="AF41">
            <v>1</v>
          </cell>
          <cell r="AJ41">
            <v>1</v>
          </cell>
          <cell r="AK41">
            <v>1</v>
          </cell>
          <cell r="AL41">
            <v>1</v>
          </cell>
          <cell r="AM41">
            <v>1</v>
          </cell>
          <cell r="AS41">
            <v>36</v>
          </cell>
          <cell r="AT41">
            <v>36</v>
          </cell>
          <cell r="AW41">
            <v>36</v>
          </cell>
          <cell r="AX41">
            <v>36</v>
          </cell>
          <cell r="AY41">
            <v>36</v>
          </cell>
          <cell r="AZ41">
            <v>36</v>
          </cell>
          <cell r="BA41">
            <v>36</v>
          </cell>
          <cell r="BE41" t="str">
            <v/>
          </cell>
          <cell r="BF41" t="str">
            <v/>
          </cell>
          <cell r="BG41" t="str">
            <v/>
          </cell>
          <cell r="BH41" t="str">
            <v/>
          </cell>
          <cell r="BN41">
            <v>36</v>
          </cell>
          <cell r="BO41">
            <v>36</v>
          </cell>
          <cell r="BR41">
            <v>36</v>
          </cell>
          <cell r="BS41">
            <v>36</v>
          </cell>
          <cell r="BT41">
            <v>36</v>
          </cell>
          <cell r="BU41">
            <v>36</v>
          </cell>
          <cell r="BV41">
            <v>36</v>
          </cell>
          <cell r="BZ41" t="str">
            <v/>
          </cell>
          <cell r="CA41" t="str">
            <v/>
          </cell>
          <cell r="CB41" t="str">
            <v/>
          </cell>
          <cell r="CC41" t="str">
            <v/>
          </cell>
        </row>
        <row r="42">
          <cell r="X42">
            <v>1</v>
          </cell>
          <cell r="Y42">
            <v>1</v>
          </cell>
          <cell r="AB42">
            <v>1</v>
          </cell>
          <cell r="AC42">
            <v>1</v>
          </cell>
          <cell r="AD42">
            <v>1</v>
          </cell>
          <cell r="AE42">
            <v>1</v>
          </cell>
          <cell r="AF42">
            <v>1</v>
          </cell>
          <cell r="AJ42">
            <v>1</v>
          </cell>
          <cell r="AK42">
            <v>1</v>
          </cell>
          <cell r="AL42">
            <v>1</v>
          </cell>
          <cell r="AM42">
            <v>1</v>
          </cell>
          <cell r="AS42">
            <v>37</v>
          </cell>
          <cell r="AT42">
            <v>37</v>
          </cell>
          <cell r="AW42">
            <v>37</v>
          </cell>
          <cell r="AX42">
            <v>37</v>
          </cell>
          <cell r="AY42">
            <v>37</v>
          </cell>
          <cell r="AZ42">
            <v>37</v>
          </cell>
          <cell r="BA42">
            <v>37</v>
          </cell>
          <cell r="BE42" t="str">
            <v/>
          </cell>
          <cell r="BF42" t="str">
            <v/>
          </cell>
          <cell r="BG42" t="str">
            <v/>
          </cell>
          <cell r="BH42" t="str">
            <v/>
          </cell>
          <cell r="BN42">
            <v>37</v>
          </cell>
          <cell r="BO42">
            <v>37</v>
          </cell>
          <cell r="BR42">
            <v>37</v>
          </cell>
          <cell r="BS42">
            <v>37</v>
          </cell>
          <cell r="BT42">
            <v>37</v>
          </cell>
          <cell r="BU42">
            <v>37</v>
          </cell>
          <cell r="BV42">
            <v>37</v>
          </cell>
          <cell r="BZ42" t="str">
            <v/>
          </cell>
          <cell r="CA42" t="str">
            <v/>
          </cell>
          <cell r="CB42" t="str">
            <v/>
          </cell>
          <cell r="CC42" t="str">
            <v/>
          </cell>
        </row>
        <row r="43">
          <cell r="X43">
            <v>1</v>
          </cell>
          <cell r="Y43">
            <v>1</v>
          </cell>
          <cell r="AB43">
            <v>1</v>
          </cell>
          <cell r="AC43">
            <v>1</v>
          </cell>
          <cell r="AD43">
            <v>1</v>
          </cell>
          <cell r="AE43">
            <v>1</v>
          </cell>
          <cell r="AF43">
            <v>1</v>
          </cell>
          <cell r="AJ43">
            <v>1</v>
          </cell>
          <cell r="AK43">
            <v>1</v>
          </cell>
          <cell r="AL43">
            <v>1</v>
          </cell>
          <cell r="AM43">
            <v>1</v>
          </cell>
          <cell r="AS43">
            <v>38</v>
          </cell>
          <cell r="AT43">
            <v>38</v>
          </cell>
          <cell r="AW43">
            <v>38</v>
          </cell>
          <cell r="AX43">
            <v>38</v>
          </cell>
          <cell r="AY43">
            <v>38</v>
          </cell>
          <cell r="AZ43">
            <v>38</v>
          </cell>
          <cell r="BA43">
            <v>38</v>
          </cell>
          <cell r="BE43" t="str">
            <v/>
          </cell>
          <cell r="BF43" t="str">
            <v/>
          </cell>
          <cell r="BG43" t="str">
            <v/>
          </cell>
          <cell r="BH43" t="str">
            <v/>
          </cell>
          <cell r="BN43">
            <v>38</v>
          </cell>
          <cell r="BO43">
            <v>38</v>
          </cell>
          <cell r="BR43">
            <v>38</v>
          </cell>
          <cell r="BS43">
            <v>38</v>
          </cell>
          <cell r="BT43">
            <v>38</v>
          </cell>
          <cell r="BU43">
            <v>38</v>
          </cell>
          <cell r="BV43">
            <v>38</v>
          </cell>
          <cell r="BZ43" t="str">
            <v/>
          </cell>
          <cell r="CA43" t="str">
            <v/>
          </cell>
          <cell r="CB43" t="str">
            <v/>
          </cell>
          <cell r="CC43" t="str">
            <v/>
          </cell>
        </row>
        <row r="44">
          <cell r="X44">
            <v>1</v>
          </cell>
          <cell r="Y44">
            <v>1</v>
          </cell>
          <cell r="AB44">
            <v>1</v>
          </cell>
          <cell r="AC44">
            <v>1</v>
          </cell>
          <cell r="AD44">
            <v>1</v>
          </cell>
          <cell r="AE44">
            <v>1</v>
          </cell>
          <cell r="AF44">
            <v>1</v>
          </cell>
          <cell r="AJ44">
            <v>1</v>
          </cell>
          <cell r="AK44">
            <v>1</v>
          </cell>
          <cell r="AL44">
            <v>1</v>
          </cell>
          <cell r="AM44">
            <v>1</v>
          </cell>
          <cell r="AS44">
            <v>39</v>
          </cell>
          <cell r="AT44">
            <v>39</v>
          </cell>
          <cell r="AW44">
            <v>39</v>
          </cell>
          <cell r="AX44">
            <v>39</v>
          </cell>
          <cell r="AY44">
            <v>39</v>
          </cell>
          <cell r="AZ44">
            <v>39</v>
          </cell>
          <cell r="BA44">
            <v>39</v>
          </cell>
          <cell r="BE44" t="str">
            <v/>
          </cell>
          <cell r="BF44" t="str">
            <v/>
          </cell>
          <cell r="BG44" t="str">
            <v/>
          </cell>
          <cell r="BH44" t="str">
            <v/>
          </cell>
          <cell r="BN44">
            <v>39</v>
          </cell>
          <cell r="BO44">
            <v>39</v>
          </cell>
          <cell r="BR44">
            <v>39</v>
          </cell>
          <cell r="BS44">
            <v>39</v>
          </cell>
          <cell r="BT44">
            <v>39</v>
          </cell>
          <cell r="BU44">
            <v>39</v>
          </cell>
          <cell r="BV44">
            <v>39</v>
          </cell>
          <cell r="BZ44" t="str">
            <v/>
          </cell>
          <cell r="CA44" t="str">
            <v/>
          </cell>
          <cell r="CB44" t="str">
            <v/>
          </cell>
          <cell r="CC44" t="str">
            <v/>
          </cell>
        </row>
        <row r="45">
          <cell r="X45">
            <v>1</v>
          </cell>
          <cell r="Y45">
            <v>1</v>
          </cell>
          <cell r="AB45">
            <v>1</v>
          </cell>
          <cell r="AC45">
            <v>1</v>
          </cell>
          <cell r="AD45">
            <v>1</v>
          </cell>
          <cell r="AE45">
            <v>1</v>
          </cell>
          <cell r="AF45">
            <v>1</v>
          </cell>
          <cell r="AJ45">
            <v>1</v>
          </cell>
          <cell r="AK45">
            <v>1</v>
          </cell>
          <cell r="AL45">
            <v>1</v>
          </cell>
          <cell r="AM45">
            <v>1</v>
          </cell>
          <cell r="AS45">
            <v>40</v>
          </cell>
          <cell r="AT45">
            <v>40</v>
          </cell>
          <cell r="AW45">
            <v>40</v>
          </cell>
          <cell r="AX45">
            <v>40</v>
          </cell>
          <cell r="AY45">
            <v>40</v>
          </cell>
          <cell r="AZ45">
            <v>40</v>
          </cell>
          <cell r="BA45">
            <v>40</v>
          </cell>
          <cell r="BE45" t="str">
            <v/>
          </cell>
          <cell r="BF45" t="str">
            <v/>
          </cell>
          <cell r="BG45" t="str">
            <v/>
          </cell>
          <cell r="BH45" t="str">
            <v/>
          </cell>
          <cell r="BN45">
            <v>40</v>
          </cell>
          <cell r="BO45">
            <v>40</v>
          </cell>
          <cell r="BR45">
            <v>40</v>
          </cell>
          <cell r="BS45">
            <v>40</v>
          </cell>
          <cell r="BT45">
            <v>40</v>
          </cell>
          <cell r="BU45">
            <v>40</v>
          </cell>
          <cell r="BV45">
            <v>40</v>
          </cell>
          <cell r="BZ45" t="str">
            <v/>
          </cell>
          <cell r="CA45" t="str">
            <v/>
          </cell>
          <cell r="CB45" t="str">
            <v/>
          </cell>
          <cell r="CC45" t="str">
            <v/>
          </cell>
        </row>
        <row r="46">
          <cell r="X46">
            <v>1</v>
          </cell>
          <cell r="Y46">
            <v>1</v>
          </cell>
          <cell r="AB46">
            <v>1</v>
          </cell>
          <cell r="AC46">
            <v>1</v>
          </cell>
          <cell r="AD46">
            <v>1</v>
          </cell>
          <cell r="AE46">
            <v>1</v>
          </cell>
          <cell r="AF46">
            <v>1</v>
          </cell>
          <cell r="AJ46">
            <v>1</v>
          </cell>
          <cell r="AK46">
            <v>1</v>
          </cell>
          <cell r="AL46">
            <v>1</v>
          </cell>
          <cell r="AM46">
            <v>1</v>
          </cell>
          <cell r="AS46">
            <v>41</v>
          </cell>
          <cell r="AT46">
            <v>41</v>
          </cell>
          <cell r="AW46">
            <v>41</v>
          </cell>
          <cell r="AX46">
            <v>41</v>
          </cell>
          <cell r="AY46">
            <v>41</v>
          </cell>
          <cell r="AZ46">
            <v>41</v>
          </cell>
          <cell r="BA46">
            <v>41</v>
          </cell>
          <cell r="BE46" t="str">
            <v/>
          </cell>
          <cell r="BF46" t="str">
            <v/>
          </cell>
          <cell r="BG46" t="str">
            <v/>
          </cell>
          <cell r="BH46" t="str">
            <v/>
          </cell>
          <cell r="BN46">
            <v>41</v>
          </cell>
          <cell r="BO46">
            <v>41</v>
          </cell>
          <cell r="BR46">
            <v>41</v>
          </cell>
          <cell r="BS46">
            <v>41</v>
          </cell>
          <cell r="BT46">
            <v>41</v>
          </cell>
          <cell r="BU46">
            <v>41</v>
          </cell>
          <cell r="BV46">
            <v>41</v>
          </cell>
          <cell r="BZ46" t="str">
            <v/>
          </cell>
          <cell r="CA46" t="str">
            <v/>
          </cell>
          <cell r="CB46" t="str">
            <v/>
          </cell>
          <cell r="CC46" t="str">
            <v/>
          </cell>
        </row>
        <row r="47">
          <cell r="X47">
            <v>1</v>
          </cell>
          <cell r="Y47">
            <v>1</v>
          </cell>
          <cell r="AB47">
            <v>1</v>
          </cell>
          <cell r="AC47">
            <v>1</v>
          </cell>
          <cell r="AD47">
            <v>1</v>
          </cell>
          <cell r="AE47">
            <v>1</v>
          </cell>
          <cell r="AF47">
            <v>1</v>
          </cell>
          <cell r="AJ47">
            <v>1</v>
          </cell>
          <cell r="AK47">
            <v>1</v>
          </cell>
          <cell r="AL47">
            <v>1</v>
          </cell>
          <cell r="AM47">
            <v>1</v>
          </cell>
          <cell r="AS47">
            <v>42</v>
          </cell>
          <cell r="AT47">
            <v>42</v>
          </cell>
          <cell r="AW47">
            <v>42</v>
          </cell>
          <cell r="AX47">
            <v>42</v>
          </cell>
          <cell r="AY47">
            <v>42</v>
          </cell>
          <cell r="AZ47">
            <v>42</v>
          </cell>
          <cell r="BA47">
            <v>42</v>
          </cell>
          <cell r="BE47" t="str">
            <v/>
          </cell>
          <cell r="BF47" t="str">
            <v/>
          </cell>
          <cell r="BG47" t="str">
            <v/>
          </cell>
          <cell r="BH47" t="str">
            <v/>
          </cell>
          <cell r="BN47">
            <v>42</v>
          </cell>
          <cell r="BO47">
            <v>42</v>
          </cell>
          <cell r="BR47">
            <v>42</v>
          </cell>
          <cell r="BS47">
            <v>42</v>
          </cell>
          <cell r="BT47">
            <v>42</v>
          </cell>
          <cell r="BU47">
            <v>42</v>
          </cell>
          <cell r="BV47">
            <v>42</v>
          </cell>
          <cell r="BZ47" t="str">
            <v/>
          </cell>
          <cell r="CA47" t="str">
            <v/>
          </cell>
          <cell r="CB47" t="str">
            <v/>
          </cell>
          <cell r="CC47" t="str">
            <v/>
          </cell>
        </row>
        <row r="48">
          <cell r="X48">
            <v>1</v>
          </cell>
          <cell r="Y48">
            <v>1</v>
          </cell>
          <cell r="AB48">
            <v>1</v>
          </cell>
          <cell r="AC48">
            <v>1</v>
          </cell>
          <cell r="AD48">
            <v>1</v>
          </cell>
          <cell r="AE48">
            <v>1</v>
          </cell>
          <cell r="AF48">
            <v>1</v>
          </cell>
          <cell r="AJ48">
            <v>1</v>
          </cell>
          <cell r="AK48">
            <v>1</v>
          </cell>
          <cell r="AL48">
            <v>1</v>
          </cell>
          <cell r="AM48">
            <v>1</v>
          </cell>
          <cell r="AS48">
            <v>43</v>
          </cell>
          <cell r="AT48">
            <v>43</v>
          </cell>
          <cell r="AW48">
            <v>43</v>
          </cell>
          <cell r="AX48">
            <v>43</v>
          </cell>
          <cell r="AY48">
            <v>43</v>
          </cell>
          <cell r="AZ48">
            <v>43</v>
          </cell>
          <cell r="BA48">
            <v>43</v>
          </cell>
          <cell r="BE48" t="str">
            <v/>
          </cell>
          <cell r="BF48" t="str">
            <v/>
          </cell>
          <cell r="BG48" t="str">
            <v/>
          </cell>
          <cell r="BH48" t="str">
            <v/>
          </cell>
          <cell r="BN48">
            <v>43</v>
          </cell>
          <cell r="BO48">
            <v>43</v>
          </cell>
          <cell r="BR48">
            <v>43</v>
          </cell>
          <cell r="BS48">
            <v>43</v>
          </cell>
          <cell r="BT48">
            <v>43</v>
          </cell>
          <cell r="BU48">
            <v>43</v>
          </cell>
          <cell r="BV48">
            <v>43</v>
          </cell>
          <cell r="BZ48" t="str">
            <v/>
          </cell>
          <cell r="CA48" t="str">
            <v/>
          </cell>
          <cell r="CB48" t="str">
            <v/>
          </cell>
          <cell r="CC48" t="str">
            <v/>
          </cell>
        </row>
        <row r="49">
          <cell r="X49">
            <v>1</v>
          </cell>
          <cell r="Y49">
            <v>1</v>
          </cell>
          <cell r="AB49">
            <v>1</v>
          </cell>
          <cell r="AC49">
            <v>1</v>
          </cell>
          <cell r="AD49">
            <v>1</v>
          </cell>
          <cell r="AE49">
            <v>1</v>
          </cell>
          <cell r="AF49">
            <v>1</v>
          </cell>
          <cell r="AJ49">
            <v>1</v>
          </cell>
          <cell r="AK49">
            <v>1</v>
          </cell>
          <cell r="AL49">
            <v>1</v>
          </cell>
          <cell r="AM49">
            <v>1</v>
          </cell>
          <cell r="AS49">
            <v>44</v>
          </cell>
          <cell r="AT49">
            <v>44</v>
          </cell>
          <cell r="AW49">
            <v>44</v>
          </cell>
          <cell r="AX49">
            <v>44</v>
          </cell>
          <cell r="AY49">
            <v>44</v>
          </cell>
          <cell r="AZ49">
            <v>44</v>
          </cell>
          <cell r="BA49">
            <v>44</v>
          </cell>
          <cell r="BE49" t="str">
            <v/>
          </cell>
          <cell r="BF49" t="str">
            <v/>
          </cell>
          <cell r="BG49" t="str">
            <v/>
          </cell>
          <cell r="BH49" t="str">
            <v/>
          </cell>
          <cell r="BN49">
            <v>44</v>
          </cell>
          <cell r="BO49">
            <v>44</v>
          </cell>
          <cell r="BR49">
            <v>44</v>
          </cell>
          <cell r="BS49">
            <v>44</v>
          </cell>
          <cell r="BT49">
            <v>44</v>
          </cell>
          <cell r="BU49">
            <v>44</v>
          </cell>
          <cell r="BV49">
            <v>44</v>
          </cell>
          <cell r="BZ49" t="str">
            <v/>
          </cell>
          <cell r="CA49" t="str">
            <v/>
          </cell>
          <cell r="CB49" t="str">
            <v/>
          </cell>
          <cell r="CC49" t="str">
            <v/>
          </cell>
        </row>
        <row r="50">
          <cell r="X50">
            <v>1</v>
          </cell>
          <cell r="Y50">
            <v>1</v>
          </cell>
          <cell r="AB50">
            <v>1</v>
          </cell>
          <cell r="AC50">
            <v>1</v>
          </cell>
          <cell r="AD50">
            <v>1</v>
          </cell>
          <cell r="AE50">
            <v>1</v>
          </cell>
          <cell r="AF50">
            <v>1</v>
          </cell>
          <cell r="AJ50">
            <v>1</v>
          </cell>
          <cell r="AK50">
            <v>1</v>
          </cell>
          <cell r="AL50">
            <v>1</v>
          </cell>
          <cell r="AM50">
            <v>1</v>
          </cell>
          <cell r="AS50">
            <v>45</v>
          </cell>
          <cell r="AT50">
            <v>45</v>
          </cell>
          <cell r="AW50">
            <v>45</v>
          </cell>
          <cell r="AX50">
            <v>45</v>
          </cell>
          <cell r="AY50">
            <v>45</v>
          </cell>
          <cell r="AZ50">
            <v>45</v>
          </cell>
          <cell r="BA50">
            <v>45</v>
          </cell>
          <cell r="BE50" t="str">
            <v/>
          </cell>
          <cell r="BF50" t="str">
            <v/>
          </cell>
          <cell r="BG50" t="str">
            <v/>
          </cell>
          <cell r="BH50" t="str">
            <v/>
          </cell>
          <cell r="BN50">
            <v>45</v>
          </cell>
          <cell r="BO50">
            <v>45</v>
          </cell>
          <cell r="BR50">
            <v>45</v>
          </cell>
          <cell r="BS50">
            <v>45</v>
          </cell>
          <cell r="BT50">
            <v>45</v>
          </cell>
          <cell r="BU50">
            <v>45</v>
          </cell>
          <cell r="BV50">
            <v>45</v>
          </cell>
          <cell r="BZ50" t="str">
            <v/>
          </cell>
          <cell r="CA50" t="str">
            <v/>
          </cell>
          <cell r="CB50" t="str">
            <v/>
          </cell>
          <cell r="CC50" t="str">
            <v/>
          </cell>
        </row>
        <row r="51">
          <cell r="X51">
            <v>1</v>
          </cell>
          <cell r="Y51">
            <v>1</v>
          </cell>
          <cell r="AB51">
            <v>1</v>
          </cell>
          <cell r="AC51">
            <v>1</v>
          </cell>
          <cell r="AD51">
            <v>1</v>
          </cell>
          <cell r="AE51">
            <v>1</v>
          </cell>
          <cell r="AF51">
            <v>1</v>
          </cell>
          <cell r="AJ51">
            <v>1</v>
          </cell>
          <cell r="AK51">
            <v>1</v>
          </cell>
          <cell r="AL51">
            <v>1</v>
          </cell>
          <cell r="AM51">
            <v>1</v>
          </cell>
          <cell r="AS51">
            <v>46</v>
          </cell>
          <cell r="AT51">
            <v>46</v>
          </cell>
          <cell r="AW51">
            <v>46</v>
          </cell>
          <cell r="AX51">
            <v>46</v>
          </cell>
          <cell r="AY51">
            <v>46</v>
          </cell>
          <cell r="AZ51">
            <v>46</v>
          </cell>
          <cell r="BA51">
            <v>46</v>
          </cell>
          <cell r="BE51" t="str">
            <v/>
          </cell>
          <cell r="BF51" t="str">
            <v/>
          </cell>
          <cell r="BG51" t="str">
            <v/>
          </cell>
          <cell r="BH51" t="str">
            <v/>
          </cell>
          <cell r="BN51">
            <v>46</v>
          </cell>
          <cell r="BO51">
            <v>46</v>
          </cell>
          <cell r="BR51">
            <v>46</v>
          </cell>
          <cell r="BS51">
            <v>46</v>
          </cell>
          <cell r="BT51">
            <v>46</v>
          </cell>
          <cell r="BU51">
            <v>46</v>
          </cell>
          <cell r="BV51">
            <v>46</v>
          </cell>
          <cell r="BZ51" t="str">
            <v/>
          </cell>
          <cell r="CA51" t="str">
            <v/>
          </cell>
          <cell r="CB51" t="str">
            <v/>
          </cell>
          <cell r="CC51" t="str">
            <v/>
          </cell>
        </row>
        <row r="52">
          <cell r="X52">
            <v>1</v>
          </cell>
          <cell r="Y52">
            <v>1</v>
          </cell>
          <cell r="AB52">
            <v>1</v>
          </cell>
          <cell r="AC52">
            <v>1</v>
          </cell>
          <cell r="AD52">
            <v>1</v>
          </cell>
          <cell r="AE52">
            <v>1</v>
          </cell>
          <cell r="AF52">
            <v>1</v>
          </cell>
          <cell r="AJ52">
            <v>1</v>
          </cell>
          <cell r="AK52">
            <v>1</v>
          </cell>
          <cell r="AL52">
            <v>1</v>
          </cell>
          <cell r="AM52">
            <v>1</v>
          </cell>
          <cell r="AS52">
            <v>47</v>
          </cell>
          <cell r="AT52">
            <v>47</v>
          </cell>
          <cell r="AW52">
            <v>47</v>
          </cell>
          <cell r="AX52">
            <v>47</v>
          </cell>
          <cell r="AY52">
            <v>47</v>
          </cell>
          <cell r="AZ52">
            <v>47</v>
          </cell>
          <cell r="BA52">
            <v>47</v>
          </cell>
          <cell r="BE52" t="str">
            <v/>
          </cell>
          <cell r="BF52" t="str">
            <v/>
          </cell>
          <cell r="BG52" t="str">
            <v/>
          </cell>
          <cell r="BH52" t="str">
            <v/>
          </cell>
          <cell r="BN52">
            <v>47</v>
          </cell>
          <cell r="BO52">
            <v>47</v>
          </cell>
          <cell r="BR52">
            <v>47</v>
          </cell>
          <cell r="BS52">
            <v>47</v>
          </cell>
          <cell r="BT52">
            <v>47</v>
          </cell>
          <cell r="BU52">
            <v>47</v>
          </cell>
          <cell r="BV52">
            <v>47</v>
          </cell>
          <cell r="BZ52" t="str">
            <v/>
          </cell>
          <cell r="CA52" t="str">
            <v/>
          </cell>
          <cell r="CB52" t="str">
            <v/>
          </cell>
          <cell r="CC52" t="str">
            <v/>
          </cell>
        </row>
        <row r="53">
          <cell r="X53">
            <v>1</v>
          </cell>
          <cell r="Y53">
            <v>1</v>
          </cell>
          <cell r="AB53">
            <v>1</v>
          </cell>
          <cell r="AC53">
            <v>1</v>
          </cell>
          <cell r="AD53">
            <v>1</v>
          </cell>
          <cell r="AE53">
            <v>1</v>
          </cell>
          <cell r="AF53">
            <v>1</v>
          </cell>
          <cell r="AJ53">
            <v>1</v>
          </cell>
          <cell r="AK53">
            <v>1</v>
          </cell>
          <cell r="AL53">
            <v>1</v>
          </cell>
          <cell r="AM53">
            <v>1</v>
          </cell>
          <cell r="AS53">
            <v>48</v>
          </cell>
          <cell r="AT53">
            <v>48</v>
          </cell>
          <cell r="AW53">
            <v>48</v>
          </cell>
          <cell r="AX53">
            <v>48</v>
          </cell>
          <cell r="AY53">
            <v>48</v>
          </cell>
          <cell r="AZ53">
            <v>48</v>
          </cell>
          <cell r="BA53">
            <v>48</v>
          </cell>
          <cell r="BE53" t="str">
            <v/>
          </cell>
          <cell r="BF53" t="str">
            <v/>
          </cell>
          <cell r="BG53" t="str">
            <v/>
          </cell>
          <cell r="BH53" t="str">
            <v/>
          </cell>
          <cell r="BN53">
            <v>48</v>
          </cell>
          <cell r="BO53">
            <v>48</v>
          </cell>
          <cell r="BR53">
            <v>48</v>
          </cell>
          <cell r="BS53">
            <v>48</v>
          </cell>
          <cell r="BT53">
            <v>48</v>
          </cell>
          <cell r="BU53">
            <v>48</v>
          </cell>
          <cell r="BV53">
            <v>48</v>
          </cell>
          <cell r="BZ53" t="str">
            <v/>
          </cell>
          <cell r="CA53" t="str">
            <v/>
          </cell>
          <cell r="CB53" t="str">
            <v/>
          </cell>
          <cell r="CC53" t="str">
            <v/>
          </cell>
        </row>
        <row r="54">
          <cell r="X54">
            <v>1</v>
          </cell>
          <cell r="Y54">
            <v>1</v>
          </cell>
          <cell r="AB54">
            <v>1</v>
          </cell>
          <cell r="AC54">
            <v>1</v>
          </cell>
          <cell r="AD54">
            <v>1</v>
          </cell>
          <cell r="AE54">
            <v>1</v>
          </cell>
          <cell r="AF54">
            <v>1</v>
          </cell>
          <cell r="AJ54">
            <v>1</v>
          </cell>
          <cell r="AK54">
            <v>1</v>
          </cell>
          <cell r="AL54">
            <v>1</v>
          </cell>
          <cell r="AM54">
            <v>1</v>
          </cell>
          <cell r="AS54">
            <v>49</v>
          </cell>
          <cell r="AT54">
            <v>49</v>
          </cell>
          <cell r="AW54">
            <v>49</v>
          </cell>
          <cell r="AX54">
            <v>49</v>
          </cell>
          <cell r="AY54">
            <v>49</v>
          </cell>
          <cell r="AZ54">
            <v>49</v>
          </cell>
          <cell r="BA54">
            <v>49</v>
          </cell>
          <cell r="BE54" t="str">
            <v/>
          </cell>
          <cell r="BF54" t="str">
            <v/>
          </cell>
          <cell r="BG54" t="str">
            <v/>
          </cell>
          <cell r="BH54" t="str">
            <v/>
          </cell>
          <cell r="BN54">
            <v>49</v>
          </cell>
          <cell r="BO54">
            <v>49</v>
          </cell>
          <cell r="BR54">
            <v>49</v>
          </cell>
          <cell r="BS54">
            <v>49</v>
          </cell>
          <cell r="BT54">
            <v>49</v>
          </cell>
          <cell r="BU54">
            <v>49</v>
          </cell>
          <cell r="BV54">
            <v>49</v>
          </cell>
          <cell r="BZ54" t="str">
            <v/>
          </cell>
          <cell r="CA54" t="str">
            <v/>
          </cell>
          <cell r="CB54" t="str">
            <v/>
          </cell>
          <cell r="CC54" t="str">
            <v/>
          </cell>
        </row>
        <row r="55">
          <cell r="X55">
            <v>1</v>
          </cell>
          <cell r="Y55">
            <v>1</v>
          </cell>
          <cell r="AB55">
            <v>1</v>
          </cell>
          <cell r="AC55">
            <v>1</v>
          </cell>
          <cell r="AD55">
            <v>1</v>
          </cell>
          <cell r="AE55">
            <v>1</v>
          </cell>
          <cell r="AF55">
            <v>1</v>
          </cell>
          <cell r="AJ55">
            <v>1</v>
          </cell>
          <cell r="AK55">
            <v>1</v>
          </cell>
          <cell r="AL55">
            <v>1</v>
          </cell>
          <cell r="AM55">
            <v>1</v>
          </cell>
          <cell r="AS55">
            <v>50</v>
          </cell>
          <cell r="AT55">
            <v>50</v>
          </cell>
          <cell r="AW55">
            <v>50</v>
          </cell>
          <cell r="AX55">
            <v>50</v>
          </cell>
          <cell r="AY55">
            <v>50</v>
          </cell>
          <cell r="AZ55">
            <v>50</v>
          </cell>
          <cell r="BA55">
            <v>50</v>
          </cell>
          <cell r="BE55" t="str">
            <v/>
          </cell>
          <cell r="BF55" t="str">
            <v/>
          </cell>
          <cell r="BG55" t="str">
            <v/>
          </cell>
          <cell r="BH55" t="str">
            <v/>
          </cell>
          <cell r="BN55">
            <v>50</v>
          </cell>
          <cell r="BO55">
            <v>50</v>
          </cell>
          <cell r="BR55">
            <v>50</v>
          </cell>
          <cell r="BS55">
            <v>50</v>
          </cell>
          <cell r="BT55">
            <v>50</v>
          </cell>
          <cell r="BU55">
            <v>50</v>
          </cell>
          <cell r="BV55">
            <v>50</v>
          </cell>
          <cell r="BZ55" t="str">
            <v/>
          </cell>
          <cell r="CA55" t="str">
            <v/>
          </cell>
          <cell r="CB55" t="str">
            <v/>
          </cell>
          <cell r="CC55" t="str">
            <v/>
          </cell>
        </row>
        <row r="56">
          <cell r="X56">
            <v>1</v>
          </cell>
          <cell r="Y56">
            <v>1</v>
          </cell>
          <cell r="AB56">
            <v>1</v>
          </cell>
          <cell r="AC56">
            <v>1</v>
          </cell>
          <cell r="AD56">
            <v>1</v>
          </cell>
          <cell r="AE56">
            <v>1</v>
          </cell>
          <cell r="AF56">
            <v>1</v>
          </cell>
          <cell r="AJ56">
            <v>1</v>
          </cell>
          <cell r="AK56">
            <v>1</v>
          </cell>
          <cell r="AL56">
            <v>1</v>
          </cell>
          <cell r="AM56">
            <v>1</v>
          </cell>
          <cell r="AS56">
            <v>51</v>
          </cell>
          <cell r="AT56">
            <v>51</v>
          </cell>
          <cell r="AW56">
            <v>51</v>
          </cell>
          <cell r="AX56">
            <v>51</v>
          </cell>
          <cell r="AY56">
            <v>51</v>
          </cell>
          <cell r="AZ56">
            <v>51</v>
          </cell>
          <cell r="BA56">
            <v>51</v>
          </cell>
          <cell r="BE56" t="str">
            <v/>
          </cell>
          <cell r="BF56" t="str">
            <v/>
          </cell>
          <cell r="BG56" t="str">
            <v/>
          </cell>
          <cell r="BH56" t="str">
            <v/>
          </cell>
          <cell r="BN56">
            <v>51</v>
          </cell>
          <cell r="BO56">
            <v>51</v>
          </cell>
          <cell r="BR56">
            <v>51</v>
          </cell>
          <cell r="BS56">
            <v>51</v>
          </cell>
          <cell r="BT56">
            <v>51</v>
          </cell>
          <cell r="BU56">
            <v>51</v>
          </cell>
          <cell r="BV56">
            <v>51</v>
          </cell>
          <cell r="BZ56" t="str">
            <v/>
          </cell>
          <cell r="CA56" t="str">
            <v/>
          </cell>
          <cell r="CB56" t="str">
            <v/>
          </cell>
          <cell r="CC56" t="str">
            <v/>
          </cell>
        </row>
        <row r="57">
          <cell r="X57">
            <v>1</v>
          </cell>
          <cell r="Y57">
            <v>1</v>
          </cell>
          <cell r="AB57">
            <v>1</v>
          </cell>
          <cell r="AC57">
            <v>1</v>
          </cell>
          <cell r="AD57">
            <v>1</v>
          </cell>
          <cell r="AE57">
            <v>1</v>
          </cell>
          <cell r="AF57">
            <v>1</v>
          </cell>
          <cell r="AJ57">
            <v>1</v>
          </cell>
          <cell r="AK57">
            <v>1</v>
          </cell>
          <cell r="AL57">
            <v>1</v>
          </cell>
          <cell r="AM57">
            <v>1</v>
          </cell>
          <cell r="AS57">
            <v>52</v>
          </cell>
          <cell r="AT57">
            <v>52</v>
          </cell>
          <cell r="AW57">
            <v>52</v>
          </cell>
          <cell r="AX57">
            <v>52</v>
          </cell>
          <cell r="AY57">
            <v>52</v>
          </cell>
          <cell r="AZ57">
            <v>52</v>
          </cell>
          <cell r="BA57">
            <v>52</v>
          </cell>
          <cell r="BE57" t="str">
            <v/>
          </cell>
          <cell r="BF57" t="str">
            <v/>
          </cell>
          <cell r="BG57" t="str">
            <v/>
          </cell>
          <cell r="BH57" t="str">
            <v/>
          </cell>
          <cell r="BN57">
            <v>52</v>
          </cell>
          <cell r="BO57">
            <v>52</v>
          </cell>
          <cell r="BR57">
            <v>52</v>
          </cell>
          <cell r="BS57">
            <v>52</v>
          </cell>
          <cell r="BT57">
            <v>52</v>
          </cell>
          <cell r="BU57">
            <v>52</v>
          </cell>
          <cell r="BV57">
            <v>52</v>
          </cell>
          <cell r="BZ57" t="str">
            <v/>
          </cell>
          <cell r="CA57" t="str">
            <v/>
          </cell>
          <cell r="CB57" t="str">
            <v/>
          </cell>
          <cell r="CC57" t="str">
            <v/>
          </cell>
        </row>
        <row r="58">
          <cell r="X58">
            <v>1</v>
          </cell>
          <cell r="Y58">
            <v>1</v>
          </cell>
          <cell r="AB58">
            <v>1</v>
          </cell>
          <cell r="AC58">
            <v>1</v>
          </cell>
          <cell r="AD58">
            <v>1</v>
          </cell>
          <cell r="AE58">
            <v>1</v>
          </cell>
          <cell r="AF58">
            <v>1</v>
          </cell>
          <cell r="AJ58">
            <v>1</v>
          </cell>
          <cell r="AK58">
            <v>1</v>
          </cell>
          <cell r="AL58">
            <v>1</v>
          </cell>
          <cell r="AM58">
            <v>1</v>
          </cell>
          <cell r="AS58">
            <v>53</v>
          </cell>
          <cell r="AT58">
            <v>53</v>
          </cell>
          <cell r="AW58">
            <v>53</v>
          </cell>
          <cell r="AX58">
            <v>53</v>
          </cell>
          <cell r="AY58">
            <v>53</v>
          </cell>
          <cell r="AZ58">
            <v>53</v>
          </cell>
          <cell r="BA58">
            <v>53</v>
          </cell>
          <cell r="BE58" t="str">
            <v/>
          </cell>
          <cell r="BF58" t="str">
            <v/>
          </cell>
          <cell r="BG58" t="str">
            <v/>
          </cell>
          <cell r="BH58" t="str">
            <v/>
          </cell>
          <cell r="BN58">
            <v>53</v>
          </cell>
          <cell r="BO58">
            <v>53</v>
          </cell>
          <cell r="BR58">
            <v>53</v>
          </cell>
          <cell r="BS58">
            <v>53</v>
          </cell>
          <cell r="BT58">
            <v>53</v>
          </cell>
          <cell r="BU58">
            <v>53</v>
          </cell>
          <cell r="BV58">
            <v>53</v>
          </cell>
          <cell r="BZ58" t="str">
            <v/>
          </cell>
          <cell r="CA58" t="str">
            <v/>
          </cell>
          <cell r="CB58" t="str">
            <v/>
          </cell>
          <cell r="CC58" t="str">
            <v/>
          </cell>
        </row>
        <row r="59">
          <cell r="X59">
            <v>1</v>
          </cell>
          <cell r="Y59">
            <v>1</v>
          </cell>
          <cell r="AB59">
            <v>1</v>
          </cell>
          <cell r="AC59">
            <v>1</v>
          </cell>
          <cell r="AD59">
            <v>1</v>
          </cell>
          <cell r="AE59">
            <v>1</v>
          </cell>
          <cell r="AF59">
            <v>1</v>
          </cell>
          <cell r="AJ59">
            <v>1</v>
          </cell>
          <cell r="AK59">
            <v>1</v>
          </cell>
          <cell r="AL59">
            <v>1</v>
          </cell>
          <cell r="AM59">
            <v>1</v>
          </cell>
          <cell r="AS59">
            <v>54</v>
          </cell>
          <cell r="AT59">
            <v>54</v>
          </cell>
          <cell r="AW59">
            <v>54</v>
          </cell>
          <cell r="AX59">
            <v>54</v>
          </cell>
          <cell r="AY59">
            <v>54</v>
          </cell>
          <cell r="AZ59">
            <v>54</v>
          </cell>
          <cell r="BA59">
            <v>54</v>
          </cell>
          <cell r="BE59" t="str">
            <v/>
          </cell>
          <cell r="BF59" t="str">
            <v/>
          </cell>
          <cell r="BG59" t="str">
            <v/>
          </cell>
          <cell r="BH59" t="str">
            <v/>
          </cell>
          <cell r="BN59">
            <v>54</v>
          </cell>
          <cell r="BO59">
            <v>54</v>
          </cell>
          <cell r="BR59">
            <v>54</v>
          </cell>
          <cell r="BS59">
            <v>54</v>
          </cell>
          <cell r="BT59">
            <v>54</v>
          </cell>
          <cell r="BU59">
            <v>54</v>
          </cell>
          <cell r="BV59">
            <v>54</v>
          </cell>
          <cell r="BZ59" t="str">
            <v/>
          </cell>
          <cell r="CA59" t="str">
            <v/>
          </cell>
          <cell r="CB59" t="str">
            <v/>
          </cell>
          <cell r="CC59" t="str">
            <v/>
          </cell>
        </row>
        <row r="60">
          <cell r="X60">
            <v>1</v>
          </cell>
          <cell r="Y60">
            <v>1</v>
          </cell>
          <cell r="AB60">
            <v>1</v>
          </cell>
          <cell r="AC60">
            <v>1</v>
          </cell>
          <cell r="AD60">
            <v>1</v>
          </cell>
          <cell r="AE60">
            <v>1</v>
          </cell>
          <cell r="AF60">
            <v>1</v>
          </cell>
          <cell r="AJ60">
            <v>1</v>
          </cell>
          <cell r="AK60">
            <v>1</v>
          </cell>
          <cell r="AL60">
            <v>1</v>
          </cell>
          <cell r="AM60">
            <v>1</v>
          </cell>
          <cell r="AS60">
            <v>55</v>
          </cell>
          <cell r="AT60">
            <v>55</v>
          </cell>
          <cell r="AW60">
            <v>55</v>
          </cell>
          <cell r="AX60">
            <v>55</v>
          </cell>
          <cell r="AY60">
            <v>55</v>
          </cell>
          <cell r="AZ60">
            <v>55</v>
          </cell>
          <cell r="BA60">
            <v>55</v>
          </cell>
          <cell r="BE60" t="str">
            <v/>
          </cell>
          <cell r="BF60" t="str">
            <v/>
          </cell>
          <cell r="BG60" t="str">
            <v/>
          </cell>
          <cell r="BH60" t="str">
            <v/>
          </cell>
          <cell r="BN60">
            <v>55</v>
          </cell>
          <cell r="BO60">
            <v>55</v>
          </cell>
          <cell r="BR60">
            <v>55</v>
          </cell>
          <cell r="BS60">
            <v>55</v>
          </cell>
          <cell r="BT60">
            <v>55</v>
          </cell>
          <cell r="BU60">
            <v>55</v>
          </cell>
          <cell r="BV60">
            <v>55</v>
          </cell>
          <cell r="BZ60" t="str">
            <v/>
          </cell>
          <cell r="CA60" t="str">
            <v/>
          </cell>
          <cell r="CB60" t="str">
            <v/>
          </cell>
          <cell r="CC60" t="str">
            <v/>
          </cell>
        </row>
        <row r="61">
          <cell r="X61">
            <v>1</v>
          </cell>
          <cell r="Y61">
            <v>1</v>
          </cell>
          <cell r="AB61">
            <v>1</v>
          </cell>
          <cell r="AC61">
            <v>1</v>
          </cell>
          <cell r="AD61">
            <v>1</v>
          </cell>
          <cell r="AE61">
            <v>1</v>
          </cell>
          <cell r="AF61">
            <v>1</v>
          </cell>
          <cell r="AJ61">
            <v>1</v>
          </cell>
          <cell r="AK61">
            <v>1</v>
          </cell>
          <cell r="AL61">
            <v>1</v>
          </cell>
          <cell r="AM61">
            <v>1</v>
          </cell>
          <cell r="AS61">
            <v>56</v>
          </cell>
          <cell r="AT61">
            <v>56</v>
          </cell>
          <cell r="AW61">
            <v>56</v>
          </cell>
          <cell r="AX61">
            <v>56</v>
          </cell>
          <cell r="AY61">
            <v>56</v>
          </cell>
          <cell r="AZ61">
            <v>56</v>
          </cell>
          <cell r="BA61">
            <v>56</v>
          </cell>
          <cell r="BE61" t="str">
            <v/>
          </cell>
          <cell r="BF61" t="str">
            <v/>
          </cell>
          <cell r="BG61" t="str">
            <v/>
          </cell>
          <cell r="BH61" t="str">
            <v/>
          </cell>
          <cell r="BN61">
            <v>56</v>
          </cell>
          <cell r="BO61">
            <v>56</v>
          </cell>
          <cell r="BR61">
            <v>56</v>
          </cell>
          <cell r="BS61">
            <v>56</v>
          </cell>
          <cell r="BT61">
            <v>56</v>
          </cell>
          <cell r="BU61">
            <v>56</v>
          </cell>
          <cell r="BV61">
            <v>56</v>
          </cell>
          <cell r="BZ61" t="str">
            <v/>
          </cell>
          <cell r="CA61" t="str">
            <v/>
          </cell>
          <cell r="CB61" t="str">
            <v/>
          </cell>
          <cell r="CC61" t="str">
            <v/>
          </cell>
        </row>
        <row r="62">
          <cell r="X62">
            <v>1</v>
          </cell>
          <cell r="Y62">
            <v>1</v>
          </cell>
          <cell r="AB62">
            <v>1</v>
          </cell>
          <cell r="AC62">
            <v>1</v>
          </cell>
          <cell r="AD62">
            <v>1</v>
          </cell>
          <cell r="AE62">
            <v>1</v>
          </cell>
          <cell r="AF62">
            <v>1</v>
          </cell>
          <cell r="AJ62">
            <v>1</v>
          </cell>
          <cell r="AK62">
            <v>1</v>
          </cell>
          <cell r="AL62">
            <v>1</v>
          </cell>
          <cell r="AM62">
            <v>1</v>
          </cell>
          <cell r="AS62">
            <v>57</v>
          </cell>
          <cell r="AT62">
            <v>57</v>
          </cell>
          <cell r="AW62">
            <v>57</v>
          </cell>
          <cell r="AX62">
            <v>57</v>
          </cell>
          <cell r="AY62">
            <v>57</v>
          </cell>
          <cell r="AZ62">
            <v>57</v>
          </cell>
          <cell r="BA62">
            <v>57</v>
          </cell>
          <cell r="BE62" t="str">
            <v/>
          </cell>
          <cell r="BF62" t="str">
            <v/>
          </cell>
          <cell r="BG62" t="str">
            <v/>
          </cell>
          <cell r="BH62" t="str">
            <v/>
          </cell>
          <cell r="BN62">
            <v>57</v>
          </cell>
          <cell r="BO62">
            <v>57</v>
          </cell>
          <cell r="BR62">
            <v>57</v>
          </cell>
          <cell r="BS62">
            <v>57</v>
          </cell>
          <cell r="BT62">
            <v>57</v>
          </cell>
          <cell r="BU62">
            <v>57</v>
          </cell>
          <cell r="BV62">
            <v>57</v>
          </cell>
          <cell r="BZ62" t="str">
            <v/>
          </cell>
          <cell r="CA62" t="str">
            <v/>
          </cell>
          <cell r="CB62" t="str">
            <v/>
          </cell>
          <cell r="CC62" t="str">
            <v/>
          </cell>
        </row>
        <row r="63">
          <cell r="X63">
            <v>1</v>
          </cell>
          <cell r="Y63">
            <v>1</v>
          </cell>
          <cell r="AB63">
            <v>1</v>
          </cell>
          <cell r="AC63">
            <v>1</v>
          </cell>
          <cell r="AD63">
            <v>1</v>
          </cell>
          <cell r="AE63">
            <v>1</v>
          </cell>
          <cell r="AF63">
            <v>1</v>
          </cell>
          <cell r="AJ63">
            <v>1</v>
          </cell>
          <cell r="AK63">
            <v>1</v>
          </cell>
          <cell r="AL63">
            <v>1</v>
          </cell>
          <cell r="AM63">
            <v>1</v>
          </cell>
          <cell r="AS63">
            <v>58</v>
          </cell>
          <cell r="AT63">
            <v>58</v>
          </cell>
          <cell r="AW63">
            <v>58</v>
          </cell>
          <cell r="AX63">
            <v>58</v>
          </cell>
          <cell r="AY63">
            <v>58</v>
          </cell>
          <cell r="AZ63">
            <v>58</v>
          </cell>
          <cell r="BA63">
            <v>58</v>
          </cell>
          <cell r="BE63" t="str">
            <v/>
          </cell>
          <cell r="BF63" t="str">
            <v/>
          </cell>
          <cell r="BG63" t="str">
            <v/>
          </cell>
          <cell r="BH63" t="str">
            <v/>
          </cell>
          <cell r="BN63">
            <v>58</v>
          </cell>
          <cell r="BO63">
            <v>58</v>
          </cell>
          <cell r="BR63">
            <v>58</v>
          </cell>
          <cell r="BS63">
            <v>58</v>
          </cell>
          <cell r="BT63">
            <v>58</v>
          </cell>
          <cell r="BU63">
            <v>58</v>
          </cell>
          <cell r="BV63">
            <v>58</v>
          </cell>
          <cell r="BZ63" t="str">
            <v/>
          </cell>
          <cell r="CA63" t="str">
            <v/>
          </cell>
          <cell r="CB63" t="str">
            <v/>
          </cell>
          <cell r="CC63" t="str">
            <v/>
          </cell>
        </row>
        <row r="64">
          <cell r="X64">
            <v>1</v>
          </cell>
          <cell r="Y64">
            <v>1</v>
          </cell>
          <cell r="AB64">
            <v>1</v>
          </cell>
          <cell r="AC64">
            <v>1</v>
          </cell>
          <cell r="AD64">
            <v>1</v>
          </cell>
          <cell r="AE64">
            <v>1</v>
          </cell>
          <cell r="AF64">
            <v>1</v>
          </cell>
          <cell r="AJ64">
            <v>1</v>
          </cell>
          <cell r="AK64">
            <v>1</v>
          </cell>
          <cell r="AL64">
            <v>1</v>
          </cell>
          <cell r="AM64">
            <v>1</v>
          </cell>
          <cell r="AS64">
            <v>59</v>
          </cell>
          <cell r="AT64">
            <v>59</v>
          </cell>
          <cell r="AW64">
            <v>59</v>
          </cell>
          <cell r="AX64">
            <v>59</v>
          </cell>
          <cell r="AY64">
            <v>59</v>
          </cell>
          <cell r="AZ64">
            <v>59</v>
          </cell>
          <cell r="BA64">
            <v>59</v>
          </cell>
          <cell r="BE64" t="str">
            <v/>
          </cell>
          <cell r="BF64" t="str">
            <v/>
          </cell>
          <cell r="BG64" t="str">
            <v/>
          </cell>
          <cell r="BH64" t="str">
            <v/>
          </cell>
          <cell r="BN64">
            <v>59</v>
          </cell>
          <cell r="BO64">
            <v>59</v>
          </cell>
          <cell r="BR64">
            <v>59</v>
          </cell>
          <cell r="BS64">
            <v>59</v>
          </cell>
          <cell r="BT64">
            <v>59</v>
          </cell>
          <cell r="BU64">
            <v>59</v>
          </cell>
          <cell r="BV64">
            <v>59</v>
          </cell>
          <cell r="BZ64" t="str">
            <v/>
          </cell>
          <cell r="CA64" t="str">
            <v/>
          </cell>
          <cell r="CB64" t="str">
            <v/>
          </cell>
          <cell r="CC64" t="str">
            <v/>
          </cell>
        </row>
        <row r="65">
          <cell r="X65">
            <v>1</v>
          </cell>
          <cell r="Y65">
            <v>1</v>
          </cell>
          <cell r="AB65">
            <v>1</v>
          </cell>
          <cell r="AC65">
            <v>1</v>
          </cell>
          <cell r="AD65">
            <v>1</v>
          </cell>
          <cell r="AE65">
            <v>1</v>
          </cell>
          <cell r="AF65">
            <v>1</v>
          </cell>
          <cell r="AJ65">
            <v>1</v>
          </cell>
          <cell r="AK65">
            <v>1</v>
          </cell>
          <cell r="AL65">
            <v>1</v>
          </cell>
          <cell r="AM65">
            <v>1</v>
          </cell>
          <cell r="AS65">
            <v>60</v>
          </cell>
          <cell r="AT65">
            <v>60</v>
          </cell>
          <cell r="AW65">
            <v>60</v>
          </cell>
          <cell r="AX65">
            <v>60</v>
          </cell>
          <cell r="AY65">
            <v>60</v>
          </cell>
          <cell r="AZ65">
            <v>60</v>
          </cell>
          <cell r="BA65">
            <v>60</v>
          </cell>
          <cell r="BE65" t="str">
            <v/>
          </cell>
          <cell r="BF65" t="str">
            <v/>
          </cell>
          <cell r="BG65" t="str">
            <v/>
          </cell>
          <cell r="BH65" t="str">
            <v/>
          </cell>
          <cell r="BN65">
            <v>60</v>
          </cell>
          <cell r="BO65">
            <v>60</v>
          </cell>
          <cell r="BR65">
            <v>60</v>
          </cell>
          <cell r="BS65">
            <v>60</v>
          </cell>
          <cell r="BT65">
            <v>60</v>
          </cell>
          <cell r="BU65">
            <v>60</v>
          </cell>
          <cell r="BV65">
            <v>60</v>
          </cell>
          <cell r="BZ65" t="str">
            <v/>
          </cell>
          <cell r="CA65" t="str">
            <v/>
          </cell>
          <cell r="CB65" t="str">
            <v/>
          </cell>
          <cell r="CC65" t="str">
            <v/>
          </cell>
        </row>
        <row r="66">
          <cell r="X66">
            <v>1</v>
          </cell>
          <cell r="Y66">
            <v>1</v>
          </cell>
          <cell r="AB66">
            <v>1</v>
          </cell>
          <cell r="AC66">
            <v>1</v>
          </cell>
          <cell r="AD66">
            <v>1</v>
          </cell>
          <cell r="AE66">
            <v>1</v>
          </cell>
          <cell r="AF66">
            <v>1</v>
          </cell>
          <cell r="AJ66">
            <v>1</v>
          </cell>
          <cell r="AK66">
            <v>1</v>
          </cell>
          <cell r="AL66">
            <v>1</v>
          </cell>
          <cell r="AM66">
            <v>1</v>
          </cell>
          <cell r="AS66">
            <v>61</v>
          </cell>
          <cell r="AT66">
            <v>61</v>
          </cell>
          <cell r="AW66">
            <v>61</v>
          </cell>
          <cell r="AX66">
            <v>61</v>
          </cell>
          <cell r="AY66">
            <v>61</v>
          </cell>
          <cell r="AZ66">
            <v>61</v>
          </cell>
          <cell r="BA66">
            <v>61</v>
          </cell>
          <cell r="BE66" t="str">
            <v/>
          </cell>
          <cell r="BF66" t="str">
            <v/>
          </cell>
          <cell r="BG66" t="str">
            <v/>
          </cell>
          <cell r="BH66" t="str">
            <v/>
          </cell>
          <cell r="BN66">
            <v>61</v>
          </cell>
          <cell r="BO66">
            <v>61</v>
          </cell>
          <cell r="BR66">
            <v>61</v>
          </cell>
          <cell r="BS66">
            <v>61</v>
          </cell>
          <cell r="BT66">
            <v>61</v>
          </cell>
          <cell r="BU66">
            <v>61</v>
          </cell>
          <cell r="BV66">
            <v>61</v>
          </cell>
          <cell r="BZ66" t="str">
            <v/>
          </cell>
          <cell r="CA66" t="str">
            <v/>
          </cell>
          <cell r="CB66" t="str">
            <v/>
          </cell>
          <cell r="CC66" t="str">
            <v/>
          </cell>
        </row>
        <row r="67">
          <cell r="X67">
            <v>1</v>
          </cell>
          <cell r="Y67">
            <v>1</v>
          </cell>
          <cell r="AB67">
            <v>1</v>
          </cell>
          <cell r="AC67">
            <v>1</v>
          </cell>
          <cell r="AD67">
            <v>1</v>
          </cell>
          <cell r="AE67">
            <v>1</v>
          </cell>
          <cell r="AF67">
            <v>1</v>
          </cell>
          <cell r="AJ67">
            <v>1</v>
          </cell>
          <cell r="AK67">
            <v>1</v>
          </cell>
          <cell r="AL67">
            <v>1</v>
          </cell>
          <cell r="AM67">
            <v>1</v>
          </cell>
          <cell r="AS67">
            <v>62</v>
          </cell>
          <cell r="AT67">
            <v>62</v>
          </cell>
          <cell r="AW67">
            <v>62</v>
          </cell>
          <cell r="AX67">
            <v>62</v>
          </cell>
          <cell r="AY67">
            <v>62</v>
          </cell>
          <cell r="AZ67">
            <v>62</v>
          </cell>
          <cell r="BA67">
            <v>62</v>
          </cell>
          <cell r="BE67" t="str">
            <v/>
          </cell>
          <cell r="BF67" t="str">
            <v/>
          </cell>
          <cell r="BG67" t="str">
            <v/>
          </cell>
          <cell r="BH67" t="str">
            <v/>
          </cell>
          <cell r="BN67">
            <v>62</v>
          </cell>
          <cell r="BO67">
            <v>62</v>
          </cell>
          <cell r="BR67">
            <v>62</v>
          </cell>
          <cell r="BS67">
            <v>62</v>
          </cell>
          <cell r="BT67">
            <v>62</v>
          </cell>
          <cell r="BU67">
            <v>62</v>
          </cell>
          <cell r="BV67">
            <v>62</v>
          </cell>
          <cell r="BZ67" t="str">
            <v/>
          </cell>
          <cell r="CA67" t="str">
            <v/>
          </cell>
          <cell r="CB67" t="str">
            <v/>
          </cell>
          <cell r="CC67" t="str">
            <v/>
          </cell>
        </row>
        <row r="68">
          <cell r="X68">
            <v>1</v>
          </cell>
          <cell r="Y68">
            <v>1</v>
          </cell>
          <cell r="AB68">
            <v>1</v>
          </cell>
          <cell r="AC68">
            <v>1</v>
          </cell>
          <cell r="AD68">
            <v>1</v>
          </cell>
          <cell r="AE68">
            <v>1</v>
          </cell>
          <cell r="AF68">
            <v>1</v>
          </cell>
          <cell r="AJ68">
            <v>1</v>
          </cell>
          <cell r="AK68">
            <v>1</v>
          </cell>
          <cell r="AL68">
            <v>1</v>
          </cell>
          <cell r="AM68">
            <v>1</v>
          </cell>
          <cell r="AS68">
            <v>63</v>
          </cell>
          <cell r="AT68">
            <v>63</v>
          </cell>
          <cell r="AW68">
            <v>63</v>
          </cell>
          <cell r="AX68">
            <v>63</v>
          </cell>
          <cell r="AY68">
            <v>63</v>
          </cell>
          <cell r="AZ68">
            <v>63</v>
          </cell>
          <cell r="BA68">
            <v>63</v>
          </cell>
          <cell r="BE68" t="str">
            <v/>
          </cell>
          <cell r="BF68" t="str">
            <v/>
          </cell>
          <cell r="BG68" t="str">
            <v/>
          </cell>
          <cell r="BH68" t="str">
            <v/>
          </cell>
          <cell r="BN68">
            <v>63</v>
          </cell>
          <cell r="BO68">
            <v>63</v>
          </cell>
          <cell r="BR68">
            <v>63</v>
          </cell>
          <cell r="BS68">
            <v>63</v>
          </cell>
          <cell r="BT68">
            <v>63</v>
          </cell>
          <cell r="BU68">
            <v>63</v>
          </cell>
          <cell r="BV68">
            <v>63</v>
          </cell>
          <cell r="BZ68" t="str">
            <v/>
          </cell>
          <cell r="CA68" t="str">
            <v/>
          </cell>
          <cell r="CB68" t="str">
            <v/>
          </cell>
          <cell r="CC68" t="str">
            <v/>
          </cell>
        </row>
        <row r="69">
          <cell r="X69">
            <v>1</v>
          </cell>
          <cell r="Y69">
            <v>1</v>
          </cell>
          <cell r="AB69">
            <v>1</v>
          </cell>
          <cell r="AC69">
            <v>1</v>
          </cell>
          <cell r="AD69">
            <v>1</v>
          </cell>
          <cell r="AE69">
            <v>1</v>
          </cell>
          <cell r="AF69">
            <v>1</v>
          </cell>
          <cell r="AJ69">
            <v>1</v>
          </cell>
          <cell r="AK69">
            <v>1</v>
          </cell>
          <cell r="AL69">
            <v>1</v>
          </cell>
          <cell r="AM69">
            <v>1</v>
          </cell>
          <cell r="AS69">
            <v>64</v>
          </cell>
          <cell r="AT69">
            <v>64</v>
          </cell>
          <cell r="AW69">
            <v>64</v>
          </cell>
          <cell r="AX69">
            <v>64</v>
          </cell>
          <cell r="AY69">
            <v>64</v>
          </cell>
          <cell r="AZ69">
            <v>64</v>
          </cell>
          <cell r="BA69">
            <v>64</v>
          </cell>
          <cell r="BE69" t="str">
            <v/>
          </cell>
          <cell r="BF69" t="str">
            <v/>
          </cell>
          <cell r="BG69" t="str">
            <v/>
          </cell>
          <cell r="BH69" t="str">
            <v/>
          </cell>
          <cell r="BN69">
            <v>64</v>
          </cell>
          <cell r="BO69">
            <v>64</v>
          </cell>
          <cell r="BR69">
            <v>64</v>
          </cell>
          <cell r="BS69">
            <v>64</v>
          </cell>
          <cell r="BT69">
            <v>64</v>
          </cell>
          <cell r="BU69">
            <v>64</v>
          </cell>
          <cell r="BV69">
            <v>64</v>
          </cell>
          <cell r="BZ69" t="str">
            <v/>
          </cell>
          <cell r="CA69" t="str">
            <v/>
          </cell>
          <cell r="CB69" t="str">
            <v/>
          </cell>
          <cell r="CC69" t="str">
            <v/>
          </cell>
        </row>
        <row r="70">
          <cell r="X70">
            <v>1</v>
          </cell>
          <cell r="Y70">
            <v>1</v>
          </cell>
          <cell r="AB70">
            <v>1</v>
          </cell>
          <cell r="AC70">
            <v>1</v>
          </cell>
          <cell r="AD70">
            <v>1</v>
          </cell>
          <cell r="AE70">
            <v>1</v>
          </cell>
          <cell r="AF70">
            <v>1</v>
          </cell>
          <cell r="AJ70">
            <v>1</v>
          </cell>
          <cell r="AK70">
            <v>1</v>
          </cell>
          <cell r="AL70">
            <v>1</v>
          </cell>
          <cell r="AM70">
            <v>1</v>
          </cell>
          <cell r="AS70">
            <v>65</v>
          </cell>
          <cell r="AT70">
            <v>65</v>
          </cell>
          <cell r="AW70">
            <v>65</v>
          </cell>
          <cell r="AX70">
            <v>65</v>
          </cell>
          <cell r="AY70">
            <v>65</v>
          </cell>
          <cell r="AZ70">
            <v>65</v>
          </cell>
          <cell r="BA70">
            <v>65</v>
          </cell>
          <cell r="BE70" t="str">
            <v/>
          </cell>
          <cell r="BF70" t="str">
            <v/>
          </cell>
          <cell r="BG70" t="str">
            <v/>
          </cell>
          <cell r="BH70" t="str">
            <v/>
          </cell>
          <cell r="BN70">
            <v>65</v>
          </cell>
          <cell r="BO70">
            <v>65</v>
          </cell>
          <cell r="BR70">
            <v>65</v>
          </cell>
          <cell r="BS70">
            <v>65</v>
          </cell>
          <cell r="BT70">
            <v>65</v>
          </cell>
          <cell r="BU70">
            <v>65</v>
          </cell>
          <cell r="BV70">
            <v>65</v>
          </cell>
          <cell r="BZ70" t="str">
            <v/>
          </cell>
          <cell r="CA70" t="str">
            <v/>
          </cell>
          <cell r="CB70" t="str">
            <v/>
          </cell>
          <cell r="CC70" t="str">
            <v/>
          </cell>
        </row>
        <row r="71">
          <cell r="X71">
            <v>1</v>
          </cell>
          <cell r="Y71">
            <v>1</v>
          </cell>
          <cell r="AB71">
            <v>1</v>
          </cell>
          <cell r="AC71">
            <v>1</v>
          </cell>
          <cell r="AD71">
            <v>1</v>
          </cell>
          <cell r="AE71">
            <v>1</v>
          </cell>
          <cell r="AF71">
            <v>1</v>
          </cell>
          <cell r="AJ71">
            <v>1</v>
          </cell>
          <cell r="AK71">
            <v>1</v>
          </cell>
          <cell r="AL71">
            <v>1</v>
          </cell>
          <cell r="AM71">
            <v>1</v>
          </cell>
          <cell r="AS71">
            <v>66</v>
          </cell>
          <cell r="AT71">
            <v>66</v>
          </cell>
          <cell r="AW71">
            <v>66</v>
          </cell>
          <cell r="AX71">
            <v>66</v>
          </cell>
          <cell r="AY71">
            <v>66</v>
          </cell>
          <cell r="AZ71">
            <v>66</v>
          </cell>
          <cell r="BA71">
            <v>66</v>
          </cell>
          <cell r="BE71" t="str">
            <v/>
          </cell>
          <cell r="BF71" t="str">
            <v/>
          </cell>
          <cell r="BG71" t="str">
            <v/>
          </cell>
          <cell r="BH71" t="str">
            <v/>
          </cell>
          <cell r="BN71">
            <v>66</v>
          </cell>
          <cell r="BO71">
            <v>66</v>
          </cell>
          <cell r="BR71">
            <v>66</v>
          </cell>
          <cell r="BS71">
            <v>66</v>
          </cell>
          <cell r="BT71">
            <v>66</v>
          </cell>
          <cell r="BU71">
            <v>66</v>
          </cell>
          <cell r="BV71">
            <v>66</v>
          </cell>
          <cell r="BZ71" t="str">
            <v/>
          </cell>
          <cell r="CA71" t="str">
            <v/>
          </cell>
          <cell r="CB71" t="str">
            <v/>
          </cell>
          <cell r="CC71" t="str">
            <v/>
          </cell>
        </row>
        <row r="72">
          <cell r="X72">
            <v>1</v>
          </cell>
          <cell r="Y72">
            <v>1</v>
          </cell>
          <cell r="AB72">
            <v>1</v>
          </cell>
          <cell r="AC72">
            <v>1</v>
          </cell>
          <cell r="AD72">
            <v>1</v>
          </cell>
          <cell r="AE72">
            <v>1</v>
          </cell>
          <cell r="AF72">
            <v>1</v>
          </cell>
          <cell r="AJ72">
            <v>1</v>
          </cell>
          <cell r="AK72">
            <v>1</v>
          </cell>
          <cell r="AL72">
            <v>1</v>
          </cell>
          <cell r="AM72">
            <v>1</v>
          </cell>
          <cell r="AS72">
            <v>67</v>
          </cell>
          <cell r="AT72">
            <v>67</v>
          </cell>
          <cell r="AW72">
            <v>67</v>
          </cell>
          <cell r="AX72">
            <v>67</v>
          </cell>
          <cell r="AY72">
            <v>67</v>
          </cell>
          <cell r="AZ72">
            <v>67</v>
          </cell>
          <cell r="BA72">
            <v>67</v>
          </cell>
          <cell r="BE72" t="str">
            <v/>
          </cell>
          <cell r="BF72" t="str">
            <v/>
          </cell>
          <cell r="BG72" t="str">
            <v/>
          </cell>
          <cell r="BH72" t="str">
            <v/>
          </cell>
          <cell r="BN72">
            <v>67</v>
          </cell>
          <cell r="BO72">
            <v>67</v>
          </cell>
          <cell r="BR72">
            <v>67</v>
          </cell>
          <cell r="BS72">
            <v>67</v>
          </cell>
          <cell r="BT72">
            <v>67</v>
          </cell>
          <cell r="BU72">
            <v>67</v>
          </cell>
          <cell r="BV72">
            <v>67</v>
          </cell>
          <cell r="BZ72" t="str">
            <v/>
          </cell>
          <cell r="CA72" t="str">
            <v/>
          </cell>
          <cell r="CB72" t="str">
            <v/>
          </cell>
          <cell r="CC72" t="str">
            <v/>
          </cell>
        </row>
        <row r="73">
          <cell r="X73">
            <v>1</v>
          </cell>
          <cell r="Y73">
            <v>1</v>
          </cell>
          <cell r="AB73">
            <v>1</v>
          </cell>
          <cell r="AC73">
            <v>1</v>
          </cell>
          <cell r="AD73">
            <v>1</v>
          </cell>
          <cell r="AE73">
            <v>1</v>
          </cell>
          <cell r="AF73">
            <v>1</v>
          </cell>
          <cell r="AJ73">
            <v>1</v>
          </cell>
          <cell r="AK73">
            <v>1</v>
          </cell>
          <cell r="AL73">
            <v>1</v>
          </cell>
          <cell r="AM73">
            <v>1</v>
          </cell>
          <cell r="AS73">
            <v>68</v>
          </cell>
          <cell r="AT73">
            <v>68</v>
          </cell>
          <cell r="AW73">
            <v>68</v>
          </cell>
          <cell r="AX73">
            <v>68</v>
          </cell>
          <cell r="AY73">
            <v>68</v>
          </cell>
          <cell r="AZ73">
            <v>68</v>
          </cell>
          <cell r="BA73">
            <v>68</v>
          </cell>
          <cell r="BE73" t="str">
            <v/>
          </cell>
          <cell r="BF73" t="str">
            <v/>
          </cell>
          <cell r="BG73" t="str">
            <v/>
          </cell>
          <cell r="BH73" t="str">
            <v/>
          </cell>
          <cell r="BN73">
            <v>68</v>
          </cell>
          <cell r="BO73">
            <v>68</v>
          </cell>
          <cell r="BR73">
            <v>68</v>
          </cell>
          <cell r="BS73">
            <v>68</v>
          </cell>
          <cell r="BT73">
            <v>68</v>
          </cell>
          <cell r="BU73">
            <v>68</v>
          </cell>
          <cell r="BV73">
            <v>68</v>
          </cell>
          <cell r="BZ73" t="str">
            <v/>
          </cell>
          <cell r="CA73" t="str">
            <v/>
          </cell>
          <cell r="CB73" t="str">
            <v/>
          </cell>
          <cell r="CC73" t="str">
            <v/>
          </cell>
        </row>
        <row r="74">
          <cell r="X74">
            <v>1</v>
          </cell>
          <cell r="Y74">
            <v>1</v>
          </cell>
          <cell r="AB74">
            <v>1</v>
          </cell>
          <cell r="AC74">
            <v>1</v>
          </cell>
          <cell r="AD74">
            <v>1</v>
          </cell>
          <cell r="AE74">
            <v>1</v>
          </cell>
          <cell r="AF74">
            <v>1</v>
          </cell>
          <cell r="AJ74">
            <v>1</v>
          </cell>
          <cell r="AK74">
            <v>1</v>
          </cell>
          <cell r="AL74">
            <v>1</v>
          </cell>
          <cell r="AM74">
            <v>1</v>
          </cell>
          <cell r="AS74">
            <v>69</v>
          </cell>
          <cell r="AT74">
            <v>69</v>
          </cell>
          <cell r="AW74">
            <v>69</v>
          </cell>
          <cell r="AX74">
            <v>69</v>
          </cell>
          <cell r="AY74">
            <v>69</v>
          </cell>
          <cell r="AZ74">
            <v>69</v>
          </cell>
          <cell r="BA74">
            <v>69</v>
          </cell>
          <cell r="BE74" t="str">
            <v/>
          </cell>
          <cell r="BF74" t="str">
            <v/>
          </cell>
          <cell r="BG74" t="str">
            <v/>
          </cell>
          <cell r="BH74" t="str">
            <v/>
          </cell>
          <cell r="BN74">
            <v>69</v>
          </cell>
          <cell r="BO74">
            <v>69</v>
          </cell>
          <cell r="BR74">
            <v>69</v>
          </cell>
          <cell r="BS74">
            <v>69</v>
          </cell>
          <cell r="BT74">
            <v>69</v>
          </cell>
          <cell r="BU74">
            <v>69</v>
          </cell>
          <cell r="BV74">
            <v>69</v>
          </cell>
          <cell r="BZ74" t="str">
            <v/>
          </cell>
          <cell r="CA74" t="str">
            <v/>
          </cell>
          <cell r="CB74" t="str">
            <v/>
          </cell>
          <cell r="CC74" t="str">
            <v/>
          </cell>
        </row>
        <row r="75">
          <cell r="X75">
            <v>1</v>
          </cell>
          <cell r="Y75">
            <v>1</v>
          </cell>
          <cell r="AB75">
            <v>1</v>
          </cell>
          <cell r="AC75">
            <v>1</v>
          </cell>
          <cell r="AD75">
            <v>1</v>
          </cell>
          <cell r="AE75">
            <v>1</v>
          </cell>
          <cell r="AF75">
            <v>1</v>
          </cell>
          <cell r="AJ75">
            <v>1</v>
          </cell>
          <cell r="AK75">
            <v>1</v>
          </cell>
          <cell r="AL75">
            <v>1</v>
          </cell>
          <cell r="AM75">
            <v>1</v>
          </cell>
          <cell r="AS75">
            <v>70</v>
          </cell>
          <cell r="AT75">
            <v>70</v>
          </cell>
          <cell r="AW75">
            <v>70</v>
          </cell>
          <cell r="AX75">
            <v>70</v>
          </cell>
          <cell r="AY75">
            <v>70</v>
          </cell>
          <cell r="AZ75">
            <v>70</v>
          </cell>
          <cell r="BA75">
            <v>70</v>
          </cell>
          <cell r="BE75" t="str">
            <v/>
          </cell>
          <cell r="BF75" t="str">
            <v/>
          </cell>
          <cell r="BG75" t="str">
            <v/>
          </cell>
          <cell r="BH75" t="str">
            <v/>
          </cell>
          <cell r="BN75">
            <v>70</v>
          </cell>
          <cell r="BO75">
            <v>70</v>
          </cell>
          <cell r="BR75">
            <v>70</v>
          </cell>
          <cell r="BS75">
            <v>70</v>
          </cell>
          <cell r="BT75">
            <v>70</v>
          </cell>
          <cell r="BU75">
            <v>70</v>
          </cell>
          <cell r="BV75">
            <v>70</v>
          </cell>
          <cell r="BZ75" t="str">
            <v/>
          </cell>
          <cell r="CA75" t="str">
            <v/>
          </cell>
          <cell r="CB75" t="str">
            <v/>
          </cell>
          <cell r="CC75" t="str">
            <v/>
          </cell>
        </row>
        <row r="76">
          <cell r="X76">
            <v>1</v>
          </cell>
          <cell r="Y76">
            <v>1</v>
          </cell>
          <cell r="AB76">
            <v>1</v>
          </cell>
          <cell r="AC76">
            <v>1</v>
          </cell>
          <cell r="AD76">
            <v>1</v>
          </cell>
          <cell r="AE76">
            <v>1</v>
          </cell>
          <cell r="AF76">
            <v>1</v>
          </cell>
          <cell r="AJ76">
            <v>1</v>
          </cell>
          <cell r="AK76">
            <v>1</v>
          </cell>
          <cell r="AL76">
            <v>1</v>
          </cell>
          <cell r="AM76">
            <v>1</v>
          </cell>
          <cell r="AS76">
            <v>71</v>
          </cell>
          <cell r="AT76">
            <v>71</v>
          </cell>
          <cell r="AW76">
            <v>71</v>
          </cell>
          <cell r="AX76">
            <v>71</v>
          </cell>
          <cell r="AY76">
            <v>71</v>
          </cell>
          <cell r="AZ76">
            <v>71</v>
          </cell>
          <cell r="BA76">
            <v>71</v>
          </cell>
          <cell r="BE76" t="str">
            <v/>
          </cell>
          <cell r="BF76" t="str">
            <v/>
          </cell>
          <cell r="BG76" t="str">
            <v/>
          </cell>
          <cell r="BH76" t="str">
            <v/>
          </cell>
          <cell r="BN76">
            <v>71</v>
          </cell>
          <cell r="BO76">
            <v>71</v>
          </cell>
          <cell r="BR76">
            <v>71</v>
          </cell>
          <cell r="BS76">
            <v>71</v>
          </cell>
          <cell r="BT76">
            <v>71</v>
          </cell>
          <cell r="BU76">
            <v>71</v>
          </cell>
          <cell r="BV76">
            <v>71</v>
          </cell>
          <cell r="BZ76" t="str">
            <v/>
          </cell>
          <cell r="CA76" t="str">
            <v/>
          </cell>
          <cell r="CB76" t="str">
            <v/>
          </cell>
          <cell r="CC76" t="str">
            <v/>
          </cell>
        </row>
        <row r="77">
          <cell r="X77">
            <v>1</v>
          </cell>
          <cell r="Y77">
            <v>1</v>
          </cell>
          <cell r="AB77">
            <v>1</v>
          </cell>
          <cell r="AC77">
            <v>1</v>
          </cell>
          <cell r="AD77">
            <v>1</v>
          </cell>
          <cell r="AE77">
            <v>1</v>
          </cell>
          <cell r="AF77">
            <v>1</v>
          </cell>
          <cell r="AJ77">
            <v>1</v>
          </cell>
          <cell r="AK77">
            <v>1</v>
          </cell>
          <cell r="AL77">
            <v>1</v>
          </cell>
          <cell r="AM77">
            <v>1</v>
          </cell>
          <cell r="AS77">
            <v>72</v>
          </cell>
          <cell r="AT77">
            <v>72</v>
          </cell>
          <cell r="AW77">
            <v>72</v>
          </cell>
          <cell r="AX77">
            <v>72</v>
          </cell>
          <cell r="AY77">
            <v>72</v>
          </cell>
          <cell r="AZ77">
            <v>72</v>
          </cell>
          <cell r="BA77">
            <v>72</v>
          </cell>
          <cell r="BE77" t="str">
            <v/>
          </cell>
          <cell r="BF77" t="str">
            <v/>
          </cell>
          <cell r="BG77" t="str">
            <v/>
          </cell>
          <cell r="BH77" t="str">
            <v/>
          </cell>
          <cell r="BN77">
            <v>72</v>
          </cell>
          <cell r="BO77">
            <v>72</v>
          </cell>
          <cell r="BR77">
            <v>72</v>
          </cell>
          <cell r="BS77">
            <v>72</v>
          </cell>
          <cell r="BT77">
            <v>72</v>
          </cell>
          <cell r="BU77">
            <v>72</v>
          </cell>
          <cell r="BV77">
            <v>72</v>
          </cell>
          <cell r="BZ77" t="str">
            <v/>
          </cell>
          <cell r="CA77" t="str">
            <v/>
          </cell>
          <cell r="CB77" t="str">
            <v/>
          </cell>
          <cell r="CC77" t="str">
            <v/>
          </cell>
        </row>
        <row r="78">
          <cell r="X78">
            <v>1</v>
          </cell>
          <cell r="Y78">
            <v>1</v>
          </cell>
          <cell r="AB78">
            <v>1</v>
          </cell>
          <cell r="AC78">
            <v>1</v>
          </cell>
          <cell r="AD78">
            <v>1</v>
          </cell>
          <cell r="AE78">
            <v>1</v>
          </cell>
          <cell r="AF78">
            <v>1</v>
          </cell>
          <cell r="AJ78">
            <v>1</v>
          </cell>
          <cell r="AK78">
            <v>1</v>
          </cell>
          <cell r="AL78">
            <v>1</v>
          </cell>
          <cell r="AM78">
            <v>1</v>
          </cell>
          <cell r="AS78">
            <v>73</v>
          </cell>
          <cell r="AT78">
            <v>73</v>
          </cell>
          <cell r="AW78">
            <v>73</v>
          </cell>
          <cell r="AX78">
            <v>73</v>
          </cell>
          <cell r="AY78">
            <v>73</v>
          </cell>
          <cell r="AZ78">
            <v>73</v>
          </cell>
          <cell r="BA78">
            <v>73</v>
          </cell>
          <cell r="BE78" t="str">
            <v/>
          </cell>
          <cell r="BF78" t="str">
            <v/>
          </cell>
          <cell r="BG78" t="str">
            <v/>
          </cell>
          <cell r="BH78" t="str">
            <v/>
          </cell>
          <cell r="BN78">
            <v>73</v>
          </cell>
          <cell r="BO78">
            <v>73</v>
          </cell>
          <cell r="BR78">
            <v>73</v>
          </cell>
          <cell r="BS78">
            <v>73</v>
          </cell>
          <cell r="BT78">
            <v>73</v>
          </cell>
          <cell r="BU78">
            <v>73</v>
          </cell>
          <cell r="BV78">
            <v>73</v>
          </cell>
          <cell r="BZ78" t="str">
            <v/>
          </cell>
          <cell r="CA78" t="str">
            <v/>
          </cell>
          <cell r="CB78" t="str">
            <v/>
          </cell>
          <cell r="CC78" t="str">
            <v/>
          </cell>
        </row>
        <row r="79">
          <cell r="X79">
            <v>1</v>
          </cell>
          <cell r="Y79">
            <v>1</v>
          </cell>
          <cell r="AB79">
            <v>1</v>
          </cell>
          <cell r="AC79">
            <v>1</v>
          </cell>
          <cell r="AD79">
            <v>1</v>
          </cell>
          <cell r="AE79">
            <v>1</v>
          </cell>
          <cell r="AF79">
            <v>1</v>
          </cell>
          <cell r="AJ79">
            <v>1</v>
          </cell>
          <cell r="AK79">
            <v>1</v>
          </cell>
          <cell r="AL79">
            <v>1</v>
          </cell>
          <cell r="AM79">
            <v>1</v>
          </cell>
          <cell r="AS79">
            <v>74</v>
          </cell>
          <cell r="AT79">
            <v>74</v>
          </cell>
          <cell r="AW79">
            <v>74</v>
          </cell>
          <cell r="AX79">
            <v>74</v>
          </cell>
          <cell r="AY79">
            <v>74</v>
          </cell>
          <cell r="AZ79">
            <v>74</v>
          </cell>
          <cell r="BA79">
            <v>74</v>
          </cell>
          <cell r="BE79" t="str">
            <v/>
          </cell>
          <cell r="BF79" t="str">
            <v/>
          </cell>
          <cell r="BG79" t="str">
            <v/>
          </cell>
          <cell r="BH79" t="str">
            <v/>
          </cell>
          <cell r="BN79">
            <v>74</v>
          </cell>
          <cell r="BO79">
            <v>74</v>
          </cell>
          <cell r="BR79">
            <v>74</v>
          </cell>
          <cell r="BS79">
            <v>74</v>
          </cell>
          <cell r="BT79">
            <v>74</v>
          </cell>
          <cell r="BU79">
            <v>74</v>
          </cell>
          <cell r="BV79">
            <v>74</v>
          </cell>
          <cell r="BZ79" t="str">
            <v/>
          </cell>
          <cell r="CA79" t="str">
            <v/>
          </cell>
          <cell r="CB79" t="str">
            <v/>
          </cell>
          <cell r="CC79" t="str">
            <v/>
          </cell>
        </row>
        <row r="80">
          <cell r="X80">
            <v>1</v>
          </cell>
          <cell r="Y80">
            <v>1</v>
          </cell>
          <cell r="AB80">
            <v>1</v>
          </cell>
          <cell r="AC80">
            <v>1</v>
          </cell>
          <cell r="AD80">
            <v>1</v>
          </cell>
          <cell r="AE80">
            <v>1</v>
          </cell>
          <cell r="AF80">
            <v>1</v>
          </cell>
          <cell r="AJ80">
            <v>1</v>
          </cell>
          <cell r="AK80">
            <v>1</v>
          </cell>
          <cell r="AL80">
            <v>1</v>
          </cell>
          <cell r="AM80">
            <v>1</v>
          </cell>
          <cell r="AS80">
            <v>75</v>
          </cell>
          <cell r="AT80">
            <v>75</v>
          </cell>
          <cell r="AW80">
            <v>75</v>
          </cell>
          <cell r="AX80">
            <v>75</v>
          </cell>
          <cell r="AY80">
            <v>75</v>
          </cell>
          <cell r="AZ80">
            <v>75</v>
          </cell>
          <cell r="BA80">
            <v>75</v>
          </cell>
          <cell r="BE80" t="str">
            <v/>
          </cell>
          <cell r="BF80" t="str">
            <v/>
          </cell>
          <cell r="BG80" t="str">
            <v/>
          </cell>
          <cell r="BH80" t="str">
            <v/>
          </cell>
          <cell r="BN80">
            <v>75</v>
          </cell>
          <cell r="BO80">
            <v>75</v>
          </cell>
          <cell r="BR80">
            <v>75</v>
          </cell>
          <cell r="BS80">
            <v>75</v>
          </cell>
          <cell r="BT80">
            <v>75</v>
          </cell>
          <cell r="BU80">
            <v>75</v>
          </cell>
          <cell r="BV80">
            <v>75</v>
          </cell>
          <cell r="BZ80" t="str">
            <v/>
          </cell>
          <cell r="CA80" t="str">
            <v/>
          </cell>
          <cell r="CB80" t="str">
            <v/>
          </cell>
          <cell r="CC80" t="str">
            <v/>
          </cell>
        </row>
        <row r="81">
          <cell r="X81">
            <v>1</v>
          </cell>
          <cell r="Y81">
            <v>1</v>
          </cell>
          <cell r="AB81">
            <v>1</v>
          </cell>
          <cell r="AC81">
            <v>1</v>
          </cell>
          <cell r="AD81">
            <v>1</v>
          </cell>
          <cell r="AE81">
            <v>1</v>
          </cell>
          <cell r="AF81">
            <v>1</v>
          </cell>
          <cell r="AJ81">
            <v>1</v>
          </cell>
          <cell r="AK81">
            <v>1</v>
          </cell>
          <cell r="AL81">
            <v>1</v>
          </cell>
          <cell r="AM81">
            <v>1</v>
          </cell>
          <cell r="AS81">
            <v>76</v>
          </cell>
          <cell r="AT81">
            <v>76</v>
          </cell>
          <cell r="AW81">
            <v>76</v>
          </cell>
          <cell r="AX81">
            <v>76</v>
          </cell>
          <cell r="AY81">
            <v>76</v>
          </cell>
          <cell r="AZ81">
            <v>76</v>
          </cell>
          <cell r="BA81">
            <v>76</v>
          </cell>
          <cell r="BE81" t="str">
            <v/>
          </cell>
          <cell r="BF81" t="str">
            <v/>
          </cell>
          <cell r="BG81" t="str">
            <v/>
          </cell>
          <cell r="BH81" t="str">
            <v/>
          </cell>
          <cell r="BN81">
            <v>76</v>
          </cell>
          <cell r="BO81">
            <v>76</v>
          </cell>
          <cell r="BR81">
            <v>76</v>
          </cell>
          <cell r="BS81">
            <v>76</v>
          </cell>
          <cell r="BT81">
            <v>76</v>
          </cell>
          <cell r="BU81">
            <v>76</v>
          </cell>
          <cell r="BV81">
            <v>76</v>
          </cell>
          <cell r="BZ81" t="str">
            <v/>
          </cell>
          <cell r="CA81" t="str">
            <v/>
          </cell>
          <cell r="CB81" t="str">
            <v/>
          </cell>
          <cell r="CC81" t="str">
            <v/>
          </cell>
        </row>
        <row r="82">
          <cell r="X82">
            <v>1</v>
          </cell>
          <cell r="Y82">
            <v>1</v>
          </cell>
          <cell r="AB82">
            <v>1</v>
          </cell>
          <cell r="AC82">
            <v>1</v>
          </cell>
          <cell r="AD82">
            <v>1</v>
          </cell>
          <cell r="AE82">
            <v>1</v>
          </cell>
          <cell r="AF82">
            <v>1</v>
          </cell>
          <cell r="AJ82">
            <v>1</v>
          </cell>
          <cell r="AK82">
            <v>1</v>
          </cell>
          <cell r="AL82">
            <v>1</v>
          </cell>
          <cell r="AM82">
            <v>1</v>
          </cell>
          <cell r="AS82">
            <v>77</v>
          </cell>
          <cell r="AT82">
            <v>77</v>
          </cell>
          <cell r="AW82">
            <v>77</v>
          </cell>
          <cell r="AX82">
            <v>77</v>
          </cell>
          <cell r="AY82">
            <v>77</v>
          </cell>
          <cell r="AZ82">
            <v>77</v>
          </cell>
          <cell r="BA82">
            <v>77</v>
          </cell>
          <cell r="BE82" t="str">
            <v/>
          </cell>
          <cell r="BF82" t="str">
            <v/>
          </cell>
          <cell r="BG82" t="str">
            <v/>
          </cell>
          <cell r="BH82" t="str">
            <v/>
          </cell>
          <cell r="BN82">
            <v>77</v>
          </cell>
          <cell r="BO82">
            <v>77</v>
          </cell>
          <cell r="BR82">
            <v>77</v>
          </cell>
          <cell r="BS82">
            <v>77</v>
          </cell>
          <cell r="BT82">
            <v>77</v>
          </cell>
          <cell r="BU82">
            <v>77</v>
          </cell>
          <cell r="BV82">
            <v>77</v>
          </cell>
          <cell r="BZ82" t="str">
            <v/>
          </cell>
          <cell r="CA82" t="str">
            <v/>
          </cell>
          <cell r="CB82" t="str">
            <v/>
          </cell>
          <cell r="CC82" t="str">
            <v/>
          </cell>
        </row>
        <row r="83">
          <cell r="X83">
            <v>1</v>
          </cell>
          <cell r="Y83">
            <v>1</v>
          </cell>
          <cell r="AB83">
            <v>1</v>
          </cell>
          <cell r="AC83">
            <v>1</v>
          </cell>
          <cell r="AD83">
            <v>1</v>
          </cell>
          <cell r="AE83">
            <v>1</v>
          </cell>
          <cell r="AF83">
            <v>1</v>
          </cell>
          <cell r="AJ83">
            <v>1</v>
          </cell>
          <cell r="AK83">
            <v>1</v>
          </cell>
          <cell r="AL83">
            <v>1</v>
          </cell>
          <cell r="AM83">
            <v>1</v>
          </cell>
          <cell r="AS83">
            <v>78</v>
          </cell>
          <cell r="AT83">
            <v>78</v>
          </cell>
          <cell r="AW83">
            <v>78</v>
          </cell>
          <cell r="AX83">
            <v>78</v>
          </cell>
          <cell r="AY83">
            <v>78</v>
          </cell>
          <cell r="AZ83">
            <v>78</v>
          </cell>
          <cell r="BA83">
            <v>78</v>
          </cell>
          <cell r="BE83" t="str">
            <v/>
          </cell>
          <cell r="BF83" t="str">
            <v/>
          </cell>
          <cell r="BG83" t="str">
            <v/>
          </cell>
          <cell r="BH83" t="str">
            <v/>
          </cell>
          <cell r="BN83">
            <v>78</v>
          </cell>
          <cell r="BO83">
            <v>78</v>
          </cell>
          <cell r="BR83">
            <v>78</v>
          </cell>
          <cell r="BS83">
            <v>78</v>
          </cell>
          <cell r="BT83">
            <v>78</v>
          </cell>
          <cell r="BU83">
            <v>78</v>
          </cell>
          <cell r="BV83">
            <v>78</v>
          </cell>
          <cell r="BZ83" t="str">
            <v/>
          </cell>
          <cell r="CA83" t="str">
            <v/>
          </cell>
          <cell r="CB83" t="str">
            <v/>
          </cell>
          <cell r="CC83" t="str">
            <v/>
          </cell>
        </row>
        <row r="84">
          <cell r="X84">
            <v>1</v>
          </cell>
          <cell r="Y84">
            <v>1</v>
          </cell>
          <cell r="AB84">
            <v>1</v>
          </cell>
          <cell r="AC84">
            <v>1</v>
          </cell>
          <cell r="AD84">
            <v>1</v>
          </cell>
          <cell r="AE84">
            <v>1</v>
          </cell>
          <cell r="AF84">
            <v>1</v>
          </cell>
          <cell r="AJ84">
            <v>1</v>
          </cell>
          <cell r="AK84">
            <v>1</v>
          </cell>
          <cell r="AL84">
            <v>1</v>
          </cell>
          <cell r="AM84">
            <v>1</v>
          </cell>
          <cell r="AS84">
            <v>79</v>
          </cell>
          <cell r="AT84">
            <v>79</v>
          </cell>
          <cell r="AW84">
            <v>79</v>
          </cell>
          <cell r="AX84">
            <v>79</v>
          </cell>
          <cell r="AY84">
            <v>79</v>
          </cell>
          <cell r="AZ84">
            <v>79</v>
          </cell>
          <cell r="BA84">
            <v>79</v>
          </cell>
          <cell r="BE84" t="str">
            <v/>
          </cell>
          <cell r="BF84" t="str">
            <v/>
          </cell>
          <cell r="BG84" t="str">
            <v/>
          </cell>
          <cell r="BH84" t="str">
            <v/>
          </cell>
          <cell r="BN84">
            <v>79</v>
          </cell>
          <cell r="BO84">
            <v>79</v>
          </cell>
          <cell r="BR84">
            <v>79</v>
          </cell>
          <cell r="BS84">
            <v>79</v>
          </cell>
          <cell r="BT84">
            <v>79</v>
          </cell>
          <cell r="BU84">
            <v>79</v>
          </cell>
          <cell r="BV84">
            <v>79</v>
          </cell>
          <cell r="BZ84" t="str">
            <v/>
          </cell>
          <cell r="CA84" t="str">
            <v/>
          </cell>
          <cell r="CB84" t="str">
            <v/>
          </cell>
          <cell r="CC84" t="str">
            <v/>
          </cell>
        </row>
        <row r="85">
          <cell r="X85">
            <v>1</v>
          </cell>
          <cell r="Y85">
            <v>1</v>
          </cell>
          <cell r="AB85">
            <v>1</v>
          </cell>
          <cell r="AC85">
            <v>1</v>
          </cell>
          <cell r="AD85">
            <v>1</v>
          </cell>
          <cell r="AE85">
            <v>1</v>
          </cell>
          <cell r="AF85">
            <v>1</v>
          </cell>
          <cell r="AJ85">
            <v>1</v>
          </cell>
          <cell r="AK85">
            <v>1</v>
          </cell>
          <cell r="AL85">
            <v>1</v>
          </cell>
          <cell r="AM85">
            <v>1</v>
          </cell>
          <cell r="AS85">
            <v>80</v>
          </cell>
          <cell r="AT85">
            <v>80</v>
          </cell>
          <cell r="AW85">
            <v>80</v>
          </cell>
          <cell r="AX85">
            <v>80</v>
          </cell>
          <cell r="AY85">
            <v>80</v>
          </cell>
          <cell r="AZ85">
            <v>80</v>
          </cell>
          <cell r="BA85">
            <v>80</v>
          </cell>
          <cell r="BE85" t="str">
            <v/>
          </cell>
          <cell r="BF85" t="str">
            <v/>
          </cell>
          <cell r="BG85" t="str">
            <v/>
          </cell>
          <cell r="BH85" t="str">
            <v/>
          </cell>
          <cell r="BN85">
            <v>80</v>
          </cell>
          <cell r="BO85">
            <v>80</v>
          </cell>
          <cell r="BR85">
            <v>80</v>
          </cell>
          <cell r="BS85">
            <v>80</v>
          </cell>
          <cell r="BT85">
            <v>80</v>
          </cell>
          <cell r="BU85">
            <v>80</v>
          </cell>
          <cell r="BV85">
            <v>80</v>
          </cell>
          <cell r="BZ85" t="str">
            <v/>
          </cell>
          <cell r="CA85" t="str">
            <v/>
          </cell>
          <cell r="CB85" t="str">
            <v/>
          </cell>
          <cell r="CC85" t="str">
            <v/>
          </cell>
        </row>
      </sheetData>
      <sheetData sheetId="11">
        <row r="5">
          <cell r="BE5">
            <v>22716</v>
          </cell>
        </row>
      </sheetData>
      <sheetData sheetId="12"/>
      <sheetData sheetId="13"/>
      <sheetData sheetId="14"/>
      <sheetData sheetId="15"/>
      <sheetData sheetId="16"/>
      <sheetData sheetId="17">
        <row r="5">
          <cell r="B5">
            <v>1</v>
          </cell>
        </row>
      </sheetData>
      <sheetData sheetId="18"/>
      <sheetData sheetId="19"/>
      <sheetData sheetId="20"/>
      <sheetData sheetId="21"/>
      <sheetData sheetId="22">
        <row r="6">
          <cell r="AU6">
            <v>0</v>
          </cell>
          <cell r="EN6">
            <v>3.3805828070450246E-3</v>
          </cell>
          <cell r="ER6">
            <v>9.7289122569480004E-3</v>
          </cell>
          <cell r="ET6">
            <v>2.6383824122295368E-4</v>
          </cell>
          <cell r="EX6">
            <v>7.5929484511853829E-4</v>
          </cell>
        </row>
        <row r="7">
          <cell r="EN7">
            <v>7.0038017475423653E-3</v>
          </cell>
          <cell r="ER7">
            <v>2.1174944806159477E-2</v>
          </cell>
          <cell r="ET7">
            <v>5.4661306656795389E-4</v>
          </cell>
          <cell r="EX7">
            <v>1.6526026766768703E-3</v>
          </cell>
        </row>
        <row r="8">
          <cell r="EN8">
            <v>1.0887071656926265E-2</v>
          </cell>
          <cell r="ER8">
            <v>3.3905267818392225E-2</v>
          </cell>
          <cell r="ET8">
            <v>8.4968362024611527E-4</v>
          </cell>
          <cell r="EX8">
            <v>2.6461432066553492E-3</v>
          </cell>
        </row>
        <row r="9">
          <cell r="EN9">
            <v>1.5049057293669631E-2</v>
          </cell>
          <cell r="ER9">
            <v>4.7997889025188874E-2</v>
          </cell>
          <cell r="ET9">
            <v>1.1745065969544916E-3</v>
          </cell>
          <cell r="EX9">
            <v>3.7460045636006911E-3</v>
          </cell>
        </row>
        <row r="10">
          <cell r="EN10">
            <v>1.9509763050588411E-2</v>
          </cell>
          <cell r="ER10">
            <v>6.2466185615060933E-2</v>
          </cell>
          <cell r="ET10">
            <v>1.5226432434126136E-3</v>
          </cell>
          <cell r="EX10">
            <v>4.8803571360841597E-3</v>
          </cell>
        </row>
        <row r="11">
          <cell r="EN11">
            <v>2.4290629105036817E-2</v>
          </cell>
          <cell r="ER11">
            <v>7.7039173908803021E-2</v>
          </cell>
          <cell r="ET11">
            <v>1.8957668624227791E-3</v>
          </cell>
          <cell r="EX11">
            <v>6.1659158574681808E-3</v>
          </cell>
        </row>
        <row r="12">
          <cell r="EN12">
            <v>2.9414634470135211E-2</v>
          </cell>
          <cell r="ER12">
            <v>9.1499582834565024E-2</v>
          </cell>
          <cell r="ET12">
            <v>2.2956708555234087E-3</v>
          </cell>
          <cell r="EX12">
            <v>7.4415433701366593E-3</v>
          </cell>
        </row>
        <row r="13">
          <cell r="EN13">
            <v>3.4906407442341275E-2</v>
          </cell>
          <cell r="ER13">
            <v>0.1054487524599737</v>
          </cell>
          <cell r="ET13">
            <v>2.7242773428909212E-3</v>
          </cell>
          <cell r="EX13">
            <v>8.7252147596978344E-3</v>
          </cell>
        </row>
        <row r="14">
          <cell r="EN14">
            <v>4.0792343976225776E-2</v>
          </cell>
          <cell r="ER14">
            <v>0.12227236147992351</v>
          </cell>
          <cell r="ET14">
            <v>3.1836464019223618E-3</v>
          </cell>
          <cell r="EX14">
            <v>1.0335402448393143E-2</v>
          </cell>
        </row>
        <row r="15">
          <cell r="EN15">
            <v>4.7100734555416052E-2</v>
          </cell>
          <cell r="ER15">
            <v>0.14091804710772757</v>
          </cell>
          <cell r="ET15">
            <v>3.6759859689025134E-3</v>
          </cell>
          <cell r="EX15">
            <v>1.217437103847107E-2</v>
          </cell>
        </row>
        <row r="16">
          <cell r="EN16">
            <v>5.1324599637059799E-2</v>
          </cell>
          <cell r="ER16">
            <v>0.1556147384959021</v>
          </cell>
          <cell r="ET16">
            <v>4.0056383388967082E-3</v>
          </cell>
          <cell r="EX16">
            <v>1.3914480803181029E-2</v>
          </cell>
        </row>
        <row r="17">
          <cell r="EN17">
            <v>5.5851626140899266E-2</v>
          </cell>
          <cell r="ER17">
            <v>0.17135913086294779</v>
          </cell>
          <cell r="ET17">
            <v>4.3589510009186538E-3</v>
          </cell>
          <cell r="EX17">
            <v>1.5778639896796169E-2</v>
          </cell>
        </row>
        <row r="18">
          <cell r="EN18">
            <v>6.0703573011912842E-2</v>
          </cell>
          <cell r="ER18">
            <v>0.18878470169371103</v>
          </cell>
          <cell r="ET18">
            <v>4.7376221360518334E-3</v>
          </cell>
          <cell r="EX18">
            <v>1.7841852980433101E-2</v>
          </cell>
        </row>
        <row r="19">
          <cell r="EN19">
            <v>6.5448831988944078E-2</v>
          </cell>
          <cell r="ER19">
            <v>0.2048050023250885</v>
          </cell>
          <cell r="ET19">
            <v>5.1434718097160825E-3</v>
          </cell>
          <cell r="EX19">
            <v>1.9765153342923843E-2</v>
          </cell>
        </row>
        <row r="20">
          <cell r="EN20">
            <v>7.0379717259443614E-2</v>
          </cell>
          <cell r="ER20">
            <v>0.21863596998604209</v>
          </cell>
          <cell r="ET20">
            <v>5.5784507197284283E-3</v>
          </cell>
          <cell r="EX20">
            <v>2.2061175938380764E-2</v>
          </cell>
        </row>
        <row r="21">
          <cell r="EN21">
            <v>7.56645092391761E-2</v>
          </cell>
          <cell r="ER21">
            <v>0.23287132033129077</v>
          </cell>
          <cell r="ET21">
            <v>6.0446495722426344E-3</v>
          </cell>
          <cell r="EX21">
            <v>2.4685166170013054E-2</v>
          </cell>
        </row>
        <row r="22">
          <cell r="EN22">
            <v>8.1328609038078023E-2</v>
          </cell>
          <cell r="ER22">
            <v>0.24521754787171129</v>
          </cell>
          <cell r="ET22">
            <v>6.5443091306322393E-3</v>
          </cell>
          <cell r="EX22">
            <v>2.6960935973907328E-2</v>
          </cell>
        </row>
        <row r="23">
          <cell r="EN23">
            <v>8.739924089169826E-2</v>
          </cell>
          <cell r="ER23">
            <v>0.25999926580884192</v>
          </cell>
          <cell r="ET23">
            <v>7.0798309856168057E-3</v>
          </cell>
          <cell r="EX23">
            <v>2.9778245485745557E-2</v>
          </cell>
        </row>
        <row r="24">
          <cell r="EN24">
            <v>0.31406503062362634</v>
          </cell>
          <cell r="ER24">
            <v>0.52430868302185119</v>
          </cell>
          <cell r="ET24">
            <v>7.6537890983974718E-3</v>
          </cell>
          <cell r="EX24">
            <v>3.277903099051406E-2</v>
          </cell>
        </row>
        <row r="25">
          <cell r="EN25">
            <v>0.32019601474038006</v>
          </cell>
          <cell r="ER25">
            <v>0.53395258979141413</v>
          </cell>
          <cell r="ET25">
            <v>8.268942172283196E-3</v>
          </cell>
          <cell r="EX25">
            <v>3.4872285056900716E-2</v>
          </cell>
        </row>
        <row r="26">
          <cell r="EN26">
            <v>0.32587159650009906</v>
          </cell>
          <cell r="ER26">
            <v>0.54308091382442625</v>
          </cell>
          <cell r="ET26">
            <v>8.8701869886023826E-3</v>
          </cell>
          <cell r="EX26">
            <v>3.692141688778406E-2</v>
          </cell>
        </row>
        <row r="27">
          <cell r="EN27">
            <v>0.33197753445857175</v>
          </cell>
          <cell r="ER27">
            <v>0.55273667452913045</v>
          </cell>
          <cell r="ET27">
            <v>9.5145852272208037E-3</v>
          </cell>
          <cell r="EX27">
            <v>3.9088948029299991E-2</v>
          </cell>
        </row>
        <row r="28">
          <cell r="EN28">
            <v>0.46921349385365296</v>
          </cell>
          <cell r="ER28">
            <v>0.71190409664195864</v>
          </cell>
          <cell r="ET28">
            <v>1.0205234158677128E-2</v>
          </cell>
          <cell r="EX28">
            <v>4.1146856621348635E-2</v>
          </cell>
        </row>
        <row r="29">
          <cell r="EN29">
            <v>0.4759714898794154</v>
          </cell>
          <cell r="ER29">
            <v>0.72268738507901698</v>
          </cell>
          <cell r="ET29">
            <v>1.094545335534107E-2</v>
          </cell>
          <cell r="EX29">
            <v>4.3567495886350872E-2</v>
          </cell>
        </row>
        <row r="30">
          <cell r="EN30">
            <v>0.48321451143349536</v>
          </cell>
          <cell r="ER30">
            <v>0.73372907915009344</v>
          </cell>
          <cell r="ET30">
            <v>1.1738800646785438E-2</v>
          </cell>
          <cell r="EX30">
            <v>4.6046142208073598E-2</v>
          </cell>
        </row>
        <row r="31">
          <cell r="EN31">
            <v>0.48985883832967159</v>
          </cell>
          <cell r="ER31">
            <v>0.74559937841132151</v>
          </cell>
          <cell r="ET31">
            <v>1.2589089220330509E-2</v>
          </cell>
          <cell r="EX31">
            <v>4.871079433592615E-2</v>
          </cell>
        </row>
        <row r="32">
          <cell r="EN32">
            <v>0.49662469420024458</v>
          </cell>
          <cell r="ER32">
            <v>0.75810706893839974</v>
          </cell>
          <cell r="ET32">
            <v>1.3500405948954006E-2</v>
          </cell>
          <cell r="EX32">
            <v>5.1601265419471916E-2</v>
          </cell>
        </row>
        <row r="33">
          <cell r="EN33">
            <v>0.50394721504010898</v>
          </cell>
          <cell r="ER33">
            <v>0.76808326694046858</v>
          </cell>
          <cell r="ET33">
            <v>1.4477131034658017E-2</v>
          </cell>
          <cell r="EX33">
            <v>5.421305761969971E-2</v>
          </cell>
        </row>
        <row r="34">
          <cell r="EN34">
            <v>0.5102333175592253</v>
          </cell>
          <cell r="ER34">
            <v>0.77885789613131107</v>
          </cell>
          <cell r="ET34">
            <v>1.5331655843895051E-2</v>
          </cell>
          <cell r="EX34">
            <v>5.7033880991003441E-2</v>
          </cell>
        </row>
        <row r="35">
          <cell r="EN35">
            <v>0.51693082941404511</v>
          </cell>
          <cell r="ER35">
            <v>0.78970707420037123</v>
          </cell>
          <cell r="ET35">
            <v>1.6231710582148527E-2</v>
          </cell>
          <cell r="EX35">
            <v>5.9874221434705353E-2</v>
          </cell>
        </row>
        <row r="36">
          <cell r="EN36">
            <v>0.5241426364864108</v>
          </cell>
          <cell r="ER36">
            <v>0.80145650865417561</v>
          </cell>
          <cell r="ET36">
            <v>1.7196365365438615E-2</v>
          </cell>
          <cell r="EX36">
            <v>6.2950251126294321E-2</v>
          </cell>
        </row>
        <row r="37">
          <cell r="EN37">
            <v>0.53199183809978134</v>
          </cell>
          <cell r="ER37">
            <v>0.81334896631093634</v>
          </cell>
          <cell r="ET37">
            <v>1.8230256762677623E-2</v>
          </cell>
          <cell r="EX37">
            <v>6.6184473143839073E-2</v>
          </cell>
        </row>
        <row r="38">
          <cell r="EN38">
            <v>0.54039420977659569</v>
          </cell>
          <cell r="ER38">
            <v>0.82598052975322267</v>
          </cell>
          <cell r="ET38">
            <v>1.9338354125382998E-2</v>
          </cell>
          <cell r="EX38">
            <v>6.9607383494942637E-2</v>
          </cell>
        </row>
        <row r="39">
          <cell r="EN39">
            <v>0.54842818328491294</v>
          </cell>
          <cell r="ER39">
            <v>0.83936951843127183</v>
          </cell>
          <cell r="ET39">
            <v>2.0525983472637066E-2</v>
          </cell>
          <cell r="EX39">
            <v>7.3274816631729023E-2</v>
          </cell>
        </row>
        <row r="40">
          <cell r="EN40">
            <v>0.55419632653591477</v>
          </cell>
          <cell r="ER40">
            <v>0.85272570632188482</v>
          </cell>
          <cell r="ET40">
            <v>2.1759645648067184E-2</v>
          </cell>
          <cell r="EX40">
            <v>7.7046396702477468E-2</v>
          </cell>
        </row>
        <row r="41">
          <cell r="EN41">
            <v>0.56017416158084998</v>
          </cell>
          <cell r="ER41">
            <v>0.86450152371778621</v>
          </cell>
          <cell r="ET41">
            <v>2.3022386363108903E-2</v>
          </cell>
          <cell r="EX41">
            <v>8.0797536911103571E-2</v>
          </cell>
        </row>
        <row r="42">
          <cell r="EN42">
            <v>0.56661234406603789</v>
          </cell>
          <cell r="ER42">
            <v>0.8776111683152017</v>
          </cell>
          <cell r="ET42">
            <v>2.4375758351554699E-2</v>
          </cell>
          <cell r="EX42">
            <v>8.5090444764595458E-2</v>
          </cell>
        </row>
        <row r="43">
          <cell r="EN43">
            <v>0.57359409657781124</v>
          </cell>
          <cell r="ER43">
            <v>0.8913146641824985</v>
          </cell>
          <cell r="ET43">
            <v>2.5826266533710895E-2</v>
          </cell>
          <cell r="EX43">
            <v>8.954271493250282E-2</v>
          </cell>
        </row>
        <row r="44">
          <cell r="EN44">
            <v>0.58114366380436322</v>
          </cell>
          <cell r="ER44">
            <v>0.90695375685497814</v>
          </cell>
          <cell r="ET44">
            <v>2.7380882710537659E-2</v>
          </cell>
          <cell r="EX44">
            <v>9.4441013571655838E-2</v>
          </cell>
        </row>
        <row r="45">
          <cell r="EN45">
            <v>0.58925706416993062</v>
          </cell>
          <cell r="ER45">
            <v>0.92176055077525443</v>
          </cell>
          <cell r="ET45">
            <v>2.904707907329019E-2</v>
          </cell>
          <cell r="EX45">
            <v>9.970526353755986E-2</v>
          </cell>
        </row>
        <row r="46">
          <cell r="EN46">
            <v>0.59758036094799249</v>
          </cell>
          <cell r="ER46">
            <v>0.935581935512803</v>
          </cell>
          <cell r="ET46">
            <v>3.0974062165605963E-2</v>
          </cell>
          <cell r="EX46">
            <v>0.10546213675612143</v>
          </cell>
        </row>
        <row r="47">
          <cell r="EN47">
            <v>0.60650827161720355</v>
          </cell>
          <cell r="ER47">
            <v>0.95004399885438029</v>
          </cell>
          <cell r="ET47">
            <v>3.3039351506706144E-2</v>
          </cell>
          <cell r="EX47">
            <v>0.11165299235779985</v>
          </cell>
        </row>
        <row r="48">
          <cell r="EN48">
            <v>0.61575849003285654</v>
          </cell>
          <cell r="ER48">
            <v>0.96341012971334206</v>
          </cell>
          <cell r="ET48">
            <v>3.525287381495637E-2</v>
          </cell>
          <cell r="EX48">
            <v>0.11768922404979595</v>
          </cell>
        </row>
        <row r="49">
          <cell r="EN49">
            <v>0.62537920804572655</v>
          </cell>
          <cell r="ER49">
            <v>0.97682546449016894</v>
          </cell>
          <cell r="ET49">
            <v>3.7616501772697299E-2</v>
          </cell>
          <cell r="EX49">
            <v>0.1236986400780728</v>
          </cell>
        </row>
        <row r="50">
          <cell r="EN50">
            <v>0.71740340748250819</v>
          </cell>
          <cell r="ER50">
            <v>1.0875139007818213</v>
          </cell>
          <cell r="ET50">
            <v>4.0040699645160972E-2</v>
          </cell>
          <cell r="EX50">
            <v>0.13015692935902284</v>
          </cell>
        </row>
        <row r="51">
          <cell r="EN51">
            <v>0.72786480417182997</v>
          </cell>
          <cell r="ER51">
            <v>1.1015435049253628</v>
          </cell>
          <cell r="ET51">
            <v>4.2638890592804436E-2</v>
          </cell>
          <cell r="EX51">
            <v>0.13676294771366465</v>
          </cell>
        </row>
        <row r="52">
          <cell r="EN52">
            <v>0.73916921889071663</v>
          </cell>
          <cell r="ER52">
            <v>1.1166418464857817</v>
          </cell>
          <cell r="ET52">
            <v>4.5423562701090749E-2</v>
          </cell>
          <cell r="EX52">
            <v>0.14384254983595937</v>
          </cell>
        </row>
        <row r="53">
          <cell r="EN53">
            <v>0.75137363679882307</v>
          </cell>
          <cell r="ER53">
            <v>1.1244978918266371</v>
          </cell>
          <cell r="ET53">
            <v>4.8408100368616994E-2</v>
          </cell>
          <cell r="EX53">
            <v>0.15248621853450128</v>
          </cell>
        </row>
        <row r="54">
          <cell r="EN54">
            <v>0.76412525595761416</v>
          </cell>
          <cell r="ER54">
            <v>1.1335573339202283</v>
          </cell>
          <cell r="ET54">
            <v>5.1606848638611598E-2</v>
          </cell>
          <cell r="EX54">
            <v>0.16744062564008422</v>
          </cell>
        </row>
        <row r="55">
          <cell r="EN55">
            <v>0.77711783261814071</v>
          </cell>
          <cell r="ER55">
            <v>1.1429474344801609</v>
          </cell>
          <cell r="ET55">
            <v>5.5288419647358734E-2</v>
          </cell>
          <cell r="EX55">
            <v>0.18306600124542111</v>
          </cell>
        </row>
        <row r="56">
          <cell r="EN56">
            <v>0.79222783370699501</v>
          </cell>
          <cell r="ER56">
            <v>1.1512928152607298</v>
          </cell>
          <cell r="ET56">
            <v>5.954443995331736E-2</v>
          </cell>
          <cell r="EX56">
            <v>0.19909385000903834</v>
          </cell>
        </row>
        <row r="57">
          <cell r="EN57">
            <v>0.80859719404964747</v>
          </cell>
          <cell r="ER57">
            <v>1.1566643557163565</v>
          </cell>
          <cell r="ET57">
            <v>6.4105929573259487E-2</v>
          </cell>
          <cell r="EX57">
            <v>0.21675188874569204</v>
          </cell>
        </row>
        <row r="58">
          <cell r="EN58">
            <v>0.82614619658193378</v>
          </cell>
          <cell r="ER58">
            <v>1.1622161890344584</v>
          </cell>
          <cell r="ET58">
            <v>6.8994813097548166E-2</v>
          </cell>
          <cell r="EX58">
            <v>0.23468078408412518</v>
          </cell>
        </row>
        <row r="59">
          <cell r="EN59">
            <v>0.84434264976164841</v>
          </cell>
          <cell r="ER59">
            <v>1.167478380902611</v>
          </cell>
          <cell r="ET59">
            <v>0.47463250566125031</v>
          </cell>
          <cell r="EX59">
            <v>0.71849615358614072</v>
          </cell>
        </row>
        <row r="60">
          <cell r="EN60">
            <v>0.86209226373371939</v>
          </cell>
          <cell r="ER60">
            <v>1.1731877071843231</v>
          </cell>
          <cell r="ET60">
            <v>0.47884180416145261</v>
          </cell>
          <cell r="EX60">
            <v>0.73520296447133193</v>
          </cell>
        </row>
        <row r="61">
          <cell r="EN61">
            <v>0.88018176888828248</v>
          </cell>
          <cell r="ER61">
            <v>1.1794152514471388</v>
          </cell>
          <cell r="ET61">
            <v>0.48342836977673415</v>
          </cell>
          <cell r="EX61">
            <v>0.75322305778511511</v>
          </cell>
        </row>
        <row r="62">
          <cell r="EN62">
            <v>0.89967329827915998</v>
          </cell>
          <cell r="ER62">
            <v>1.1860904117896323</v>
          </cell>
          <cell r="ET62">
            <v>0.48844780690317713</v>
          </cell>
          <cell r="EX62">
            <v>0.77102818974344256</v>
          </cell>
        </row>
        <row r="63">
          <cell r="EN63">
            <v>1.1189524475153212</v>
          </cell>
          <cell r="ER63">
            <v>1.4233363609265006</v>
          </cell>
          <cell r="ET63">
            <v>0.69189933051889518</v>
          </cell>
          <cell r="EX63">
            <v>1.0183588843133764</v>
          </cell>
        </row>
        <row r="64">
          <cell r="EN64">
            <v>1.1359601511682516</v>
          </cell>
          <cell r="ER64">
            <v>1.4298768701203732</v>
          </cell>
          <cell r="ET64">
            <v>0.69731326799016835</v>
          </cell>
          <cell r="EX64">
            <v>1.0354778107078055</v>
          </cell>
        </row>
        <row r="65">
          <cell r="EN65">
            <v>1.1525015963371077</v>
          </cell>
          <cell r="ER65">
            <v>1.4368377958990963</v>
          </cell>
          <cell r="ET65">
            <v>0.70272823495675807</v>
          </cell>
          <cell r="EX65">
            <v>1.0534094396299796</v>
          </cell>
        </row>
        <row r="66">
          <cell r="EN66">
            <v>1.169018154393568</v>
          </cell>
          <cell r="ER66">
            <v>1.4441305815035324</v>
          </cell>
          <cell r="ET66">
            <v>0.70849068186355868</v>
          </cell>
          <cell r="EX66">
            <v>1.0721308448699429</v>
          </cell>
        </row>
        <row r="67">
          <cell r="EN67">
            <v>1.1867380803444991</v>
          </cell>
          <cell r="ER67">
            <v>1.4528513690013654</v>
          </cell>
          <cell r="ET67">
            <v>0.71468463687111894</v>
          </cell>
          <cell r="EX67">
            <v>1.0939713563001696</v>
          </cell>
        </row>
        <row r="68">
          <cell r="EN68">
            <v>1.2054588278317437</v>
          </cell>
          <cell r="ER68">
            <v>1.4619620845935559</v>
          </cell>
          <cell r="ET68">
            <v>0.7215267895200228</v>
          </cell>
          <cell r="EX68">
            <v>1.1166669111598289</v>
          </cell>
        </row>
        <row r="69">
          <cell r="EN69">
            <v>1.2252194939752334</v>
          </cell>
          <cell r="ER69">
            <v>1.470610505950781</v>
          </cell>
          <cell r="ET69">
            <v>0.72892637929880277</v>
          </cell>
          <cell r="EX69">
            <v>1.1409827857300772</v>
          </cell>
        </row>
        <row r="70">
          <cell r="EN70">
            <v>1.2347231502099167</v>
          </cell>
          <cell r="ER70">
            <v>1.4787152716074012</v>
          </cell>
          <cell r="ET70">
            <v>0.74116552742268449</v>
          </cell>
          <cell r="EX70">
            <v>1.1657679064670672</v>
          </cell>
        </row>
        <row r="71">
          <cell r="EN71">
            <v>1.2414408035877327</v>
          </cell>
          <cell r="ER71">
            <v>1.4880573431703112</v>
          </cell>
          <cell r="ET71">
            <v>0.75129855911279309</v>
          </cell>
          <cell r="EX71">
            <v>1.193873993051124</v>
          </cell>
        </row>
        <row r="72">
          <cell r="EN72">
            <v>1.2483085976206532</v>
          </cell>
          <cell r="ER72">
            <v>1.498023010751746</v>
          </cell>
          <cell r="ET72">
            <v>0.76163955679372375</v>
          </cell>
          <cell r="EX72">
            <v>1.2235130975480346</v>
          </cell>
        </row>
        <row r="73">
          <cell r="EN73">
            <v>1.2552142838114841</v>
          </cell>
          <cell r="ER73">
            <v>1.5087067439060462</v>
          </cell>
          <cell r="ET73">
            <v>0.77285884355886503</v>
          </cell>
          <cell r="EX73">
            <v>1.255005944348272</v>
          </cell>
        </row>
        <row r="74">
          <cell r="EN74">
            <v>1.2589957419502704</v>
          </cell>
          <cell r="ER74">
            <v>1.5205515429494723</v>
          </cell>
          <cell r="ET74">
            <v>0.78498205451179404</v>
          </cell>
          <cell r="EX74">
            <v>1.2893766414441714</v>
          </cell>
        </row>
        <row r="75">
          <cell r="EN75">
            <v>1.2630515530400093</v>
          </cell>
          <cell r="ER75">
            <v>1.5319942283339685</v>
          </cell>
          <cell r="ET75">
            <v>0.79772683652010912</v>
          </cell>
          <cell r="EX75">
            <v>1.3230255944301272</v>
          </cell>
        </row>
        <row r="76">
          <cell r="EN76">
            <v>1.2674223893323422</v>
          </cell>
          <cell r="ER76">
            <v>1.5445394260118928</v>
          </cell>
          <cell r="ET76">
            <v>0.81134975677488153</v>
          </cell>
          <cell r="EX76">
            <v>1.3593145441577699</v>
          </cell>
        </row>
        <row r="77">
          <cell r="EN77">
            <v>1.2723117833695379</v>
          </cell>
          <cell r="ER77">
            <v>1.5575808472467301</v>
          </cell>
          <cell r="ET77">
            <v>0.82615528887617751</v>
          </cell>
          <cell r="EX77">
            <v>1.3970793100836567</v>
          </cell>
        </row>
        <row r="78">
          <cell r="EN78">
            <v>1.2773512186460856</v>
          </cell>
          <cell r="ER78">
            <v>1.5712783003196447</v>
          </cell>
          <cell r="ET78">
            <v>0.84147589702731707</v>
          </cell>
          <cell r="EX78">
            <v>1.4362478142230644</v>
          </cell>
        </row>
        <row r="79">
          <cell r="EN79">
            <v>1.2828419246566174</v>
          </cell>
          <cell r="ER79">
            <v>1.5854522075702047</v>
          </cell>
          <cell r="ET79">
            <v>0.8577619229723803</v>
          </cell>
          <cell r="EX79">
            <v>1.4770535960980489</v>
          </cell>
        </row>
        <row r="80">
          <cell r="EN80">
            <v>1.2885705060058612</v>
          </cell>
          <cell r="ER80">
            <v>1.6000727809218067</v>
          </cell>
          <cell r="ET80">
            <v>0.87333684373998199</v>
          </cell>
          <cell r="EX80">
            <v>1.5188023365646299</v>
          </cell>
        </row>
        <row r="81">
          <cell r="EN81">
            <v>1.2962906146342568</v>
          </cell>
          <cell r="ER81">
            <v>1.616045744739413</v>
          </cell>
          <cell r="ET81">
            <v>0.89181670690838311</v>
          </cell>
          <cell r="EX81">
            <v>1.5643425823777002</v>
          </cell>
        </row>
        <row r="82">
          <cell r="EN82">
            <v>1.3045684888543669</v>
          </cell>
          <cell r="ER82">
            <v>1.6321946656761592</v>
          </cell>
          <cell r="ET82">
            <v>0.91162660050787536</v>
          </cell>
          <cell r="EX82">
            <v>1.6097718306593802</v>
          </cell>
        </row>
        <row r="83">
          <cell r="EN83">
            <v>1.3135907139087464</v>
          </cell>
          <cell r="ER83">
            <v>1.6375164965567581</v>
          </cell>
          <cell r="ET83">
            <v>0.93291795822415702</v>
          </cell>
          <cell r="EX83">
            <v>1.6275164965567579</v>
          </cell>
        </row>
        <row r="84">
          <cell r="EN84">
            <v>1.3227034924622116</v>
          </cell>
          <cell r="ER84">
            <v>1.6349640449421829</v>
          </cell>
          <cell r="ET84">
            <v>0.95449898273286304</v>
          </cell>
          <cell r="EX84">
            <v>1.6249640449421829</v>
          </cell>
        </row>
        <row r="85">
          <cell r="EN85">
            <v>1.3326645511444346</v>
          </cell>
          <cell r="ER85">
            <v>1.6324420069781485</v>
          </cell>
          <cell r="ET85">
            <v>0.97782317655428863</v>
          </cell>
          <cell r="EX85">
            <v>1.6224420069781482</v>
          </cell>
        </row>
        <row r="86">
          <cell r="EN86">
            <v>1.3434957290944978</v>
          </cell>
          <cell r="ER86">
            <v>1.6298603158259617</v>
          </cell>
          <cell r="ET86">
            <v>1.0030688498877223</v>
          </cell>
          <cell r="EX86">
            <v>1.6198603158259619</v>
          </cell>
        </row>
        <row r="87">
          <cell r="EN87">
            <v>1.353340947386324</v>
          </cell>
          <cell r="ER87">
            <v>1.6273467680966307</v>
          </cell>
          <cell r="ET87">
            <v>1.0309749080436685</v>
          </cell>
          <cell r="EX87">
            <v>1.6173467680966307</v>
          </cell>
        </row>
        <row r="88">
          <cell r="EN88">
            <v>1.3634843117114965</v>
          </cell>
          <cell r="ER88">
            <v>1.6246610117178906</v>
          </cell>
          <cell r="ET88">
            <v>1.0598335243704318</v>
          </cell>
          <cell r="EX88">
            <v>1.6146610117178906</v>
          </cell>
        </row>
        <row r="89">
          <cell r="EN89">
            <v>1.5571023142049127</v>
          </cell>
          <cell r="ER89">
            <v>1.8295244641130781</v>
          </cell>
          <cell r="ET89">
            <v>1.2731324896180256</v>
          </cell>
          <cell r="EX89">
            <v>1.8195244641130781</v>
          </cell>
        </row>
        <row r="90">
          <cell r="EN90">
            <v>1.5565420670234267</v>
          </cell>
          <cell r="ER90">
            <v>1.8266190530733268</v>
          </cell>
          <cell r="ET90">
            <v>1.2753615319062948</v>
          </cell>
          <cell r="EX90">
            <v>1.8166190530733268</v>
          </cell>
        </row>
        <row r="91">
          <cell r="EN91">
            <v>1.5541610859967787</v>
          </cell>
          <cell r="ER91">
            <v>1.8242345409536143</v>
          </cell>
          <cell r="ET91">
            <v>1.2729805508796468</v>
          </cell>
          <cell r="EX91">
            <v>1.8142345409536142</v>
          </cell>
        </row>
        <row r="92">
          <cell r="EN92">
            <v>1.5518453720294134</v>
          </cell>
          <cell r="ER92">
            <v>1.8217048425386724</v>
          </cell>
          <cell r="ET92">
            <v>1.2706648369122815</v>
          </cell>
          <cell r="EX92">
            <v>1.8117048425386724</v>
          </cell>
        </row>
        <row r="93">
          <cell r="EN93">
            <v>1.549440959326482</v>
          </cell>
          <cell r="ER93">
            <v>1.8192201752906478</v>
          </cell>
          <cell r="ET93">
            <v>1.26826042420935</v>
          </cell>
          <cell r="EX93">
            <v>1.8092201752906478</v>
          </cell>
        </row>
        <row r="94">
          <cell r="EN94">
            <v>1.5472016762548293</v>
          </cell>
          <cell r="ER94">
            <v>1.8168339904353972</v>
          </cell>
          <cell r="ET94">
            <v>1.2660211411376974</v>
          </cell>
          <cell r="EX94">
            <v>1.8068339904353974</v>
          </cell>
        </row>
        <row r="95">
          <cell r="EN95">
            <v>1.5452596520010431</v>
          </cell>
          <cell r="ER95">
            <v>1.8149999999999999</v>
          </cell>
          <cell r="ET95">
            <v>1.2640791168839112</v>
          </cell>
          <cell r="EX95">
            <v>1.8050000000000002</v>
          </cell>
        </row>
        <row r="96">
          <cell r="EN96">
            <v>1.543437558024898</v>
          </cell>
          <cell r="ER96">
            <v>1.8149999999999999</v>
          </cell>
          <cell r="ET96">
            <v>1.2622570229077661</v>
          </cell>
          <cell r="EX96">
            <v>1.8050000000000002</v>
          </cell>
        </row>
        <row r="97">
          <cell r="EN97">
            <v>1.5414846860550184</v>
          </cell>
          <cell r="ER97">
            <v>1.8149999999999999</v>
          </cell>
          <cell r="ET97">
            <v>1.2603041509378865</v>
          </cell>
          <cell r="EX97">
            <v>1.8050000000000002</v>
          </cell>
        </row>
        <row r="98">
          <cell r="EN98">
            <v>1.5396700645797265</v>
          </cell>
          <cell r="ER98">
            <v>1.8149999999999999</v>
          </cell>
          <cell r="ET98">
            <v>1.2584895294625946</v>
          </cell>
          <cell r="EX98">
            <v>1.8050000000000002</v>
          </cell>
        </row>
        <row r="99">
          <cell r="EN99">
            <v>1.5377331215835834</v>
          </cell>
          <cell r="ER99">
            <v>1.8149999999999999</v>
          </cell>
          <cell r="ET99">
            <v>1.2565525864664515</v>
          </cell>
          <cell r="EX99">
            <v>1.8050000000000002</v>
          </cell>
        </row>
        <row r="100">
          <cell r="EN100">
            <v>1.537430568561825</v>
          </cell>
          <cell r="ER100">
            <v>1.8149999999999999</v>
          </cell>
          <cell r="ET100">
            <v>1.2562500334446931</v>
          </cell>
          <cell r="EX100">
            <v>1.8050000000000002</v>
          </cell>
        </row>
        <row r="101">
          <cell r="EN101">
            <v>1.537430568561825</v>
          </cell>
          <cell r="ER101">
            <v>1.8149999999999999</v>
          </cell>
          <cell r="ET101">
            <v>1.2562500334446931</v>
          </cell>
          <cell r="EX101">
            <v>1.8050000000000002</v>
          </cell>
        </row>
        <row r="102">
          <cell r="EN102">
            <v>1.537430568561825</v>
          </cell>
          <cell r="ER102">
            <v>1.8149999999999999</v>
          </cell>
          <cell r="ET102">
            <v>1.2562500334446931</v>
          </cell>
          <cell r="EX102">
            <v>1.8050000000000002</v>
          </cell>
        </row>
        <row r="103">
          <cell r="EN103">
            <v>1.537430568561825</v>
          </cell>
          <cell r="ER103">
            <v>1.8149999999999999</v>
          </cell>
          <cell r="ET103">
            <v>1.2562500334446931</v>
          </cell>
          <cell r="EX103">
            <v>1.8050000000000002</v>
          </cell>
        </row>
        <row r="104">
          <cell r="EN104">
            <v>1.537430568561825</v>
          </cell>
          <cell r="ER104">
            <v>1.8149999999999999</v>
          </cell>
          <cell r="ET104">
            <v>1.2562500334446931</v>
          </cell>
          <cell r="EX104">
            <v>1.8050000000000002</v>
          </cell>
        </row>
        <row r="105">
          <cell r="EN105">
            <v>1.537430568561825</v>
          </cell>
          <cell r="ER105">
            <v>1.8149999999999999</v>
          </cell>
          <cell r="ET105">
            <v>1.2562500334446931</v>
          </cell>
          <cell r="EX105">
            <v>1.8050000000000002</v>
          </cell>
        </row>
        <row r="106">
          <cell r="EN106">
            <v>1.6682611285863049</v>
          </cell>
          <cell r="ER106">
            <v>1.8149999999999999</v>
          </cell>
          <cell r="ET106">
            <v>1.592671473507641</v>
          </cell>
          <cell r="EX106">
            <v>1.8050000000000002</v>
          </cell>
        </row>
        <row r="107">
          <cell r="EN107">
            <v>1.6682611285863049</v>
          </cell>
          <cell r="ER107">
            <v>1.8149999999999999</v>
          </cell>
          <cell r="ET107">
            <v>1.592671473507641</v>
          </cell>
          <cell r="EX107">
            <v>1.8050000000000002</v>
          </cell>
        </row>
        <row r="108">
          <cell r="EN108">
            <v>1.6682611285863049</v>
          </cell>
          <cell r="ER108">
            <v>1.8149999999999999</v>
          </cell>
          <cell r="ET108">
            <v>1.592671473507641</v>
          </cell>
          <cell r="EX108">
            <v>1.8050000000000002</v>
          </cell>
        </row>
        <row r="109">
          <cell r="EN109">
            <v>1.6682611285863049</v>
          </cell>
          <cell r="ER109">
            <v>1.8149999999999999</v>
          </cell>
          <cell r="ET109">
            <v>1.592671473507641</v>
          </cell>
          <cell r="EX109">
            <v>1.8050000000000002</v>
          </cell>
        </row>
        <row r="110">
          <cell r="EN110">
            <v>1.8102611285863048</v>
          </cell>
          <cell r="ER110">
            <v>1.978</v>
          </cell>
          <cell r="ET110">
            <v>1.7346714735076412</v>
          </cell>
          <cell r="EX110">
            <v>1.968</v>
          </cell>
        </row>
        <row r="111">
          <cell r="EN111">
            <v>1.8102611285863048</v>
          </cell>
          <cell r="ER111">
            <v>1.978</v>
          </cell>
          <cell r="ET111">
            <v>1.7346714735076412</v>
          </cell>
          <cell r="EX111">
            <v>1.968</v>
          </cell>
        </row>
        <row r="112">
          <cell r="EN112">
            <v>1.8102611285863048</v>
          </cell>
          <cell r="ER112">
            <v>1.978</v>
          </cell>
          <cell r="ET112">
            <v>1.7346714735076412</v>
          </cell>
          <cell r="EX112">
            <v>1.968</v>
          </cell>
        </row>
        <row r="113">
          <cell r="EN113">
            <v>1.8102611285863048</v>
          </cell>
          <cell r="ER113">
            <v>1.978</v>
          </cell>
          <cell r="ET113">
            <v>1.7346714735076412</v>
          </cell>
          <cell r="EX113">
            <v>1.968</v>
          </cell>
        </row>
        <row r="114">
          <cell r="EN114">
            <v>1.8102611285863048</v>
          </cell>
          <cell r="ER114">
            <v>1.978</v>
          </cell>
          <cell r="ET114">
            <v>1.7346714735076412</v>
          </cell>
          <cell r="EX114">
            <v>1.968</v>
          </cell>
        </row>
        <row r="115">
          <cell r="EN115">
            <v>1.8102611285863048</v>
          </cell>
          <cell r="ER115">
            <v>1.978</v>
          </cell>
          <cell r="ET115">
            <v>1.7346714735076412</v>
          </cell>
          <cell r="EX115">
            <v>1.968</v>
          </cell>
        </row>
        <row r="116">
          <cell r="EN116">
            <v>1.8102611285863048</v>
          </cell>
          <cell r="ER116">
            <v>1.978</v>
          </cell>
          <cell r="ET116">
            <v>1.7346714735076412</v>
          </cell>
          <cell r="EX116">
            <v>1.968</v>
          </cell>
        </row>
        <row r="117">
          <cell r="EN117">
            <v>1.8102611285863048</v>
          </cell>
          <cell r="ER117">
            <v>1.978</v>
          </cell>
          <cell r="ET117">
            <v>1.7346714735076412</v>
          </cell>
          <cell r="EX117">
            <v>1.968</v>
          </cell>
        </row>
        <row r="118">
          <cell r="EN118">
            <v>1.8102611285863048</v>
          </cell>
          <cell r="ER118">
            <v>1.978</v>
          </cell>
          <cell r="ET118">
            <v>1.7346714735076412</v>
          </cell>
          <cell r="EX118">
            <v>1.968</v>
          </cell>
        </row>
        <row r="119">
          <cell r="EN119">
            <v>1.8102611285863048</v>
          </cell>
          <cell r="ER119">
            <v>1.978</v>
          </cell>
          <cell r="ET119">
            <v>1.7346714735076412</v>
          </cell>
          <cell r="EX119">
            <v>1.968</v>
          </cell>
        </row>
        <row r="120">
          <cell r="EN120">
            <v>1.8102611285863048</v>
          </cell>
          <cell r="ER120">
            <v>1.978</v>
          </cell>
          <cell r="ET120">
            <v>1.7346714735076412</v>
          </cell>
          <cell r="EX120">
            <v>1.968</v>
          </cell>
        </row>
        <row r="121">
          <cell r="EN121">
            <v>1.8102611285863048</v>
          </cell>
          <cell r="ER121">
            <v>1.978</v>
          </cell>
          <cell r="ET121">
            <v>1.7346714735076412</v>
          </cell>
          <cell r="EX121">
            <v>1.968</v>
          </cell>
        </row>
        <row r="122">
          <cell r="EN122">
            <v>1.8102611285863048</v>
          </cell>
          <cell r="ER122">
            <v>1.978</v>
          </cell>
          <cell r="ET122">
            <v>1.7346714735076412</v>
          </cell>
          <cell r="EX122">
            <v>1.968</v>
          </cell>
        </row>
        <row r="123">
          <cell r="EN123">
            <v>1.8102611285863048</v>
          </cell>
          <cell r="ER123">
            <v>1.978</v>
          </cell>
          <cell r="ET123">
            <v>1.7346714735076412</v>
          </cell>
          <cell r="EX123">
            <v>1.968</v>
          </cell>
        </row>
        <row r="124">
          <cell r="EN124">
            <v>1.8102611285863048</v>
          </cell>
          <cell r="ER124">
            <v>1.978</v>
          </cell>
          <cell r="ET124">
            <v>1.7346714735076412</v>
          </cell>
          <cell r="EX124">
            <v>1.968</v>
          </cell>
        </row>
        <row r="125">
          <cell r="EN125">
            <v>1.8102611285863048</v>
          </cell>
          <cell r="ER125">
            <v>1.978</v>
          </cell>
          <cell r="ET125">
            <v>1.7346714735076412</v>
          </cell>
          <cell r="EX125">
            <v>1.968</v>
          </cell>
        </row>
        <row r="126">
          <cell r="EN126">
            <v>1.8102611285863048</v>
          </cell>
          <cell r="ER126">
            <v>1.978</v>
          </cell>
          <cell r="ET126">
            <v>1.7346714735076412</v>
          </cell>
          <cell r="EX126">
            <v>1.968</v>
          </cell>
        </row>
        <row r="127">
          <cell r="EN127">
            <v>1.8102611285863048</v>
          </cell>
          <cell r="ER127">
            <v>1.978</v>
          </cell>
          <cell r="ET127">
            <v>1.7346714735076412</v>
          </cell>
          <cell r="EX127">
            <v>1.968</v>
          </cell>
        </row>
        <row r="128">
          <cell r="EN128">
            <v>1.8102611285863048</v>
          </cell>
          <cell r="ER128">
            <v>1.978</v>
          </cell>
          <cell r="ET128">
            <v>1.7346714735076412</v>
          </cell>
          <cell r="EX128">
            <v>1.968</v>
          </cell>
        </row>
        <row r="129">
          <cell r="EN129">
            <v>1.8102611285863048</v>
          </cell>
          <cell r="ER129">
            <v>1.978</v>
          </cell>
          <cell r="ET129">
            <v>1.7346714735076412</v>
          </cell>
          <cell r="EX129">
            <v>1.968</v>
          </cell>
        </row>
        <row r="130">
          <cell r="EN130">
            <v>1.8102611285863048</v>
          </cell>
          <cell r="ER130">
            <v>1.978</v>
          </cell>
          <cell r="ET130">
            <v>1.7346714735076412</v>
          </cell>
          <cell r="EX130">
            <v>1.968</v>
          </cell>
        </row>
        <row r="131">
          <cell r="EN131">
            <v>1.8102611285863048</v>
          </cell>
          <cell r="ER131">
            <v>1.978</v>
          </cell>
          <cell r="ET131">
            <v>1.7346714735076412</v>
          </cell>
          <cell r="EX131">
            <v>1.968</v>
          </cell>
        </row>
        <row r="132">
          <cell r="EN132">
            <v>1.8102611285863048</v>
          </cell>
          <cell r="ER132">
            <v>1.978</v>
          </cell>
          <cell r="ET132">
            <v>1.7346714735076412</v>
          </cell>
          <cell r="EX132">
            <v>1.968</v>
          </cell>
        </row>
        <row r="133">
          <cell r="EN133">
            <v>1.8102611285863048</v>
          </cell>
          <cell r="ER133">
            <v>1.978</v>
          </cell>
          <cell r="ET133">
            <v>1.7346714735076412</v>
          </cell>
          <cell r="EX133">
            <v>1.968</v>
          </cell>
        </row>
        <row r="134">
          <cell r="EN134">
            <v>1.8102611285863048</v>
          </cell>
          <cell r="ER134">
            <v>1.978</v>
          </cell>
          <cell r="ET134">
            <v>1.7346714735076412</v>
          </cell>
          <cell r="EX134">
            <v>1.968</v>
          </cell>
        </row>
        <row r="135">
          <cell r="EN135">
            <v>1.8102611285863048</v>
          </cell>
          <cell r="ER135">
            <v>1.978</v>
          </cell>
          <cell r="ET135">
            <v>1.7346714735076412</v>
          </cell>
          <cell r="EX135">
            <v>1.968</v>
          </cell>
        </row>
        <row r="136">
          <cell r="EN136">
            <v>1.9522611285863047</v>
          </cell>
          <cell r="ER136">
            <v>2.141</v>
          </cell>
          <cell r="ET136">
            <v>1.8766714735076411</v>
          </cell>
          <cell r="EX136">
            <v>2.1310000000000002</v>
          </cell>
        </row>
        <row r="137">
          <cell r="EN137">
            <v>1.9522611285863047</v>
          </cell>
          <cell r="ER137">
            <v>2.141</v>
          </cell>
          <cell r="ET137">
            <v>1.8766714735076411</v>
          </cell>
          <cell r="EX137">
            <v>2.1310000000000002</v>
          </cell>
        </row>
        <row r="138">
          <cell r="EN138">
            <v>1.9522611285863047</v>
          </cell>
          <cell r="ER138">
            <v>2.141</v>
          </cell>
          <cell r="ET138">
            <v>1.8766714735076411</v>
          </cell>
          <cell r="EX138">
            <v>2.1310000000000002</v>
          </cell>
        </row>
        <row r="139">
          <cell r="EN139">
            <v>1.9522611285863047</v>
          </cell>
          <cell r="ER139">
            <v>2.141</v>
          </cell>
          <cell r="ET139">
            <v>1.8766714735076411</v>
          </cell>
          <cell r="EX139">
            <v>2.1310000000000002</v>
          </cell>
        </row>
        <row r="140">
          <cell r="EN140">
            <v>1.9522611285863047</v>
          </cell>
          <cell r="ER140">
            <v>2.141</v>
          </cell>
          <cell r="ET140">
            <v>1.8766714735076411</v>
          </cell>
          <cell r="EX140">
            <v>2.1310000000000002</v>
          </cell>
        </row>
        <row r="141">
          <cell r="EN141">
            <v>1.9522611285863047</v>
          </cell>
          <cell r="ER141">
            <v>2.141</v>
          </cell>
          <cell r="ET141">
            <v>1.8766714735076411</v>
          </cell>
          <cell r="EX141">
            <v>2.1310000000000002</v>
          </cell>
        </row>
        <row r="142">
          <cell r="EN142">
            <v>1.9522611285863047</v>
          </cell>
          <cell r="ER142">
            <v>2.141</v>
          </cell>
          <cell r="ET142">
            <v>1.8766714735076411</v>
          </cell>
          <cell r="EX142">
            <v>2.1310000000000002</v>
          </cell>
        </row>
        <row r="143">
          <cell r="EN143">
            <v>1.9522611285863047</v>
          </cell>
          <cell r="ER143">
            <v>2.141</v>
          </cell>
          <cell r="ET143">
            <v>1.8766714735076411</v>
          </cell>
          <cell r="EX143">
            <v>2.1310000000000002</v>
          </cell>
        </row>
        <row r="144">
          <cell r="EN144">
            <v>1.9522611285863047</v>
          </cell>
          <cell r="ER144">
            <v>2.141</v>
          </cell>
          <cell r="ET144">
            <v>1.8766714735076411</v>
          </cell>
          <cell r="EX144">
            <v>2.1310000000000002</v>
          </cell>
        </row>
        <row r="145">
          <cell r="EN145">
            <v>1.9522611285863047</v>
          </cell>
          <cell r="ER145">
            <v>2.141</v>
          </cell>
          <cell r="ET145">
            <v>1.8766714735076411</v>
          </cell>
          <cell r="EX145">
            <v>2.1310000000000002</v>
          </cell>
        </row>
        <row r="146">
          <cell r="EN146">
            <v>1.9522611285863047</v>
          </cell>
          <cell r="ER146">
            <v>2.141</v>
          </cell>
          <cell r="ET146">
            <v>1.8766714735076411</v>
          </cell>
          <cell r="EX146">
            <v>2.1310000000000002</v>
          </cell>
        </row>
        <row r="147">
          <cell r="EN147">
            <v>1.9522611285863047</v>
          </cell>
          <cell r="ER147">
            <v>2.141</v>
          </cell>
          <cell r="ET147">
            <v>1.8766714735076411</v>
          </cell>
          <cell r="EX147">
            <v>2.1310000000000002</v>
          </cell>
        </row>
        <row r="148">
          <cell r="EN148">
            <v>1.9522611285863047</v>
          </cell>
          <cell r="ER148">
            <v>2.141</v>
          </cell>
          <cell r="ET148">
            <v>1.8766714735076411</v>
          </cell>
          <cell r="EX148">
            <v>2.1310000000000002</v>
          </cell>
        </row>
        <row r="149">
          <cell r="EN149">
            <v>1.9522611285863047</v>
          </cell>
          <cell r="ER149">
            <v>2.141</v>
          </cell>
          <cell r="ET149">
            <v>1.8766714735076411</v>
          </cell>
          <cell r="EX149">
            <v>2.1310000000000002</v>
          </cell>
        </row>
        <row r="150">
          <cell r="EN150">
            <v>1.9522611285863047</v>
          </cell>
          <cell r="ER150">
            <v>2.141</v>
          </cell>
          <cell r="ET150">
            <v>1.8766714735076411</v>
          </cell>
          <cell r="EX150">
            <v>2.1310000000000002</v>
          </cell>
        </row>
        <row r="151">
          <cell r="EN151">
            <v>1.9522611285863047</v>
          </cell>
          <cell r="ER151">
            <v>2.141</v>
          </cell>
          <cell r="ET151">
            <v>1.8766714735076411</v>
          </cell>
          <cell r="EX151">
            <v>2.1310000000000002</v>
          </cell>
        </row>
        <row r="152">
          <cell r="EN152">
            <v>1.9522611285863047</v>
          </cell>
          <cell r="ER152">
            <v>2.141</v>
          </cell>
          <cell r="ET152">
            <v>1.8766714735076411</v>
          </cell>
          <cell r="EX152">
            <v>2.1310000000000002</v>
          </cell>
        </row>
        <row r="153">
          <cell r="EN153">
            <v>1.9522611285863047</v>
          </cell>
          <cell r="ER153">
            <v>2.141</v>
          </cell>
          <cell r="ET153">
            <v>1.8766714735076411</v>
          </cell>
          <cell r="EX153">
            <v>2.1310000000000002</v>
          </cell>
        </row>
        <row r="154">
          <cell r="EN154">
            <v>1.9522611285863047</v>
          </cell>
          <cell r="ER154">
            <v>2.141</v>
          </cell>
          <cell r="ET154">
            <v>1.8766714735076411</v>
          </cell>
          <cell r="EX154">
            <v>2.1310000000000002</v>
          </cell>
        </row>
        <row r="155">
          <cell r="EN155">
            <v>2.0232611285863049</v>
          </cell>
          <cell r="ER155">
            <v>2.2225000000000001</v>
          </cell>
          <cell r="ET155">
            <v>1.947671473507641</v>
          </cell>
          <cell r="EX155">
            <v>2.2125000000000004</v>
          </cell>
        </row>
        <row r="156">
          <cell r="EN156">
            <v>2.0232611285863049</v>
          </cell>
          <cell r="ER156">
            <v>2.2225000000000001</v>
          </cell>
          <cell r="ET156">
            <v>1.947671473507641</v>
          </cell>
          <cell r="EX156">
            <v>2.2125000000000004</v>
          </cell>
        </row>
        <row r="157">
          <cell r="EN157">
            <v>2.0232611285863049</v>
          </cell>
          <cell r="ER157">
            <v>2.2225000000000001</v>
          </cell>
          <cell r="ET157">
            <v>1.947671473507641</v>
          </cell>
          <cell r="EX157">
            <v>2.2125000000000004</v>
          </cell>
        </row>
        <row r="158">
          <cell r="EN158">
            <v>2.0232611285863049</v>
          </cell>
          <cell r="ER158">
            <v>2.2225000000000001</v>
          </cell>
          <cell r="ET158">
            <v>1.947671473507641</v>
          </cell>
          <cell r="EX158">
            <v>2.2125000000000004</v>
          </cell>
        </row>
        <row r="159">
          <cell r="EN159">
            <v>2.0232611285863049</v>
          </cell>
          <cell r="ER159">
            <v>2.2225000000000001</v>
          </cell>
          <cell r="ET159">
            <v>1.947671473507641</v>
          </cell>
          <cell r="EX159">
            <v>2.2125000000000004</v>
          </cell>
        </row>
        <row r="160">
          <cell r="EN160">
            <v>2.0232611285863049</v>
          </cell>
          <cell r="ER160">
            <v>2.2225000000000001</v>
          </cell>
          <cell r="ET160">
            <v>1.947671473507641</v>
          </cell>
          <cell r="EX160">
            <v>2.2125000000000004</v>
          </cell>
        </row>
        <row r="161">
          <cell r="EN161">
            <v>2.0232611285863049</v>
          </cell>
          <cell r="ER161">
            <v>2.2225000000000001</v>
          </cell>
          <cell r="ET161">
            <v>1.947671473507641</v>
          </cell>
          <cell r="EX161">
            <v>2.2125000000000004</v>
          </cell>
        </row>
        <row r="162">
          <cell r="EN162">
            <v>2.0232611285863049</v>
          </cell>
          <cell r="ER162">
            <v>2.2225000000000001</v>
          </cell>
          <cell r="ET162">
            <v>1.947671473507641</v>
          </cell>
          <cell r="EX162">
            <v>2.2125000000000004</v>
          </cell>
        </row>
        <row r="163">
          <cell r="EN163">
            <v>2.0232611285863049</v>
          </cell>
          <cell r="ER163">
            <v>2.2225000000000001</v>
          </cell>
          <cell r="ET163">
            <v>1.947671473507641</v>
          </cell>
          <cell r="EX163">
            <v>2.2125000000000004</v>
          </cell>
        </row>
        <row r="164">
          <cell r="EN164">
            <v>2.0232611285863049</v>
          </cell>
          <cell r="ER164">
            <v>2.2225000000000001</v>
          </cell>
          <cell r="ET164">
            <v>1.947671473507641</v>
          </cell>
          <cell r="EX164">
            <v>2.2125000000000004</v>
          </cell>
        </row>
        <row r="165">
          <cell r="EN165">
            <v>2.0232611285863049</v>
          </cell>
          <cell r="ER165">
            <v>2.2225000000000001</v>
          </cell>
          <cell r="ET165">
            <v>1.947671473507641</v>
          </cell>
          <cell r="EX165">
            <v>2.2125000000000004</v>
          </cell>
        </row>
      </sheetData>
      <sheetData sheetId="23"/>
      <sheetData sheetId="24">
        <row r="4">
          <cell r="K4">
            <v>1</v>
          </cell>
        </row>
      </sheetData>
      <sheetData sheetId="25"/>
      <sheetData sheetId="26"/>
      <sheetData sheetId="27">
        <row r="3">
          <cell r="AO3">
            <v>44</v>
          </cell>
        </row>
      </sheetData>
      <sheetData sheetId="28"/>
      <sheetData sheetId="29"/>
      <sheetData sheetId="30"/>
      <sheetData sheetId="31"/>
      <sheetData sheetId="32"/>
      <sheetData sheetId="33"/>
      <sheetData sheetId="34"/>
      <sheetData sheetId="35"/>
      <sheetData sheetId="36"/>
      <sheetData sheetId="37">
        <row r="3">
          <cell r="D3">
            <v>2</v>
          </cell>
        </row>
      </sheetData>
      <sheetData sheetId="38"/>
      <sheetData sheetId="39">
        <row r="12">
          <cell r="H12">
            <v>12</v>
          </cell>
        </row>
      </sheetData>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H33"/>
  <sheetViews>
    <sheetView workbookViewId="0">
      <selection activeCell="B12" sqref="B12"/>
    </sheetView>
  </sheetViews>
  <sheetFormatPr defaultRowHeight="11.25" x14ac:dyDescent="0.15"/>
  <cols>
    <col min="1" max="3" width="9" style="1"/>
    <col min="4" max="4" width="9" style="1" customWidth="1"/>
    <col min="5" max="5" width="46.625" style="1" customWidth="1"/>
    <col min="6" max="7" width="65.125" style="1" customWidth="1"/>
    <col min="8" max="8" width="18.375" style="1" customWidth="1"/>
    <col min="9" max="16384" width="9" style="1"/>
  </cols>
  <sheetData>
    <row r="5" spans="2:8" x14ac:dyDescent="0.15">
      <c r="C5" s="1" t="s">
        <v>0</v>
      </c>
      <c r="D5" s="1" t="s">
        <v>1</v>
      </c>
      <c r="E5" s="1" t="s">
        <v>2</v>
      </c>
      <c r="F5" s="1" t="s">
        <v>3</v>
      </c>
      <c r="G5" s="1" t="s">
        <v>4</v>
      </c>
      <c r="H5" s="1" t="s">
        <v>5</v>
      </c>
    </row>
    <row r="6" spans="2:8" ht="22.5" x14ac:dyDescent="0.15">
      <c r="C6" s="36" t="s">
        <v>6</v>
      </c>
      <c r="D6" s="36"/>
      <c r="E6" s="2" t="s">
        <v>150</v>
      </c>
    </row>
    <row r="7" spans="2:8" s="3" customFormat="1" ht="45" x14ac:dyDescent="0.15">
      <c r="C7" s="36" t="s">
        <v>7</v>
      </c>
      <c r="D7" s="2" t="s">
        <v>8</v>
      </c>
      <c r="E7" s="2" t="s">
        <v>151</v>
      </c>
      <c r="F7" s="4" t="s">
        <v>9</v>
      </c>
      <c r="G7" s="4" t="s">
        <v>152</v>
      </c>
    </row>
    <row r="8" spans="2:8" s="3" customFormat="1" ht="33.75" x14ac:dyDescent="0.15">
      <c r="C8" s="36"/>
      <c r="D8" s="2" t="s">
        <v>10</v>
      </c>
      <c r="E8" s="2" t="s">
        <v>153</v>
      </c>
      <c r="F8" s="5" t="s">
        <v>11</v>
      </c>
      <c r="G8" s="4" t="s">
        <v>12</v>
      </c>
    </row>
    <row r="9" spans="2:8" s="3" customFormat="1" ht="33.75" x14ac:dyDescent="0.15">
      <c r="C9" s="36"/>
      <c r="D9" s="2" t="s">
        <v>13</v>
      </c>
      <c r="E9" s="2" t="s">
        <v>154</v>
      </c>
      <c r="F9" s="5" t="s">
        <v>14</v>
      </c>
      <c r="G9" s="4" t="s">
        <v>155</v>
      </c>
    </row>
    <row r="10" spans="2:8" s="3" customFormat="1" ht="33.75" x14ac:dyDescent="0.15">
      <c r="C10" s="2" t="s">
        <v>15</v>
      </c>
      <c r="D10" s="2" t="s">
        <v>16</v>
      </c>
      <c r="E10" s="2" t="s">
        <v>156</v>
      </c>
      <c r="F10" s="6" t="s">
        <v>17</v>
      </c>
      <c r="G10" s="4" t="s">
        <v>18</v>
      </c>
    </row>
    <row r="11" spans="2:8" s="3" customFormat="1" ht="22.5" x14ac:dyDescent="0.15">
      <c r="C11" s="36" t="s">
        <v>19</v>
      </c>
      <c r="D11" s="2" t="s">
        <v>20</v>
      </c>
      <c r="E11" s="2" t="s">
        <v>157</v>
      </c>
      <c r="F11" s="4" t="s">
        <v>21</v>
      </c>
      <c r="G11" s="4" t="s">
        <v>22</v>
      </c>
    </row>
    <row r="12" spans="2:8" s="3" customFormat="1" ht="22.5" x14ac:dyDescent="0.15">
      <c r="C12" s="36"/>
      <c r="D12" s="2" t="s">
        <v>23</v>
      </c>
      <c r="E12" s="2" t="s">
        <v>158</v>
      </c>
      <c r="F12" s="4" t="s">
        <v>24</v>
      </c>
      <c r="G12" s="4" t="s">
        <v>25</v>
      </c>
    </row>
    <row r="13" spans="2:8" s="3" customFormat="1" ht="22.5" x14ac:dyDescent="0.15">
      <c r="B13" s="7"/>
      <c r="C13" s="2" t="s">
        <v>26</v>
      </c>
      <c r="D13" s="3" t="s">
        <v>27</v>
      </c>
      <c r="E13" s="2" t="s">
        <v>159</v>
      </c>
      <c r="F13" s="4" t="s">
        <v>28</v>
      </c>
      <c r="G13" s="8" t="s">
        <v>29</v>
      </c>
    </row>
    <row r="14" spans="2:8" s="3" customFormat="1" ht="22.5" x14ac:dyDescent="0.15">
      <c r="B14" s="7"/>
      <c r="C14" s="2" t="s">
        <v>30</v>
      </c>
      <c r="D14" s="3" t="s">
        <v>31</v>
      </c>
      <c r="E14" s="2" t="s">
        <v>160</v>
      </c>
      <c r="F14" s="4" t="s">
        <v>32</v>
      </c>
      <c r="G14" s="4" t="s">
        <v>33</v>
      </c>
      <c r="H14" s="3" t="s">
        <v>34</v>
      </c>
    </row>
    <row r="15" spans="2:8" s="3" customFormat="1" ht="22.5" x14ac:dyDescent="0.15">
      <c r="B15" s="7"/>
      <c r="C15" s="36" t="s">
        <v>35</v>
      </c>
      <c r="D15" s="2" t="s">
        <v>36</v>
      </c>
      <c r="E15" s="2" t="s">
        <v>161</v>
      </c>
      <c r="F15" s="9" t="s">
        <v>37</v>
      </c>
      <c r="G15" s="4" t="s">
        <v>38</v>
      </c>
      <c r="H15" s="3" t="s">
        <v>34</v>
      </c>
    </row>
    <row r="16" spans="2:8" s="3" customFormat="1" ht="22.5" x14ac:dyDescent="0.15">
      <c r="C16" s="36"/>
      <c r="D16" s="2" t="s">
        <v>39</v>
      </c>
      <c r="E16" s="2" t="s">
        <v>162</v>
      </c>
      <c r="F16" s="9" t="s">
        <v>40</v>
      </c>
      <c r="G16" s="10" t="s">
        <v>41</v>
      </c>
    </row>
    <row r="17" spans="3:8" s="3" customFormat="1" ht="22.5" x14ac:dyDescent="0.15">
      <c r="C17" s="36"/>
      <c r="D17" s="2" t="s">
        <v>42</v>
      </c>
      <c r="E17" s="2" t="s">
        <v>163</v>
      </c>
      <c r="F17" s="9" t="s">
        <v>43</v>
      </c>
      <c r="G17" s="11" t="s">
        <v>41</v>
      </c>
    </row>
    <row r="18" spans="3:8" s="3" customFormat="1" ht="22.5" x14ac:dyDescent="0.15">
      <c r="C18" s="36" t="s">
        <v>44</v>
      </c>
      <c r="D18" s="3" t="s">
        <v>45</v>
      </c>
      <c r="E18" s="2" t="s">
        <v>164</v>
      </c>
      <c r="F18" s="4" t="s">
        <v>46</v>
      </c>
      <c r="G18" s="4" t="s">
        <v>47</v>
      </c>
      <c r="H18" s="3" t="s">
        <v>48</v>
      </c>
    </row>
    <row r="19" spans="3:8" s="3" customFormat="1" ht="22.5" x14ac:dyDescent="0.15">
      <c r="C19" s="36"/>
      <c r="D19" s="3" t="s">
        <v>49</v>
      </c>
      <c r="E19" s="2" t="s">
        <v>165</v>
      </c>
      <c r="F19" s="12" t="s">
        <v>50</v>
      </c>
      <c r="G19" s="11" t="s">
        <v>51</v>
      </c>
    </row>
    <row r="20" spans="3:8" s="3" customFormat="1" x14ac:dyDescent="0.15">
      <c r="C20" s="2"/>
      <c r="E20" s="2"/>
      <c r="G20" s="8"/>
    </row>
    <row r="21" spans="3:8" s="3" customFormat="1" ht="42" customHeight="1" x14ac:dyDescent="0.15">
      <c r="D21" s="2" t="s">
        <v>52</v>
      </c>
      <c r="E21" s="35" t="s">
        <v>53</v>
      </c>
      <c r="F21" s="35"/>
      <c r="G21" s="35"/>
    </row>
    <row r="22" spans="3:8" s="3" customFormat="1" ht="22.5" x14ac:dyDescent="0.15">
      <c r="D22" s="2" t="s">
        <v>54</v>
      </c>
      <c r="E22" s="35" t="s">
        <v>55</v>
      </c>
      <c r="F22" s="35"/>
      <c r="G22" s="35"/>
    </row>
    <row r="23" spans="3:8" s="3" customFormat="1" x14ac:dyDescent="0.15">
      <c r="C23" s="2"/>
      <c r="E23" s="2"/>
      <c r="G23" s="8"/>
    </row>
    <row r="24" spans="3:8" s="3" customFormat="1" x14ac:dyDescent="0.15">
      <c r="C24" s="2"/>
      <c r="E24" s="2"/>
      <c r="G24" s="8"/>
    </row>
    <row r="25" spans="3:8" s="3" customFormat="1" x14ac:dyDescent="0.15">
      <c r="C25" s="2"/>
      <c r="G25" s="8"/>
    </row>
    <row r="26" spans="3:8" s="3" customFormat="1" x14ac:dyDescent="0.15">
      <c r="C26" s="2"/>
      <c r="G26" s="8"/>
    </row>
    <row r="27" spans="3:8" s="3" customFormat="1" x14ac:dyDescent="0.15">
      <c r="G27" s="8"/>
    </row>
    <row r="28" spans="3:8" s="3" customFormat="1" x14ac:dyDescent="0.15">
      <c r="G28" s="8"/>
    </row>
    <row r="29" spans="3:8" s="3" customFormat="1" x14ac:dyDescent="0.15">
      <c r="G29" s="8"/>
    </row>
    <row r="30" spans="3:8" s="3" customFormat="1" x14ac:dyDescent="0.15"/>
    <row r="31" spans="3:8" s="3" customFormat="1" x14ac:dyDescent="0.15"/>
    <row r="32" spans="3:8" s="3" customFormat="1" x14ac:dyDescent="0.15"/>
    <row r="33" s="3" customFormat="1" x14ac:dyDescent="0.15"/>
  </sheetData>
  <mergeCells count="7">
    <mergeCell ref="E22:G22"/>
    <mergeCell ref="C6:D6"/>
    <mergeCell ref="C7:C9"/>
    <mergeCell ref="C11:C12"/>
    <mergeCell ref="C15:C17"/>
    <mergeCell ref="C18:C19"/>
    <mergeCell ref="E21:G21"/>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sheetPr>
  <dimension ref="C4:J105"/>
  <sheetViews>
    <sheetView workbookViewId="0">
      <selection activeCell="F28" sqref="F28"/>
    </sheetView>
  </sheetViews>
  <sheetFormatPr defaultRowHeight="11.25" x14ac:dyDescent="0.15"/>
  <cols>
    <col min="1" max="2" width="9" style="14"/>
    <col min="3" max="9" width="10.5" style="14" bestFit="1" customWidth="1"/>
    <col min="10" max="16384" width="9" style="14"/>
  </cols>
  <sheetData>
    <row r="4" spans="3:10" x14ac:dyDescent="0.15">
      <c r="D4" s="37" t="s">
        <v>84</v>
      </c>
      <c r="E4" s="37"/>
      <c r="F4" s="37"/>
      <c r="G4" s="37" t="s">
        <v>85</v>
      </c>
      <c r="H4" s="37"/>
      <c r="I4" s="37"/>
    </row>
    <row r="5" spans="3:10" x14ac:dyDescent="0.15">
      <c r="C5" s="14" t="s">
        <v>166</v>
      </c>
      <c r="D5" s="14" t="s">
        <v>71</v>
      </c>
      <c r="E5" s="14" t="s">
        <v>72</v>
      </c>
      <c r="F5" s="14" t="s">
        <v>80</v>
      </c>
      <c r="G5" s="14" t="s">
        <v>71</v>
      </c>
      <c r="H5" s="14" t="s">
        <v>72</v>
      </c>
      <c r="I5" s="14" t="s">
        <v>80</v>
      </c>
      <c r="J5" s="14" t="s">
        <v>148</v>
      </c>
    </row>
    <row r="6" spans="3:10" x14ac:dyDescent="0.15">
      <c r="C6" s="14">
        <v>1</v>
      </c>
      <c r="D6" s="14">
        <f>SUMPRODUCT(非R武将!E6:I6,非R武将!Y6:AC6)+SUMPRODUCT(非R武将!CH6:CL6,非R武将!BH6:BL6)</f>
        <v>1.1999999999999997</v>
      </c>
      <c r="E6" s="14">
        <f>SUMPRODUCT(非R武将!E6:I6,非R武将!O6:S6)+SUMPRODUCT(非R武将!CH6:CL6,非R武将!AX6:BB6)</f>
        <v>10.799999999999997</v>
      </c>
      <c r="F6" s="14">
        <f>SUMPRODUCT(非R武将!E6:I6,非R武将!AI6:AM6)+SUMPRODUCT(非R武将!CH6:CL6,非R武将!BR6:BV6)</f>
        <v>0</v>
      </c>
      <c r="G6" s="14">
        <f>SUMPRODUCT(超R武将!E6:I6,超R武将!Y6:AC6)+SUMPRODUCT(超R武将!CH6:CL6,超R武将!BH6:BL6)</f>
        <v>1.1951631686888096</v>
      </c>
      <c r="H6" s="14">
        <f>SUMPRODUCT(超R武将!E6:I6,超R武将!O6:S6)+SUMPRODUCT(超R武将!CH6:CL6,超R武将!AX6:BB6)</f>
        <v>13.146794855576905</v>
      </c>
      <c r="I6" s="14">
        <f>SUMPRODUCT(超R武将!E6:I6,超R武将!AI6:AM6)+SUMPRODUCT(超R武将!CH6:CL6,超R武将!BR6:BV6)</f>
        <v>0</v>
      </c>
      <c r="J6" s="14">
        <v>3</v>
      </c>
    </row>
    <row r="7" spans="3:10" x14ac:dyDescent="0.15">
      <c r="C7" s="14">
        <v>2</v>
      </c>
      <c r="D7" s="27">
        <f>SUMPRODUCT(非R武将!E7:I7,非R武将!Y7:AC7)+SUMPRODUCT(非R武将!CH7:CL7,非R武将!BH7:BL7)</f>
        <v>4.7999999999999989</v>
      </c>
      <c r="E7" s="27">
        <f>SUMPRODUCT(非R武将!E7:I7,非R武将!O7:S7)+SUMPRODUCT(非R武将!CH7:CL7,非R武将!AX7:BB7)</f>
        <v>21.599999999999994</v>
      </c>
      <c r="F7" s="27">
        <f>SUMPRODUCT(非R武将!E7:I7,非R武将!AI7:AM7)+SUMPRODUCT(非R武将!CH7:CL7,非R武将!BR7:BV7)</f>
        <v>0</v>
      </c>
      <c r="G7" s="27">
        <f>SUMPRODUCT(超R武将!E7:I7,超R武将!Y7:AC7)+SUMPRODUCT(超R武将!CH7:CL7,超R武将!BH7:BL7)</f>
        <v>4.7806526747552383</v>
      </c>
      <c r="H7" s="27">
        <f>SUMPRODUCT(超R武将!E7:I7,超R武将!O7:S7)+SUMPRODUCT(超R武将!CH7:CL7,超R武将!AX7:BB7)</f>
        <v>26.29358971115381</v>
      </c>
      <c r="I7" s="27">
        <f>SUMPRODUCT(超R武将!E7:I7,超R武将!AI7:AM7)+SUMPRODUCT(超R武将!CH7:CL7,超R武将!BR7:BV7)</f>
        <v>0</v>
      </c>
      <c r="J7" s="14">
        <v>4</v>
      </c>
    </row>
    <row r="8" spans="3:10" x14ac:dyDescent="0.15">
      <c r="C8" s="14">
        <v>3</v>
      </c>
      <c r="D8" s="27">
        <f>SUMPRODUCT(非R武将!E8:I8,非R武将!Y8:AC8)+SUMPRODUCT(非R武将!CH8:CL8,非R武将!BH8:BL8)</f>
        <v>10.799999999999997</v>
      </c>
      <c r="E8" s="27">
        <f>SUMPRODUCT(非R武将!E8:I8,非R武将!O8:S8)+SUMPRODUCT(非R武将!CH8:CL8,非R武将!AX8:BB8)</f>
        <v>32.399999999999991</v>
      </c>
      <c r="F8" s="27">
        <f>SUMPRODUCT(非R武将!E8:I8,非R武将!AI8:AM8)+SUMPRODUCT(非R武将!CH8:CL8,非R武将!BR8:BV8)</f>
        <v>0</v>
      </c>
      <c r="G8" s="27">
        <f>SUMPRODUCT(超R武将!E8:I8,超R武将!Y8:AC8)+SUMPRODUCT(超R武将!CH8:CL8,超R武将!BH8:BL8)</f>
        <v>10.756468518199291</v>
      </c>
      <c r="H8" s="27">
        <f>SUMPRODUCT(超R武将!E8:I8,超R武将!O8:S8)+SUMPRODUCT(超R武将!CH8:CL8,超R武将!AX8:BB8)</f>
        <v>39.440384566730735</v>
      </c>
      <c r="I8" s="27">
        <f>SUMPRODUCT(超R武将!E8:I8,超R武将!AI8:AM8)+SUMPRODUCT(超R武将!CH8:CL8,超R武将!BR8:BV8)</f>
        <v>0</v>
      </c>
      <c r="J8" s="14">
        <v>4</v>
      </c>
    </row>
    <row r="9" spans="3:10" x14ac:dyDescent="0.15">
      <c r="C9" s="14">
        <v>4</v>
      </c>
      <c r="D9" s="27">
        <f>SUMPRODUCT(非R武将!E9:I9,非R武将!Y9:AC9)+SUMPRODUCT(非R武将!CH9:CL9,非R武将!BH9:BL9)</f>
        <v>19.199999999999996</v>
      </c>
      <c r="E9" s="27">
        <f>SUMPRODUCT(非R武将!E9:I9,非R武将!O9:S9)+SUMPRODUCT(非R武将!CH9:CL9,非R武将!AX9:BB9)</f>
        <v>43.199999999999989</v>
      </c>
      <c r="F9" s="27">
        <f>SUMPRODUCT(非R武将!E9:I9,非R武将!AI9:AM9)+SUMPRODUCT(非R武将!CH9:CL9,非R武将!BR9:BV9)</f>
        <v>0</v>
      </c>
      <c r="G9" s="27">
        <f>SUMPRODUCT(超R武将!E9:I9,超R武将!Y9:AC9)+SUMPRODUCT(超R武将!CH9:CL9,超R武将!BH9:BL9)</f>
        <v>19.12261069902096</v>
      </c>
      <c r="H9" s="27">
        <f>SUMPRODUCT(超R武将!E9:I9,超R武将!O9:S9)+SUMPRODUCT(超R武将!CH9:CL9,超R武将!AX9:BB9)</f>
        <v>52.587179422307642</v>
      </c>
      <c r="I9" s="27">
        <f>SUMPRODUCT(超R武将!E9:I9,超R武将!AI9:AM9)+SUMPRODUCT(超R武将!CH9:CL9,超R武将!BR9:BV9)</f>
        <v>0</v>
      </c>
      <c r="J9" s="14">
        <v>4</v>
      </c>
    </row>
    <row r="10" spans="3:10" x14ac:dyDescent="0.15">
      <c r="C10" s="14">
        <v>5</v>
      </c>
      <c r="D10" s="27">
        <f>SUMPRODUCT(非R武将!E10:I10,非R武将!Y10:AC10)+SUMPRODUCT(非R武将!CH10:CL10,非R武将!BH10:BL10)</f>
        <v>30</v>
      </c>
      <c r="E10" s="27">
        <f>SUMPRODUCT(非R武将!E10:I10,非R武将!O10:S10)+SUMPRODUCT(非R武将!CH10:CL10,非R武将!AX10:BB10)</f>
        <v>54</v>
      </c>
      <c r="F10" s="27">
        <f>SUMPRODUCT(非R武将!E10:I10,非R武将!AI10:AM10)+SUMPRODUCT(非R武将!CH10:CL10,非R武将!BR10:BV10)</f>
        <v>0</v>
      </c>
      <c r="G10" s="27">
        <f>SUMPRODUCT(超R武将!E10:I10,超R武将!Y10:AC10)+SUMPRODUCT(超R武将!CH10:CL10,超R武将!BH10:BL10)</f>
        <v>29.879079217220252</v>
      </c>
      <c r="H10" s="27">
        <f>SUMPRODUCT(超R武将!E10:I10,超R武将!O10:S10)+SUMPRODUCT(超R武将!CH10:CL10,超R武将!AX10:BB10)</f>
        <v>65.733974277884556</v>
      </c>
      <c r="I10" s="27">
        <f>SUMPRODUCT(超R武将!E10:I10,超R武将!AI10:AM10)+SUMPRODUCT(超R武将!CH10:CL10,超R武将!BR10:BV10)</f>
        <v>0</v>
      </c>
      <c r="J10" s="14">
        <v>4</v>
      </c>
    </row>
    <row r="11" spans="3:10" x14ac:dyDescent="0.15">
      <c r="C11" s="14">
        <v>6</v>
      </c>
      <c r="D11" s="27">
        <f>SUMPRODUCT(非R武将!E11:I11,非R武将!Y11:AC11)+SUMPRODUCT(非R武将!CH11:CL11,非R武将!BH11:BL11)</f>
        <v>43.199999999999996</v>
      </c>
      <c r="E11" s="27">
        <f>SUMPRODUCT(非R武将!E11:I11,非R武将!O11:S11)+SUMPRODUCT(非R武将!CH11:CL11,非R武将!AX11:BB11)</f>
        <v>64.8</v>
      </c>
      <c r="F11" s="27">
        <f>SUMPRODUCT(非R武将!E11:I11,非R武将!AI11:AM11)+SUMPRODUCT(非R武将!CH11:CL11,非R武将!BR11:BV11)</f>
        <v>0</v>
      </c>
      <c r="G11" s="27">
        <f>SUMPRODUCT(超R武将!E11:I11,超R武将!Y11:AC11)+SUMPRODUCT(超R武将!CH11:CL11,超R武将!BH11:BL11)</f>
        <v>43.025874072797166</v>
      </c>
      <c r="H11" s="27">
        <f>SUMPRODUCT(超R武将!E11:I11,超R武将!O11:S11)+SUMPRODUCT(超R武将!CH11:CL11,超R武将!AX11:BB11)</f>
        <v>78.88076913346147</v>
      </c>
      <c r="I11" s="27">
        <f>SUMPRODUCT(超R武将!E11:I11,超R武将!AI11:AM11)+SUMPRODUCT(超R武将!CH11:CL11,超R武将!BR11:BV11)</f>
        <v>0</v>
      </c>
      <c r="J11" s="14">
        <v>5</v>
      </c>
    </row>
    <row r="12" spans="3:10" x14ac:dyDescent="0.15">
      <c r="C12" s="14">
        <v>7</v>
      </c>
      <c r="D12" s="27">
        <f>SUMPRODUCT(非R武将!E12:I12,非R武将!Y12:AC12)+SUMPRODUCT(非R武将!CH12:CL12,非R武将!BH12:BL12)</f>
        <v>58.8</v>
      </c>
      <c r="E12" s="27">
        <f>SUMPRODUCT(非R武将!E12:I12,非R武将!O12:S12)+SUMPRODUCT(非R武将!CH12:CL12,非R武将!AX12:BB12)</f>
        <v>75.599999999999994</v>
      </c>
      <c r="F12" s="27">
        <f>SUMPRODUCT(非R武将!E12:I12,非R武将!AI12:AM12)+SUMPRODUCT(非R武将!CH12:CL12,非R武将!BR12:BV12)</f>
        <v>0</v>
      </c>
      <c r="G12" s="27">
        <f>SUMPRODUCT(超R武将!E12:I12,超R武将!Y12:AC12)+SUMPRODUCT(超R武将!CH12:CL12,超R武将!BH12:BL12)</f>
        <v>58.562995265751695</v>
      </c>
      <c r="H12" s="27">
        <f>SUMPRODUCT(超R武将!E12:I12,超R武将!O12:S12)+SUMPRODUCT(超R武将!CH12:CL12,超R武将!AX12:BB12)</f>
        <v>92.02756398903837</v>
      </c>
      <c r="I12" s="27">
        <f>SUMPRODUCT(超R武将!E12:I12,超R武将!AI12:AM12)+SUMPRODUCT(超R武将!CH12:CL12,超R武将!BR12:BV12)</f>
        <v>0</v>
      </c>
      <c r="J12" s="14">
        <v>5</v>
      </c>
    </row>
    <row r="13" spans="3:10" x14ac:dyDescent="0.15">
      <c r="C13" s="14">
        <v>8</v>
      </c>
      <c r="D13" s="27">
        <f>SUMPRODUCT(非R武将!E13:I13,非R武将!Y13:AC13)+SUMPRODUCT(非R武将!CH13:CL13,非R武将!BH13:BL13)</f>
        <v>76.800000000000011</v>
      </c>
      <c r="E13" s="27">
        <f>SUMPRODUCT(非R武将!E13:I13,非R武将!O13:S13)+SUMPRODUCT(非R武将!CH13:CL13,非R武将!AX13:BB13)</f>
        <v>86.4</v>
      </c>
      <c r="F13" s="27">
        <f>SUMPRODUCT(非R武将!E13:I13,非R武将!AI13:AM13)+SUMPRODUCT(非R武将!CH13:CL13,非R武将!BR13:BV13)</f>
        <v>0</v>
      </c>
      <c r="G13" s="27">
        <f>SUMPRODUCT(超R武将!E13:I13,超R武将!Y13:AC13)+SUMPRODUCT(超R武将!CH13:CL13,超R武将!BH13:BL13)</f>
        <v>76.49044279608384</v>
      </c>
      <c r="H13" s="27">
        <f>SUMPRODUCT(超R武将!E13:I13,超R武将!O13:S13)+SUMPRODUCT(超R武将!CH13:CL13,超R武将!AX13:BB13)</f>
        <v>105.17435884461528</v>
      </c>
      <c r="I13" s="27">
        <f>SUMPRODUCT(超R武将!E13:I13,超R武将!AI13:AM13)+SUMPRODUCT(超R武将!CH13:CL13,超R武将!BR13:BV13)</f>
        <v>0</v>
      </c>
      <c r="J13" s="14">
        <v>5</v>
      </c>
    </row>
    <row r="14" spans="3:10" x14ac:dyDescent="0.15">
      <c r="C14" s="14">
        <v>9</v>
      </c>
      <c r="D14" s="27">
        <f>SUMPRODUCT(非R武将!E14:I14,非R武将!Y14:AC14)+SUMPRODUCT(非R武将!CH14:CL14,非R武将!BH14:BL14)</f>
        <v>97.199999999999989</v>
      </c>
      <c r="E14" s="27">
        <f>SUMPRODUCT(非R武将!E14:I14,非R武将!O14:S14)+SUMPRODUCT(非R武将!CH14:CL14,非R武将!AX14:BB14)</f>
        <v>97.2</v>
      </c>
      <c r="F14" s="27">
        <f>SUMPRODUCT(非R武将!E14:I14,非R武将!AI14:AM14)+SUMPRODUCT(非R武将!CH14:CL14,非R武将!BR14:BV14)</f>
        <v>0</v>
      </c>
      <c r="G14" s="27">
        <f>SUMPRODUCT(超R武将!E14:I14,超R武将!Y14:AC14)+SUMPRODUCT(超R武将!CH14:CL14,超R武将!BH14:BL14)</f>
        <v>102.40410833189681</v>
      </c>
      <c r="H14" s="27">
        <f>SUMPRODUCT(超R武将!E14:I14,超R武将!O14:S14)+SUMPRODUCT(超R武将!CH14:CL14,超R武将!AX14:BB14)</f>
        <v>126.6113635788636</v>
      </c>
      <c r="I14" s="27">
        <f>SUMPRODUCT(超R武将!E14:I14,超R武将!AI14:AM14)+SUMPRODUCT(超R武将!CH14:CL14,超R武将!BR14:BV14)</f>
        <v>0</v>
      </c>
      <c r="J14" s="14">
        <v>6</v>
      </c>
    </row>
    <row r="15" spans="3:10" x14ac:dyDescent="0.15">
      <c r="C15" s="14">
        <v>10</v>
      </c>
      <c r="D15" s="27">
        <f>SUMPRODUCT(非R武将!E15:I15,非R武将!Y15:AC15)+SUMPRODUCT(非R武将!CH15:CL15,非R武将!BH15:BL15)</f>
        <v>120</v>
      </c>
      <c r="E15" s="27">
        <f>SUMPRODUCT(非R武将!E15:I15,非R武将!O15:S15)+SUMPRODUCT(非R武将!CH15:CL15,非R武将!AX15:BB15)</f>
        <v>108</v>
      </c>
      <c r="F15" s="27">
        <f>SUMPRODUCT(非R武将!E15:I15,非R武将!AI15:AM15)+SUMPRODUCT(非R武将!CH15:CL15,非R武将!BR15:BV15)</f>
        <v>0</v>
      </c>
      <c r="G15" s="27">
        <f>SUMPRODUCT(超R武将!E15:I15,超R武将!Y15:AC15)+SUMPRODUCT(超R武将!CH15:CL15,超R武将!BH15:BL15)</f>
        <v>119.7581584344405</v>
      </c>
      <c r="H15" s="27">
        <f>SUMPRODUCT(超R武将!E15:I15,超R武将!O15:S15)+SUMPRODUCT(超R武将!CH15:CL15,超R武将!AX15:BB15)</f>
        <v>131.79040397651511</v>
      </c>
      <c r="I15" s="27">
        <f>SUMPRODUCT(超R武将!E15:I15,超R武将!AI15:AM15)+SUMPRODUCT(超R武将!CH15:CL15,超R武将!BR15:BV15)</f>
        <v>0</v>
      </c>
      <c r="J15" s="14">
        <v>6</v>
      </c>
    </row>
    <row r="16" spans="3:10" x14ac:dyDescent="0.15">
      <c r="C16" s="14">
        <v>11</v>
      </c>
      <c r="D16" s="27">
        <f>SUMPRODUCT(非R武将!E16:I16,非R武将!Y16:AC16)+SUMPRODUCT(非R武将!CH16:CL16,非R武将!BH16:BL16)</f>
        <v>138</v>
      </c>
      <c r="E16" s="27">
        <f>SUMPRODUCT(非R武将!E16:I16,非R武将!O16:S16)+SUMPRODUCT(非R武将!CH16:CL16,非R武将!AX16:BB16)</f>
        <v>119.4</v>
      </c>
      <c r="F16" s="27">
        <f>SUMPRODUCT(非R武将!E16:I16,非R武将!AI16:AM16)+SUMPRODUCT(非R武将!CH16:CL16,非R武将!BR16:BV16)</f>
        <v>0</v>
      </c>
      <c r="G16" s="27">
        <f>SUMPRODUCT(超R武将!E16:I16,超R武将!Y16:AC16)+SUMPRODUCT(超R武将!CH16:CL16,超R武将!BH16:BL16)</f>
        <v>142.17780921230877</v>
      </c>
      <c r="H16" s="27">
        <f>SUMPRODUCT(超R武将!E16:I16,超R武将!O16:S16)+SUMPRODUCT(超R武将!CH16:CL16,超R武将!AX16:BB16)</f>
        <v>148.77809212308773</v>
      </c>
      <c r="I16" s="27">
        <f>SUMPRODUCT(超R武将!E16:I16,超R武将!AI16:AM16)+SUMPRODUCT(超R武将!CH16:CL16,超R武将!BR16:BV16)</f>
        <v>0</v>
      </c>
      <c r="J16" s="14">
        <v>7</v>
      </c>
    </row>
    <row r="17" spans="3:10" x14ac:dyDescent="0.15">
      <c r="C17" s="14">
        <v>12</v>
      </c>
      <c r="D17" s="27">
        <f>SUMPRODUCT(非R武将!E17:I17,非R武将!Y17:AC17)+SUMPRODUCT(非R武将!CH17:CL17,非R武将!BH17:BL17)</f>
        <v>154</v>
      </c>
      <c r="E17" s="27">
        <f>SUMPRODUCT(非R武将!E17:I17,非R武将!O17:S17)+SUMPRODUCT(非R武将!CH17:CL17,非R武将!AX17:BB17)</f>
        <v>127.80000000000001</v>
      </c>
      <c r="F17" s="27">
        <f>SUMPRODUCT(非R武将!E17:I17,非R武将!AI17:AM17)+SUMPRODUCT(非R武将!CH17:CL17,非R武将!BR17:BV17)</f>
        <v>0</v>
      </c>
      <c r="G17" s="27">
        <f>SUMPRODUCT(超R武将!E17:I17,超R武将!Y17:AC17)+SUMPRODUCT(超R武将!CH17:CL17,超R武将!BH17:BL17)</f>
        <v>154.37731134849062</v>
      </c>
      <c r="H17" s="27">
        <f>SUMPRODUCT(超R武将!E17:I17,超R武将!O17:S17)+SUMPRODUCT(超R武将!CH17:CL17,超R武将!AX17:BB17)</f>
        <v>148.88655674245311</v>
      </c>
      <c r="I17" s="27">
        <f>SUMPRODUCT(超R武将!E17:I17,超R武将!AI17:AM17)+SUMPRODUCT(超R武将!CH17:CL17,超R武将!BR17:BV17)</f>
        <v>0</v>
      </c>
      <c r="J17" s="14">
        <v>7</v>
      </c>
    </row>
    <row r="18" spans="3:10" x14ac:dyDescent="0.15">
      <c r="C18" s="14">
        <v>13</v>
      </c>
      <c r="D18" s="27">
        <f>SUMPRODUCT(非R武将!E18:I18,非R武将!Y18:AC18)+SUMPRODUCT(非R武将!CH18:CL18,非R武将!BH18:BL18)</f>
        <v>166</v>
      </c>
      <c r="E18" s="27">
        <f>SUMPRODUCT(非R武将!E18:I18,非R武将!O18:S18)+SUMPRODUCT(非R武将!CH18:CL18,非R武将!AX18:BB18)</f>
        <v>130.19999999999999</v>
      </c>
      <c r="F18" s="27">
        <f>SUMPRODUCT(非R武将!E18:I18,非R武将!AI18:AM18)+SUMPRODUCT(非R武将!CH18:CL18,非R武将!BR18:BV18)</f>
        <v>0</v>
      </c>
      <c r="G18" s="27">
        <f>SUMPRODUCT(超R武将!E18:I18,超R武将!Y18:AC18)+SUMPRODUCT(超R武将!CH18:CL18,超R武将!BH18:BL18)</f>
        <v>166.59638690263432</v>
      </c>
      <c r="H18" s="27">
        <f>SUMPRODUCT(超R武将!E18:I18,超R武将!O18:S18)+SUMPRODUCT(超R武将!CH18:CL18,超R武将!AX18:BB18)</f>
        <v>148.98795634211442</v>
      </c>
      <c r="I18" s="27">
        <f>SUMPRODUCT(超R武将!E18:I18,超R武将!AI18:AM18)+SUMPRODUCT(超R武将!CH18:CL18,超R武将!BR18:BV18)</f>
        <v>0</v>
      </c>
      <c r="J18" s="14">
        <v>7</v>
      </c>
    </row>
    <row r="19" spans="3:10" x14ac:dyDescent="0.15">
      <c r="C19" s="14">
        <v>14</v>
      </c>
      <c r="D19" s="27">
        <f>SUMPRODUCT(非R武将!E19:I19,非R武将!Y19:AC19)+SUMPRODUCT(非R武将!CH19:CL19,非R武将!BH19:BL19)</f>
        <v>188</v>
      </c>
      <c r="E19" s="27">
        <f>SUMPRODUCT(非R武将!E19:I19,非R武将!O19:S19)+SUMPRODUCT(非R武将!CH19:CL19,非R武将!AX19:BB19)</f>
        <v>147.6</v>
      </c>
      <c r="F19" s="27">
        <f>SUMPRODUCT(非R武将!E19:I19,非R武将!AI19:AM19)+SUMPRODUCT(非R武将!CH19:CL19,非R武将!BR19:BV19)</f>
        <v>0</v>
      </c>
      <c r="G19" s="27">
        <f>SUMPRODUCT(超R武将!E19:I19,超R武将!Y19:AC19)+SUMPRODUCT(超R武将!CH19:CL19,超R武将!BH19:BL19)</f>
        <v>189.6663675496165</v>
      </c>
      <c r="H19" s="27">
        <f>SUMPRODUCT(超R武将!E19:I19,超R武将!O19:S19)+SUMPRODUCT(超R武将!CH19:CL19,超R武将!AX19:BB19)</f>
        <v>166.16591887404127</v>
      </c>
      <c r="I19" s="27">
        <f>SUMPRODUCT(超R武将!E19:I19,超R武将!AI19:AM19)+SUMPRODUCT(超R武将!CH19:CL19,超R武将!BR19:BV19)</f>
        <v>0</v>
      </c>
      <c r="J19" s="14">
        <v>8</v>
      </c>
    </row>
    <row r="20" spans="3:10" x14ac:dyDescent="0.15">
      <c r="C20" s="14">
        <v>15</v>
      </c>
      <c r="D20" s="27">
        <f>SUMPRODUCT(非R武将!E20:I20,非R武将!Y20:AC20)+SUMPRODUCT(非R武将!CH20:CL20,非R武将!BH20:BL20)</f>
        <v>200</v>
      </c>
      <c r="E20" s="27">
        <f>SUMPRODUCT(非R武将!E20:I20,非R武将!O20:S20)+SUMPRODUCT(非R武将!CH20:CL20,非R武将!AX20:BB20)</f>
        <v>150</v>
      </c>
      <c r="F20" s="27">
        <f>SUMPRODUCT(非R武将!E20:I20,非R武将!AI20:AM20)+SUMPRODUCT(非R武将!CH20:CL20,非R武将!BR20:BV20)</f>
        <v>0</v>
      </c>
      <c r="G20" s="27">
        <f>SUMPRODUCT(超R武将!E20:I20,超R武将!Y20:AC20)+SUMPRODUCT(超R武将!CH20:CL20,超R武将!BH20:BL20)</f>
        <v>202.17215277831843</v>
      </c>
      <c r="H20" s="27">
        <f>SUMPRODUCT(超R武将!E20:I20,超R武将!O20:S20)+SUMPRODUCT(超R武将!CH20:CL20,超R武将!AX20:BB20)</f>
        <v>168.5164583349553</v>
      </c>
      <c r="I20" s="27">
        <f>SUMPRODUCT(超R武将!E20:I20,超R武将!AI20:AM20)+SUMPRODUCT(超R武将!CH20:CL20,超R武将!BR20:BV20)</f>
        <v>0</v>
      </c>
      <c r="J20" s="14">
        <v>8</v>
      </c>
    </row>
    <row r="21" spans="3:10" x14ac:dyDescent="0.15">
      <c r="C21" s="14">
        <v>16</v>
      </c>
      <c r="D21" s="27">
        <f>SUMPRODUCT(非R武将!E21:I21,非R武将!Y21:AC21)+SUMPRODUCT(非R武将!CH21:CL21,非R武将!BH21:BL21)</f>
        <v>222</v>
      </c>
      <c r="E21" s="27">
        <f>SUMPRODUCT(非R武将!E21:I21,非R武将!O21:S21)+SUMPRODUCT(非R武将!CH21:CL21,非R武将!AX21:BB21)</f>
        <v>167.4</v>
      </c>
      <c r="F21" s="27">
        <f>SUMPRODUCT(非R武将!E21:I21,非R武将!AI21:AM21)+SUMPRODUCT(非R武将!CH21:CL21,非R武将!BR21:BV21)</f>
        <v>0</v>
      </c>
      <c r="G21" s="27">
        <f>SUMPRODUCT(超R武将!E21:I21,超R武将!Y21:AC21)+SUMPRODUCT(超R武将!CH21:CL21,超R武将!BH21:BL21)</f>
        <v>226.06089626902582</v>
      </c>
      <c r="H21" s="27">
        <f>SUMPRODUCT(超R武将!E21:I21,超R武将!O21:S21)+SUMPRODUCT(超R武将!CH21:CL21,超R武将!AX21:BB21)</f>
        <v>187.15224067256455</v>
      </c>
      <c r="I21" s="27">
        <f>SUMPRODUCT(超R武将!E21:I21,超R武将!AI21:AM21)+SUMPRODUCT(超R武将!CH21:CL21,超R武将!BR21:BV21)</f>
        <v>0</v>
      </c>
      <c r="J21" s="14">
        <v>9</v>
      </c>
    </row>
    <row r="22" spans="3:10" x14ac:dyDescent="0.15">
      <c r="C22" s="14">
        <v>17</v>
      </c>
      <c r="D22" s="27">
        <f>SUMPRODUCT(非R武将!E22:I22,非R武将!Y22:AC22)+SUMPRODUCT(非R武将!CH22:CL22,非R武将!BH22:BL22)</f>
        <v>234.00000000000003</v>
      </c>
      <c r="E22" s="27">
        <f>SUMPRODUCT(非R武将!E22:I22,非R武将!O22:S22)+SUMPRODUCT(非R武将!CH22:CL22,非R武将!AX22:BB22)</f>
        <v>169.8</v>
      </c>
      <c r="F22" s="27">
        <f>SUMPRODUCT(非R武将!E22:I22,非R武将!AI22:AM22)+SUMPRODUCT(非R武将!CH22:CL22,非R武将!BR22:BV22)</f>
        <v>0</v>
      </c>
      <c r="G22" s="27">
        <f>SUMPRODUCT(超R武将!E22:I22,超R武将!Y22:AC22)+SUMPRODUCT(超R武将!CH22:CL22,超R武将!BH22:BL22)</f>
        <v>238.9037500370826</v>
      </c>
      <c r="H22" s="27">
        <f>SUMPRODUCT(超R武将!E22:I22,超R武将!O22:S22)+SUMPRODUCT(超R武将!CH22:CL22,超R武将!AX22:BB22)</f>
        <v>187.50803579374841</v>
      </c>
      <c r="I22" s="27">
        <f>SUMPRODUCT(超R武将!E22:I22,超R武将!AI22:AM22)+SUMPRODUCT(超R武将!CH22:CL22,超R武将!BR22:BV22)</f>
        <v>0</v>
      </c>
      <c r="J22" s="14">
        <v>9</v>
      </c>
    </row>
    <row r="23" spans="3:10" x14ac:dyDescent="0.15">
      <c r="C23" s="14">
        <v>18</v>
      </c>
      <c r="D23" s="27">
        <f>SUMPRODUCT(非R武将!E23:I23,非R武将!Y23:AC23)+SUMPRODUCT(非R武将!CH23:CL23,非R武将!BH23:BL23)</f>
        <v>246</v>
      </c>
      <c r="E23" s="27">
        <f>SUMPRODUCT(非R武将!E23:I23,非R武将!O23:S23)+SUMPRODUCT(非R武将!CH23:CL23,非R武将!AX23:BB23)</f>
        <v>172.2</v>
      </c>
      <c r="F23" s="27">
        <f>SUMPRODUCT(非R武将!E23:I23,非R武将!AI23:AM23)+SUMPRODUCT(非R武将!CH23:CL23,非R武将!BR23:BV23)</f>
        <v>0</v>
      </c>
      <c r="G23" s="27">
        <f>SUMPRODUCT(超R武将!E23:I23,超R武将!Y23:AC23)+SUMPRODUCT(超R武将!CH23:CL23,超R武将!BH23:BL23)</f>
        <v>251.78341388442473</v>
      </c>
      <c r="H23" s="27">
        <f>SUMPRODUCT(超R武将!E23:I23,超R武将!O23:S23)+SUMPRODUCT(超R武将!CH23:CL23,超R武将!AX23:BB23)</f>
        <v>191.45853471106182</v>
      </c>
      <c r="I23" s="27">
        <f>SUMPRODUCT(超R武将!E23:I23,超R武将!AI23:AM23)+SUMPRODUCT(超R武将!CH23:CL23,超R武将!BR23:BV23)</f>
        <v>0</v>
      </c>
      <c r="J23" s="14">
        <v>9</v>
      </c>
    </row>
    <row r="24" spans="3:10" x14ac:dyDescent="0.15">
      <c r="C24" s="14">
        <v>19</v>
      </c>
      <c r="D24" s="27">
        <f>SUMPRODUCT(非R武将!E24:I24,非R武将!Y24:AC24)+SUMPRODUCT(非R武将!CH24:CL24,非R武将!BH24:BL24)</f>
        <v>268</v>
      </c>
      <c r="E24" s="27">
        <f>SUMPRODUCT(非R武将!E24:I24,非R武将!O24:S24)+SUMPRODUCT(非R武将!CH24:CL24,非R武将!AX24:BB24)</f>
        <v>189.6</v>
      </c>
      <c r="F24" s="27">
        <f>SUMPRODUCT(非R武将!E24:I24,非R武将!AI24:AM24)+SUMPRODUCT(非R武将!CH24:CL24,非R武将!BR24:BV24)</f>
        <v>0</v>
      </c>
      <c r="G24" s="27">
        <f>SUMPRODUCT(超R武将!E24:I24,超R武将!Y24:AC24)+SUMPRODUCT(超R武将!CH24:CL24,超R武将!BH24:BL24)</f>
        <v>276.92917226294929</v>
      </c>
      <c r="H24" s="27">
        <f>SUMPRODUCT(超R武将!E24:I24,超R武将!O24:S24)+SUMPRODUCT(超R武将!CH24:CL24,超R武将!AX24:BB24)</f>
        <v>211.84260502877621</v>
      </c>
      <c r="I24" s="27">
        <f>SUMPRODUCT(超R武将!E24:I24,超R武将!AI24:AM24)+SUMPRODUCT(超R武将!CH24:CL24,超R武将!BR24:BV24)</f>
        <v>0</v>
      </c>
      <c r="J24" s="14">
        <v>10</v>
      </c>
    </row>
    <row r="25" spans="3:10" x14ac:dyDescent="0.15">
      <c r="C25" s="14">
        <v>20</v>
      </c>
      <c r="D25" s="27">
        <f>SUMPRODUCT(非R武将!E25:I25,非R武将!Y25:AC25)+SUMPRODUCT(非R武将!CH25:CL25,非R武将!BH25:BL25)</f>
        <v>280</v>
      </c>
      <c r="E25" s="27">
        <f>SUMPRODUCT(非R武将!E25:I25,非R武将!O25:S25)+SUMPRODUCT(非R武将!CH25:CL25,非R武将!AX25:BB25)</f>
        <v>192</v>
      </c>
      <c r="F25" s="27">
        <f>SUMPRODUCT(非R武将!E25:I25,非R武将!AI25:AM25)+SUMPRODUCT(非R武将!CH25:CL25,非R武将!BR25:BV25)</f>
        <v>60</v>
      </c>
      <c r="G25" s="27">
        <f>SUMPRODUCT(超R武将!E25:I25,超R武将!Y25:AC25)+SUMPRODUCT(超R武将!CH25:CL25,超R武将!BH25:BL25)</f>
        <v>290.66391090449969</v>
      </c>
      <c r="H25" s="27">
        <f>SUMPRODUCT(超R武将!E25:I25,超R武将!O25:S25)+SUMPRODUCT(超R武将!CH25:CL25,超R武将!AX25:BB25)</f>
        <v>213.3278218089994</v>
      </c>
      <c r="I25" s="27">
        <f>SUMPRODUCT(超R武将!E25:I25,超R武将!AI25:AM25)+SUMPRODUCT(超R武将!CH25:CL25,超R武将!BR25:BV25)</f>
        <v>62.132782180899945</v>
      </c>
      <c r="J25" s="14">
        <v>10</v>
      </c>
    </row>
    <row r="26" spans="3:10" x14ac:dyDescent="0.15">
      <c r="C26" s="14">
        <v>21</v>
      </c>
      <c r="D26" s="27">
        <f>SUMPRODUCT(非R武将!E26:I26,非R武将!Y26:AC26)+SUMPRODUCT(非R武将!CH26:CL26,非R武将!BH26:BL26)</f>
        <v>302</v>
      </c>
      <c r="E26" s="27">
        <f>SUMPRODUCT(非R武将!E26:I26,非R武将!O26:S26)+SUMPRODUCT(非R武将!CH26:CL26,非R武将!AX26:BB26)</f>
        <v>207</v>
      </c>
      <c r="F26" s="27">
        <f>SUMPRODUCT(非R武将!E26:I26,非R武将!AI26:AM26)+SUMPRODUCT(非R武将!CH26:CL26,非R武将!BR26:BV26)</f>
        <v>60</v>
      </c>
      <c r="G26" s="27">
        <f>SUMPRODUCT(超R武将!E26:I26,超R武将!Y26:AC26)+SUMPRODUCT(超R武将!CH26:CL26,超R武将!BH26:BL26)</f>
        <v>317.88026085697607</v>
      </c>
      <c r="H26" s="27">
        <f>SUMPRODUCT(超R武将!E26:I26,超R武将!O26:S26)+SUMPRODUCT(超R武将!CH26:CL26,超R武将!AX26:BB26)</f>
        <v>235.87320155813825</v>
      </c>
      <c r="I26" s="27">
        <f>SUMPRODUCT(超R武将!E26:I26,超R武将!AI26:AM26)+SUMPRODUCT(超R武将!CH26:CL26,超R武将!BR26:BV26)</f>
        <v>62.887320155813825</v>
      </c>
      <c r="J26" s="14">
        <v>11</v>
      </c>
    </row>
    <row r="27" spans="3:10" x14ac:dyDescent="0.15">
      <c r="C27" s="14">
        <v>22</v>
      </c>
      <c r="D27" s="27">
        <f>SUMPRODUCT(非R武将!E27:I27,非R武将!Y27:AC27)+SUMPRODUCT(非R武将!CH27:CL27,非R武将!BH27:BL27)</f>
        <v>314</v>
      </c>
      <c r="E27" s="27">
        <f>SUMPRODUCT(非R武将!E27:I27,非R武将!O27:S27)+SUMPRODUCT(非R武将!CH27:CL27,非R武将!AX27:BB27)</f>
        <v>207</v>
      </c>
      <c r="F27" s="27">
        <f>SUMPRODUCT(非R武将!E27:I27,非R武将!AI27:AM27)+SUMPRODUCT(非R武将!CH27:CL27,非R武将!BR27:BV27)</f>
        <v>60</v>
      </c>
      <c r="G27" s="27">
        <f>SUMPRODUCT(超R武将!E27:I27,超R武将!Y27:AC27)+SUMPRODUCT(超R武将!CH27:CL27,超R武将!BH27:BL27)</f>
        <v>332.57416197558513</v>
      </c>
      <c r="H27" s="27">
        <f>SUMPRODUCT(超R武将!E27:I27,超R武将!O27:S27)+SUMPRODUCT(超R武将!CH27:CL27,超R武将!AX27:BB27)</f>
        <v>237.95693662597523</v>
      </c>
      <c r="I27" s="27">
        <f>SUMPRODUCT(超R武将!E27:I27,超R武将!AI27:AM27)+SUMPRODUCT(超R武将!CH27:CL27,超R武将!BR27:BV27)</f>
        <v>63.095693662597526</v>
      </c>
      <c r="J27" s="14">
        <v>11</v>
      </c>
    </row>
    <row r="28" spans="3:10" x14ac:dyDescent="0.15">
      <c r="C28" s="14">
        <v>23</v>
      </c>
      <c r="D28" s="27">
        <f>SUMPRODUCT(非R武将!E28:I28,非R武将!Y28:AC28)+SUMPRODUCT(非R武将!CH28:CL28,非R武将!BH28:BL28)</f>
        <v>336</v>
      </c>
      <c r="E28" s="27">
        <f>SUMPRODUCT(非R武将!E28:I28,非R武将!O28:S28)+SUMPRODUCT(非R武将!CH28:CL28,非R武将!AX28:BB28)</f>
        <v>222</v>
      </c>
      <c r="F28" s="27">
        <f>SUMPRODUCT(非R武将!E28:I28,非R武将!AI28:AM28)+SUMPRODUCT(非R武将!CH28:CL28,非R武将!BR28:BV28)</f>
        <v>60</v>
      </c>
      <c r="G28" s="27">
        <f>SUMPRODUCT(超R武将!E28:I28,超R武将!Y28:AC28)+SUMPRODUCT(超R武将!CH28:CL28,超R武将!BH28:BL28)</f>
        <v>361.67920383513319</v>
      </c>
      <c r="H28" s="27">
        <f>SUMPRODUCT(超R武将!E28:I28,超R武将!O28:S28)+SUMPRODUCT(超R武将!CH28:CL28,超R武将!AX28:BB28)</f>
        <v>261.50646743866645</v>
      </c>
      <c r="I28" s="27">
        <f>SUMPRODUCT(超R武将!E28:I28,超R武将!AI28:AM28)+SUMPRODUCT(超R武将!CH28:CL28,超R武将!BR28:BV28)</f>
        <v>63.950646743866642</v>
      </c>
      <c r="J28" s="14">
        <v>12</v>
      </c>
    </row>
    <row r="29" spans="3:10" x14ac:dyDescent="0.15">
      <c r="C29" s="14">
        <v>24</v>
      </c>
      <c r="D29" s="27">
        <f>SUMPRODUCT(非R武将!E29:I29,非R武将!Y29:AC29)+SUMPRODUCT(非R武将!CH29:CL29,非R武将!BH29:BL29)</f>
        <v>348</v>
      </c>
      <c r="E29" s="27">
        <f>SUMPRODUCT(非R武将!E29:I29,非R武将!O29:S29)+SUMPRODUCT(非R武将!CH29:CL29,非R武将!AX29:BB29)</f>
        <v>222</v>
      </c>
      <c r="F29" s="27">
        <f>SUMPRODUCT(非R武将!E29:I29,非R武将!AI29:AM29)+SUMPRODUCT(非R武将!CH29:CL29,非R武将!BR29:BV29)</f>
        <v>60</v>
      </c>
      <c r="G29" s="27">
        <f>SUMPRODUCT(超R武将!E29:I29,超R武将!Y29:AC29)+SUMPRODUCT(超R武将!CH29:CL29,超R武将!BH29:BL29)</f>
        <v>377.21386286156701</v>
      </c>
      <c r="H29" s="27">
        <f>SUMPRODUCT(超R武将!E29:I29,超R武将!O29:S29)+SUMPRODUCT(超R武将!CH29:CL29,超R武将!AX29:BB29)</f>
        <v>305.7340898022386</v>
      </c>
      <c r="I29" s="27">
        <f>SUMPRODUCT(超R武将!E29:I29,超R武将!AI29:AM29)+SUMPRODUCT(超R武将!CH29:CL29,超R武将!BR29:BV29)</f>
        <v>64.173408980223869</v>
      </c>
      <c r="J29" s="14">
        <v>12</v>
      </c>
    </row>
    <row r="30" spans="3:10" x14ac:dyDescent="0.15">
      <c r="C30" s="14">
        <v>25</v>
      </c>
      <c r="D30" s="27">
        <f>SUMPRODUCT(非R武将!E30:I30,非R武将!Y30:AC30)+SUMPRODUCT(非R武将!CH30:CL30,非R武将!BH30:BL30)</f>
        <v>360</v>
      </c>
      <c r="E30" s="27">
        <f>SUMPRODUCT(非R武将!E30:I30,非R武将!O30:S30)+SUMPRODUCT(非R武将!CH30:CL30,非R武将!AX30:BB30)</f>
        <v>222</v>
      </c>
      <c r="F30" s="27">
        <f>SUMPRODUCT(非R武将!E30:I30,非R武将!AI30:AM30)+SUMPRODUCT(非R武将!CH30:CL30,非R武将!BR30:BV30)</f>
        <v>60</v>
      </c>
      <c r="G30" s="27">
        <f>SUMPRODUCT(超R武将!E30:I30,超R武将!Y30:AC30)+SUMPRODUCT(超R武将!CH30:CL30,超R武将!BH30:BL30)</f>
        <v>408.3615186214235</v>
      </c>
      <c r="H30" s="27">
        <f>SUMPRODUCT(超R武将!E30:I30,超R武将!O30:S30)+SUMPRODUCT(超R武将!CH30:CL30,超R武将!AX30:BB30)</f>
        <v>330.14869149523133</v>
      </c>
      <c r="I30" s="27">
        <f>SUMPRODUCT(超R武将!E30:I30,超R武将!AI30:AM30)+SUMPRODUCT(超R武将!CH30:CL30,超R武将!BR30:BV30)</f>
        <v>65.11486914952313</v>
      </c>
      <c r="J30" s="14">
        <v>13</v>
      </c>
    </row>
    <row r="31" spans="3:10" x14ac:dyDescent="0.15">
      <c r="C31" s="14">
        <v>26</v>
      </c>
      <c r="D31" s="27">
        <f>SUMPRODUCT(非R武将!E31:I31,非R武将!Y31:AC31)+SUMPRODUCT(非R武将!CH31:CL31,非R武将!BH31:BL31)</f>
        <v>372</v>
      </c>
      <c r="E31" s="27">
        <f>SUMPRODUCT(非R武将!E31:I31,非R武将!O31:S31)+SUMPRODUCT(非R武将!CH31:CL31,非R武将!AX31:BB31)</f>
        <v>222</v>
      </c>
      <c r="F31" s="27">
        <f>SUMPRODUCT(非R武将!E31:I31,非R武将!AI31:AM31)+SUMPRODUCT(非R武将!CH31:CL31,非R武将!BR31:BV31)</f>
        <v>60</v>
      </c>
      <c r="G31" s="27">
        <f>SUMPRODUCT(超R武将!E31:I31,超R武将!Y31:AC31)+SUMPRODUCT(超R武将!CH31:CL31,超R武将!BH31:BL31)</f>
        <v>424.7829203366253</v>
      </c>
      <c r="H31" s="27">
        <f>SUMPRODUCT(超R武将!E31:I31,超R武将!O31:S31)+SUMPRODUCT(超R武将!CH31:CL31,超R武将!AX31:BB31)</f>
        <v>332.47865042078161</v>
      </c>
      <c r="I31" s="27">
        <f>SUMPRODUCT(超R武将!E31:I31,超R武将!AI31:AM31)+SUMPRODUCT(超R武将!CH31:CL31,超R武将!BR31:BV31)</f>
        <v>65.347865042078169</v>
      </c>
      <c r="J31" s="14">
        <v>13</v>
      </c>
    </row>
    <row r="32" spans="3:10" x14ac:dyDescent="0.15">
      <c r="C32" s="14">
        <v>27</v>
      </c>
      <c r="D32" s="27">
        <f>SUMPRODUCT(非R武将!E32:I32,非R武将!Y32:AC32)+SUMPRODUCT(非R武将!CH32:CL32,非R武将!BH32:BL32)</f>
        <v>384</v>
      </c>
      <c r="E32" s="27">
        <f>SUMPRODUCT(非R武将!E32:I32,非R武将!O32:S32)+SUMPRODUCT(非R武将!CH32:CL32,非R武将!AX32:BB32)</f>
        <v>222</v>
      </c>
      <c r="F32" s="27">
        <f>SUMPRODUCT(非R武将!E32:I32,非R武将!AI32:AM32)+SUMPRODUCT(非R武将!CH32:CL32,非R武将!BR32:BV32)</f>
        <v>60</v>
      </c>
      <c r="G32" s="27">
        <f>SUMPRODUCT(超R武将!E32:I32,超R武将!Y32:AC32)+SUMPRODUCT(超R武将!CH32:CL32,超R武将!BH32:BL32)</f>
        <v>441.3361041219473</v>
      </c>
      <c r="H32" s="27">
        <f>SUMPRODUCT(超R武将!E32:I32,超R武将!O32:S32)+SUMPRODUCT(超R武将!CH32:CL32,超R武将!AX32:BB32)</f>
        <v>334.68953426111443</v>
      </c>
      <c r="I32" s="27">
        <f>SUMPRODUCT(超R武将!E32:I32,超R武将!AI32:AM32)+SUMPRODUCT(超R武将!CH32:CL32,超R武将!BR32:BV32)</f>
        <v>65.568953426111449</v>
      </c>
      <c r="J32" s="14">
        <v>13</v>
      </c>
    </row>
    <row r="33" spans="3:10" x14ac:dyDescent="0.15">
      <c r="C33" s="14">
        <v>28</v>
      </c>
      <c r="D33" s="27">
        <f>SUMPRODUCT(非R武将!E33:I33,非R武将!Y33:AC33)+SUMPRODUCT(非R武将!CH33:CL33,非R武将!BH33:BL33)</f>
        <v>396</v>
      </c>
      <c r="E33" s="27">
        <f>SUMPRODUCT(非R武将!E33:I33,非R武将!O33:S33)+SUMPRODUCT(非R武将!CH33:CL33,非R武将!AX33:BB33)</f>
        <v>222</v>
      </c>
      <c r="F33" s="27">
        <f>SUMPRODUCT(非R武将!E33:I33,非R武将!AI33:AM33)+SUMPRODUCT(非R武将!CH33:CL33,非R武将!BR33:BV33)</f>
        <v>60</v>
      </c>
      <c r="G33" s="27">
        <f>SUMPRODUCT(超R武将!E33:I33,超R武将!Y33:AC33)+SUMPRODUCT(超R武将!CH33:CL33,超R武将!BH33:BL33)</f>
        <v>475.90011434331143</v>
      </c>
      <c r="H33" s="27">
        <f>SUMPRODUCT(超R武将!E33:I33,超R武将!O33:S33)+SUMPRODUCT(超R武将!CH33:CL33,超R武将!AX33:BB33)</f>
        <v>377.1946032545992</v>
      </c>
      <c r="I33" s="27">
        <f>SUMPRODUCT(超R武将!E33:I33,超R武将!AI33:AM33)+SUMPRODUCT(超R武将!CH33:CL33,超R武将!BR33:BV33)</f>
        <v>66.655568260367943</v>
      </c>
      <c r="J33" s="14">
        <v>14</v>
      </c>
    </row>
    <row r="34" spans="3:10" x14ac:dyDescent="0.15">
      <c r="C34" s="14">
        <v>29</v>
      </c>
      <c r="D34" s="27">
        <f>SUMPRODUCT(非R武将!E34:I34,非R武将!Y34:AC34)+SUMPRODUCT(非R武将!CH34:CL34,非R武将!BH34:BL34)</f>
        <v>416.26891478058076</v>
      </c>
      <c r="E34" s="27">
        <f>SUMPRODUCT(非R武将!E34:I34,非R武将!O34:S34)+SUMPRODUCT(非R武将!CH34:CL34,非R武将!AX34:BB34)</f>
        <v>229.12837481084546</v>
      </c>
      <c r="F34" s="27">
        <f>SUMPRODUCT(非R武将!E34:I34,非R武将!AI34:AM34)+SUMPRODUCT(非R武将!CH34:CL34,非R武将!BR34:BV34)</f>
        <v>60.570269984867636</v>
      </c>
      <c r="G34" s="27">
        <f>SUMPRODUCT(超R武将!E34:I34,超R武将!Y34:AC34)+SUMPRODUCT(超R武将!CH34:CL34,超R武将!BH34:BL34)</f>
        <v>493.90739477415542</v>
      </c>
      <c r="H34" s="27">
        <f>SUMPRODUCT(超R武将!E34:I34,超R武将!O34:S34)+SUMPRODUCT(超R武将!CH34:CL34,超R武将!AX34:BB34)</f>
        <v>380.72025628178341</v>
      </c>
      <c r="I34" s="27">
        <f>SUMPRODUCT(超R武将!E34:I34,超R武将!AI34:AM34)+SUMPRODUCT(超R武将!CH34:CL34,超R武将!BR34:BV34)</f>
        <v>66.937620502542671</v>
      </c>
      <c r="J34" s="14">
        <v>14</v>
      </c>
    </row>
    <row r="35" spans="3:10" x14ac:dyDescent="0.15">
      <c r="C35" s="14">
        <v>30</v>
      </c>
      <c r="D35" s="27">
        <f>SUMPRODUCT(非R武将!E35:I35,非R武将!Y35:AC35)+SUMPRODUCT(非R武将!CH35:CL35,非R武将!BH35:BL35)</f>
        <v>437.76394550569665</v>
      </c>
      <c r="E35" s="27">
        <f>SUMPRODUCT(非R武将!E35:I35,非R武将!O35:S35)+SUMPRODUCT(非R武将!CH35:CL35,非R武将!AX35:BB35)</f>
        <v>236.80328792141387</v>
      </c>
      <c r="F35" s="27">
        <f>SUMPRODUCT(非R武将!E35:I35,非R武将!AI35:AM35)+SUMPRODUCT(非R武将!CH35:CL35,非R武将!BR35:BV35)</f>
        <v>61.184263033713108</v>
      </c>
      <c r="G35" s="27">
        <f>SUMPRODUCT(超R武将!E35:I35,超R武将!Y35:AC35)+SUMPRODUCT(超R武将!CH35:CL35,超R武将!BH35:BL35)</f>
        <v>531.0353779019855</v>
      </c>
      <c r="H35" s="27">
        <f>SUMPRODUCT(超R武将!E35:I35,超R武将!O35:S35)+SUMPRODUCT(超R武将!CH35:CL35,超R武将!AX35:BB35)</f>
        <v>410.29422237748184</v>
      </c>
      <c r="I35" s="27">
        <f>SUMPRODUCT(超R武将!E35:I35,超R武将!AI35:AM35)+SUMPRODUCT(超R武将!CH35:CL35,超R武将!BR35:BV35)</f>
        <v>68.103537790198544</v>
      </c>
      <c r="J35" s="14">
        <v>15</v>
      </c>
    </row>
    <row r="36" spans="3:10" x14ac:dyDescent="0.15">
      <c r="C36" s="14">
        <v>31</v>
      </c>
      <c r="D36" s="27">
        <f>SUMPRODUCT(非R武将!E36:I36,非R武将!Y36:AC36)+SUMPRODUCT(非R武将!CH36:CL36,非R武将!BH36:BL36)</f>
        <v>459.87296927965798</v>
      </c>
      <c r="E36" s="27">
        <f>SUMPRODUCT(非R武将!E36:I36,非R武将!O36:S36)+SUMPRODUCT(非R武将!CH36:CL36,非R武将!AX36:BB36)</f>
        <v>244.47820103198225</v>
      </c>
      <c r="F36" s="27">
        <f>SUMPRODUCT(非R武将!E36:I36,非R武将!AI36:AM36)+SUMPRODUCT(非R武将!CH36:CL36,非R武将!BR36:BV36)</f>
        <v>61.798256082558581</v>
      </c>
      <c r="G36" s="27">
        <f>SUMPRODUCT(超R武将!E36:I36,超R武将!Y36:AC36)+SUMPRODUCT(超R武将!CH36:CL36,超R武将!BH36:BL36)</f>
        <v>550.04508655469704</v>
      </c>
      <c r="H36" s="27">
        <f>SUMPRODUCT(超R武将!E36:I36,超R武将!O36:S36)+SUMPRODUCT(超R武将!CH36:CL36,超R武将!AX36:BB36)</f>
        <v>455.81557923178224</v>
      </c>
      <c r="I36" s="27">
        <f>SUMPRODUCT(超R武将!E36:I36,超R武将!AI36:AM36)+SUMPRODUCT(超R武将!CH36:CL36,超R武将!BR36:BV36)</f>
        <v>68.385246338542572</v>
      </c>
      <c r="J36" s="14">
        <v>15</v>
      </c>
    </row>
    <row r="37" spans="3:10" x14ac:dyDescent="0.15">
      <c r="C37" s="14">
        <v>32</v>
      </c>
      <c r="D37" s="27">
        <f>SUMPRODUCT(非R武将!E37:I37,非R武将!Y37:AC37)+SUMPRODUCT(非R武将!CH37:CL37,非R武将!BH37:BL37)</f>
        <v>482.59598610246485</v>
      </c>
      <c r="E37" s="27">
        <f>SUMPRODUCT(非R武将!E37:I37,非R武将!O37:S37)+SUMPRODUCT(非R武将!CH37:CL37,非R武将!AX37:BB37)</f>
        <v>252.15311414255063</v>
      </c>
      <c r="F37" s="27">
        <f>SUMPRODUCT(非R武将!E37:I37,非R武将!AI37:AM37)+SUMPRODUCT(非R武将!CH37:CL37,非R武将!BR37:BV37)</f>
        <v>62.412249131404053</v>
      </c>
      <c r="G37" s="27">
        <f>SUMPRODUCT(超R武将!E37:I37,超R武将!Y37:AC37)+SUMPRODUCT(超R武将!CH37:CL37,超R武将!BH37:BL37)</f>
        <v>569.1649686559681</v>
      </c>
      <c r="H37" s="27">
        <f>SUMPRODUCT(超R武将!E37:I37,超R武将!O37:S37)+SUMPRODUCT(超R武将!CH37:CL37,超R武将!AX37:BB37)</f>
        <v>459.14200983632742</v>
      </c>
      <c r="I37" s="27">
        <f>SUMPRODUCT(超R武将!E37:I37,超R武将!AI37:AM37)+SUMPRODUCT(超R武将!CH37:CL37,超R武将!BR37:BV37)</f>
        <v>68.651360786906196</v>
      </c>
      <c r="J37" s="14">
        <v>15</v>
      </c>
    </row>
    <row r="38" spans="3:10" x14ac:dyDescent="0.15">
      <c r="C38" s="14">
        <v>33</v>
      </c>
      <c r="D38" s="27">
        <f>SUMPRODUCT(非R武将!E38:I38,非R武将!Y38:AC38)+SUMPRODUCT(非R武将!CH38:CL38,非R武将!BH38:BL38)</f>
        <v>505.93299597411715</v>
      </c>
      <c r="E38" s="27">
        <f>SUMPRODUCT(非R武将!E38:I38,非R武将!O38:S38)+SUMPRODUCT(非R武将!CH38:CL38,非R武将!AX38:BB38)</f>
        <v>259.82802725311905</v>
      </c>
      <c r="F38" s="27">
        <f>SUMPRODUCT(非R武将!E38:I38,非R武将!AI38:AM38)+SUMPRODUCT(非R武将!CH38:CL38,非R武将!BR38:BV38)</f>
        <v>63.026242180249525</v>
      </c>
      <c r="G38" s="27">
        <f>SUMPRODUCT(超R武将!E38:I38,超R武将!Y38:AC38)+SUMPRODUCT(超R武将!CH38:CL38,超R武将!BH38:BL38)</f>
        <v>609.76235837173385</v>
      </c>
      <c r="H38" s="27">
        <f>SUMPRODUCT(超R武将!E38:I38,超R武将!O38:S38)+SUMPRODUCT(超R武将!CH38:CL38,超R武将!AX38:BB38)</f>
        <v>489.65473736058027</v>
      </c>
      <c r="I38" s="27">
        <f>SUMPRODUCT(超R武将!E38:I38,超R武将!AI38:AM38)+SUMPRODUCT(超R武将!CH38:CL38,超R武将!BR38:BV38)</f>
        <v>69.892378988846417</v>
      </c>
      <c r="J38" s="14">
        <v>16</v>
      </c>
    </row>
    <row r="39" spans="3:10" x14ac:dyDescent="0.15">
      <c r="C39" s="14">
        <v>34</v>
      </c>
      <c r="D39" s="27">
        <f>SUMPRODUCT(非R武将!E39:I39,非R武将!Y39:AC39)+SUMPRODUCT(非R武将!CH39:CL39,非R武将!BH39:BL39)</f>
        <v>529.88399889461493</v>
      </c>
      <c r="E39" s="27">
        <f>SUMPRODUCT(非R武将!E39:I39,非R武将!O39:S39)+SUMPRODUCT(非R武将!CH39:CL39,非R武将!AX39:BB39)</f>
        <v>276.60352843642488</v>
      </c>
      <c r="F39" s="27">
        <f>SUMPRODUCT(非R武将!E39:I39,非R武将!AI39:AM39)+SUMPRODUCT(非R武将!CH39:CL39,非R武将!BR39:BV39)</f>
        <v>63.640235229094998</v>
      </c>
      <c r="G39" s="27">
        <f>SUMPRODUCT(超R武将!E39:I39,超R武将!Y39:AC39)+SUMPRODUCT(超R武将!CH39:CL39,超R武将!BH39:BL39)</f>
        <v>648.52776476965971</v>
      </c>
      <c r="H39" s="27">
        <f>SUMPRODUCT(超R武将!E39:I39,超R武将!O39:S39)+SUMPRODUCT(超R武将!CH39:CL39,超R武将!AX39:BB39)</f>
        <v>508.27753534779691</v>
      </c>
      <c r="I39" s="27">
        <f>SUMPRODUCT(超R武将!E39:I39,超R武将!AI39:AM39)+SUMPRODUCT(超R武将!CH39:CL39,超R武将!BR39:BV39)</f>
        <v>199.9217529720022</v>
      </c>
      <c r="J39" s="14">
        <v>16</v>
      </c>
    </row>
    <row r="40" spans="3:10" x14ac:dyDescent="0.15">
      <c r="C40" s="14">
        <v>35</v>
      </c>
      <c r="D40" s="27">
        <f>SUMPRODUCT(非R武将!E40:I40,非R武将!Y40:AC40)+SUMPRODUCT(非R武将!CH40:CL40,非R武将!BH40:BL40)</f>
        <v>555.3534727557701</v>
      </c>
      <c r="E40" s="27">
        <f>SUMPRODUCT(非R武将!E40:I40,非R武将!O40:S40)+SUMPRODUCT(非R武将!CH40:CL40,非R武将!AX40:BB40)</f>
        <v>286.58869093351717</v>
      </c>
      <c r="F40" s="27">
        <f>SUMPRODUCT(非R武将!E40:I40,非R武将!AI40:AM40)+SUMPRODUCT(非R武将!CH40:CL40,非R武将!BR40:BV40)</f>
        <v>64.305912728901149</v>
      </c>
      <c r="G40" s="27">
        <f>SUMPRODUCT(超R武将!E40:I40,超R武将!Y40:AC40)+SUMPRODUCT(超R武将!CH40:CL40,超R武将!BH40:BL40)</f>
        <v>723.78309517353705</v>
      </c>
      <c r="H40" s="27">
        <f>SUMPRODUCT(超R武将!E40:I40,超R武将!O40:S40)+SUMPRODUCT(超R武将!CH40:CL40,超R武将!AX40:BB40)</f>
        <v>563.97674090021792</v>
      </c>
      <c r="I40" s="27">
        <f>SUMPRODUCT(超R武将!E40:I40,超R武将!AI40:AM40)+SUMPRODUCT(超R武将!CH40:CL40,超R武将!BR40:BV40)</f>
        <v>217.1153561605212</v>
      </c>
      <c r="J40" s="14">
        <v>17</v>
      </c>
    </row>
    <row r="41" spans="3:10" x14ac:dyDescent="0.15">
      <c r="C41" s="14">
        <v>36</v>
      </c>
      <c r="D41" s="27">
        <f>SUMPRODUCT(非R武将!E41:I41,非R武将!Y41:AC41)+SUMPRODUCT(非R武将!CH41:CL41,非R武将!BH41:BL41)</f>
        <v>582.80514329617654</v>
      </c>
      <c r="E41" s="27">
        <f>SUMPRODUCT(非R武将!E41:I41,非R武将!O41:S41)+SUMPRODUCT(非R武将!CH41:CL41,非R武将!AX41:BB41)</f>
        <v>297.67095274681373</v>
      </c>
      <c r="F41" s="27">
        <f>SUMPRODUCT(非R武将!E41:I41,非R武将!AI41:AM41)+SUMPRODUCT(非R武将!CH41:CL41,非R武将!BR41:BV41)</f>
        <v>65.044730183120919</v>
      </c>
      <c r="G41" s="27">
        <f>SUMPRODUCT(超R武将!E41:I41,超R武将!Y41:AC41)+SUMPRODUCT(超R武将!CH41:CL41,超R武将!BH41:BL41)</f>
        <v>771.28198049976311</v>
      </c>
      <c r="H41" s="27">
        <f>SUMPRODUCT(超R武将!E41:I41,超R武将!O41:S41)+SUMPRODUCT(超R武将!CH41:CL41,超R武将!AX41:BB41)</f>
        <v>585.53446177289288</v>
      </c>
      <c r="I41" s="27">
        <f>SUMPRODUCT(超R武将!E41:I41,超R武将!AI41:AM41)+SUMPRODUCT(超R武将!CH41:CL41,超R武将!BR41:BV41)</f>
        <v>229.49503745374048</v>
      </c>
      <c r="J41" s="14">
        <v>17</v>
      </c>
    </row>
    <row r="42" spans="3:10" x14ac:dyDescent="0.15">
      <c r="C42" s="14">
        <v>37</v>
      </c>
      <c r="D42" s="27">
        <f>SUMPRODUCT(非R武将!E42:I42,非R武将!Y42:AC42)+SUMPRODUCT(非R武将!CH42:CL42,非R武将!BH42:BL42)</f>
        <v>610.99563129080275</v>
      </c>
      <c r="E42" s="27">
        <f>SUMPRODUCT(非R武将!E42:I42,非R武将!O42:S42)+SUMPRODUCT(非R武将!CH42:CL42,非R武将!AX42:BB42)</f>
        <v>308.75321456011028</v>
      </c>
      <c r="F42" s="27">
        <f>SUMPRODUCT(非R武将!E42:I42,非R武将!AI42:AM42)+SUMPRODUCT(非R武将!CH42:CL42,非R武将!BR42:BV42)</f>
        <v>65.783547637340689</v>
      </c>
      <c r="G42" s="27">
        <f>SUMPRODUCT(超R武将!E42:I42,超R武将!Y42:AC42)+SUMPRODUCT(超R武将!CH42:CL42,超R武将!BH42:BL42)</f>
        <v>816.0208486335024</v>
      </c>
      <c r="H42" s="27">
        <f>SUMPRODUCT(超R武将!E42:I42,超R武将!O42:S42)+SUMPRODUCT(超R武将!CH42:CL42,超R武将!AX42:BB42)</f>
        <v>680.74801003400626</v>
      </c>
      <c r="I42" s="27">
        <f>SUMPRODUCT(超R武将!E42:I42,超R武将!AI42:AM42)+SUMPRODUCT(超R武将!CH42:CL42,超R武将!BR42:BV42)</f>
        <v>239.77192015365287</v>
      </c>
      <c r="J42" s="14">
        <v>17</v>
      </c>
    </row>
    <row r="43" spans="3:10" x14ac:dyDescent="0.15">
      <c r="C43" s="14">
        <v>38</v>
      </c>
      <c r="D43" s="27">
        <f>SUMPRODUCT(非R武将!E43:I43,非R武将!Y43:AC43)+SUMPRODUCT(非R武将!CH43:CL43,非R武将!BH43:BL43)</f>
        <v>639.92493673964873</v>
      </c>
      <c r="E43" s="27">
        <f>SUMPRODUCT(非R武将!E43:I43,非R武将!O43:S43)+SUMPRODUCT(非R武将!CH43:CL43,非R武将!AX43:BB43)</f>
        <v>319.83547637340689</v>
      </c>
      <c r="F43" s="27">
        <f>SUMPRODUCT(非R武将!E43:I43,非R武将!AI43:AM43)+SUMPRODUCT(非R武将!CH43:CL43,非R武将!BR43:BV43)</f>
        <v>66.522365091560459</v>
      </c>
      <c r="G43" s="27">
        <f>SUMPRODUCT(超R武将!E43:I43,超R武将!Y43:AC43)+SUMPRODUCT(超R武将!CH43:CL43,超R武将!BH43:BL43)</f>
        <v>895.25222272684937</v>
      </c>
      <c r="H43" s="27">
        <f>SUMPRODUCT(超R武将!E43:I43,超R武将!O43:S43)+SUMPRODUCT(超R武将!CH43:CL43,超R武将!AX43:BB43)</f>
        <v>742.49334178528193</v>
      </c>
      <c r="I43" s="27">
        <f>SUMPRODUCT(超R武将!E43:I43,超R武将!AI43:AM43)+SUMPRODUCT(超R武将!CH43:CL43,超R武将!BR43:BV43)</f>
        <v>254.66163512969476</v>
      </c>
      <c r="J43" s="14">
        <v>18</v>
      </c>
    </row>
    <row r="44" spans="3:10" x14ac:dyDescent="0.15">
      <c r="C44" s="14">
        <v>39</v>
      </c>
      <c r="D44" s="27">
        <f>SUMPRODUCT(非R武将!E44:I44,非R武将!Y44:AC44)+SUMPRODUCT(非R武将!CH44:CL44,非R武将!BH44:BL44)</f>
        <v>669.59305964271448</v>
      </c>
      <c r="E44" s="27">
        <f>SUMPRODUCT(非R武将!E44:I44,非R武将!O44:S44)+SUMPRODUCT(非R武将!CH44:CL44,非R武将!AX44:BB44)</f>
        <v>330.91773818670345</v>
      </c>
      <c r="F44" s="27">
        <f>SUMPRODUCT(非R武将!E44:I44,非R武将!AI44:AM44)+SUMPRODUCT(非R武将!CH44:CL44,非R武将!BR44:BV44)</f>
        <v>67.26118254578023</v>
      </c>
      <c r="G44" s="27">
        <f>SUMPRODUCT(超R武将!E44:I44,超R武将!Y44:AC44)+SUMPRODUCT(超R武将!CH44:CL44,超R武将!BH44:BL44)</f>
        <v>936</v>
      </c>
      <c r="H44" s="27">
        <f>SUMPRODUCT(超R武将!E44:I44,超R武将!O44:S44)+SUMPRODUCT(超R武将!CH44:CL44,超R武将!AX44:BB44)</f>
        <v>759.71371810196229</v>
      </c>
      <c r="I44" s="27">
        <f>SUMPRODUCT(超R武将!E44:I44,超R武将!AI44:AM44)+SUMPRODUCT(超R武将!CH44:CL44,超R武将!BR44:BV44)</f>
        <v>261.90324827189966</v>
      </c>
      <c r="J44" s="14">
        <v>18</v>
      </c>
    </row>
    <row r="45" spans="3:10" x14ac:dyDescent="0.15">
      <c r="C45" s="14">
        <v>40</v>
      </c>
      <c r="D45" s="27">
        <f>SUMPRODUCT(非R武将!E45:I45,非R武将!Y45:AC45)+SUMPRODUCT(非R武将!CH45:CL45,非R武将!BH45:BL45)</f>
        <v>700</v>
      </c>
      <c r="E45" s="27">
        <f>SUMPRODUCT(非R武将!E45:I45,非R武将!O45:S45)+SUMPRODUCT(非R武将!CH45:CL45,非R武将!AX45:BB45)</f>
        <v>342</v>
      </c>
      <c r="F45" s="27">
        <f>SUMPRODUCT(非R武将!E45:I45,非R武将!AI45:AM45)+SUMPRODUCT(非R武将!CH45:CL45,非R武将!BR45:BV45)</f>
        <v>196</v>
      </c>
      <c r="G45" s="27">
        <f>SUMPRODUCT(超R武将!E45:I45,超R武将!Y45:AC45)+SUMPRODUCT(超R武将!CH45:CL45,超R武将!BH45:BL45)</f>
        <v>1000</v>
      </c>
      <c r="H45" s="27">
        <f>SUMPRODUCT(超R武将!E45:I45,超R武将!O45:S45)+SUMPRODUCT(超R武将!CH45:CL45,超R武将!AX45:BB45)</f>
        <v>802.29230895600108</v>
      </c>
      <c r="I45" s="27">
        <f>SUMPRODUCT(超R武将!E45:I45,超R武将!AI45:AM45)+SUMPRODUCT(超R武将!CH45:CL45,超R武将!BR45:BV45)</f>
        <v>270.77949054933634</v>
      </c>
      <c r="J45" s="14">
        <v>19</v>
      </c>
    </row>
    <row r="46" spans="3:10" x14ac:dyDescent="0.15">
      <c r="C46" s="14">
        <v>41</v>
      </c>
      <c r="D46" s="27">
        <f>SUMPRODUCT(非R武将!E46:I46,非R武将!Y46:AC46)+SUMPRODUCT(非R武将!CH46:CL46,非R武将!BH46:BL46)</f>
        <v>724.91467396971063</v>
      </c>
      <c r="E46" s="27">
        <f>SUMPRODUCT(非R武将!E46:I46,非R武将!O46:S46)+SUMPRODUCT(非R武将!CH46:CL46,非R武将!AX46:BB46)</f>
        <v>379.85398997414325</v>
      </c>
      <c r="F46" s="27">
        <f>SUMPRODUCT(非R武将!E46:I46,非R武将!AI46:AM46)+SUMPRODUCT(非R武将!CH46:CL46,非R武将!BR46:BV46)</f>
        <v>198.04045599704494</v>
      </c>
      <c r="G46" s="27">
        <f>SUMPRODUCT(超R武将!E46:I46,超R武将!Y46:AC46)+SUMPRODUCT(超R武将!CH46:CL46,超R武将!BH46:BL46)</f>
        <v>1025</v>
      </c>
      <c r="H46" s="27">
        <f>SUMPRODUCT(超R武将!E46:I46,超R武将!O46:S46)+SUMPRODUCT(超R武将!CH46:CL46,超R武将!AX46:BB46)</f>
        <v>802.98860047757694</v>
      </c>
      <c r="I46" s="27">
        <f>SUMPRODUCT(超R武将!E46:I46,超R武将!AI46:AM46)+SUMPRODUCT(超R武将!CH46:CL46,超R武将!BR46:BV46)</f>
        <v>272.63626794020496</v>
      </c>
      <c r="J46" s="14">
        <v>19</v>
      </c>
    </row>
    <row r="47" spans="3:10" x14ac:dyDescent="0.15">
      <c r="C47" s="14">
        <v>42</v>
      </c>
      <c r="D47" s="27">
        <f>SUMPRODUCT(非R武将!E47:I47,非R武将!Y47:AC47)+SUMPRODUCT(非R武将!CH47:CL47,非R武将!BH47:BL47)</f>
        <v>750.84957593794377</v>
      </c>
      <c r="E47" s="27">
        <f>SUMPRODUCT(非R武将!E47:I47,非R武将!O47:S47)+SUMPRODUCT(非R武将!CH47:CL47,非R武将!AX47:BB47)</f>
        <v>439.70797994828649</v>
      </c>
      <c r="F47" s="27">
        <f>SUMPRODUCT(非R武将!E47:I47,非R武将!AI47:AM47)+SUMPRODUCT(非R武将!CH47:CL47,非R武将!BR47:BV47)</f>
        <v>200.08091199408989</v>
      </c>
      <c r="G47" s="27">
        <f>SUMPRODUCT(超R武将!E47:I47,超R武将!Y47:AC47)+SUMPRODUCT(超R武将!CH47:CL47,超R武将!BH47:BL47)</f>
        <v>1050</v>
      </c>
      <c r="H47" s="27">
        <f>SUMPRODUCT(超R武将!E47:I47,超R武将!O47:S47)+SUMPRODUCT(超R武将!CH47:CL47,超R武将!AX47:BB47)</f>
        <v>803.6219443970042</v>
      </c>
      <c r="I47" s="27">
        <f>SUMPRODUCT(超R武将!E47:I47,超R武将!AI47:AM47)+SUMPRODUCT(超R武将!CH47:CL47,超R武将!BR47:BV47)</f>
        <v>274.32518505867819</v>
      </c>
      <c r="J47" s="14">
        <v>19</v>
      </c>
    </row>
    <row r="48" spans="3:10" x14ac:dyDescent="0.15">
      <c r="C48" s="14">
        <v>43</v>
      </c>
      <c r="D48" s="27">
        <f>SUMPRODUCT(非R武将!E48:I48,非R武将!Y48:AC48)+SUMPRODUCT(非R武将!CH48:CL48,非R武将!BH48:BL48)</f>
        <v>777.80470590469929</v>
      </c>
      <c r="E48" s="27">
        <f>SUMPRODUCT(非R武将!E48:I48,非R武将!O48:S48)+SUMPRODUCT(非R武将!CH48:CL48,非R武将!AX48:BB48)</f>
        <v>457.56196992242963</v>
      </c>
      <c r="F48" s="27">
        <f>SUMPRODUCT(非R武将!E48:I48,非R武将!AI48:AM48)+SUMPRODUCT(非R武将!CH48:CL48,非R武将!BR48:BV48)</f>
        <v>202.12136799113483</v>
      </c>
      <c r="G48" s="27">
        <f>SUMPRODUCT(超R武将!E48:I48,超R武将!Y48:AC48)+SUMPRODUCT(超R武将!CH48:CL48,超R武将!BH48:BL48)</f>
        <v>1118</v>
      </c>
      <c r="H48" s="27">
        <f>SUMPRODUCT(超R武将!E48:I48,超R武将!O48:S48)+SUMPRODUCT(超R武将!CH48:CL48,超R武将!AX48:BB48)</f>
        <v>954.75588281899866</v>
      </c>
      <c r="I48" s="27">
        <f>SUMPRODUCT(超R武将!E48:I48,超R武将!AI48:AM48)+SUMPRODUCT(超R武将!CH48:CL48,超R武将!BR48:BV48)</f>
        <v>482.36529532939653</v>
      </c>
      <c r="J48" s="14">
        <v>20</v>
      </c>
    </row>
    <row r="49" spans="3:10" x14ac:dyDescent="0.15">
      <c r="C49" s="14">
        <v>44</v>
      </c>
      <c r="D49" s="27">
        <f>SUMPRODUCT(非R武将!E49:I49,非R武将!Y49:AC49)+SUMPRODUCT(非R武将!CH49:CL49,非R武将!BH49:BL49)</f>
        <v>805.24345364366718</v>
      </c>
      <c r="E49" s="27">
        <f>SUMPRODUCT(非R武将!E49:I49,非R武将!O49:S49)+SUMPRODUCT(非R武将!CH49:CL49,非R武将!AX49:BB49)</f>
        <v>474.98911085291701</v>
      </c>
      <c r="F49" s="27">
        <f>SUMPRODUCT(非R武将!E49:I49,非R武将!AI49:AM49)+SUMPRODUCT(非R武将!CH49:CL49,非R武将!BR49:BV49)</f>
        <v>204.11304124033336</v>
      </c>
      <c r="G49" s="27">
        <f>SUMPRODUCT(超R武将!E49:I49,超R武将!Y49:AC49)+SUMPRODUCT(超R武将!CH49:CL49,超R武将!BH49:BL49)</f>
        <v>1144</v>
      </c>
      <c r="H49" s="27">
        <f>SUMPRODUCT(超R武将!E49:I49,超R武将!O49:S49)+SUMPRODUCT(超R武将!CH49:CL49,超R武将!AX49:BB49)</f>
        <v>958.74464056552563</v>
      </c>
      <c r="I49" s="27">
        <f>SUMPRODUCT(超R武将!E49:I49,超R武将!AI49:AM49)+SUMPRODUCT(超R武将!CH49:CL49,超R武将!BR49:BV49)</f>
        <v>492.73606547036655</v>
      </c>
      <c r="J49" s="14">
        <v>20</v>
      </c>
    </row>
    <row r="50" spans="3:10" x14ac:dyDescent="0.15">
      <c r="C50" s="14">
        <v>45</v>
      </c>
      <c r="D50" s="27">
        <f>SUMPRODUCT(非R武将!E50:I50,非R武将!Y50:AC50)+SUMPRODUCT(非R武将!CH50:CL50,非R武将!BH50:BL50)</f>
        <v>827.30689138723073</v>
      </c>
      <c r="E50" s="27">
        <f>SUMPRODUCT(非R武将!E50:I50,非R武将!O50:S50)+SUMPRODUCT(非R武将!CH50:CL50,非R武将!AX50:BB50)</f>
        <v>487.4609155234017</v>
      </c>
      <c r="F50" s="27">
        <f>SUMPRODUCT(非R武将!E50:I50,非R武将!AI50:AM50)+SUMPRODUCT(非R武将!CH50:CL50,非R武将!BR50:BV50)</f>
        <v>205.53839034553164</v>
      </c>
      <c r="G50" s="27">
        <f>SUMPRODUCT(超R武将!E50:I50,超R武将!Y50:AC50)+SUMPRODUCT(超R武将!CH50:CL50,超R武将!BH50:BL50)</f>
        <v>1215</v>
      </c>
      <c r="H50" s="27">
        <f>SUMPRODUCT(超R武将!E50:I50,超R武将!O50:S50)+SUMPRODUCT(超R武将!CH50:CL50,超R武将!AX50:BB50)</f>
        <v>1010.0714981914849</v>
      </c>
      <c r="I50" s="27">
        <f>SUMPRODUCT(超R武将!E50:I50,超R武将!AI50:AM50)+SUMPRODUCT(超R武将!CH50:CL50,超R武将!BR50:BV50)</f>
        <v>526.18589529786072</v>
      </c>
      <c r="J50" s="14">
        <v>21</v>
      </c>
    </row>
    <row r="51" spans="3:10" x14ac:dyDescent="0.15">
      <c r="C51" s="14">
        <v>46</v>
      </c>
      <c r="D51" s="27">
        <f>SUMPRODUCT(非R武将!E51:I51,非R武将!Y51:AC51)+SUMPRODUCT(非R武将!CH51:CL51,非R武将!BH51:BL51)</f>
        <v>850.0830036833936</v>
      </c>
      <c r="E51" s="27">
        <f>SUMPRODUCT(非R武将!E51:I51,非R武将!O51:S51)+SUMPRODUCT(非R武将!CH51:CL51,非R武将!AX51:BB51)</f>
        <v>499.93272019388638</v>
      </c>
      <c r="F51" s="27">
        <f>SUMPRODUCT(非R武将!E51:I51,非R武将!AI51:AM51)+SUMPRODUCT(非R武将!CH51:CL51,非R武将!BR51:BV51)</f>
        <v>206.96373945072986</v>
      </c>
      <c r="G51" s="27">
        <f>SUMPRODUCT(超R武将!E51:I51,超R武将!Y51:AC51)+SUMPRODUCT(超R武将!CH51:CL51,超R武将!BH51:BL51)</f>
        <v>1242</v>
      </c>
      <c r="H51" s="27">
        <f>SUMPRODUCT(超R武将!E51:I51,超R武将!O51:S51)+SUMPRODUCT(超R武将!CH51:CL51,超R武将!AX51:BB51)</f>
        <v>1014.3451672056209</v>
      </c>
      <c r="I51" s="27">
        <f>SUMPRODUCT(超R武将!E51:I51,超R武将!AI51:AM51)+SUMPRODUCT(超R武将!CH51:CL51,超R武将!BR51:BV51)</f>
        <v>537.2974347346144</v>
      </c>
      <c r="J51" s="14">
        <v>21</v>
      </c>
    </row>
    <row r="52" spans="3:10" x14ac:dyDescent="0.15">
      <c r="C52" s="14">
        <v>47</v>
      </c>
      <c r="D52" s="27">
        <f>SUMPRODUCT(非R武将!E52:I52,非R武将!Y52:AC52)+SUMPRODUCT(非R武将!CH52:CL52,非R武将!BH52:BL52)</f>
        <v>873.57179053215543</v>
      </c>
      <c r="E52" s="27">
        <f>SUMPRODUCT(非R武将!E52:I52,非R武将!O52:S52)+SUMPRODUCT(非R武将!CH52:CL52,非R武将!AX52:BB52)</f>
        <v>512.40452486437107</v>
      </c>
      <c r="F52" s="27">
        <f>SUMPRODUCT(非R武将!E52:I52,非R武将!AI52:AM52)+SUMPRODUCT(非R武将!CH52:CL52,非R武将!BR52:BV52)</f>
        <v>208.38908855592811</v>
      </c>
      <c r="G52" s="27">
        <f>SUMPRODUCT(超R武将!E52:I52,超R武将!Y52:AC52)+SUMPRODUCT(超R武将!CH52:CL52,超R武将!BH52:BL52)</f>
        <v>1269</v>
      </c>
      <c r="H52" s="27">
        <f>SUMPRODUCT(超R武将!E52:I52,超R武将!O52:S52)+SUMPRODUCT(超R武将!CH52:CL52,超R武将!AX52:BB52)</f>
        <v>1018.618836219757</v>
      </c>
      <c r="I52" s="27">
        <f>SUMPRODUCT(超R武将!E52:I52,超R武将!AI52:AM52)+SUMPRODUCT(超R武将!CH52:CL52,超R武将!BR52:BV52)</f>
        <v>548.40897417136807</v>
      </c>
      <c r="J52" s="14">
        <v>21</v>
      </c>
    </row>
    <row r="53" spans="3:10" x14ac:dyDescent="0.15">
      <c r="C53" s="14">
        <v>48</v>
      </c>
      <c r="D53" s="27">
        <f>SUMPRODUCT(非R武将!E53:I53,非R武将!Y53:AC53)+SUMPRODUCT(非R武将!CH53:CL53,非R武将!BH53:BL53)</f>
        <v>897.77325193351646</v>
      </c>
      <c r="E53" s="27">
        <f>SUMPRODUCT(非R武将!E53:I53,非R武将!O53:S53)+SUMPRODUCT(非R武将!CH53:CL53,非R武将!AX53:BB53)</f>
        <v>524.87632953485581</v>
      </c>
      <c r="F53" s="27">
        <f>SUMPRODUCT(非R武将!E53:I53,非R武将!AI53:AM53)+SUMPRODUCT(非R武将!CH53:CL53,非R武将!BR53:BV53)</f>
        <v>209.81443766112636</v>
      </c>
      <c r="G53" s="27">
        <f>SUMPRODUCT(超R武将!E53:I53,超R武将!Y53:AC53)+SUMPRODUCT(超R武将!CH53:CL53,超R武将!BH53:BL53)</f>
        <v>1344</v>
      </c>
      <c r="H53" s="27">
        <f>SUMPRODUCT(超R武将!E53:I53,超R武将!O53:S53)+SUMPRODUCT(超R武将!CH53:CL53,超R武将!AX53:BB53)</f>
        <v>1071.0853389161525</v>
      </c>
      <c r="I53" s="27">
        <f>SUMPRODUCT(超R武将!E53:I53,超R武将!AI53:AM53)+SUMPRODUCT(超R武将!CH53:CL53,超R武将!BR53:BV53)</f>
        <v>584.82188118199633</v>
      </c>
      <c r="J53" s="14">
        <v>22</v>
      </c>
    </row>
    <row r="54" spans="3:10" x14ac:dyDescent="0.15">
      <c r="C54" s="14">
        <v>49</v>
      </c>
      <c r="D54" s="27">
        <f>SUMPRODUCT(非R武将!E54:I54,非R武将!Y54:AC54)+SUMPRODUCT(非R武将!CH54:CL54,非R武将!BH54:BL54)</f>
        <v>922.68738788747658</v>
      </c>
      <c r="E54" s="27">
        <f>SUMPRODUCT(非R武将!E54:I54,非R武将!O54:S54)+SUMPRODUCT(非R武将!CH54:CL54,非R武将!AX54:BB54)</f>
        <v>537.34813420534044</v>
      </c>
      <c r="F54" s="27">
        <f>SUMPRODUCT(非R武将!E54:I54,非R武将!AI54:AM54)+SUMPRODUCT(非R武将!CH54:CL54,非R武将!BR54:BV54)</f>
        <v>211.23978676632461</v>
      </c>
      <c r="G54" s="27">
        <f>SUMPRODUCT(超R武将!E54:I54,超R武将!Y54:AC54)+SUMPRODUCT(超R武将!CH54:CL54,超R武将!BH54:BL54)</f>
        <v>1359.7842310230053</v>
      </c>
      <c r="H54" s="27">
        <f>SUMPRODUCT(超R武将!E54:I54,超R武将!O54:S54)+SUMPRODUCT(超R武将!CH54:CL54,超R武将!AX54:BB54)</f>
        <v>1229.9944112615503</v>
      </c>
      <c r="I54" s="27">
        <f>SUMPRODUCT(超R武将!E54:I54,超R武将!AI54:AM54)+SUMPRODUCT(超R武将!CH54:CL54,超R武将!BR54:BV54)</f>
        <v>591.24836995128544</v>
      </c>
      <c r="J54" s="14">
        <v>22</v>
      </c>
    </row>
    <row r="55" spans="3:10" x14ac:dyDescent="0.15">
      <c r="C55" s="14">
        <v>50</v>
      </c>
      <c r="D55" s="27">
        <f>SUMPRODUCT(非R武将!E55:I55,非R武将!Y55:AC55)+SUMPRODUCT(非R武将!CH55:CL55,非R武将!BH55:BL55)</f>
        <v>942.3137525515358</v>
      </c>
      <c r="E55" s="27">
        <f>SUMPRODUCT(非R武将!E55:I55,非R武将!O55:S55)+SUMPRODUCT(非R武将!CH55:CL55,非R武将!AX55:BB55)</f>
        <v>636.87463699221826</v>
      </c>
      <c r="F55" s="27">
        <f>SUMPRODUCT(非R武将!E55:I55,非R武将!AI55:AM55)+SUMPRODUCT(非R武将!CH55:CL55,非R武将!BR55:BV55)</f>
        <v>209.45487219331062</v>
      </c>
      <c r="G55" s="27">
        <f>SUMPRODUCT(超R武将!E55:I55,超R武将!Y55:AC55)+SUMPRODUCT(超R武将!CH55:CL55,超R武将!BH55:BL55)</f>
        <v>1412.9424550669046</v>
      </c>
      <c r="H55" s="27">
        <f>SUMPRODUCT(超R武将!E55:I55,超R武将!O55:S55)+SUMPRODUCT(超R武将!CH55:CL55,超R武将!AX55:BB55)</f>
        <v>1289.4850703632917</v>
      </c>
      <c r="I55" s="27">
        <f>SUMPRODUCT(超R武将!E55:I55,超R武将!AI55:AM55)+SUMPRODUCT(超R武将!CH55:CL55,超R武将!BR55:BV55)</f>
        <v>618.86559890376145</v>
      </c>
      <c r="J55" s="14">
        <v>23</v>
      </c>
    </row>
    <row r="56" spans="3:10" x14ac:dyDescent="0.15">
      <c r="C56" s="14">
        <v>51</v>
      </c>
      <c r="D56" s="27">
        <f>SUMPRODUCT(非R武将!E56:I56,非R武将!Y56:AC56)+SUMPRODUCT(非R武将!CH56:CL56,非R武将!BH56:BL56)</f>
        <v>955.99919485854457</v>
      </c>
      <c r="E56" s="27">
        <f>SUMPRODUCT(非R武将!E56:I56,非R武将!O56:S56)+SUMPRODUCT(非R武将!CH56:CL56,非R武将!AX56:BB56)</f>
        <v>660.17837803196312</v>
      </c>
      <c r="F56" s="27">
        <f>SUMPRODUCT(非R武将!E56:I56,非R武将!AI56:AM56)+SUMPRODUCT(非R武将!CH56:CL56,非R武将!BR56:BV56)</f>
        <v>204.00080514145546</v>
      </c>
      <c r="G56" s="27">
        <f>SUMPRODUCT(超R武将!E56:I56,超R武将!Y56:AC56)+SUMPRODUCT(超R武将!CH56:CL56,超R武将!BH56:BL56)</f>
        <v>1416.1169801288677</v>
      </c>
      <c r="H56" s="27">
        <f>SUMPRODUCT(超R武将!E56:I56,超R武将!O56:S56)+SUMPRODUCT(超R武将!CH56:CL56,超R武将!AX56:BB56)</f>
        <v>1293.7887534092629</v>
      </c>
      <c r="I56" s="27">
        <f>SUMPRODUCT(超R武将!E56:I56,超R武将!AI56:AM56)+SUMPRODUCT(超R武将!CH56:CL56,超R武将!BR56:BV56)</f>
        <v>620.54608466456921</v>
      </c>
      <c r="J56" s="14">
        <v>23</v>
      </c>
    </row>
    <row r="57" spans="3:10" x14ac:dyDescent="0.15">
      <c r="C57" s="14">
        <v>52</v>
      </c>
      <c r="D57" s="27">
        <f>SUMPRODUCT(非R武将!E57:I57,非R武将!Y57:AC57)+SUMPRODUCT(非R武将!CH57:CL57,非R武将!BH57:BL57)</f>
        <v>970.676285720436</v>
      </c>
      <c r="E57" s="27">
        <f>SUMPRODUCT(非R武将!E57:I57,非R武将!O57:S57)+SUMPRODUCT(非R武将!CH57:CL57,非R武将!AX57:BB57)</f>
        <v>683.48211907170798</v>
      </c>
      <c r="F57" s="27">
        <f>SUMPRODUCT(非R武将!E57:I57,非R武将!AI57:AM57)+SUMPRODUCT(非R武将!CH57:CL57,非R武将!BR57:BV57)</f>
        <v>198.54673808960027</v>
      </c>
      <c r="G57" s="27">
        <f>SUMPRODUCT(超R武将!E57:I57,超R武将!Y57:AC57)+SUMPRODUCT(超R武将!CH57:CL57,超R武将!BH57:BL57)</f>
        <v>1418.3078062088946</v>
      </c>
      <c r="H57" s="27">
        <f>SUMPRODUCT(超R武将!E57:I57,超R武将!O57:S57)+SUMPRODUCT(超R武将!CH57:CL57,超R武将!AX57:BB57)</f>
        <v>1298.0924364552343</v>
      </c>
      <c r="I57" s="27">
        <f>SUMPRODUCT(超R武将!E57:I57,超R武将!AI57:AM57)+SUMPRODUCT(超R武将!CH57:CL57,超R武将!BR57:BV57)</f>
        <v>622.22657042537719</v>
      </c>
      <c r="J57" s="14">
        <v>23</v>
      </c>
    </row>
    <row r="58" spans="3:10" x14ac:dyDescent="0.15">
      <c r="C58" s="14">
        <v>53</v>
      </c>
      <c r="D58" s="27">
        <f>SUMPRODUCT(非R武将!E58:I58,非R武将!Y58:AC58)+SUMPRODUCT(非R武将!CH58:CL58,非R武将!BH58:BL58)</f>
        <v>986.34502513721031</v>
      </c>
      <c r="E58" s="27">
        <f>SUMPRODUCT(非R武将!E58:I58,非R武将!O58:S58)+SUMPRODUCT(非R武将!CH58:CL58,非R武将!AX58:BB58)</f>
        <v>706.78586011145285</v>
      </c>
      <c r="F58" s="27">
        <f>SUMPRODUCT(非R武将!E58:I58,非R武将!AI58:AM58)+SUMPRODUCT(非R武将!CH58:CL58,非R武将!BR58:BV58)</f>
        <v>193.09267103774505</v>
      </c>
      <c r="G58" s="27">
        <f>SUMPRODUCT(超R武将!E58:I58,超R武将!Y58:AC58)+SUMPRODUCT(超R武将!CH58:CL58,超R武将!BH58:BL58)</f>
        <v>1590</v>
      </c>
      <c r="H58" s="27">
        <f>SUMPRODUCT(超R武将!E58:I58,超R武将!O58:S58)+SUMPRODUCT(超R武将!CH58:CL58,超R武将!AX58:BB58)</f>
        <v>1358.394807879167</v>
      </c>
      <c r="I58" s="27">
        <f>SUMPRODUCT(超R武将!E58:I58,超R武将!AI58:AM58)+SUMPRODUCT(超R武将!CH58:CL58,超R武将!BR58:BV58)</f>
        <v>737.53357374978259</v>
      </c>
      <c r="J58" s="14">
        <v>24</v>
      </c>
    </row>
    <row r="59" spans="3:10" x14ac:dyDescent="0.15">
      <c r="C59" s="14">
        <v>54</v>
      </c>
      <c r="D59" s="27">
        <f>SUMPRODUCT(非R武将!E59:I59,非R武将!Y59:AC59)+SUMPRODUCT(非R武将!CH59:CL59,非R武将!BH59:BL59)</f>
        <v>1096.3125175862015</v>
      </c>
      <c r="E59" s="27">
        <f>SUMPRODUCT(非R武将!E59:I59,非R武将!O59:S59)+SUMPRODUCT(非R武将!CH59:CL59,非R武将!AX59:BB59)</f>
        <v>732.83855550765838</v>
      </c>
      <c r="F59" s="27">
        <f>SUMPRODUCT(非R武将!E59:I59,非R武将!AI59:AM59)+SUMPRODUCT(非R武将!CH59:CL59,非R武将!BR59:BV59)</f>
        <v>275.4375058620671</v>
      </c>
      <c r="G59" s="27">
        <f>SUMPRODUCT(超R武将!E59:I59,超R武将!Y59:AC59)+SUMPRODUCT(超R武将!CH59:CL59,超R武将!BH59:BL59)</f>
        <v>1620</v>
      </c>
      <c r="H59" s="27">
        <f>SUMPRODUCT(超R武将!E59:I59,超R武将!O59:S59)+SUMPRODUCT(超R武将!CH59:CL59,超R武将!AX59:BB59)</f>
        <v>1371.4809207155595</v>
      </c>
      <c r="I59" s="27">
        <f>SUMPRODUCT(超R武将!E59:I59,超R武将!AI59:AM59)+SUMPRODUCT(超R武将!CH59:CL59,超R武将!BR59:BV59)</f>
        <v>752.36303495128845</v>
      </c>
      <c r="J59" s="14">
        <v>24</v>
      </c>
    </row>
    <row r="60" spans="3:10" x14ac:dyDescent="0.15">
      <c r="C60" s="14">
        <v>55</v>
      </c>
      <c r="D60" s="27">
        <f>SUMPRODUCT(非R武将!E60:I60,非R武将!Y60:AC60)+SUMPRODUCT(非R武将!CH60:CL60,非R武将!BH60:BL60)</f>
        <v>1144.9889987159036</v>
      </c>
      <c r="E60" s="27">
        <f>SUMPRODUCT(非R武将!E60:I60,非R武将!O60:S60)+SUMPRODUCT(非R武将!CH60:CL60,非R武将!AX60:BB60)</f>
        <v>762.49149900774364</v>
      </c>
      <c r="F60" s="27">
        <f>SUMPRODUCT(非R武将!E60:I60,非R武将!AI60:AM60)+SUMPRODUCT(非R武将!CH60:CL60,非R武将!BR60:BV60)</f>
        <v>287.99639957975029</v>
      </c>
      <c r="G60" s="27">
        <f>SUMPRODUCT(超R武将!E60:I60,超R武将!Y60:AC60)+SUMPRODUCT(超R武将!CH60:CL60,超R武将!BH60:BL60)</f>
        <v>1650</v>
      </c>
      <c r="H60" s="27">
        <f>SUMPRODUCT(超R武将!E60:I60,超R武将!O60:S60)+SUMPRODUCT(超R武将!CH60:CL60,超R武将!AX60:BB60)</f>
        <v>1527.9030464343846</v>
      </c>
      <c r="I60" s="27">
        <f>SUMPRODUCT(超R武将!E60:I60,超R武将!AI60:AM60)+SUMPRODUCT(超R武将!CH60:CL60,超R武将!BR60:BV60)</f>
        <v>767.19249615279421</v>
      </c>
      <c r="J60" s="14">
        <v>24</v>
      </c>
    </row>
    <row r="61" spans="3:10" x14ac:dyDescent="0.15">
      <c r="C61" s="14">
        <v>56</v>
      </c>
      <c r="D61" s="27">
        <f>SUMPRODUCT(非R武将!E61:I61,非R武将!Y61:AC61)+SUMPRODUCT(非R武将!CH61:CL61,非R武将!BH61:BL61)</f>
        <v>1195.0609124809043</v>
      </c>
      <c r="E61" s="27">
        <f>SUMPRODUCT(非R武将!E61:I61,非R武将!O61:S61)+SUMPRODUCT(非R武将!CH61:CL61,非R武将!AX61:BB61)</f>
        <v>792.14444250782913</v>
      </c>
      <c r="F61" s="27">
        <f>SUMPRODUCT(非R武将!E61:I61,非R武将!AI61:AM61)+SUMPRODUCT(非R武将!CH61:CL61,非R武将!BR61:BV61)</f>
        <v>300.55529329743354</v>
      </c>
      <c r="G61" s="27">
        <f>SUMPRODUCT(超R武将!E61:I61,超R武将!Y61:AC61)+SUMPRODUCT(超R武将!CH61:CL61,超R武将!BH61:BL61)</f>
        <v>1736.0000000000002</v>
      </c>
      <c r="H61" s="27">
        <f>SUMPRODUCT(超R武将!E61:I61,超R武将!O61:S61)+SUMPRODUCT(超R武将!CH61:CL61,超R武将!AX61:BB61)</f>
        <v>1597.0960536755915</v>
      </c>
      <c r="I61" s="27">
        <f>SUMPRODUCT(超R武将!E61:I61,超R武将!AI61:AM61)+SUMPRODUCT(超R武将!CH61:CL61,超R武将!BR61:BV61)</f>
        <v>811.09739826367434</v>
      </c>
      <c r="J61" s="14">
        <v>25</v>
      </c>
    </row>
    <row r="62" spans="3:10" x14ac:dyDescent="0.15">
      <c r="C62" s="14">
        <v>57</v>
      </c>
      <c r="D62" s="27">
        <f>SUMPRODUCT(非R武将!E62:I62,非R武将!Y62:AC62)+SUMPRODUCT(非R武将!CH62:CL62,非R武将!BH62:BL62)</f>
        <v>1246.5282588812029</v>
      </c>
      <c r="E62" s="27">
        <f>SUMPRODUCT(非R武将!E62:I62,非R武将!O62:S62)+SUMPRODUCT(非R武将!CH62:CL62,非R武将!AX62:BB62)</f>
        <v>856.79738600791438</v>
      </c>
      <c r="F62" s="27">
        <f>SUMPRODUCT(非R武将!E62:I62,非R武将!AI62:AM62)+SUMPRODUCT(非R武将!CH62:CL62,非R武将!BR62:BV62)</f>
        <v>313.11418701511673</v>
      </c>
      <c r="G62" s="27">
        <f>SUMPRODUCT(超R武将!E62:I62,超R武将!Y62:AC62)+SUMPRODUCT(超R武将!CH62:CL62,超R武将!BH62:BL62)</f>
        <v>1767</v>
      </c>
      <c r="H62" s="27">
        <f>SUMPRODUCT(超R武将!E62:I62,超R武将!O62:S62)+SUMPRODUCT(超R武将!CH62:CL62,超R武将!AX62:BB62)</f>
        <v>1602.5251916248317</v>
      </c>
      <c r="I62" s="27">
        <f>SUMPRODUCT(超R武将!E62:I62,超R武将!AI62:AM62)+SUMPRODUCT(超R武将!CH62:CL62,超R武将!BR62:BV62)</f>
        <v>826.2878763109095</v>
      </c>
      <c r="J62" s="14">
        <v>25</v>
      </c>
    </row>
    <row r="63" spans="3:10" x14ac:dyDescent="0.15">
      <c r="C63" s="14">
        <v>58</v>
      </c>
      <c r="D63" s="27">
        <f>SUMPRODUCT(非R武将!E63:I63,非R武将!Y63:AC63)+SUMPRODUCT(非R武将!CH63:CL63,非R武将!BH63:BL63)</f>
        <v>1295.4020511877711</v>
      </c>
      <c r="E63" s="27">
        <f>SUMPRODUCT(非R武将!E63:I63,非R武将!O63:S63)+SUMPRODUCT(非R武将!CH63:CL63,非R武将!AX63:BB63)</f>
        <v>883.45131441992112</v>
      </c>
      <c r="F63" s="27">
        <f>SUMPRODUCT(非R武将!E63:I63,非R武将!AI63:AM63)+SUMPRODUCT(非R武将!CH63:CL63,非R武将!BR63:BV63)</f>
        <v>325.39553681796178</v>
      </c>
      <c r="G63" s="27">
        <f>SUMPRODUCT(超R武将!E63:I63,超R武将!Y63:AC63)+SUMPRODUCT(超R武将!CH63:CL63,超R武将!BH63:BL63)</f>
        <v>1798</v>
      </c>
      <c r="H63" s="27">
        <f>SUMPRODUCT(超R武将!E63:I63,超R武将!O63:S63)+SUMPRODUCT(超R武将!CH63:CL63,超R武将!AX63:BB63)</f>
        <v>1623.2065434848414</v>
      </c>
      <c r="I63" s="27">
        <f>SUMPRODUCT(超R武将!E63:I63,超R武将!AI63:AM63)+SUMPRODUCT(超R武将!CH63:CL63,超R武将!BR63:BV63)</f>
        <v>841.47835435814466</v>
      </c>
      <c r="J63" s="14">
        <v>25</v>
      </c>
    </row>
    <row r="64" spans="3:10" x14ac:dyDescent="0.15">
      <c r="C64" s="14">
        <v>59</v>
      </c>
      <c r="D64" s="27">
        <f>SUMPRODUCT(非R武将!E64:I64,非R武将!Y64:AC64)+SUMPRODUCT(非R武将!CH64:CL64,非R武将!BH64:BL64)</f>
        <v>1353.6492495876946</v>
      </c>
      <c r="E64" s="27">
        <f>SUMPRODUCT(非R武将!E64:I64,非R武将!O64:S64)+SUMPRODUCT(非R武将!CH64:CL64,非R武将!AX64:BB64)</f>
        <v>916.10327300808535</v>
      </c>
      <c r="F64" s="27">
        <f>SUMPRODUCT(非R武将!E64:I64,非R武将!AI64:AM64)+SUMPRODUCT(非R武将!CH64:CL64,非R武将!BR64:BV64)</f>
        <v>338.23197445048316</v>
      </c>
      <c r="G64" s="27">
        <f>SUMPRODUCT(超R武将!E64:I64,超R武将!Y64:AC64)+SUMPRODUCT(超R武将!CH64:CL64,超R武将!BH64:BL64)</f>
        <v>1888</v>
      </c>
      <c r="H64" s="27">
        <f>SUMPRODUCT(超R武将!E64:I64,超R武将!O64:S64)+SUMPRODUCT(超R武将!CH64:CL64,超R武将!AX64:BB64)</f>
        <v>1692.0772085733956</v>
      </c>
      <c r="I64" s="27">
        <f>SUMPRODUCT(超R武将!E64:I64,超R武将!AI64:AM64)+SUMPRODUCT(超R武将!CH64:CL64,超R武将!BR64:BV64)</f>
        <v>883.86042866978482</v>
      </c>
      <c r="J64" s="14">
        <v>26</v>
      </c>
    </row>
    <row r="65" spans="3:10" x14ac:dyDescent="0.15">
      <c r="C65" s="14">
        <v>60</v>
      </c>
      <c r="D65" s="27">
        <f>SUMPRODUCT(非R武将!E65:I65,非R武将!Y65:AC65)+SUMPRODUCT(非R武将!CH65:CL65,非R武将!BH65:BL65)</f>
        <v>1387.8304003736737</v>
      </c>
      <c r="E65" s="27">
        <f>SUMPRODUCT(非R武将!E65:I65,非R武将!O65:S65)+SUMPRODUCT(非R武将!CH65:CL65,非R武将!AX65:BB65)</f>
        <v>930.46832025042079</v>
      </c>
      <c r="F65" s="27">
        <f>SUMPRODUCT(非R武将!E65:I65,非R武将!AI65:AM65)+SUMPRODUCT(非R武将!CH65:CL65,非R武将!BR65:BV65)</f>
        <v>374.79403024959811</v>
      </c>
      <c r="G65" s="27">
        <f>SUMPRODUCT(超R武将!E65:I65,超R武将!Y65:AC65)+SUMPRODUCT(超R武将!CH65:CL65,超R武将!BH65:BL65)</f>
        <v>1920</v>
      </c>
      <c r="H65" s="27">
        <f>SUMPRODUCT(超R武将!E65:I65,超R武将!O65:S65)+SUMPRODUCT(超R武将!CH65:CL65,超R武将!AX65:BB65)</f>
        <v>1692.2530767116143</v>
      </c>
      <c r="I65" s="27">
        <f>SUMPRODUCT(超R武将!E65:I65,超R武将!AI65:AM65)+SUMPRODUCT(超R武将!CH65:CL65,超R武将!BR65:BV65)</f>
        <v>892.65383558071198</v>
      </c>
      <c r="J65" s="14">
        <v>26</v>
      </c>
    </row>
    <row r="66" spans="3:10" x14ac:dyDescent="0.15">
      <c r="C66" s="14">
        <v>61</v>
      </c>
      <c r="D66" s="27">
        <f>SUMPRODUCT(非R武将!E66:I66,非R武将!Y66:AC66)+SUMPRODUCT(非R武将!CH66:CL66,非R武将!BH66:BL66)</f>
        <v>1400.4205383625381</v>
      </c>
      <c r="E66" s="27">
        <f>SUMPRODUCT(非R武将!E66:I66,非R武将!O66:S66)+SUMPRODUCT(非R武将!CH66:CL66,非R武将!AX66:BB66)</f>
        <v>938.18479654657813</v>
      </c>
      <c r="F66" s="27">
        <f>SUMPRODUCT(非R武将!E66:I66,非R武将!AI66:AM66)+SUMPRODUCT(非R武将!CH66:CL66,非R武将!BR66:BV66)</f>
        <v>392.93242460421413</v>
      </c>
      <c r="G66" s="27">
        <f>SUMPRODUCT(超R武将!E66:I66,超R武将!Y66:AC66)+SUMPRODUCT(超R武将!CH66:CL66,超R武将!BH66:BL66)</f>
        <v>1952</v>
      </c>
      <c r="H66" s="27">
        <f>SUMPRODUCT(超R武将!E66:I66,超R武将!O66:S66)+SUMPRODUCT(超R武将!CH66:CL66,超R武将!AX66:BB66)</f>
        <v>1711.8605036484951</v>
      </c>
      <c r="I66" s="27">
        <f>SUMPRODUCT(超R武将!E66:I66,超R武将!AI66:AM66)+SUMPRODUCT(超R武将!CH66:CL66,超R武将!BR66:BV66)</f>
        <v>901.44724249163926</v>
      </c>
      <c r="J66" s="14">
        <v>26</v>
      </c>
    </row>
    <row r="67" spans="3:10" x14ac:dyDescent="0.15">
      <c r="C67" s="14">
        <v>62</v>
      </c>
      <c r="D67" s="27">
        <f>SUMPRODUCT(非R武将!E67:I67,非R武将!Y67:AC67)+SUMPRODUCT(非R武将!CH67:CL67,非R武将!BH67:BL67)</f>
        <v>1435.2939733249198</v>
      </c>
      <c r="E67" s="27">
        <f>SUMPRODUCT(非R武将!E67:I67,非R武将!O67:S67)+SUMPRODUCT(非R武将!CH67:CL67,非R武将!AX67:BB67)</f>
        <v>981.20422549072896</v>
      </c>
      <c r="F67" s="27">
        <f>SUMPRODUCT(非R武将!E67:I67,非R武将!AI67:AM67)+SUMPRODUCT(非R武将!CH67:CL67,非R武将!BR67:BV67)</f>
        <v>413.42400934860677</v>
      </c>
      <c r="G67" s="27">
        <f>SUMPRODUCT(超R武将!E67:I67,超R武将!Y67:AC67)+SUMPRODUCT(超R武将!CH67:CL67,超R武将!BH67:BL67)</f>
        <v>2046</v>
      </c>
      <c r="H67" s="27">
        <f>SUMPRODUCT(超R武将!E67:I67,超R武将!O67:S67)+SUMPRODUCT(超R武将!CH67:CL67,超R武将!AX67:BB67)</f>
        <v>1949.2096259761026</v>
      </c>
      <c r="I67" s="27">
        <f>SUMPRODUCT(超R武将!E67:I67,超R武将!AI67:AM67)+SUMPRODUCT(超R武将!CH67:CL67,超R武将!BR67:BV67)</f>
        <v>940.24064940256642</v>
      </c>
      <c r="J67" s="14">
        <v>27</v>
      </c>
    </row>
    <row r="68" spans="3:10" x14ac:dyDescent="0.15">
      <c r="C68" s="14">
        <v>63</v>
      </c>
      <c r="D68" s="27">
        <f>SUMPRODUCT(非R武将!E68:I68,非R武将!Y68:AC68)+SUMPRODUCT(非R武将!CH68:CL68,非R武将!BH68:BL68)</f>
        <v>1457.3139652928573</v>
      </c>
      <c r="E68" s="27">
        <f>SUMPRODUCT(非R武将!E68:I68,非R武将!O68:S68)+SUMPRODUCT(非R武将!CH68:CL68,非R武将!AX68:BB68)</f>
        <v>996.09483633780815</v>
      </c>
      <c r="F68" s="27">
        <f>SUMPRODUCT(非R武将!E68:I68,非R武将!AI68:AM68)+SUMPRODUCT(非R武将!CH68:CL68,非R武将!BR68:BV68)</f>
        <v>432.47013950184748</v>
      </c>
      <c r="G68" s="27">
        <f>SUMPRODUCT(超R武将!E68:I68,超R武将!Y68:AC68)+SUMPRODUCT(超R武将!CH68:CL68,超R武将!BH68:BL68)</f>
        <v>2079</v>
      </c>
      <c r="H68" s="27">
        <f>SUMPRODUCT(超R武将!E68:I68,超R武将!O68:S68)+SUMPRODUCT(超R武将!CH68:CL68,超R武将!AX68:BB68)</f>
        <v>1949.5613622525398</v>
      </c>
      <c r="I68" s="27">
        <f>SUMPRODUCT(超R武将!E68:I68,超R武将!AI68:AM68)+SUMPRODUCT(超R武将!CH68:CL68,超R武将!BR68:BV68)</f>
        <v>949.03405631349369</v>
      </c>
      <c r="J68" s="14">
        <v>27</v>
      </c>
    </row>
    <row r="69" spans="3:10" x14ac:dyDescent="0.15">
      <c r="C69" s="14">
        <v>64</v>
      </c>
      <c r="D69" s="27">
        <f>SUMPRODUCT(非R武将!E69:I69,非R武将!Y69:AC69)+SUMPRODUCT(非R武将!CH69:CL69,非R武将!BH69:BL69)</f>
        <v>1480.026543811822</v>
      </c>
      <c r="E69" s="27">
        <f>SUMPRODUCT(非R武将!E69:I69,非R武将!O69:S69)+SUMPRODUCT(非R武将!CH69:CL69,非R武将!AX69:BB69)</f>
        <v>1010.9854471848871</v>
      </c>
      <c r="F69" s="27">
        <f>SUMPRODUCT(非R武将!E69:I69,非R武将!AI69:AM69)+SUMPRODUCT(非R武将!CH69:CL69,非R武将!BR69:BV69)</f>
        <v>451.51626965508819</v>
      </c>
      <c r="G69" s="27">
        <f>SUMPRODUCT(超R武将!E69:I69,超R武将!Y69:AC69)+SUMPRODUCT(超R武将!CH69:CL69,超R武将!BH69:BL69)</f>
        <v>2112</v>
      </c>
      <c r="H69" s="27">
        <f>SUMPRODUCT(超R武将!E69:I69,超R武将!O69:S69)+SUMPRODUCT(超R武将!CH69:CL69,超R武将!AX69:BB69)</f>
        <v>1973.5654926448842</v>
      </c>
      <c r="I69" s="27">
        <f>SUMPRODUCT(超R武将!E69:I69,超R武将!AI69:AM69)+SUMPRODUCT(超R武将!CH69:CL69,超R武将!BR69:BV69)</f>
        <v>957.82746322442085</v>
      </c>
      <c r="J69" s="14">
        <v>27</v>
      </c>
    </row>
    <row r="70" spans="3:10" x14ac:dyDescent="0.15">
      <c r="C70" s="14">
        <v>65</v>
      </c>
      <c r="D70" s="27">
        <f>SUMPRODUCT(非R武将!E70:I70,非R武将!Y70:AC70)+SUMPRODUCT(非R武将!CH70:CL70,非R武将!BH70:BL70)</f>
        <v>1503.4317088818134</v>
      </c>
      <c r="E70" s="27">
        <f>SUMPRODUCT(非R武将!E70:I70,非R武将!O70:S70)+SUMPRODUCT(非R武将!CH70:CL70,非R武将!AX70:BB70)</f>
        <v>1049.771505290754</v>
      </c>
      <c r="F70" s="27">
        <f>SUMPRODUCT(非R武将!E70:I70,非R武将!AI70:AM70)+SUMPRODUCT(非R武将!CH70:CL70,非R武将!BR70:BV70)</f>
        <v>470.56239980832891</v>
      </c>
      <c r="G70" s="27">
        <f>SUMPRODUCT(超R武将!E70:I70,超R武将!Y70:AC70)+SUMPRODUCT(超R武将!CH70:CL70,超R武将!BH70:BL70)</f>
        <v>2210</v>
      </c>
      <c r="H70" s="27">
        <f>SUMPRODUCT(超R武将!E70:I70,超R武将!O70:S70)+SUMPRODUCT(超R武将!CH70:CL70,超R武将!AX70:BB70)</f>
        <v>2047.7627768572047</v>
      </c>
      <c r="I70" s="27">
        <f>SUMPRODUCT(超R武将!E70:I70,超R武将!AI70:AM70)+SUMPRODUCT(超R武将!CH70:CL70,超R武将!BR70:BV70)</f>
        <v>998.81388428602418</v>
      </c>
      <c r="J70" s="14">
        <v>28</v>
      </c>
    </row>
    <row r="71" spans="3:10" x14ac:dyDescent="0.15">
      <c r="C71" s="14">
        <v>66</v>
      </c>
      <c r="D71" s="27">
        <f>SUMPRODUCT(非R武将!E71:I71,非R武将!Y71:AC71)+SUMPRODUCT(非R武将!CH71:CL71,非R武将!BH71:BL71)</f>
        <v>1544.4596855151949</v>
      </c>
      <c r="E71" s="27">
        <f>SUMPRODUCT(非R武将!E71:I71,非R武将!O71:S71)+SUMPRODUCT(非R武将!CH71:CL71,非R武将!AX71:BB71)</f>
        <v>1074.4062178616068</v>
      </c>
      <c r="F71" s="27">
        <f>SUMPRODUCT(非R武将!E71:I71,非R武将!AI71:AM71)+SUMPRODUCT(非R武将!CH71:CL71,非R武将!BR71:BV71)</f>
        <v>497.65681573291499</v>
      </c>
      <c r="G71" s="27">
        <f>SUMPRODUCT(超R武将!E71:I71,超R武将!Y71:AC71)+SUMPRODUCT(超R武将!CH71:CL71,超R武将!BH71:BL71)</f>
        <v>2244</v>
      </c>
      <c r="H71" s="27">
        <f>SUMPRODUCT(超R武将!E71:I71,超R武将!O71:S71)+SUMPRODUCT(超R武将!CH71:CL71,超R武将!AX71:BB71)</f>
        <v>2050.1039818471368</v>
      </c>
      <c r="I71" s="27">
        <f>SUMPRODUCT(超R武将!E71:I71,超R武将!AI71:AM71)+SUMPRODUCT(超R武将!CH71:CL71,超R武将!BR71:BV71)</f>
        <v>1010.5199092356834</v>
      </c>
      <c r="J71" s="14">
        <v>28</v>
      </c>
    </row>
    <row r="72" spans="3:10" x14ac:dyDescent="0.15">
      <c r="C72" s="14">
        <v>67</v>
      </c>
      <c r="D72" s="27">
        <f>SUMPRODUCT(非R武将!E72:I72,非R武将!Y72:AC72)+SUMPRODUCT(非R武将!CH72:CL72,非R武将!BH72:BL72)</f>
        <v>1587.8330101042307</v>
      </c>
      <c r="E72" s="27">
        <f>SUMPRODUCT(非R武将!E72:I72,非R武将!O72:S72)+SUMPRODUCT(非R武将!CH72:CL72,非R武将!AX72:BB72)</f>
        <v>1099.7233722612195</v>
      </c>
      <c r="F72" s="27">
        <f>SUMPRODUCT(非R武将!E72:I72,非R武将!AI72:AM72)+SUMPRODUCT(非R武将!CH72:CL72,非R武将!BR72:BV72)</f>
        <v>525.40831190172139</v>
      </c>
      <c r="G72" s="27">
        <f>SUMPRODUCT(超R武将!E72:I72,超R武将!Y72:AC72)+SUMPRODUCT(超R武将!CH72:CL72,超R武将!BH72:BL72)</f>
        <v>2278</v>
      </c>
      <c r="H72" s="27">
        <f>SUMPRODUCT(超R武将!E72:I72,超R武将!O72:S72)+SUMPRODUCT(超R武将!CH72:CL72,超R武将!AX72:BB72)</f>
        <v>2052.4451868370684</v>
      </c>
      <c r="I72" s="27">
        <f>SUMPRODUCT(超R武将!E72:I72,超R武将!AI72:AM72)+SUMPRODUCT(超R武将!CH72:CL72,超R武将!BR72:BV72)</f>
        <v>1022.2259341853425</v>
      </c>
      <c r="J72" s="14">
        <v>28</v>
      </c>
    </row>
    <row r="73" spans="3:10" x14ac:dyDescent="0.15">
      <c r="C73" s="14">
        <v>68</v>
      </c>
      <c r="D73" s="27">
        <f>SUMPRODUCT(非R武将!E73:I73,非R武将!Y73:AC73)+SUMPRODUCT(非R武将!CH73:CL73,非R武将!BH73:BL73)</f>
        <v>1632.1800714009441</v>
      </c>
      <c r="E73" s="27">
        <f>SUMPRODUCT(非R武将!E73:I73,非R武将!O73:S73)+SUMPRODUCT(非R武将!CH73:CL73,非R武将!AX73:BB73)</f>
        <v>1125.0405266608325</v>
      </c>
      <c r="F73" s="27">
        <f>SUMPRODUCT(非R武将!E73:I73,非R武将!AI73:AM73)+SUMPRODUCT(非R武将!CH73:CL73,非R武将!BR73:BV73)</f>
        <v>553.1598080705279</v>
      </c>
      <c r="G73" s="27">
        <f>SUMPRODUCT(超R武将!E73:I73,超R武将!Y73:AC73)+SUMPRODUCT(超R武将!CH73:CL73,超R武将!BH73:BL73)</f>
        <v>2380</v>
      </c>
      <c r="H73" s="27">
        <f>SUMPRODUCT(超R武将!E73:I73,超R武将!O73:S73)+SUMPRODUCT(超R武将!CH73:CL73,超R武将!AX73:BB73)</f>
        <v>2126.7863918270004</v>
      </c>
      <c r="I73" s="27">
        <f>SUMPRODUCT(超R武将!E73:I73,超R武将!AI73:AM73)+SUMPRODUCT(超R武将!CH73:CL73,超R武将!BR73:BV73)</f>
        <v>1063.9319591350015</v>
      </c>
      <c r="J73" s="14">
        <v>29</v>
      </c>
    </row>
    <row r="74" spans="3:10" x14ac:dyDescent="0.15">
      <c r="C74" s="14">
        <v>69</v>
      </c>
      <c r="D74" s="27">
        <f>SUMPRODUCT(非R武将!E74:I74,非R武将!Y74:AC74)+SUMPRODUCT(非R武将!CH74:CL74,非R武将!BH74:BL74)</f>
        <v>1677.5008694053349</v>
      </c>
      <c r="E74" s="27">
        <f>SUMPRODUCT(非R武将!E74:I74,非R武将!O74:S74)+SUMPRODUCT(非R武将!CH74:CL74,非R武将!AX74:BB74)</f>
        <v>1150.3576810604454</v>
      </c>
      <c r="F74" s="27">
        <f>SUMPRODUCT(非R武将!E74:I74,非R武将!AI74:AM74)+SUMPRODUCT(非R武将!CH74:CL74,非R武将!BR74:BV74)</f>
        <v>580.91130423933441</v>
      </c>
      <c r="G74" s="27">
        <f>SUMPRODUCT(超R武将!E74:I74,超R武将!Y74:AC74)+SUMPRODUCT(超R武将!CH74:CL74,超R武将!BH74:BL74)</f>
        <v>2415</v>
      </c>
      <c r="H74" s="27">
        <f>SUMPRODUCT(超R武将!E74:I74,超R武将!O74:S74)+SUMPRODUCT(超R武将!CH74:CL74,超R武将!AX74:BB74)</f>
        <v>2162.6690527988294</v>
      </c>
      <c r="I74" s="27">
        <f>SUMPRODUCT(超R武将!E74:I74,超R武将!AI74:AM74)+SUMPRODUCT(超R武将!CH74:CL74,超R武将!BR74:BV74)</f>
        <v>1077.4140355523036</v>
      </c>
      <c r="J74" s="14">
        <v>29</v>
      </c>
    </row>
    <row r="75" spans="3:10" x14ac:dyDescent="0.15">
      <c r="C75" s="14">
        <v>70</v>
      </c>
      <c r="D75" s="27">
        <f>SUMPRODUCT(非R武将!E75:I75,非R武将!Y75:AC75)+SUMPRODUCT(非R武将!CH75:CL75,非R武将!BH75:BL75)</f>
        <v>1718.1376770401951</v>
      </c>
      <c r="E75" s="27">
        <f>SUMPRODUCT(非R武将!E75:I75,非R武将!O75:S75)+SUMPRODUCT(非R武将!CH75:CL75,非R武将!AX75:BB75)</f>
        <v>1223.4405768641348</v>
      </c>
      <c r="F75" s="27">
        <f>SUMPRODUCT(非R武将!E75:I75,非R武将!AI75:AM75)+SUMPRODUCT(非R武将!CH75:CL75,非R武将!BR75:BV75)</f>
        <v>607.48695337614902</v>
      </c>
      <c r="G75" s="27">
        <f>SUMPRODUCT(超R武将!E75:I75,超R武将!Y75:AC75)+SUMPRODUCT(超R武将!CH75:CL75,超R武将!BH75:BL75)</f>
        <v>2520</v>
      </c>
      <c r="H75" s="27">
        <f>SUMPRODUCT(超R武将!E75:I75,超R武将!O75:S75)+SUMPRODUCT(超R武将!CH75:CL75,超R武将!AX75:BB75)</f>
        <v>2240.2107496510885</v>
      </c>
      <c r="I75" s="27">
        <f>SUMPRODUCT(超R武将!E75:I75,超R武将!AI75:AM75)+SUMPRODUCT(超R武将!CH75:CL75,超R武将!BR75:BV75)</f>
        <v>1122.8076379196905</v>
      </c>
      <c r="J75" s="14">
        <v>30</v>
      </c>
    </row>
    <row r="76" spans="3:10" x14ac:dyDescent="0.15">
      <c r="C76" s="14">
        <v>71</v>
      </c>
      <c r="D76" s="27">
        <f>SUMPRODUCT(非R武将!E76:I76,非R武将!Y76:AC76)+SUMPRODUCT(非R武将!CH76:CL76,非R武将!BH76:BL76)</f>
        <v>1758.1624070529549</v>
      </c>
      <c r="E76" s="27">
        <f>SUMPRODUCT(非R武将!E76:I76,非R武将!O76:S76)+SUMPRODUCT(非R武将!CH76:CL76,非R武将!AX76:BB76)</f>
        <v>1247.2463327569781</v>
      </c>
      <c r="F76" s="27">
        <f>SUMPRODUCT(非R武将!E76:I76,非R武将!AI76:AM76)+SUMPRODUCT(非R武将!CH76:CL76,非R武将!BR76:BV76)</f>
        <v>633.79857831034417</v>
      </c>
      <c r="G76" s="27">
        <f>SUMPRODUCT(超R武将!E76:I76,超R武将!Y76:AC76)+SUMPRODUCT(超R武将!CH76:CL76,超R武将!BH76:BL76)</f>
        <v>2556</v>
      </c>
      <c r="H76" s="27">
        <f>SUMPRODUCT(超R武将!E76:I76,超R武将!O76:S76)+SUMPRODUCT(超R武将!CH76:CL76,超R武将!AX76:BB76)</f>
        <v>2245.752446503348</v>
      </c>
      <c r="I76" s="27">
        <f>SUMPRODUCT(超R武将!E76:I76,超R武将!AI76:AM76)+SUMPRODUCT(超R武将!CH76:CL76,超R武将!BR76:BV76)</f>
        <v>1138.2012402870778</v>
      </c>
      <c r="J76" s="14">
        <v>30</v>
      </c>
    </row>
    <row r="77" spans="3:10" x14ac:dyDescent="0.15">
      <c r="C77" s="14">
        <v>72</v>
      </c>
      <c r="D77" s="27">
        <f>SUMPRODUCT(非R武将!E77:I77,非R武将!Y77:AC77)+SUMPRODUCT(非R武将!CH77:CL77,非R武将!BH77:BL77)</f>
        <v>1798.813604326052</v>
      </c>
      <c r="E77" s="27">
        <f>SUMPRODUCT(非R武将!E77:I77,非R武将!O77:S77)+SUMPRODUCT(非R武将!CH77:CL77,非R武将!AX77:BB77)</f>
        <v>1271.0520886498211</v>
      </c>
      <c r="F77" s="27">
        <f>SUMPRODUCT(非R武将!E77:I77,非R武将!AI77:AM77)+SUMPRODUCT(非R武将!CH77:CL77,非R武将!BR77:BV77)</f>
        <v>660.11020324453909</v>
      </c>
      <c r="G77" s="27">
        <f>SUMPRODUCT(超R武将!E77:I77,超R武将!Y77:AC77)+SUMPRODUCT(超R武将!CH77:CL77,超R武将!BH77:BL77)</f>
        <v>2592</v>
      </c>
      <c r="H77" s="27">
        <f>SUMPRODUCT(超R武将!E77:I77,超R武将!O77:S77)+SUMPRODUCT(超R武将!CH77:CL77,超R武将!AX77:BB77)</f>
        <v>2250.8069640032327</v>
      </c>
      <c r="I77" s="27">
        <f>SUMPRODUCT(超R武将!E77:I77,超R武将!AI77:AM77)+SUMPRODUCT(超R武将!CH77:CL77,超R武将!BR77:BV77)</f>
        <v>1152.2415666756456</v>
      </c>
      <c r="J77" s="14">
        <v>30</v>
      </c>
    </row>
    <row r="78" spans="3:10" x14ac:dyDescent="0.15">
      <c r="C78" s="14">
        <v>73</v>
      </c>
      <c r="D78" s="27">
        <f>SUMPRODUCT(非R武将!E78:I78,非R武将!Y78:AC78)+SUMPRODUCT(非R武将!CH78:CL78,非R武将!BH78:BL78)</f>
        <v>1849.6522425766714</v>
      </c>
      <c r="E78" s="27">
        <f>SUMPRODUCT(非R武将!E78:I78,非R武将!O78:S78)+SUMPRODUCT(非R武将!CH78:CL78,非R武将!AX78:BB78)</f>
        <v>1303.3227050564947</v>
      </c>
      <c r="F78" s="27">
        <f>SUMPRODUCT(非R武将!E78:I78,非R武将!AI78:AM78)+SUMPRODUCT(非R武将!CH78:CL78,非R武将!BR78:BV78)</f>
        <v>684.04122039115498</v>
      </c>
      <c r="G78" s="27">
        <f>SUMPRODUCT(超R武将!E78:I78,超R武将!Y78:AC78)+SUMPRODUCT(超R武将!CH78:CL78,超R武将!BH78:BL78)</f>
        <v>2628</v>
      </c>
      <c r="H78" s="27">
        <f>SUMPRODUCT(超R武将!E78:I78,超R武将!O78:S78)+SUMPRODUCT(超R武将!CH78:CL78,超R武将!AX78:BB78)</f>
        <v>2254.2624929886601</v>
      </c>
      <c r="I78" s="27">
        <f>SUMPRODUCT(超R武将!E78:I78,超R武将!AI78:AM78)+SUMPRODUCT(超R武将!CH78:CL78,超R武将!BR78:BV78)</f>
        <v>1161.8402583018335</v>
      </c>
      <c r="J78" s="14">
        <v>30</v>
      </c>
    </row>
    <row r="79" spans="3:10" x14ac:dyDescent="0.15">
      <c r="C79" s="14">
        <v>74</v>
      </c>
      <c r="D79" s="27">
        <f>SUMPRODUCT(非R武将!E79:I79,非R武将!Y79:AC79)+SUMPRODUCT(非R武将!CH79:CL79,非R武将!BH79:BL79)</f>
        <v>1906.9858653013712</v>
      </c>
      <c r="E79" s="27">
        <f>SUMPRODUCT(非R武将!E79:I79,非R武将!O79:S79)+SUMPRODUCT(非R武将!CH79:CL79,非R武将!AX79:BB79)</f>
        <v>1340.6911552204058</v>
      </c>
      <c r="F79" s="27">
        <f>SUMPRODUCT(非R武将!E79:I79,非R武将!AI79:AM79)+SUMPRODUCT(非R武将!CH79:CL79,非R武将!BR79:BV79)</f>
        <v>706.53855263269338</v>
      </c>
      <c r="G79" s="27">
        <f>SUMPRODUCT(超R武将!E79:I79,超R武将!Y79:AC79)+SUMPRODUCT(超R武将!CH79:CL79,超R武将!BH79:BL79)</f>
        <v>2664</v>
      </c>
      <c r="H79" s="27">
        <f>SUMPRODUCT(超R武将!E79:I79,超R武将!O79:S79)+SUMPRODUCT(超R武将!CH79:CL79,超R武将!AX79:BB79)</f>
        <v>2257.7180219740876</v>
      </c>
      <c r="I79" s="27">
        <f>SUMPRODUCT(超R武将!E79:I79,超R武将!AI79:AM79)+SUMPRODUCT(超R武将!CH79:CL79,超R武将!BR79:BV79)</f>
        <v>1171.4389499280214</v>
      </c>
      <c r="J79" s="14">
        <v>30</v>
      </c>
    </row>
    <row r="80" spans="3:10" x14ac:dyDescent="0.15">
      <c r="C80" s="14">
        <v>75</v>
      </c>
      <c r="D80" s="27">
        <f>SUMPRODUCT(非R武将!E80:I80,非R武将!Y80:AC80)+SUMPRODUCT(非R武将!CH80:CL80,非R武将!BH80:BL80)</f>
        <v>1965.0415830590796</v>
      </c>
      <c r="E80" s="27">
        <f>SUMPRODUCT(非R武将!E80:I80,非R武将!O80:S80)+SUMPRODUCT(非R武将!CH80:CL80,非R武将!AX80:BB80)</f>
        <v>1378.0321575656883</v>
      </c>
      <c r="F80" s="27">
        <f>SUMPRODUCT(非R武将!E80:I80,非R武将!AI80:AM80)+SUMPRODUCT(非R武将!CH80:CL80,非R武将!BR80:BV80)</f>
        <v>714.03881085514104</v>
      </c>
      <c r="G80" s="27">
        <f>SUMPRODUCT(超R武将!E80:I80,超R武将!Y80:AC80)+SUMPRODUCT(超R武将!CH80:CL80,超R武将!BH80:BL80)</f>
        <v>2700</v>
      </c>
      <c r="H80" s="27">
        <f>SUMPRODUCT(超R武将!E80:I80,超R武将!O80:S80)+SUMPRODUCT(超R武将!CH80:CL80,超R武将!AX80:BB80)</f>
        <v>2258.2460034276305</v>
      </c>
      <c r="I80" s="27">
        <f>SUMPRODUCT(超R武将!E80:I80,超R武将!AI80:AM80)+SUMPRODUCT(超R武将!CH80:CL80,超R武将!BR80:BV80)</f>
        <v>1180.4920068552606</v>
      </c>
      <c r="J80" s="14">
        <v>30</v>
      </c>
    </row>
    <row r="81" spans="3:10" x14ac:dyDescent="0.15">
      <c r="C81" s="14">
        <v>76</v>
      </c>
      <c r="D81" s="27">
        <f>SUMPRODUCT(非R武将!E81:I81,非R武将!Y81:AC81)+SUMPRODUCT(非R武将!CH81:CL81,非R武将!BH81:BL81)</f>
        <v>1998.4594332168845</v>
      </c>
      <c r="E81" s="27">
        <f>SUMPRODUCT(非R武将!E81:I81,非R武将!O81:S81)+SUMPRODUCT(非R武将!CH81:CL81,非R武将!AX81:BB81)</f>
        <v>1439.0223801574346</v>
      </c>
      <c r="F81" s="27">
        <f>SUMPRODUCT(非R武将!E81:I81,非R武将!AI81:AM81)+SUMPRODUCT(非R武将!CH81:CL81,非R武将!BR81:BV81)</f>
        <v>738.37053059449886</v>
      </c>
      <c r="G81" s="27">
        <f>SUMPRODUCT(超R武将!E81:I81,超R武将!Y81:AC81)+SUMPRODUCT(超R武将!CH81:CL81,超R武将!BH81:BL81)</f>
        <v>2736</v>
      </c>
      <c r="H81" s="27">
        <f>SUMPRODUCT(超R武将!E81:I81,超R武将!O81:S81)+SUMPRODUCT(超R武将!CH81:CL81,超R武将!AX81:BB81)</f>
        <v>2304.1455684014254</v>
      </c>
      <c r="I81" s="27">
        <f>SUMPRODUCT(超R武将!E81:I81,超R武将!AI81:AM81)+SUMPRODUCT(超R武将!CH81:CL81,超R武将!BR81:BV81)</f>
        <v>1189.2232440012956</v>
      </c>
      <c r="J81" s="14">
        <v>30</v>
      </c>
    </row>
    <row r="82" spans="3:10" x14ac:dyDescent="0.15">
      <c r="C82" s="14">
        <v>77</v>
      </c>
      <c r="D82" s="27">
        <f>SUMPRODUCT(非R武将!E82:I82,非R武将!Y82:AC82)+SUMPRODUCT(非R武将!CH82:CL82,非R武将!BH82:BL82)</f>
        <v>2032.5724753672421</v>
      </c>
      <c r="E82" s="27">
        <f>SUMPRODUCT(非R武将!E82:I82,非R武将!O82:S82)+SUMPRODUCT(非R武将!CH82:CL82,非R武将!AX82:BB82)</f>
        <v>1461.9416164172087</v>
      </c>
      <c r="F82" s="27">
        <f>SUMPRODUCT(非R武将!E82:I82,非R武将!AI82:AM82)+SUMPRODUCT(非R武将!CH82:CL82,非R武将!BR82:BV82)</f>
        <v>762.70225033385657</v>
      </c>
      <c r="G82" s="27">
        <f>SUMPRODUCT(超R武将!E82:I82,超R武将!Y82:AC82)+SUMPRODUCT(超R武将!CH82:CL82,超R武将!BH82:BL82)</f>
        <v>2772</v>
      </c>
      <c r="H82" s="27">
        <f>SUMPRODUCT(超R武将!E82:I82,超R武将!O82:S82)+SUMPRODUCT(超R武将!CH82:CL82,超R武将!AX82:BB82)</f>
        <v>2312.8908113439425</v>
      </c>
      <c r="I82" s="27">
        <f>SUMPRODUCT(超R武将!E82:I82,超R武将!AI82:AM82)+SUMPRODUCT(超R武将!CH82:CL82,超R武将!BR82:BV82)</f>
        <v>1197.9544811473306</v>
      </c>
      <c r="J82" s="14">
        <v>30</v>
      </c>
    </row>
    <row r="83" spans="3:10" x14ac:dyDescent="0.15">
      <c r="C83" s="14">
        <v>78</v>
      </c>
      <c r="D83" s="27">
        <f>SUMPRODUCT(非R武将!E83:I83,非R武将!Y83:AC83)+SUMPRODUCT(非R武将!CH83:CL83,非R武将!BH83:BL83)</f>
        <v>2065.8728645884712</v>
      </c>
      <c r="E83" s="27">
        <f>SUMPRODUCT(非R武将!E83:I83,非R武将!O83:S83)+SUMPRODUCT(非R武将!CH83:CL83,非R武将!AX83:BB83)</f>
        <v>1485.0404803269284</v>
      </c>
      <c r="F83" s="27">
        <f>SUMPRODUCT(非R武将!E83:I83,非R武将!AI83:AM83)+SUMPRODUCT(非R武将!CH83:CL83,非R武将!BR83:BV83)</f>
        <v>786.70524885001396</v>
      </c>
      <c r="G83" s="27">
        <f>SUMPRODUCT(超R武将!E83:I83,超R武将!Y83:AC83)+SUMPRODUCT(超R武将!CH83:CL83,超R武将!BH83:BL83)</f>
        <v>2808</v>
      </c>
      <c r="H83" s="27">
        <f>SUMPRODUCT(超R武将!E83:I83,超R武将!O83:S83)+SUMPRODUCT(超R武将!CH83:CL83,超R武将!AX83:BB83)</f>
        <v>2316</v>
      </c>
      <c r="I83" s="27">
        <f>SUMPRODUCT(超R武将!E83:I83,超R武将!AI83:AM83)+SUMPRODUCT(超R武将!CH83:CL83,超R武将!BR83:BV83)</f>
        <v>1200</v>
      </c>
      <c r="J83" s="14">
        <v>30</v>
      </c>
    </row>
    <row r="84" spans="3:10" x14ac:dyDescent="0.15">
      <c r="C84" s="14">
        <v>79</v>
      </c>
      <c r="D84" s="27">
        <f>SUMPRODUCT(非R武将!E84:I84,非R武将!Y84:AC84)+SUMPRODUCT(非R武将!CH84:CL84,非R武将!BH84:BL84)</f>
        <v>2089.8312825347084</v>
      </c>
      <c r="E84" s="27">
        <f>SUMPRODUCT(非R武将!E84:I84,非R武将!O84:S84)+SUMPRODUCT(非R武将!CH84:CL84,非R武将!AX84:BB84)</f>
        <v>1564.8927939802497</v>
      </c>
      <c r="F84" s="27">
        <f>SUMPRODUCT(非R武将!E84:I84,非R武将!AI84:AM84)+SUMPRODUCT(非R武将!CH84:CL84,非R武将!BR84:BV84)</f>
        <v>808.40070241591638</v>
      </c>
      <c r="G84" s="27">
        <f>SUMPRODUCT(超R武将!E84:I84,超R武将!Y84:AC84)+SUMPRODUCT(超R武将!CH84:CL84,超R武将!BH84:BL84)</f>
        <v>2844</v>
      </c>
      <c r="H84" s="27">
        <f>SUMPRODUCT(超R武将!E84:I84,超R武将!O84:S84)+SUMPRODUCT(超R武将!CH84:CL84,超R武将!AX84:BB84)</f>
        <v>2364</v>
      </c>
      <c r="I84" s="27">
        <f>SUMPRODUCT(超R武将!E84:I84,超R武将!AI84:AM84)+SUMPRODUCT(超R武将!CH84:CL84,超R武将!BR84:BV84)</f>
        <v>1200</v>
      </c>
      <c r="J84" s="14">
        <v>30</v>
      </c>
    </row>
    <row r="85" spans="3:10" x14ac:dyDescent="0.15">
      <c r="C85" s="14">
        <v>80</v>
      </c>
      <c r="D85" s="27">
        <f>SUMPRODUCT(非R武将!E85:I85,非R武将!Y85:AC85)+SUMPRODUCT(非R武将!CH85:CL85,非R武将!BH85:BL85)</f>
        <v>2115.4585815244759</v>
      </c>
      <c r="E85" s="27">
        <f>SUMPRODUCT(非R武将!E85:I85,非R武将!O85:S85)+SUMPRODUCT(非R武将!CH85:CL85,非R武将!AX85:BB85)</f>
        <v>1579.9127233720285</v>
      </c>
      <c r="F85" s="27">
        <f>SUMPRODUCT(非R武将!E85:I85,非R武将!AI85:AM85)+SUMPRODUCT(非R武将!CH85:CL85,非R武将!BR85:BV85)</f>
        <v>830.09615598181904</v>
      </c>
      <c r="G85" s="27">
        <f>SUMPRODUCT(超R武将!E85:I85,超R武将!Y85:AC85)+SUMPRODUCT(超R武将!CH85:CL85,超R武将!BH85:BL85)</f>
        <v>2880</v>
      </c>
      <c r="H85" s="27">
        <f>SUMPRODUCT(超R武将!E85:I85,超R武将!O85:S85)+SUMPRODUCT(超R武将!CH85:CL85,超R武将!AX85:BB85)</f>
        <v>2364</v>
      </c>
      <c r="I85" s="27">
        <f>SUMPRODUCT(超R武将!E85:I85,超R武将!AI85:AM85)+SUMPRODUCT(超R武将!CH85:CL85,超R武将!BR85:BV85)</f>
        <v>1200</v>
      </c>
      <c r="J85" s="14">
        <v>30</v>
      </c>
    </row>
    <row r="86" spans="3:10" x14ac:dyDescent="0.15">
      <c r="C86" s="14">
        <v>81</v>
      </c>
      <c r="D86" s="27">
        <f>SUMPRODUCT(非R武将!E86:I86,非R武将!Y86:AC86)+SUMPRODUCT(非R武将!CH86:CL86,非R武将!BH86:BL86)</f>
        <v>2134.1584809865494</v>
      </c>
      <c r="E86" s="27">
        <f>SUMPRODUCT(非R武将!E86:I86,非R武将!O86:S86)+SUMPRODUCT(非R武将!CH86:CL86,非R武将!AX86:BB86)</f>
        <v>1644.7426328878944</v>
      </c>
      <c r="F86" s="27">
        <f>SUMPRODUCT(非R武将!E86:I86,非R武将!AI86:AM86)+SUMPRODUCT(非R武将!CH86:CL86,非R武将!BR86:BV86)</f>
        <v>854.40602528251407</v>
      </c>
      <c r="G86" s="27">
        <f>SUMPRODUCT(超R武将!E86:I86,超R武将!Y86:AC86)+SUMPRODUCT(超R武将!CH86:CL86,超R武将!BH86:BL86)</f>
        <v>2892</v>
      </c>
      <c r="H86" s="27">
        <f>SUMPRODUCT(超R武将!E86:I86,超R武将!O86:S86)+SUMPRODUCT(超R武将!CH86:CL86,超R武将!AX86:BB86)</f>
        <v>2364</v>
      </c>
      <c r="I86" s="27">
        <f>SUMPRODUCT(超R武将!E86:I86,超R武将!AI86:AM86)+SUMPRODUCT(超R武将!CH86:CL86,超R武将!BR86:BV86)</f>
        <v>1200</v>
      </c>
      <c r="J86" s="14">
        <v>30</v>
      </c>
    </row>
    <row r="87" spans="3:10" x14ac:dyDescent="0.15">
      <c r="C87" s="14">
        <v>82</v>
      </c>
      <c r="D87" s="27">
        <f>SUMPRODUCT(非R武将!E87:I87,非R武将!Y87:AC87)+SUMPRODUCT(非R武将!CH87:CL87,非R武将!BH87:BL87)</f>
        <v>2153.6102452844902</v>
      </c>
      <c r="E87" s="27">
        <f>SUMPRODUCT(非R武将!E87:I87,非R武将!O87:S87)+SUMPRODUCT(非R武将!CH87:CL87,非R武将!AX87:BB87)</f>
        <v>1662.2492207560413</v>
      </c>
      <c r="F87" s="27">
        <f>SUMPRODUCT(非R武将!E87:I87,非R武将!AI87:AM87)+SUMPRODUCT(非R武将!CH87:CL87,非R武将!BR87:BV87)</f>
        <v>879.6933188698373</v>
      </c>
      <c r="G87" s="27">
        <f>SUMPRODUCT(超R武将!E87:I87,超R武将!Y87:AC87)+SUMPRODUCT(超R武将!CH87:CL87,超R武将!BH87:BL87)</f>
        <v>2904</v>
      </c>
      <c r="H87" s="27">
        <f>SUMPRODUCT(超R武将!E87:I87,超R武将!O87:S87)+SUMPRODUCT(超R武将!CH87:CL87,超R武将!AX87:BB87)</f>
        <v>2364</v>
      </c>
      <c r="I87" s="27">
        <f>SUMPRODUCT(超R武将!E87:I87,超R武将!AI87:AM87)+SUMPRODUCT(超R武将!CH87:CL87,超R武将!BR87:BV87)</f>
        <v>1200</v>
      </c>
      <c r="J87" s="14">
        <v>30</v>
      </c>
    </row>
    <row r="88" spans="3:10" x14ac:dyDescent="0.15">
      <c r="C88" s="14">
        <v>83</v>
      </c>
      <c r="D88" s="27">
        <f>SUMPRODUCT(非R武将!E88:I88,非R武将!Y88:AC88)+SUMPRODUCT(非R武将!CH88:CL88,非R武将!BH88:BL88)</f>
        <v>2160.1729274165277</v>
      </c>
      <c r="E88" s="27">
        <f>SUMPRODUCT(非R武将!E88:I88,非R武将!O88:S88)+SUMPRODUCT(非R武将!CH88:CL88,非R武将!AX88:BB88)</f>
        <v>1668.155634674875</v>
      </c>
      <c r="F88" s="27">
        <f>SUMPRODUCT(非R武将!E88:I88,非R武将!AI88:AM88)+SUMPRODUCT(非R武将!CH88:CL88,非R武将!BR88:BV88)</f>
        <v>888.22480564148623</v>
      </c>
      <c r="G88" s="27">
        <f>SUMPRODUCT(超R武将!E88:I88,超R武将!Y88:AC88)+SUMPRODUCT(超R武将!CH88:CL88,超R武将!BH88:BL88)</f>
        <v>2916</v>
      </c>
      <c r="H88" s="27">
        <f>SUMPRODUCT(超R武将!E88:I88,超R武将!O88:S88)+SUMPRODUCT(超R武将!CH88:CL88,超R武将!AX88:BB88)</f>
        <v>2364</v>
      </c>
      <c r="I88" s="27">
        <f>SUMPRODUCT(超R武将!E88:I88,超R武将!AI88:AM88)+SUMPRODUCT(超R武将!CH88:CL88,超R武将!BR88:BV88)</f>
        <v>1200</v>
      </c>
      <c r="J88" s="14">
        <v>30</v>
      </c>
    </row>
    <row r="89" spans="3:10" x14ac:dyDescent="0.15">
      <c r="C89" s="14">
        <v>84</v>
      </c>
      <c r="D89" s="27">
        <f>SUMPRODUCT(非R武将!E89:I89,非R武将!Y89:AC89)+SUMPRODUCT(非R武将!CH89:CL89,非R武将!BH89:BL89)</f>
        <v>2160.4304485372809</v>
      </c>
      <c r="E89" s="27">
        <f>SUMPRODUCT(非R武将!E89:I89,非R武将!O89:S89)+SUMPRODUCT(非R武将!CH89:CL89,非R武将!AX89:BB89)</f>
        <v>1668.3874036835527</v>
      </c>
      <c r="F89" s="27">
        <f>SUMPRODUCT(非R武将!E89:I89,非R武将!AI89:AM89)+SUMPRODUCT(非R武将!CH89:CL89,非R武将!BR89:BV89)</f>
        <v>888.55958309846494</v>
      </c>
      <c r="G89" s="27">
        <f>SUMPRODUCT(超R武将!E89:I89,超R武将!Y89:AC89)+SUMPRODUCT(超R武将!CH89:CL89,超R武将!BH89:BL89)</f>
        <v>2928</v>
      </c>
      <c r="H89" s="27">
        <f>SUMPRODUCT(超R武将!E89:I89,超R武将!O89:S89)+SUMPRODUCT(超R武将!CH89:CL89,超R武将!AX89:BB89)</f>
        <v>2364</v>
      </c>
      <c r="I89" s="27">
        <f>SUMPRODUCT(超R武将!E89:I89,超R武将!AI89:AM89)+SUMPRODUCT(超R武将!CH89:CL89,超R武将!BR89:BV89)</f>
        <v>1200</v>
      </c>
      <c r="J89" s="14">
        <v>30</v>
      </c>
    </row>
    <row r="90" spans="3:10" x14ac:dyDescent="0.15">
      <c r="C90" s="14">
        <v>85</v>
      </c>
      <c r="D90" s="27">
        <f>SUMPRODUCT(非R武将!E90:I90,非R武将!Y90:AC90)+SUMPRODUCT(非R武将!CH90:CL90,非R武将!BH90:BL90)</f>
        <v>2160.6879696580336</v>
      </c>
      <c r="E90" s="27">
        <f>SUMPRODUCT(非R武将!E90:I90,非R武将!O90:S90)+SUMPRODUCT(非R武将!CH90:CL90,非R武将!AX90:BB90)</f>
        <v>1668.6191726922302</v>
      </c>
      <c r="F90" s="27">
        <f>SUMPRODUCT(非R武将!E90:I90,非R武将!AI90:AM90)+SUMPRODUCT(非R武将!CH90:CL90,非R武将!BR90:BV90)</f>
        <v>888.89436055544365</v>
      </c>
      <c r="G90" s="27">
        <f>SUMPRODUCT(超R武将!E90:I90,超R武将!Y90:AC90)+SUMPRODUCT(超R武将!CH90:CL90,超R武将!BH90:BL90)</f>
        <v>2940</v>
      </c>
      <c r="H90" s="27">
        <f>SUMPRODUCT(超R武将!E90:I90,超R武将!O90:S90)+SUMPRODUCT(超R武将!CH90:CL90,超R武将!AX90:BB90)</f>
        <v>2364</v>
      </c>
      <c r="I90" s="27">
        <f>SUMPRODUCT(超R武将!E90:I90,超R武将!AI90:AM90)+SUMPRODUCT(超R武将!CH90:CL90,超R武将!BR90:BV90)</f>
        <v>1200</v>
      </c>
      <c r="J90" s="14">
        <v>30</v>
      </c>
    </row>
    <row r="91" spans="3:10" x14ac:dyDescent="0.15">
      <c r="C91" s="14">
        <v>86</v>
      </c>
      <c r="D91" s="27">
        <f>SUMPRODUCT(非R武将!E91:I91,非R武将!Y91:AC91)+SUMPRODUCT(非R武将!CH91:CL91,非R武将!BH91:BL91)</f>
        <v>2160.9454907787863</v>
      </c>
      <c r="E91" s="27">
        <f>SUMPRODUCT(非R武将!E91:I91,非R武将!O91:S91)+SUMPRODUCT(非R武将!CH91:CL91,非R武将!AX91:BB91)</f>
        <v>1668.8509417009077</v>
      </c>
      <c r="F91" s="27">
        <f>SUMPRODUCT(非R武将!E91:I91,非R武将!AI91:AM91)+SUMPRODUCT(非R武将!CH91:CL91,非R武将!BR91:BV91)</f>
        <v>889.22913801242237</v>
      </c>
      <c r="G91" s="27">
        <f>SUMPRODUCT(超R武将!E91:I91,超R武将!Y91:AC91)+SUMPRODUCT(超R武将!CH91:CL91,超R武将!BH91:BL91)</f>
        <v>2952</v>
      </c>
      <c r="H91" s="27">
        <f>SUMPRODUCT(超R武将!E91:I91,超R武将!O91:S91)+SUMPRODUCT(超R武将!CH91:CL91,超R武将!AX91:BB91)</f>
        <v>2364</v>
      </c>
      <c r="I91" s="27">
        <f>SUMPRODUCT(超R武将!E91:I91,超R武将!AI91:AM91)+SUMPRODUCT(超R武将!CH91:CL91,超R武将!BR91:BV91)</f>
        <v>1200</v>
      </c>
      <c r="J91" s="14">
        <v>30</v>
      </c>
    </row>
    <row r="92" spans="3:10" x14ac:dyDescent="0.15">
      <c r="C92" s="14">
        <v>87</v>
      </c>
      <c r="D92" s="27">
        <f>SUMPRODUCT(非R武将!E92:I92,非R武将!Y92:AC92)+SUMPRODUCT(非R武将!CH92:CL92,非R武将!BH92:BL92)</f>
        <v>2161.2030118995394</v>
      </c>
      <c r="E92" s="27">
        <f>SUMPRODUCT(非R武将!E92:I92,非R武将!O92:S92)+SUMPRODUCT(非R武将!CH92:CL92,非R武将!AX92:BB92)</f>
        <v>1669.0827107095854</v>
      </c>
      <c r="F92" s="27">
        <f>SUMPRODUCT(非R武将!E92:I92,非R武将!AI92:AM92)+SUMPRODUCT(非R武将!CH92:CL92,非R武将!BR92:BV92)</f>
        <v>889.56391546940108</v>
      </c>
      <c r="G92" s="27">
        <f>SUMPRODUCT(超R武将!E92:I92,超R武将!Y92:AC92)+SUMPRODUCT(超R武将!CH92:CL92,超R武将!BH92:BL92)</f>
        <v>2964</v>
      </c>
      <c r="H92" s="27">
        <f>SUMPRODUCT(超R武将!E92:I92,超R武将!O92:S92)+SUMPRODUCT(超R武将!CH92:CL92,超R武将!AX92:BB92)</f>
        <v>2364</v>
      </c>
      <c r="I92" s="27">
        <f>SUMPRODUCT(超R武将!E92:I92,超R武将!AI92:AM92)+SUMPRODUCT(超R武将!CH92:CL92,超R武将!BR92:BV92)</f>
        <v>1200</v>
      </c>
      <c r="J92" s="14">
        <v>30</v>
      </c>
    </row>
    <row r="93" spans="3:10" x14ac:dyDescent="0.15">
      <c r="C93" s="14">
        <v>88</v>
      </c>
      <c r="D93" s="27">
        <f>SUMPRODUCT(非R武将!E93:I93,非R武将!Y93:AC93)+SUMPRODUCT(非R武将!CH93:CL93,非R武将!BH93:BL93)</f>
        <v>2161.4605330202921</v>
      </c>
      <c r="E93" s="27">
        <f>SUMPRODUCT(非R武将!E93:I93,非R武将!O93:S93)+SUMPRODUCT(非R武将!CH93:CL93,非R武将!AX93:BB93)</f>
        <v>1669.3144797182629</v>
      </c>
      <c r="F93" s="27">
        <f>SUMPRODUCT(非R武将!E93:I93,非R武将!AI93:AM93)+SUMPRODUCT(非R武将!CH93:CL93,非R武将!BR93:BV93)</f>
        <v>889.89869292637979</v>
      </c>
      <c r="G93" s="27">
        <f>SUMPRODUCT(超R武将!E93:I93,超R武将!Y93:AC93)+SUMPRODUCT(超R武将!CH93:CL93,超R武将!BH93:BL93)</f>
        <v>2976</v>
      </c>
      <c r="H93" s="27">
        <f>SUMPRODUCT(超R武将!E93:I93,超R武将!O93:S93)+SUMPRODUCT(超R武将!CH93:CL93,超R武将!AX93:BB93)</f>
        <v>2364</v>
      </c>
      <c r="I93" s="27">
        <f>SUMPRODUCT(超R武将!E93:I93,超R武将!AI93:AM93)+SUMPRODUCT(超R武将!CH93:CL93,超R武将!BR93:BV93)</f>
        <v>1200</v>
      </c>
      <c r="J93" s="14">
        <v>30</v>
      </c>
    </row>
    <row r="94" spans="3:10" x14ac:dyDescent="0.15">
      <c r="C94" s="14">
        <v>89</v>
      </c>
      <c r="D94" s="27">
        <f>SUMPRODUCT(非R武将!E94:I94,非R武将!Y94:AC94)+SUMPRODUCT(非R武将!CH94:CL94,非R武将!BH94:BL94)</f>
        <v>2161.7180541410448</v>
      </c>
      <c r="E94" s="27">
        <f>SUMPRODUCT(非R武将!E94:I94,非R武将!O94:S94)+SUMPRODUCT(非R武将!CH94:CL94,非R武将!AX94:BB94)</f>
        <v>1669.5462487269406</v>
      </c>
      <c r="F94" s="27">
        <f>SUMPRODUCT(非R武将!E94:I94,非R武将!AI94:AM94)+SUMPRODUCT(非R武将!CH94:CL94,非R武将!BR94:BV94)</f>
        <v>890.23347038335851</v>
      </c>
      <c r="G94" s="27">
        <f>SUMPRODUCT(超R武将!E94:I94,超R武将!Y94:AC94)+SUMPRODUCT(超R武将!CH94:CL94,超R武将!BH94:BL94)</f>
        <v>2988</v>
      </c>
      <c r="H94" s="27">
        <f>SUMPRODUCT(超R武将!E94:I94,超R武将!O94:S94)+SUMPRODUCT(超R武将!CH94:CL94,超R武将!AX94:BB94)</f>
        <v>2364</v>
      </c>
      <c r="I94" s="27">
        <f>SUMPRODUCT(超R武将!E94:I94,超R武将!AI94:AM94)+SUMPRODUCT(超R武将!CH94:CL94,超R武将!BR94:BV94)</f>
        <v>1200</v>
      </c>
      <c r="J94" s="14">
        <v>30</v>
      </c>
    </row>
    <row r="95" spans="3:10" x14ac:dyDescent="0.15">
      <c r="C95" s="14">
        <v>90</v>
      </c>
      <c r="D95" s="27">
        <f>SUMPRODUCT(非R武将!E95:I95,非R武将!Y95:AC95)+SUMPRODUCT(非R武将!CH95:CL95,非R武将!BH95:BL95)</f>
        <v>2161.9755752617975</v>
      </c>
      <c r="E95" s="27">
        <f>SUMPRODUCT(非R武将!E95:I95,非R武将!O95:S95)+SUMPRODUCT(非R武将!CH95:CL95,非R武将!AX95:BB95)</f>
        <v>1669.7780177356181</v>
      </c>
      <c r="F95" s="27">
        <f>SUMPRODUCT(非R武将!E95:I95,非R武将!AI95:AM95)+SUMPRODUCT(非R武将!CH95:CL95,非R武将!BR95:BV95)</f>
        <v>890.56824784033711</v>
      </c>
      <c r="G95" s="27">
        <f>SUMPRODUCT(超R武将!E95:I95,超R武将!Y95:AC95)+SUMPRODUCT(超R武将!CH95:CL95,超R武将!BH95:BL95)</f>
        <v>3000</v>
      </c>
      <c r="H95" s="27">
        <f>SUMPRODUCT(超R武将!E95:I95,超R武将!O95:S95)+SUMPRODUCT(超R武将!CH95:CL95,超R武将!AX95:BB95)</f>
        <v>2364</v>
      </c>
      <c r="I95" s="27">
        <f>SUMPRODUCT(超R武将!E95:I95,超R武将!AI95:AM95)+SUMPRODUCT(超R武将!CH95:CL95,超R武将!BR95:BV95)</f>
        <v>1200</v>
      </c>
      <c r="J95" s="14">
        <v>30</v>
      </c>
    </row>
    <row r="96" spans="3:10" x14ac:dyDescent="0.15">
      <c r="C96" s="14">
        <v>91</v>
      </c>
      <c r="D96" s="27">
        <f>SUMPRODUCT(非R武将!E96:I96,非R武将!Y96:AC96)+SUMPRODUCT(非R武将!CH96:CL96,非R武将!BH96:BL96)</f>
        <v>2162.2330963825507</v>
      </c>
      <c r="E96" s="27">
        <f>SUMPRODUCT(非R武将!E96:I96,非R武将!O96:S96)+SUMPRODUCT(非R武将!CH96:CL96,非R武将!AX96:BB96)</f>
        <v>1670.0097867442955</v>
      </c>
      <c r="F96" s="27">
        <f>SUMPRODUCT(非R武将!E96:I96,非R武将!AI96:AM96)+SUMPRODUCT(非R武将!CH96:CL96,非R武将!BR96:BV96)</f>
        <v>890.90302529731582</v>
      </c>
      <c r="G96" s="27">
        <f>SUMPRODUCT(超R武将!E96:I96,超R武将!Y96:AC96)+SUMPRODUCT(超R武将!CH96:CL96,超R武将!BH96:BL96)</f>
        <v>3012</v>
      </c>
      <c r="H96" s="27">
        <f>SUMPRODUCT(超R武将!E96:I96,超R武将!O96:S96)+SUMPRODUCT(超R武将!CH96:CL96,超R武将!AX96:BB96)</f>
        <v>2364</v>
      </c>
      <c r="I96" s="27">
        <f>SUMPRODUCT(超R武将!E96:I96,超R武将!AI96:AM96)+SUMPRODUCT(超R武将!CH96:CL96,超R武将!BR96:BV96)</f>
        <v>1200</v>
      </c>
      <c r="J96" s="14">
        <v>30</v>
      </c>
    </row>
    <row r="97" spans="3:10" x14ac:dyDescent="0.15">
      <c r="C97" s="14">
        <v>92</v>
      </c>
      <c r="D97" s="27">
        <f>SUMPRODUCT(非R武将!E97:I97,非R武将!Y97:AC97)+SUMPRODUCT(非R武将!CH97:CL97,非R武将!BH97:BL97)</f>
        <v>2162.4906175033034</v>
      </c>
      <c r="E97" s="27">
        <f>SUMPRODUCT(非R武将!E97:I97,非R武将!O97:S97)+SUMPRODUCT(非R武将!CH97:CL97,非R武将!AX97:BB97)</f>
        <v>1670.2415557529732</v>
      </c>
      <c r="F97" s="27">
        <f>SUMPRODUCT(非R武将!E97:I97,非R武将!AI97:AM97)+SUMPRODUCT(非R武将!CH97:CL97,非R武将!BR97:BV97)</f>
        <v>891.23780275429453</v>
      </c>
      <c r="G97" s="27">
        <f>SUMPRODUCT(超R武将!E97:I97,超R武将!Y97:AC97)+SUMPRODUCT(超R武将!CH97:CL97,超R武将!BH97:BL97)</f>
        <v>3024</v>
      </c>
      <c r="H97" s="27">
        <f>SUMPRODUCT(超R武将!E97:I97,超R武将!O97:S97)+SUMPRODUCT(超R武将!CH97:CL97,超R武将!AX97:BB97)</f>
        <v>2364</v>
      </c>
      <c r="I97" s="27">
        <f>SUMPRODUCT(超R武将!E97:I97,超R武将!AI97:AM97)+SUMPRODUCT(超R武将!CH97:CL97,超R武将!BR97:BV97)</f>
        <v>1200</v>
      </c>
      <c r="J97" s="14">
        <v>30</v>
      </c>
    </row>
    <row r="98" spans="3:10" x14ac:dyDescent="0.15">
      <c r="C98" s="14">
        <v>93</v>
      </c>
      <c r="D98" s="27">
        <f>SUMPRODUCT(非R武将!E98:I98,非R武将!Y98:AC98)+SUMPRODUCT(非R武将!CH98:CL98,非R武将!BH98:BL98)</f>
        <v>2162.7481386240561</v>
      </c>
      <c r="E98" s="27">
        <f>SUMPRODUCT(非R武将!E98:I98,非R武将!O98:S98)+SUMPRODUCT(非R武将!CH98:CL98,非R武将!AX98:BB98)</f>
        <v>1670.4733247616507</v>
      </c>
      <c r="F98" s="27">
        <f>SUMPRODUCT(非R武将!E98:I98,非R武将!AI98:AM98)+SUMPRODUCT(非R武将!CH98:CL98,非R武将!BR98:BV98)</f>
        <v>891.57258021127336</v>
      </c>
      <c r="G98" s="27">
        <f>SUMPRODUCT(超R武将!E98:I98,超R武将!Y98:AC98)+SUMPRODUCT(超R武将!CH98:CL98,超R武将!BH98:BL98)</f>
        <v>3036</v>
      </c>
      <c r="H98" s="27">
        <f>SUMPRODUCT(超R武将!E98:I98,超R武将!O98:S98)+SUMPRODUCT(超R武将!CH98:CL98,超R武将!AX98:BB98)</f>
        <v>2364</v>
      </c>
      <c r="I98" s="27">
        <f>SUMPRODUCT(超R武将!E98:I98,超R武将!AI98:AM98)+SUMPRODUCT(超R武将!CH98:CL98,超R武将!BR98:BV98)</f>
        <v>1200</v>
      </c>
      <c r="J98" s="14">
        <v>30</v>
      </c>
    </row>
    <row r="99" spans="3:10" x14ac:dyDescent="0.15">
      <c r="C99" s="14">
        <v>94</v>
      </c>
      <c r="D99" s="27">
        <f>SUMPRODUCT(非R武将!E99:I99,非R武将!Y99:AC99)+SUMPRODUCT(非R武将!CH99:CL99,非R武将!BH99:BL99)</f>
        <v>2163.0056597448092</v>
      </c>
      <c r="E99" s="27">
        <f>SUMPRODUCT(非R武将!E99:I99,非R武将!O99:S99)+SUMPRODUCT(非R武将!CH99:CL99,非R武将!AX99:BB99)</f>
        <v>1670.7050937703284</v>
      </c>
      <c r="F99" s="27">
        <f>SUMPRODUCT(非R武将!E99:I99,非R武将!AI99:AM99)+SUMPRODUCT(非R武将!CH99:CL99,非R武将!BR99:BV99)</f>
        <v>891.90735766825196</v>
      </c>
      <c r="G99" s="27">
        <f>SUMPRODUCT(超R武将!E99:I99,超R武将!Y99:AC99)+SUMPRODUCT(超R武将!CH99:CL99,超R武将!BH99:BL99)</f>
        <v>3048</v>
      </c>
      <c r="H99" s="27">
        <f>SUMPRODUCT(超R武将!E99:I99,超R武将!O99:S99)+SUMPRODUCT(超R武将!CH99:CL99,超R武将!AX99:BB99)</f>
        <v>2364</v>
      </c>
      <c r="I99" s="27">
        <f>SUMPRODUCT(超R武将!E99:I99,超R武将!AI99:AM99)+SUMPRODUCT(超R武将!CH99:CL99,超R武将!BR99:BV99)</f>
        <v>1200</v>
      </c>
      <c r="J99" s="14">
        <v>30</v>
      </c>
    </row>
    <row r="100" spans="3:10" x14ac:dyDescent="0.15">
      <c r="C100" s="14">
        <v>95</v>
      </c>
      <c r="D100" s="27">
        <f>SUMPRODUCT(非R武将!E100:I100,非R武将!Y100:AC100)+SUMPRODUCT(非R武将!CH100:CL100,非R武将!BH100:BL100)</f>
        <v>2163.2631808655624</v>
      </c>
      <c r="E100" s="27">
        <f>SUMPRODUCT(非R武将!E100:I100,非R武将!O100:S100)+SUMPRODUCT(非R武将!CH100:CL100,非R武将!AX100:BB100)</f>
        <v>1670.9368627790059</v>
      </c>
      <c r="F100" s="27">
        <f>SUMPRODUCT(非R武将!E100:I100,非R武将!AI100:AM100)+SUMPRODUCT(非R武将!CH100:CL100,非R武将!BR100:BV100)</f>
        <v>892.24213512523079</v>
      </c>
      <c r="G100" s="27">
        <f>SUMPRODUCT(超R武将!E100:I100,超R武将!Y100:AC100)+SUMPRODUCT(超R武将!CH100:CL100,超R武将!BH100:BL100)</f>
        <v>3060</v>
      </c>
      <c r="H100" s="27">
        <f>SUMPRODUCT(超R武将!E100:I100,超R武将!O100:S100)+SUMPRODUCT(超R武将!CH100:CL100,超R武将!AX100:BB100)</f>
        <v>2364</v>
      </c>
      <c r="I100" s="27">
        <f>SUMPRODUCT(超R武将!E100:I100,超R武将!AI100:AM100)+SUMPRODUCT(超R武将!CH100:CL100,超R武将!BR100:BV100)</f>
        <v>1200</v>
      </c>
      <c r="J100" s="14">
        <v>30</v>
      </c>
    </row>
    <row r="101" spans="3:10" x14ac:dyDescent="0.15">
      <c r="C101" s="14">
        <v>96</v>
      </c>
      <c r="D101" s="27">
        <f>SUMPRODUCT(非R武将!E101:I101,非R武将!Y101:AC101)+SUMPRODUCT(非R武将!CH101:CL101,非R武将!BH101:BL101)</f>
        <v>2163.5207019863151</v>
      </c>
      <c r="E101" s="27">
        <f>SUMPRODUCT(非R武将!E101:I101,非R武将!O101:S101)+SUMPRODUCT(非R武将!CH101:CL101,非R武将!AX101:BB101)</f>
        <v>1671.1686317876834</v>
      </c>
      <c r="F101" s="27">
        <f>SUMPRODUCT(非R武将!E101:I101,非R武将!AI101:AM101)+SUMPRODUCT(非R武将!CH101:CL101,非R武将!BR101:BV101)</f>
        <v>892.57691258220939</v>
      </c>
      <c r="G101" s="27">
        <f>SUMPRODUCT(超R武将!E101:I101,超R武将!Y101:AC101)+SUMPRODUCT(超R武将!CH101:CL101,超R武将!BH101:BL101)</f>
        <v>3072</v>
      </c>
      <c r="H101" s="27">
        <f>SUMPRODUCT(超R武将!E101:I101,超R武将!O101:S101)+SUMPRODUCT(超R武将!CH101:CL101,超R武将!AX101:BB101)</f>
        <v>2364</v>
      </c>
      <c r="I101" s="27">
        <f>SUMPRODUCT(超R武将!E101:I101,超R武将!AI101:AM101)+SUMPRODUCT(超R武将!CH101:CL101,超R武将!BR101:BV101)</f>
        <v>1200</v>
      </c>
      <c r="J101" s="14">
        <v>30</v>
      </c>
    </row>
    <row r="102" spans="3:10" x14ac:dyDescent="0.15">
      <c r="C102" s="14">
        <v>97</v>
      </c>
      <c r="D102" s="27">
        <f>SUMPRODUCT(非R武将!E102:I102,非R武将!Y102:AC102)+SUMPRODUCT(非R武将!CH102:CL102,非R武将!BH102:BL102)</f>
        <v>2163.7782231070678</v>
      </c>
      <c r="E102" s="27">
        <f>SUMPRODUCT(非R武将!E102:I102,非R武将!O102:S102)+SUMPRODUCT(非R武将!CH102:CL102,非R武将!AX102:BB102)</f>
        <v>1671.4004007963611</v>
      </c>
      <c r="F102" s="27">
        <f>SUMPRODUCT(非R武将!E102:I102,非R武将!AI102:AM102)+SUMPRODUCT(非R武将!CH102:CL102,非R武将!BR102:BV102)</f>
        <v>892.9116900391881</v>
      </c>
      <c r="G102" s="27">
        <f>SUMPRODUCT(超R武将!E102:I102,超R武将!Y102:AC102)+SUMPRODUCT(超R武将!CH102:CL102,超R武将!BH102:BL102)</f>
        <v>3084</v>
      </c>
      <c r="H102" s="27">
        <f>SUMPRODUCT(超R武将!E102:I102,超R武将!O102:S102)+SUMPRODUCT(超R武将!CH102:CL102,超R武将!AX102:BB102)</f>
        <v>2364</v>
      </c>
      <c r="I102" s="27">
        <f>SUMPRODUCT(超R武将!E102:I102,超R武将!AI102:AM102)+SUMPRODUCT(超R武将!CH102:CL102,超R武将!BR102:BV102)</f>
        <v>1200</v>
      </c>
      <c r="J102" s="14">
        <v>30</v>
      </c>
    </row>
    <row r="103" spans="3:10" x14ac:dyDescent="0.15">
      <c r="C103" s="14">
        <v>98</v>
      </c>
      <c r="D103" s="27">
        <f>SUMPRODUCT(非R武将!E103:I103,非R武将!Y103:AC103)+SUMPRODUCT(非R武将!CH103:CL103,非R武将!BH103:BL103)</f>
        <v>2164.0357442278205</v>
      </c>
      <c r="E103" s="27">
        <f>SUMPRODUCT(非R武将!E103:I103,非R武将!O103:S103)+SUMPRODUCT(非R武将!CH103:CL103,非R武将!AX103:BB103)</f>
        <v>1671.6321698050385</v>
      </c>
      <c r="F103" s="27">
        <f>SUMPRODUCT(非R武将!E103:I103,非R武将!AI103:AM103)+SUMPRODUCT(非R武将!CH103:CL103,非R武将!BR103:BV103)</f>
        <v>893.24646749616682</v>
      </c>
      <c r="G103" s="27">
        <f>SUMPRODUCT(超R武将!E103:I103,超R武将!Y103:AC103)+SUMPRODUCT(超R武将!CH103:CL103,超R武将!BH103:BL103)</f>
        <v>3096</v>
      </c>
      <c r="H103" s="27">
        <f>SUMPRODUCT(超R武将!E103:I103,超R武将!O103:S103)+SUMPRODUCT(超R武将!CH103:CL103,超R武将!AX103:BB103)</f>
        <v>2364</v>
      </c>
      <c r="I103" s="27">
        <f>SUMPRODUCT(超R武将!E103:I103,超R武将!AI103:AM103)+SUMPRODUCT(超R武将!CH103:CL103,超R武将!BR103:BV103)</f>
        <v>1200</v>
      </c>
      <c r="J103" s="14">
        <v>30</v>
      </c>
    </row>
    <row r="104" spans="3:10" x14ac:dyDescent="0.15">
      <c r="C104" s="14">
        <v>99</v>
      </c>
      <c r="D104" s="27">
        <f>SUMPRODUCT(非R武将!E104:I104,非R武将!Y104:AC104)+SUMPRODUCT(非R武将!CH104:CL104,非R武将!BH104:BL104)</f>
        <v>2164.2932653485736</v>
      </c>
      <c r="E104" s="27">
        <f>SUMPRODUCT(非R武将!E104:I104,非R武将!O104:S104)+SUMPRODUCT(非R武将!CH104:CL104,非R武将!AX104:BB104)</f>
        <v>1757.3665816857169</v>
      </c>
      <c r="F104" s="27">
        <f>SUMPRODUCT(非R武将!E104:I104,非R武将!AI104:AM104)+SUMPRODUCT(非R武将!CH104:CL104,非R武将!BR104:BV104)</f>
        <v>893.58124495314553</v>
      </c>
      <c r="G104" s="27">
        <f>SUMPRODUCT(超R武将!E104:I104,超R武将!Y104:AC104)+SUMPRODUCT(超R武将!CH104:CL104,超R武将!BH104:BL104)</f>
        <v>3108</v>
      </c>
      <c r="H104" s="27">
        <f>SUMPRODUCT(超R武将!E104:I104,超R武将!O104:S104)+SUMPRODUCT(超R武将!CH104:CL104,超R武将!AX104:BB104)</f>
        <v>2364</v>
      </c>
      <c r="I104" s="27">
        <f>SUMPRODUCT(超R武将!E104:I104,超R武将!AI104:AM104)+SUMPRODUCT(超R武将!CH104:CL104,超R武将!BR104:BV104)</f>
        <v>1200</v>
      </c>
      <c r="J104" s="14">
        <v>30</v>
      </c>
    </row>
    <row r="105" spans="3:10" x14ac:dyDescent="0.15">
      <c r="C105" s="14">
        <v>100</v>
      </c>
      <c r="D105" s="27">
        <f>SUMPRODUCT(非R武将!E105:I105,非R武将!Y105:AC105)+SUMPRODUCT(非R武将!CH105:CL105,非R武将!BH105:BL105)</f>
        <v>2164.5507864693263</v>
      </c>
      <c r="E105" s="27">
        <f>SUMPRODUCT(非R武将!E105:I105,非R武将!O105:S105)+SUMPRODUCT(非R武将!CH105:CL105,非R武将!AX105:BB105)</f>
        <v>1757.6884830866579</v>
      </c>
      <c r="F105" s="27">
        <f>SUMPRODUCT(非R武将!E105:I105,非R武将!AI105:AM105)+SUMPRODUCT(非R武将!CH105:CL105,非R武将!BR105:BV105)</f>
        <v>893.91602241012424</v>
      </c>
      <c r="G105" s="27">
        <f>SUMPRODUCT(超R武将!E105:I105,超R武将!Y105:AC105)+SUMPRODUCT(超R武将!CH105:CL105,超R武将!BH105:BL105)</f>
        <v>3120</v>
      </c>
      <c r="H105" s="27">
        <f>SUMPRODUCT(超R武将!E105:I105,超R武将!O105:S105)+SUMPRODUCT(超R武将!CH105:CL105,超R武将!AX105:BB105)</f>
        <v>2364</v>
      </c>
      <c r="I105" s="27">
        <f>SUMPRODUCT(超R武将!E105:I105,超R武将!AI105:AM105)+SUMPRODUCT(超R武将!CH105:CL105,超R武将!BR105:BV105)</f>
        <v>1200</v>
      </c>
      <c r="J105" s="14">
        <v>30</v>
      </c>
    </row>
  </sheetData>
  <mergeCells count="2">
    <mergeCell ref="D4:F4"/>
    <mergeCell ref="G4:I4"/>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3:CL105"/>
  <sheetViews>
    <sheetView topLeftCell="BE1" workbookViewId="0">
      <selection activeCell="CA5" sqref="CA5:CE12"/>
    </sheetView>
  </sheetViews>
  <sheetFormatPr defaultRowHeight="11.25" x14ac:dyDescent="0.15"/>
  <cols>
    <col min="1" max="3" width="9" style="13"/>
    <col min="4" max="4" width="11.375" style="14" bestFit="1" customWidth="1"/>
    <col min="5" max="14" width="4.625" style="13" customWidth="1"/>
    <col min="15" max="19" width="4.625" style="14" customWidth="1"/>
    <col min="20" max="34" width="4.625" style="13" customWidth="1"/>
    <col min="35" max="74" width="4.625" style="14" customWidth="1"/>
    <col min="75" max="77" width="9" style="13"/>
    <col min="78" max="78" width="13.875" style="13" bestFit="1" customWidth="1"/>
    <col min="79" max="16384" width="9" style="13"/>
  </cols>
  <sheetData>
    <row r="3" spans="3:90" x14ac:dyDescent="0.15">
      <c r="E3" s="37" t="s">
        <v>77</v>
      </c>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t="s">
        <v>78</v>
      </c>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CA3" s="13">
        <v>1</v>
      </c>
      <c r="CB3" s="13">
        <v>2</v>
      </c>
      <c r="CC3" s="13">
        <v>3</v>
      </c>
      <c r="CD3" s="13">
        <v>4</v>
      </c>
      <c r="CE3" s="13">
        <v>5</v>
      </c>
    </row>
    <row r="4" spans="3:90" x14ac:dyDescent="0.15">
      <c r="E4" s="37" t="s">
        <v>73</v>
      </c>
      <c r="F4" s="37"/>
      <c r="G4" s="37"/>
      <c r="H4" s="37"/>
      <c r="I4" s="37"/>
      <c r="J4" s="37" t="s">
        <v>57</v>
      </c>
      <c r="K4" s="37"/>
      <c r="L4" s="37"/>
      <c r="M4" s="37"/>
      <c r="N4" s="37"/>
      <c r="O4" s="37" t="s">
        <v>72</v>
      </c>
      <c r="P4" s="37"/>
      <c r="Q4" s="37"/>
      <c r="R4" s="37"/>
      <c r="S4" s="37"/>
      <c r="T4" s="37" t="s">
        <v>56</v>
      </c>
      <c r="U4" s="37"/>
      <c r="V4" s="37"/>
      <c r="W4" s="37"/>
      <c r="X4" s="37"/>
      <c r="Y4" s="37" t="s">
        <v>58</v>
      </c>
      <c r="Z4" s="37"/>
      <c r="AA4" s="37"/>
      <c r="AB4" s="37"/>
      <c r="AC4" s="37"/>
      <c r="AD4" s="37" t="s">
        <v>59</v>
      </c>
      <c r="AE4" s="37"/>
      <c r="AF4" s="37"/>
      <c r="AG4" s="37"/>
      <c r="AH4" s="37"/>
      <c r="AI4" s="37" t="s">
        <v>80</v>
      </c>
      <c r="AJ4" s="37"/>
      <c r="AK4" s="37"/>
      <c r="AL4" s="37"/>
      <c r="AM4" s="37"/>
      <c r="AN4" s="37" t="s">
        <v>75</v>
      </c>
      <c r="AO4" s="37"/>
      <c r="AP4" s="37"/>
      <c r="AQ4" s="37"/>
      <c r="AR4" s="37"/>
      <c r="AS4" s="37" t="s">
        <v>76</v>
      </c>
      <c r="AT4" s="37"/>
      <c r="AU4" s="37"/>
      <c r="AV4" s="37"/>
      <c r="AW4" s="37"/>
      <c r="AX4" s="37" t="s">
        <v>72</v>
      </c>
      <c r="AY4" s="37"/>
      <c r="AZ4" s="37"/>
      <c r="BA4" s="37"/>
      <c r="BB4" s="37"/>
      <c r="BC4" s="37" t="s">
        <v>81</v>
      </c>
      <c r="BD4" s="37"/>
      <c r="BE4" s="37"/>
      <c r="BF4" s="37"/>
      <c r="BG4" s="37"/>
      <c r="BH4" s="37" t="s">
        <v>82</v>
      </c>
      <c r="BI4" s="37"/>
      <c r="BJ4" s="37"/>
      <c r="BK4" s="37"/>
      <c r="BL4" s="37"/>
      <c r="BM4" s="37" t="s">
        <v>83</v>
      </c>
      <c r="BN4" s="37"/>
      <c r="BO4" s="37"/>
      <c r="BP4" s="37"/>
      <c r="BQ4" s="37"/>
      <c r="BR4" s="37" t="s">
        <v>80</v>
      </c>
      <c r="BS4" s="37"/>
      <c r="BT4" s="37"/>
      <c r="BU4" s="37"/>
      <c r="BV4" s="37"/>
      <c r="BZ4" s="13" t="s">
        <v>65</v>
      </c>
      <c r="CA4" s="13" t="s">
        <v>66</v>
      </c>
      <c r="CB4" s="13" t="s">
        <v>67</v>
      </c>
      <c r="CC4" s="13" t="s">
        <v>68</v>
      </c>
      <c r="CD4" s="13" t="s">
        <v>69</v>
      </c>
      <c r="CE4" s="13" t="s">
        <v>70</v>
      </c>
      <c r="CH4" s="37" t="s">
        <v>149</v>
      </c>
      <c r="CI4" s="37"/>
      <c r="CJ4" s="37"/>
      <c r="CK4" s="37"/>
      <c r="CL4" s="37"/>
    </row>
    <row r="5" spans="3:90" x14ac:dyDescent="0.15">
      <c r="C5" s="13" t="s">
        <v>166</v>
      </c>
      <c r="D5" s="14" t="s">
        <v>74</v>
      </c>
      <c r="E5" s="13" t="s">
        <v>60</v>
      </c>
      <c r="F5" s="13" t="s">
        <v>61</v>
      </c>
      <c r="G5" s="13" t="s">
        <v>62</v>
      </c>
      <c r="H5" s="13" t="s">
        <v>63</v>
      </c>
      <c r="I5" s="13" t="s">
        <v>64</v>
      </c>
      <c r="J5" s="13" t="s">
        <v>60</v>
      </c>
      <c r="K5" s="13" t="s">
        <v>61</v>
      </c>
      <c r="L5" s="13" t="s">
        <v>62</v>
      </c>
      <c r="M5" s="13" t="s">
        <v>63</v>
      </c>
      <c r="N5" s="13" t="s">
        <v>64</v>
      </c>
      <c r="O5" s="14" t="s">
        <v>60</v>
      </c>
      <c r="P5" s="14" t="s">
        <v>61</v>
      </c>
      <c r="Q5" s="14" t="s">
        <v>62</v>
      </c>
      <c r="R5" s="14" t="s">
        <v>63</v>
      </c>
      <c r="S5" s="14" t="s">
        <v>64</v>
      </c>
      <c r="T5" s="13" t="s">
        <v>60</v>
      </c>
      <c r="U5" s="13" t="s">
        <v>61</v>
      </c>
      <c r="V5" s="13" t="s">
        <v>62</v>
      </c>
      <c r="W5" s="13" t="s">
        <v>63</v>
      </c>
      <c r="X5" s="13" t="s">
        <v>64</v>
      </c>
      <c r="Y5" s="13" t="s">
        <v>60</v>
      </c>
      <c r="Z5" s="13" t="s">
        <v>61</v>
      </c>
      <c r="AA5" s="13" t="s">
        <v>62</v>
      </c>
      <c r="AB5" s="13" t="s">
        <v>63</v>
      </c>
      <c r="AC5" s="13" t="s">
        <v>64</v>
      </c>
      <c r="AD5" s="13" t="s">
        <v>60</v>
      </c>
      <c r="AE5" s="13" t="s">
        <v>61</v>
      </c>
      <c r="AF5" s="13" t="s">
        <v>62</v>
      </c>
      <c r="AG5" s="13" t="s">
        <v>63</v>
      </c>
      <c r="AH5" s="13" t="s">
        <v>64</v>
      </c>
      <c r="AI5" s="14" t="s">
        <v>60</v>
      </c>
      <c r="AJ5" s="14" t="s">
        <v>61</v>
      </c>
      <c r="AK5" s="14" t="s">
        <v>62</v>
      </c>
      <c r="AL5" s="14" t="s">
        <v>63</v>
      </c>
      <c r="AM5" s="14" t="s">
        <v>64</v>
      </c>
      <c r="AN5" s="14" t="s">
        <v>60</v>
      </c>
      <c r="AO5" s="14" t="s">
        <v>61</v>
      </c>
      <c r="AP5" s="14" t="s">
        <v>62</v>
      </c>
      <c r="AQ5" s="14" t="s">
        <v>63</v>
      </c>
      <c r="AR5" s="14" t="s">
        <v>64</v>
      </c>
      <c r="AS5" s="14" t="s">
        <v>60</v>
      </c>
      <c r="AT5" s="14" t="s">
        <v>61</v>
      </c>
      <c r="AU5" s="14" t="s">
        <v>62</v>
      </c>
      <c r="AV5" s="14" t="s">
        <v>63</v>
      </c>
      <c r="AW5" s="14" t="s">
        <v>64</v>
      </c>
      <c r="AX5" s="14" t="s">
        <v>60</v>
      </c>
      <c r="AY5" s="14" t="s">
        <v>61</v>
      </c>
      <c r="AZ5" s="14" t="s">
        <v>62</v>
      </c>
      <c r="BA5" s="14" t="s">
        <v>63</v>
      </c>
      <c r="BB5" s="14" t="s">
        <v>64</v>
      </c>
      <c r="BC5" s="14" t="s">
        <v>60</v>
      </c>
      <c r="BD5" s="14" t="s">
        <v>61</v>
      </c>
      <c r="BE5" s="14" t="s">
        <v>62</v>
      </c>
      <c r="BF5" s="14" t="s">
        <v>63</v>
      </c>
      <c r="BG5" s="14" t="s">
        <v>64</v>
      </c>
      <c r="BH5" s="14" t="s">
        <v>60</v>
      </c>
      <c r="BI5" s="14" t="s">
        <v>61</v>
      </c>
      <c r="BJ5" s="14" t="s">
        <v>62</v>
      </c>
      <c r="BK5" s="14" t="s">
        <v>63</v>
      </c>
      <c r="BL5" s="14" t="s">
        <v>64</v>
      </c>
      <c r="BM5" s="14" t="s">
        <v>60</v>
      </c>
      <c r="BN5" s="14" t="s">
        <v>61</v>
      </c>
      <c r="BO5" s="14" t="s">
        <v>62</v>
      </c>
      <c r="BP5" s="14" t="s">
        <v>63</v>
      </c>
      <c r="BQ5" s="14" t="s">
        <v>64</v>
      </c>
      <c r="BR5" s="14" t="s">
        <v>60</v>
      </c>
      <c r="BS5" s="14" t="s">
        <v>61</v>
      </c>
      <c r="BT5" s="14" t="s">
        <v>62</v>
      </c>
      <c r="BU5" s="14" t="s">
        <v>63</v>
      </c>
      <c r="BV5" s="14" t="s">
        <v>64</v>
      </c>
      <c r="BZ5" s="13">
        <v>0</v>
      </c>
      <c r="CA5" s="13">
        <f>ROUND([1]武将升星!D58*100,0)</f>
        <v>0</v>
      </c>
      <c r="CB5" s="33">
        <f>ROUND([1]武将升星!E58*100,0)</f>
        <v>6</v>
      </c>
      <c r="CC5" s="33">
        <f>ROUND([1]武将升星!F58*100,0)</f>
        <v>10</v>
      </c>
      <c r="CD5" s="33">
        <f>ROUND([1]武将升星!G58*100,0)</f>
        <v>22</v>
      </c>
      <c r="CE5" s="33">
        <f>ROUND([1]武将升星!H58*100,0)</f>
        <v>50</v>
      </c>
      <c r="CH5" s="27" t="s">
        <v>60</v>
      </c>
      <c r="CI5" s="27" t="s">
        <v>61</v>
      </c>
      <c r="CJ5" s="27" t="s">
        <v>62</v>
      </c>
      <c r="CK5" s="27" t="s">
        <v>63</v>
      </c>
      <c r="CL5" s="27" t="s">
        <v>64</v>
      </c>
    </row>
    <row r="6" spans="3:90" x14ac:dyDescent="0.15">
      <c r="C6" s="13">
        <v>1</v>
      </c>
      <c r="D6" s="14">
        <v>3</v>
      </c>
      <c r="E6" s="13">
        <f>IFERROR(IF(求节点([1]基础状态预期!$D$17:$D$55,[1]基础状态预期!F$17:F$55,$C6)&lt;=0,0,求节点([1]基础状态预期!$D$17:$D$55,[1]基础状态预期!F$17:F$55,$C6)),0)</f>
        <v>0</v>
      </c>
      <c r="F6" s="14">
        <f>IFERROR(IF(求节点([1]基础状态预期!$D$17:$D$55,[1]基础状态预期!G$17:G$55,$C6)&lt;=0,0,求节点([1]基础状态预期!$D$17:$D$55,[1]基础状态预期!G$17:G$55,$C6)),0)</f>
        <v>0</v>
      </c>
      <c r="G6" s="14">
        <f>IFERROR(IF(求节点([1]基础状态预期!$D$17:$D$55,[1]基础状态预期!H$17:H$55,$C6)&lt;=0,0,求节点([1]基础状态预期!$D$17:$D$55,[1]基础状态预期!H$17:H$55,$C6)),0)</f>
        <v>0.19999999999999996</v>
      </c>
      <c r="H6" s="14">
        <f>IFERROR(IF(求节点([1]基础状态预期!$D$17:$D$55,[1]基础状态预期!I$17:I$55,$C6)&lt;=0,0,求节点([1]基础状态预期!$D$17:$D$55,[1]基础状态预期!I$17:I$55,$C6)),0)</f>
        <v>0.39999999999999991</v>
      </c>
      <c r="I6" s="14">
        <f>IFERROR(IF(求节点([1]基础状态预期!$D$17:$D$55,[1]基础状态预期!J$17:J$55,$C6)&lt;=0,0,求节点([1]基础状态预期!$D$17:$D$55,[1]基础状态预期!J$17:J$55,$C6)),0)</f>
        <v>0</v>
      </c>
      <c r="J6" s="14">
        <f>IFERROR(IF(求节点([1]基础状态预期!$D$17:$D$55,[1]基础状态预期!K$17:K$55,$C6)&lt;=0,0,求节点([1]基础状态预期!$D$17:$D$55,[1]基础状态预期!K$17:K$55,$C6)),0)</f>
        <v>0</v>
      </c>
      <c r="K6" s="14">
        <f>IFERROR(IF(求节点([1]基础状态预期!$D$17:$D$55,[1]基础状态预期!L$17:L$55,$C6)&lt;=0,0,求节点([1]基础状态预期!$D$17:$D$55,[1]基础状态预期!L$17:L$55,$C6)),0)</f>
        <v>0</v>
      </c>
      <c r="L6" s="14">
        <f>IFERROR(IF(求节点([1]基础状态预期!$D$17:$D$55,[1]基础状态预期!M$17:M$55,$C6)&lt;=0,0,求节点([1]基础状态预期!$D$17:$D$55,[1]基础状态预期!M$17:M$55,$C6)),0)</f>
        <v>4.3613065449772004E-2</v>
      </c>
      <c r="M6" s="14">
        <f>IFERROR(IF(求节点([1]基础状态预期!$D$17:$D$55,[1]基础状态预期!N$17:N$55,$C6)&lt;=0,0,求节点([1]基础状态预期!$D$17:$D$55,[1]基础状态预期!N$17:N$55,$C6)),0)</f>
        <v>0</v>
      </c>
      <c r="N6" s="14">
        <f>IFERROR(IF(求节点([1]基础状态预期!$D$17:$D$55,[1]基础状态预期!O$17:O$55,$C6)&lt;=0,0,求节点([1]基础状态预期!$D$17:$D$55,[1]基础状态预期!O$17:O$55,$C6)),0)</f>
        <v>0</v>
      </c>
      <c r="O6" s="14">
        <f t="shared" ref="O6:O37" si="0">INDEX($CA$5:$CE$12,MATCH(J6,$BZ$5:$BZ$12,1),MATCH(O$5,$CA$4:$CE$4,0))</f>
        <v>0</v>
      </c>
      <c r="P6" s="14">
        <f t="shared" ref="P6:P37" si="1">INDEX($CA$5:$CE$12,MATCH(K6,$BZ$5:$BZ$12,1),MATCH(P$5,$CA$4:$CE$4,0))</f>
        <v>6</v>
      </c>
      <c r="Q6" s="14">
        <f t="shared" ref="Q6:Q37" si="2">INDEX($CA$5:$CE$12,MATCH(L6,$BZ$5:$BZ$12,1),MATCH(Q$5,$CA$4:$CE$4,0))</f>
        <v>10</v>
      </c>
      <c r="R6" s="14">
        <f t="shared" ref="R6:R37" si="3">INDEX($CA$5:$CE$12,MATCH(M6,$BZ$5:$BZ$12,1),MATCH(R$5,$CA$4:$CE$4,0))</f>
        <v>22</v>
      </c>
      <c r="S6" s="14">
        <f t="shared" ref="S6:S37" si="4">INDEX($CA$5:$CE$12,MATCH(N6,$BZ$5:$BZ$12,1),MATCH(S$5,$CA$4:$CE$4,0))</f>
        <v>50</v>
      </c>
      <c r="T6" s="14">
        <f>IFERROR(IF(求节点([1]基础状态预期!$D$17:$D$55,[1]基础状态预期!P$17:P$55,$C6)&lt;=0,0,求节点([1]基础状态预期!$D$17:$D$55,[1]基础状态预期!P$17:P$55,$C6)),0)</f>
        <v>0</v>
      </c>
      <c r="U6" s="14">
        <f>IFERROR(IF(求节点([1]基础状态预期!$D$17:$D$55,[1]基础状态预期!Q$17:Q$55,$C6)&lt;=0,0,求节点([1]基础状态预期!$D$17:$D$55,[1]基础状态预期!Q$17:Q$55,$C6)),0)</f>
        <v>0</v>
      </c>
      <c r="V6" s="14">
        <f>IFERROR(IF(求节点([1]基础状态预期!$D$17:$D$55,[1]基础状态预期!R$17:R$55,$C6)&lt;=0,0,求节点([1]基础状态预期!$D$17:$D$55,[1]基础状态预期!R$17:R$55,$C6)),0)</f>
        <v>4.0000000000000036E-2</v>
      </c>
      <c r="W6" s="14">
        <f>IFERROR(IF(求节点([1]基础状态预期!$D$17:$D$55,[1]基础状态预期!S$17:S$55,$C6)&lt;=0,0,求节点([1]基础状态预期!$D$17:$D$55,[1]基础状态预期!S$17:S$55,$C6)),0)</f>
        <v>4.0000000000000036E-2</v>
      </c>
      <c r="X6" s="14">
        <f>IFERROR(IF(求节点([1]基础状态预期!$D$17:$D$55,[1]基础状态预期!T$17:T$55,$C6)&lt;=0,0,求节点([1]基础状态预期!$D$17:$D$55,[1]基础状态预期!T$17:T$55,$C6)),0)</f>
        <v>0</v>
      </c>
      <c r="Y6" s="14">
        <f>IFERROR(IF(求节点([1]基础状态预期!$D$17:$D$55,[1]基础状态预期!U$17:U$55,$C6)&lt;=0,0,求节点([1]基础状态预期!$D$17:$D$55,[1]基础状态预期!U$17:U$55,$C6)),0)</f>
        <v>0</v>
      </c>
      <c r="Z6" s="14">
        <f>MIN(IFERROR(IF(求节点([1]基础状态预期!$D$17:$D$55,[1]基础状态预期!V$17:V$55,$C6)&lt;=0,0,求节点([1]基础状态预期!$D$17:$D$55,[1]基础状态预期!V$17:V$55,$C6)),0),10)</f>
        <v>0</v>
      </c>
      <c r="AA6" s="14">
        <f>MIN(IFERROR(IF(求节点([1]基础状态预期!$D$17:$D$55,[1]基础状态预期!W$17:W$55,$C6)&lt;=0,0,求节点([1]基础状态预期!$D$17:$D$55,[1]基础状态预期!W$17:W$55,$C6)),0),60)</f>
        <v>2</v>
      </c>
      <c r="AB6" s="14">
        <f>MIN(IFERROR(IF(求节点([1]基础状态预期!$D$17:$D$55,[1]基础状态预期!X$17:X$55,$C6)&lt;=0,0,求节点([1]基础状态预期!$D$17:$D$55,[1]基础状态预期!X$17:X$55,$C6)),0),80)</f>
        <v>2</v>
      </c>
      <c r="AC6" s="14">
        <f>MIN(IFERROR(IF(求节点([1]基础状态预期!$D$17:$D$55,[1]基础状态预期!Y$17:Y$55,$C6)&lt;=0,0,求节点([1]基础状态预期!$D$17:$D$55,[1]基础状态预期!Y$17:Y$55,$C6)),0),80)</f>
        <v>0</v>
      </c>
      <c r="AD6" s="14">
        <f>IFERROR(IF(求节点([1]基础状态预期!$D$17:$D$55,[1]基础状态预期!Z$17:Z$55,$C6)&lt;=0,0,求节点([1]基础状态预期!$D$17:$D$55,[1]基础状态预期!Z$17:Z$55,$C6)),0)</f>
        <v>0</v>
      </c>
      <c r="AE6" s="14">
        <f>IFERROR(IF(求节点([1]基础状态预期!$D$17:$D$55,[1]基础状态预期!AA$17:AA$55,$C6)&lt;=0,0,求节点([1]基础状态预期!$D$17:$D$55,[1]基础状态预期!AA$17:AA$55,$C6)),0)</f>
        <v>0</v>
      </c>
      <c r="AF6" s="14">
        <f>IFERROR(IF(求节点([1]基础状态预期!$D$17:$D$55,[1]基础状态预期!AB$17:AB$55,$C6)&lt;=0,0,求节点([1]基础状态预期!$D$17:$D$55,[1]基础状态预期!AB$17:AB$55,$C6)),0)</f>
        <v>0</v>
      </c>
      <c r="AG6" s="14">
        <f>IFERROR(IF(求节点([1]基础状态预期!$D$17:$D$55,[1]基础状态预期!AC$17:AC$55,$C6)&lt;=0,0,求节点([1]基础状态预期!$D$17:$D$55,[1]基础状态预期!AC$17:AC$55,$C6)),0)</f>
        <v>0</v>
      </c>
      <c r="AH6" s="14">
        <f>IFERROR(IF(求节点([1]基础状态预期!$D$17:$D$55,[1]基础状态预期!AD$17:AD$55,$C6)&lt;=0,0,求节点([1]基础状态预期!$D$17:$D$55,[1]基础状态预期!AD$17:AD$55,$C6)),0)</f>
        <v>0</v>
      </c>
      <c r="AI6" s="14">
        <f>INDEX($CA$16:$CE$18,MATCH(AD6,$BZ$16:$BZ$18,1),MATCH(AI$5,$CA$15:$CE$15,0))</f>
        <v>0</v>
      </c>
      <c r="AJ6" s="14">
        <f t="shared" ref="AJ6:AM6" si="5">INDEX($CA$16:$CE$18,MATCH(AE6,$BZ$16:$BZ$18,1),MATCH(AJ$5,$CA$15:$CE$15,0))</f>
        <v>0</v>
      </c>
      <c r="AK6" s="14">
        <f t="shared" si="5"/>
        <v>0</v>
      </c>
      <c r="AL6" s="14">
        <f t="shared" si="5"/>
        <v>0</v>
      </c>
      <c r="AM6" s="14">
        <f t="shared" si="5"/>
        <v>0</v>
      </c>
      <c r="AN6" s="14">
        <v>0</v>
      </c>
      <c r="AO6" s="14">
        <f>IFERROR(IF(求节点([1]各r阵容卡情况!$F$11:$F$27,[1]各r阵容卡情况!G$11:G$27,$C6)&lt;=0,0,求节点([1]各r阵容卡情况!$F$11:$F$27,[1]各r阵容卡情况!G$11:G$27,$C6)),0)</f>
        <v>0</v>
      </c>
      <c r="AP6" s="14">
        <f>IFERROR(IF(求节点([1]各r阵容卡情况!$F$11:$F$27,[1]各r阵容卡情况!H$11:H$27,$C6)&lt;=0,0,求节点([1]各r阵容卡情况!$F$11:$F$27,[1]各r阵容卡情况!H$11:H$27,$C6)),0)</f>
        <v>0</v>
      </c>
      <c r="AQ6" s="14">
        <f>IFERROR(IF(求节点([1]各r阵容卡情况!$F$11:$F$27,[1]各r阵容卡情况!I$11:I$27,$C6)&lt;=0,0,求节点([1]各r阵容卡情况!$F$11:$F$27,[1]各r阵容卡情况!I$11:I$27,$C6)),0)</f>
        <v>0</v>
      </c>
      <c r="AR6" s="14">
        <f>IFERROR(IF(求节点([1]各r阵容卡情况!$F$11:$F$27,[1]各r阵容卡情况!J$11:J$27,$C6)&lt;=0,0,求节点([1]各r阵容卡情况!$F$11:$F$27,[1]各r阵容卡情况!J$11:J$27,$C6)),0)</f>
        <v>0</v>
      </c>
      <c r="AS6" s="14">
        <v>0</v>
      </c>
      <c r="AT6" s="14">
        <f>IFERROR(IF(求节点([1]各r阵容卡情况!$F$11:$F$27,[1]各r阵容卡情况!K$11:K$27,$C6)&lt;=0,0,求节点([1]各r阵容卡情况!$F$11:$F$27,[1]各r阵容卡情况!K$11:K$27,$C6)),0)</f>
        <v>0.30000000000000027</v>
      </c>
      <c r="AU6" s="14">
        <f>IFERROR(IF(求节点([1]各r阵容卡情况!$F$11:$F$27,[1]各r阵容卡情况!L$11:L$27,$C6)&lt;=0,0,求节点([1]各r阵容卡情况!$F$11:$F$27,[1]各r阵容卡情况!L$11:L$27,$C6)),0)</f>
        <v>4.3613065449772004E-2</v>
      </c>
      <c r="AV6" s="14">
        <f>IFERROR(IF(求节点([1]各r阵容卡情况!$F$11:$F$27,[1]各r阵容卡情况!M$11:M$27,$C6)&lt;=0,0,求节点([1]各r阵容卡情况!$F$11:$F$27,[1]各r阵容卡情况!M$11:M$27,$C6)),0)</f>
        <v>0</v>
      </c>
      <c r="AW6" s="14">
        <f>IFERROR(IF(求节点([1]各r阵容卡情况!$F$11:$F$27,[1]各r阵容卡情况!N$11:N$27,$C6)&lt;=0,0,求节点([1]各r阵容卡情况!$F$11:$F$27,[1]各r阵容卡情况!N$11:N$27,$C6)),0)</f>
        <v>0</v>
      </c>
      <c r="AX6" s="14">
        <f>INDEX($CA$5:$CE$12,MATCH(AS6,$BZ$5:$BZ$12,1),MATCH(AX$5,$CA$4:$CE$4,0))</f>
        <v>0</v>
      </c>
      <c r="AY6" s="14">
        <f t="shared" ref="AY6:BB6" si="6">INDEX($CA$5:$CE$12,MATCH(AT6,$BZ$5:$BZ$12,1),MATCH(AY$5,$CA$4:$CE$4,0))</f>
        <v>6</v>
      </c>
      <c r="AZ6" s="14">
        <f t="shared" si="6"/>
        <v>10</v>
      </c>
      <c r="BA6" s="14">
        <f t="shared" si="6"/>
        <v>22</v>
      </c>
      <c r="BB6" s="14">
        <f t="shared" si="6"/>
        <v>50</v>
      </c>
      <c r="BC6" s="14">
        <v>0</v>
      </c>
      <c r="BD6" s="14">
        <f>IFERROR(IF(求节点([1]各r阵容卡情况!$F$11:$F$27,[1]各r阵容卡情况!S$11:S$27,$C6)&lt;=0,0,求节点([1]各r阵容卡情况!$F$11:$F$27,[1]各r阵容卡情况!S$11:S$27,$C6)),0)</f>
        <v>4.0000000000000036E-2</v>
      </c>
      <c r="BE6" s="15">
        <f>IFERROR(IF(求节点([1]各r阵容卡情况!$F$11:$F$27,[1]各r阵容卡情况!T$11:T$27,$C6)&lt;=0,0,求节点([1]各r阵容卡情况!$F$11:$F$27,[1]各r阵容卡情况!T$11:T$27,$C6)),0)</f>
        <v>4.0000000000000036E-2</v>
      </c>
      <c r="BF6" s="15">
        <f>IFERROR(IF(求节点([1]各r阵容卡情况!$F$11:$F$27,[1]各r阵容卡情况!U$11:U$27,$C6)&lt;=0,0,求节点([1]各r阵容卡情况!$F$11:$F$27,[1]各r阵容卡情况!U$11:U$27,$C6)),0)</f>
        <v>4.0000000000000036E-2</v>
      </c>
      <c r="BG6" s="15">
        <f>IFERROR(IF(求节点([1]各r阵容卡情况!$F$11:$F$27,[1]各r阵容卡情况!V$11:V$27,$C6)&lt;=0,0,求节点([1]各r阵容卡情况!$F$11:$F$27,[1]各r阵容卡情况!V$11:V$27,$C6)),0)</f>
        <v>4.0000000000000036E-2</v>
      </c>
      <c r="BH6" s="14">
        <f>MIN($C6,10)</f>
        <v>1</v>
      </c>
      <c r="BI6" s="14">
        <f t="shared" ref="BI6:BI21" si="7">MIN($C6,10)</f>
        <v>1</v>
      </c>
      <c r="BJ6" s="14">
        <f>MIN($C6,60)</f>
        <v>1</v>
      </c>
      <c r="BK6" s="14">
        <f>MIN($C6,80)</f>
        <v>1</v>
      </c>
      <c r="BL6" s="14">
        <f>MIN($C6,80)</f>
        <v>1</v>
      </c>
      <c r="BM6" s="14">
        <v>0</v>
      </c>
      <c r="BN6" s="14">
        <f>IFERROR(IF(求节点([1]各r阵容卡情况!$F$11:$F$27,[1]各r阵容卡情况!AA$11:AA$27,$C6)&lt;=0,0,求节点([1]各r阵容卡情况!$F$11:$F$27,[1]各r阵容卡情况!AA$11:AA$27,$C6)),0)</f>
        <v>0</v>
      </c>
      <c r="BO6" s="14">
        <f>IFERROR(IF(求节点([1]各r阵容卡情况!$F$11:$F$27,[1]各r阵容卡情况!AB$11:AB$27,$C6)&lt;=0,0,求节点([1]各r阵容卡情况!$F$11:$F$27,[1]各r阵容卡情况!AB$11:AB$27,$C6)),0)</f>
        <v>0</v>
      </c>
      <c r="BP6" s="14">
        <f>IFERROR(IF(求节点([1]各r阵容卡情况!$F$11:$F$27,[1]各r阵容卡情况!AC$11:AC$27,$C6)&lt;=0,0,求节点([1]各r阵容卡情况!$F$11:$F$27,[1]各r阵容卡情况!AC$11:AC$27,$C6)),0)</f>
        <v>0</v>
      </c>
      <c r="BQ6" s="14">
        <f>IFERROR(IF(求节点([1]各r阵容卡情况!$F$11:$F$27,[1]各r阵容卡情况!AD$11:AD$27,$C6)&lt;=0,0,求节点([1]各r阵容卡情况!$F$11:$F$27,[1]各r阵容卡情况!AD$11:AD$27,$C6)),0)</f>
        <v>0</v>
      </c>
      <c r="BR6" s="14">
        <f>INDEX($CA$16:$CE$18,MATCH(BM6,$BZ$16:$BZ$18,1),MATCH(BR$5,$CA$15:$CE$15,0))</f>
        <v>0</v>
      </c>
      <c r="BS6" s="14">
        <f t="shared" ref="BS6" si="8">INDEX($CA$16:$CE$18,MATCH(BN6,$BZ$16:$BZ$18,1),MATCH(BS$5,$CA$15:$CE$15,0))</f>
        <v>0</v>
      </c>
      <c r="BT6" s="14">
        <f t="shared" ref="BT6" si="9">INDEX($CA$16:$CE$18,MATCH(BO6,$BZ$16:$BZ$18,1),MATCH(BT$5,$CA$15:$CE$15,0))</f>
        <v>0</v>
      </c>
      <c r="BU6" s="14">
        <f t="shared" ref="BU6" si="10">INDEX($CA$16:$CE$18,MATCH(BP6,$BZ$16:$BZ$18,1),MATCH(BU$5,$CA$15:$CE$15,0))</f>
        <v>0</v>
      </c>
      <c r="BV6" s="14">
        <f t="shared" ref="BV6" si="11">INDEX($CA$16:$CE$18,MATCH(BQ6,$BZ$16:$BZ$18,1),MATCH(BV$5,$CA$15:$CE$15,0))</f>
        <v>0</v>
      </c>
      <c r="BZ6" s="13">
        <v>1</v>
      </c>
      <c r="CA6" s="33">
        <f>ROUND([1]武将升星!D59*100,0)</f>
        <v>2</v>
      </c>
      <c r="CB6" s="33">
        <f>ROUND([1]武将升星!E59*100,0)</f>
        <v>9</v>
      </c>
      <c r="CC6" s="33">
        <f>ROUND([1]武将升星!F59*100,0)</f>
        <v>15</v>
      </c>
      <c r="CD6" s="33">
        <f>ROUND([1]武将升星!G59*100,0)</f>
        <v>29</v>
      </c>
      <c r="CE6" s="33">
        <f>ROUND([1]武将升星!H59*100,0)</f>
        <v>58</v>
      </c>
      <c r="CH6" s="13">
        <f>IFERROR(MIN(($D6-SUM($E6:$I6)),SUM($AN6:$AR6))*AN6/SUM($AN6:$AR6),0)</f>
        <v>0</v>
      </c>
      <c r="CI6" s="28">
        <v>0</v>
      </c>
      <c r="CJ6" s="28">
        <v>0</v>
      </c>
      <c r="CK6" s="28">
        <v>0</v>
      </c>
      <c r="CL6" s="28">
        <v>0</v>
      </c>
    </row>
    <row r="7" spans="3:90" x14ac:dyDescent="0.15">
      <c r="C7" s="13">
        <v>2</v>
      </c>
      <c r="D7" s="14">
        <v>4</v>
      </c>
      <c r="E7" s="14">
        <f>IFERROR(IF(求节点([1]基础状态预期!$D$17:$D$33,[1]基础状态预期!F$17:F$33,$C7)&lt;=0,0,求节点([1]基础状态预期!$D$17:$D$33,[1]基础状态预期!F$17:F$33,$C7)),0)</f>
        <v>0</v>
      </c>
      <c r="F7" s="14">
        <f>IFERROR(IF(求节点([1]基础状态预期!$D$17:$D$33,[1]基础状态预期!G$17:G$33,$C7)&lt;=0,0,求节点([1]基础状态预期!$D$17:$D$33,[1]基础状态预期!G$17:G$33,$C7)),0)</f>
        <v>0</v>
      </c>
      <c r="G7" s="14">
        <f>IFERROR(IF(求节点([1]基础状态预期!$D$17:$D$33,[1]基础状态预期!H$17:H$33,$C7)&lt;=0,0,求节点([1]基础状态预期!$D$17:$D$33,[1]基础状态预期!H$17:H$33,$C7)),0)</f>
        <v>0.39999999999999991</v>
      </c>
      <c r="H7" s="14">
        <f>IFERROR(IF(求节点([1]基础状态预期!$D$17:$D$33,[1]基础状态预期!I$17:I$33,$C7)&lt;=0,0,求节点([1]基础状态预期!$D$17:$D$33,[1]基础状态预期!I$17:I$33,$C7)),0)</f>
        <v>0.79999999999999982</v>
      </c>
      <c r="I7" s="14">
        <f>IFERROR(IF(求节点([1]基础状态预期!$D$17:$D$33,[1]基础状态预期!J$17:J$33,$C7)&lt;=0,0,求节点([1]基础状态预期!$D$17:$D$33,[1]基础状态预期!J$17:J$33,$C7)),0)</f>
        <v>0</v>
      </c>
      <c r="J7" s="14">
        <f>IFERROR(IF(求节点([1]基础状态预期!$D$17:$D$33,[1]基础状态预期!K$17:K$33,$C7)&lt;=0,0,求节点([1]基础状态预期!$D$17:$D$33,[1]基础状态预期!K$17:K$33,$C7)),0)</f>
        <v>0</v>
      </c>
      <c r="K7" s="14">
        <f>IFERROR(IF(求节点([1]基础状态预期!$D$17:$D$33,[1]基础状态预期!L$17:L$33,$C7)&lt;=0,0,求节点([1]基础状态预期!$D$17:$D$33,[1]基础状态预期!L$17:L$33,$C7)),0)</f>
        <v>0</v>
      </c>
      <c r="L7" s="14">
        <f>IFERROR(IF(求节点([1]基础状态预期!$D$17:$D$33,[1]基础状态预期!M$17:M$33,$C7)&lt;=0,0,求节点([1]基础状态预期!$D$17:$D$33,[1]基础状态预期!M$17:M$33,$C7)),0)</f>
        <v>8.7226130899544063E-2</v>
      </c>
      <c r="M7" s="14">
        <f>IFERROR(IF(求节点([1]基础状态预期!$D$17:$D$33,[1]基础状态预期!N$17:N$33,$C7)&lt;=0,0,求节点([1]基础状态预期!$D$17:$D$33,[1]基础状态预期!N$17:N$33,$C7)),0)</f>
        <v>0</v>
      </c>
      <c r="N7" s="14">
        <f>IFERROR(IF(求节点([1]基础状态预期!$D$17:$D$33,[1]基础状态预期!O$17:O$33,$C7)&lt;=0,0,求节点([1]基础状态预期!$D$17:$D$33,[1]基础状态预期!O$17:O$33,$C7)),0)</f>
        <v>0</v>
      </c>
      <c r="O7" s="14">
        <f t="shared" si="0"/>
        <v>0</v>
      </c>
      <c r="P7" s="14">
        <f t="shared" si="1"/>
        <v>6</v>
      </c>
      <c r="Q7" s="14">
        <f t="shared" si="2"/>
        <v>10</v>
      </c>
      <c r="R7" s="14">
        <f t="shared" si="3"/>
        <v>22</v>
      </c>
      <c r="S7" s="14">
        <f t="shared" si="4"/>
        <v>50</v>
      </c>
      <c r="T7" s="32">
        <f>IFERROR(IF(求节点([1]基础状态预期!$D$17:$D$55,[1]基础状态预期!P$17:P$55,$C7)&lt;=0,0,求节点([1]基础状态预期!$D$17:$D$55,[1]基础状态预期!P$17:P$55,$C7)),0)</f>
        <v>0</v>
      </c>
      <c r="U7" s="32">
        <f>IFERROR(IF(求节点([1]基础状态预期!$D$17:$D$55,[1]基础状态预期!Q$17:Q$55,$C7)&lt;=0,0,求节点([1]基础状态预期!$D$17:$D$55,[1]基础状态预期!Q$17:Q$55,$C7)),0)</f>
        <v>0</v>
      </c>
      <c r="V7" s="32">
        <f>IFERROR(IF(求节点([1]基础状态预期!$D$17:$D$55,[1]基础状态预期!R$17:R$55,$C7)&lt;=0,0,求节点([1]基础状态预期!$D$17:$D$55,[1]基础状态预期!R$17:R$55,$C7)),0)</f>
        <v>8.0000000000000016E-2</v>
      </c>
      <c r="W7" s="32">
        <f>IFERROR(IF(求节点([1]基础状态预期!$D$17:$D$55,[1]基础状态预期!S$17:S$55,$C7)&lt;=0,0,求节点([1]基础状态预期!$D$17:$D$55,[1]基础状态预期!S$17:S$55,$C7)),0)</f>
        <v>8.0000000000000016E-2</v>
      </c>
      <c r="X7" s="32">
        <f>IFERROR(IF(求节点([1]基础状态预期!$D$17:$D$55,[1]基础状态预期!T$17:T$55,$C7)&lt;=0,0,求节点([1]基础状态预期!$D$17:$D$55,[1]基础状态预期!T$17:T$55,$C7)),0)</f>
        <v>0</v>
      </c>
      <c r="Y7" s="32">
        <f>IFERROR(IF(求节点([1]基础状态预期!$D$17:$D$55,[1]基础状态预期!U$17:U$55,$C7)&lt;=0,0,求节点([1]基础状态预期!$D$17:$D$55,[1]基础状态预期!U$17:U$55,$C7)),0)</f>
        <v>0</v>
      </c>
      <c r="Z7" s="32">
        <f>MIN(IFERROR(IF(求节点([1]基础状态预期!$D$17:$D$55,[1]基础状态预期!V$17:V$55,$C7)&lt;=0,0,求节点([1]基础状态预期!$D$17:$D$55,[1]基础状态预期!V$17:V$55,$C7)),0),10)</f>
        <v>0</v>
      </c>
      <c r="AA7" s="32">
        <f>MIN(IFERROR(IF(求节点([1]基础状态预期!$D$17:$D$55,[1]基础状态预期!W$17:W$55,$C7)&lt;=0,0,求节点([1]基础状态预期!$D$17:$D$55,[1]基础状态预期!W$17:W$55,$C7)),0),60)</f>
        <v>4</v>
      </c>
      <c r="AB7" s="32">
        <f>MIN(IFERROR(IF(求节点([1]基础状态预期!$D$17:$D$55,[1]基础状态预期!X$17:X$55,$C7)&lt;=0,0,求节点([1]基础状态预期!$D$17:$D$55,[1]基础状态预期!X$17:X$55,$C7)),0),80)</f>
        <v>4</v>
      </c>
      <c r="AC7" s="32">
        <f>MIN(IFERROR(IF(求节点([1]基础状态预期!$D$17:$D$55,[1]基础状态预期!Y$17:Y$55,$C7)&lt;=0,0,求节点([1]基础状态预期!$D$17:$D$55,[1]基础状态预期!Y$17:Y$55,$C7)),0),80)</f>
        <v>0</v>
      </c>
      <c r="AD7" s="32">
        <f>IFERROR(IF(求节点([1]基础状态预期!$D$17:$D$55,[1]基础状态预期!Z$17:Z$55,$C7)&lt;=0,0,求节点([1]基础状态预期!$D$17:$D$55,[1]基础状态预期!Z$17:Z$55,$C7)),0)</f>
        <v>0</v>
      </c>
      <c r="AE7" s="32">
        <f>IFERROR(IF(求节点([1]基础状态预期!$D$17:$D$55,[1]基础状态预期!AA$17:AA$55,$C7)&lt;=0,0,求节点([1]基础状态预期!$D$17:$D$55,[1]基础状态预期!AA$17:AA$55,$C7)),0)</f>
        <v>0</v>
      </c>
      <c r="AF7" s="32">
        <f>IFERROR(IF(求节点([1]基础状态预期!$D$17:$D$55,[1]基础状态预期!AB$17:AB$55,$C7)&lt;=0,0,求节点([1]基础状态预期!$D$17:$D$55,[1]基础状态预期!AB$17:AB$55,$C7)),0)</f>
        <v>0</v>
      </c>
      <c r="AG7" s="32">
        <f>IFERROR(IF(求节点([1]基础状态预期!$D$17:$D$55,[1]基础状态预期!AC$17:AC$55,$C7)&lt;=0,0,求节点([1]基础状态预期!$D$17:$D$55,[1]基础状态预期!AC$17:AC$55,$C7)),0)</f>
        <v>0</v>
      </c>
      <c r="AH7" s="32">
        <f>IFERROR(IF(求节点([1]基础状态预期!$D$17:$D$55,[1]基础状态预期!AD$17:AD$55,$C7)&lt;=0,0,求节点([1]基础状态预期!$D$17:$D$55,[1]基础状态预期!AD$17:AD$55,$C7)),0)</f>
        <v>0</v>
      </c>
      <c r="AI7" s="14">
        <f t="shared" ref="AI7:AI70" si="12">INDEX($CA$16:$CE$18,MATCH(AD7,$BZ$16:$BZ$18,1),MATCH(AI$5,$CA$15:$CE$15,0))</f>
        <v>0</v>
      </c>
      <c r="AJ7" s="14">
        <f t="shared" ref="AJ7:AJ70" si="13">INDEX($CA$16:$CE$18,MATCH(AE7,$BZ$16:$BZ$18,1),MATCH(AJ$5,$CA$15:$CE$15,0))</f>
        <v>0</v>
      </c>
      <c r="AK7" s="14">
        <f t="shared" ref="AK7:AK70" si="14">INDEX($CA$16:$CE$18,MATCH(AF7,$BZ$16:$BZ$18,1),MATCH(AK$5,$CA$15:$CE$15,0))</f>
        <v>0</v>
      </c>
      <c r="AL7" s="14">
        <f t="shared" ref="AL7:AL70" si="15">INDEX($CA$16:$CE$18,MATCH(AG7,$BZ$16:$BZ$18,1),MATCH(AL$5,$CA$15:$CE$15,0))</f>
        <v>0</v>
      </c>
      <c r="AM7" s="14">
        <f t="shared" ref="AM7:AM70" si="16">INDEX($CA$16:$CE$18,MATCH(AH7,$BZ$16:$BZ$18,1),MATCH(AM$5,$CA$15:$CE$15,0))</f>
        <v>0</v>
      </c>
      <c r="AN7" s="14">
        <v>0</v>
      </c>
      <c r="AO7" s="14">
        <f>IFERROR(IF(求节点([1]各r阵容卡情况!$F$11:$F$27,[1]各r阵容卡情况!G$11:G$27,$C7)&lt;=0,0,求节点([1]各r阵容卡情况!$F$11:$F$27,[1]各r阵容卡情况!G$11:G$27,$C7)),0)</f>
        <v>0</v>
      </c>
      <c r="AP7" s="14">
        <f>IFERROR(IF(求节点([1]各r阵容卡情况!$F$11:$F$27,[1]各r阵容卡情况!H$11:H$27,$C7)&lt;=0,0,求节点([1]各r阵容卡情况!$F$11:$F$27,[1]各r阵容卡情况!H$11:H$27,$C7)),0)</f>
        <v>0</v>
      </c>
      <c r="AQ7" s="14">
        <f>IFERROR(IF(求节点([1]各r阵容卡情况!$F$11:$F$27,[1]各r阵容卡情况!I$11:I$27,$C7)&lt;=0,0,求节点([1]各r阵容卡情况!$F$11:$F$27,[1]各r阵容卡情况!I$11:I$27,$C7)),0)</f>
        <v>0</v>
      </c>
      <c r="AR7" s="14">
        <f>IFERROR(IF(求节点([1]各r阵容卡情况!$F$11:$F$27,[1]各r阵容卡情况!J$11:J$27,$C7)&lt;=0,0,求节点([1]各r阵容卡情况!$F$11:$F$27,[1]各r阵容卡情况!J$11:J$27,$C7)),0)</f>
        <v>0</v>
      </c>
      <c r="AS7" s="14">
        <v>0</v>
      </c>
      <c r="AT7" s="14">
        <f>IFERROR(IF(求节点([1]各r阵容卡情况!$F$11:$F$27,[1]各r阵容卡情况!K$11:K$27,$C7)&lt;=0,0,求节点([1]各r阵容卡情况!$F$11:$F$27,[1]各r阵容卡情况!K$11:K$27,$C7)),0)</f>
        <v>0.60000000000000009</v>
      </c>
      <c r="AU7" s="14">
        <f>IFERROR(IF(求节点([1]各r阵容卡情况!$F$11:$F$27,[1]各r阵容卡情况!L$11:L$27,$C7)&lt;=0,0,求节点([1]各r阵容卡情况!$F$11:$F$27,[1]各r阵容卡情况!L$11:L$27,$C7)),0)</f>
        <v>8.7226130899544063E-2</v>
      </c>
      <c r="AV7" s="14">
        <f>IFERROR(IF(求节点([1]各r阵容卡情况!$F$11:$F$27,[1]各r阵容卡情况!M$11:M$27,$C7)&lt;=0,0,求节点([1]各r阵容卡情况!$F$11:$F$27,[1]各r阵容卡情况!M$11:M$27,$C7)),0)</f>
        <v>0</v>
      </c>
      <c r="AW7" s="14">
        <f>IFERROR(IF(求节点([1]各r阵容卡情况!$F$11:$F$27,[1]各r阵容卡情况!N$11:N$27,$C7)&lt;=0,0,求节点([1]各r阵容卡情况!$F$11:$F$27,[1]各r阵容卡情况!N$11:N$27,$C7)),0)</f>
        <v>0</v>
      </c>
      <c r="AX7" s="14">
        <f t="shared" ref="AX7:AX70" si="17">INDEX($CA$5:$CE$12,MATCH(AS7,$BZ$5:$BZ$12,1),MATCH(AX$5,$CA$4:$CE$4,0))</f>
        <v>0</v>
      </c>
      <c r="AY7" s="14">
        <f t="shared" ref="AY7:AY70" si="18">INDEX($CA$5:$CE$12,MATCH(AT7,$BZ$5:$BZ$12,1),MATCH(AY$5,$CA$4:$CE$4,0))</f>
        <v>6</v>
      </c>
      <c r="AZ7" s="14">
        <f t="shared" ref="AZ7:AZ70" si="19">INDEX($CA$5:$CE$12,MATCH(AU7,$BZ$5:$BZ$12,1),MATCH(AZ$5,$CA$4:$CE$4,0))</f>
        <v>10</v>
      </c>
      <c r="BA7" s="14">
        <f t="shared" ref="BA7:BA70" si="20">INDEX($CA$5:$CE$12,MATCH(AV7,$BZ$5:$BZ$12,1),MATCH(BA$5,$CA$4:$CE$4,0))</f>
        <v>22</v>
      </c>
      <c r="BB7" s="14">
        <f t="shared" ref="BB7:BB70" si="21">INDEX($CA$5:$CE$12,MATCH(AW7,$BZ$5:$BZ$12,1),MATCH(BB$5,$CA$4:$CE$4,0))</f>
        <v>50</v>
      </c>
      <c r="BC7" s="14">
        <v>0</v>
      </c>
      <c r="BD7" s="15">
        <f>IFERROR(IF(求节点([1]各r阵容卡情况!$F$11:$F$27,[1]各r阵容卡情况!S$11:S$27,$C7)&lt;=0,0,求节点([1]各r阵容卡情况!$F$11:$F$27,[1]各r阵容卡情况!S$11:S$27,$C7)),0)</f>
        <v>8.0000000000000016E-2</v>
      </c>
      <c r="BE7" s="15">
        <f>IFERROR(IF(求节点([1]各r阵容卡情况!$F$11:$F$27,[1]各r阵容卡情况!T$11:T$27,$C7)&lt;=0,0,求节点([1]各r阵容卡情况!$F$11:$F$27,[1]各r阵容卡情况!T$11:T$27,$C7)),0)</f>
        <v>8.0000000000000016E-2</v>
      </c>
      <c r="BF7" s="15">
        <f>IFERROR(IF(求节点([1]各r阵容卡情况!$F$11:$F$27,[1]各r阵容卡情况!U$11:U$27,$C7)&lt;=0,0,求节点([1]各r阵容卡情况!$F$11:$F$27,[1]各r阵容卡情况!U$11:U$27,$C7)),0)</f>
        <v>8.0000000000000016E-2</v>
      </c>
      <c r="BG7" s="15">
        <f>IFERROR(IF(求节点([1]各r阵容卡情况!$F$11:$F$27,[1]各r阵容卡情况!V$11:V$27,$C7)&lt;=0,0,求节点([1]各r阵容卡情况!$F$11:$F$27,[1]各r阵容卡情况!V$11:V$27,$C7)),0)</f>
        <v>8.0000000000000016E-2</v>
      </c>
      <c r="BH7" s="14">
        <f t="shared" ref="BH7:BI38" si="22">MIN($C7,10)</f>
        <v>2</v>
      </c>
      <c r="BI7" s="14">
        <f t="shared" si="7"/>
        <v>2</v>
      </c>
      <c r="BJ7" s="14">
        <f t="shared" ref="BJ7:BJ70" si="23">MIN($C7,60)</f>
        <v>2</v>
      </c>
      <c r="BK7" s="14">
        <f t="shared" ref="BK7:BL38" si="24">MIN($C7,80)</f>
        <v>2</v>
      </c>
      <c r="BL7" s="14">
        <f t="shared" si="24"/>
        <v>2</v>
      </c>
      <c r="BM7" s="14">
        <v>0</v>
      </c>
      <c r="BN7" s="14">
        <f>IFERROR(IF(求节点([1]各r阵容卡情况!$F$11:$F$27,[1]各r阵容卡情况!AA$11:AA$27,$C7)&lt;=0,0,求节点([1]各r阵容卡情况!$F$11:$F$27,[1]各r阵容卡情况!AA$11:AA$27,$C7)),0)</f>
        <v>0</v>
      </c>
      <c r="BO7" s="14">
        <f>IFERROR(IF(求节点([1]各r阵容卡情况!$F$11:$F$27,[1]各r阵容卡情况!AB$11:AB$27,$C7)&lt;=0,0,求节点([1]各r阵容卡情况!$F$11:$F$27,[1]各r阵容卡情况!AB$11:AB$27,$C7)),0)</f>
        <v>0</v>
      </c>
      <c r="BP7" s="14">
        <f>IFERROR(IF(求节点([1]各r阵容卡情况!$F$11:$F$27,[1]各r阵容卡情况!AC$11:AC$27,$C7)&lt;=0,0,求节点([1]各r阵容卡情况!$F$11:$F$27,[1]各r阵容卡情况!AC$11:AC$27,$C7)),0)</f>
        <v>0</v>
      </c>
      <c r="BQ7" s="14">
        <f>IFERROR(IF(求节点([1]各r阵容卡情况!$F$11:$F$27,[1]各r阵容卡情况!AD$11:AD$27,$C7)&lt;=0,0,求节点([1]各r阵容卡情况!$F$11:$F$27,[1]各r阵容卡情况!AD$11:AD$27,$C7)),0)</f>
        <v>0</v>
      </c>
      <c r="BR7" s="14">
        <f t="shared" ref="BR7:BR70" si="25">INDEX($CA$16:$CE$18,MATCH(BM7,$BZ$16:$BZ$18,1),MATCH(BR$5,$CA$15:$CE$15,0))</f>
        <v>0</v>
      </c>
      <c r="BS7" s="14">
        <f t="shared" ref="BS7:BS70" si="26">INDEX($CA$16:$CE$18,MATCH(BN7,$BZ$16:$BZ$18,1),MATCH(BS$5,$CA$15:$CE$15,0))</f>
        <v>0</v>
      </c>
      <c r="BT7" s="14">
        <f t="shared" ref="BT7:BT70" si="27">INDEX($CA$16:$CE$18,MATCH(BO7,$BZ$16:$BZ$18,1),MATCH(BT$5,$CA$15:$CE$15,0))</f>
        <v>0</v>
      </c>
      <c r="BU7" s="14">
        <f t="shared" ref="BU7:BU70" si="28">INDEX($CA$16:$CE$18,MATCH(BP7,$BZ$16:$BZ$18,1),MATCH(BU$5,$CA$15:$CE$15,0))</f>
        <v>0</v>
      </c>
      <c r="BV7" s="14">
        <f t="shared" ref="BV7:BV70" si="29">INDEX($CA$16:$CE$18,MATCH(BQ7,$BZ$16:$BZ$18,1),MATCH(BV$5,$CA$15:$CE$15,0))</f>
        <v>0</v>
      </c>
      <c r="BZ7" s="13">
        <v>2</v>
      </c>
      <c r="CA7" s="33">
        <f>ROUND([1]武将升星!D60*100,0)</f>
        <v>3</v>
      </c>
      <c r="CB7" s="33">
        <f>ROUND([1]武将升星!E60*100,0)</f>
        <v>12</v>
      </c>
      <c r="CC7" s="33">
        <f>ROUND([1]武将升星!F60*100,0)</f>
        <v>20</v>
      </c>
      <c r="CD7" s="33">
        <f>ROUND([1]武将升星!G60*100,0)</f>
        <v>36</v>
      </c>
      <c r="CE7" s="33">
        <f>ROUND([1]武将升星!H60*100,0)</f>
        <v>66</v>
      </c>
      <c r="CH7" s="27">
        <f t="shared" ref="CH7:CH70" si="30">IFERROR(MIN(($D7-SUM($E7:$I7)),SUM($AN7:$AR7))*AN7/SUM($AN7:$AR7),0)</f>
        <v>0</v>
      </c>
      <c r="CI7" s="28">
        <v>0</v>
      </c>
      <c r="CJ7" s="28">
        <v>0</v>
      </c>
      <c r="CK7" s="28">
        <v>0</v>
      </c>
      <c r="CL7" s="28">
        <v>0</v>
      </c>
    </row>
    <row r="8" spans="3:90" x14ac:dyDescent="0.15">
      <c r="C8" s="13">
        <v>3</v>
      </c>
      <c r="D8" s="14">
        <v>4</v>
      </c>
      <c r="E8" s="14">
        <f>IFERROR(IF(求节点([1]基础状态预期!$D$17:$D$33,[1]基础状态预期!F$17:F$33,$C8)&lt;=0,0,求节点([1]基础状态预期!$D$17:$D$33,[1]基础状态预期!F$17:F$33,$C8)),0)</f>
        <v>0</v>
      </c>
      <c r="F8" s="14">
        <f>IFERROR(IF(求节点([1]基础状态预期!$D$17:$D$33,[1]基础状态预期!G$17:G$33,$C8)&lt;=0,0,求节点([1]基础状态预期!$D$17:$D$33,[1]基础状态预期!G$17:G$33,$C8)),0)</f>
        <v>0</v>
      </c>
      <c r="G8" s="14">
        <f>IFERROR(IF(求节点([1]基础状态预期!$D$17:$D$33,[1]基础状态预期!H$17:H$33,$C8)&lt;=0,0,求节点([1]基础状态预期!$D$17:$D$33,[1]基础状态预期!H$17:H$33,$C8)),0)</f>
        <v>0.59999999999999987</v>
      </c>
      <c r="H8" s="14">
        <f>IFERROR(IF(求节点([1]基础状态预期!$D$17:$D$33,[1]基础状态预期!I$17:I$33,$C8)&lt;=0,0,求节点([1]基础状态预期!$D$17:$D$33,[1]基础状态预期!I$17:I$33,$C8)),0)</f>
        <v>1.1999999999999997</v>
      </c>
      <c r="I8" s="14">
        <f>IFERROR(IF(求节点([1]基础状态预期!$D$17:$D$33,[1]基础状态预期!J$17:J$33,$C8)&lt;=0,0,求节点([1]基础状态预期!$D$17:$D$33,[1]基础状态预期!J$17:J$33,$C8)),0)</f>
        <v>0</v>
      </c>
      <c r="J8" s="14">
        <f>IFERROR(IF(求节点([1]基础状态预期!$D$17:$D$33,[1]基础状态预期!K$17:K$33,$C8)&lt;=0,0,求节点([1]基础状态预期!$D$17:$D$33,[1]基础状态预期!K$17:K$33,$C8)),0)</f>
        <v>0</v>
      </c>
      <c r="K8" s="14">
        <f>IFERROR(IF(求节点([1]基础状态预期!$D$17:$D$33,[1]基础状态预期!L$17:L$33,$C8)&lt;=0,0,求节点([1]基础状态预期!$D$17:$D$33,[1]基础状态预期!L$17:L$33,$C8)),0)</f>
        <v>0</v>
      </c>
      <c r="L8" s="14">
        <f>IFERROR(IF(求节点([1]基础状态预期!$D$17:$D$33,[1]基础状态预期!M$17:M$33,$C8)&lt;=0,0,求节点([1]基础状态预期!$D$17:$D$33,[1]基础状态预期!M$17:M$33,$C8)),0)</f>
        <v>0.13083919634931612</v>
      </c>
      <c r="M8" s="14">
        <f>IFERROR(IF(求节点([1]基础状态预期!$D$17:$D$33,[1]基础状态预期!N$17:N$33,$C8)&lt;=0,0,求节点([1]基础状态预期!$D$17:$D$33,[1]基础状态预期!N$17:N$33,$C8)),0)</f>
        <v>0</v>
      </c>
      <c r="N8" s="14">
        <f>IFERROR(IF(求节点([1]基础状态预期!$D$17:$D$33,[1]基础状态预期!O$17:O$33,$C8)&lt;=0,0,求节点([1]基础状态预期!$D$17:$D$33,[1]基础状态预期!O$17:O$33,$C8)),0)</f>
        <v>0</v>
      </c>
      <c r="O8" s="14">
        <f t="shared" si="0"/>
        <v>0</v>
      </c>
      <c r="P8" s="14">
        <f t="shared" si="1"/>
        <v>6</v>
      </c>
      <c r="Q8" s="14">
        <f t="shared" si="2"/>
        <v>10</v>
      </c>
      <c r="R8" s="14">
        <f t="shared" si="3"/>
        <v>22</v>
      </c>
      <c r="S8" s="14">
        <f t="shared" si="4"/>
        <v>50</v>
      </c>
      <c r="T8" s="32">
        <f>IFERROR(IF(求节点([1]基础状态预期!$D$17:$D$55,[1]基础状态预期!P$17:P$55,$C8)&lt;=0,0,求节点([1]基础状态预期!$D$17:$D$55,[1]基础状态预期!P$17:P$55,$C8)),0)</f>
        <v>0</v>
      </c>
      <c r="U8" s="32">
        <f>IFERROR(IF(求节点([1]基础状态预期!$D$17:$D$55,[1]基础状态预期!Q$17:Q$55,$C8)&lt;=0,0,求节点([1]基础状态预期!$D$17:$D$55,[1]基础状态预期!Q$17:Q$55,$C8)),0)</f>
        <v>0</v>
      </c>
      <c r="V8" s="32">
        <f>IFERROR(IF(求节点([1]基础状态预期!$D$17:$D$55,[1]基础状态预期!R$17:R$55,$C8)&lt;=0,0,求节点([1]基础状态预期!$D$17:$D$55,[1]基础状态预期!R$17:R$55,$C8)),0)</f>
        <v>0.12</v>
      </c>
      <c r="W8" s="32">
        <f>IFERROR(IF(求节点([1]基础状态预期!$D$17:$D$55,[1]基础状态预期!S$17:S$55,$C8)&lt;=0,0,求节点([1]基础状态预期!$D$17:$D$55,[1]基础状态预期!S$17:S$55,$C8)),0)</f>
        <v>0.12</v>
      </c>
      <c r="X8" s="32">
        <f>IFERROR(IF(求节点([1]基础状态预期!$D$17:$D$55,[1]基础状态预期!T$17:T$55,$C8)&lt;=0,0,求节点([1]基础状态预期!$D$17:$D$55,[1]基础状态预期!T$17:T$55,$C8)),0)</f>
        <v>0</v>
      </c>
      <c r="Y8" s="32">
        <f>IFERROR(IF(求节点([1]基础状态预期!$D$17:$D$55,[1]基础状态预期!U$17:U$55,$C8)&lt;=0,0,求节点([1]基础状态预期!$D$17:$D$55,[1]基础状态预期!U$17:U$55,$C8)),0)</f>
        <v>0</v>
      </c>
      <c r="Z8" s="32">
        <f>MIN(IFERROR(IF(求节点([1]基础状态预期!$D$17:$D$55,[1]基础状态预期!V$17:V$55,$C8)&lt;=0,0,求节点([1]基础状态预期!$D$17:$D$55,[1]基础状态预期!V$17:V$55,$C8)),0),10)</f>
        <v>0</v>
      </c>
      <c r="AA8" s="32">
        <f>MIN(IFERROR(IF(求节点([1]基础状态预期!$D$17:$D$55,[1]基础状态预期!W$17:W$55,$C8)&lt;=0,0,求节点([1]基础状态预期!$D$17:$D$55,[1]基础状态预期!W$17:W$55,$C8)),0),60)</f>
        <v>6</v>
      </c>
      <c r="AB8" s="32">
        <f>MIN(IFERROR(IF(求节点([1]基础状态预期!$D$17:$D$55,[1]基础状态预期!X$17:X$55,$C8)&lt;=0,0,求节点([1]基础状态预期!$D$17:$D$55,[1]基础状态预期!X$17:X$55,$C8)),0),80)</f>
        <v>6</v>
      </c>
      <c r="AC8" s="32">
        <f>MIN(IFERROR(IF(求节点([1]基础状态预期!$D$17:$D$55,[1]基础状态预期!Y$17:Y$55,$C8)&lt;=0,0,求节点([1]基础状态预期!$D$17:$D$55,[1]基础状态预期!Y$17:Y$55,$C8)),0),80)</f>
        <v>0</v>
      </c>
      <c r="AD8" s="32">
        <f>IFERROR(IF(求节点([1]基础状态预期!$D$17:$D$55,[1]基础状态预期!Z$17:Z$55,$C8)&lt;=0,0,求节点([1]基础状态预期!$D$17:$D$55,[1]基础状态预期!Z$17:Z$55,$C8)),0)</f>
        <v>0</v>
      </c>
      <c r="AE8" s="32">
        <f>IFERROR(IF(求节点([1]基础状态预期!$D$17:$D$55,[1]基础状态预期!AA$17:AA$55,$C8)&lt;=0,0,求节点([1]基础状态预期!$D$17:$D$55,[1]基础状态预期!AA$17:AA$55,$C8)),0)</f>
        <v>0</v>
      </c>
      <c r="AF8" s="32">
        <f>IFERROR(IF(求节点([1]基础状态预期!$D$17:$D$55,[1]基础状态预期!AB$17:AB$55,$C8)&lt;=0,0,求节点([1]基础状态预期!$D$17:$D$55,[1]基础状态预期!AB$17:AB$55,$C8)),0)</f>
        <v>0</v>
      </c>
      <c r="AG8" s="32">
        <f>IFERROR(IF(求节点([1]基础状态预期!$D$17:$D$55,[1]基础状态预期!AC$17:AC$55,$C8)&lt;=0,0,求节点([1]基础状态预期!$D$17:$D$55,[1]基础状态预期!AC$17:AC$55,$C8)),0)</f>
        <v>0</v>
      </c>
      <c r="AH8" s="32">
        <f>IFERROR(IF(求节点([1]基础状态预期!$D$17:$D$55,[1]基础状态预期!AD$17:AD$55,$C8)&lt;=0,0,求节点([1]基础状态预期!$D$17:$D$55,[1]基础状态预期!AD$17:AD$55,$C8)),0)</f>
        <v>0</v>
      </c>
      <c r="AI8" s="14">
        <f t="shared" si="12"/>
        <v>0</v>
      </c>
      <c r="AJ8" s="14">
        <f t="shared" si="13"/>
        <v>0</v>
      </c>
      <c r="AK8" s="14">
        <f t="shared" si="14"/>
        <v>0</v>
      </c>
      <c r="AL8" s="14">
        <f t="shared" si="15"/>
        <v>0</v>
      </c>
      <c r="AM8" s="14">
        <f t="shared" si="16"/>
        <v>0</v>
      </c>
      <c r="AN8" s="14">
        <v>0</v>
      </c>
      <c r="AO8" s="14">
        <f>IFERROR(IF(求节点([1]各r阵容卡情况!$F$11:$F$27,[1]各r阵容卡情况!G$11:G$27,$C8)&lt;=0,0,求节点([1]各r阵容卡情况!$F$11:$F$27,[1]各r阵容卡情况!G$11:G$27,$C8)),0)</f>
        <v>0</v>
      </c>
      <c r="AP8" s="14">
        <f>IFERROR(IF(求节点([1]各r阵容卡情况!$F$11:$F$27,[1]各r阵容卡情况!H$11:H$27,$C8)&lt;=0,0,求节点([1]各r阵容卡情况!$F$11:$F$27,[1]各r阵容卡情况!H$11:H$27,$C8)),0)</f>
        <v>0</v>
      </c>
      <c r="AQ8" s="14">
        <f>IFERROR(IF(求节点([1]各r阵容卡情况!$F$11:$F$27,[1]各r阵容卡情况!I$11:I$27,$C8)&lt;=0,0,求节点([1]各r阵容卡情况!$F$11:$F$27,[1]各r阵容卡情况!I$11:I$27,$C8)),0)</f>
        <v>0</v>
      </c>
      <c r="AR8" s="14">
        <f>IFERROR(IF(求节点([1]各r阵容卡情况!$F$11:$F$27,[1]各r阵容卡情况!J$11:J$27,$C8)&lt;=0,0,求节点([1]各r阵容卡情况!$F$11:$F$27,[1]各r阵容卡情况!J$11:J$27,$C8)),0)</f>
        <v>0</v>
      </c>
      <c r="AS8" s="14">
        <v>0</v>
      </c>
      <c r="AT8" s="14">
        <f>IFERROR(IF(求节点([1]各r阵容卡情况!$F$11:$F$27,[1]各r阵容卡情况!K$11:K$27,$C8)&lt;=0,0,求节点([1]各r阵容卡情况!$F$11:$F$27,[1]各r阵容卡情况!K$11:K$27,$C8)),0)</f>
        <v>0.89999999999999991</v>
      </c>
      <c r="AU8" s="14">
        <f>IFERROR(IF(求节点([1]各r阵容卡情况!$F$11:$F$27,[1]各r阵容卡情况!L$11:L$27,$C8)&lt;=0,0,求节点([1]各r阵容卡情况!$F$11:$F$27,[1]各r阵容卡情况!L$11:L$27,$C8)),0)</f>
        <v>0.13083919634931612</v>
      </c>
      <c r="AV8" s="14">
        <f>IFERROR(IF(求节点([1]各r阵容卡情况!$F$11:$F$27,[1]各r阵容卡情况!M$11:M$27,$C8)&lt;=0,0,求节点([1]各r阵容卡情况!$F$11:$F$27,[1]各r阵容卡情况!M$11:M$27,$C8)),0)</f>
        <v>0</v>
      </c>
      <c r="AW8" s="14">
        <f>IFERROR(IF(求节点([1]各r阵容卡情况!$F$11:$F$27,[1]各r阵容卡情况!N$11:N$27,$C8)&lt;=0,0,求节点([1]各r阵容卡情况!$F$11:$F$27,[1]各r阵容卡情况!N$11:N$27,$C8)),0)</f>
        <v>0</v>
      </c>
      <c r="AX8" s="14">
        <f t="shared" si="17"/>
        <v>0</v>
      </c>
      <c r="AY8" s="14">
        <f t="shared" si="18"/>
        <v>6</v>
      </c>
      <c r="AZ8" s="14">
        <f t="shared" si="19"/>
        <v>10</v>
      </c>
      <c r="BA8" s="14">
        <f t="shared" si="20"/>
        <v>22</v>
      </c>
      <c r="BB8" s="14">
        <f t="shared" si="21"/>
        <v>50</v>
      </c>
      <c r="BC8" s="14">
        <v>0</v>
      </c>
      <c r="BD8" s="15">
        <f>IFERROR(IF(求节点([1]各r阵容卡情况!$F$11:$F$27,[1]各r阵容卡情况!S$11:S$27,$C8)&lt;=0,0,求节点([1]各r阵容卡情况!$F$11:$F$27,[1]各r阵容卡情况!S$11:S$27,$C8)),0)</f>
        <v>0.12</v>
      </c>
      <c r="BE8" s="15">
        <f>IFERROR(IF(求节点([1]各r阵容卡情况!$F$11:$F$27,[1]各r阵容卡情况!T$11:T$27,$C8)&lt;=0,0,求节点([1]各r阵容卡情况!$F$11:$F$27,[1]各r阵容卡情况!T$11:T$27,$C8)),0)</f>
        <v>0.12</v>
      </c>
      <c r="BF8" s="15">
        <f>IFERROR(IF(求节点([1]各r阵容卡情况!$F$11:$F$27,[1]各r阵容卡情况!U$11:U$27,$C8)&lt;=0,0,求节点([1]各r阵容卡情况!$F$11:$F$27,[1]各r阵容卡情况!U$11:U$27,$C8)),0)</f>
        <v>0.12</v>
      </c>
      <c r="BG8" s="15">
        <f>IFERROR(IF(求节点([1]各r阵容卡情况!$F$11:$F$27,[1]各r阵容卡情况!V$11:V$27,$C8)&lt;=0,0,求节点([1]各r阵容卡情况!$F$11:$F$27,[1]各r阵容卡情况!V$11:V$27,$C8)),0)</f>
        <v>0.12</v>
      </c>
      <c r="BH8" s="14">
        <f t="shared" si="22"/>
        <v>3</v>
      </c>
      <c r="BI8" s="14">
        <f t="shared" si="7"/>
        <v>3</v>
      </c>
      <c r="BJ8" s="14">
        <f t="shared" si="23"/>
        <v>3</v>
      </c>
      <c r="BK8" s="14">
        <f t="shared" si="24"/>
        <v>3</v>
      </c>
      <c r="BL8" s="14">
        <f t="shared" si="24"/>
        <v>3</v>
      </c>
      <c r="BM8" s="14">
        <v>0</v>
      </c>
      <c r="BN8" s="14">
        <f>IFERROR(IF(求节点([1]各r阵容卡情况!$F$11:$F$27,[1]各r阵容卡情况!AA$11:AA$27,$C8)&lt;=0,0,求节点([1]各r阵容卡情况!$F$11:$F$27,[1]各r阵容卡情况!AA$11:AA$27,$C8)),0)</f>
        <v>0</v>
      </c>
      <c r="BO8" s="14">
        <f>IFERROR(IF(求节点([1]各r阵容卡情况!$F$11:$F$27,[1]各r阵容卡情况!AB$11:AB$27,$C8)&lt;=0,0,求节点([1]各r阵容卡情况!$F$11:$F$27,[1]各r阵容卡情况!AB$11:AB$27,$C8)),0)</f>
        <v>0</v>
      </c>
      <c r="BP8" s="14">
        <f>IFERROR(IF(求节点([1]各r阵容卡情况!$F$11:$F$27,[1]各r阵容卡情况!AC$11:AC$27,$C8)&lt;=0,0,求节点([1]各r阵容卡情况!$F$11:$F$27,[1]各r阵容卡情况!AC$11:AC$27,$C8)),0)</f>
        <v>0</v>
      </c>
      <c r="BQ8" s="14">
        <f>IFERROR(IF(求节点([1]各r阵容卡情况!$F$11:$F$27,[1]各r阵容卡情况!AD$11:AD$27,$C8)&lt;=0,0,求节点([1]各r阵容卡情况!$F$11:$F$27,[1]各r阵容卡情况!AD$11:AD$27,$C8)),0)</f>
        <v>0</v>
      </c>
      <c r="BR8" s="14">
        <f t="shared" si="25"/>
        <v>0</v>
      </c>
      <c r="BS8" s="14">
        <f t="shared" si="26"/>
        <v>0</v>
      </c>
      <c r="BT8" s="14">
        <f t="shared" si="27"/>
        <v>0</v>
      </c>
      <c r="BU8" s="14">
        <f t="shared" si="28"/>
        <v>0</v>
      </c>
      <c r="BV8" s="14">
        <f t="shared" si="29"/>
        <v>0</v>
      </c>
      <c r="BZ8" s="14">
        <v>3</v>
      </c>
      <c r="CA8" s="33">
        <f>ROUND([1]武将升星!D61*100,0)</f>
        <v>5</v>
      </c>
      <c r="CB8" s="33">
        <f>ROUND([1]武将升星!E61*100,0)</f>
        <v>15</v>
      </c>
      <c r="CC8" s="33">
        <f>ROUND([1]武将升星!F61*100,0)</f>
        <v>25</v>
      </c>
      <c r="CD8" s="33">
        <f>ROUND([1]武将升星!G61*100,0)</f>
        <v>43</v>
      </c>
      <c r="CE8" s="33">
        <f>ROUND([1]武将升星!H61*100,0)</f>
        <v>74</v>
      </c>
      <c r="CH8" s="27">
        <f t="shared" si="30"/>
        <v>0</v>
      </c>
      <c r="CI8" s="28">
        <v>0</v>
      </c>
      <c r="CJ8" s="28">
        <v>0</v>
      </c>
      <c r="CK8" s="28">
        <v>0</v>
      </c>
      <c r="CL8" s="28">
        <v>0</v>
      </c>
    </row>
    <row r="9" spans="3:90" x14ac:dyDescent="0.15">
      <c r="C9" s="13">
        <v>4</v>
      </c>
      <c r="D9" s="14">
        <v>4</v>
      </c>
      <c r="E9" s="14">
        <f>IFERROR(IF(求节点([1]基础状态预期!$D$17:$D$33,[1]基础状态预期!F$17:F$33,$C9)&lt;=0,0,求节点([1]基础状态预期!$D$17:$D$33,[1]基础状态预期!F$17:F$33,$C9)),0)</f>
        <v>0</v>
      </c>
      <c r="F9" s="14">
        <f>IFERROR(IF(求节点([1]基础状态预期!$D$17:$D$33,[1]基础状态预期!G$17:G$33,$C9)&lt;=0,0,求节点([1]基础状态预期!$D$17:$D$33,[1]基础状态预期!G$17:G$33,$C9)),0)</f>
        <v>0</v>
      </c>
      <c r="G9" s="14">
        <f>IFERROR(IF(求节点([1]基础状态预期!$D$17:$D$33,[1]基础状态预期!H$17:H$33,$C9)&lt;=0,0,求节点([1]基础状态预期!$D$17:$D$33,[1]基础状态预期!H$17:H$33,$C9)),0)</f>
        <v>0.79999999999999982</v>
      </c>
      <c r="H9" s="14">
        <f>IFERROR(IF(求节点([1]基础状态预期!$D$17:$D$33,[1]基础状态预期!I$17:I$33,$C9)&lt;=0,0,求节点([1]基础状态预期!$D$17:$D$33,[1]基础状态预期!I$17:I$33,$C9)),0)</f>
        <v>1.5999999999999996</v>
      </c>
      <c r="I9" s="14">
        <f>IFERROR(IF(求节点([1]基础状态预期!$D$17:$D$33,[1]基础状态预期!J$17:J$33,$C9)&lt;=0,0,求节点([1]基础状态预期!$D$17:$D$33,[1]基础状态预期!J$17:J$33,$C9)),0)</f>
        <v>0</v>
      </c>
      <c r="J9" s="14">
        <f>IFERROR(IF(求节点([1]基础状态预期!$D$17:$D$33,[1]基础状态预期!K$17:K$33,$C9)&lt;=0,0,求节点([1]基础状态预期!$D$17:$D$33,[1]基础状态预期!K$17:K$33,$C9)),0)</f>
        <v>0</v>
      </c>
      <c r="K9" s="14">
        <f>IFERROR(IF(求节点([1]基础状态预期!$D$17:$D$33,[1]基础状态预期!L$17:L$33,$C9)&lt;=0,0,求节点([1]基础状态预期!$D$17:$D$33,[1]基础状态预期!L$17:L$33,$C9)),0)</f>
        <v>0</v>
      </c>
      <c r="L9" s="14">
        <f>IFERROR(IF(求节点([1]基础状态预期!$D$17:$D$33,[1]基础状态预期!M$17:M$33,$C9)&lt;=0,0,求节点([1]基础状态预期!$D$17:$D$33,[1]基础状态预期!M$17:M$33,$C9)),0)</f>
        <v>0.17445226179908813</v>
      </c>
      <c r="M9" s="14">
        <f>IFERROR(IF(求节点([1]基础状态预期!$D$17:$D$33,[1]基础状态预期!N$17:N$33,$C9)&lt;=0,0,求节点([1]基础状态预期!$D$17:$D$33,[1]基础状态预期!N$17:N$33,$C9)),0)</f>
        <v>0</v>
      </c>
      <c r="N9" s="14">
        <f>IFERROR(IF(求节点([1]基础状态预期!$D$17:$D$33,[1]基础状态预期!O$17:O$33,$C9)&lt;=0,0,求节点([1]基础状态预期!$D$17:$D$33,[1]基础状态预期!O$17:O$33,$C9)),0)</f>
        <v>0</v>
      </c>
      <c r="O9" s="14">
        <f t="shared" si="0"/>
        <v>0</v>
      </c>
      <c r="P9" s="14">
        <f t="shared" si="1"/>
        <v>6</v>
      </c>
      <c r="Q9" s="14">
        <f t="shared" si="2"/>
        <v>10</v>
      </c>
      <c r="R9" s="14">
        <f t="shared" si="3"/>
        <v>22</v>
      </c>
      <c r="S9" s="14">
        <f t="shared" si="4"/>
        <v>50</v>
      </c>
      <c r="T9" s="32">
        <f>IFERROR(IF(求节点([1]基础状态预期!$D$17:$D$55,[1]基础状态预期!P$17:P$55,$C9)&lt;=0,0,求节点([1]基础状态预期!$D$17:$D$55,[1]基础状态预期!P$17:P$55,$C9)),0)</f>
        <v>0</v>
      </c>
      <c r="U9" s="32">
        <f>IFERROR(IF(求节点([1]基础状态预期!$D$17:$D$55,[1]基础状态预期!Q$17:Q$55,$C9)&lt;=0,0,求节点([1]基础状态预期!$D$17:$D$55,[1]基础状态预期!Q$17:Q$55,$C9)),0)</f>
        <v>0</v>
      </c>
      <c r="V9" s="32">
        <f>IFERROR(IF(求节点([1]基础状态预期!$D$17:$D$55,[1]基础状态预期!R$17:R$55,$C9)&lt;=0,0,求节点([1]基础状态预期!$D$17:$D$55,[1]基础状态预期!R$17:R$55,$C9)),0)</f>
        <v>0.16000000000000003</v>
      </c>
      <c r="W9" s="32">
        <f>IFERROR(IF(求节点([1]基础状态预期!$D$17:$D$55,[1]基础状态预期!S$17:S$55,$C9)&lt;=0,0,求节点([1]基础状态预期!$D$17:$D$55,[1]基础状态预期!S$17:S$55,$C9)),0)</f>
        <v>0.16000000000000003</v>
      </c>
      <c r="X9" s="32">
        <f>IFERROR(IF(求节点([1]基础状态预期!$D$17:$D$55,[1]基础状态预期!T$17:T$55,$C9)&lt;=0,0,求节点([1]基础状态预期!$D$17:$D$55,[1]基础状态预期!T$17:T$55,$C9)),0)</f>
        <v>0</v>
      </c>
      <c r="Y9" s="32">
        <f>IFERROR(IF(求节点([1]基础状态预期!$D$17:$D$55,[1]基础状态预期!U$17:U$55,$C9)&lt;=0,0,求节点([1]基础状态预期!$D$17:$D$55,[1]基础状态预期!U$17:U$55,$C9)),0)</f>
        <v>0</v>
      </c>
      <c r="Z9" s="32">
        <f>MIN(IFERROR(IF(求节点([1]基础状态预期!$D$17:$D$55,[1]基础状态预期!V$17:V$55,$C9)&lt;=0,0,求节点([1]基础状态预期!$D$17:$D$55,[1]基础状态预期!V$17:V$55,$C9)),0),10)</f>
        <v>0</v>
      </c>
      <c r="AA9" s="32">
        <f>MIN(IFERROR(IF(求节点([1]基础状态预期!$D$17:$D$55,[1]基础状态预期!W$17:W$55,$C9)&lt;=0,0,求节点([1]基础状态预期!$D$17:$D$55,[1]基础状态预期!W$17:W$55,$C9)),0),60)</f>
        <v>8</v>
      </c>
      <c r="AB9" s="32">
        <f>MIN(IFERROR(IF(求节点([1]基础状态预期!$D$17:$D$55,[1]基础状态预期!X$17:X$55,$C9)&lt;=0,0,求节点([1]基础状态预期!$D$17:$D$55,[1]基础状态预期!X$17:X$55,$C9)),0),80)</f>
        <v>8</v>
      </c>
      <c r="AC9" s="32">
        <f>MIN(IFERROR(IF(求节点([1]基础状态预期!$D$17:$D$55,[1]基础状态预期!Y$17:Y$55,$C9)&lt;=0,0,求节点([1]基础状态预期!$D$17:$D$55,[1]基础状态预期!Y$17:Y$55,$C9)),0),80)</f>
        <v>0</v>
      </c>
      <c r="AD9" s="32">
        <f>IFERROR(IF(求节点([1]基础状态预期!$D$17:$D$55,[1]基础状态预期!Z$17:Z$55,$C9)&lt;=0,0,求节点([1]基础状态预期!$D$17:$D$55,[1]基础状态预期!Z$17:Z$55,$C9)),0)</f>
        <v>0</v>
      </c>
      <c r="AE9" s="32">
        <f>IFERROR(IF(求节点([1]基础状态预期!$D$17:$D$55,[1]基础状态预期!AA$17:AA$55,$C9)&lt;=0,0,求节点([1]基础状态预期!$D$17:$D$55,[1]基础状态预期!AA$17:AA$55,$C9)),0)</f>
        <v>0</v>
      </c>
      <c r="AF9" s="32">
        <f>IFERROR(IF(求节点([1]基础状态预期!$D$17:$D$55,[1]基础状态预期!AB$17:AB$55,$C9)&lt;=0,0,求节点([1]基础状态预期!$D$17:$D$55,[1]基础状态预期!AB$17:AB$55,$C9)),0)</f>
        <v>0</v>
      </c>
      <c r="AG9" s="32">
        <f>IFERROR(IF(求节点([1]基础状态预期!$D$17:$D$55,[1]基础状态预期!AC$17:AC$55,$C9)&lt;=0,0,求节点([1]基础状态预期!$D$17:$D$55,[1]基础状态预期!AC$17:AC$55,$C9)),0)</f>
        <v>0</v>
      </c>
      <c r="AH9" s="32">
        <f>IFERROR(IF(求节点([1]基础状态预期!$D$17:$D$55,[1]基础状态预期!AD$17:AD$55,$C9)&lt;=0,0,求节点([1]基础状态预期!$D$17:$D$55,[1]基础状态预期!AD$17:AD$55,$C9)),0)</f>
        <v>0</v>
      </c>
      <c r="AI9" s="14">
        <f t="shared" si="12"/>
        <v>0</v>
      </c>
      <c r="AJ9" s="14">
        <f t="shared" si="13"/>
        <v>0</v>
      </c>
      <c r="AK9" s="14">
        <f t="shared" si="14"/>
        <v>0</v>
      </c>
      <c r="AL9" s="14">
        <f t="shared" si="15"/>
        <v>0</v>
      </c>
      <c r="AM9" s="14">
        <f t="shared" si="16"/>
        <v>0</v>
      </c>
      <c r="AN9" s="14">
        <v>0</v>
      </c>
      <c r="AO9" s="14">
        <f>IFERROR(IF(求节点([1]各r阵容卡情况!$F$11:$F$27,[1]各r阵容卡情况!G$11:G$27,$C9)&lt;=0,0,求节点([1]各r阵容卡情况!$F$11:$F$27,[1]各r阵容卡情况!G$11:G$27,$C9)),0)</f>
        <v>0</v>
      </c>
      <c r="AP9" s="14">
        <f>IFERROR(IF(求节点([1]各r阵容卡情况!$F$11:$F$27,[1]各r阵容卡情况!H$11:H$27,$C9)&lt;=0,0,求节点([1]各r阵容卡情况!$F$11:$F$27,[1]各r阵容卡情况!H$11:H$27,$C9)),0)</f>
        <v>0</v>
      </c>
      <c r="AQ9" s="14">
        <f>IFERROR(IF(求节点([1]各r阵容卡情况!$F$11:$F$27,[1]各r阵容卡情况!I$11:I$27,$C9)&lt;=0,0,求节点([1]各r阵容卡情况!$F$11:$F$27,[1]各r阵容卡情况!I$11:I$27,$C9)),0)</f>
        <v>0</v>
      </c>
      <c r="AR9" s="14">
        <f>IFERROR(IF(求节点([1]各r阵容卡情况!$F$11:$F$27,[1]各r阵容卡情况!J$11:J$27,$C9)&lt;=0,0,求节点([1]各r阵容卡情况!$F$11:$F$27,[1]各r阵容卡情况!J$11:J$27,$C9)),0)</f>
        <v>0</v>
      </c>
      <c r="AS9" s="14">
        <v>0</v>
      </c>
      <c r="AT9" s="14">
        <f>IFERROR(IF(求节点([1]各r阵容卡情况!$F$11:$F$27,[1]各r阵容卡情况!K$11:K$27,$C9)&lt;=0,0,求节点([1]各r阵容卡情况!$F$11:$F$27,[1]各r阵容卡情况!K$11:K$27,$C9)),0)</f>
        <v>1.2000000000000002</v>
      </c>
      <c r="AU9" s="14">
        <f>IFERROR(IF(求节点([1]各r阵容卡情况!$F$11:$F$27,[1]各r阵容卡情况!L$11:L$27,$C9)&lt;=0,0,求节点([1]各r阵容卡情况!$F$11:$F$27,[1]各r阵容卡情况!L$11:L$27,$C9)),0)</f>
        <v>0.17445226179908813</v>
      </c>
      <c r="AV9" s="14">
        <f>IFERROR(IF(求节点([1]各r阵容卡情况!$F$11:$F$27,[1]各r阵容卡情况!M$11:M$27,$C9)&lt;=0,0,求节点([1]各r阵容卡情况!$F$11:$F$27,[1]各r阵容卡情况!M$11:M$27,$C9)),0)</f>
        <v>0</v>
      </c>
      <c r="AW9" s="14">
        <f>IFERROR(IF(求节点([1]各r阵容卡情况!$F$11:$F$27,[1]各r阵容卡情况!N$11:N$27,$C9)&lt;=0,0,求节点([1]各r阵容卡情况!$F$11:$F$27,[1]各r阵容卡情况!N$11:N$27,$C9)),0)</f>
        <v>0</v>
      </c>
      <c r="AX9" s="14">
        <f t="shared" si="17"/>
        <v>0</v>
      </c>
      <c r="AY9" s="14">
        <f t="shared" si="18"/>
        <v>9</v>
      </c>
      <c r="AZ9" s="14">
        <f t="shared" si="19"/>
        <v>10</v>
      </c>
      <c r="BA9" s="14">
        <f t="shared" si="20"/>
        <v>22</v>
      </c>
      <c r="BB9" s="14">
        <f t="shared" si="21"/>
        <v>50</v>
      </c>
      <c r="BC9" s="14">
        <v>0</v>
      </c>
      <c r="BD9" s="15">
        <f>IFERROR(IF(求节点([1]各r阵容卡情况!$F$11:$F$27,[1]各r阵容卡情况!S$11:S$27,$C9)&lt;=0,0,求节点([1]各r阵容卡情况!$F$11:$F$27,[1]各r阵容卡情况!S$11:S$27,$C9)),0)</f>
        <v>0.16000000000000003</v>
      </c>
      <c r="BE9" s="15">
        <f>IFERROR(IF(求节点([1]各r阵容卡情况!$F$11:$F$27,[1]各r阵容卡情况!T$11:T$27,$C9)&lt;=0,0,求节点([1]各r阵容卡情况!$F$11:$F$27,[1]各r阵容卡情况!T$11:T$27,$C9)),0)</f>
        <v>0.16000000000000003</v>
      </c>
      <c r="BF9" s="15">
        <f>IFERROR(IF(求节点([1]各r阵容卡情况!$F$11:$F$27,[1]各r阵容卡情况!U$11:U$27,$C9)&lt;=0,0,求节点([1]各r阵容卡情况!$F$11:$F$27,[1]各r阵容卡情况!U$11:U$27,$C9)),0)</f>
        <v>0.16000000000000003</v>
      </c>
      <c r="BG9" s="15">
        <f>IFERROR(IF(求节点([1]各r阵容卡情况!$F$11:$F$27,[1]各r阵容卡情况!V$11:V$27,$C9)&lt;=0,0,求节点([1]各r阵容卡情况!$F$11:$F$27,[1]各r阵容卡情况!V$11:V$27,$C9)),0)</f>
        <v>0.16000000000000003</v>
      </c>
      <c r="BH9" s="14">
        <f t="shared" si="22"/>
        <v>4</v>
      </c>
      <c r="BI9" s="14">
        <f t="shared" si="7"/>
        <v>4</v>
      </c>
      <c r="BJ9" s="14">
        <f t="shared" si="23"/>
        <v>4</v>
      </c>
      <c r="BK9" s="14">
        <f t="shared" si="24"/>
        <v>4</v>
      </c>
      <c r="BL9" s="14">
        <f t="shared" si="24"/>
        <v>4</v>
      </c>
      <c r="BM9" s="14">
        <v>0</v>
      </c>
      <c r="BN9" s="14">
        <f>IFERROR(IF(求节点([1]各r阵容卡情况!$F$11:$F$27,[1]各r阵容卡情况!AA$11:AA$27,$C9)&lt;=0,0,求节点([1]各r阵容卡情况!$F$11:$F$27,[1]各r阵容卡情况!AA$11:AA$27,$C9)),0)</f>
        <v>0</v>
      </c>
      <c r="BO9" s="14">
        <f>IFERROR(IF(求节点([1]各r阵容卡情况!$F$11:$F$27,[1]各r阵容卡情况!AB$11:AB$27,$C9)&lt;=0,0,求节点([1]各r阵容卡情况!$F$11:$F$27,[1]各r阵容卡情况!AB$11:AB$27,$C9)),0)</f>
        <v>0</v>
      </c>
      <c r="BP9" s="14">
        <f>IFERROR(IF(求节点([1]各r阵容卡情况!$F$11:$F$27,[1]各r阵容卡情况!AC$11:AC$27,$C9)&lt;=0,0,求节点([1]各r阵容卡情况!$F$11:$F$27,[1]各r阵容卡情况!AC$11:AC$27,$C9)),0)</f>
        <v>0</v>
      </c>
      <c r="BQ9" s="14">
        <f>IFERROR(IF(求节点([1]各r阵容卡情况!$F$11:$F$27,[1]各r阵容卡情况!AD$11:AD$27,$C9)&lt;=0,0,求节点([1]各r阵容卡情况!$F$11:$F$27,[1]各r阵容卡情况!AD$11:AD$27,$C9)),0)</f>
        <v>0</v>
      </c>
      <c r="BR9" s="14">
        <f t="shared" si="25"/>
        <v>0</v>
      </c>
      <c r="BS9" s="14">
        <f t="shared" si="26"/>
        <v>0</v>
      </c>
      <c r="BT9" s="14">
        <f t="shared" si="27"/>
        <v>0</v>
      </c>
      <c r="BU9" s="14">
        <f t="shared" si="28"/>
        <v>0</v>
      </c>
      <c r="BV9" s="14">
        <f t="shared" si="29"/>
        <v>0</v>
      </c>
      <c r="BZ9" s="14">
        <v>4</v>
      </c>
      <c r="CA9" s="33">
        <f>ROUND([1]武将升星!D62*100,0)</f>
        <v>6</v>
      </c>
      <c r="CB9" s="33">
        <f>ROUND([1]武将升星!E62*100,0)</f>
        <v>18</v>
      </c>
      <c r="CC9" s="33">
        <f>ROUND([1]武将升星!F62*100,0)</f>
        <v>30</v>
      </c>
      <c r="CD9" s="33">
        <f>ROUND([1]武将升星!G62*100,0)</f>
        <v>50</v>
      </c>
      <c r="CE9" s="33">
        <f>ROUND([1]武将升星!H62*100,0)</f>
        <v>82</v>
      </c>
      <c r="CH9" s="27">
        <f t="shared" si="30"/>
        <v>0</v>
      </c>
      <c r="CI9" s="28">
        <v>0</v>
      </c>
      <c r="CJ9" s="28">
        <v>0</v>
      </c>
      <c r="CK9" s="28">
        <v>0</v>
      </c>
      <c r="CL9" s="28">
        <v>0</v>
      </c>
    </row>
    <row r="10" spans="3:90" x14ac:dyDescent="0.15">
      <c r="C10" s="13">
        <v>5</v>
      </c>
      <c r="D10" s="14">
        <v>4</v>
      </c>
      <c r="E10" s="14">
        <f>IFERROR(IF(求节点([1]基础状态预期!$D$17:$D$33,[1]基础状态预期!F$17:F$33,$C10)&lt;=0,0,求节点([1]基础状态预期!$D$17:$D$33,[1]基础状态预期!F$17:F$33,$C10)),0)</f>
        <v>0</v>
      </c>
      <c r="F10" s="14">
        <f>IFERROR(IF(求节点([1]基础状态预期!$D$17:$D$33,[1]基础状态预期!G$17:G$33,$C10)&lt;=0,0,求节点([1]基础状态预期!$D$17:$D$33,[1]基础状态预期!G$17:G$33,$C10)),0)</f>
        <v>0</v>
      </c>
      <c r="G10" s="14">
        <f>IFERROR(IF(求节点([1]基础状态预期!$D$17:$D$33,[1]基础状态预期!H$17:H$33,$C10)&lt;=0,0,求节点([1]基础状态预期!$D$17:$D$33,[1]基础状态预期!H$17:H$33,$C10)),0)</f>
        <v>1</v>
      </c>
      <c r="H10" s="14">
        <f>IFERROR(IF(求节点([1]基础状态预期!$D$17:$D$33,[1]基础状态预期!I$17:I$33,$C10)&lt;=0,0,求节点([1]基础状态预期!$D$17:$D$33,[1]基础状态预期!I$17:I$33,$C10)),0)</f>
        <v>2</v>
      </c>
      <c r="I10" s="14">
        <f>IFERROR(IF(求节点([1]基础状态预期!$D$17:$D$33,[1]基础状态预期!J$17:J$33,$C10)&lt;=0,0,求节点([1]基础状态预期!$D$17:$D$33,[1]基础状态预期!J$17:J$33,$C10)),0)</f>
        <v>0</v>
      </c>
      <c r="J10" s="14">
        <f>IFERROR(IF(求节点([1]基础状态预期!$D$17:$D$33,[1]基础状态预期!K$17:K$33,$C10)&lt;=0,0,求节点([1]基础状态预期!$D$17:$D$33,[1]基础状态预期!K$17:K$33,$C10)),0)</f>
        <v>0</v>
      </c>
      <c r="K10" s="14">
        <f>IFERROR(IF(求节点([1]基础状态预期!$D$17:$D$33,[1]基础状态预期!L$17:L$33,$C10)&lt;=0,0,求节点([1]基础状态预期!$D$17:$D$33,[1]基础状态预期!L$17:L$33,$C10)),0)</f>
        <v>0</v>
      </c>
      <c r="L10" s="14">
        <f>IFERROR(IF(求节点([1]基础状态预期!$D$17:$D$33,[1]基础状态预期!M$17:M$33,$C10)&lt;=0,0,求节点([1]基础状态预期!$D$17:$D$33,[1]基础状态预期!M$17:M$33,$C10)),0)</f>
        <v>0.21806532724886019</v>
      </c>
      <c r="M10" s="14">
        <f>IFERROR(IF(求节点([1]基础状态预期!$D$17:$D$33,[1]基础状态预期!N$17:N$33,$C10)&lt;=0,0,求节点([1]基础状态预期!$D$17:$D$33,[1]基础状态预期!N$17:N$33,$C10)),0)</f>
        <v>0</v>
      </c>
      <c r="N10" s="14">
        <f>IFERROR(IF(求节点([1]基础状态预期!$D$17:$D$33,[1]基础状态预期!O$17:O$33,$C10)&lt;=0,0,求节点([1]基础状态预期!$D$17:$D$33,[1]基础状态预期!O$17:O$33,$C10)),0)</f>
        <v>0</v>
      </c>
      <c r="O10" s="14">
        <f t="shared" si="0"/>
        <v>0</v>
      </c>
      <c r="P10" s="14">
        <f t="shared" si="1"/>
        <v>6</v>
      </c>
      <c r="Q10" s="14">
        <f t="shared" si="2"/>
        <v>10</v>
      </c>
      <c r="R10" s="14">
        <f t="shared" si="3"/>
        <v>22</v>
      </c>
      <c r="S10" s="14">
        <f t="shared" si="4"/>
        <v>50</v>
      </c>
      <c r="T10" s="32">
        <f>IFERROR(IF(求节点([1]基础状态预期!$D$17:$D$55,[1]基础状态预期!P$17:P$55,$C10)&lt;=0,0,求节点([1]基础状态预期!$D$17:$D$55,[1]基础状态预期!P$17:P$55,$C10)),0)</f>
        <v>0</v>
      </c>
      <c r="U10" s="32">
        <f>IFERROR(IF(求节点([1]基础状态预期!$D$17:$D$55,[1]基础状态预期!Q$17:Q$55,$C10)&lt;=0,0,求节点([1]基础状态预期!$D$17:$D$55,[1]基础状态预期!Q$17:Q$55,$C10)),0)</f>
        <v>0</v>
      </c>
      <c r="V10" s="32">
        <f>IFERROR(IF(求节点([1]基础状态预期!$D$17:$D$55,[1]基础状态预期!R$17:R$55,$C10)&lt;=0,0,求节点([1]基础状态预期!$D$17:$D$55,[1]基础状态预期!R$17:R$55,$C10)),0)</f>
        <v>0.2</v>
      </c>
      <c r="W10" s="32">
        <f>IFERROR(IF(求节点([1]基础状态预期!$D$17:$D$55,[1]基础状态预期!S$17:S$55,$C10)&lt;=0,0,求节点([1]基础状态预期!$D$17:$D$55,[1]基础状态预期!S$17:S$55,$C10)),0)</f>
        <v>0.2</v>
      </c>
      <c r="X10" s="32">
        <f>IFERROR(IF(求节点([1]基础状态预期!$D$17:$D$55,[1]基础状态预期!T$17:T$55,$C10)&lt;=0,0,求节点([1]基础状态预期!$D$17:$D$55,[1]基础状态预期!T$17:T$55,$C10)),0)</f>
        <v>0</v>
      </c>
      <c r="Y10" s="32">
        <f>IFERROR(IF(求节点([1]基础状态预期!$D$17:$D$55,[1]基础状态预期!U$17:U$55,$C10)&lt;=0,0,求节点([1]基础状态预期!$D$17:$D$55,[1]基础状态预期!U$17:U$55,$C10)),0)</f>
        <v>0</v>
      </c>
      <c r="Z10" s="32">
        <f>MIN(IFERROR(IF(求节点([1]基础状态预期!$D$17:$D$55,[1]基础状态预期!V$17:V$55,$C10)&lt;=0,0,求节点([1]基础状态预期!$D$17:$D$55,[1]基础状态预期!V$17:V$55,$C10)),0),10)</f>
        <v>0</v>
      </c>
      <c r="AA10" s="32">
        <f>MIN(IFERROR(IF(求节点([1]基础状态预期!$D$17:$D$55,[1]基础状态预期!W$17:W$55,$C10)&lt;=0,0,求节点([1]基础状态预期!$D$17:$D$55,[1]基础状态预期!W$17:W$55,$C10)),0),60)</f>
        <v>10</v>
      </c>
      <c r="AB10" s="32">
        <f>MIN(IFERROR(IF(求节点([1]基础状态预期!$D$17:$D$55,[1]基础状态预期!X$17:X$55,$C10)&lt;=0,0,求节点([1]基础状态预期!$D$17:$D$55,[1]基础状态预期!X$17:X$55,$C10)),0),80)</f>
        <v>10</v>
      </c>
      <c r="AC10" s="32">
        <f>MIN(IFERROR(IF(求节点([1]基础状态预期!$D$17:$D$55,[1]基础状态预期!Y$17:Y$55,$C10)&lt;=0,0,求节点([1]基础状态预期!$D$17:$D$55,[1]基础状态预期!Y$17:Y$55,$C10)),0),80)</f>
        <v>0</v>
      </c>
      <c r="AD10" s="32">
        <f>IFERROR(IF(求节点([1]基础状态预期!$D$17:$D$55,[1]基础状态预期!Z$17:Z$55,$C10)&lt;=0,0,求节点([1]基础状态预期!$D$17:$D$55,[1]基础状态预期!Z$17:Z$55,$C10)),0)</f>
        <v>0</v>
      </c>
      <c r="AE10" s="32">
        <f>IFERROR(IF(求节点([1]基础状态预期!$D$17:$D$55,[1]基础状态预期!AA$17:AA$55,$C10)&lt;=0,0,求节点([1]基础状态预期!$D$17:$D$55,[1]基础状态预期!AA$17:AA$55,$C10)),0)</f>
        <v>0</v>
      </c>
      <c r="AF10" s="32">
        <f>IFERROR(IF(求节点([1]基础状态预期!$D$17:$D$55,[1]基础状态预期!AB$17:AB$55,$C10)&lt;=0,0,求节点([1]基础状态预期!$D$17:$D$55,[1]基础状态预期!AB$17:AB$55,$C10)),0)</f>
        <v>0</v>
      </c>
      <c r="AG10" s="32">
        <f>IFERROR(IF(求节点([1]基础状态预期!$D$17:$D$55,[1]基础状态预期!AC$17:AC$55,$C10)&lt;=0,0,求节点([1]基础状态预期!$D$17:$D$55,[1]基础状态预期!AC$17:AC$55,$C10)),0)</f>
        <v>0</v>
      </c>
      <c r="AH10" s="32">
        <f>IFERROR(IF(求节点([1]基础状态预期!$D$17:$D$55,[1]基础状态预期!AD$17:AD$55,$C10)&lt;=0,0,求节点([1]基础状态预期!$D$17:$D$55,[1]基础状态预期!AD$17:AD$55,$C10)),0)</f>
        <v>0</v>
      </c>
      <c r="AI10" s="14">
        <f t="shared" si="12"/>
        <v>0</v>
      </c>
      <c r="AJ10" s="14">
        <f t="shared" si="13"/>
        <v>0</v>
      </c>
      <c r="AK10" s="14">
        <f t="shared" si="14"/>
        <v>0</v>
      </c>
      <c r="AL10" s="14">
        <f t="shared" si="15"/>
        <v>0</v>
      </c>
      <c r="AM10" s="14">
        <f t="shared" si="16"/>
        <v>0</v>
      </c>
      <c r="AN10" s="14">
        <v>0</v>
      </c>
      <c r="AO10" s="14">
        <f>IFERROR(IF(求节点([1]各r阵容卡情况!$F$11:$F$27,[1]各r阵容卡情况!G$11:G$27,$C10)&lt;=0,0,求节点([1]各r阵容卡情况!$F$11:$F$27,[1]各r阵容卡情况!G$11:G$27,$C10)),0)</f>
        <v>0</v>
      </c>
      <c r="AP10" s="14">
        <f>IFERROR(IF(求节点([1]各r阵容卡情况!$F$11:$F$27,[1]各r阵容卡情况!H$11:H$27,$C10)&lt;=0,0,求节点([1]各r阵容卡情况!$F$11:$F$27,[1]各r阵容卡情况!H$11:H$27,$C10)),0)</f>
        <v>0</v>
      </c>
      <c r="AQ10" s="14">
        <f>IFERROR(IF(求节点([1]各r阵容卡情况!$F$11:$F$27,[1]各r阵容卡情况!I$11:I$27,$C10)&lt;=0,0,求节点([1]各r阵容卡情况!$F$11:$F$27,[1]各r阵容卡情况!I$11:I$27,$C10)),0)</f>
        <v>0</v>
      </c>
      <c r="AR10" s="14">
        <f>IFERROR(IF(求节点([1]各r阵容卡情况!$F$11:$F$27,[1]各r阵容卡情况!J$11:J$27,$C10)&lt;=0,0,求节点([1]各r阵容卡情况!$F$11:$F$27,[1]各r阵容卡情况!J$11:J$27,$C10)),0)</f>
        <v>0</v>
      </c>
      <c r="AS10" s="14">
        <v>0</v>
      </c>
      <c r="AT10" s="14">
        <f>IFERROR(IF(求节点([1]各r阵容卡情况!$F$11:$F$27,[1]各r阵容卡情况!K$11:K$27,$C10)&lt;=0,0,求节点([1]各r阵容卡情况!$F$11:$F$27,[1]各r阵容卡情况!K$11:K$27,$C10)),0)</f>
        <v>1.5</v>
      </c>
      <c r="AU10" s="14">
        <f>IFERROR(IF(求节点([1]各r阵容卡情况!$F$11:$F$27,[1]各r阵容卡情况!L$11:L$27,$C10)&lt;=0,0,求节点([1]各r阵容卡情况!$F$11:$F$27,[1]各r阵容卡情况!L$11:L$27,$C10)),0)</f>
        <v>0.21806532724886019</v>
      </c>
      <c r="AV10" s="14">
        <f>IFERROR(IF(求节点([1]各r阵容卡情况!$F$11:$F$27,[1]各r阵容卡情况!M$11:M$27,$C10)&lt;=0,0,求节点([1]各r阵容卡情况!$F$11:$F$27,[1]各r阵容卡情况!M$11:M$27,$C10)),0)</f>
        <v>0</v>
      </c>
      <c r="AW10" s="14">
        <f>IFERROR(IF(求节点([1]各r阵容卡情况!$F$11:$F$27,[1]各r阵容卡情况!N$11:N$27,$C10)&lt;=0,0,求节点([1]各r阵容卡情况!$F$11:$F$27,[1]各r阵容卡情况!N$11:N$27,$C10)),0)</f>
        <v>0</v>
      </c>
      <c r="AX10" s="14">
        <f t="shared" si="17"/>
        <v>0</v>
      </c>
      <c r="AY10" s="14">
        <f t="shared" si="18"/>
        <v>9</v>
      </c>
      <c r="AZ10" s="14">
        <f t="shared" si="19"/>
        <v>10</v>
      </c>
      <c r="BA10" s="14">
        <f t="shared" si="20"/>
        <v>22</v>
      </c>
      <c r="BB10" s="14">
        <f t="shared" si="21"/>
        <v>50</v>
      </c>
      <c r="BC10" s="14">
        <v>0</v>
      </c>
      <c r="BD10" s="15">
        <f>IFERROR(IF(求节点([1]各r阵容卡情况!$F$11:$F$27,[1]各r阵容卡情况!S$11:S$27,$C10)&lt;=0,0,求节点([1]各r阵容卡情况!$F$11:$F$27,[1]各r阵容卡情况!S$11:S$27,$C10)),0)</f>
        <v>0.2</v>
      </c>
      <c r="BE10" s="15">
        <f>IFERROR(IF(求节点([1]各r阵容卡情况!$F$11:$F$27,[1]各r阵容卡情况!T$11:T$27,$C10)&lt;=0,0,求节点([1]各r阵容卡情况!$F$11:$F$27,[1]各r阵容卡情况!T$11:T$27,$C10)),0)</f>
        <v>0.2</v>
      </c>
      <c r="BF10" s="15">
        <f>IFERROR(IF(求节点([1]各r阵容卡情况!$F$11:$F$27,[1]各r阵容卡情况!U$11:U$27,$C10)&lt;=0,0,求节点([1]各r阵容卡情况!$F$11:$F$27,[1]各r阵容卡情况!U$11:U$27,$C10)),0)</f>
        <v>0.2</v>
      </c>
      <c r="BG10" s="15">
        <f>IFERROR(IF(求节点([1]各r阵容卡情况!$F$11:$F$27,[1]各r阵容卡情况!V$11:V$27,$C10)&lt;=0,0,求节点([1]各r阵容卡情况!$F$11:$F$27,[1]各r阵容卡情况!V$11:V$27,$C10)),0)</f>
        <v>0.2</v>
      </c>
      <c r="BH10" s="14">
        <f t="shared" si="22"/>
        <v>5</v>
      </c>
      <c r="BI10" s="14">
        <f t="shared" si="7"/>
        <v>5</v>
      </c>
      <c r="BJ10" s="14">
        <f t="shared" si="23"/>
        <v>5</v>
      </c>
      <c r="BK10" s="14">
        <f t="shared" si="24"/>
        <v>5</v>
      </c>
      <c r="BL10" s="14">
        <f t="shared" si="24"/>
        <v>5</v>
      </c>
      <c r="BM10" s="14">
        <v>0</v>
      </c>
      <c r="BN10" s="14">
        <f>IFERROR(IF(求节点([1]各r阵容卡情况!$F$11:$F$27,[1]各r阵容卡情况!AA$11:AA$27,$C10)&lt;=0,0,求节点([1]各r阵容卡情况!$F$11:$F$27,[1]各r阵容卡情况!AA$11:AA$27,$C10)),0)</f>
        <v>0</v>
      </c>
      <c r="BO10" s="14">
        <f>IFERROR(IF(求节点([1]各r阵容卡情况!$F$11:$F$27,[1]各r阵容卡情况!AB$11:AB$27,$C10)&lt;=0,0,求节点([1]各r阵容卡情况!$F$11:$F$27,[1]各r阵容卡情况!AB$11:AB$27,$C10)),0)</f>
        <v>0</v>
      </c>
      <c r="BP10" s="14">
        <f>IFERROR(IF(求节点([1]各r阵容卡情况!$F$11:$F$27,[1]各r阵容卡情况!AC$11:AC$27,$C10)&lt;=0,0,求节点([1]各r阵容卡情况!$F$11:$F$27,[1]各r阵容卡情况!AC$11:AC$27,$C10)),0)</f>
        <v>0</v>
      </c>
      <c r="BQ10" s="14">
        <f>IFERROR(IF(求节点([1]各r阵容卡情况!$F$11:$F$27,[1]各r阵容卡情况!AD$11:AD$27,$C10)&lt;=0,0,求节点([1]各r阵容卡情况!$F$11:$F$27,[1]各r阵容卡情况!AD$11:AD$27,$C10)),0)</f>
        <v>0</v>
      </c>
      <c r="BR10" s="14">
        <f t="shared" si="25"/>
        <v>0</v>
      </c>
      <c r="BS10" s="14">
        <f t="shared" si="26"/>
        <v>0</v>
      </c>
      <c r="BT10" s="14">
        <f t="shared" si="27"/>
        <v>0</v>
      </c>
      <c r="BU10" s="14">
        <f t="shared" si="28"/>
        <v>0</v>
      </c>
      <c r="BV10" s="14">
        <f t="shared" si="29"/>
        <v>0</v>
      </c>
      <c r="BZ10" s="14">
        <v>5</v>
      </c>
      <c r="CA10" s="33">
        <f>ROUND([1]武将升星!D63*100,0)</f>
        <v>8</v>
      </c>
      <c r="CB10" s="33">
        <f>ROUND([1]武将升星!E63*100,0)</f>
        <v>21</v>
      </c>
      <c r="CC10" s="33">
        <f>ROUND([1]武将升星!F63*100,0)</f>
        <v>35</v>
      </c>
      <c r="CD10" s="33">
        <f>ROUND([1]武将升星!G63*100,0)</f>
        <v>58</v>
      </c>
      <c r="CE10" s="33">
        <f>ROUND([1]武将升星!H63*100,0)</f>
        <v>90</v>
      </c>
      <c r="CH10" s="27">
        <f t="shared" si="30"/>
        <v>0</v>
      </c>
      <c r="CI10" s="28">
        <v>0</v>
      </c>
      <c r="CJ10" s="28">
        <v>0</v>
      </c>
      <c r="CK10" s="28">
        <v>0</v>
      </c>
      <c r="CL10" s="28">
        <v>0</v>
      </c>
    </row>
    <row r="11" spans="3:90" x14ac:dyDescent="0.15">
      <c r="C11" s="13">
        <v>6</v>
      </c>
      <c r="D11" s="14">
        <v>5</v>
      </c>
      <c r="E11" s="14">
        <f>IFERROR(IF(求节点([1]基础状态预期!$D$17:$D$33,[1]基础状态预期!F$17:F$33,$C11)&lt;=0,0,求节点([1]基础状态预期!$D$17:$D$33,[1]基础状态预期!F$17:F$33,$C11)),0)</f>
        <v>0</v>
      </c>
      <c r="F11" s="14">
        <f>IFERROR(IF(求节点([1]基础状态预期!$D$17:$D$33,[1]基础状态预期!G$17:G$33,$C11)&lt;=0,0,求节点([1]基础状态预期!$D$17:$D$33,[1]基础状态预期!G$17:G$33,$C11)),0)</f>
        <v>0</v>
      </c>
      <c r="G11" s="14">
        <f>IFERROR(IF(求节点([1]基础状态预期!$D$17:$D$33,[1]基础状态预期!H$17:H$33,$C11)&lt;=0,0,求节点([1]基础状态预期!$D$17:$D$33,[1]基础状态预期!H$17:H$33,$C11)),0)</f>
        <v>1.2</v>
      </c>
      <c r="H11" s="14">
        <f>IFERROR(IF(求节点([1]基础状态预期!$D$17:$D$33,[1]基础状态预期!I$17:I$33,$C11)&lt;=0,0,求节点([1]基础状态预期!$D$17:$D$33,[1]基础状态预期!I$17:I$33,$C11)),0)</f>
        <v>2.4</v>
      </c>
      <c r="I11" s="14">
        <f>IFERROR(IF(求节点([1]基础状态预期!$D$17:$D$33,[1]基础状态预期!J$17:J$33,$C11)&lt;=0,0,求节点([1]基础状态预期!$D$17:$D$33,[1]基础状态预期!J$17:J$33,$C11)),0)</f>
        <v>0</v>
      </c>
      <c r="J11" s="14">
        <f>IFERROR(IF(求节点([1]基础状态预期!$D$17:$D$33,[1]基础状态预期!K$17:K$33,$C11)&lt;=0,0,求节点([1]基础状态预期!$D$17:$D$33,[1]基础状态预期!K$17:K$33,$C11)),0)</f>
        <v>0</v>
      </c>
      <c r="K11" s="14">
        <f>IFERROR(IF(求节点([1]基础状态预期!$D$17:$D$33,[1]基础状态预期!L$17:L$33,$C11)&lt;=0,0,求节点([1]基础状态预期!$D$17:$D$33,[1]基础状态预期!L$17:L$33,$C11)),0)</f>
        <v>0</v>
      </c>
      <c r="L11" s="14">
        <f>IFERROR(IF(求节点([1]基础状态预期!$D$17:$D$33,[1]基础状态预期!M$17:M$33,$C11)&lt;=0,0,求节点([1]基础状态预期!$D$17:$D$33,[1]基础状态预期!M$17:M$33,$C11)),0)</f>
        <v>0.26167839269863225</v>
      </c>
      <c r="M11" s="14">
        <f>IFERROR(IF(求节点([1]基础状态预期!$D$17:$D$33,[1]基础状态预期!N$17:N$33,$C11)&lt;=0,0,求节点([1]基础状态预期!$D$17:$D$33,[1]基础状态预期!N$17:N$33,$C11)),0)</f>
        <v>0</v>
      </c>
      <c r="N11" s="14">
        <f>IFERROR(IF(求节点([1]基础状态预期!$D$17:$D$33,[1]基础状态预期!O$17:O$33,$C11)&lt;=0,0,求节点([1]基础状态预期!$D$17:$D$33,[1]基础状态预期!O$17:O$33,$C11)),0)</f>
        <v>0</v>
      </c>
      <c r="O11" s="14">
        <f t="shared" si="0"/>
        <v>0</v>
      </c>
      <c r="P11" s="14">
        <f t="shared" si="1"/>
        <v>6</v>
      </c>
      <c r="Q11" s="14">
        <f t="shared" si="2"/>
        <v>10</v>
      </c>
      <c r="R11" s="14">
        <f t="shared" si="3"/>
        <v>22</v>
      </c>
      <c r="S11" s="14">
        <f t="shared" si="4"/>
        <v>50</v>
      </c>
      <c r="T11" s="32">
        <f>IFERROR(IF(求节点([1]基础状态预期!$D$17:$D$55,[1]基础状态预期!P$17:P$55,$C11)&lt;=0,0,求节点([1]基础状态预期!$D$17:$D$55,[1]基础状态预期!P$17:P$55,$C11)),0)</f>
        <v>0</v>
      </c>
      <c r="U11" s="32">
        <f>IFERROR(IF(求节点([1]基础状态预期!$D$17:$D$55,[1]基础状态预期!Q$17:Q$55,$C11)&lt;=0,0,求节点([1]基础状态预期!$D$17:$D$55,[1]基础状态预期!Q$17:Q$55,$C11)),0)</f>
        <v>0</v>
      </c>
      <c r="V11" s="32">
        <f>IFERROR(IF(求节点([1]基础状态预期!$D$17:$D$55,[1]基础状态预期!R$17:R$55,$C11)&lt;=0,0,求节点([1]基础状态预期!$D$17:$D$55,[1]基础状态预期!R$17:R$55,$C11)),0)</f>
        <v>0.24000000000000002</v>
      </c>
      <c r="W11" s="32">
        <f>IFERROR(IF(求节点([1]基础状态预期!$D$17:$D$55,[1]基础状态预期!S$17:S$55,$C11)&lt;=0,0,求节点([1]基础状态预期!$D$17:$D$55,[1]基础状态预期!S$17:S$55,$C11)),0)</f>
        <v>0.24000000000000002</v>
      </c>
      <c r="X11" s="32">
        <f>IFERROR(IF(求节点([1]基础状态预期!$D$17:$D$55,[1]基础状态预期!T$17:T$55,$C11)&lt;=0,0,求节点([1]基础状态预期!$D$17:$D$55,[1]基础状态预期!T$17:T$55,$C11)),0)</f>
        <v>0</v>
      </c>
      <c r="Y11" s="32">
        <f>IFERROR(IF(求节点([1]基础状态预期!$D$17:$D$55,[1]基础状态预期!U$17:U$55,$C11)&lt;=0,0,求节点([1]基础状态预期!$D$17:$D$55,[1]基础状态预期!U$17:U$55,$C11)),0)</f>
        <v>0</v>
      </c>
      <c r="Z11" s="32">
        <f>MIN(IFERROR(IF(求节点([1]基础状态预期!$D$17:$D$55,[1]基础状态预期!V$17:V$55,$C11)&lt;=0,0,求节点([1]基础状态预期!$D$17:$D$55,[1]基础状态预期!V$17:V$55,$C11)),0),10)</f>
        <v>0</v>
      </c>
      <c r="AA11" s="32">
        <f>MIN(IFERROR(IF(求节点([1]基础状态预期!$D$17:$D$55,[1]基础状态预期!W$17:W$55,$C11)&lt;=0,0,求节点([1]基础状态预期!$D$17:$D$55,[1]基础状态预期!W$17:W$55,$C11)),0),60)</f>
        <v>12</v>
      </c>
      <c r="AB11" s="32">
        <f>MIN(IFERROR(IF(求节点([1]基础状态预期!$D$17:$D$55,[1]基础状态预期!X$17:X$55,$C11)&lt;=0,0,求节点([1]基础状态预期!$D$17:$D$55,[1]基础状态预期!X$17:X$55,$C11)),0),80)</f>
        <v>12</v>
      </c>
      <c r="AC11" s="32">
        <f>MIN(IFERROR(IF(求节点([1]基础状态预期!$D$17:$D$55,[1]基础状态预期!Y$17:Y$55,$C11)&lt;=0,0,求节点([1]基础状态预期!$D$17:$D$55,[1]基础状态预期!Y$17:Y$55,$C11)),0),80)</f>
        <v>0</v>
      </c>
      <c r="AD11" s="32">
        <f>IFERROR(IF(求节点([1]基础状态预期!$D$17:$D$55,[1]基础状态预期!Z$17:Z$55,$C11)&lt;=0,0,求节点([1]基础状态预期!$D$17:$D$55,[1]基础状态预期!Z$17:Z$55,$C11)),0)</f>
        <v>0</v>
      </c>
      <c r="AE11" s="32">
        <f>IFERROR(IF(求节点([1]基础状态预期!$D$17:$D$55,[1]基础状态预期!AA$17:AA$55,$C11)&lt;=0,0,求节点([1]基础状态预期!$D$17:$D$55,[1]基础状态预期!AA$17:AA$55,$C11)),0)</f>
        <v>0</v>
      </c>
      <c r="AF11" s="32">
        <f>IFERROR(IF(求节点([1]基础状态预期!$D$17:$D$55,[1]基础状态预期!AB$17:AB$55,$C11)&lt;=0,0,求节点([1]基础状态预期!$D$17:$D$55,[1]基础状态预期!AB$17:AB$55,$C11)),0)</f>
        <v>0</v>
      </c>
      <c r="AG11" s="32">
        <f>IFERROR(IF(求节点([1]基础状态预期!$D$17:$D$55,[1]基础状态预期!AC$17:AC$55,$C11)&lt;=0,0,求节点([1]基础状态预期!$D$17:$D$55,[1]基础状态预期!AC$17:AC$55,$C11)),0)</f>
        <v>0</v>
      </c>
      <c r="AH11" s="32">
        <f>IFERROR(IF(求节点([1]基础状态预期!$D$17:$D$55,[1]基础状态预期!AD$17:AD$55,$C11)&lt;=0,0,求节点([1]基础状态预期!$D$17:$D$55,[1]基础状态预期!AD$17:AD$55,$C11)),0)</f>
        <v>0</v>
      </c>
      <c r="AI11" s="14">
        <f t="shared" si="12"/>
        <v>0</v>
      </c>
      <c r="AJ11" s="14">
        <f t="shared" si="13"/>
        <v>0</v>
      </c>
      <c r="AK11" s="14">
        <f t="shared" si="14"/>
        <v>0</v>
      </c>
      <c r="AL11" s="14">
        <f t="shared" si="15"/>
        <v>0</v>
      </c>
      <c r="AM11" s="14">
        <f t="shared" si="16"/>
        <v>0</v>
      </c>
      <c r="AN11" s="14">
        <v>0</v>
      </c>
      <c r="AO11" s="14">
        <f>IFERROR(IF(求节点([1]各r阵容卡情况!$F$11:$F$27,[1]各r阵容卡情况!G$11:G$27,$C11)&lt;=0,0,求节点([1]各r阵容卡情况!$F$11:$F$27,[1]各r阵容卡情况!G$11:G$27,$C11)),0)</f>
        <v>0</v>
      </c>
      <c r="AP11" s="14">
        <f>IFERROR(IF(求节点([1]各r阵容卡情况!$F$11:$F$27,[1]各r阵容卡情况!H$11:H$27,$C11)&lt;=0,0,求节点([1]各r阵容卡情况!$F$11:$F$27,[1]各r阵容卡情况!H$11:H$27,$C11)),0)</f>
        <v>0</v>
      </c>
      <c r="AQ11" s="14">
        <f>IFERROR(IF(求节点([1]各r阵容卡情况!$F$11:$F$27,[1]各r阵容卡情况!I$11:I$27,$C11)&lt;=0,0,求节点([1]各r阵容卡情况!$F$11:$F$27,[1]各r阵容卡情况!I$11:I$27,$C11)),0)</f>
        <v>0</v>
      </c>
      <c r="AR11" s="14">
        <f>IFERROR(IF(求节点([1]各r阵容卡情况!$F$11:$F$27,[1]各r阵容卡情况!J$11:J$27,$C11)&lt;=0,0,求节点([1]各r阵容卡情况!$F$11:$F$27,[1]各r阵容卡情况!J$11:J$27,$C11)),0)</f>
        <v>0</v>
      </c>
      <c r="AS11" s="14">
        <v>0</v>
      </c>
      <c r="AT11" s="14">
        <f>IFERROR(IF(求节点([1]各r阵容卡情况!$F$11:$F$27,[1]各r阵容卡情况!K$11:K$27,$C11)&lt;=0,0,求节点([1]各r阵容卡情况!$F$11:$F$27,[1]各r阵容卡情况!K$11:K$27,$C11)),0)</f>
        <v>1.8</v>
      </c>
      <c r="AU11" s="14">
        <f>IFERROR(IF(求节点([1]各r阵容卡情况!$F$11:$F$27,[1]各r阵容卡情况!L$11:L$27,$C11)&lt;=0,0,求节点([1]各r阵容卡情况!$F$11:$F$27,[1]各r阵容卡情况!L$11:L$27,$C11)),0)</f>
        <v>0.26167839269863225</v>
      </c>
      <c r="AV11" s="14">
        <f>IFERROR(IF(求节点([1]各r阵容卡情况!$F$11:$F$27,[1]各r阵容卡情况!M$11:M$27,$C11)&lt;=0,0,求节点([1]各r阵容卡情况!$F$11:$F$27,[1]各r阵容卡情况!M$11:M$27,$C11)),0)</f>
        <v>0</v>
      </c>
      <c r="AW11" s="14">
        <f>IFERROR(IF(求节点([1]各r阵容卡情况!$F$11:$F$27,[1]各r阵容卡情况!N$11:N$27,$C11)&lt;=0,0,求节点([1]各r阵容卡情况!$F$11:$F$27,[1]各r阵容卡情况!N$11:N$27,$C11)),0)</f>
        <v>0</v>
      </c>
      <c r="AX11" s="14">
        <f t="shared" si="17"/>
        <v>0</v>
      </c>
      <c r="AY11" s="14">
        <f t="shared" si="18"/>
        <v>9</v>
      </c>
      <c r="AZ11" s="14">
        <f t="shared" si="19"/>
        <v>10</v>
      </c>
      <c r="BA11" s="14">
        <f t="shared" si="20"/>
        <v>22</v>
      </c>
      <c r="BB11" s="14">
        <f t="shared" si="21"/>
        <v>50</v>
      </c>
      <c r="BC11" s="14">
        <v>0</v>
      </c>
      <c r="BD11" s="15">
        <f>IFERROR(IF(求节点([1]各r阵容卡情况!$F$11:$F$27,[1]各r阵容卡情况!S$11:S$27,$C11)&lt;=0,0,求节点([1]各r阵容卡情况!$F$11:$F$27,[1]各r阵容卡情况!S$11:S$27,$C11)),0)</f>
        <v>0.24000000000000002</v>
      </c>
      <c r="BE11" s="15">
        <f>IFERROR(IF(求节点([1]各r阵容卡情况!$F$11:$F$27,[1]各r阵容卡情况!T$11:T$27,$C11)&lt;=0,0,求节点([1]各r阵容卡情况!$F$11:$F$27,[1]各r阵容卡情况!T$11:T$27,$C11)),0)</f>
        <v>0.24000000000000002</v>
      </c>
      <c r="BF11" s="15">
        <f>IFERROR(IF(求节点([1]各r阵容卡情况!$F$11:$F$27,[1]各r阵容卡情况!U$11:U$27,$C11)&lt;=0,0,求节点([1]各r阵容卡情况!$F$11:$F$27,[1]各r阵容卡情况!U$11:U$27,$C11)),0)</f>
        <v>0.24000000000000002</v>
      </c>
      <c r="BG11" s="15">
        <f>IFERROR(IF(求节点([1]各r阵容卡情况!$F$11:$F$27,[1]各r阵容卡情况!V$11:V$27,$C11)&lt;=0,0,求节点([1]各r阵容卡情况!$F$11:$F$27,[1]各r阵容卡情况!V$11:V$27,$C11)),0)</f>
        <v>0.24000000000000002</v>
      </c>
      <c r="BH11" s="14">
        <f t="shared" si="22"/>
        <v>6</v>
      </c>
      <c r="BI11" s="14">
        <f t="shared" si="7"/>
        <v>6</v>
      </c>
      <c r="BJ11" s="14">
        <f t="shared" si="23"/>
        <v>6</v>
      </c>
      <c r="BK11" s="14">
        <f t="shared" si="24"/>
        <v>6</v>
      </c>
      <c r="BL11" s="14">
        <f t="shared" si="24"/>
        <v>6</v>
      </c>
      <c r="BM11" s="14">
        <v>0</v>
      </c>
      <c r="BN11" s="14">
        <f>IFERROR(IF(求节点([1]各r阵容卡情况!$F$11:$F$27,[1]各r阵容卡情况!AA$11:AA$27,$C11)&lt;=0,0,求节点([1]各r阵容卡情况!$F$11:$F$27,[1]各r阵容卡情况!AA$11:AA$27,$C11)),0)</f>
        <v>0</v>
      </c>
      <c r="BO11" s="14">
        <f>IFERROR(IF(求节点([1]各r阵容卡情况!$F$11:$F$27,[1]各r阵容卡情况!AB$11:AB$27,$C11)&lt;=0,0,求节点([1]各r阵容卡情况!$F$11:$F$27,[1]各r阵容卡情况!AB$11:AB$27,$C11)),0)</f>
        <v>0</v>
      </c>
      <c r="BP11" s="14">
        <f>IFERROR(IF(求节点([1]各r阵容卡情况!$F$11:$F$27,[1]各r阵容卡情况!AC$11:AC$27,$C11)&lt;=0,0,求节点([1]各r阵容卡情况!$F$11:$F$27,[1]各r阵容卡情况!AC$11:AC$27,$C11)),0)</f>
        <v>0</v>
      </c>
      <c r="BQ11" s="14">
        <f>IFERROR(IF(求节点([1]各r阵容卡情况!$F$11:$F$27,[1]各r阵容卡情况!AD$11:AD$27,$C11)&lt;=0,0,求节点([1]各r阵容卡情况!$F$11:$F$27,[1]各r阵容卡情况!AD$11:AD$27,$C11)),0)</f>
        <v>0</v>
      </c>
      <c r="BR11" s="14">
        <f t="shared" si="25"/>
        <v>0</v>
      </c>
      <c r="BS11" s="14">
        <f t="shared" si="26"/>
        <v>0</v>
      </c>
      <c r="BT11" s="14">
        <f t="shared" si="27"/>
        <v>0</v>
      </c>
      <c r="BU11" s="14">
        <f t="shared" si="28"/>
        <v>0</v>
      </c>
      <c r="BV11" s="14">
        <f t="shared" si="29"/>
        <v>0</v>
      </c>
      <c r="BZ11" s="14">
        <v>6</v>
      </c>
      <c r="CA11" s="33">
        <f>ROUND([1]武将升星!D64*100,0)</f>
        <v>9</v>
      </c>
      <c r="CB11" s="33">
        <f>ROUND([1]武将升星!E64*100,0)</f>
        <v>24</v>
      </c>
      <c r="CC11" s="33">
        <f>ROUND([1]武将升星!F64*100,0)</f>
        <v>40</v>
      </c>
      <c r="CD11" s="33">
        <f>ROUND([1]武将升星!G64*100,0)</f>
        <v>65</v>
      </c>
      <c r="CE11" s="33">
        <f>ROUND([1]武将升星!H64*100,0)</f>
        <v>98</v>
      </c>
      <c r="CH11" s="27">
        <f t="shared" si="30"/>
        <v>0</v>
      </c>
      <c r="CI11" s="28">
        <v>0</v>
      </c>
      <c r="CJ11" s="28">
        <v>0</v>
      </c>
      <c r="CK11" s="28">
        <v>0</v>
      </c>
      <c r="CL11" s="28">
        <v>0</v>
      </c>
    </row>
    <row r="12" spans="3:90" x14ac:dyDescent="0.15">
      <c r="C12" s="13">
        <v>7</v>
      </c>
      <c r="D12" s="14">
        <v>5</v>
      </c>
      <c r="E12" s="14">
        <f>IFERROR(IF(求节点([1]基础状态预期!$D$17:$D$33,[1]基础状态预期!F$17:F$33,$C12)&lt;=0,0,求节点([1]基础状态预期!$D$17:$D$33,[1]基础状态预期!F$17:F$33,$C12)),0)</f>
        <v>0</v>
      </c>
      <c r="F12" s="14">
        <f>IFERROR(IF(求节点([1]基础状态预期!$D$17:$D$33,[1]基础状态预期!G$17:G$33,$C12)&lt;=0,0,求节点([1]基础状态预期!$D$17:$D$33,[1]基础状态预期!G$17:G$33,$C12)),0)</f>
        <v>0</v>
      </c>
      <c r="G12" s="14">
        <f>IFERROR(IF(求节点([1]基础状态预期!$D$17:$D$33,[1]基础状态预期!H$17:H$33,$C12)&lt;=0,0,求节点([1]基础状态预期!$D$17:$D$33,[1]基础状态预期!H$17:H$33,$C12)),0)</f>
        <v>1.4</v>
      </c>
      <c r="H12" s="14">
        <f>IFERROR(IF(求节点([1]基础状态预期!$D$17:$D$33,[1]基础状态预期!I$17:I$33,$C12)&lt;=0,0,求节点([1]基础状态预期!$D$17:$D$33,[1]基础状态预期!I$17:I$33,$C12)),0)</f>
        <v>2.8</v>
      </c>
      <c r="I12" s="14">
        <f>IFERROR(IF(求节点([1]基础状态预期!$D$17:$D$33,[1]基础状态预期!J$17:J$33,$C12)&lt;=0,0,求节点([1]基础状态预期!$D$17:$D$33,[1]基础状态预期!J$17:J$33,$C12)),0)</f>
        <v>0</v>
      </c>
      <c r="J12" s="14">
        <f>IFERROR(IF(求节点([1]基础状态预期!$D$17:$D$33,[1]基础状态预期!K$17:K$33,$C12)&lt;=0,0,求节点([1]基础状态预期!$D$17:$D$33,[1]基础状态预期!K$17:K$33,$C12)),0)</f>
        <v>0</v>
      </c>
      <c r="K12" s="14">
        <f>IFERROR(IF(求节点([1]基础状态预期!$D$17:$D$33,[1]基础状态预期!L$17:L$33,$C12)&lt;=0,0,求节点([1]基础状态预期!$D$17:$D$33,[1]基础状态预期!L$17:L$33,$C12)),0)</f>
        <v>0</v>
      </c>
      <c r="L12" s="14">
        <f>IFERROR(IF(求节点([1]基础状态预期!$D$17:$D$33,[1]基础状态预期!M$17:M$33,$C12)&lt;=0,0,求节点([1]基础状态预期!$D$17:$D$33,[1]基础状态预期!M$17:M$33,$C12)),0)</f>
        <v>0.30529145814840425</v>
      </c>
      <c r="M12" s="14">
        <f>IFERROR(IF(求节点([1]基础状态预期!$D$17:$D$33,[1]基础状态预期!N$17:N$33,$C12)&lt;=0,0,求节点([1]基础状态预期!$D$17:$D$33,[1]基础状态预期!N$17:N$33,$C12)),0)</f>
        <v>0</v>
      </c>
      <c r="N12" s="14">
        <f>IFERROR(IF(求节点([1]基础状态预期!$D$17:$D$33,[1]基础状态预期!O$17:O$33,$C12)&lt;=0,0,求节点([1]基础状态预期!$D$17:$D$33,[1]基础状态预期!O$17:O$33,$C12)),0)</f>
        <v>0</v>
      </c>
      <c r="O12" s="14">
        <f t="shared" si="0"/>
        <v>0</v>
      </c>
      <c r="P12" s="14">
        <f t="shared" si="1"/>
        <v>6</v>
      </c>
      <c r="Q12" s="14">
        <f t="shared" si="2"/>
        <v>10</v>
      </c>
      <c r="R12" s="14">
        <f t="shared" si="3"/>
        <v>22</v>
      </c>
      <c r="S12" s="14">
        <f t="shared" si="4"/>
        <v>50</v>
      </c>
      <c r="T12" s="32">
        <f>IFERROR(IF(求节点([1]基础状态预期!$D$17:$D$55,[1]基础状态预期!P$17:P$55,$C12)&lt;=0,0,求节点([1]基础状态预期!$D$17:$D$55,[1]基础状态预期!P$17:P$55,$C12)),0)</f>
        <v>0</v>
      </c>
      <c r="U12" s="32">
        <f>IFERROR(IF(求节点([1]基础状态预期!$D$17:$D$55,[1]基础状态预期!Q$17:Q$55,$C12)&lt;=0,0,求节点([1]基础状态预期!$D$17:$D$55,[1]基础状态预期!Q$17:Q$55,$C12)),0)</f>
        <v>0</v>
      </c>
      <c r="V12" s="32">
        <f>IFERROR(IF(求节点([1]基础状态预期!$D$17:$D$55,[1]基础状态预期!R$17:R$55,$C12)&lt;=0,0,求节点([1]基础状态预期!$D$17:$D$55,[1]基础状态预期!R$17:R$55,$C12)),0)</f>
        <v>0.28000000000000003</v>
      </c>
      <c r="W12" s="32">
        <f>IFERROR(IF(求节点([1]基础状态预期!$D$17:$D$55,[1]基础状态预期!S$17:S$55,$C12)&lt;=0,0,求节点([1]基础状态预期!$D$17:$D$55,[1]基础状态预期!S$17:S$55,$C12)),0)</f>
        <v>0.28000000000000003</v>
      </c>
      <c r="X12" s="32">
        <f>IFERROR(IF(求节点([1]基础状态预期!$D$17:$D$55,[1]基础状态预期!T$17:T$55,$C12)&lt;=0,0,求节点([1]基础状态预期!$D$17:$D$55,[1]基础状态预期!T$17:T$55,$C12)),0)</f>
        <v>0</v>
      </c>
      <c r="Y12" s="32">
        <f>IFERROR(IF(求节点([1]基础状态预期!$D$17:$D$55,[1]基础状态预期!U$17:U$55,$C12)&lt;=0,0,求节点([1]基础状态预期!$D$17:$D$55,[1]基础状态预期!U$17:U$55,$C12)),0)</f>
        <v>0</v>
      </c>
      <c r="Z12" s="32">
        <f>MIN(IFERROR(IF(求节点([1]基础状态预期!$D$17:$D$55,[1]基础状态预期!V$17:V$55,$C12)&lt;=0,0,求节点([1]基础状态预期!$D$17:$D$55,[1]基础状态预期!V$17:V$55,$C12)),0),10)</f>
        <v>0</v>
      </c>
      <c r="AA12" s="32">
        <f>MIN(IFERROR(IF(求节点([1]基础状态预期!$D$17:$D$55,[1]基础状态预期!W$17:W$55,$C12)&lt;=0,0,求节点([1]基础状态预期!$D$17:$D$55,[1]基础状态预期!W$17:W$55,$C12)),0),60)</f>
        <v>14</v>
      </c>
      <c r="AB12" s="32">
        <f>MIN(IFERROR(IF(求节点([1]基础状态预期!$D$17:$D$55,[1]基础状态预期!X$17:X$55,$C12)&lt;=0,0,求节点([1]基础状态预期!$D$17:$D$55,[1]基础状态预期!X$17:X$55,$C12)),0),80)</f>
        <v>14</v>
      </c>
      <c r="AC12" s="32">
        <f>MIN(IFERROR(IF(求节点([1]基础状态预期!$D$17:$D$55,[1]基础状态预期!Y$17:Y$55,$C12)&lt;=0,0,求节点([1]基础状态预期!$D$17:$D$55,[1]基础状态预期!Y$17:Y$55,$C12)),0),80)</f>
        <v>0</v>
      </c>
      <c r="AD12" s="32">
        <f>IFERROR(IF(求节点([1]基础状态预期!$D$17:$D$55,[1]基础状态预期!Z$17:Z$55,$C12)&lt;=0,0,求节点([1]基础状态预期!$D$17:$D$55,[1]基础状态预期!Z$17:Z$55,$C12)),0)</f>
        <v>0</v>
      </c>
      <c r="AE12" s="32">
        <f>IFERROR(IF(求节点([1]基础状态预期!$D$17:$D$55,[1]基础状态预期!AA$17:AA$55,$C12)&lt;=0,0,求节点([1]基础状态预期!$D$17:$D$55,[1]基础状态预期!AA$17:AA$55,$C12)),0)</f>
        <v>0</v>
      </c>
      <c r="AF12" s="32">
        <f>IFERROR(IF(求节点([1]基础状态预期!$D$17:$D$55,[1]基础状态预期!AB$17:AB$55,$C12)&lt;=0,0,求节点([1]基础状态预期!$D$17:$D$55,[1]基础状态预期!AB$17:AB$55,$C12)),0)</f>
        <v>0</v>
      </c>
      <c r="AG12" s="32">
        <f>IFERROR(IF(求节点([1]基础状态预期!$D$17:$D$55,[1]基础状态预期!AC$17:AC$55,$C12)&lt;=0,0,求节点([1]基础状态预期!$D$17:$D$55,[1]基础状态预期!AC$17:AC$55,$C12)),0)</f>
        <v>0</v>
      </c>
      <c r="AH12" s="32">
        <f>IFERROR(IF(求节点([1]基础状态预期!$D$17:$D$55,[1]基础状态预期!AD$17:AD$55,$C12)&lt;=0,0,求节点([1]基础状态预期!$D$17:$D$55,[1]基础状态预期!AD$17:AD$55,$C12)),0)</f>
        <v>0</v>
      </c>
      <c r="AI12" s="14">
        <f t="shared" si="12"/>
        <v>0</v>
      </c>
      <c r="AJ12" s="14">
        <f t="shared" si="13"/>
        <v>0</v>
      </c>
      <c r="AK12" s="14">
        <f t="shared" si="14"/>
        <v>0</v>
      </c>
      <c r="AL12" s="14">
        <f t="shared" si="15"/>
        <v>0</v>
      </c>
      <c r="AM12" s="14">
        <f t="shared" si="16"/>
        <v>0</v>
      </c>
      <c r="AN12" s="14">
        <v>0</v>
      </c>
      <c r="AO12" s="14">
        <f>IFERROR(IF(求节点([1]各r阵容卡情况!$F$11:$F$27,[1]各r阵容卡情况!G$11:G$27,$C12)&lt;=0,0,求节点([1]各r阵容卡情况!$F$11:$F$27,[1]各r阵容卡情况!G$11:G$27,$C12)),0)</f>
        <v>0</v>
      </c>
      <c r="AP12" s="14">
        <f>IFERROR(IF(求节点([1]各r阵容卡情况!$F$11:$F$27,[1]各r阵容卡情况!H$11:H$27,$C12)&lt;=0,0,求节点([1]各r阵容卡情况!$F$11:$F$27,[1]各r阵容卡情况!H$11:H$27,$C12)),0)</f>
        <v>0</v>
      </c>
      <c r="AQ12" s="14">
        <f>IFERROR(IF(求节点([1]各r阵容卡情况!$F$11:$F$27,[1]各r阵容卡情况!I$11:I$27,$C12)&lt;=0,0,求节点([1]各r阵容卡情况!$F$11:$F$27,[1]各r阵容卡情况!I$11:I$27,$C12)),0)</f>
        <v>0</v>
      </c>
      <c r="AR12" s="14">
        <f>IFERROR(IF(求节点([1]各r阵容卡情况!$F$11:$F$27,[1]各r阵容卡情况!J$11:J$27,$C12)&lt;=0,0,求节点([1]各r阵容卡情况!$F$11:$F$27,[1]各r阵容卡情况!J$11:J$27,$C12)),0)</f>
        <v>0</v>
      </c>
      <c r="AS12" s="14">
        <v>0</v>
      </c>
      <c r="AT12" s="14">
        <f>IFERROR(IF(求节点([1]各r阵容卡情况!$F$11:$F$27,[1]各r阵容卡情况!K$11:K$27,$C12)&lt;=0,0,求节点([1]各r阵容卡情况!$F$11:$F$27,[1]各r阵容卡情况!K$11:K$27,$C12)),0)</f>
        <v>2.1</v>
      </c>
      <c r="AU12" s="14">
        <f>IFERROR(IF(求节点([1]各r阵容卡情况!$F$11:$F$27,[1]各r阵容卡情况!L$11:L$27,$C12)&lt;=0,0,求节点([1]各r阵容卡情况!$F$11:$F$27,[1]各r阵容卡情况!L$11:L$27,$C12)),0)</f>
        <v>0.30529145814840425</v>
      </c>
      <c r="AV12" s="14">
        <f>IFERROR(IF(求节点([1]各r阵容卡情况!$F$11:$F$27,[1]各r阵容卡情况!M$11:M$27,$C12)&lt;=0,0,求节点([1]各r阵容卡情况!$F$11:$F$27,[1]各r阵容卡情况!M$11:M$27,$C12)),0)</f>
        <v>0</v>
      </c>
      <c r="AW12" s="14">
        <f>IFERROR(IF(求节点([1]各r阵容卡情况!$F$11:$F$27,[1]各r阵容卡情况!N$11:N$27,$C12)&lt;=0,0,求节点([1]各r阵容卡情况!$F$11:$F$27,[1]各r阵容卡情况!N$11:N$27,$C12)),0)</f>
        <v>0</v>
      </c>
      <c r="AX12" s="14">
        <f t="shared" si="17"/>
        <v>0</v>
      </c>
      <c r="AY12" s="14">
        <f t="shared" si="18"/>
        <v>12</v>
      </c>
      <c r="AZ12" s="14">
        <f t="shared" si="19"/>
        <v>10</v>
      </c>
      <c r="BA12" s="14">
        <f t="shared" si="20"/>
        <v>22</v>
      </c>
      <c r="BB12" s="14">
        <f t="shared" si="21"/>
        <v>50</v>
      </c>
      <c r="BC12" s="14">
        <v>0</v>
      </c>
      <c r="BD12" s="15">
        <f>IFERROR(IF(求节点([1]各r阵容卡情况!$F$11:$F$27,[1]各r阵容卡情况!S$11:S$27,$C12)&lt;=0,0,求节点([1]各r阵容卡情况!$F$11:$F$27,[1]各r阵容卡情况!S$11:S$27,$C12)),0)</f>
        <v>0.28000000000000003</v>
      </c>
      <c r="BE12" s="15">
        <f>IFERROR(IF(求节点([1]各r阵容卡情况!$F$11:$F$27,[1]各r阵容卡情况!T$11:T$27,$C12)&lt;=0,0,求节点([1]各r阵容卡情况!$F$11:$F$27,[1]各r阵容卡情况!T$11:T$27,$C12)),0)</f>
        <v>0.28000000000000003</v>
      </c>
      <c r="BF12" s="15">
        <f>IFERROR(IF(求节点([1]各r阵容卡情况!$F$11:$F$27,[1]各r阵容卡情况!U$11:U$27,$C12)&lt;=0,0,求节点([1]各r阵容卡情况!$F$11:$F$27,[1]各r阵容卡情况!U$11:U$27,$C12)),0)</f>
        <v>0.28000000000000003</v>
      </c>
      <c r="BG12" s="15">
        <f>IFERROR(IF(求节点([1]各r阵容卡情况!$F$11:$F$27,[1]各r阵容卡情况!V$11:V$27,$C12)&lt;=0,0,求节点([1]各r阵容卡情况!$F$11:$F$27,[1]各r阵容卡情况!V$11:V$27,$C12)),0)</f>
        <v>0.28000000000000003</v>
      </c>
      <c r="BH12" s="14">
        <f t="shared" si="22"/>
        <v>7</v>
      </c>
      <c r="BI12" s="14">
        <f t="shared" si="7"/>
        <v>7</v>
      </c>
      <c r="BJ12" s="14">
        <f t="shared" si="23"/>
        <v>7</v>
      </c>
      <c r="BK12" s="14">
        <f t="shared" si="24"/>
        <v>7</v>
      </c>
      <c r="BL12" s="14">
        <f t="shared" si="24"/>
        <v>7</v>
      </c>
      <c r="BM12" s="14">
        <v>0</v>
      </c>
      <c r="BN12" s="14">
        <f>IFERROR(IF(求节点([1]各r阵容卡情况!$F$11:$F$27,[1]各r阵容卡情况!AA$11:AA$27,$C12)&lt;=0,0,求节点([1]各r阵容卡情况!$F$11:$F$27,[1]各r阵容卡情况!AA$11:AA$27,$C12)),0)</f>
        <v>0</v>
      </c>
      <c r="BO12" s="14">
        <f>IFERROR(IF(求节点([1]各r阵容卡情况!$F$11:$F$27,[1]各r阵容卡情况!AB$11:AB$27,$C12)&lt;=0,0,求节点([1]各r阵容卡情况!$F$11:$F$27,[1]各r阵容卡情况!AB$11:AB$27,$C12)),0)</f>
        <v>0</v>
      </c>
      <c r="BP12" s="14">
        <f>IFERROR(IF(求节点([1]各r阵容卡情况!$F$11:$F$27,[1]各r阵容卡情况!AC$11:AC$27,$C12)&lt;=0,0,求节点([1]各r阵容卡情况!$F$11:$F$27,[1]各r阵容卡情况!AC$11:AC$27,$C12)),0)</f>
        <v>0</v>
      </c>
      <c r="BQ12" s="14">
        <f>IFERROR(IF(求节点([1]各r阵容卡情况!$F$11:$F$27,[1]各r阵容卡情况!AD$11:AD$27,$C12)&lt;=0,0,求节点([1]各r阵容卡情况!$F$11:$F$27,[1]各r阵容卡情况!AD$11:AD$27,$C12)),0)</f>
        <v>0</v>
      </c>
      <c r="BR12" s="14">
        <f t="shared" si="25"/>
        <v>0</v>
      </c>
      <c r="BS12" s="14">
        <f t="shared" si="26"/>
        <v>0</v>
      </c>
      <c r="BT12" s="14">
        <f t="shared" si="27"/>
        <v>0</v>
      </c>
      <c r="BU12" s="14">
        <f t="shared" si="28"/>
        <v>0</v>
      </c>
      <c r="BV12" s="14">
        <f t="shared" si="29"/>
        <v>0</v>
      </c>
      <c r="BZ12" s="14">
        <v>7</v>
      </c>
      <c r="CA12" s="33">
        <f>ROUND([1]武将升星!D65*100,0)</f>
        <v>11</v>
      </c>
      <c r="CB12" s="33">
        <f>ROUND([1]武将升星!E65*100,0)</f>
        <v>27</v>
      </c>
      <c r="CC12" s="33">
        <f>ROUND([1]武将升星!F65*100,0)</f>
        <v>45</v>
      </c>
      <c r="CD12" s="33">
        <f>ROUND([1]武将升星!G65*100,0)</f>
        <v>72</v>
      </c>
      <c r="CE12" s="33">
        <f>ROUND([1]武将升星!H65*100,0)</f>
        <v>106</v>
      </c>
      <c r="CH12" s="27">
        <f t="shared" si="30"/>
        <v>0</v>
      </c>
      <c r="CI12" s="28">
        <v>0</v>
      </c>
      <c r="CJ12" s="28">
        <v>0</v>
      </c>
      <c r="CK12" s="28">
        <v>0</v>
      </c>
      <c r="CL12" s="28">
        <v>0</v>
      </c>
    </row>
    <row r="13" spans="3:90" x14ac:dyDescent="0.15">
      <c r="C13" s="13">
        <v>8</v>
      </c>
      <c r="D13" s="14">
        <v>5</v>
      </c>
      <c r="E13" s="14">
        <f>IFERROR(IF(求节点([1]基础状态预期!$D$17:$D$33,[1]基础状态预期!F$17:F$33,$C13)&lt;=0,0,求节点([1]基础状态预期!$D$17:$D$33,[1]基础状态预期!F$17:F$33,$C13)),0)</f>
        <v>0</v>
      </c>
      <c r="F13" s="14">
        <f>IFERROR(IF(求节点([1]基础状态预期!$D$17:$D$33,[1]基础状态预期!G$17:G$33,$C13)&lt;=0,0,求节点([1]基础状态预期!$D$17:$D$33,[1]基础状态预期!G$17:G$33,$C13)),0)</f>
        <v>0</v>
      </c>
      <c r="G13" s="14">
        <f>IFERROR(IF(求节点([1]基础状态预期!$D$17:$D$33,[1]基础状态预期!H$17:H$33,$C13)&lt;=0,0,求节点([1]基础状态预期!$D$17:$D$33,[1]基础状态预期!H$17:H$33,$C13)),0)</f>
        <v>1.6</v>
      </c>
      <c r="H13" s="14">
        <f>IFERROR(IF(求节点([1]基础状态预期!$D$17:$D$33,[1]基础状态预期!I$17:I$33,$C13)&lt;=0,0,求节点([1]基础状态预期!$D$17:$D$33,[1]基础状态预期!I$17:I$33,$C13)),0)</f>
        <v>3.2</v>
      </c>
      <c r="I13" s="14">
        <f>IFERROR(IF(求节点([1]基础状态预期!$D$17:$D$33,[1]基础状态预期!J$17:J$33,$C13)&lt;=0,0,求节点([1]基础状态预期!$D$17:$D$33,[1]基础状态预期!J$17:J$33,$C13)),0)</f>
        <v>0</v>
      </c>
      <c r="J13" s="14">
        <f>IFERROR(IF(求节点([1]基础状态预期!$D$17:$D$33,[1]基础状态预期!K$17:K$33,$C13)&lt;=0,0,求节点([1]基础状态预期!$D$17:$D$33,[1]基础状态预期!K$17:K$33,$C13)),0)</f>
        <v>0</v>
      </c>
      <c r="K13" s="14">
        <f>IFERROR(IF(求节点([1]基础状态预期!$D$17:$D$33,[1]基础状态预期!L$17:L$33,$C13)&lt;=0,0,求节点([1]基础状态预期!$D$17:$D$33,[1]基础状态预期!L$17:L$33,$C13)),0)</f>
        <v>0</v>
      </c>
      <c r="L13" s="14">
        <f>IFERROR(IF(求节点([1]基础状态预期!$D$17:$D$33,[1]基础状态预期!M$17:M$33,$C13)&lt;=0,0,求节点([1]基础状态预期!$D$17:$D$33,[1]基础状态预期!M$17:M$33,$C13)),0)</f>
        <v>0.34890452359817631</v>
      </c>
      <c r="M13" s="14">
        <f>IFERROR(IF(求节点([1]基础状态预期!$D$17:$D$33,[1]基础状态预期!N$17:N$33,$C13)&lt;=0,0,求节点([1]基础状态预期!$D$17:$D$33,[1]基础状态预期!N$17:N$33,$C13)),0)</f>
        <v>0</v>
      </c>
      <c r="N13" s="14">
        <f>IFERROR(IF(求节点([1]基础状态预期!$D$17:$D$33,[1]基础状态预期!O$17:O$33,$C13)&lt;=0,0,求节点([1]基础状态预期!$D$17:$D$33,[1]基础状态预期!O$17:O$33,$C13)),0)</f>
        <v>0</v>
      </c>
      <c r="O13" s="14">
        <f t="shared" si="0"/>
        <v>0</v>
      </c>
      <c r="P13" s="14">
        <f t="shared" si="1"/>
        <v>6</v>
      </c>
      <c r="Q13" s="14">
        <f t="shared" si="2"/>
        <v>10</v>
      </c>
      <c r="R13" s="14">
        <f t="shared" si="3"/>
        <v>22</v>
      </c>
      <c r="S13" s="14">
        <f t="shared" si="4"/>
        <v>50</v>
      </c>
      <c r="T13" s="32">
        <f>IFERROR(IF(求节点([1]基础状态预期!$D$17:$D$55,[1]基础状态预期!P$17:P$55,$C13)&lt;=0,0,求节点([1]基础状态预期!$D$17:$D$55,[1]基础状态预期!P$17:P$55,$C13)),0)</f>
        <v>0</v>
      </c>
      <c r="U13" s="32">
        <f>IFERROR(IF(求节点([1]基础状态预期!$D$17:$D$55,[1]基础状态预期!Q$17:Q$55,$C13)&lt;=0,0,求节点([1]基础状态预期!$D$17:$D$55,[1]基础状态预期!Q$17:Q$55,$C13)),0)</f>
        <v>0</v>
      </c>
      <c r="V13" s="32">
        <f>IFERROR(IF(求节点([1]基础状态预期!$D$17:$D$55,[1]基础状态预期!R$17:R$55,$C13)&lt;=0,0,求节点([1]基础状态预期!$D$17:$D$55,[1]基础状态预期!R$17:R$55,$C13)),0)</f>
        <v>0.32</v>
      </c>
      <c r="W13" s="32">
        <f>IFERROR(IF(求节点([1]基础状态预期!$D$17:$D$55,[1]基础状态预期!S$17:S$55,$C13)&lt;=0,0,求节点([1]基础状态预期!$D$17:$D$55,[1]基础状态预期!S$17:S$55,$C13)),0)</f>
        <v>0.32</v>
      </c>
      <c r="X13" s="32">
        <f>IFERROR(IF(求节点([1]基础状态预期!$D$17:$D$55,[1]基础状态预期!T$17:T$55,$C13)&lt;=0,0,求节点([1]基础状态预期!$D$17:$D$55,[1]基础状态预期!T$17:T$55,$C13)),0)</f>
        <v>0</v>
      </c>
      <c r="Y13" s="32">
        <f>IFERROR(IF(求节点([1]基础状态预期!$D$17:$D$55,[1]基础状态预期!U$17:U$55,$C13)&lt;=0,0,求节点([1]基础状态预期!$D$17:$D$55,[1]基础状态预期!U$17:U$55,$C13)),0)</f>
        <v>0</v>
      </c>
      <c r="Z13" s="32">
        <f>MIN(IFERROR(IF(求节点([1]基础状态预期!$D$17:$D$55,[1]基础状态预期!V$17:V$55,$C13)&lt;=0,0,求节点([1]基础状态预期!$D$17:$D$55,[1]基础状态预期!V$17:V$55,$C13)),0),10)</f>
        <v>0</v>
      </c>
      <c r="AA13" s="32">
        <f>MIN(IFERROR(IF(求节点([1]基础状态预期!$D$17:$D$55,[1]基础状态预期!W$17:W$55,$C13)&lt;=0,0,求节点([1]基础状态预期!$D$17:$D$55,[1]基础状态预期!W$17:W$55,$C13)),0),60)</f>
        <v>16</v>
      </c>
      <c r="AB13" s="32">
        <f>MIN(IFERROR(IF(求节点([1]基础状态预期!$D$17:$D$55,[1]基础状态预期!X$17:X$55,$C13)&lt;=0,0,求节点([1]基础状态预期!$D$17:$D$55,[1]基础状态预期!X$17:X$55,$C13)),0),80)</f>
        <v>16</v>
      </c>
      <c r="AC13" s="32">
        <f>MIN(IFERROR(IF(求节点([1]基础状态预期!$D$17:$D$55,[1]基础状态预期!Y$17:Y$55,$C13)&lt;=0,0,求节点([1]基础状态预期!$D$17:$D$55,[1]基础状态预期!Y$17:Y$55,$C13)),0),80)</f>
        <v>0</v>
      </c>
      <c r="AD13" s="32">
        <f>IFERROR(IF(求节点([1]基础状态预期!$D$17:$D$55,[1]基础状态预期!Z$17:Z$55,$C13)&lt;=0,0,求节点([1]基础状态预期!$D$17:$D$55,[1]基础状态预期!Z$17:Z$55,$C13)),0)</f>
        <v>0</v>
      </c>
      <c r="AE13" s="32">
        <f>IFERROR(IF(求节点([1]基础状态预期!$D$17:$D$55,[1]基础状态预期!AA$17:AA$55,$C13)&lt;=0,0,求节点([1]基础状态预期!$D$17:$D$55,[1]基础状态预期!AA$17:AA$55,$C13)),0)</f>
        <v>0</v>
      </c>
      <c r="AF13" s="32">
        <f>IFERROR(IF(求节点([1]基础状态预期!$D$17:$D$55,[1]基础状态预期!AB$17:AB$55,$C13)&lt;=0,0,求节点([1]基础状态预期!$D$17:$D$55,[1]基础状态预期!AB$17:AB$55,$C13)),0)</f>
        <v>0</v>
      </c>
      <c r="AG13" s="32">
        <f>IFERROR(IF(求节点([1]基础状态预期!$D$17:$D$55,[1]基础状态预期!AC$17:AC$55,$C13)&lt;=0,0,求节点([1]基础状态预期!$D$17:$D$55,[1]基础状态预期!AC$17:AC$55,$C13)),0)</f>
        <v>0</v>
      </c>
      <c r="AH13" s="32">
        <f>IFERROR(IF(求节点([1]基础状态预期!$D$17:$D$55,[1]基础状态预期!AD$17:AD$55,$C13)&lt;=0,0,求节点([1]基础状态预期!$D$17:$D$55,[1]基础状态预期!AD$17:AD$55,$C13)),0)</f>
        <v>0</v>
      </c>
      <c r="AI13" s="14">
        <f t="shared" si="12"/>
        <v>0</v>
      </c>
      <c r="AJ13" s="14">
        <f t="shared" si="13"/>
        <v>0</v>
      </c>
      <c r="AK13" s="14">
        <f t="shared" si="14"/>
        <v>0</v>
      </c>
      <c r="AL13" s="14">
        <f t="shared" si="15"/>
        <v>0</v>
      </c>
      <c r="AM13" s="14">
        <f t="shared" si="16"/>
        <v>0</v>
      </c>
      <c r="AN13" s="14">
        <v>0</v>
      </c>
      <c r="AO13" s="14">
        <f>IFERROR(IF(求节点([1]各r阵容卡情况!$F$11:$F$27,[1]各r阵容卡情况!G$11:G$27,$C13)&lt;=0,0,求节点([1]各r阵容卡情况!$F$11:$F$27,[1]各r阵容卡情况!G$11:G$27,$C13)),0)</f>
        <v>0</v>
      </c>
      <c r="AP13" s="14">
        <f>IFERROR(IF(求节点([1]各r阵容卡情况!$F$11:$F$27,[1]各r阵容卡情况!H$11:H$27,$C13)&lt;=0,0,求节点([1]各r阵容卡情况!$F$11:$F$27,[1]各r阵容卡情况!H$11:H$27,$C13)),0)</f>
        <v>0</v>
      </c>
      <c r="AQ13" s="14">
        <f>IFERROR(IF(求节点([1]各r阵容卡情况!$F$11:$F$27,[1]各r阵容卡情况!I$11:I$27,$C13)&lt;=0,0,求节点([1]各r阵容卡情况!$F$11:$F$27,[1]各r阵容卡情况!I$11:I$27,$C13)),0)</f>
        <v>0</v>
      </c>
      <c r="AR13" s="14">
        <f>IFERROR(IF(求节点([1]各r阵容卡情况!$F$11:$F$27,[1]各r阵容卡情况!J$11:J$27,$C13)&lt;=0,0,求节点([1]各r阵容卡情况!$F$11:$F$27,[1]各r阵容卡情况!J$11:J$27,$C13)),0)</f>
        <v>0</v>
      </c>
      <c r="AS13" s="14">
        <v>0</v>
      </c>
      <c r="AT13" s="14">
        <f>IFERROR(IF(求节点([1]各r阵容卡情况!$F$11:$F$27,[1]各r阵容卡情况!K$11:K$27,$C13)&lt;=0,0,求节点([1]各r阵容卡情况!$F$11:$F$27,[1]各r阵容卡情况!K$11:K$27,$C13)),0)</f>
        <v>2.4</v>
      </c>
      <c r="AU13" s="14">
        <f>IFERROR(IF(求节点([1]各r阵容卡情况!$F$11:$F$27,[1]各r阵容卡情况!L$11:L$27,$C13)&lt;=0,0,求节点([1]各r阵容卡情况!$F$11:$F$27,[1]各r阵容卡情况!L$11:L$27,$C13)),0)</f>
        <v>0.34890452359817631</v>
      </c>
      <c r="AV13" s="14">
        <f>IFERROR(IF(求节点([1]各r阵容卡情况!$F$11:$F$27,[1]各r阵容卡情况!M$11:M$27,$C13)&lt;=0,0,求节点([1]各r阵容卡情况!$F$11:$F$27,[1]各r阵容卡情况!M$11:M$27,$C13)),0)</f>
        <v>0</v>
      </c>
      <c r="AW13" s="14">
        <f>IFERROR(IF(求节点([1]各r阵容卡情况!$F$11:$F$27,[1]各r阵容卡情况!N$11:N$27,$C13)&lt;=0,0,求节点([1]各r阵容卡情况!$F$11:$F$27,[1]各r阵容卡情况!N$11:N$27,$C13)),0)</f>
        <v>0</v>
      </c>
      <c r="AX13" s="14">
        <f t="shared" si="17"/>
        <v>0</v>
      </c>
      <c r="AY13" s="14">
        <f t="shared" si="18"/>
        <v>12</v>
      </c>
      <c r="AZ13" s="14">
        <f t="shared" si="19"/>
        <v>10</v>
      </c>
      <c r="BA13" s="14">
        <f t="shared" si="20"/>
        <v>22</v>
      </c>
      <c r="BB13" s="14">
        <f t="shared" si="21"/>
        <v>50</v>
      </c>
      <c r="BC13" s="14">
        <v>0</v>
      </c>
      <c r="BD13" s="15">
        <f>IFERROR(IF(求节点([1]各r阵容卡情况!$F$11:$F$27,[1]各r阵容卡情况!S$11:S$27,$C13)&lt;=0,0,求节点([1]各r阵容卡情况!$F$11:$F$27,[1]各r阵容卡情况!S$11:S$27,$C13)),0)</f>
        <v>0.32</v>
      </c>
      <c r="BE13" s="15">
        <f>IFERROR(IF(求节点([1]各r阵容卡情况!$F$11:$F$27,[1]各r阵容卡情况!T$11:T$27,$C13)&lt;=0,0,求节点([1]各r阵容卡情况!$F$11:$F$27,[1]各r阵容卡情况!T$11:T$27,$C13)),0)</f>
        <v>0.32</v>
      </c>
      <c r="BF13" s="15">
        <f>IFERROR(IF(求节点([1]各r阵容卡情况!$F$11:$F$27,[1]各r阵容卡情况!U$11:U$27,$C13)&lt;=0,0,求节点([1]各r阵容卡情况!$F$11:$F$27,[1]各r阵容卡情况!U$11:U$27,$C13)),0)</f>
        <v>0.32</v>
      </c>
      <c r="BG13" s="15">
        <f>IFERROR(IF(求节点([1]各r阵容卡情况!$F$11:$F$27,[1]各r阵容卡情况!V$11:V$27,$C13)&lt;=0,0,求节点([1]各r阵容卡情况!$F$11:$F$27,[1]各r阵容卡情况!V$11:V$27,$C13)),0)</f>
        <v>0.32</v>
      </c>
      <c r="BH13" s="14">
        <f t="shared" si="22"/>
        <v>8</v>
      </c>
      <c r="BI13" s="14">
        <f t="shared" si="7"/>
        <v>8</v>
      </c>
      <c r="BJ13" s="14">
        <f t="shared" si="23"/>
        <v>8</v>
      </c>
      <c r="BK13" s="14">
        <f t="shared" si="24"/>
        <v>8</v>
      </c>
      <c r="BL13" s="14">
        <f t="shared" si="24"/>
        <v>8</v>
      </c>
      <c r="BM13" s="14">
        <v>0</v>
      </c>
      <c r="BN13" s="14">
        <f>IFERROR(IF(求节点([1]各r阵容卡情况!$F$11:$F$27,[1]各r阵容卡情况!AA$11:AA$27,$C13)&lt;=0,0,求节点([1]各r阵容卡情况!$F$11:$F$27,[1]各r阵容卡情况!AA$11:AA$27,$C13)),0)</f>
        <v>0</v>
      </c>
      <c r="BO13" s="14">
        <f>IFERROR(IF(求节点([1]各r阵容卡情况!$F$11:$F$27,[1]各r阵容卡情况!AB$11:AB$27,$C13)&lt;=0,0,求节点([1]各r阵容卡情况!$F$11:$F$27,[1]各r阵容卡情况!AB$11:AB$27,$C13)),0)</f>
        <v>0</v>
      </c>
      <c r="BP13" s="14">
        <f>IFERROR(IF(求节点([1]各r阵容卡情况!$F$11:$F$27,[1]各r阵容卡情况!AC$11:AC$27,$C13)&lt;=0,0,求节点([1]各r阵容卡情况!$F$11:$F$27,[1]各r阵容卡情况!AC$11:AC$27,$C13)),0)</f>
        <v>0</v>
      </c>
      <c r="BQ13" s="14">
        <f>IFERROR(IF(求节点([1]各r阵容卡情况!$F$11:$F$27,[1]各r阵容卡情况!AD$11:AD$27,$C13)&lt;=0,0,求节点([1]各r阵容卡情况!$F$11:$F$27,[1]各r阵容卡情况!AD$11:AD$27,$C13)),0)</f>
        <v>0</v>
      </c>
      <c r="BR13" s="14">
        <f t="shared" si="25"/>
        <v>0</v>
      </c>
      <c r="BS13" s="14">
        <f t="shared" si="26"/>
        <v>0</v>
      </c>
      <c r="BT13" s="14">
        <f t="shared" si="27"/>
        <v>0</v>
      </c>
      <c r="BU13" s="14">
        <f t="shared" si="28"/>
        <v>0</v>
      </c>
      <c r="BV13" s="14">
        <f t="shared" si="29"/>
        <v>0</v>
      </c>
      <c r="CH13" s="27">
        <f t="shared" si="30"/>
        <v>0</v>
      </c>
      <c r="CI13" s="28">
        <v>0</v>
      </c>
      <c r="CJ13" s="28">
        <v>0</v>
      </c>
      <c r="CK13" s="28">
        <v>0</v>
      </c>
      <c r="CL13" s="28">
        <v>0</v>
      </c>
    </row>
    <row r="14" spans="3:90" x14ac:dyDescent="0.15">
      <c r="C14" s="13">
        <v>9</v>
      </c>
      <c r="D14" s="14">
        <v>6</v>
      </c>
      <c r="E14" s="14">
        <f>IFERROR(IF(求节点([1]基础状态预期!$D$17:$D$33,[1]基础状态预期!F$17:F$33,$C14)&lt;=0,0,求节点([1]基础状态预期!$D$17:$D$33,[1]基础状态预期!F$17:F$33,$C14)),0)</f>
        <v>0</v>
      </c>
      <c r="F14" s="14">
        <f>IFERROR(IF(求节点([1]基础状态预期!$D$17:$D$33,[1]基础状态预期!G$17:G$33,$C14)&lt;=0,0,求节点([1]基础状态预期!$D$17:$D$33,[1]基础状态预期!G$17:G$33,$C14)),0)</f>
        <v>0</v>
      </c>
      <c r="G14" s="14">
        <f>IFERROR(IF(求节点([1]基础状态预期!$D$17:$D$33,[1]基础状态预期!H$17:H$33,$C14)&lt;=0,0,求节点([1]基础状态预期!$D$17:$D$33,[1]基础状态预期!H$17:H$33,$C14)),0)</f>
        <v>1.8</v>
      </c>
      <c r="H14" s="14">
        <f>IFERROR(IF(求节点([1]基础状态预期!$D$17:$D$33,[1]基础状态预期!I$17:I$33,$C14)&lt;=0,0,求节点([1]基础状态预期!$D$17:$D$33,[1]基础状态预期!I$17:I$33,$C14)),0)</f>
        <v>3.6</v>
      </c>
      <c r="I14" s="14">
        <f>IFERROR(IF(求节点([1]基础状态预期!$D$17:$D$33,[1]基础状态预期!J$17:J$33,$C14)&lt;=0,0,求节点([1]基础状态预期!$D$17:$D$33,[1]基础状态预期!J$17:J$33,$C14)),0)</f>
        <v>0</v>
      </c>
      <c r="J14" s="14">
        <f>IFERROR(IF(求节点([1]基础状态预期!$D$17:$D$33,[1]基础状态预期!K$17:K$33,$C14)&lt;=0,0,求节点([1]基础状态预期!$D$17:$D$33,[1]基础状态预期!K$17:K$33,$C14)),0)</f>
        <v>0</v>
      </c>
      <c r="K14" s="14">
        <f>IFERROR(IF(求节点([1]基础状态预期!$D$17:$D$33,[1]基础状态预期!L$17:L$33,$C14)&lt;=0,0,求节点([1]基础状态预期!$D$17:$D$33,[1]基础状态预期!L$17:L$33,$C14)),0)</f>
        <v>0</v>
      </c>
      <c r="L14" s="14">
        <f>IFERROR(IF(求节点([1]基础状态预期!$D$17:$D$33,[1]基础状态预期!M$17:M$33,$C14)&lt;=0,0,求节点([1]基础状态预期!$D$17:$D$33,[1]基础状态预期!M$17:M$33,$C14)),0)</f>
        <v>0.39251758904794831</v>
      </c>
      <c r="M14" s="14">
        <f>IFERROR(IF(求节点([1]基础状态预期!$D$17:$D$33,[1]基础状态预期!N$17:N$33,$C14)&lt;=0,0,求节点([1]基础状态预期!$D$17:$D$33,[1]基础状态预期!N$17:N$33,$C14)),0)</f>
        <v>0</v>
      </c>
      <c r="N14" s="14">
        <f>IFERROR(IF(求节点([1]基础状态预期!$D$17:$D$33,[1]基础状态预期!O$17:O$33,$C14)&lt;=0,0,求节点([1]基础状态预期!$D$17:$D$33,[1]基础状态预期!O$17:O$33,$C14)),0)</f>
        <v>0</v>
      </c>
      <c r="O14" s="14">
        <f t="shared" si="0"/>
        <v>0</v>
      </c>
      <c r="P14" s="14">
        <f t="shared" si="1"/>
        <v>6</v>
      </c>
      <c r="Q14" s="14">
        <f t="shared" si="2"/>
        <v>10</v>
      </c>
      <c r="R14" s="14">
        <f t="shared" si="3"/>
        <v>22</v>
      </c>
      <c r="S14" s="14">
        <f t="shared" si="4"/>
        <v>50</v>
      </c>
      <c r="T14" s="32">
        <f>IFERROR(IF(求节点([1]基础状态预期!$D$17:$D$55,[1]基础状态预期!P$17:P$55,$C14)&lt;=0,0,求节点([1]基础状态预期!$D$17:$D$55,[1]基础状态预期!P$17:P$55,$C14)),0)</f>
        <v>0</v>
      </c>
      <c r="U14" s="32">
        <f>IFERROR(IF(求节点([1]基础状态预期!$D$17:$D$55,[1]基础状态预期!Q$17:Q$55,$C14)&lt;=0,0,求节点([1]基础状态预期!$D$17:$D$55,[1]基础状态预期!Q$17:Q$55,$C14)),0)</f>
        <v>0</v>
      </c>
      <c r="V14" s="32">
        <f>IFERROR(IF(求节点([1]基础状态预期!$D$17:$D$55,[1]基础状态预期!R$17:R$55,$C14)&lt;=0,0,求节点([1]基础状态预期!$D$17:$D$55,[1]基础状态预期!R$17:R$55,$C14)),0)</f>
        <v>0.36000000000000004</v>
      </c>
      <c r="W14" s="32">
        <f>IFERROR(IF(求节点([1]基础状态预期!$D$17:$D$55,[1]基础状态预期!S$17:S$55,$C14)&lt;=0,0,求节点([1]基础状态预期!$D$17:$D$55,[1]基础状态预期!S$17:S$55,$C14)),0)</f>
        <v>0.36000000000000004</v>
      </c>
      <c r="X14" s="32">
        <f>IFERROR(IF(求节点([1]基础状态预期!$D$17:$D$55,[1]基础状态预期!T$17:T$55,$C14)&lt;=0,0,求节点([1]基础状态预期!$D$17:$D$55,[1]基础状态预期!T$17:T$55,$C14)),0)</f>
        <v>0</v>
      </c>
      <c r="Y14" s="32">
        <f>IFERROR(IF(求节点([1]基础状态预期!$D$17:$D$55,[1]基础状态预期!U$17:U$55,$C14)&lt;=0,0,求节点([1]基础状态预期!$D$17:$D$55,[1]基础状态预期!U$17:U$55,$C14)),0)</f>
        <v>0</v>
      </c>
      <c r="Z14" s="32">
        <f>MIN(IFERROR(IF(求节点([1]基础状态预期!$D$17:$D$55,[1]基础状态预期!V$17:V$55,$C14)&lt;=0,0,求节点([1]基础状态预期!$D$17:$D$55,[1]基础状态预期!V$17:V$55,$C14)),0),10)</f>
        <v>0</v>
      </c>
      <c r="AA14" s="32">
        <f>MIN(IFERROR(IF(求节点([1]基础状态预期!$D$17:$D$55,[1]基础状态预期!W$17:W$55,$C14)&lt;=0,0,求节点([1]基础状态预期!$D$17:$D$55,[1]基础状态预期!W$17:W$55,$C14)),0),60)</f>
        <v>18</v>
      </c>
      <c r="AB14" s="32">
        <f>MIN(IFERROR(IF(求节点([1]基础状态预期!$D$17:$D$55,[1]基础状态预期!X$17:X$55,$C14)&lt;=0,0,求节点([1]基础状态预期!$D$17:$D$55,[1]基础状态预期!X$17:X$55,$C14)),0),80)</f>
        <v>18</v>
      </c>
      <c r="AC14" s="32">
        <f>MIN(IFERROR(IF(求节点([1]基础状态预期!$D$17:$D$55,[1]基础状态预期!Y$17:Y$55,$C14)&lt;=0,0,求节点([1]基础状态预期!$D$17:$D$55,[1]基础状态预期!Y$17:Y$55,$C14)),0),80)</f>
        <v>0</v>
      </c>
      <c r="AD14" s="32">
        <f>IFERROR(IF(求节点([1]基础状态预期!$D$17:$D$55,[1]基础状态预期!Z$17:Z$55,$C14)&lt;=0,0,求节点([1]基础状态预期!$D$17:$D$55,[1]基础状态预期!Z$17:Z$55,$C14)),0)</f>
        <v>0</v>
      </c>
      <c r="AE14" s="32">
        <f>IFERROR(IF(求节点([1]基础状态预期!$D$17:$D$55,[1]基础状态预期!AA$17:AA$55,$C14)&lt;=0,0,求节点([1]基础状态预期!$D$17:$D$55,[1]基础状态预期!AA$17:AA$55,$C14)),0)</f>
        <v>0</v>
      </c>
      <c r="AF14" s="32">
        <f>IFERROR(IF(求节点([1]基础状态预期!$D$17:$D$55,[1]基础状态预期!AB$17:AB$55,$C14)&lt;=0,0,求节点([1]基础状态预期!$D$17:$D$55,[1]基础状态预期!AB$17:AB$55,$C14)),0)</f>
        <v>0</v>
      </c>
      <c r="AG14" s="32">
        <f>IFERROR(IF(求节点([1]基础状态预期!$D$17:$D$55,[1]基础状态预期!AC$17:AC$55,$C14)&lt;=0,0,求节点([1]基础状态预期!$D$17:$D$55,[1]基础状态预期!AC$17:AC$55,$C14)),0)</f>
        <v>0</v>
      </c>
      <c r="AH14" s="32">
        <f>IFERROR(IF(求节点([1]基础状态预期!$D$17:$D$55,[1]基础状态预期!AD$17:AD$55,$C14)&lt;=0,0,求节点([1]基础状态预期!$D$17:$D$55,[1]基础状态预期!AD$17:AD$55,$C14)),0)</f>
        <v>0</v>
      </c>
      <c r="AI14" s="14">
        <f t="shared" si="12"/>
        <v>0</v>
      </c>
      <c r="AJ14" s="14">
        <f t="shared" si="13"/>
        <v>0</v>
      </c>
      <c r="AK14" s="14">
        <f t="shared" si="14"/>
        <v>0</v>
      </c>
      <c r="AL14" s="14">
        <f t="shared" si="15"/>
        <v>0</v>
      </c>
      <c r="AM14" s="14">
        <f t="shared" si="16"/>
        <v>0</v>
      </c>
      <c r="AN14" s="14">
        <v>0</v>
      </c>
      <c r="AO14" s="14">
        <f>IFERROR(IF(求节点([1]各r阵容卡情况!$F$11:$F$27,[1]各r阵容卡情况!G$11:G$27,$C14)&lt;=0,0,求节点([1]各r阵容卡情况!$F$11:$F$27,[1]各r阵容卡情况!G$11:G$27,$C14)),0)</f>
        <v>0</v>
      </c>
      <c r="AP14" s="14">
        <f>IFERROR(IF(求节点([1]各r阵容卡情况!$F$11:$F$27,[1]各r阵容卡情况!H$11:H$27,$C14)&lt;=0,0,求节点([1]各r阵容卡情况!$F$11:$F$27,[1]各r阵容卡情况!H$11:H$27,$C14)),0)</f>
        <v>0</v>
      </c>
      <c r="AQ14" s="14">
        <f>IFERROR(IF(求节点([1]各r阵容卡情况!$F$11:$F$27,[1]各r阵容卡情况!I$11:I$27,$C14)&lt;=0,0,求节点([1]各r阵容卡情况!$F$11:$F$27,[1]各r阵容卡情况!I$11:I$27,$C14)),0)</f>
        <v>0</v>
      </c>
      <c r="AR14" s="14">
        <f>IFERROR(IF(求节点([1]各r阵容卡情况!$F$11:$F$27,[1]各r阵容卡情况!J$11:J$27,$C14)&lt;=0,0,求节点([1]各r阵容卡情况!$F$11:$F$27,[1]各r阵容卡情况!J$11:J$27,$C14)),0)</f>
        <v>0</v>
      </c>
      <c r="AS14" s="14">
        <v>0</v>
      </c>
      <c r="AT14" s="14">
        <f>IFERROR(IF(求节点([1]各r阵容卡情况!$F$11:$F$27,[1]各r阵容卡情况!K$11:K$27,$C14)&lt;=0,0,求节点([1]各r阵容卡情况!$F$11:$F$27,[1]各r阵容卡情况!K$11:K$27,$C14)),0)</f>
        <v>2.7</v>
      </c>
      <c r="AU14" s="14">
        <f>IFERROR(IF(求节点([1]各r阵容卡情况!$F$11:$F$27,[1]各r阵容卡情况!L$11:L$27,$C14)&lt;=0,0,求节点([1]各r阵容卡情况!$F$11:$F$27,[1]各r阵容卡情况!L$11:L$27,$C14)),0)</f>
        <v>0.39251758904794831</v>
      </c>
      <c r="AV14" s="14">
        <f>IFERROR(IF(求节点([1]各r阵容卡情况!$F$11:$F$27,[1]各r阵容卡情况!M$11:M$27,$C14)&lt;=0,0,求节点([1]各r阵容卡情况!$F$11:$F$27,[1]各r阵容卡情况!M$11:M$27,$C14)),0)</f>
        <v>0</v>
      </c>
      <c r="AW14" s="14">
        <f>IFERROR(IF(求节点([1]各r阵容卡情况!$F$11:$F$27,[1]各r阵容卡情况!N$11:N$27,$C14)&lt;=0,0,求节点([1]各r阵容卡情况!$F$11:$F$27,[1]各r阵容卡情况!N$11:N$27,$C14)),0)</f>
        <v>0</v>
      </c>
      <c r="AX14" s="14">
        <f t="shared" si="17"/>
        <v>0</v>
      </c>
      <c r="AY14" s="14">
        <f t="shared" si="18"/>
        <v>12</v>
      </c>
      <c r="AZ14" s="14">
        <f t="shared" si="19"/>
        <v>10</v>
      </c>
      <c r="BA14" s="14">
        <f t="shared" si="20"/>
        <v>22</v>
      </c>
      <c r="BB14" s="14">
        <f t="shared" si="21"/>
        <v>50</v>
      </c>
      <c r="BC14" s="14">
        <v>0</v>
      </c>
      <c r="BD14" s="15">
        <f>IFERROR(IF(求节点([1]各r阵容卡情况!$F$11:$F$27,[1]各r阵容卡情况!S$11:S$27,$C14)&lt;=0,0,求节点([1]各r阵容卡情况!$F$11:$F$27,[1]各r阵容卡情况!S$11:S$27,$C14)),0)</f>
        <v>0.36000000000000004</v>
      </c>
      <c r="BE14" s="15">
        <f>IFERROR(IF(求节点([1]各r阵容卡情况!$F$11:$F$27,[1]各r阵容卡情况!T$11:T$27,$C14)&lt;=0,0,求节点([1]各r阵容卡情况!$F$11:$F$27,[1]各r阵容卡情况!T$11:T$27,$C14)),0)</f>
        <v>0.36000000000000004</v>
      </c>
      <c r="BF14" s="15">
        <f>IFERROR(IF(求节点([1]各r阵容卡情况!$F$11:$F$27,[1]各r阵容卡情况!U$11:U$27,$C14)&lt;=0,0,求节点([1]各r阵容卡情况!$F$11:$F$27,[1]各r阵容卡情况!U$11:U$27,$C14)),0)</f>
        <v>0.36000000000000004</v>
      </c>
      <c r="BG14" s="15">
        <f>IFERROR(IF(求节点([1]各r阵容卡情况!$F$11:$F$27,[1]各r阵容卡情况!V$11:V$27,$C14)&lt;=0,0,求节点([1]各r阵容卡情况!$F$11:$F$27,[1]各r阵容卡情况!V$11:V$27,$C14)),0)</f>
        <v>0.36000000000000004</v>
      </c>
      <c r="BH14" s="14">
        <f t="shared" si="22"/>
        <v>9</v>
      </c>
      <c r="BI14" s="14">
        <f t="shared" si="7"/>
        <v>9</v>
      </c>
      <c r="BJ14" s="14">
        <f t="shared" si="23"/>
        <v>9</v>
      </c>
      <c r="BK14" s="14">
        <f t="shared" si="24"/>
        <v>9</v>
      </c>
      <c r="BL14" s="14">
        <f t="shared" si="24"/>
        <v>9</v>
      </c>
      <c r="BM14" s="14">
        <v>0</v>
      </c>
      <c r="BN14" s="14">
        <f>IFERROR(IF(求节点([1]各r阵容卡情况!$F$11:$F$27,[1]各r阵容卡情况!AA$11:AA$27,$C14)&lt;=0,0,求节点([1]各r阵容卡情况!$F$11:$F$27,[1]各r阵容卡情况!AA$11:AA$27,$C14)),0)</f>
        <v>0</v>
      </c>
      <c r="BO14" s="14">
        <f>IFERROR(IF(求节点([1]各r阵容卡情况!$F$11:$F$27,[1]各r阵容卡情况!AB$11:AB$27,$C14)&lt;=0,0,求节点([1]各r阵容卡情况!$F$11:$F$27,[1]各r阵容卡情况!AB$11:AB$27,$C14)),0)</f>
        <v>0</v>
      </c>
      <c r="BP14" s="14">
        <f>IFERROR(IF(求节点([1]各r阵容卡情况!$F$11:$F$27,[1]各r阵容卡情况!AC$11:AC$27,$C14)&lt;=0,0,求节点([1]各r阵容卡情况!$F$11:$F$27,[1]各r阵容卡情况!AC$11:AC$27,$C14)),0)</f>
        <v>0</v>
      </c>
      <c r="BQ14" s="14">
        <f>IFERROR(IF(求节点([1]各r阵容卡情况!$F$11:$F$27,[1]各r阵容卡情况!AD$11:AD$27,$C14)&lt;=0,0,求节点([1]各r阵容卡情况!$F$11:$F$27,[1]各r阵容卡情况!AD$11:AD$27,$C14)),0)</f>
        <v>0</v>
      </c>
      <c r="BR14" s="14">
        <f t="shared" si="25"/>
        <v>0</v>
      </c>
      <c r="BS14" s="14">
        <f t="shared" si="26"/>
        <v>0</v>
      </c>
      <c r="BT14" s="14">
        <f t="shared" si="27"/>
        <v>0</v>
      </c>
      <c r="BU14" s="14">
        <f t="shared" si="28"/>
        <v>0</v>
      </c>
      <c r="BV14" s="14">
        <f t="shared" si="29"/>
        <v>0</v>
      </c>
      <c r="CA14" s="14">
        <v>1</v>
      </c>
      <c r="CB14" s="14">
        <v>2</v>
      </c>
      <c r="CC14" s="14">
        <v>3</v>
      </c>
      <c r="CD14" s="14">
        <v>4</v>
      </c>
      <c r="CE14" s="14">
        <v>5</v>
      </c>
      <c r="CH14" s="27">
        <f t="shared" si="30"/>
        <v>0</v>
      </c>
      <c r="CI14" s="27">
        <f t="shared" ref="CI14:CI70" si="31">IFERROR(MIN(($D14-SUM($E14:$I14)),SUM($AN14:$AR14))*AO14/SUM($AN14:$AR14),0)</f>
        <v>0</v>
      </c>
      <c r="CJ14" s="27">
        <f t="shared" ref="CJ14:CJ70" si="32">IFERROR(MIN(($D14-SUM($E14:$I14)),SUM($AN14:$AR14))*AP14/SUM($AN14:$AR14),0)</f>
        <v>0</v>
      </c>
      <c r="CK14" s="27">
        <f t="shared" ref="CK14:CK70" si="33">IFERROR(MIN(($D14-SUM($E14:$I14)),SUM($AN14:$AR14))*AQ14/SUM($AN14:$AR14),0)</f>
        <v>0</v>
      </c>
      <c r="CL14" s="27">
        <f t="shared" ref="CL14:CL70" si="34">IFERROR(MIN(($D14-SUM($E14:$I14)),SUM($AN14:$AR14))*AR14/SUM($AN14:$AR14),0)</f>
        <v>0</v>
      </c>
    </row>
    <row r="15" spans="3:90" x14ac:dyDescent="0.15">
      <c r="C15" s="13">
        <v>10</v>
      </c>
      <c r="D15" s="14">
        <v>6</v>
      </c>
      <c r="E15" s="14">
        <f>IFERROR(IF(求节点([1]基础状态预期!$D$17:$D$33,[1]基础状态预期!F$17:F$33,$C15)&lt;=0,0,求节点([1]基础状态预期!$D$17:$D$33,[1]基础状态预期!F$17:F$33,$C15)),0)</f>
        <v>0</v>
      </c>
      <c r="F15" s="14">
        <f>IFERROR(IF(求节点([1]基础状态预期!$D$17:$D$33,[1]基础状态预期!G$17:G$33,$C15)&lt;=0,0,求节点([1]基础状态预期!$D$17:$D$33,[1]基础状态预期!G$17:G$33,$C15)),0)</f>
        <v>0</v>
      </c>
      <c r="G15" s="14">
        <f>IFERROR(IF(求节点([1]基础状态预期!$D$17:$D$33,[1]基础状态预期!H$17:H$33,$C15)&lt;=0,0,求节点([1]基础状态预期!$D$17:$D$33,[1]基础状态预期!H$17:H$33,$C15)),0)</f>
        <v>2</v>
      </c>
      <c r="H15" s="14">
        <f>IFERROR(IF(求节点([1]基础状态预期!$D$17:$D$33,[1]基础状态预期!I$17:I$33,$C15)&lt;=0,0,求节点([1]基础状态预期!$D$17:$D$33,[1]基础状态预期!I$17:I$33,$C15)),0)</f>
        <v>4</v>
      </c>
      <c r="I15" s="14">
        <f>IFERROR(IF(求节点([1]基础状态预期!$D$17:$D$33,[1]基础状态预期!J$17:J$33,$C15)&lt;=0,0,求节点([1]基础状态预期!$D$17:$D$33,[1]基础状态预期!J$17:J$33,$C15)),0)</f>
        <v>0</v>
      </c>
      <c r="J15" s="14">
        <f>IFERROR(IF(求节点([1]基础状态预期!$D$17:$D$33,[1]基础状态预期!K$17:K$33,$C15)&lt;=0,0,求节点([1]基础状态预期!$D$17:$D$33,[1]基础状态预期!K$17:K$33,$C15)),0)</f>
        <v>0</v>
      </c>
      <c r="K15" s="14">
        <f>IFERROR(IF(求节点([1]基础状态预期!$D$17:$D$33,[1]基础状态预期!L$17:L$33,$C15)&lt;=0,0,求节点([1]基础状态预期!$D$17:$D$33,[1]基础状态预期!L$17:L$33,$C15)),0)</f>
        <v>0</v>
      </c>
      <c r="L15" s="14">
        <f>IFERROR(IF(求节点([1]基础状态预期!$D$17:$D$33,[1]基础状态预期!M$17:M$33,$C15)&lt;=0,0,求节点([1]基础状态预期!$D$17:$D$33,[1]基础状态预期!M$17:M$33,$C15)),0)</f>
        <v>0.43613065449772037</v>
      </c>
      <c r="M15" s="14">
        <f>IFERROR(IF(求节点([1]基础状态预期!$D$17:$D$33,[1]基础状态预期!N$17:N$33,$C15)&lt;=0,0,求节点([1]基础状态预期!$D$17:$D$33,[1]基础状态预期!N$17:N$33,$C15)),0)</f>
        <v>0</v>
      </c>
      <c r="N15" s="14">
        <f>IFERROR(IF(求节点([1]基础状态预期!$D$17:$D$33,[1]基础状态预期!O$17:O$33,$C15)&lt;=0,0,求节点([1]基础状态预期!$D$17:$D$33,[1]基础状态预期!O$17:O$33,$C15)),0)</f>
        <v>0</v>
      </c>
      <c r="O15" s="14">
        <f t="shared" si="0"/>
        <v>0</v>
      </c>
      <c r="P15" s="14">
        <f t="shared" si="1"/>
        <v>6</v>
      </c>
      <c r="Q15" s="14">
        <f t="shared" si="2"/>
        <v>10</v>
      </c>
      <c r="R15" s="14">
        <f t="shared" si="3"/>
        <v>22</v>
      </c>
      <c r="S15" s="14">
        <f t="shared" si="4"/>
        <v>50</v>
      </c>
      <c r="T15" s="32">
        <f>IFERROR(IF(求节点([1]基础状态预期!$D$17:$D$55,[1]基础状态预期!P$17:P$55,$C15)&lt;=0,0,求节点([1]基础状态预期!$D$17:$D$55,[1]基础状态预期!P$17:P$55,$C15)),0)</f>
        <v>0</v>
      </c>
      <c r="U15" s="32">
        <f>IFERROR(IF(求节点([1]基础状态预期!$D$17:$D$55,[1]基础状态预期!Q$17:Q$55,$C15)&lt;=0,0,求节点([1]基础状态预期!$D$17:$D$55,[1]基础状态预期!Q$17:Q$55,$C15)),0)</f>
        <v>0</v>
      </c>
      <c r="V15" s="32">
        <f>IFERROR(IF(求节点([1]基础状态预期!$D$17:$D$55,[1]基础状态预期!R$17:R$55,$C15)&lt;=0,0,求节点([1]基础状态预期!$D$17:$D$55,[1]基础状态预期!R$17:R$55,$C15)),0)</f>
        <v>0.4</v>
      </c>
      <c r="W15" s="32">
        <f>IFERROR(IF(求节点([1]基础状态预期!$D$17:$D$55,[1]基础状态预期!S$17:S$55,$C15)&lt;=0,0,求节点([1]基础状态预期!$D$17:$D$55,[1]基础状态预期!S$17:S$55,$C15)),0)</f>
        <v>0.4</v>
      </c>
      <c r="X15" s="32">
        <f>IFERROR(IF(求节点([1]基础状态预期!$D$17:$D$55,[1]基础状态预期!T$17:T$55,$C15)&lt;=0,0,求节点([1]基础状态预期!$D$17:$D$55,[1]基础状态预期!T$17:T$55,$C15)),0)</f>
        <v>0</v>
      </c>
      <c r="Y15" s="32">
        <f>IFERROR(IF(求节点([1]基础状态预期!$D$17:$D$55,[1]基础状态预期!U$17:U$55,$C15)&lt;=0,0,求节点([1]基础状态预期!$D$17:$D$55,[1]基础状态预期!U$17:U$55,$C15)),0)</f>
        <v>0</v>
      </c>
      <c r="Z15" s="32">
        <f>MIN(IFERROR(IF(求节点([1]基础状态预期!$D$17:$D$55,[1]基础状态预期!V$17:V$55,$C15)&lt;=0,0,求节点([1]基础状态预期!$D$17:$D$55,[1]基础状态预期!V$17:V$55,$C15)),0),10)</f>
        <v>0</v>
      </c>
      <c r="AA15" s="32">
        <f>MIN(IFERROR(IF(求节点([1]基础状态预期!$D$17:$D$55,[1]基础状态预期!W$17:W$55,$C15)&lt;=0,0,求节点([1]基础状态预期!$D$17:$D$55,[1]基础状态预期!W$17:W$55,$C15)),0),60)</f>
        <v>20</v>
      </c>
      <c r="AB15" s="32">
        <f>MIN(IFERROR(IF(求节点([1]基础状态预期!$D$17:$D$55,[1]基础状态预期!X$17:X$55,$C15)&lt;=0,0,求节点([1]基础状态预期!$D$17:$D$55,[1]基础状态预期!X$17:X$55,$C15)),0),80)</f>
        <v>20</v>
      </c>
      <c r="AC15" s="32">
        <f>MIN(IFERROR(IF(求节点([1]基础状态预期!$D$17:$D$55,[1]基础状态预期!Y$17:Y$55,$C15)&lt;=0,0,求节点([1]基础状态预期!$D$17:$D$55,[1]基础状态预期!Y$17:Y$55,$C15)),0),80)</f>
        <v>0</v>
      </c>
      <c r="AD15" s="32">
        <f>IFERROR(IF(求节点([1]基础状态预期!$D$17:$D$55,[1]基础状态预期!Z$17:Z$55,$C15)&lt;=0,0,求节点([1]基础状态预期!$D$17:$D$55,[1]基础状态预期!Z$17:Z$55,$C15)),0)</f>
        <v>0</v>
      </c>
      <c r="AE15" s="32">
        <f>IFERROR(IF(求节点([1]基础状态预期!$D$17:$D$55,[1]基础状态预期!AA$17:AA$55,$C15)&lt;=0,0,求节点([1]基础状态预期!$D$17:$D$55,[1]基础状态预期!AA$17:AA$55,$C15)),0)</f>
        <v>0</v>
      </c>
      <c r="AF15" s="32">
        <f>IFERROR(IF(求节点([1]基础状态预期!$D$17:$D$55,[1]基础状态预期!AB$17:AB$55,$C15)&lt;=0,0,求节点([1]基础状态预期!$D$17:$D$55,[1]基础状态预期!AB$17:AB$55,$C15)),0)</f>
        <v>0</v>
      </c>
      <c r="AG15" s="32">
        <f>IFERROR(IF(求节点([1]基础状态预期!$D$17:$D$55,[1]基础状态预期!AC$17:AC$55,$C15)&lt;=0,0,求节点([1]基础状态预期!$D$17:$D$55,[1]基础状态预期!AC$17:AC$55,$C15)),0)</f>
        <v>0</v>
      </c>
      <c r="AH15" s="32">
        <f>IFERROR(IF(求节点([1]基础状态预期!$D$17:$D$55,[1]基础状态预期!AD$17:AD$55,$C15)&lt;=0,0,求节点([1]基础状态预期!$D$17:$D$55,[1]基础状态预期!AD$17:AD$55,$C15)),0)</f>
        <v>0</v>
      </c>
      <c r="AI15" s="14">
        <f t="shared" si="12"/>
        <v>0</v>
      </c>
      <c r="AJ15" s="14">
        <f t="shared" si="13"/>
        <v>0</v>
      </c>
      <c r="AK15" s="14">
        <f t="shared" si="14"/>
        <v>0</v>
      </c>
      <c r="AL15" s="14">
        <f t="shared" si="15"/>
        <v>0</v>
      </c>
      <c r="AM15" s="14">
        <f t="shared" si="16"/>
        <v>0</v>
      </c>
      <c r="AN15" s="14">
        <v>0</v>
      </c>
      <c r="AO15" s="14">
        <f>IFERROR(IF(求节点([1]各r阵容卡情况!$F$11:$F$27,[1]各r阵容卡情况!G$11:G$27,$C15)&lt;=0,0,求节点([1]各r阵容卡情况!$F$11:$F$27,[1]各r阵容卡情况!G$11:G$27,$C15)),0)</f>
        <v>0</v>
      </c>
      <c r="AP15" s="14">
        <f>IFERROR(IF(求节点([1]各r阵容卡情况!$F$11:$F$27,[1]各r阵容卡情况!H$11:H$27,$C15)&lt;=0,0,求节点([1]各r阵容卡情况!$F$11:$F$27,[1]各r阵容卡情况!H$11:H$27,$C15)),0)</f>
        <v>0</v>
      </c>
      <c r="AQ15" s="14">
        <f>IFERROR(IF(求节点([1]各r阵容卡情况!$F$11:$F$27,[1]各r阵容卡情况!I$11:I$27,$C15)&lt;=0,0,求节点([1]各r阵容卡情况!$F$11:$F$27,[1]各r阵容卡情况!I$11:I$27,$C15)),0)</f>
        <v>0</v>
      </c>
      <c r="AR15" s="14">
        <f>IFERROR(IF(求节点([1]各r阵容卡情况!$F$11:$F$27,[1]各r阵容卡情况!J$11:J$27,$C15)&lt;=0,0,求节点([1]各r阵容卡情况!$F$11:$F$27,[1]各r阵容卡情况!J$11:J$27,$C15)),0)</f>
        <v>0</v>
      </c>
      <c r="AS15" s="14">
        <v>0</v>
      </c>
      <c r="AT15" s="14">
        <f>IFERROR(IF(求节点([1]各r阵容卡情况!$F$11:$F$27,[1]各r阵容卡情况!K$11:K$27,$C15)&lt;=0,0,求节点([1]各r阵容卡情况!$F$11:$F$27,[1]各r阵容卡情况!K$11:K$27,$C15)),0)</f>
        <v>3</v>
      </c>
      <c r="AU15" s="14">
        <f>IFERROR(IF(求节点([1]各r阵容卡情况!$F$11:$F$27,[1]各r阵容卡情况!L$11:L$27,$C15)&lt;=0,0,求节点([1]各r阵容卡情况!$F$11:$F$27,[1]各r阵容卡情况!L$11:L$27,$C15)),0)</f>
        <v>0.43613065449772037</v>
      </c>
      <c r="AV15" s="14">
        <f>IFERROR(IF(求节点([1]各r阵容卡情况!$F$11:$F$27,[1]各r阵容卡情况!M$11:M$27,$C15)&lt;=0,0,求节点([1]各r阵容卡情况!$F$11:$F$27,[1]各r阵容卡情况!M$11:M$27,$C15)),0)</f>
        <v>0</v>
      </c>
      <c r="AW15" s="14">
        <f>IFERROR(IF(求节点([1]各r阵容卡情况!$F$11:$F$27,[1]各r阵容卡情况!N$11:N$27,$C15)&lt;=0,0,求节点([1]各r阵容卡情况!$F$11:$F$27,[1]各r阵容卡情况!N$11:N$27,$C15)),0)</f>
        <v>0</v>
      </c>
      <c r="AX15" s="14">
        <f t="shared" si="17"/>
        <v>0</v>
      </c>
      <c r="AY15" s="14">
        <f t="shared" si="18"/>
        <v>15</v>
      </c>
      <c r="AZ15" s="14">
        <f t="shared" si="19"/>
        <v>10</v>
      </c>
      <c r="BA15" s="14">
        <f t="shared" si="20"/>
        <v>22</v>
      </c>
      <c r="BB15" s="14">
        <f t="shared" si="21"/>
        <v>50</v>
      </c>
      <c r="BC15" s="14">
        <v>0</v>
      </c>
      <c r="BD15" s="15">
        <f>IFERROR(IF(求节点([1]各r阵容卡情况!$F$11:$F$27,[1]各r阵容卡情况!S$11:S$27,$C15)&lt;=0,0,求节点([1]各r阵容卡情况!$F$11:$F$27,[1]各r阵容卡情况!S$11:S$27,$C15)),0)</f>
        <v>0.4</v>
      </c>
      <c r="BE15" s="15">
        <f>IFERROR(IF(求节点([1]各r阵容卡情况!$F$11:$F$27,[1]各r阵容卡情况!T$11:T$27,$C15)&lt;=0,0,求节点([1]各r阵容卡情况!$F$11:$F$27,[1]各r阵容卡情况!T$11:T$27,$C15)),0)</f>
        <v>0.4</v>
      </c>
      <c r="BF15" s="15">
        <f>IFERROR(IF(求节点([1]各r阵容卡情况!$F$11:$F$27,[1]各r阵容卡情况!U$11:U$27,$C15)&lt;=0,0,求节点([1]各r阵容卡情况!$F$11:$F$27,[1]各r阵容卡情况!U$11:U$27,$C15)),0)</f>
        <v>0.4</v>
      </c>
      <c r="BG15" s="15">
        <f>IFERROR(IF(求节点([1]各r阵容卡情况!$F$11:$F$27,[1]各r阵容卡情况!V$11:V$27,$C15)&lt;=0,0,求节点([1]各r阵容卡情况!$F$11:$F$27,[1]各r阵容卡情况!V$11:V$27,$C15)),0)</f>
        <v>0.4</v>
      </c>
      <c r="BH15" s="14">
        <f t="shared" si="22"/>
        <v>10</v>
      </c>
      <c r="BI15" s="14">
        <f t="shared" si="7"/>
        <v>10</v>
      </c>
      <c r="BJ15" s="14">
        <f t="shared" si="23"/>
        <v>10</v>
      </c>
      <c r="BK15" s="14">
        <f t="shared" si="24"/>
        <v>10</v>
      </c>
      <c r="BL15" s="14">
        <f t="shared" si="24"/>
        <v>10</v>
      </c>
      <c r="BM15" s="14">
        <v>0</v>
      </c>
      <c r="BN15" s="14">
        <f>IFERROR(IF(求节点([1]各r阵容卡情况!$F$11:$F$27,[1]各r阵容卡情况!AA$11:AA$27,$C15)&lt;=0,0,求节点([1]各r阵容卡情况!$F$11:$F$27,[1]各r阵容卡情况!AA$11:AA$27,$C15)),0)</f>
        <v>0</v>
      </c>
      <c r="BO15" s="14">
        <f>IFERROR(IF(求节点([1]各r阵容卡情况!$F$11:$F$27,[1]各r阵容卡情况!AB$11:AB$27,$C15)&lt;=0,0,求节点([1]各r阵容卡情况!$F$11:$F$27,[1]各r阵容卡情况!AB$11:AB$27,$C15)),0)</f>
        <v>0</v>
      </c>
      <c r="BP15" s="14">
        <f>IFERROR(IF(求节点([1]各r阵容卡情况!$F$11:$F$27,[1]各r阵容卡情况!AC$11:AC$27,$C15)&lt;=0,0,求节点([1]各r阵容卡情况!$F$11:$F$27,[1]各r阵容卡情况!AC$11:AC$27,$C15)),0)</f>
        <v>0</v>
      </c>
      <c r="BQ15" s="14">
        <f>IFERROR(IF(求节点([1]各r阵容卡情况!$F$11:$F$27,[1]各r阵容卡情况!AD$11:AD$27,$C15)&lt;=0,0,求节点([1]各r阵容卡情况!$F$11:$F$27,[1]各r阵容卡情况!AD$11:AD$27,$C15)),0)</f>
        <v>0</v>
      </c>
      <c r="BR15" s="14">
        <f t="shared" si="25"/>
        <v>0</v>
      </c>
      <c r="BS15" s="14">
        <f t="shared" si="26"/>
        <v>0</v>
      </c>
      <c r="BT15" s="14">
        <f t="shared" si="27"/>
        <v>0</v>
      </c>
      <c r="BU15" s="14">
        <f t="shared" si="28"/>
        <v>0</v>
      </c>
      <c r="BV15" s="14">
        <f t="shared" si="29"/>
        <v>0</v>
      </c>
      <c r="BZ15" s="13" t="s">
        <v>79</v>
      </c>
      <c r="CA15" s="14" t="s">
        <v>66</v>
      </c>
      <c r="CB15" s="14" t="s">
        <v>67</v>
      </c>
      <c r="CC15" s="14" t="s">
        <v>68</v>
      </c>
      <c r="CD15" s="14" t="s">
        <v>69</v>
      </c>
      <c r="CE15" s="14" t="s">
        <v>70</v>
      </c>
      <c r="CH15" s="27">
        <f t="shared" si="30"/>
        <v>0</v>
      </c>
      <c r="CI15" s="27">
        <f t="shared" si="31"/>
        <v>0</v>
      </c>
      <c r="CJ15" s="27">
        <f t="shared" si="32"/>
        <v>0</v>
      </c>
      <c r="CK15" s="27">
        <f t="shared" si="33"/>
        <v>0</v>
      </c>
      <c r="CL15" s="27">
        <f t="shared" si="34"/>
        <v>0</v>
      </c>
    </row>
    <row r="16" spans="3:90" x14ac:dyDescent="0.15">
      <c r="C16" s="13">
        <v>11</v>
      </c>
      <c r="D16" s="14">
        <v>7</v>
      </c>
      <c r="E16" s="14">
        <f>IFERROR(IF(求节点([1]基础状态预期!$D$17:$D$33,[1]基础状态预期!F$17:F$33,$C16)&lt;=0,0,求节点([1]基础状态预期!$D$17:$D$33,[1]基础状态预期!F$17:F$33,$C16)),0)</f>
        <v>0</v>
      </c>
      <c r="F16" s="14">
        <f>IFERROR(IF(求节点([1]基础状态预期!$D$17:$D$33,[1]基础状态预期!G$17:G$33,$C16)&lt;=0,0,求节点([1]基础状态预期!$D$17:$D$33,[1]基础状态预期!G$17:G$33,$C16)),0)</f>
        <v>0</v>
      </c>
      <c r="G16" s="14">
        <f>IFERROR(IF(求节点([1]基础状态预期!$D$17:$D$33,[1]基础状态预期!H$17:H$33,$C16)&lt;=0,0,求节点([1]基础状态预期!$D$17:$D$33,[1]基础状态预期!H$17:H$33,$C16)),0)</f>
        <v>1.8</v>
      </c>
      <c r="H16" s="14">
        <f>IFERROR(IF(求节点([1]基础状态预期!$D$17:$D$33,[1]基础状态预期!I$17:I$33,$C16)&lt;=0,0,求节点([1]基础状态预期!$D$17:$D$33,[1]基础状态预期!I$17:I$33,$C16)),0)</f>
        <v>4.2</v>
      </c>
      <c r="I16" s="14">
        <f>IFERROR(IF(求节点([1]基础状态预期!$D$17:$D$33,[1]基础状态预期!J$17:J$33,$C16)&lt;=0,0,求节点([1]基础状态预期!$D$17:$D$33,[1]基础状态预期!J$17:J$33,$C16)),0)</f>
        <v>0</v>
      </c>
      <c r="J16" s="14">
        <f>IFERROR(IF(求节点([1]基础状态预期!$D$17:$D$33,[1]基础状态预期!K$17:K$33,$C16)&lt;=0,0,求节点([1]基础状态预期!$D$17:$D$33,[1]基础状态预期!K$17:K$33,$C16)),0)</f>
        <v>0</v>
      </c>
      <c r="K16" s="14">
        <f>IFERROR(IF(求节点([1]基础状态预期!$D$17:$D$33,[1]基础状态预期!L$17:L$33,$C16)&lt;=0,0,求节点([1]基础状态预期!$D$17:$D$33,[1]基础状态预期!L$17:L$33,$C16)),0)</f>
        <v>0</v>
      </c>
      <c r="L16" s="14">
        <f>IFERROR(IF(求节点([1]基础状态预期!$D$17:$D$33,[1]基础状态预期!M$17:M$33,$C16)&lt;=0,0,求节点([1]基础状态预期!$D$17:$D$33,[1]基础状态预期!M$17:M$33,$C16)),0)</f>
        <v>0.39251758904794831</v>
      </c>
      <c r="M16" s="14">
        <f>IFERROR(IF(求节点([1]基础状态预期!$D$17:$D$33,[1]基础状态预期!N$17:N$33,$C16)&lt;=0,0,求节点([1]基础状态预期!$D$17:$D$33,[1]基础状态预期!N$17:N$33,$C16)),0)</f>
        <v>0</v>
      </c>
      <c r="N16" s="14">
        <f>IFERROR(IF(求节点([1]基础状态预期!$D$17:$D$33,[1]基础状态预期!O$17:O$33,$C16)&lt;=0,0,求节点([1]基础状态预期!$D$17:$D$33,[1]基础状态预期!O$17:O$33,$C16)),0)</f>
        <v>0</v>
      </c>
      <c r="O16" s="14">
        <f t="shared" si="0"/>
        <v>0</v>
      </c>
      <c r="P16" s="14">
        <f t="shared" si="1"/>
        <v>6</v>
      </c>
      <c r="Q16" s="14">
        <f t="shared" si="2"/>
        <v>10</v>
      </c>
      <c r="R16" s="14">
        <f t="shared" si="3"/>
        <v>22</v>
      </c>
      <c r="S16" s="14">
        <f t="shared" si="4"/>
        <v>50</v>
      </c>
      <c r="T16" s="32">
        <f>IFERROR(IF(求节点([1]基础状态预期!$D$17:$D$55,[1]基础状态预期!P$17:P$55,$C16)&lt;=0,0,求节点([1]基础状态预期!$D$17:$D$55,[1]基础状态预期!P$17:P$55,$C16)),0)</f>
        <v>0</v>
      </c>
      <c r="U16" s="32">
        <f>IFERROR(IF(求节点([1]基础状态预期!$D$17:$D$55,[1]基础状态预期!Q$17:Q$55,$C16)&lt;=0,0,求节点([1]基础状态预期!$D$17:$D$55,[1]基础状态预期!Q$17:Q$55,$C16)),0)</f>
        <v>0</v>
      </c>
      <c r="V16" s="32">
        <f>IFERROR(IF(求节点([1]基础状态预期!$D$17:$D$55,[1]基础状态预期!R$17:R$55,$C16)&lt;=0,0,求节点([1]基础状态预期!$D$17:$D$55,[1]基础状态预期!R$17:R$55,$C16)),0)</f>
        <v>0.44</v>
      </c>
      <c r="W16" s="32">
        <f>IFERROR(IF(求节点([1]基础状态预期!$D$17:$D$55,[1]基础状态预期!S$17:S$55,$C16)&lt;=0,0,求节点([1]基础状态预期!$D$17:$D$55,[1]基础状态预期!S$17:S$55,$C16)),0)</f>
        <v>0.44</v>
      </c>
      <c r="X16" s="32">
        <f>IFERROR(IF(求节点([1]基础状态预期!$D$17:$D$55,[1]基础状态预期!T$17:T$55,$C16)&lt;=0,0,求节点([1]基础状态预期!$D$17:$D$55,[1]基础状态预期!T$17:T$55,$C16)),0)</f>
        <v>0</v>
      </c>
      <c r="Y16" s="32">
        <f>IFERROR(IF(求节点([1]基础状态预期!$D$17:$D$55,[1]基础状态预期!U$17:U$55,$C16)&lt;=0,0,求节点([1]基础状态预期!$D$17:$D$55,[1]基础状态预期!U$17:U$55,$C16)),0)</f>
        <v>0</v>
      </c>
      <c r="Z16" s="32">
        <f>MIN(IFERROR(IF(求节点([1]基础状态预期!$D$17:$D$55,[1]基础状态预期!V$17:V$55,$C16)&lt;=0,0,求节点([1]基础状态预期!$D$17:$D$55,[1]基础状态预期!V$17:V$55,$C16)),0),10)</f>
        <v>0</v>
      </c>
      <c r="AA16" s="32">
        <f>MIN(IFERROR(IF(求节点([1]基础状态预期!$D$17:$D$55,[1]基础状态预期!W$17:W$55,$C16)&lt;=0,0,求节点([1]基础状态预期!$D$17:$D$55,[1]基础状态预期!W$17:W$55,$C16)),0),60)</f>
        <v>22</v>
      </c>
      <c r="AB16" s="32">
        <f>MIN(IFERROR(IF(求节点([1]基础状态预期!$D$17:$D$55,[1]基础状态预期!X$17:X$55,$C16)&lt;=0,0,求节点([1]基础状态预期!$D$17:$D$55,[1]基础状态预期!X$17:X$55,$C16)),0),80)</f>
        <v>22</v>
      </c>
      <c r="AC16" s="32">
        <f>MIN(IFERROR(IF(求节点([1]基础状态预期!$D$17:$D$55,[1]基础状态预期!Y$17:Y$55,$C16)&lt;=0,0,求节点([1]基础状态预期!$D$17:$D$55,[1]基础状态预期!Y$17:Y$55,$C16)),0),80)</f>
        <v>0</v>
      </c>
      <c r="AD16" s="32">
        <f>IFERROR(IF(求节点([1]基础状态预期!$D$17:$D$55,[1]基础状态预期!Z$17:Z$55,$C16)&lt;=0,0,求节点([1]基础状态预期!$D$17:$D$55,[1]基础状态预期!Z$17:Z$55,$C16)),0)</f>
        <v>0</v>
      </c>
      <c r="AE16" s="32">
        <f>IFERROR(IF(求节点([1]基础状态预期!$D$17:$D$55,[1]基础状态预期!AA$17:AA$55,$C16)&lt;=0,0,求节点([1]基础状态预期!$D$17:$D$55,[1]基础状态预期!AA$17:AA$55,$C16)),0)</f>
        <v>0</v>
      </c>
      <c r="AF16" s="32">
        <f>IFERROR(IF(求节点([1]基础状态预期!$D$17:$D$55,[1]基础状态预期!AB$17:AB$55,$C16)&lt;=0,0,求节点([1]基础状态预期!$D$17:$D$55,[1]基础状态预期!AB$17:AB$55,$C16)),0)</f>
        <v>0</v>
      </c>
      <c r="AG16" s="32">
        <f>IFERROR(IF(求节点([1]基础状态预期!$D$17:$D$55,[1]基础状态预期!AC$17:AC$55,$C16)&lt;=0,0,求节点([1]基础状态预期!$D$17:$D$55,[1]基础状态预期!AC$17:AC$55,$C16)),0)</f>
        <v>0.1</v>
      </c>
      <c r="AH16" s="32">
        <f>IFERROR(IF(求节点([1]基础状态预期!$D$17:$D$55,[1]基础状态预期!AD$17:AD$55,$C16)&lt;=0,0,求节点([1]基础状态预期!$D$17:$D$55,[1]基础状态预期!AD$17:AD$55,$C16)),0)</f>
        <v>0</v>
      </c>
      <c r="AI16" s="14">
        <f t="shared" si="12"/>
        <v>0</v>
      </c>
      <c r="AJ16" s="14">
        <f t="shared" si="13"/>
        <v>0</v>
      </c>
      <c r="AK16" s="14">
        <f t="shared" si="14"/>
        <v>0</v>
      </c>
      <c r="AL16" s="14">
        <f t="shared" si="15"/>
        <v>0</v>
      </c>
      <c r="AM16" s="14">
        <f t="shared" si="16"/>
        <v>0</v>
      </c>
      <c r="AN16" s="14">
        <v>0</v>
      </c>
      <c r="AO16" s="14">
        <f>IFERROR(IF(求节点([1]各r阵容卡情况!$F$11:$F$27,[1]各r阵容卡情况!G$11:G$27,$C16)&lt;=0,0,求节点([1]各r阵容卡情况!$F$11:$F$27,[1]各r阵容卡情况!G$11:G$27,$C16)),0)</f>
        <v>0.6</v>
      </c>
      <c r="AP16" s="14">
        <f>IFERROR(IF(求节点([1]各r阵容卡情况!$F$11:$F$27,[1]各r阵容卡情况!H$11:H$27,$C16)&lt;=0,0,求节点([1]各r阵容卡情况!$F$11:$F$27,[1]各r阵容卡情况!H$11:H$27,$C16)),0)</f>
        <v>0</v>
      </c>
      <c r="AQ16" s="14">
        <f>IFERROR(IF(求节点([1]各r阵容卡情况!$F$11:$F$27,[1]各r阵容卡情况!I$11:I$27,$C16)&lt;=0,0,求节点([1]各r阵容卡情况!$F$11:$F$27,[1]各r阵容卡情况!I$11:I$27,$C16)),0)</f>
        <v>0</v>
      </c>
      <c r="AR16" s="14">
        <f>IFERROR(IF(求节点([1]各r阵容卡情况!$F$11:$F$27,[1]各r阵容卡情况!J$11:J$27,$C16)&lt;=0,0,求节点([1]各r阵容卡情况!$F$11:$F$27,[1]各r阵容卡情况!J$11:J$27,$C16)),0)</f>
        <v>0</v>
      </c>
      <c r="AS16" s="14">
        <v>0</v>
      </c>
      <c r="AT16" s="14">
        <f>IFERROR(IF(求节点([1]各r阵容卡情况!$F$11:$F$27,[1]各r阵容卡情况!K$11:K$27,$C16)&lt;=0,0,求节点([1]各r阵容卡情况!$F$11:$F$27,[1]各r阵容卡情况!K$11:K$27,$C16)),0)</f>
        <v>3</v>
      </c>
      <c r="AU16" s="14">
        <f>IFERROR(IF(求节点([1]各r阵容卡情况!$F$11:$F$27,[1]各r阵容卡情况!L$11:L$27,$C16)&lt;=0,0,求节点([1]各r阵容卡情况!$F$11:$F$27,[1]各r阵容卡情况!L$11:L$27,$C16)),0)</f>
        <v>0.59293716162761845</v>
      </c>
      <c r="AV16" s="14">
        <f>IFERROR(IF(求节点([1]各r阵容卡情况!$F$11:$F$27,[1]各r阵容卡情况!M$11:M$27,$C16)&lt;=0,0,求节点([1]各r阵容卡情况!$F$11:$F$27,[1]各r阵容卡情况!M$11:M$27,$C16)),0)</f>
        <v>0</v>
      </c>
      <c r="AW16" s="14">
        <f>IFERROR(IF(求节点([1]各r阵容卡情况!$F$11:$F$27,[1]各r阵容卡情况!N$11:N$27,$C16)&lt;=0,0,求节点([1]各r阵容卡情况!$F$11:$F$27,[1]各r阵容卡情况!N$11:N$27,$C16)),0)</f>
        <v>0</v>
      </c>
      <c r="AX16" s="14">
        <f t="shared" si="17"/>
        <v>0</v>
      </c>
      <c r="AY16" s="14">
        <f t="shared" si="18"/>
        <v>15</v>
      </c>
      <c r="AZ16" s="14">
        <f t="shared" si="19"/>
        <v>10</v>
      </c>
      <c r="BA16" s="14">
        <f t="shared" si="20"/>
        <v>22</v>
      </c>
      <c r="BB16" s="14">
        <f t="shared" si="21"/>
        <v>50</v>
      </c>
      <c r="BC16" s="14">
        <v>0</v>
      </c>
      <c r="BD16" s="15">
        <f>IFERROR(IF(求节点([1]各r阵容卡情况!$F$11:$F$27,[1]各r阵容卡情况!S$11:S$27,$C16)&lt;=0,0,求节点([1]各r阵容卡情况!$F$11:$F$27,[1]各r阵容卡情况!S$11:S$27,$C16)),0)</f>
        <v>0.44</v>
      </c>
      <c r="BE16" s="15">
        <f>IFERROR(IF(求节点([1]各r阵容卡情况!$F$11:$F$27,[1]各r阵容卡情况!T$11:T$27,$C16)&lt;=0,0,求节点([1]各r阵容卡情况!$F$11:$F$27,[1]各r阵容卡情况!T$11:T$27,$C16)),0)</f>
        <v>0.44</v>
      </c>
      <c r="BF16" s="15">
        <f>IFERROR(IF(求节点([1]各r阵容卡情况!$F$11:$F$27,[1]各r阵容卡情况!U$11:U$27,$C16)&lt;=0,0,求节点([1]各r阵容卡情况!$F$11:$F$27,[1]各r阵容卡情况!U$11:U$27,$C16)),0)</f>
        <v>0.44</v>
      </c>
      <c r="BG16" s="15">
        <f>IFERROR(IF(求节点([1]各r阵容卡情况!$F$11:$F$27,[1]各r阵容卡情况!V$11:V$27,$C16)&lt;=0,0,求节点([1]各r阵容卡情况!$F$11:$F$27,[1]各r阵容卡情况!V$11:V$27,$C16)),0)</f>
        <v>0.44</v>
      </c>
      <c r="BH16" s="14">
        <f t="shared" si="22"/>
        <v>10</v>
      </c>
      <c r="BI16" s="14">
        <f t="shared" si="7"/>
        <v>10</v>
      </c>
      <c r="BJ16" s="14">
        <f t="shared" si="23"/>
        <v>11</v>
      </c>
      <c r="BK16" s="14">
        <f t="shared" si="24"/>
        <v>11</v>
      </c>
      <c r="BL16" s="14">
        <f t="shared" si="24"/>
        <v>11</v>
      </c>
      <c r="BM16" s="14">
        <v>0</v>
      </c>
      <c r="BN16" s="14">
        <f>IFERROR(IF(求节点([1]各r阵容卡情况!$F$11:$F$27,[1]各r阵容卡情况!AA$11:AA$27,$C16)&lt;=0,0,求节点([1]各r阵容卡情况!$F$11:$F$27,[1]各r阵容卡情况!AA$11:AA$27,$C16)),0)</f>
        <v>0</v>
      </c>
      <c r="BO16" s="14">
        <f>IFERROR(IF(求节点([1]各r阵容卡情况!$F$11:$F$27,[1]各r阵容卡情况!AB$11:AB$27,$C16)&lt;=0,0,求节点([1]各r阵容卡情况!$F$11:$F$27,[1]各r阵容卡情况!AB$11:AB$27,$C16)),0)</f>
        <v>0.1</v>
      </c>
      <c r="BP16" s="14">
        <f>IFERROR(IF(求节点([1]各r阵容卡情况!$F$11:$F$27,[1]各r阵容卡情况!AC$11:AC$27,$C16)&lt;=0,0,求节点([1]各r阵容卡情况!$F$11:$F$27,[1]各r阵容卡情况!AC$11:AC$27,$C16)),0)</f>
        <v>0.1</v>
      </c>
      <c r="BQ16" s="14">
        <f>IFERROR(IF(求节点([1]各r阵容卡情况!$F$11:$F$27,[1]各r阵容卡情况!AD$11:AD$27,$C16)&lt;=0,0,求节点([1]各r阵容卡情况!$F$11:$F$27,[1]各r阵容卡情况!AD$11:AD$27,$C16)),0)</f>
        <v>0.1</v>
      </c>
      <c r="BR16" s="14">
        <f t="shared" si="25"/>
        <v>0</v>
      </c>
      <c r="BS16" s="14">
        <f t="shared" si="26"/>
        <v>0</v>
      </c>
      <c r="BT16" s="14">
        <f t="shared" si="27"/>
        <v>0</v>
      </c>
      <c r="BU16" s="14">
        <f t="shared" si="28"/>
        <v>0</v>
      </c>
      <c r="BV16" s="14">
        <f t="shared" si="29"/>
        <v>0</v>
      </c>
      <c r="BZ16" s="13">
        <v>0</v>
      </c>
      <c r="CA16" s="14">
        <v>0</v>
      </c>
      <c r="CB16" s="14">
        <v>0</v>
      </c>
      <c r="CC16" s="14">
        <v>0</v>
      </c>
      <c r="CD16" s="14">
        <v>0</v>
      </c>
      <c r="CE16" s="14">
        <v>0</v>
      </c>
      <c r="CH16" s="27">
        <f t="shared" si="30"/>
        <v>0</v>
      </c>
      <c r="CI16" s="27">
        <f t="shared" si="31"/>
        <v>0.6</v>
      </c>
      <c r="CJ16" s="27">
        <f t="shared" si="32"/>
        <v>0</v>
      </c>
      <c r="CK16" s="27">
        <f t="shared" si="33"/>
        <v>0</v>
      </c>
      <c r="CL16" s="27">
        <f t="shared" si="34"/>
        <v>0</v>
      </c>
    </row>
    <row r="17" spans="3:90" x14ac:dyDescent="0.15">
      <c r="C17" s="13">
        <v>12</v>
      </c>
      <c r="D17" s="14">
        <v>7</v>
      </c>
      <c r="E17" s="14">
        <f>IFERROR(IF(求节点([1]基础状态预期!$D$17:$D$33,[1]基础状态预期!F$17:F$33,$C17)&lt;=0,0,求节点([1]基础状态预期!$D$17:$D$33,[1]基础状态预期!F$17:F$33,$C17)),0)</f>
        <v>0</v>
      </c>
      <c r="F17" s="14">
        <f>IFERROR(IF(求节点([1]基础状态预期!$D$17:$D$33,[1]基础状态预期!G$17:G$33,$C17)&lt;=0,0,求节点([1]基础状态预期!$D$17:$D$33,[1]基础状态预期!G$17:G$33,$C17)),0)</f>
        <v>0</v>
      </c>
      <c r="G17" s="14">
        <f>IFERROR(IF(求节点([1]基础状态预期!$D$17:$D$33,[1]基础状态预期!H$17:H$33,$C17)&lt;=0,0,求节点([1]基础状态预期!$D$17:$D$33,[1]基础状态预期!H$17:H$33,$C17)),0)</f>
        <v>1.6</v>
      </c>
      <c r="H17" s="14">
        <f>IFERROR(IF(求节点([1]基础状态预期!$D$17:$D$33,[1]基础状态预期!I$17:I$33,$C17)&lt;=0,0,求节点([1]基础状态预期!$D$17:$D$33,[1]基础状态预期!I$17:I$33,$C17)),0)</f>
        <v>4.4000000000000004</v>
      </c>
      <c r="I17" s="14">
        <f>IFERROR(IF(求节点([1]基础状态预期!$D$17:$D$33,[1]基础状态预期!J$17:J$33,$C17)&lt;=0,0,求节点([1]基础状态预期!$D$17:$D$33,[1]基础状态预期!J$17:J$33,$C17)),0)</f>
        <v>0</v>
      </c>
      <c r="J17" s="14">
        <f>IFERROR(IF(求节点([1]基础状态预期!$D$17:$D$33,[1]基础状态预期!K$17:K$33,$C17)&lt;=0,0,求节点([1]基础状态预期!$D$17:$D$33,[1]基础状态预期!K$17:K$33,$C17)),0)</f>
        <v>0</v>
      </c>
      <c r="K17" s="14">
        <f>IFERROR(IF(求节点([1]基础状态预期!$D$17:$D$33,[1]基础状态预期!L$17:L$33,$C17)&lt;=0,0,求节点([1]基础状态预期!$D$17:$D$33,[1]基础状态预期!L$17:L$33,$C17)),0)</f>
        <v>0</v>
      </c>
      <c r="L17" s="14">
        <f>IFERROR(IF(求节点([1]基础状态预期!$D$17:$D$33,[1]基础状态预期!M$17:M$33,$C17)&lt;=0,0,求节点([1]基础状态预期!$D$17:$D$33,[1]基础状态预期!M$17:M$33,$C17)),0)</f>
        <v>0.34890452359817631</v>
      </c>
      <c r="M17" s="14">
        <f>IFERROR(IF(求节点([1]基础状态预期!$D$17:$D$33,[1]基础状态预期!N$17:N$33,$C17)&lt;=0,0,求节点([1]基础状态预期!$D$17:$D$33,[1]基础状态预期!N$17:N$33,$C17)),0)</f>
        <v>0</v>
      </c>
      <c r="N17" s="14">
        <f>IFERROR(IF(求节点([1]基础状态预期!$D$17:$D$33,[1]基础状态预期!O$17:O$33,$C17)&lt;=0,0,求节点([1]基础状态预期!$D$17:$D$33,[1]基础状态预期!O$17:O$33,$C17)),0)</f>
        <v>0</v>
      </c>
      <c r="O17" s="14">
        <f t="shared" si="0"/>
        <v>0</v>
      </c>
      <c r="P17" s="14">
        <f t="shared" si="1"/>
        <v>6</v>
      </c>
      <c r="Q17" s="14">
        <f t="shared" si="2"/>
        <v>10</v>
      </c>
      <c r="R17" s="14">
        <f t="shared" si="3"/>
        <v>22</v>
      </c>
      <c r="S17" s="14">
        <f t="shared" si="4"/>
        <v>50</v>
      </c>
      <c r="T17" s="32">
        <f>IFERROR(IF(求节点([1]基础状态预期!$D$17:$D$55,[1]基础状态预期!P$17:P$55,$C17)&lt;=0,0,求节点([1]基础状态预期!$D$17:$D$55,[1]基础状态预期!P$17:P$55,$C17)),0)</f>
        <v>0</v>
      </c>
      <c r="U17" s="32">
        <f>IFERROR(IF(求节点([1]基础状态预期!$D$17:$D$55,[1]基础状态预期!Q$17:Q$55,$C17)&lt;=0,0,求节点([1]基础状态预期!$D$17:$D$55,[1]基础状态预期!Q$17:Q$55,$C17)),0)</f>
        <v>0</v>
      </c>
      <c r="V17" s="32">
        <f>IFERROR(IF(求节点([1]基础状态预期!$D$17:$D$55,[1]基础状态预期!R$17:R$55,$C17)&lt;=0,0,求节点([1]基础状态预期!$D$17:$D$55,[1]基础状态预期!R$17:R$55,$C17)),0)</f>
        <v>0.48000000000000004</v>
      </c>
      <c r="W17" s="32">
        <f>IFERROR(IF(求节点([1]基础状态预期!$D$17:$D$55,[1]基础状态预期!S$17:S$55,$C17)&lt;=0,0,求节点([1]基础状态预期!$D$17:$D$55,[1]基础状态预期!S$17:S$55,$C17)),0)</f>
        <v>0.48000000000000004</v>
      </c>
      <c r="X17" s="32">
        <f>IFERROR(IF(求节点([1]基础状态预期!$D$17:$D$55,[1]基础状态预期!T$17:T$55,$C17)&lt;=0,0,求节点([1]基础状态预期!$D$17:$D$55,[1]基础状态预期!T$17:T$55,$C17)),0)</f>
        <v>0</v>
      </c>
      <c r="Y17" s="32">
        <f>IFERROR(IF(求节点([1]基础状态预期!$D$17:$D$55,[1]基础状态预期!U$17:U$55,$C17)&lt;=0,0,求节点([1]基础状态预期!$D$17:$D$55,[1]基础状态预期!U$17:U$55,$C17)),0)</f>
        <v>0</v>
      </c>
      <c r="Z17" s="32">
        <f>MIN(IFERROR(IF(求节点([1]基础状态预期!$D$17:$D$55,[1]基础状态预期!V$17:V$55,$C17)&lt;=0,0,求节点([1]基础状态预期!$D$17:$D$55,[1]基础状态预期!V$17:V$55,$C17)),0),10)</f>
        <v>0</v>
      </c>
      <c r="AA17" s="32">
        <f>MIN(IFERROR(IF(求节点([1]基础状态预期!$D$17:$D$55,[1]基础状态预期!W$17:W$55,$C17)&lt;=0,0,求节点([1]基础状态预期!$D$17:$D$55,[1]基础状态预期!W$17:W$55,$C17)),0),60)</f>
        <v>24</v>
      </c>
      <c r="AB17" s="32">
        <f>MIN(IFERROR(IF(求节点([1]基础状态预期!$D$17:$D$55,[1]基础状态预期!X$17:X$55,$C17)&lt;=0,0,求节点([1]基础状态预期!$D$17:$D$55,[1]基础状态预期!X$17:X$55,$C17)),0),80)</f>
        <v>24</v>
      </c>
      <c r="AC17" s="32">
        <f>MIN(IFERROR(IF(求节点([1]基础状态预期!$D$17:$D$55,[1]基础状态预期!Y$17:Y$55,$C17)&lt;=0,0,求节点([1]基础状态预期!$D$17:$D$55,[1]基础状态预期!Y$17:Y$55,$C17)),0),80)</f>
        <v>0</v>
      </c>
      <c r="AD17" s="32">
        <f>IFERROR(IF(求节点([1]基础状态预期!$D$17:$D$55,[1]基础状态预期!Z$17:Z$55,$C17)&lt;=0,0,求节点([1]基础状态预期!$D$17:$D$55,[1]基础状态预期!Z$17:Z$55,$C17)),0)</f>
        <v>0</v>
      </c>
      <c r="AE17" s="32">
        <f>IFERROR(IF(求节点([1]基础状态预期!$D$17:$D$55,[1]基础状态预期!AA$17:AA$55,$C17)&lt;=0,0,求节点([1]基础状态预期!$D$17:$D$55,[1]基础状态预期!AA$17:AA$55,$C17)),0)</f>
        <v>0</v>
      </c>
      <c r="AF17" s="32">
        <f>IFERROR(IF(求节点([1]基础状态预期!$D$17:$D$55,[1]基础状态预期!AB$17:AB$55,$C17)&lt;=0,0,求节点([1]基础状态预期!$D$17:$D$55,[1]基础状态预期!AB$17:AB$55,$C17)),0)</f>
        <v>0</v>
      </c>
      <c r="AG17" s="32">
        <f>IFERROR(IF(求节点([1]基础状态预期!$D$17:$D$55,[1]基础状态预期!AC$17:AC$55,$C17)&lt;=0,0,求节点([1]基础状态预期!$D$17:$D$55,[1]基础状态预期!AC$17:AC$55,$C17)),0)</f>
        <v>0.2</v>
      </c>
      <c r="AH17" s="32">
        <f>IFERROR(IF(求节点([1]基础状态预期!$D$17:$D$55,[1]基础状态预期!AD$17:AD$55,$C17)&lt;=0,0,求节点([1]基础状态预期!$D$17:$D$55,[1]基础状态预期!AD$17:AD$55,$C17)),0)</f>
        <v>0</v>
      </c>
      <c r="AI17" s="14">
        <f t="shared" si="12"/>
        <v>0</v>
      </c>
      <c r="AJ17" s="14">
        <f t="shared" si="13"/>
        <v>0</v>
      </c>
      <c r="AK17" s="14">
        <f t="shared" si="14"/>
        <v>0</v>
      </c>
      <c r="AL17" s="14">
        <f t="shared" si="15"/>
        <v>0</v>
      </c>
      <c r="AM17" s="14">
        <f t="shared" si="16"/>
        <v>0</v>
      </c>
      <c r="AN17" s="14">
        <v>0</v>
      </c>
      <c r="AO17" s="14">
        <f>IFERROR(IF(求节点([1]各r阵容卡情况!$F$11:$F$27,[1]各r阵容卡情况!G$11:G$27,$C17)&lt;=0,0,求节点([1]各r阵容卡情况!$F$11:$F$27,[1]各r阵容卡情况!G$11:G$27,$C17)),0)</f>
        <v>1.2</v>
      </c>
      <c r="AP17" s="14">
        <f>IFERROR(IF(求节点([1]各r阵容卡情况!$F$11:$F$27,[1]各r阵容卡情况!H$11:H$27,$C17)&lt;=0,0,求节点([1]各r阵容卡情况!$F$11:$F$27,[1]各r阵容卡情况!H$11:H$27,$C17)),0)</f>
        <v>0</v>
      </c>
      <c r="AQ17" s="14">
        <f>IFERROR(IF(求节点([1]各r阵容卡情况!$F$11:$F$27,[1]各r阵容卡情况!I$11:I$27,$C17)&lt;=0,0,求节点([1]各r阵容卡情况!$F$11:$F$27,[1]各r阵容卡情况!I$11:I$27,$C17)),0)</f>
        <v>0</v>
      </c>
      <c r="AR17" s="14">
        <f>IFERROR(IF(求节点([1]各r阵容卡情况!$F$11:$F$27,[1]各r阵容卡情况!J$11:J$27,$C17)&lt;=0,0,求节点([1]各r阵容卡情况!$F$11:$F$27,[1]各r阵容卡情况!J$11:J$27,$C17)),0)</f>
        <v>0</v>
      </c>
      <c r="AS17" s="14">
        <v>0</v>
      </c>
      <c r="AT17" s="14">
        <f>IFERROR(IF(求节点([1]各r阵容卡情况!$F$11:$F$27,[1]各r阵容卡情况!K$11:K$27,$C17)&lt;=0,0,求节点([1]各r阵容卡情况!$F$11:$F$27,[1]各r阵容卡情况!K$11:K$27,$C17)),0)</f>
        <v>3</v>
      </c>
      <c r="AU17" s="14">
        <f>IFERROR(IF(求节点([1]各r阵容卡情况!$F$11:$F$27,[1]各r阵容卡情况!L$11:L$27,$C17)&lt;=0,0,求节点([1]各r阵容卡情况!$F$11:$F$27,[1]各r阵容卡情况!L$11:L$27,$C17)),0)</f>
        <v>0.74974366875751641</v>
      </c>
      <c r="AV17" s="14">
        <f>IFERROR(IF(求节点([1]各r阵容卡情况!$F$11:$F$27,[1]各r阵容卡情况!M$11:M$27,$C17)&lt;=0,0,求节点([1]各r阵容卡情况!$F$11:$F$27,[1]各r阵容卡情况!M$11:M$27,$C17)),0)</f>
        <v>0</v>
      </c>
      <c r="AW17" s="14">
        <f>IFERROR(IF(求节点([1]各r阵容卡情况!$F$11:$F$27,[1]各r阵容卡情况!N$11:N$27,$C17)&lt;=0,0,求节点([1]各r阵容卡情况!$F$11:$F$27,[1]各r阵容卡情况!N$11:N$27,$C17)),0)</f>
        <v>0</v>
      </c>
      <c r="AX17" s="14">
        <f t="shared" si="17"/>
        <v>0</v>
      </c>
      <c r="AY17" s="14">
        <f t="shared" si="18"/>
        <v>15</v>
      </c>
      <c r="AZ17" s="14">
        <f t="shared" si="19"/>
        <v>10</v>
      </c>
      <c r="BA17" s="14">
        <f t="shared" si="20"/>
        <v>22</v>
      </c>
      <c r="BB17" s="14">
        <f t="shared" si="21"/>
        <v>50</v>
      </c>
      <c r="BC17" s="14">
        <v>0</v>
      </c>
      <c r="BD17" s="15">
        <f>IFERROR(IF(求节点([1]各r阵容卡情况!$F$11:$F$27,[1]各r阵容卡情况!S$11:S$27,$C17)&lt;=0,0,求节点([1]各r阵容卡情况!$F$11:$F$27,[1]各r阵容卡情况!S$11:S$27,$C17)),0)</f>
        <v>0.48000000000000004</v>
      </c>
      <c r="BE17" s="15">
        <f>IFERROR(IF(求节点([1]各r阵容卡情况!$F$11:$F$27,[1]各r阵容卡情况!T$11:T$27,$C17)&lt;=0,0,求节点([1]各r阵容卡情况!$F$11:$F$27,[1]各r阵容卡情况!T$11:T$27,$C17)),0)</f>
        <v>0.48000000000000004</v>
      </c>
      <c r="BF17" s="15">
        <f>IFERROR(IF(求节点([1]各r阵容卡情况!$F$11:$F$27,[1]各r阵容卡情况!U$11:U$27,$C17)&lt;=0,0,求节点([1]各r阵容卡情况!$F$11:$F$27,[1]各r阵容卡情况!U$11:U$27,$C17)),0)</f>
        <v>0.48000000000000004</v>
      </c>
      <c r="BG17" s="15">
        <f>IFERROR(IF(求节点([1]各r阵容卡情况!$F$11:$F$27,[1]各r阵容卡情况!V$11:V$27,$C17)&lt;=0,0,求节点([1]各r阵容卡情况!$F$11:$F$27,[1]各r阵容卡情况!V$11:V$27,$C17)),0)</f>
        <v>0.48000000000000004</v>
      </c>
      <c r="BH17" s="14">
        <f t="shared" si="22"/>
        <v>10</v>
      </c>
      <c r="BI17" s="14">
        <f t="shared" si="7"/>
        <v>10</v>
      </c>
      <c r="BJ17" s="14">
        <f t="shared" si="23"/>
        <v>12</v>
      </c>
      <c r="BK17" s="14">
        <f t="shared" si="24"/>
        <v>12</v>
      </c>
      <c r="BL17" s="14">
        <f t="shared" si="24"/>
        <v>12</v>
      </c>
      <c r="BM17" s="14">
        <v>0</v>
      </c>
      <c r="BN17" s="14">
        <f>IFERROR(IF(求节点([1]各r阵容卡情况!$F$11:$F$27,[1]各r阵容卡情况!AA$11:AA$27,$C17)&lt;=0,0,求节点([1]各r阵容卡情况!$F$11:$F$27,[1]各r阵容卡情况!AA$11:AA$27,$C17)),0)</f>
        <v>0</v>
      </c>
      <c r="BO17" s="14">
        <f>IFERROR(IF(求节点([1]各r阵容卡情况!$F$11:$F$27,[1]各r阵容卡情况!AB$11:AB$27,$C17)&lt;=0,0,求节点([1]各r阵容卡情况!$F$11:$F$27,[1]各r阵容卡情况!AB$11:AB$27,$C17)),0)</f>
        <v>0.2</v>
      </c>
      <c r="BP17" s="14">
        <f>IFERROR(IF(求节点([1]各r阵容卡情况!$F$11:$F$27,[1]各r阵容卡情况!AC$11:AC$27,$C17)&lt;=0,0,求节点([1]各r阵容卡情况!$F$11:$F$27,[1]各r阵容卡情况!AC$11:AC$27,$C17)),0)</f>
        <v>0.2</v>
      </c>
      <c r="BQ17" s="14">
        <f>IFERROR(IF(求节点([1]各r阵容卡情况!$F$11:$F$27,[1]各r阵容卡情况!AD$11:AD$27,$C17)&lt;=0,0,求节点([1]各r阵容卡情况!$F$11:$F$27,[1]各r阵容卡情况!AD$11:AD$27,$C17)),0)</f>
        <v>0.2</v>
      </c>
      <c r="BR17" s="14">
        <f t="shared" si="25"/>
        <v>0</v>
      </c>
      <c r="BS17" s="14">
        <f t="shared" si="26"/>
        <v>0</v>
      </c>
      <c r="BT17" s="14">
        <f t="shared" si="27"/>
        <v>0</v>
      </c>
      <c r="BU17" s="14">
        <f t="shared" si="28"/>
        <v>0</v>
      </c>
      <c r="BV17" s="14">
        <f t="shared" si="29"/>
        <v>0</v>
      </c>
      <c r="BZ17" s="13">
        <v>1</v>
      </c>
      <c r="CA17" s="26">
        <v>0</v>
      </c>
      <c r="CB17" s="26">
        <v>0</v>
      </c>
      <c r="CC17" s="14">
        <v>2</v>
      </c>
      <c r="CD17" s="14">
        <v>10</v>
      </c>
      <c r="CE17" s="14">
        <v>20</v>
      </c>
      <c r="CH17" s="27">
        <f t="shared" si="30"/>
        <v>0</v>
      </c>
      <c r="CI17" s="27">
        <f t="shared" si="31"/>
        <v>1</v>
      </c>
      <c r="CJ17" s="27">
        <f t="shared" si="32"/>
        <v>0</v>
      </c>
      <c r="CK17" s="27">
        <f t="shared" si="33"/>
        <v>0</v>
      </c>
      <c r="CL17" s="27">
        <f t="shared" si="34"/>
        <v>0</v>
      </c>
    </row>
    <row r="18" spans="3:90" x14ac:dyDescent="0.15">
      <c r="C18" s="13">
        <v>13</v>
      </c>
      <c r="D18" s="14">
        <v>7</v>
      </c>
      <c r="E18" s="14">
        <f>IFERROR(IF(求节点([1]基础状态预期!$D$17:$D$33,[1]基础状态预期!F$17:F$33,$C18)&lt;=0,0,求节点([1]基础状态预期!$D$17:$D$33,[1]基础状态预期!F$17:F$33,$C18)),0)</f>
        <v>0</v>
      </c>
      <c r="F18" s="14">
        <f>IFERROR(IF(求节点([1]基础状态预期!$D$17:$D$33,[1]基础状态预期!G$17:G$33,$C18)&lt;=0,0,求节点([1]基础状态预期!$D$17:$D$33,[1]基础状态预期!G$17:G$33,$C18)),0)</f>
        <v>0</v>
      </c>
      <c r="G18" s="14">
        <f>IFERROR(IF(求节点([1]基础状态预期!$D$17:$D$33,[1]基础状态预期!H$17:H$33,$C18)&lt;=0,0,求节点([1]基础状态预期!$D$17:$D$33,[1]基础状态预期!H$17:H$33,$C18)),0)</f>
        <v>1.4</v>
      </c>
      <c r="H18" s="14">
        <f>IFERROR(IF(求节点([1]基础状态预期!$D$17:$D$33,[1]基础状态预期!I$17:I$33,$C18)&lt;=0,0,求节点([1]基础状态预期!$D$17:$D$33,[1]基础状态预期!I$17:I$33,$C18)),0)</f>
        <v>4.5999999999999996</v>
      </c>
      <c r="I18" s="14">
        <f>IFERROR(IF(求节点([1]基础状态预期!$D$17:$D$33,[1]基础状态预期!J$17:J$33,$C18)&lt;=0,0,求节点([1]基础状态预期!$D$17:$D$33,[1]基础状态预期!J$17:J$33,$C18)),0)</f>
        <v>0</v>
      </c>
      <c r="J18" s="14">
        <f>IFERROR(IF(求节点([1]基础状态预期!$D$17:$D$33,[1]基础状态预期!K$17:K$33,$C18)&lt;=0,0,求节点([1]基础状态预期!$D$17:$D$33,[1]基础状态预期!K$17:K$33,$C18)),0)</f>
        <v>0</v>
      </c>
      <c r="K18" s="14">
        <f>IFERROR(IF(求节点([1]基础状态预期!$D$17:$D$33,[1]基础状态预期!L$17:L$33,$C18)&lt;=0,0,求节点([1]基础状态预期!$D$17:$D$33,[1]基础状态预期!L$17:L$33,$C18)),0)</f>
        <v>0</v>
      </c>
      <c r="L18" s="14">
        <f>IFERROR(IF(求节点([1]基础状态预期!$D$17:$D$33,[1]基础状态预期!M$17:M$33,$C18)&lt;=0,0,求节点([1]基础状态预期!$D$17:$D$33,[1]基础状态预期!M$17:M$33,$C18)),0)</f>
        <v>0.30529145814840425</v>
      </c>
      <c r="M18" s="14">
        <f>IFERROR(IF(求节点([1]基础状态预期!$D$17:$D$33,[1]基础状态预期!N$17:N$33,$C18)&lt;=0,0,求节点([1]基础状态预期!$D$17:$D$33,[1]基础状态预期!N$17:N$33,$C18)),0)</f>
        <v>0</v>
      </c>
      <c r="N18" s="14">
        <f>IFERROR(IF(求节点([1]基础状态预期!$D$17:$D$33,[1]基础状态预期!O$17:O$33,$C18)&lt;=0,0,求节点([1]基础状态预期!$D$17:$D$33,[1]基础状态预期!O$17:O$33,$C18)),0)</f>
        <v>0</v>
      </c>
      <c r="O18" s="14">
        <f t="shared" si="0"/>
        <v>0</v>
      </c>
      <c r="P18" s="14">
        <f t="shared" si="1"/>
        <v>6</v>
      </c>
      <c r="Q18" s="14">
        <f t="shared" si="2"/>
        <v>10</v>
      </c>
      <c r="R18" s="14">
        <f t="shared" si="3"/>
        <v>22</v>
      </c>
      <c r="S18" s="14">
        <f t="shared" si="4"/>
        <v>50</v>
      </c>
      <c r="T18" s="32">
        <f>IFERROR(IF(求节点([1]基础状态预期!$D$17:$D$55,[1]基础状态预期!P$17:P$55,$C18)&lt;=0,0,求节点([1]基础状态预期!$D$17:$D$55,[1]基础状态预期!P$17:P$55,$C18)),0)</f>
        <v>0</v>
      </c>
      <c r="U18" s="32">
        <f>IFERROR(IF(求节点([1]基础状态预期!$D$17:$D$55,[1]基础状态预期!Q$17:Q$55,$C18)&lt;=0,0,求节点([1]基础状态预期!$D$17:$D$55,[1]基础状态预期!Q$17:Q$55,$C18)),0)</f>
        <v>0</v>
      </c>
      <c r="V18" s="32">
        <f>IFERROR(IF(求节点([1]基础状态预期!$D$17:$D$55,[1]基础状态预期!R$17:R$55,$C18)&lt;=0,0,求节点([1]基础状态预期!$D$17:$D$55,[1]基础状态预期!R$17:R$55,$C18)),0)</f>
        <v>0.52</v>
      </c>
      <c r="W18" s="32">
        <f>IFERROR(IF(求节点([1]基础状态预期!$D$17:$D$55,[1]基础状态预期!S$17:S$55,$C18)&lt;=0,0,求节点([1]基础状态预期!$D$17:$D$55,[1]基础状态预期!S$17:S$55,$C18)),0)</f>
        <v>0.52</v>
      </c>
      <c r="X18" s="32">
        <f>IFERROR(IF(求节点([1]基础状态预期!$D$17:$D$55,[1]基础状态预期!T$17:T$55,$C18)&lt;=0,0,求节点([1]基础状态预期!$D$17:$D$55,[1]基础状态预期!T$17:T$55,$C18)),0)</f>
        <v>0</v>
      </c>
      <c r="Y18" s="32">
        <f>IFERROR(IF(求节点([1]基础状态预期!$D$17:$D$55,[1]基础状态预期!U$17:U$55,$C18)&lt;=0,0,求节点([1]基础状态预期!$D$17:$D$55,[1]基础状态预期!U$17:U$55,$C18)),0)</f>
        <v>0</v>
      </c>
      <c r="Z18" s="32">
        <f>MIN(IFERROR(IF(求节点([1]基础状态预期!$D$17:$D$55,[1]基础状态预期!V$17:V$55,$C18)&lt;=0,0,求节点([1]基础状态预期!$D$17:$D$55,[1]基础状态预期!V$17:V$55,$C18)),0),10)</f>
        <v>0</v>
      </c>
      <c r="AA18" s="32">
        <f>MIN(IFERROR(IF(求节点([1]基础状态预期!$D$17:$D$55,[1]基础状态预期!W$17:W$55,$C18)&lt;=0,0,求节点([1]基础状态预期!$D$17:$D$55,[1]基础状态预期!W$17:W$55,$C18)),0),60)</f>
        <v>26</v>
      </c>
      <c r="AB18" s="32">
        <f>MIN(IFERROR(IF(求节点([1]基础状态预期!$D$17:$D$55,[1]基础状态预期!X$17:X$55,$C18)&lt;=0,0,求节点([1]基础状态预期!$D$17:$D$55,[1]基础状态预期!X$17:X$55,$C18)),0),80)</f>
        <v>26</v>
      </c>
      <c r="AC18" s="32">
        <f>MIN(IFERROR(IF(求节点([1]基础状态预期!$D$17:$D$55,[1]基础状态预期!Y$17:Y$55,$C18)&lt;=0,0,求节点([1]基础状态预期!$D$17:$D$55,[1]基础状态预期!Y$17:Y$55,$C18)),0),80)</f>
        <v>0</v>
      </c>
      <c r="AD18" s="32">
        <f>IFERROR(IF(求节点([1]基础状态预期!$D$17:$D$55,[1]基础状态预期!Z$17:Z$55,$C18)&lt;=0,0,求节点([1]基础状态预期!$D$17:$D$55,[1]基础状态预期!Z$17:Z$55,$C18)),0)</f>
        <v>0</v>
      </c>
      <c r="AE18" s="32">
        <f>IFERROR(IF(求节点([1]基础状态预期!$D$17:$D$55,[1]基础状态预期!AA$17:AA$55,$C18)&lt;=0,0,求节点([1]基础状态预期!$D$17:$D$55,[1]基础状态预期!AA$17:AA$55,$C18)),0)</f>
        <v>0</v>
      </c>
      <c r="AF18" s="32">
        <f>IFERROR(IF(求节点([1]基础状态预期!$D$17:$D$55,[1]基础状态预期!AB$17:AB$55,$C18)&lt;=0,0,求节点([1]基础状态预期!$D$17:$D$55,[1]基础状态预期!AB$17:AB$55,$C18)),0)</f>
        <v>0</v>
      </c>
      <c r="AG18" s="32">
        <f>IFERROR(IF(求节点([1]基础状态预期!$D$17:$D$55,[1]基础状态预期!AC$17:AC$55,$C18)&lt;=0,0,求节点([1]基础状态预期!$D$17:$D$55,[1]基础状态预期!AC$17:AC$55,$C18)),0)</f>
        <v>0.30000000000000004</v>
      </c>
      <c r="AH18" s="32">
        <f>IFERROR(IF(求节点([1]基础状态预期!$D$17:$D$55,[1]基础状态预期!AD$17:AD$55,$C18)&lt;=0,0,求节点([1]基础状态预期!$D$17:$D$55,[1]基础状态预期!AD$17:AD$55,$C18)),0)</f>
        <v>0</v>
      </c>
      <c r="AI18" s="14">
        <f t="shared" si="12"/>
        <v>0</v>
      </c>
      <c r="AJ18" s="14">
        <f t="shared" si="13"/>
        <v>0</v>
      </c>
      <c r="AK18" s="14">
        <f t="shared" si="14"/>
        <v>0</v>
      </c>
      <c r="AL18" s="14">
        <f t="shared" si="15"/>
        <v>0</v>
      </c>
      <c r="AM18" s="14">
        <f t="shared" si="16"/>
        <v>0</v>
      </c>
      <c r="AN18" s="14">
        <v>0</v>
      </c>
      <c r="AO18" s="14">
        <f>IFERROR(IF(求节点([1]各r阵容卡情况!$F$11:$F$27,[1]各r阵容卡情况!G$11:G$27,$C18)&lt;=0,0,求节点([1]各r阵容卡情况!$F$11:$F$27,[1]各r阵容卡情况!G$11:G$27,$C18)),0)</f>
        <v>1.7999999999999998</v>
      </c>
      <c r="AP18" s="14">
        <f>IFERROR(IF(求节点([1]各r阵容卡情况!$F$11:$F$27,[1]各r阵容卡情况!H$11:H$27,$C18)&lt;=0,0,求节点([1]各r阵容卡情况!$F$11:$F$27,[1]各r阵容卡情况!H$11:H$27,$C18)),0)</f>
        <v>0</v>
      </c>
      <c r="AQ18" s="14">
        <f>IFERROR(IF(求节点([1]各r阵容卡情况!$F$11:$F$27,[1]各r阵容卡情况!I$11:I$27,$C18)&lt;=0,0,求节点([1]各r阵容卡情况!$F$11:$F$27,[1]各r阵容卡情况!I$11:I$27,$C18)),0)</f>
        <v>0</v>
      </c>
      <c r="AR18" s="14">
        <f>IFERROR(IF(求节点([1]各r阵容卡情况!$F$11:$F$27,[1]各r阵容卡情况!J$11:J$27,$C18)&lt;=0,0,求节点([1]各r阵容卡情况!$F$11:$F$27,[1]各r阵容卡情况!J$11:J$27,$C18)),0)</f>
        <v>0</v>
      </c>
      <c r="AS18" s="14">
        <v>0</v>
      </c>
      <c r="AT18" s="14">
        <f>IFERROR(IF(求节点([1]各r阵容卡情况!$F$11:$F$27,[1]各r阵容卡情况!K$11:K$27,$C18)&lt;=0,0,求节点([1]各r阵容卡情况!$F$11:$F$27,[1]各r阵容卡情况!K$11:K$27,$C18)),0)</f>
        <v>3</v>
      </c>
      <c r="AU18" s="14">
        <f>IFERROR(IF(求节点([1]各r阵容卡情况!$F$11:$F$27,[1]各r阵容卡情况!L$11:L$27,$C18)&lt;=0,0,求节点([1]各r阵容卡情况!$F$11:$F$27,[1]各r阵容卡情况!L$11:L$27,$C18)),0)</f>
        <v>0.90655017588741438</v>
      </c>
      <c r="AV18" s="14">
        <f>IFERROR(IF(求节点([1]各r阵容卡情况!$F$11:$F$27,[1]各r阵容卡情况!M$11:M$27,$C18)&lt;=0,0,求节点([1]各r阵容卡情况!$F$11:$F$27,[1]各r阵容卡情况!M$11:M$27,$C18)),0)</f>
        <v>0</v>
      </c>
      <c r="AW18" s="14">
        <f>IFERROR(IF(求节点([1]各r阵容卡情况!$F$11:$F$27,[1]各r阵容卡情况!N$11:N$27,$C18)&lt;=0,0,求节点([1]各r阵容卡情况!$F$11:$F$27,[1]各r阵容卡情况!N$11:N$27,$C18)),0)</f>
        <v>0</v>
      </c>
      <c r="AX18" s="14">
        <f t="shared" si="17"/>
        <v>0</v>
      </c>
      <c r="AY18" s="14">
        <f t="shared" si="18"/>
        <v>15</v>
      </c>
      <c r="AZ18" s="14">
        <f t="shared" si="19"/>
        <v>10</v>
      </c>
      <c r="BA18" s="14">
        <f t="shared" si="20"/>
        <v>22</v>
      </c>
      <c r="BB18" s="14">
        <f t="shared" si="21"/>
        <v>50</v>
      </c>
      <c r="BC18" s="14">
        <v>0</v>
      </c>
      <c r="BD18" s="15">
        <f>IFERROR(IF(求节点([1]各r阵容卡情况!$F$11:$F$27,[1]各r阵容卡情况!S$11:S$27,$C18)&lt;=0,0,求节点([1]各r阵容卡情况!$F$11:$F$27,[1]各r阵容卡情况!S$11:S$27,$C18)),0)</f>
        <v>0.52</v>
      </c>
      <c r="BE18" s="15">
        <f>IFERROR(IF(求节点([1]各r阵容卡情况!$F$11:$F$27,[1]各r阵容卡情况!T$11:T$27,$C18)&lt;=0,0,求节点([1]各r阵容卡情况!$F$11:$F$27,[1]各r阵容卡情况!T$11:T$27,$C18)),0)</f>
        <v>0.52</v>
      </c>
      <c r="BF18" s="15">
        <f>IFERROR(IF(求节点([1]各r阵容卡情况!$F$11:$F$27,[1]各r阵容卡情况!U$11:U$27,$C18)&lt;=0,0,求节点([1]各r阵容卡情况!$F$11:$F$27,[1]各r阵容卡情况!U$11:U$27,$C18)),0)</f>
        <v>0.52</v>
      </c>
      <c r="BG18" s="15">
        <f>IFERROR(IF(求节点([1]各r阵容卡情况!$F$11:$F$27,[1]各r阵容卡情况!V$11:V$27,$C18)&lt;=0,0,求节点([1]各r阵容卡情况!$F$11:$F$27,[1]各r阵容卡情况!V$11:V$27,$C18)),0)</f>
        <v>0.52</v>
      </c>
      <c r="BH18" s="14">
        <f t="shared" si="22"/>
        <v>10</v>
      </c>
      <c r="BI18" s="14">
        <f t="shared" si="7"/>
        <v>10</v>
      </c>
      <c r="BJ18" s="14">
        <f t="shared" si="23"/>
        <v>13</v>
      </c>
      <c r="BK18" s="14">
        <f t="shared" si="24"/>
        <v>13</v>
      </c>
      <c r="BL18" s="14">
        <f t="shared" si="24"/>
        <v>13</v>
      </c>
      <c r="BM18" s="14">
        <v>0</v>
      </c>
      <c r="BN18" s="14">
        <f>IFERROR(IF(求节点([1]各r阵容卡情况!$F$11:$F$27,[1]各r阵容卡情况!AA$11:AA$27,$C18)&lt;=0,0,求节点([1]各r阵容卡情况!$F$11:$F$27,[1]各r阵容卡情况!AA$11:AA$27,$C18)),0)</f>
        <v>0</v>
      </c>
      <c r="BO18" s="14">
        <f>IFERROR(IF(求节点([1]各r阵容卡情况!$F$11:$F$27,[1]各r阵容卡情况!AB$11:AB$27,$C18)&lt;=0,0,求节点([1]各r阵容卡情况!$F$11:$F$27,[1]各r阵容卡情况!AB$11:AB$27,$C18)),0)</f>
        <v>0.30000000000000004</v>
      </c>
      <c r="BP18" s="14">
        <f>IFERROR(IF(求节点([1]各r阵容卡情况!$F$11:$F$27,[1]各r阵容卡情况!AC$11:AC$27,$C18)&lt;=0,0,求节点([1]各r阵容卡情况!$F$11:$F$27,[1]各r阵容卡情况!AC$11:AC$27,$C18)),0)</f>
        <v>0.30000000000000004</v>
      </c>
      <c r="BQ18" s="14">
        <f>IFERROR(IF(求节点([1]各r阵容卡情况!$F$11:$F$27,[1]各r阵容卡情况!AD$11:AD$27,$C18)&lt;=0,0,求节点([1]各r阵容卡情况!$F$11:$F$27,[1]各r阵容卡情况!AD$11:AD$27,$C18)),0)</f>
        <v>0.30000000000000004</v>
      </c>
      <c r="BR18" s="14">
        <f t="shared" si="25"/>
        <v>0</v>
      </c>
      <c r="BS18" s="14">
        <f t="shared" si="26"/>
        <v>0</v>
      </c>
      <c r="BT18" s="14">
        <f t="shared" si="27"/>
        <v>0</v>
      </c>
      <c r="BU18" s="14">
        <f t="shared" si="28"/>
        <v>0</v>
      </c>
      <c r="BV18" s="14">
        <f t="shared" si="29"/>
        <v>0</v>
      </c>
      <c r="BZ18" s="13">
        <v>2</v>
      </c>
      <c r="CA18" s="26">
        <v>0</v>
      </c>
      <c r="CB18" s="26">
        <v>0</v>
      </c>
      <c r="CC18" s="14">
        <v>4</v>
      </c>
      <c r="CD18" s="14">
        <v>30</v>
      </c>
      <c r="CE18" s="14">
        <v>80</v>
      </c>
      <c r="CH18" s="27">
        <f t="shared" si="30"/>
        <v>0</v>
      </c>
      <c r="CI18" s="27">
        <f t="shared" si="31"/>
        <v>1</v>
      </c>
      <c r="CJ18" s="27">
        <f t="shared" si="32"/>
        <v>0</v>
      </c>
      <c r="CK18" s="27">
        <f t="shared" si="33"/>
        <v>0</v>
      </c>
      <c r="CL18" s="27">
        <f t="shared" si="34"/>
        <v>0</v>
      </c>
    </row>
    <row r="19" spans="3:90" x14ac:dyDescent="0.15">
      <c r="C19" s="13">
        <v>14</v>
      </c>
      <c r="D19" s="14">
        <v>8</v>
      </c>
      <c r="E19" s="14">
        <f>IFERROR(IF(求节点([1]基础状态预期!$D$17:$D$33,[1]基础状态预期!F$17:F$33,$C19)&lt;=0,0,求节点([1]基础状态预期!$D$17:$D$33,[1]基础状态预期!F$17:F$33,$C19)),0)</f>
        <v>0</v>
      </c>
      <c r="F19" s="14">
        <f>IFERROR(IF(求节点([1]基础状态预期!$D$17:$D$33,[1]基础状态预期!G$17:G$33,$C19)&lt;=0,0,求节点([1]基础状态预期!$D$17:$D$33,[1]基础状态预期!G$17:G$33,$C19)),0)</f>
        <v>0</v>
      </c>
      <c r="G19" s="14">
        <f>IFERROR(IF(求节点([1]基础状态预期!$D$17:$D$33,[1]基础状态预期!H$17:H$33,$C19)&lt;=0,0,求节点([1]基础状态预期!$D$17:$D$33,[1]基础状态预期!H$17:H$33,$C19)),0)</f>
        <v>1.2</v>
      </c>
      <c r="H19" s="14">
        <f>IFERROR(IF(求节点([1]基础状态预期!$D$17:$D$33,[1]基础状态预期!I$17:I$33,$C19)&lt;=0,0,求节点([1]基础状态预期!$D$17:$D$33,[1]基础状态预期!I$17:I$33,$C19)),0)</f>
        <v>4.8</v>
      </c>
      <c r="I19" s="14">
        <f>IFERROR(IF(求节点([1]基础状态预期!$D$17:$D$33,[1]基础状态预期!J$17:J$33,$C19)&lt;=0,0,求节点([1]基础状态预期!$D$17:$D$33,[1]基础状态预期!J$17:J$33,$C19)),0)</f>
        <v>0</v>
      </c>
      <c r="J19" s="14">
        <f>IFERROR(IF(求节点([1]基础状态预期!$D$17:$D$33,[1]基础状态预期!K$17:K$33,$C19)&lt;=0,0,求节点([1]基础状态预期!$D$17:$D$33,[1]基础状态预期!K$17:K$33,$C19)),0)</f>
        <v>0</v>
      </c>
      <c r="K19" s="14">
        <f>IFERROR(IF(求节点([1]基础状态预期!$D$17:$D$33,[1]基础状态预期!L$17:L$33,$C19)&lt;=0,0,求节点([1]基础状态预期!$D$17:$D$33,[1]基础状态预期!L$17:L$33,$C19)),0)</f>
        <v>0</v>
      </c>
      <c r="L19" s="14">
        <f>IFERROR(IF(求节点([1]基础状态预期!$D$17:$D$33,[1]基础状态预期!M$17:M$33,$C19)&lt;=0,0,求节点([1]基础状态预期!$D$17:$D$33,[1]基础状态预期!M$17:M$33,$C19)),0)</f>
        <v>0.26167839269863225</v>
      </c>
      <c r="M19" s="14">
        <f>IFERROR(IF(求节点([1]基础状态预期!$D$17:$D$33,[1]基础状态预期!N$17:N$33,$C19)&lt;=0,0,求节点([1]基础状态预期!$D$17:$D$33,[1]基础状态预期!N$17:N$33,$C19)),0)</f>
        <v>0</v>
      </c>
      <c r="N19" s="14">
        <f>IFERROR(IF(求节点([1]基础状态预期!$D$17:$D$33,[1]基础状态预期!O$17:O$33,$C19)&lt;=0,0,求节点([1]基础状态预期!$D$17:$D$33,[1]基础状态预期!O$17:O$33,$C19)),0)</f>
        <v>0</v>
      </c>
      <c r="O19" s="14">
        <f t="shared" si="0"/>
        <v>0</v>
      </c>
      <c r="P19" s="14">
        <f t="shared" si="1"/>
        <v>6</v>
      </c>
      <c r="Q19" s="14">
        <f t="shared" si="2"/>
        <v>10</v>
      </c>
      <c r="R19" s="14">
        <f t="shared" si="3"/>
        <v>22</v>
      </c>
      <c r="S19" s="14">
        <f t="shared" si="4"/>
        <v>50</v>
      </c>
      <c r="T19" s="32">
        <f>IFERROR(IF(求节点([1]基础状态预期!$D$17:$D$55,[1]基础状态预期!P$17:P$55,$C19)&lt;=0,0,求节点([1]基础状态预期!$D$17:$D$55,[1]基础状态预期!P$17:P$55,$C19)),0)</f>
        <v>0</v>
      </c>
      <c r="U19" s="32">
        <f>IFERROR(IF(求节点([1]基础状态预期!$D$17:$D$55,[1]基础状态预期!Q$17:Q$55,$C19)&lt;=0,0,求节点([1]基础状态预期!$D$17:$D$55,[1]基础状态预期!Q$17:Q$55,$C19)),0)</f>
        <v>0</v>
      </c>
      <c r="V19" s="32">
        <f>IFERROR(IF(求节点([1]基础状态预期!$D$17:$D$55,[1]基础状态预期!R$17:R$55,$C19)&lt;=0,0,求节点([1]基础状态预期!$D$17:$D$55,[1]基础状态预期!R$17:R$55,$C19)),0)</f>
        <v>0.56000000000000005</v>
      </c>
      <c r="W19" s="32">
        <f>IFERROR(IF(求节点([1]基础状态预期!$D$17:$D$55,[1]基础状态预期!S$17:S$55,$C19)&lt;=0,0,求节点([1]基础状态预期!$D$17:$D$55,[1]基础状态预期!S$17:S$55,$C19)),0)</f>
        <v>0.56000000000000005</v>
      </c>
      <c r="X19" s="32">
        <f>IFERROR(IF(求节点([1]基础状态预期!$D$17:$D$55,[1]基础状态预期!T$17:T$55,$C19)&lt;=0,0,求节点([1]基础状态预期!$D$17:$D$55,[1]基础状态预期!T$17:T$55,$C19)),0)</f>
        <v>0</v>
      </c>
      <c r="Y19" s="32">
        <f>IFERROR(IF(求节点([1]基础状态预期!$D$17:$D$55,[1]基础状态预期!U$17:U$55,$C19)&lt;=0,0,求节点([1]基础状态预期!$D$17:$D$55,[1]基础状态预期!U$17:U$55,$C19)),0)</f>
        <v>0</v>
      </c>
      <c r="Z19" s="32">
        <f>MIN(IFERROR(IF(求节点([1]基础状态预期!$D$17:$D$55,[1]基础状态预期!V$17:V$55,$C19)&lt;=0,0,求节点([1]基础状态预期!$D$17:$D$55,[1]基础状态预期!V$17:V$55,$C19)),0),10)</f>
        <v>0</v>
      </c>
      <c r="AA19" s="32">
        <f>MIN(IFERROR(IF(求节点([1]基础状态预期!$D$17:$D$55,[1]基础状态预期!W$17:W$55,$C19)&lt;=0,0,求节点([1]基础状态预期!$D$17:$D$55,[1]基础状态预期!W$17:W$55,$C19)),0),60)</f>
        <v>28</v>
      </c>
      <c r="AB19" s="32">
        <f>MIN(IFERROR(IF(求节点([1]基础状态预期!$D$17:$D$55,[1]基础状态预期!X$17:X$55,$C19)&lt;=0,0,求节点([1]基础状态预期!$D$17:$D$55,[1]基础状态预期!X$17:X$55,$C19)),0),80)</f>
        <v>28</v>
      </c>
      <c r="AC19" s="32">
        <f>MIN(IFERROR(IF(求节点([1]基础状态预期!$D$17:$D$55,[1]基础状态预期!Y$17:Y$55,$C19)&lt;=0,0,求节点([1]基础状态预期!$D$17:$D$55,[1]基础状态预期!Y$17:Y$55,$C19)),0),80)</f>
        <v>0</v>
      </c>
      <c r="AD19" s="32">
        <f>IFERROR(IF(求节点([1]基础状态预期!$D$17:$D$55,[1]基础状态预期!Z$17:Z$55,$C19)&lt;=0,0,求节点([1]基础状态预期!$D$17:$D$55,[1]基础状态预期!Z$17:Z$55,$C19)),0)</f>
        <v>0</v>
      </c>
      <c r="AE19" s="32">
        <f>IFERROR(IF(求节点([1]基础状态预期!$D$17:$D$55,[1]基础状态预期!AA$17:AA$55,$C19)&lt;=0,0,求节点([1]基础状态预期!$D$17:$D$55,[1]基础状态预期!AA$17:AA$55,$C19)),0)</f>
        <v>0</v>
      </c>
      <c r="AF19" s="32">
        <f>IFERROR(IF(求节点([1]基础状态预期!$D$17:$D$55,[1]基础状态预期!AB$17:AB$55,$C19)&lt;=0,0,求节点([1]基础状态预期!$D$17:$D$55,[1]基础状态预期!AB$17:AB$55,$C19)),0)</f>
        <v>0</v>
      </c>
      <c r="AG19" s="32">
        <f>IFERROR(IF(求节点([1]基础状态预期!$D$17:$D$55,[1]基础状态预期!AC$17:AC$55,$C19)&lt;=0,0,求节点([1]基础状态预期!$D$17:$D$55,[1]基础状态预期!AC$17:AC$55,$C19)),0)</f>
        <v>0.4</v>
      </c>
      <c r="AH19" s="32">
        <f>IFERROR(IF(求节点([1]基础状态预期!$D$17:$D$55,[1]基础状态预期!AD$17:AD$55,$C19)&lt;=0,0,求节点([1]基础状态预期!$D$17:$D$55,[1]基础状态预期!AD$17:AD$55,$C19)),0)</f>
        <v>0</v>
      </c>
      <c r="AI19" s="14">
        <f t="shared" si="12"/>
        <v>0</v>
      </c>
      <c r="AJ19" s="14">
        <f t="shared" si="13"/>
        <v>0</v>
      </c>
      <c r="AK19" s="14">
        <f t="shared" si="14"/>
        <v>0</v>
      </c>
      <c r="AL19" s="14">
        <f t="shared" si="15"/>
        <v>0</v>
      </c>
      <c r="AM19" s="14">
        <f t="shared" si="16"/>
        <v>0</v>
      </c>
      <c r="AN19" s="14">
        <v>0</v>
      </c>
      <c r="AO19" s="14">
        <f>IFERROR(IF(求节点([1]各r阵容卡情况!$F$11:$F$27,[1]各r阵容卡情况!G$11:G$27,$C19)&lt;=0,0,求节点([1]各r阵容卡情况!$F$11:$F$27,[1]各r阵容卡情况!G$11:G$27,$C19)),0)</f>
        <v>2.4</v>
      </c>
      <c r="AP19" s="14">
        <f>IFERROR(IF(求节点([1]各r阵容卡情况!$F$11:$F$27,[1]各r阵容卡情况!H$11:H$27,$C19)&lt;=0,0,求节点([1]各r阵容卡情况!$F$11:$F$27,[1]各r阵容卡情况!H$11:H$27,$C19)),0)</f>
        <v>0</v>
      </c>
      <c r="AQ19" s="14">
        <f>IFERROR(IF(求节点([1]各r阵容卡情况!$F$11:$F$27,[1]各r阵容卡情况!I$11:I$27,$C19)&lt;=0,0,求节点([1]各r阵容卡情况!$F$11:$F$27,[1]各r阵容卡情况!I$11:I$27,$C19)),0)</f>
        <v>0</v>
      </c>
      <c r="AR19" s="14">
        <f>IFERROR(IF(求节点([1]各r阵容卡情况!$F$11:$F$27,[1]各r阵容卡情况!J$11:J$27,$C19)&lt;=0,0,求节点([1]各r阵容卡情况!$F$11:$F$27,[1]各r阵容卡情况!J$11:J$27,$C19)),0)</f>
        <v>0</v>
      </c>
      <c r="AS19" s="14">
        <v>0</v>
      </c>
      <c r="AT19" s="14">
        <f>IFERROR(IF(求节点([1]各r阵容卡情况!$F$11:$F$27,[1]各r阵容卡情况!K$11:K$27,$C19)&lt;=0,0,求节点([1]各r阵容卡情况!$F$11:$F$27,[1]各r阵容卡情况!K$11:K$27,$C19)),0)</f>
        <v>3</v>
      </c>
      <c r="AU19" s="14">
        <f>IFERROR(IF(求节点([1]各r阵容卡情况!$F$11:$F$27,[1]各r阵容卡情况!L$11:L$27,$C19)&lt;=0,0,求节点([1]各r阵容卡情况!$F$11:$F$27,[1]各r阵容卡情况!L$11:L$27,$C19)),0)</f>
        <v>1.0633566830173125</v>
      </c>
      <c r="AV19" s="14">
        <f>IFERROR(IF(求节点([1]各r阵容卡情况!$F$11:$F$27,[1]各r阵容卡情况!M$11:M$27,$C19)&lt;=0,0,求节点([1]各r阵容卡情况!$F$11:$F$27,[1]各r阵容卡情况!M$11:M$27,$C19)),0)</f>
        <v>0</v>
      </c>
      <c r="AW19" s="14">
        <f>IFERROR(IF(求节点([1]各r阵容卡情况!$F$11:$F$27,[1]各r阵容卡情况!N$11:N$27,$C19)&lt;=0,0,求节点([1]各r阵容卡情况!$F$11:$F$27,[1]各r阵容卡情况!N$11:N$27,$C19)),0)</f>
        <v>0</v>
      </c>
      <c r="AX19" s="14">
        <f t="shared" si="17"/>
        <v>0</v>
      </c>
      <c r="AY19" s="14">
        <f t="shared" si="18"/>
        <v>15</v>
      </c>
      <c r="AZ19" s="14">
        <f t="shared" si="19"/>
        <v>15</v>
      </c>
      <c r="BA19" s="14">
        <f t="shared" si="20"/>
        <v>22</v>
      </c>
      <c r="BB19" s="14">
        <f t="shared" si="21"/>
        <v>50</v>
      </c>
      <c r="BC19" s="14">
        <v>0</v>
      </c>
      <c r="BD19" s="15">
        <f>IFERROR(IF(求节点([1]各r阵容卡情况!$F$11:$F$27,[1]各r阵容卡情况!S$11:S$27,$C19)&lt;=0,0,求节点([1]各r阵容卡情况!$F$11:$F$27,[1]各r阵容卡情况!S$11:S$27,$C19)),0)</f>
        <v>0.56000000000000005</v>
      </c>
      <c r="BE19" s="15">
        <f>IFERROR(IF(求节点([1]各r阵容卡情况!$F$11:$F$27,[1]各r阵容卡情况!T$11:T$27,$C19)&lt;=0,0,求节点([1]各r阵容卡情况!$F$11:$F$27,[1]各r阵容卡情况!T$11:T$27,$C19)),0)</f>
        <v>0.56000000000000005</v>
      </c>
      <c r="BF19" s="15">
        <f>IFERROR(IF(求节点([1]各r阵容卡情况!$F$11:$F$27,[1]各r阵容卡情况!U$11:U$27,$C19)&lt;=0,0,求节点([1]各r阵容卡情况!$F$11:$F$27,[1]各r阵容卡情况!U$11:U$27,$C19)),0)</f>
        <v>0.56000000000000005</v>
      </c>
      <c r="BG19" s="15">
        <f>IFERROR(IF(求节点([1]各r阵容卡情况!$F$11:$F$27,[1]各r阵容卡情况!V$11:V$27,$C19)&lt;=0,0,求节点([1]各r阵容卡情况!$F$11:$F$27,[1]各r阵容卡情况!V$11:V$27,$C19)),0)</f>
        <v>0.56000000000000005</v>
      </c>
      <c r="BH19" s="14">
        <f t="shared" si="22"/>
        <v>10</v>
      </c>
      <c r="BI19" s="14">
        <f t="shared" si="7"/>
        <v>10</v>
      </c>
      <c r="BJ19" s="14">
        <f t="shared" si="23"/>
        <v>14</v>
      </c>
      <c r="BK19" s="14">
        <f t="shared" si="24"/>
        <v>14</v>
      </c>
      <c r="BL19" s="14">
        <f t="shared" si="24"/>
        <v>14</v>
      </c>
      <c r="BM19" s="14">
        <v>0</v>
      </c>
      <c r="BN19" s="14">
        <f>IFERROR(IF(求节点([1]各r阵容卡情况!$F$11:$F$27,[1]各r阵容卡情况!AA$11:AA$27,$C19)&lt;=0,0,求节点([1]各r阵容卡情况!$F$11:$F$27,[1]各r阵容卡情况!AA$11:AA$27,$C19)),0)</f>
        <v>0</v>
      </c>
      <c r="BO19" s="14">
        <f>IFERROR(IF(求节点([1]各r阵容卡情况!$F$11:$F$27,[1]各r阵容卡情况!AB$11:AB$27,$C19)&lt;=0,0,求节点([1]各r阵容卡情况!$F$11:$F$27,[1]各r阵容卡情况!AB$11:AB$27,$C19)),0)</f>
        <v>0.4</v>
      </c>
      <c r="BP19" s="14">
        <f>IFERROR(IF(求节点([1]各r阵容卡情况!$F$11:$F$27,[1]各r阵容卡情况!AC$11:AC$27,$C19)&lt;=0,0,求节点([1]各r阵容卡情况!$F$11:$F$27,[1]各r阵容卡情况!AC$11:AC$27,$C19)),0)</f>
        <v>0.4</v>
      </c>
      <c r="BQ19" s="14">
        <f>IFERROR(IF(求节点([1]各r阵容卡情况!$F$11:$F$27,[1]各r阵容卡情况!AD$11:AD$27,$C19)&lt;=0,0,求节点([1]各r阵容卡情况!$F$11:$F$27,[1]各r阵容卡情况!AD$11:AD$27,$C19)),0)</f>
        <v>0.4</v>
      </c>
      <c r="BR19" s="14">
        <f t="shared" si="25"/>
        <v>0</v>
      </c>
      <c r="BS19" s="14">
        <f t="shared" si="26"/>
        <v>0</v>
      </c>
      <c r="BT19" s="14">
        <f t="shared" si="27"/>
        <v>0</v>
      </c>
      <c r="BU19" s="14">
        <f t="shared" si="28"/>
        <v>0</v>
      </c>
      <c r="BV19" s="14">
        <f t="shared" si="29"/>
        <v>0</v>
      </c>
      <c r="CH19" s="27">
        <f t="shared" si="30"/>
        <v>0</v>
      </c>
      <c r="CI19" s="27">
        <f t="shared" si="31"/>
        <v>2</v>
      </c>
      <c r="CJ19" s="27">
        <f t="shared" si="32"/>
        <v>0</v>
      </c>
      <c r="CK19" s="27">
        <f t="shared" si="33"/>
        <v>0</v>
      </c>
      <c r="CL19" s="27">
        <f t="shared" si="34"/>
        <v>0</v>
      </c>
    </row>
    <row r="20" spans="3:90" x14ac:dyDescent="0.15">
      <c r="C20" s="13">
        <v>15</v>
      </c>
      <c r="D20" s="14">
        <v>8</v>
      </c>
      <c r="E20" s="14">
        <f>IFERROR(IF(求节点([1]基础状态预期!$D$17:$D$33,[1]基础状态预期!F$17:F$33,$C20)&lt;=0,0,求节点([1]基础状态预期!$D$17:$D$33,[1]基础状态预期!F$17:F$33,$C20)),0)</f>
        <v>0</v>
      </c>
      <c r="F20" s="14">
        <f>IFERROR(IF(求节点([1]基础状态预期!$D$17:$D$33,[1]基础状态预期!G$17:G$33,$C20)&lt;=0,0,求节点([1]基础状态预期!$D$17:$D$33,[1]基础状态预期!G$17:G$33,$C20)),0)</f>
        <v>0</v>
      </c>
      <c r="G20" s="14">
        <f>IFERROR(IF(求节点([1]基础状态预期!$D$17:$D$33,[1]基础状态预期!H$17:H$33,$C20)&lt;=0,0,求节点([1]基础状态预期!$D$17:$D$33,[1]基础状态预期!H$17:H$33,$C20)),0)</f>
        <v>1</v>
      </c>
      <c r="H20" s="14">
        <f>IFERROR(IF(求节点([1]基础状态预期!$D$17:$D$33,[1]基础状态预期!I$17:I$33,$C20)&lt;=0,0,求节点([1]基础状态预期!$D$17:$D$33,[1]基础状态预期!I$17:I$33,$C20)),0)</f>
        <v>5</v>
      </c>
      <c r="I20" s="14">
        <f>IFERROR(IF(求节点([1]基础状态预期!$D$17:$D$33,[1]基础状态预期!J$17:J$33,$C20)&lt;=0,0,求节点([1]基础状态预期!$D$17:$D$33,[1]基础状态预期!J$17:J$33,$C20)),0)</f>
        <v>0</v>
      </c>
      <c r="J20" s="14">
        <f>IFERROR(IF(求节点([1]基础状态预期!$D$17:$D$33,[1]基础状态预期!K$17:K$33,$C20)&lt;=0,0,求节点([1]基础状态预期!$D$17:$D$33,[1]基础状态预期!K$17:K$33,$C20)),0)</f>
        <v>0</v>
      </c>
      <c r="K20" s="14">
        <f>IFERROR(IF(求节点([1]基础状态预期!$D$17:$D$33,[1]基础状态预期!L$17:L$33,$C20)&lt;=0,0,求节点([1]基础状态预期!$D$17:$D$33,[1]基础状态预期!L$17:L$33,$C20)),0)</f>
        <v>0</v>
      </c>
      <c r="L20" s="14">
        <f>IFERROR(IF(求节点([1]基础状态预期!$D$17:$D$33,[1]基础状态预期!M$17:M$33,$C20)&lt;=0,0,求节点([1]基础状态预期!$D$17:$D$33,[1]基础状态预期!M$17:M$33,$C20)),0)</f>
        <v>0.21806532724886019</v>
      </c>
      <c r="M20" s="14">
        <f>IFERROR(IF(求节点([1]基础状态预期!$D$17:$D$33,[1]基础状态预期!N$17:N$33,$C20)&lt;=0,0,求节点([1]基础状态预期!$D$17:$D$33,[1]基础状态预期!N$17:N$33,$C20)),0)</f>
        <v>0</v>
      </c>
      <c r="N20" s="14">
        <f>IFERROR(IF(求节点([1]基础状态预期!$D$17:$D$33,[1]基础状态预期!O$17:O$33,$C20)&lt;=0,0,求节点([1]基础状态预期!$D$17:$D$33,[1]基础状态预期!O$17:O$33,$C20)),0)</f>
        <v>0</v>
      </c>
      <c r="O20" s="14">
        <f t="shared" si="0"/>
        <v>0</v>
      </c>
      <c r="P20" s="14">
        <f t="shared" si="1"/>
        <v>6</v>
      </c>
      <c r="Q20" s="14">
        <f t="shared" si="2"/>
        <v>10</v>
      </c>
      <c r="R20" s="14">
        <f t="shared" si="3"/>
        <v>22</v>
      </c>
      <c r="S20" s="14">
        <f t="shared" si="4"/>
        <v>50</v>
      </c>
      <c r="T20" s="32">
        <f>IFERROR(IF(求节点([1]基础状态预期!$D$17:$D$55,[1]基础状态预期!P$17:P$55,$C20)&lt;=0,0,求节点([1]基础状态预期!$D$17:$D$55,[1]基础状态预期!P$17:P$55,$C20)),0)</f>
        <v>0</v>
      </c>
      <c r="U20" s="32">
        <f>IFERROR(IF(求节点([1]基础状态预期!$D$17:$D$55,[1]基础状态预期!Q$17:Q$55,$C20)&lt;=0,0,求节点([1]基础状态预期!$D$17:$D$55,[1]基础状态预期!Q$17:Q$55,$C20)),0)</f>
        <v>0</v>
      </c>
      <c r="V20" s="32">
        <f>IFERROR(IF(求节点([1]基础状态预期!$D$17:$D$55,[1]基础状态预期!R$17:R$55,$C20)&lt;=0,0,求节点([1]基础状态预期!$D$17:$D$55,[1]基础状态预期!R$17:R$55,$C20)),0)</f>
        <v>0.60000000000000009</v>
      </c>
      <c r="W20" s="32">
        <f>IFERROR(IF(求节点([1]基础状态预期!$D$17:$D$55,[1]基础状态预期!S$17:S$55,$C20)&lt;=0,0,求节点([1]基础状态预期!$D$17:$D$55,[1]基础状态预期!S$17:S$55,$C20)),0)</f>
        <v>0.60000000000000009</v>
      </c>
      <c r="X20" s="32">
        <f>IFERROR(IF(求节点([1]基础状态预期!$D$17:$D$55,[1]基础状态预期!T$17:T$55,$C20)&lt;=0,0,求节点([1]基础状态预期!$D$17:$D$55,[1]基础状态预期!T$17:T$55,$C20)),0)</f>
        <v>0</v>
      </c>
      <c r="Y20" s="32">
        <f>IFERROR(IF(求节点([1]基础状态预期!$D$17:$D$55,[1]基础状态预期!U$17:U$55,$C20)&lt;=0,0,求节点([1]基础状态预期!$D$17:$D$55,[1]基础状态预期!U$17:U$55,$C20)),0)</f>
        <v>0</v>
      </c>
      <c r="Z20" s="32">
        <f>MIN(IFERROR(IF(求节点([1]基础状态预期!$D$17:$D$55,[1]基础状态预期!V$17:V$55,$C20)&lt;=0,0,求节点([1]基础状态预期!$D$17:$D$55,[1]基础状态预期!V$17:V$55,$C20)),0),10)</f>
        <v>0</v>
      </c>
      <c r="AA20" s="32">
        <f>MIN(IFERROR(IF(求节点([1]基础状态预期!$D$17:$D$55,[1]基础状态预期!W$17:W$55,$C20)&lt;=0,0,求节点([1]基础状态预期!$D$17:$D$55,[1]基础状态预期!W$17:W$55,$C20)),0),60)</f>
        <v>30</v>
      </c>
      <c r="AB20" s="32">
        <f>MIN(IFERROR(IF(求节点([1]基础状态预期!$D$17:$D$55,[1]基础状态预期!X$17:X$55,$C20)&lt;=0,0,求节点([1]基础状态预期!$D$17:$D$55,[1]基础状态预期!X$17:X$55,$C20)),0),80)</f>
        <v>30</v>
      </c>
      <c r="AC20" s="32">
        <f>MIN(IFERROR(IF(求节点([1]基础状态预期!$D$17:$D$55,[1]基础状态预期!Y$17:Y$55,$C20)&lt;=0,0,求节点([1]基础状态预期!$D$17:$D$55,[1]基础状态预期!Y$17:Y$55,$C20)),0),80)</f>
        <v>0</v>
      </c>
      <c r="AD20" s="32">
        <f>IFERROR(IF(求节点([1]基础状态预期!$D$17:$D$55,[1]基础状态预期!Z$17:Z$55,$C20)&lt;=0,0,求节点([1]基础状态预期!$D$17:$D$55,[1]基础状态预期!Z$17:Z$55,$C20)),0)</f>
        <v>0</v>
      </c>
      <c r="AE20" s="32">
        <f>IFERROR(IF(求节点([1]基础状态预期!$D$17:$D$55,[1]基础状态预期!AA$17:AA$55,$C20)&lt;=0,0,求节点([1]基础状态预期!$D$17:$D$55,[1]基础状态预期!AA$17:AA$55,$C20)),0)</f>
        <v>0</v>
      </c>
      <c r="AF20" s="32">
        <f>IFERROR(IF(求节点([1]基础状态预期!$D$17:$D$55,[1]基础状态预期!AB$17:AB$55,$C20)&lt;=0,0,求节点([1]基础状态预期!$D$17:$D$55,[1]基础状态预期!AB$17:AB$55,$C20)),0)</f>
        <v>0</v>
      </c>
      <c r="AG20" s="32">
        <f>IFERROR(IF(求节点([1]基础状态预期!$D$17:$D$55,[1]基础状态预期!AC$17:AC$55,$C20)&lt;=0,0,求节点([1]基础状态预期!$D$17:$D$55,[1]基础状态预期!AC$17:AC$55,$C20)),0)</f>
        <v>0.5</v>
      </c>
      <c r="AH20" s="32">
        <f>IFERROR(IF(求节点([1]基础状态预期!$D$17:$D$55,[1]基础状态预期!AD$17:AD$55,$C20)&lt;=0,0,求节点([1]基础状态预期!$D$17:$D$55,[1]基础状态预期!AD$17:AD$55,$C20)),0)</f>
        <v>0</v>
      </c>
      <c r="AI20" s="14">
        <f t="shared" si="12"/>
        <v>0</v>
      </c>
      <c r="AJ20" s="14">
        <f t="shared" si="13"/>
        <v>0</v>
      </c>
      <c r="AK20" s="14">
        <f t="shared" si="14"/>
        <v>0</v>
      </c>
      <c r="AL20" s="14">
        <f t="shared" si="15"/>
        <v>0</v>
      </c>
      <c r="AM20" s="14">
        <f t="shared" si="16"/>
        <v>0</v>
      </c>
      <c r="AN20" s="14">
        <v>0</v>
      </c>
      <c r="AO20" s="14">
        <f>IFERROR(IF(求节点([1]各r阵容卡情况!$F$11:$F$27,[1]各r阵容卡情况!G$11:G$27,$C20)&lt;=0,0,求节点([1]各r阵容卡情况!$F$11:$F$27,[1]各r阵容卡情况!G$11:G$27,$C20)),0)</f>
        <v>3</v>
      </c>
      <c r="AP20" s="14">
        <f>IFERROR(IF(求节点([1]各r阵容卡情况!$F$11:$F$27,[1]各r阵容卡情况!H$11:H$27,$C20)&lt;=0,0,求节点([1]各r阵容卡情况!$F$11:$F$27,[1]各r阵容卡情况!H$11:H$27,$C20)),0)</f>
        <v>0</v>
      </c>
      <c r="AQ20" s="14">
        <f>IFERROR(IF(求节点([1]各r阵容卡情况!$F$11:$F$27,[1]各r阵容卡情况!I$11:I$27,$C20)&lt;=0,0,求节点([1]各r阵容卡情况!$F$11:$F$27,[1]各r阵容卡情况!I$11:I$27,$C20)),0)</f>
        <v>0</v>
      </c>
      <c r="AR20" s="14">
        <f>IFERROR(IF(求节点([1]各r阵容卡情况!$F$11:$F$27,[1]各r阵容卡情况!J$11:J$27,$C20)&lt;=0,0,求节点([1]各r阵容卡情况!$F$11:$F$27,[1]各r阵容卡情况!J$11:J$27,$C20)),0)</f>
        <v>0</v>
      </c>
      <c r="AS20" s="14">
        <v>0</v>
      </c>
      <c r="AT20" s="14">
        <f>IFERROR(IF(求节点([1]各r阵容卡情况!$F$11:$F$27,[1]各r阵容卡情况!K$11:K$27,$C20)&lt;=0,0,求节点([1]各r阵容卡情况!$F$11:$F$27,[1]各r阵容卡情况!K$11:K$27,$C20)),0)</f>
        <v>3</v>
      </c>
      <c r="AU20" s="14">
        <f>IFERROR(IF(求节点([1]各r阵容卡情况!$F$11:$F$27,[1]各r阵容卡情况!L$11:L$27,$C20)&lt;=0,0,求节点([1]各r阵容卡情况!$F$11:$F$27,[1]各r阵容卡情况!L$11:L$27,$C20)),0)</f>
        <v>1.2201631901472105</v>
      </c>
      <c r="AV20" s="14">
        <f>IFERROR(IF(求节点([1]各r阵容卡情况!$F$11:$F$27,[1]各r阵容卡情况!M$11:M$27,$C20)&lt;=0,0,求节点([1]各r阵容卡情况!$F$11:$F$27,[1]各r阵容卡情况!M$11:M$27,$C20)),0)</f>
        <v>0</v>
      </c>
      <c r="AW20" s="14">
        <f>IFERROR(IF(求节点([1]各r阵容卡情况!$F$11:$F$27,[1]各r阵容卡情况!N$11:N$27,$C20)&lt;=0,0,求节点([1]各r阵容卡情况!$F$11:$F$27,[1]各r阵容卡情况!N$11:N$27,$C20)),0)</f>
        <v>0</v>
      </c>
      <c r="AX20" s="14">
        <f t="shared" si="17"/>
        <v>0</v>
      </c>
      <c r="AY20" s="14">
        <f t="shared" si="18"/>
        <v>15</v>
      </c>
      <c r="AZ20" s="14">
        <f t="shared" si="19"/>
        <v>15</v>
      </c>
      <c r="BA20" s="14">
        <f t="shared" si="20"/>
        <v>22</v>
      </c>
      <c r="BB20" s="14">
        <f t="shared" si="21"/>
        <v>50</v>
      </c>
      <c r="BC20" s="14">
        <v>0</v>
      </c>
      <c r="BD20" s="15">
        <f>IFERROR(IF(求节点([1]各r阵容卡情况!$F$11:$F$27,[1]各r阵容卡情况!S$11:S$27,$C20)&lt;=0,0,求节点([1]各r阵容卡情况!$F$11:$F$27,[1]各r阵容卡情况!S$11:S$27,$C20)),0)</f>
        <v>0.60000000000000009</v>
      </c>
      <c r="BE20" s="15">
        <f>IFERROR(IF(求节点([1]各r阵容卡情况!$F$11:$F$27,[1]各r阵容卡情况!T$11:T$27,$C20)&lt;=0,0,求节点([1]各r阵容卡情况!$F$11:$F$27,[1]各r阵容卡情况!T$11:T$27,$C20)),0)</f>
        <v>0.60000000000000009</v>
      </c>
      <c r="BF20" s="15">
        <f>IFERROR(IF(求节点([1]各r阵容卡情况!$F$11:$F$27,[1]各r阵容卡情况!U$11:U$27,$C20)&lt;=0,0,求节点([1]各r阵容卡情况!$F$11:$F$27,[1]各r阵容卡情况!U$11:U$27,$C20)),0)</f>
        <v>0.60000000000000009</v>
      </c>
      <c r="BG20" s="15">
        <f>IFERROR(IF(求节点([1]各r阵容卡情况!$F$11:$F$27,[1]各r阵容卡情况!V$11:V$27,$C20)&lt;=0,0,求节点([1]各r阵容卡情况!$F$11:$F$27,[1]各r阵容卡情况!V$11:V$27,$C20)),0)</f>
        <v>0.60000000000000009</v>
      </c>
      <c r="BH20" s="14">
        <f t="shared" si="22"/>
        <v>10</v>
      </c>
      <c r="BI20" s="14">
        <f t="shared" si="7"/>
        <v>10</v>
      </c>
      <c r="BJ20" s="14">
        <f t="shared" si="23"/>
        <v>15</v>
      </c>
      <c r="BK20" s="14">
        <f t="shared" si="24"/>
        <v>15</v>
      </c>
      <c r="BL20" s="14">
        <f t="shared" si="24"/>
        <v>15</v>
      </c>
      <c r="BM20" s="14">
        <v>0</v>
      </c>
      <c r="BN20" s="14">
        <f>IFERROR(IF(求节点([1]各r阵容卡情况!$F$11:$F$27,[1]各r阵容卡情况!AA$11:AA$27,$C20)&lt;=0,0,求节点([1]各r阵容卡情况!$F$11:$F$27,[1]各r阵容卡情况!AA$11:AA$27,$C20)),0)</f>
        <v>0</v>
      </c>
      <c r="BO20" s="14">
        <f>IFERROR(IF(求节点([1]各r阵容卡情况!$F$11:$F$27,[1]各r阵容卡情况!AB$11:AB$27,$C20)&lt;=0,0,求节点([1]各r阵容卡情况!$F$11:$F$27,[1]各r阵容卡情况!AB$11:AB$27,$C20)),0)</f>
        <v>0.5</v>
      </c>
      <c r="BP20" s="14">
        <f>IFERROR(IF(求节点([1]各r阵容卡情况!$F$11:$F$27,[1]各r阵容卡情况!AC$11:AC$27,$C20)&lt;=0,0,求节点([1]各r阵容卡情况!$F$11:$F$27,[1]各r阵容卡情况!AC$11:AC$27,$C20)),0)</f>
        <v>0.5</v>
      </c>
      <c r="BQ20" s="14">
        <f>IFERROR(IF(求节点([1]各r阵容卡情况!$F$11:$F$27,[1]各r阵容卡情况!AD$11:AD$27,$C20)&lt;=0,0,求节点([1]各r阵容卡情况!$F$11:$F$27,[1]各r阵容卡情况!AD$11:AD$27,$C20)),0)</f>
        <v>0.5</v>
      </c>
      <c r="BR20" s="14">
        <f t="shared" si="25"/>
        <v>0</v>
      </c>
      <c r="BS20" s="14">
        <f t="shared" si="26"/>
        <v>0</v>
      </c>
      <c r="BT20" s="14">
        <f t="shared" si="27"/>
        <v>0</v>
      </c>
      <c r="BU20" s="14">
        <f t="shared" si="28"/>
        <v>0</v>
      </c>
      <c r="BV20" s="14">
        <f t="shared" si="29"/>
        <v>0</v>
      </c>
      <c r="CH20" s="27">
        <f t="shared" si="30"/>
        <v>0</v>
      </c>
      <c r="CI20" s="27">
        <f t="shared" si="31"/>
        <v>2</v>
      </c>
      <c r="CJ20" s="27">
        <f t="shared" si="32"/>
        <v>0</v>
      </c>
      <c r="CK20" s="27">
        <f t="shared" si="33"/>
        <v>0</v>
      </c>
      <c r="CL20" s="27">
        <f t="shared" si="34"/>
        <v>0</v>
      </c>
    </row>
    <row r="21" spans="3:90" x14ac:dyDescent="0.15">
      <c r="C21" s="13">
        <v>16</v>
      </c>
      <c r="D21" s="14">
        <v>9</v>
      </c>
      <c r="E21" s="14">
        <f>IFERROR(IF(求节点([1]基础状态预期!$D$17:$D$33,[1]基础状态预期!F$17:F$33,$C21)&lt;=0,0,求节点([1]基础状态预期!$D$17:$D$33,[1]基础状态预期!F$17:F$33,$C21)),0)</f>
        <v>0</v>
      </c>
      <c r="F21" s="14">
        <f>IFERROR(IF(求节点([1]基础状态预期!$D$17:$D$33,[1]基础状态预期!G$17:G$33,$C21)&lt;=0,0,求节点([1]基础状态预期!$D$17:$D$33,[1]基础状态预期!G$17:G$33,$C21)),0)</f>
        <v>0</v>
      </c>
      <c r="G21" s="14">
        <f>IFERROR(IF(求节点([1]基础状态预期!$D$17:$D$33,[1]基础状态预期!H$17:H$33,$C21)&lt;=0,0,求节点([1]基础状态预期!$D$17:$D$33,[1]基础状态预期!H$17:H$33,$C21)),0)</f>
        <v>0.79999999999999982</v>
      </c>
      <c r="H21" s="14">
        <f>IFERROR(IF(求节点([1]基础状态预期!$D$17:$D$33,[1]基础状态预期!I$17:I$33,$C21)&lt;=0,0,求节点([1]基础状态预期!$D$17:$D$33,[1]基础状态预期!I$17:I$33,$C21)),0)</f>
        <v>5.2</v>
      </c>
      <c r="I21" s="14">
        <f>IFERROR(IF(求节点([1]基础状态预期!$D$17:$D$33,[1]基础状态预期!J$17:J$33,$C21)&lt;=0,0,求节点([1]基础状态预期!$D$17:$D$33,[1]基础状态预期!J$17:J$33,$C21)),0)</f>
        <v>0</v>
      </c>
      <c r="J21" s="14">
        <f>IFERROR(IF(求节点([1]基础状态预期!$D$17:$D$33,[1]基础状态预期!K$17:K$33,$C21)&lt;=0,0,求节点([1]基础状态预期!$D$17:$D$33,[1]基础状态预期!K$17:K$33,$C21)),0)</f>
        <v>0</v>
      </c>
      <c r="K21" s="14">
        <f>IFERROR(IF(求节点([1]基础状态预期!$D$17:$D$33,[1]基础状态预期!L$17:L$33,$C21)&lt;=0,0,求节点([1]基础状态预期!$D$17:$D$33,[1]基础状态预期!L$17:L$33,$C21)),0)</f>
        <v>0</v>
      </c>
      <c r="L21" s="14">
        <f>IFERROR(IF(求节点([1]基础状态预期!$D$17:$D$33,[1]基础状态预期!M$17:M$33,$C21)&lt;=0,0,求节点([1]基础状态预期!$D$17:$D$33,[1]基础状态预期!M$17:M$33,$C21)),0)</f>
        <v>0.17445226179908813</v>
      </c>
      <c r="M21" s="14">
        <f>IFERROR(IF(求节点([1]基础状态预期!$D$17:$D$33,[1]基础状态预期!N$17:N$33,$C21)&lt;=0,0,求节点([1]基础状态预期!$D$17:$D$33,[1]基础状态预期!N$17:N$33,$C21)),0)</f>
        <v>0</v>
      </c>
      <c r="N21" s="14">
        <f>IFERROR(IF(求节点([1]基础状态预期!$D$17:$D$33,[1]基础状态预期!O$17:O$33,$C21)&lt;=0,0,求节点([1]基础状态预期!$D$17:$D$33,[1]基础状态预期!O$17:O$33,$C21)),0)</f>
        <v>0</v>
      </c>
      <c r="O21" s="14">
        <f t="shared" si="0"/>
        <v>0</v>
      </c>
      <c r="P21" s="14">
        <f t="shared" si="1"/>
        <v>6</v>
      </c>
      <c r="Q21" s="14">
        <f t="shared" si="2"/>
        <v>10</v>
      </c>
      <c r="R21" s="14">
        <f t="shared" si="3"/>
        <v>22</v>
      </c>
      <c r="S21" s="14">
        <f t="shared" si="4"/>
        <v>50</v>
      </c>
      <c r="T21" s="32">
        <f>IFERROR(IF(求节点([1]基础状态预期!$D$17:$D$55,[1]基础状态预期!P$17:P$55,$C21)&lt;=0,0,求节点([1]基础状态预期!$D$17:$D$55,[1]基础状态预期!P$17:P$55,$C21)),0)</f>
        <v>0</v>
      </c>
      <c r="U21" s="32">
        <f>IFERROR(IF(求节点([1]基础状态预期!$D$17:$D$55,[1]基础状态预期!Q$17:Q$55,$C21)&lt;=0,0,求节点([1]基础状态预期!$D$17:$D$55,[1]基础状态预期!Q$17:Q$55,$C21)),0)</f>
        <v>0</v>
      </c>
      <c r="V21" s="32">
        <f>IFERROR(IF(求节点([1]基础状态预期!$D$17:$D$55,[1]基础状态预期!R$17:R$55,$C21)&lt;=0,0,求节点([1]基础状态预期!$D$17:$D$55,[1]基础状态预期!R$17:R$55,$C21)),0)</f>
        <v>0.64</v>
      </c>
      <c r="W21" s="32">
        <f>IFERROR(IF(求节点([1]基础状态预期!$D$17:$D$55,[1]基础状态预期!S$17:S$55,$C21)&lt;=0,0,求节点([1]基础状态预期!$D$17:$D$55,[1]基础状态预期!S$17:S$55,$C21)),0)</f>
        <v>0.64</v>
      </c>
      <c r="X21" s="32">
        <f>IFERROR(IF(求节点([1]基础状态预期!$D$17:$D$55,[1]基础状态预期!T$17:T$55,$C21)&lt;=0,0,求节点([1]基础状态预期!$D$17:$D$55,[1]基础状态预期!T$17:T$55,$C21)),0)</f>
        <v>0</v>
      </c>
      <c r="Y21" s="32">
        <f>IFERROR(IF(求节点([1]基础状态预期!$D$17:$D$55,[1]基础状态预期!U$17:U$55,$C21)&lt;=0,0,求节点([1]基础状态预期!$D$17:$D$55,[1]基础状态预期!U$17:U$55,$C21)),0)</f>
        <v>0</v>
      </c>
      <c r="Z21" s="32">
        <f>MIN(IFERROR(IF(求节点([1]基础状态预期!$D$17:$D$55,[1]基础状态预期!V$17:V$55,$C21)&lt;=0,0,求节点([1]基础状态预期!$D$17:$D$55,[1]基础状态预期!V$17:V$55,$C21)),0),10)</f>
        <v>0</v>
      </c>
      <c r="AA21" s="32">
        <f>MIN(IFERROR(IF(求节点([1]基础状态预期!$D$17:$D$55,[1]基础状态预期!W$17:W$55,$C21)&lt;=0,0,求节点([1]基础状态预期!$D$17:$D$55,[1]基础状态预期!W$17:W$55,$C21)),0),60)</f>
        <v>32</v>
      </c>
      <c r="AB21" s="32">
        <f>MIN(IFERROR(IF(求节点([1]基础状态预期!$D$17:$D$55,[1]基础状态预期!X$17:X$55,$C21)&lt;=0,0,求节点([1]基础状态预期!$D$17:$D$55,[1]基础状态预期!X$17:X$55,$C21)),0),80)</f>
        <v>32</v>
      </c>
      <c r="AC21" s="32">
        <f>MIN(IFERROR(IF(求节点([1]基础状态预期!$D$17:$D$55,[1]基础状态预期!Y$17:Y$55,$C21)&lt;=0,0,求节点([1]基础状态预期!$D$17:$D$55,[1]基础状态预期!Y$17:Y$55,$C21)),0),80)</f>
        <v>0</v>
      </c>
      <c r="AD21" s="32">
        <f>IFERROR(IF(求节点([1]基础状态预期!$D$17:$D$55,[1]基础状态预期!Z$17:Z$55,$C21)&lt;=0,0,求节点([1]基础状态预期!$D$17:$D$55,[1]基础状态预期!Z$17:Z$55,$C21)),0)</f>
        <v>0</v>
      </c>
      <c r="AE21" s="32">
        <f>IFERROR(IF(求节点([1]基础状态预期!$D$17:$D$55,[1]基础状态预期!AA$17:AA$55,$C21)&lt;=0,0,求节点([1]基础状态预期!$D$17:$D$55,[1]基础状态预期!AA$17:AA$55,$C21)),0)</f>
        <v>0</v>
      </c>
      <c r="AF21" s="32">
        <f>IFERROR(IF(求节点([1]基础状态预期!$D$17:$D$55,[1]基础状态预期!AB$17:AB$55,$C21)&lt;=0,0,求节点([1]基础状态预期!$D$17:$D$55,[1]基础状态预期!AB$17:AB$55,$C21)),0)</f>
        <v>0</v>
      </c>
      <c r="AG21" s="32">
        <f>IFERROR(IF(求节点([1]基础状态预期!$D$17:$D$55,[1]基础状态预期!AC$17:AC$55,$C21)&lt;=0,0,求节点([1]基础状态预期!$D$17:$D$55,[1]基础状态预期!AC$17:AC$55,$C21)),0)</f>
        <v>0.60000000000000009</v>
      </c>
      <c r="AH21" s="32">
        <f>IFERROR(IF(求节点([1]基础状态预期!$D$17:$D$55,[1]基础状态预期!AD$17:AD$55,$C21)&lt;=0,0,求节点([1]基础状态预期!$D$17:$D$55,[1]基础状态预期!AD$17:AD$55,$C21)),0)</f>
        <v>0</v>
      </c>
      <c r="AI21" s="14">
        <f t="shared" si="12"/>
        <v>0</v>
      </c>
      <c r="AJ21" s="14">
        <f t="shared" si="13"/>
        <v>0</v>
      </c>
      <c r="AK21" s="14">
        <f t="shared" si="14"/>
        <v>0</v>
      </c>
      <c r="AL21" s="14">
        <f t="shared" si="15"/>
        <v>0</v>
      </c>
      <c r="AM21" s="14">
        <f t="shared" si="16"/>
        <v>0</v>
      </c>
      <c r="AN21" s="14">
        <v>0</v>
      </c>
      <c r="AO21" s="14">
        <f>IFERROR(IF(求节点([1]各r阵容卡情况!$F$11:$F$27,[1]各r阵容卡情况!G$11:G$27,$C21)&lt;=0,0,求节点([1]各r阵容卡情况!$F$11:$F$27,[1]各r阵容卡情况!G$11:G$27,$C21)),0)</f>
        <v>3.5999999999999996</v>
      </c>
      <c r="AP21" s="14">
        <f>IFERROR(IF(求节点([1]各r阵容卡情况!$F$11:$F$27,[1]各r阵容卡情况!H$11:H$27,$C21)&lt;=0,0,求节点([1]各r阵容卡情况!$F$11:$F$27,[1]各r阵容卡情况!H$11:H$27,$C21)),0)</f>
        <v>0</v>
      </c>
      <c r="AQ21" s="14">
        <f>IFERROR(IF(求节点([1]各r阵容卡情况!$F$11:$F$27,[1]各r阵容卡情况!I$11:I$27,$C21)&lt;=0,0,求节点([1]各r阵容卡情况!$F$11:$F$27,[1]各r阵容卡情况!I$11:I$27,$C21)),0)</f>
        <v>0</v>
      </c>
      <c r="AR21" s="14">
        <f>IFERROR(IF(求节点([1]各r阵容卡情况!$F$11:$F$27,[1]各r阵容卡情况!J$11:J$27,$C21)&lt;=0,0,求节点([1]各r阵容卡情况!$F$11:$F$27,[1]各r阵容卡情况!J$11:J$27,$C21)),0)</f>
        <v>0</v>
      </c>
      <c r="AS21" s="14">
        <v>0</v>
      </c>
      <c r="AT21" s="14">
        <f>IFERROR(IF(求节点([1]各r阵容卡情况!$F$11:$F$27,[1]各r阵容卡情况!K$11:K$27,$C21)&lt;=0,0,求节点([1]各r阵容卡情况!$F$11:$F$27,[1]各r阵容卡情况!K$11:K$27,$C21)),0)</f>
        <v>3</v>
      </c>
      <c r="AU21" s="14">
        <f>IFERROR(IF(求节点([1]各r阵容卡情况!$F$11:$F$27,[1]各r阵容卡情况!L$11:L$27,$C21)&lt;=0,0,求节点([1]各r阵容卡情况!$F$11:$F$27,[1]各r阵容卡情况!L$11:L$27,$C21)),0)</f>
        <v>1.3769696972771084</v>
      </c>
      <c r="AV21" s="14">
        <f>IFERROR(IF(求节点([1]各r阵容卡情况!$F$11:$F$27,[1]各r阵容卡情况!M$11:M$27,$C21)&lt;=0,0,求节点([1]各r阵容卡情况!$F$11:$F$27,[1]各r阵容卡情况!M$11:M$27,$C21)),0)</f>
        <v>0</v>
      </c>
      <c r="AW21" s="14">
        <f>IFERROR(IF(求节点([1]各r阵容卡情况!$F$11:$F$27,[1]各r阵容卡情况!N$11:N$27,$C21)&lt;=0,0,求节点([1]各r阵容卡情况!$F$11:$F$27,[1]各r阵容卡情况!N$11:N$27,$C21)),0)</f>
        <v>0</v>
      </c>
      <c r="AX21" s="14">
        <f t="shared" si="17"/>
        <v>0</v>
      </c>
      <c r="AY21" s="14">
        <f t="shared" si="18"/>
        <v>15</v>
      </c>
      <c r="AZ21" s="14">
        <f t="shared" si="19"/>
        <v>15</v>
      </c>
      <c r="BA21" s="14">
        <f t="shared" si="20"/>
        <v>22</v>
      </c>
      <c r="BB21" s="14">
        <f t="shared" si="21"/>
        <v>50</v>
      </c>
      <c r="BC21" s="14">
        <v>0</v>
      </c>
      <c r="BD21" s="15">
        <f>IFERROR(IF(求节点([1]各r阵容卡情况!$F$11:$F$27,[1]各r阵容卡情况!S$11:S$27,$C21)&lt;=0,0,求节点([1]各r阵容卡情况!$F$11:$F$27,[1]各r阵容卡情况!S$11:S$27,$C21)),0)</f>
        <v>0.64</v>
      </c>
      <c r="BE21" s="15">
        <f>IFERROR(IF(求节点([1]各r阵容卡情况!$F$11:$F$27,[1]各r阵容卡情况!T$11:T$27,$C21)&lt;=0,0,求节点([1]各r阵容卡情况!$F$11:$F$27,[1]各r阵容卡情况!T$11:T$27,$C21)),0)</f>
        <v>0.64</v>
      </c>
      <c r="BF21" s="15">
        <f>IFERROR(IF(求节点([1]各r阵容卡情况!$F$11:$F$27,[1]各r阵容卡情况!U$11:U$27,$C21)&lt;=0,0,求节点([1]各r阵容卡情况!$F$11:$F$27,[1]各r阵容卡情况!U$11:U$27,$C21)),0)</f>
        <v>0.64</v>
      </c>
      <c r="BG21" s="15">
        <f>IFERROR(IF(求节点([1]各r阵容卡情况!$F$11:$F$27,[1]各r阵容卡情况!V$11:V$27,$C21)&lt;=0,0,求节点([1]各r阵容卡情况!$F$11:$F$27,[1]各r阵容卡情况!V$11:V$27,$C21)),0)</f>
        <v>0.64</v>
      </c>
      <c r="BH21" s="14">
        <f t="shared" si="22"/>
        <v>10</v>
      </c>
      <c r="BI21" s="14">
        <f t="shared" si="7"/>
        <v>10</v>
      </c>
      <c r="BJ21" s="14">
        <f t="shared" si="23"/>
        <v>16</v>
      </c>
      <c r="BK21" s="14">
        <f t="shared" si="24"/>
        <v>16</v>
      </c>
      <c r="BL21" s="14">
        <f t="shared" si="24"/>
        <v>16</v>
      </c>
      <c r="BM21" s="14">
        <v>0</v>
      </c>
      <c r="BN21" s="14">
        <f>IFERROR(IF(求节点([1]各r阵容卡情况!$F$11:$F$27,[1]各r阵容卡情况!AA$11:AA$27,$C21)&lt;=0,0,求节点([1]各r阵容卡情况!$F$11:$F$27,[1]各r阵容卡情况!AA$11:AA$27,$C21)),0)</f>
        <v>0</v>
      </c>
      <c r="BO21" s="14">
        <f>IFERROR(IF(求节点([1]各r阵容卡情况!$F$11:$F$27,[1]各r阵容卡情况!AB$11:AB$27,$C21)&lt;=0,0,求节点([1]各r阵容卡情况!$F$11:$F$27,[1]各r阵容卡情况!AB$11:AB$27,$C21)),0)</f>
        <v>0.60000000000000009</v>
      </c>
      <c r="BP21" s="14">
        <f>IFERROR(IF(求节点([1]各r阵容卡情况!$F$11:$F$27,[1]各r阵容卡情况!AC$11:AC$27,$C21)&lt;=0,0,求节点([1]各r阵容卡情况!$F$11:$F$27,[1]各r阵容卡情况!AC$11:AC$27,$C21)),0)</f>
        <v>0.60000000000000009</v>
      </c>
      <c r="BQ21" s="14">
        <f>IFERROR(IF(求节点([1]各r阵容卡情况!$F$11:$F$27,[1]各r阵容卡情况!AD$11:AD$27,$C21)&lt;=0,0,求节点([1]各r阵容卡情况!$F$11:$F$27,[1]各r阵容卡情况!AD$11:AD$27,$C21)),0)</f>
        <v>0.60000000000000009</v>
      </c>
      <c r="BR21" s="14">
        <f t="shared" si="25"/>
        <v>0</v>
      </c>
      <c r="BS21" s="14">
        <f t="shared" si="26"/>
        <v>0</v>
      </c>
      <c r="BT21" s="14">
        <f t="shared" si="27"/>
        <v>0</v>
      </c>
      <c r="BU21" s="14">
        <f t="shared" si="28"/>
        <v>0</v>
      </c>
      <c r="BV21" s="14">
        <f t="shared" si="29"/>
        <v>0</v>
      </c>
      <c r="CH21" s="27">
        <f t="shared" si="30"/>
        <v>0</v>
      </c>
      <c r="CI21" s="27">
        <f t="shared" si="31"/>
        <v>3</v>
      </c>
      <c r="CJ21" s="27">
        <f t="shared" si="32"/>
        <v>0</v>
      </c>
      <c r="CK21" s="27">
        <f t="shared" si="33"/>
        <v>0</v>
      </c>
      <c r="CL21" s="27">
        <f t="shared" si="34"/>
        <v>0</v>
      </c>
    </row>
    <row r="22" spans="3:90" x14ac:dyDescent="0.15">
      <c r="C22" s="13">
        <v>17</v>
      </c>
      <c r="D22" s="14">
        <v>9</v>
      </c>
      <c r="E22" s="14">
        <f>IFERROR(IF(求节点([1]基础状态预期!$D$17:$D$33,[1]基础状态预期!F$17:F$33,$C22)&lt;=0,0,求节点([1]基础状态预期!$D$17:$D$33,[1]基础状态预期!F$17:F$33,$C22)),0)</f>
        <v>0</v>
      </c>
      <c r="F22" s="14">
        <f>IFERROR(IF(求节点([1]基础状态预期!$D$17:$D$33,[1]基础状态预期!G$17:G$33,$C22)&lt;=0,0,求节点([1]基础状态预期!$D$17:$D$33,[1]基础状态预期!G$17:G$33,$C22)),0)</f>
        <v>0</v>
      </c>
      <c r="G22" s="14">
        <f>IFERROR(IF(求节点([1]基础状态预期!$D$17:$D$33,[1]基础状态预期!H$17:H$33,$C22)&lt;=0,0,求节点([1]基础状态预期!$D$17:$D$33,[1]基础状态预期!H$17:H$33,$C22)),0)</f>
        <v>0.59999999999999987</v>
      </c>
      <c r="H22" s="14">
        <f>IFERROR(IF(求节点([1]基础状态预期!$D$17:$D$33,[1]基础状态预期!I$17:I$33,$C22)&lt;=0,0,求节点([1]基础状态预期!$D$17:$D$33,[1]基础状态预期!I$17:I$33,$C22)),0)</f>
        <v>5.4</v>
      </c>
      <c r="I22" s="14">
        <f>IFERROR(IF(求节点([1]基础状态预期!$D$17:$D$33,[1]基础状态预期!J$17:J$33,$C22)&lt;=0,0,求节点([1]基础状态预期!$D$17:$D$33,[1]基础状态预期!J$17:J$33,$C22)),0)</f>
        <v>0</v>
      </c>
      <c r="J22" s="14">
        <f>IFERROR(IF(求节点([1]基础状态预期!$D$17:$D$33,[1]基础状态预期!K$17:K$33,$C22)&lt;=0,0,求节点([1]基础状态预期!$D$17:$D$33,[1]基础状态预期!K$17:K$33,$C22)),0)</f>
        <v>0</v>
      </c>
      <c r="K22" s="14">
        <f>IFERROR(IF(求节点([1]基础状态预期!$D$17:$D$33,[1]基础状态预期!L$17:L$33,$C22)&lt;=0,0,求节点([1]基础状态预期!$D$17:$D$33,[1]基础状态预期!L$17:L$33,$C22)),0)</f>
        <v>0</v>
      </c>
      <c r="L22" s="14">
        <f>IFERROR(IF(求节点([1]基础状态预期!$D$17:$D$33,[1]基础状态预期!M$17:M$33,$C22)&lt;=0,0,求节点([1]基础状态预期!$D$17:$D$33,[1]基础状态预期!M$17:M$33,$C22)),0)</f>
        <v>0.13083919634931612</v>
      </c>
      <c r="M22" s="14">
        <f>IFERROR(IF(求节点([1]基础状态预期!$D$17:$D$33,[1]基础状态预期!N$17:N$33,$C22)&lt;=0,0,求节点([1]基础状态预期!$D$17:$D$33,[1]基础状态预期!N$17:N$33,$C22)),0)</f>
        <v>0</v>
      </c>
      <c r="N22" s="14">
        <f>IFERROR(IF(求节点([1]基础状态预期!$D$17:$D$33,[1]基础状态预期!O$17:O$33,$C22)&lt;=0,0,求节点([1]基础状态预期!$D$17:$D$33,[1]基础状态预期!O$17:O$33,$C22)),0)</f>
        <v>0</v>
      </c>
      <c r="O22" s="14">
        <f t="shared" si="0"/>
        <v>0</v>
      </c>
      <c r="P22" s="14">
        <f t="shared" si="1"/>
        <v>6</v>
      </c>
      <c r="Q22" s="14">
        <f t="shared" si="2"/>
        <v>10</v>
      </c>
      <c r="R22" s="14">
        <f t="shared" si="3"/>
        <v>22</v>
      </c>
      <c r="S22" s="14">
        <f t="shared" si="4"/>
        <v>50</v>
      </c>
      <c r="T22" s="32">
        <f>IFERROR(IF(求节点([1]基础状态预期!$D$17:$D$55,[1]基础状态预期!P$17:P$55,$C22)&lt;=0,0,求节点([1]基础状态预期!$D$17:$D$55,[1]基础状态预期!P$17:P$55,$C22)),0)</f>
        <v>0</v>
      </c>
      <c r="U22" s="32">
        <f>IFERROR(IF(求节点([1]基础状态预期!$D$17:$D$55,[1]基础状态预期!Q$17:Q$55,$C22)&lt;=0,0,求节点([1]基础状态预期!$D$17:$D$55,[1]基础状态预期!Q$17:Q$55,$C22)),0)</f>
        <v>0</v>
      </c>
      <c r="V22" s="32">
        <f>IFERROR(IF(求节点([1]基础状态预期!$D$17:$D$55,[1]基础状态预期!R$17:R$55,$C22)&lt;=0,0,求节点([1]基础状态预期!$D$17:$D$55,[1]基础状态预期!R$17:R$55,$C22)),0)</f>
        <v>0.68</v>
      </c>
      <c r="W22" s="32">
        <f>IFERROR(IF(求节点([1]基础状态预期!$D$17:$D$55,[1]基础状态预期!S$17:S$55,$C22)&lt;=0,0,求节点([1]基础状态预期!$D$17:$D$55,[1]基础状态预期!S$17:S$55,$C22)),0)</f>
        <v>0.68</v>
      </c>
      <c r="X22" s="32">
        <f>IFERROR(IF(求节点([1]基础状态预期!$D$17:$D$55,[1]基础状态预期!T$17:T$55,$C22)&lt;=0,0,求节点([1]基础状态预期!$D$17:$D$55,[1]基础状态预期!T$17:T$55,$C22)),0)</f>
        <v>0</v>
      </c>
      <c r="Y22" s="32">
        <f>IFERROR(IF(求节点([1]基础状态预期!$D$17:$D$55,[1]基础状态预期!U$17:U$55,$C22)&lt;=0,0,求节点([1]基础状态预期!$D$17:$D$55,[1]基础状态预期!U$17:U$55,$C22)),0)</f>
        <v>0</v>
      </c>
      <c r="Z22" s="32">
        <f>MIN(IFERROR(IF(求节点([1]基础状态预期!$D$17:$D$55,[1]基础状态预期!V$17:V$55,$C22)&lt;=0,0,求节点([1]基础状态预期!$D$17:$D$55,[1]基础状态预期!V$17:V$55,$C22)),0),10)</f>
        <v>0</v>
      </c>
      <c r="AA22" s="32">
        <f>MIN(IFERROR(IF(求节点([1]基础状态预期!$D$17:$D$55,[1]基础状态预期!W$17:W$55,$C22)&lt;=0,0,求节点([1]基础状态预期!$D$17:$D$55,[1]基础状态预期!W$17:W$55,$C22)),0),60)</f>
        <v>34</v>
      </c>
      <c r="AB22" s="32">
        <f>MIN(IFERROR(IF(求节点([1]基础状态预期!$D$17:$D$55,[1]基础状态预期!X$17:X$55,$C22)&lt;=0,0,求节点([1]基础状态预期!$D$17:$D$55,[1]基础状态预期!X$17:X$55,$C22)),0),80)</f>
        <v>34</v>
      </c>
      <c r="AC22" s="32">
        <f>MIN(IFERROR(IF(求节点([1]基础状态预期!$D$17:$D$55,[1]基础状态预期!Y$17:Y$55,$C22)&lt;=0,0,求节点([1]基础状态预期!$D$17:$D$55,[1]基础状态预期!Y$17:Y$55,$C22)),0),80)</f>
        <v>0</v>
      </c>
      <c r="AD22" s="32">
        <f>IFERROR(IF(求节点([1]基础状态预期!$D$17:$D$55,[1]基础状态预期!Z$17:Z$55,$C22)&lt;=0,0,求节点([1]基础状态预期!$D$17:$D$55,[1]基础状态预期!Z$17:Z$55,$C22)),0)</f>
        <v>0</v>
      </c>
      <c r="AE22" s="32">
        <f>IFERROR(IF(求节点([1]基础状态预期!$D$17:$D$55,[1]基础状态预期!AA$17:AA$55,$C22)&lt;=0,0,求节点([1]基础状态预期!$D$17:$D$55,[1]基础状态预期!AA$17:AA$55,$C22)),0)</f>
        <v>0</v>
      </c>
      <c r="AF22" s="32">
        <f>IFERROR(IF(求节点([1]基础状态预期!$D$17:$D$55,[1]基础状态预期!AB$17:AB$55,$C22)&lt;=0,0,求节点([1]基础状态预期!$D$17:$D$55,[1]基础状态预期!AB$17:AB$55,$C22)),0)</f>
        <v>0</v>
      </c>
      <c r="AG22" s="32">
        <f>IFERROR(IF(求节点([1]基础状态预期!$D$17:$D$55,[1]基础状态预期!AC$17:AC$55,$C22)&lt;=0,0,求节点([1]基础状态预期!$D$17:$D$55,[1]基础状态预期!AC$17:AC$55,$C22)),0)</f>
        <v>0.70000000000000007</v>
      </c>
      <c r="AH22" s="32">
        <f>IFERROR(IF(求节点([1]基础状态预期!$D$17:$D$55,[1]基础状态预期!AD$17:AD$55,$C22)&lt;=0,0,求节点([1]基础状态预期!$D$17:$D$55,[1]基础状态预期!AD$17:AD$55,$C22)),0)</f>
        <v>0</v>
      </c>
      <c r="AI22" s="14">
        <f t="shared" si="12"/>
        <v>0</v>
      </c>
      <c r="AJ22" s="14">
        <f t="shared" si="13"/>
        <v>0</v>
      </c>
      <c r="AK22" s="14">
        <f t="shared" si="14"/>
        <v>0</v>
      </c>
      <c r="AL22" s="14">
        <f t="shared" si="15"/>
        <v>0</v>
      </c>
      <c r="AM22" s="14">
        <f t="shared" si="16"/>
        <v>0</v>
      </c>
      <c r="AN22" s="14">
        <v>0</v>
      </c>
      <c r="AO22" s="14">
        <f>IFERROR(IF(求节点([1]各r阵容卡情况!$F$11:$F$27,[1]各r阵容卡情况!G$11:G$27,$C22)&lt;=0,0,求节点([1]各r阵容卡情况!$F$11:$F$27,[1]各r阵容卡情况!G$11:G$27,$C22)),0)</f>
        <v>4.2</v>
      </c>
      <c r="AP22" s="14">
        <f>IFERROR(IF(求节点([1]各r阵容卡情况!$F$11:$F$27,[1]各r阵容卡情况!H$11:H$27,$C22)&lt;=0,0,求节点([1]各r阵容卡情况!$F$11:$F$27,[1]各r阵容卡情况!H$11:H$27,$C22)),0)</f>
        <v>0</v>
      </c>
      <c r="AQ22" s="14">
        <f>IFERROR(IF(求节点([1]各r阵容卡情况!$F$11:$F$27,[1]各r阵容卡情况!I$11:I$27,$C22)&lt;=0,0,求节点([1]各r阵容卡情况!$F$11:$F$27,[1]各r阵容卡情况!I$11:I$27,$C22)),0)</f>
        <v>0</v>
      </c>
      <c r="AR22" s="14">
        <f>IFERROR(IF(求节点([1]各r阵容卡情况!$F$11:$F$27,[1]各r阵容卡情况!J$11:J$27,$C22)&lt;=0,0,求节点([1]各r阵容卡情况!$F$11:$F$27,[1]各r阵容卡情况!J$11:J$27,$C22)),0)</f>
        <v>0</v>
      </c>
      <c r="AS22" s="14">
        <v>0</v>
      </c>
      <c r="AT22" s="14">
        <f>IFERROR(IF(求节点([1]各r阵容卡情况!$F$11:$F$27,[1]各r阵容卡情况!K$11:K$27,$C22)&lt;=0,0,求节点([1]各r阵容卡情况!$F$11:$F$27,[1]各r阵容卡情况!K$11:K$27,$C22)),0)</f>
        <v>3</v>
      </c>
      <c r="AU22" s="14">
        <f>IFERROR(IF(求节点([1]各r阵容卡情况!$F$11:$F$27,[1]各r阵容卡情况!L$11:L$27,$C22)&lt;=0,0,求节点([1]各r阵容卡情况!$F$11:$F$27,[1]各r阵容卡情况!L$11:L$27,$C22)),0)</f>
        <v>1.5337762044070065</v>
      </c>
      <c r="AV22" s="14">
        <f>IFERROR(IF(求节点([1]各r阵容卡情况!$F$11:$F$27,[1]各r阵容卡情况!M$11:M$27,$C22)&lt;=0,0,求节点([1]各r阵容卡情况!$F$11:$F$27,[1]各r阵容卡情况!M$11:M$27,$C22)),0)</f>
        <v>0</v>
      </c>
      <c r="AW22" s="14">
        <f>IFERROR(IF(求节点([1]各r阵容卡情况!$F$11:$F$27,[1]各r阵容卡情况!N$11:N$27,$C22)&lt;=0,0,求节点([1]各r阵容卡情况!$F$11:$F$27,[1]各r阵容卡情况!N$11:N$27,$C22)),0)</f>
        <v>0</v>
      </c>
      <c r="AX22" s="14">
        <f t="shared" si="17"/>
        <v>0</v>
      </c>
      <c r="AY22" s="14">
        <f t="shared" si="18"/>
        <v>15</v>
      </c>
      <c r="AZ22" s="14">
        <f t="shared" si="19"/>
        <v>15</v>
      </c>
      <c r="BA22" s="14">
        <f t="shared" si="20"/>
        <v>22</v>
      </c>
      <c r="BB22" s="14">
        <f t="shared" si="21"/>
        <v>50</v>
      </c>
      <c r="BC22" s="14">
        <v>0</v>
      </c>
      <c r="BD22" s="15">
        <f>IFERROR(IF(求节点([1]各r阵容卡情况!$F$11:$F$27,[1]各r阵容卡情况!S$11:S$27,$C22)&lt;=0,0,求节点([1]各r阵容卡情况!$F$11:$F$27,[1]各r阵容卡情况!S$11:S$27,$C22)),0)</f>
        <v>0.68</v>
      </c>
      <c r="BE22" s="15">
        <f>IFERROR(IF(求节点([1]各r阵容卡情况!$F$11:$F$27,[1]各r阵容卡情况!T$11:T$27,$C22)&lt;=0,0,求节点([1]各r阵容卡情况!$F$11:$F$27,[1]各r阵容卡情况!T$11:T$27,$C22)),0)</f>
        <v>0.68</v>
      </c>
      <c r="BF22" s="15">
        <f>IFERROR(IF(求节点([1]各r阵容卡情况!$F$11:$F$27,[1]各r阵容卡情况!U$11:U$27,$C22)&lt;=0,0,求节点([1]各r阵容卡情况!$F$11:$F$27,[1]各r阵容卡情况!U$11:U$27,$C22)),0)</f>
        <v>0.68</v>
      </c>
      <c r="BG22" s="15">
        <f>IFERROR(IF(求节点([1]各r阵容卡情况!$F$11:$F$27,[1]各r阵容卡情况!V$11:V$27,$C22)&lt;=0,0,求节点([1]各r阵容卡情况!$F$11:$F$27,[1]各r阵容卡情况!V$11:V$27,$C22)),0)</f>
        <v>0.68</v>
      </c>
      <c r="BH22" s="14">
        <f t="shared" si="22"/>
        <v>10</v>
      </c>
      <c r="BI22" s="14">
        <f t="shared" si="22"/>
        <v>10</v>
      </c>
      <c r="BJ22" s="14">
        <f t="shared" si="23"/>
        <v>17</v>
      </c>
      <c r="BK22" s="14">
        <f t="shared" si="24"/>
        <v>17</v>
      </c>
      <c r="BL22" s="14">
        <f t="shared" si="24"/>
        <v>17</v>
      </c>
      <c r="BM22" s="14">
        <v>0</v>
      </c>
      <c r="BN22" s="14">
        <f>IFERROR(IF(求节点([1]各r阵容卡情况!$F$11:$F$27,[1]各r阵容卡情况!AA$11:AA$27,$C22)&lt;=0,0,求节点([1]各r阵容卡情况!$F$11:$F$27,[1]各r阵容卡情况!AA$11:AA$27,$C22)),0)</f>
        <v>0</v>
      </c>
      <c r="BO22" s="14">
        <f>IFERROR(IF(求节点([1]各r阵容卡情况!$F$11:$F$27,[1]各r阵容卡情况!AB$11:AB$27,$C22)&lt;=0,0,求节点([1]各r阵容卡情况!$F$11:$F$27,[1]各r阵容卡情况!AB$11:AB$27,$C22)),0)</f>
        <v>0.70000000000000007</v>
      </c>
      <c r="BP22" s="14">
        <f>IFERROR(IF(求节点([1]各r阵容卡情况!$F$11:$F$27,[1]各r阵容卡情况!AC$11:AC$27,$C22)&lt;=0,0,求节点([1]各r阵容卡情况!$F$11:$F$27,[1]各r阵容卡情况!AC$11:AC$27,$C22)),0)</f>
        <v>0.70000000000000007</v>
      </c>
      <c r="BQ22" s="14">
        <f>IFERROR(IF(求节点([1]各r阵容卡情况!$F$11:$F$27,[1]各r阵容卡情况!AD$11:AD$27,$C22)&lt;=0,0,求节点([1]各r阵容卡情况!$F$11:$F$27,[1]各r阵容卡情况!AD$11:AD$27,$C22)),0)</f>
        <v>0.70000000000000007</v>
      </c>
      <c r="BR22" s="14">
        <f t="shared" si="25"/>
        <v>0</v>
      </c>
      <c r="BS22" s="14">
        <f t="shared" si="26"/>
        <v>0</v>
      </c>
      <c r="BT22" s="14">
        <f t="shared" si="27"/>
        <v>0</v>
      </c>
      <c r="BU22" s="14">
        <f t="shared" si="28"/>
        <v>0</v>
      </c>
      <c r="BV22" s="14">
        <f t="shared" si="29"/>
        <v>0</v>
      </c>
      <c r="CH22" s="27">
        <f t="shared" si="30"/>
        <v>0</v>
      </c>
      <c r="CI22" s="27">
        <f t="shared" si="31"/>
        <v>3</v>
      </c>
      <c r="CJ22" s="27">
        <f t="shared" si="32"/>
        <v>0</v>
      </c>
      <c r="CK22" s="27">
        <f t="shared" si="33"/>
        <v>0</v>
      </c>
      <c r="CL22" s="27">
        <f t="shared" si="34"/>
        <v>0</v>
      </c>
    </row>
    <row r="23" spans="3:90" x14ac:dyDescent="0.15">
      <c r="C23" s="13">
        <v>18</v>
      </c>
      <c r="D23" s="14">
        <v>9</v>
      </c>
      <c r="E23" s="14">
        <f>IFERROR(IF(求节点([1]基础状态预期!$D$17:$D$33,[1]基础状态预期!F$17:F$33,$C23)&lt;=0,0,求节点([1]基础状态预期!$D$17:$D$33,[1]基础状态预期!F$17:F$33,$C23)),0)</f>
        <v>0</v>
      </c>
      <c r="F23" s="14">
        <f>IFERROR(IF(求节点([1]基础状态预期!$D$17:$D$33,[1]基础状态预期!G$17:G$33,$C23)&lt;=0,0,求节点([1]基础状态预期!$D$17:$D$33,[1]基础状态预期!G$17:G$33,$C23)),0)</f>
        <v>0</v>
      </c>
      <c r="G23" s="14">
        <f>IFERROR(IF(求节点([1]基础状态预期!$D$17:$D$33,[1]基础状态预期!H$17:H$33,$C23)&lt;=0,0,求节点([1]基础状态预期!$D$17:$D$33,[1]基础状态预期!H$17:H$33,$C23)),0)</f>
        <v>0.39999999999999991</v>
      </c>
      <c r="H23" s="14">
        <f>IFERROR(IF(求节点([1]基础状态预期!$D$17:$D$33,[1]基础状态预期!I$17:I$33,$C23)&lt;=0,0,求节点([1]基础状态预期!$D$17:$D$33,[1]基础状态预期!I$17:I$33,$C23)),0)</f>
        <v>5.6</v>
      </c>
      <c r="I23" s="14">
        <f>IFERROR(IF(求节点([1]基础状态预期!$D$17:$D$33,[1]基础状态预期!J$17:J$33,$C23)&lt;=0,0,求节点([1]基础状态预期!$D$17:$D$33,[1]基础状态预期!J$17:J$33,$C23)),0)</f>
        <v>0</v>
      </c>
      <c r="J23" s="14">
        <f>IFERROR(IF(求节点([1]基础状态预期!$D$17:$D$33,[1]基础状态预期!K$17:K$33,$C23)&lt;=0,0,求节点([1]基础状态预期!$D$17:$D$33,[1]基础状态预期!K$17:K$33,$C23)),0)</f>
        <v>0</v>
      </c>
      <c r="K23" s="14">
        <f>IFERROR(IF(求节点([1]基础状态预期!$D$17:$D$33,[1]基础状态预期!L$17:L$33,$C23)&lt;=0,0,求节点([1]基础状态预期!$D$17:$D$33,[1]基础状态预期!L$17:L$33,$C23)),0)</f>
        <v>0</v>
      </c>
      <c r="L23" s="14">
        <f>IFERROR(IF(求节点([1]基础状态预期!$D$17:$D$33,[1]基础状态预期!M$17:M$33,$C23)&lt;=0,0,求节点([1]基础状态预期!$D$17:$D$33,[1]基础状态预期!M$17:M$33,$C23)),0)</f>
        <v>8.7226130899544063E-2</v>
      </c>
      <c r="M23" s="14">
        <f>IFERROR(IF(求节点([1]基础状态预期!$D$17:$D$33,[1]基础状态预期!N$17:N$33,$C23)&lt;=0,0,求节点([1]基础状态预期!$D$17:$D$33,[1]基础状态预期!N$17:N$33,$C23)),0)</f>
        <v>0</v>
      </c>
      <c r="N23" s="14">
        <f>IFERROR(IF(求节点([1]基础状态预期!$D$17:$D$33,[1]基础状态预期!O$17:O$33,$C23)&lt;=0,0,求节点([1]基础状态预期!$D$17:$D$33,[1]基础状态预期!O$17:O$33,$C23)),0)</f>
        <v>0</v>
      </c>
      <c r="O23" s="14">
        <f t="shared" si="0"/>
        <v>0</v>
      </c>
      <c r="P23" s="14">
        <f t="shared" si="1"/>
        <v>6</v>
      </c>
      <c r="Q23" s="14">
        <f t="shared" si="2"/>
        <v>10</v>
      </c>
      <c r="R23" s="14">
        <f t="shared" si="3"/>
        <v>22</v>
      </c>
      <c r="S23" s="14">
        <f t="shared" si="4"/>
        <v>50</v>
      </c>
      <c r="T23" s="32">
        <f>IFERROR(IF(求节点([1]基础状态预期!$D$17:$D$55,[1]基础状态预期!P$17:P$55,$C23)&lt;=0,0,求节点([1]基础状态预期!$D$17:$D$55,[1]基础状态预期!P$17:P$55,$C23)),0)</f>
        <v>0</v>
      </c>
      <c r="U23" s="32">
        <f>IFERROR(IF(求节点([1]基础状态预期!$D$17:$D$55,[1]基础状态预期!Q$17:Q$55,$C23)&lt;=0,0,求节点([1]基础状态预期!$D$17:$D$55,[1]基础状态预期!Q$17:Q$55,$C23)),0)</f>
        <v>0</v>
      </c>
      <c r="V23" s="32">
        <f>IFERROR(IF(求节点([1]基础状态预期!$D$17:$D$55,[1]基础状态预期!R$17:R$55,$C23)&lt;=0,0,求节点([1]基础状态预期!$D$17:$D$55,[1]基础状态预期!R$17:R$55,$C23)),0)</f>
        <v>0.72</v>
      </c>
      <c r="W23" s="32">
        <f>IFERROR(IF(求节点([1]基础状态预期!$D$17:$D$55,[1]基础状态预期!S$17:S$55,$C23)&lt;=0,0,求节点([1]基础状态预期!$D$17:$D$55,[1]基础状态预期!S$17:S$55,$C23)),0)</f>
        <v>0.72</v>
      </c>
      <c r="X23" s="32">
        <f>IFERROR(IF(求节点([1]基础状态预期!$D$17:$D$55,[1]基础状态预期!T$17:T$55,$C23)&lt;=0,0,求节点([1]基础状态预期!$D$17:$D$55,[1]基础状态预期!T$17:T$55,$C23)),0)</f>
        <v>0</v>
      </c>
      <c r="Y23" s="32">
        <f>IFERROR(IF(求节点([1]基础状态预期!$D$17:$D$55,[1]基础状态预期!U$17:U$55,$C23)&lt;=0,0,求节点([1]基础状态预期!$D$17:$D$55,[1]基础状态预期!U$17:U$55,$C23)),0)</f>
        <v>0</v>
      </c>
      <c r="Z23" s="32">
        <f>MIN(IFERROR(IF(求节点([1]基础状态预期!$D$17:$D$55,[1]基础状态预期!V$17:V$55,$C23)&lt;=0,0,求节点([1]基础状态预期!$D$17:$D$55,[1]基础状态预期!V$17:V$55,$C23)),0),10)</f>
        <v>0</v>
      </c>
      <c r="AA23" s="32">
        <f>MIN(IFERROR(IF(求节点([1]基础状态预期!$D$17:$D$55,[1]基础状态预期!W$17:W$55,$C23)&lt;=0,0,求节点([1]基础状态预期!$D$17:$D$55,[1]基础状态预期!W$17:W$55,$C23)),0),60)</f>
        <v>36</v>
      </c>
      <c r="AB23" s="32">
        <f>MIN(IFERROR(IF(求节点([1]基础状态预期!$D$17:$D$55,[1]基础状态预期!X$17:X$55,$C23)&lt;=0,0,求节点([1]基础状态预期!$D$17:$D$55,[1]基础状态预期!X$17:X$55,$C23)),0),80)</f>
        <v>36</v>
      </c>
      <c r="AC23" s="32">
        <f>MIN(IFERROR(IF(求节点([1]基础状态预期!$D$17:$D$55,[1]基础状态预期!Y$17:Y$55,$C23)&lt;=0,0,求节点([1]基础状态预期!$D$17:$D$55,[1]基础状态预期!Y$17:Y$55,$C23)),0),80)</f>
        <v>0</v>
      </c>
      <c r="AD23" s="32">
        <f>IFERROR(IF(求节点([1]基础状态预期!$D$17:$D$55,[1]基础状态预期!Z$17:Z$55,$C23)&lt;=0,0,求节点([1]基础状态预期!$D$17:$D$55,[1]基础状态预期!Z$17:Z$55,$C23)),0)</f>
        <v>0</v>
      </c>
      <c r="AE23" s="32">
        <f>IFERROR(IF(求节点([1]基础状态预期!$D$17:$D$55,[1]基础状态预期!AA$17:AA$55,$C23)&lt;=0,0,求节点([1]基础状态预期!$D$17:$D$55,[1]基础状态预期!AA$17:AA$55,$C23)),0)</f>
        <v>0</v>
      </c>
      <c r="AF23" s="32">
        <f>IFERROR(IF(求节点([1]基础状态预期!$D$17:$D$55,[1]基础状态预期!AB$17:AB$55,$C23)&lt;=0,0,求节点([1]基础状态预期!$D$17:$D$55,[1]基础状态预期!AB$17:AB$55,$C23)),0)</f>
        <v>0</v>
      </c>
      <c r="AG23" s="32">
        <f>IFERROR(IF(求节点([1]基础状态预期!$D$17:$D$55,[1]基础状态预期!AC$17:AC$55,$C23)&lt;=0,0,求节点([1]基础状态预期!$D$17:$D$55,[1]基础状态预期!AC$17:AC$55,$C23)),0)</f>
        <v>0.8</v>
      </c>
      <c r="AH23" s="32">
        <f>IFERROR(IF(求节点([1]基础状态预期!$D$17:$D$55,[1]基础状态预期!AD$17:AD$55,$C23)&lt;=0,0,求节点([1]基础状态预期!$D$17:$D$55,[1]基础状态预期!AD$17:AD$55,$C23)),0)</f>
        <v>0</v>
      </c>
      <c r="AI23" s="14">
        <f t="shared" si="12"/>
        <v>0</v>
      </c>
      <c r="AJ23" s="14">
        <f t="shared" si="13"/>
        <v>0</v>
      </c>
      <c r="AK23" s="14">
        <f t="shared" si="14"/>
        <v>0</v>
      </c>
      <c r="AL23" s="14">
        <f t="shared" si="15"/>
        <v>0</v>
      </c>
      <c r="AM23" s="14">
        <f t="shared" si="16"/>
        <v>0</v>
      </c>
      <c r="AN23" s="14">
        <v>0</v>
      </c>
      <c r="AO23" s="14">
        <f>IFERROR(IF(求节点([1]各r阵容卡情况!$F$11:$F$27,[1]各r阵容卡情况!G$11:G$27,$C23)&lt;=0,0,求节点([1]各r阵容卡情况!$F$11:$F$27,[1]各r阵容卡情况!G$11:G$27,$C23)),0)</f>
        <v>4.8</v>
      </c>
      <c r="AP23" s="14">
        <f>IFERROR(IF(求节点([1]各r阵容卡情况!$F$11:$F$27,[1]各r阵容卡情况!H$11:H$27,$C23)&lt;=0,0,求节点([1]各r阵容卡情况!$F$11:$F$27,[1]各r阵容卡情况!H$11:H$27,$C23)),0)</f>
        <v>0</v>
      </c>
      <c r="AQ23" s="14">
        <f>IFERROR(IF(求节点([1]各r阵容卡情况!$F$11:$F$27,[1]各r阵容卡情况!I$11:I$27,$C23)&lt;=0,0,求节点([1]各r阵容卡情况!$F$11:$F$27,[1]各r阵容卡情况!I$11:I$27,$C23)),0)</f>
        <v>0</v>
      </c>
      <c r="AR23" s="14">
        <f>IFERROR(IF(求节点([1]各r阵容卡情况!$F$11:$F$27,[1]各r阵容卡情况!J$11:J$27,$C23)&lt;=0,0,求节点([1]各r阵容卡情况!$F$11:$F$27,[1]各r阵容卡情况!J$11:J$27,$C23)),0)</f>
        <v>0</v>
      </c>
      <c r="AS23" s="14">
        <v>0</v>
      </c>
      <c r="AT23" s="14">
        <f>IFERROR(IF(求节点([1]各r阵容卡情况!$F$11:$F$27,[1]各r阵容卡情况!K$11:K$27,$C23)&lt;=0,0,求节点([1]各r阵容卡情况!$F$11:$F$27,[1]各r阵容卡情况!K$11:K$27,$C23)),0)</f>
        <v>3</v>
      </c>
      <c r="AU23" s="14">
        <f>IFERROR(IF(求节点([1]各r阵容卡情况!$F$11:$F$27,[1]各r阵容卡情况!L$11:L$27,$C23)&lt;=0,0,求节点([1]各r阵容卡情况!$F$11:$F$27,[1]各r阵容卡情况!L$11:L$27,$C23)),0)</f>
        <v>1.6905827115369045</v>
      </c>
      <c r="AV23" s="14">
        <f>IFERROR(IF(求节点([1]各r阵容卡情况!$F$11:$F$27,[1]各r阵容卡情况!M$11:M$27,$C23)&lt;=0,0,求节点([1]各r阵容卡情况!$F$11:$F$27,[1]各r阵容卡情况!M$11:M$27,$C23)),0)</f>
        <v>0</v>
      </c>
      <c r="AW23" s="14">
        <f>IFERROR(IF(求节点([1]各r阵容卡情况!$F$11:$F$27,[1]各r阵容卡情况!N$11:N$27,$C23)&lt;=0,0,求节点([1]各r阵容卡情况!$F$11:$F$27,[1]各r阵容卡情况!N$11:N$27,$C23)),0)</f>
        <v>0</v>
      </c>
      <c r="AX23" s="14">
        <f t="shared" si="17"/>
        <v>0</v>
      </c>
      <c r="AY23" s="14">
        <f t="shared" si="18"/>
        <v>15</v>
      </c>
      <c r="AZ23" s="14">
        <f t="shared" si="19"/>
        <v>15</v>
      </c>
      <c r="BA23" s="14">
        <f t="shared" si="20"/>
        <v>22</v>
      </c>
      <c r="BB23" s="14">
        <f t="shared" si="21"/>
        <v>50</v>
      </c>
      <c r="BC23" s="14">
        <v>0</v>
      </c>
      <c r="BD23" s="15">
        <f>IFERROR(IF(求节点([1]各r阵容卡情况!$F$11:$F$27,[1]各r阵容卡情况!S$11:S$27,$C23)&lt;=0,0,求节点([1]各r阵容卡情况!$F$11:$F$27,[1]各r阵容卡情况!S$11:S$27,$C23)),0)</f>
        <v>0.72</v>
      </c>
      <c r="BE23" s="15">
        <f>IFERROR(IF(求节点([1]各r阵容卡情况!$F$11:$F$27,[1]各r阵容卡情况!T$11:T$27,$C23)&lt;=0,0,求节点([1]各r阵容卡情况!$F$11:$F$27,[1]各r阵容卡情况!T$11:T$27,$C23)),0)</f>
        <v>0.72</v>
      </c>
      <c r="BF23" s="15">
        <f>IFERROR(IF(求节点([1]各r阵容卡情况!$F$11:$F$27,[1]各r阵容卡情况!U$11:U$27,$C23)&lt;=0,0,求节点([1]各r阵容卡情况!$F$11:$F$27,[1]各r阵容卡情况!U$11:U$27,$C23)),0)</f>
        <v>0.72</v>
      </c>
      <c r="BG23" s="15">
        <f>IFERROR(IF(求节点([1]各r阵容卡情况!$F$11:$F$27,[1]各r阵容卡情况!V$11:V$27,$C23)&lt;=0,0,求节点([1]各r阵容卡情况!$F$11:$F$27,[1]各r阵容卡情况!V$11:V$27,$C23)),0)</f>
        <v>0.72</v>
      </c>
      <c r="BH23" s="14">
        <f t="shared" si="22"/>
        <v>10</v>
      </c>
      <c r="BI23" s="14">
        <f t="shared" si="22"/>
        <v>10</v>
      </c>
      <c r="BJ23" s="14">
        <f t="shared" si="23"/>
        <v>18</v>
      </c>
      <c r="BK23" s="14">
        <f t="shared" si="24"/>
        <v>18</v>
      </c>
      <c r="BL23" s="14">
        <f t="shared" si="24"/>
        <v>18</v>
      </c>
      <c r="BM23" s="14">
        <v>0</v>
      </c>
      <c r="BN23" s="14">
        <f>IFERROR(IF(求节点([1]各r阵容卡情况!$F$11:$F$27,[1]各r阵容卡情况!AA$11:AA$27,$C23)&lt;=0,0,求节点([1]各r阵容卡情况!$F$11:$F$27,[1]各r阵容卡情况!AA$11:AA$27,$C23)),0)</f>
        <v>0</v>
      </c>
      <c r="BO23" s="14">
        <f>IFERROR(IF(求节点([1]各r阵容卡情况!$F$11:$F$27,[1]各r阵容卡情况!AB$11:AB$27,$C23)&lt;=0,0,求节点([1]各r阵容卡情况!$F$11:$F$27,[1]各r阵容卡情况!AB$11:AB$27,$C23)),0)</f>
        <v>0.8</v>
      </c>
      <c r="BP23" s="14">
        <f>IFERROR(IF(求节点([1]各r阵容卡情况!$F$11:$F$27,[1]各r阵容卡情况!AC$11:AC$27,$C23)&lt;=0,0,求节点([1]各r阵容卡情况!$F$11:$F$27,[1]各r阵容卡情况!AC$11:AC$27,$C23)),0)</f>
        <v>0.8</v>
      </c>
      <c r="BQ23" s="14">
        <f>IFERROR(IF(求节点([1]各r阵容卡情况!$F$11:$F$27,[1]各r阵容卡情况!AD$11:AD$27,$C23)&lt;=0,0,求节点([1]各r阵容卡情况!$F$11:$F$27,[1]各r阵容卡情况!AD$11:AD$27,$C23)),0)</f>
        <v>0.8</v>
      </c>
      <c r="BR23" s="14">
        <f t="shared" si="25"/>
        <v>0</v>
      </c>
      <c r="BS23" s="14">
        <f t="shared" si="26"/>
        <v>0</v>
      </c>
      <c r="BT23" s="14">
        <f t="shared" si="27"/>
        <v>0</v>
      </c>
      <c r="BU23" s="14">
        <f t="shared" si="28"/>
        <v>0</v>
      </c>
      <c r="BV23" s="14">
        <f t="shared" si="29"/>
        <v>0</v>
      </c>
      <c r="CH23" s="27">
        <f t="shared" si="30"/>
        <v>0</v>
      </c>
      <c r="CI23" s="27">
        <f t="shared" si="31"/>
        <v>3</v>
      </c>
      <c r="CJ23" s="27">
        <f t="shared" si="32"/>
        <v>0</v>
      </c>
      <c r="CK23" s="27">
        <f t="shared" si="33"/>
        <v>0</v>
      </c>
      <c r="CL23" s="27">
        <f t="shared" si="34"/>
        <v>0</v>
      </c>
    </row>
    <row r="24" spans="3:90" x14ac:dyDescent="0.15">
      <c r="C24" s="13">
        <v>19</v>
      </c>
      <c r="D24" s="14">
        <v>10</v>
      </c>
      <c r="E24" s="14">
        <f>IFERROR(IF(求节点([1]基础状态预期!$D$17:$D$33,[1]基础状态预期!F$17:F$33,$C24)&lt;=0,0,求节点([1]基础状态预期!$D$17:$D$33,[1]基础状态预期!F$17:F$33,$C24)),0)</f>
        <v>0</v>
      </c>
      <c r="F24" s="14">
        <f>IFERROR(IF(求节点([1]基础状态预期!$D$17:$D$33,[1]基础状态预期!G$17:G$33,$C24)&lt;=0,0,求节点([1]基础状态预期!$D$17:$D$33,[1]基础状态预期!G$17:G$33,$C24)),0)</f>
        <v>0</v>
      </c>
      <c r="G24" s="14">
        <f>IFERROR(IF(求节点([1]基础状态预期!$D$17:$D$33,[1]基础状态预期!H$17:H$33,$C24)&lt;=0,0,求节点([1]基础状态预期!$D$17:$D$33,[1]基础状态预期!H$17:H$33,$C24)),0)</f>
        <v>0.19999999999999996</v>
      </c>
      <c r="H24" s="14">
        <f>IFERROR(IF(求节点([1]基础状态预期!$D$17:$D$33,[1]基础状态预期!I$17:I$33,$C24)&lt;=0,0,求节点([1]基础状态预期!$D$17:$D$33,[1]基础状态预期!I$17:I$33,$C24)),0)</f>
        <v>5.8</v>
      </c>
      <c r="I24" s="14">
        <f>IFERROR(IF(求节点([1]基础状态预期!$D$17:$D$33,[1]基础状态预期!J$17:J$33,$C24)&lt;=0,0,求节点([1]基础状态预期!$D$17:$D$33,[1]基础状态预期!J$17:J$33,$C24)),0)</f>
        <v>0</v>
      </c>
      <c r="J24" s="14">
        <f>IFERROR(IF(求节点([1]基础状态预期!$D$17:$D$33,[1]基础状态预期!K$17:K$33,$C24)&lt;=0,0,求节点([1]基础状态预期!$D$17:$D$33,[1]基础状态预期!K$17:K$33,$C24)),0)</f>
        <v>0</v>
      </c>
      <c r="K24" s="14">
        <f>IFERROR(IF(求节点([1]基础状态预期!$D$17:$D$33,[1]基础状态预期!L$17:L$33,$C24)&lt;=0,0,求节点([1]基础状态预期!$D$17:$D$33,[1]基础状态预期!L$17:L$33,$C24)),0)</f>
        <v>0</v>
      </c>
      <c r="L24" s="14">
        <f>IFERROR(IF(求节点([1]基础状态预期!$D$17:$D$33,[1]基础状态预期!M$17:M$33,$C24)&lt;=0,0,求节点([1]基础状态预期!$D$17:$D$33,[1]基础状态预期!M$17:M$33,$C24)),0)</f>
        <v>4.3613065449772004E-2</v>
      </c>
      <c r="M24" s="14">
        <f>IFERROR(IF(求节点([1]基础状态预期!$D$17:$D$33,[1]基础状态预期!N$17:N$33,$C24)&lt;=0,0,求节点([1]基础状态预期!$D$17:$D$33,[1]基础状态预期!N$17:N$33,$C24)),0)</f>
        <v>0</v>
      </c>
      <c r="N24" s="14">
        <f>IFERROR(IF(求节点([1]基础状态预期!$D$17:$D$33,[1]基础状态预期!O$17:O$33,$C24)&lt;=0,0,求节点([1]基础状态预期!$D$17:$D$33,[1]基础状态预期!O$17:O$33,$C24)),0)</f>
        <v>0</v>
      </c>
      <c r="O24" s="14">
        <f t="shared" si="0"/>
        <v>0</v>
      </c>
      <c r="P24" s="14">
        <f t="shared" si="1"/>
        <v>6</v>
      </c>
      <c r="Q24" s="14">
        <f t="shared" si="2"/>
        <v>10</v>
      </c>
      <c r="R24" s="14">
        <f t="shared" si="3"/>
        <v>22</v>
      </c>
      <c r="S24" s="14">
        <f t="shared" si="4"/>
        <v>50</v>
      </c>
      <c r="T24" s="32">
        <f>IFERROR(IF(求节点([1]基础状态预期!$D$17:$D$55,[1]基础状态预期!P$17:P$55,$C24)&lt;=0,0,求节点([1]基础状态预期!$D$17:$D$55,[1]基础状态预期!P$17:P$55,$C24)),0)</f>
        <v>0</v>
      </c>
      <c r="U24" s="32">
        <f>IFERROR(IF(求节点([1]基础状态预期!$D$17:$D$55,[1]基础状态预期!Q$17:Q$55,$C24)&lt;=0,0,求节点([1]基础状态预期!$D$17:$D$55,[1]基础状态预期!Q$17:Q$55,$C24)),0)</f>
        <v>0</v>
      </c>
      <c r="V24" s="32">
        <f>IFERROR(IF(求节点([1]基础状态预期!$D$17:$D$55,[1]基础状态预期!R$17:R$55,$C24)&lt;=0,0,求节点([1]基础状态预期!$D$17:$D$55,[1]基础状态预期!R$17:R$55,$C24)),0)</f>
        <v>0.76</v>
      </c>
      <c r="W24" s="32">
        <f>IFERROR(IF(求节点([1]基础状态预期!$D$17:$D$55,[1]基础状态预期!S$17:S$55,$C24)&lt;=0,0,求节点([1]基础状态预期!$D$17:$D$55,[1]基础状态预期!S$17:S$55,$C24)),0)</f>
        <v>0.76</v>
      </c>
      <c r="X24" s="32">
        <f>IFERROR(IF(求节点([1]基础状态预期!$D$17:$D$55,[1]基础状态预期!T$17:T$55,$C24)&lt;=0,0,求节点([1]基础状态预期!$D$17:$D$55,[1]基础状态预期!T$17:T$55,$C24)),0)</f>
        <v>0</v>
      </c>
      <c r="Y24" s="32">
        <f>IFERROR(IF(求节点([1]基础状态预期!$D$17:$D$55,[1]基础状态预期!U$17:U$55,$C24)&lt;=0,0,求节点([1]基础状态预期!$D$17:$D$55,[1]基础状态预期!U$17:U$55,$C24)),0)</f>
        <v>0</v>
      </c>
      <c r="Z24" s="32">
        <f>MIN(IFERROR(IF(求节点([1]基础状态预期!$D$17:$D$55,[1]基础状态预期!V$17:V$55,$C24)&lt;=0,0,求节点([1]基础状态预期!$D$17:$D$55,[1]基础状态预期!V$17:V$55,$C24)),0),10)</f>
        <v>0</v>
      </c>
      <c r="AA24" s="32">
        <f>MIN(IFERROR(IF(求节点([1]基础状态预期!$D$17:$D$55,[1]基础状态预期!W$17:W$55,$C24)&lt;=0,0,求节点([1]基础状态预期!$D$17:$D$55,[1]基础状态预期!W$17:W$55,$C24)),0),60)</f>
        <v>38</v>
      </c>
      <c r="AB24" s="32">
        <f>MIN(IFERROR(IF(求节点([1]基础状态预期!$D$17:$D$55,[1]基础状态预期!X$17:X$55,$C24)&lt;=0,0,求节点([1]基础状态预期!$D$17:$D$55,[1]基础状态预期!X$17:X$55,$C24)),0),80)</f>
        <v>38</v>
      </c>
      <c r="AC24" s="32">
        <f>MIN(IFERROR(IF(求节点([1]基础状态预期!$D$17:$D$55,[1]基础状态预期!Y$17:Y$55,$C24)&lt;=0,0,求节点([1]基础状态预期!$D$17:$D$55,[1]基础状态预期!Y$17:Y$55,$C24)),0),80)</f>
        <v>0</v>
      </c>
      <c r="AD24" s="32">
        <f>IFERROR(IF(求节点([1]基础状态预期!$D$17:$D$55,[1]基础状态预期!Z$17:Z$55,$C24)&lt;=0,0,求节点([1]基础状态预期!$D$17:$D$55,[1]基础状态预期!Z$17:Z$55,$C24)),0)</f>
        <v>0</v>
      </c>
      <c r="AE24" s="32">
        <f>IFERROR(IF(求节点([1]基础状态预期!$D$17:$D$55,[1]基础状态预期!AA$17:AA$55,$C24)&lt;=0,0,求节点([1]基础状态预期!$D$17:$D$55,[1]基础状态预期!AA$17:AA$55,$C24)),0)</f>
        <v>0</v>
      </c>
      <c r="AF24" s="32">
        <f>IFERROR(IF(求节点([1]基础状态预期!$D$17:$D$55,[1]基础状态预期!AB$17:AB$55,$C24)&lt;=0,0,求节点([1]基础状态预期!$D$17:$D$55,[1]基础状态预期!AB$17:AB$55,$C24)),0)</f>
        <v>0</v>
      </c>
      <c r="AG24" s="32">
        <f>IFERROR(IF(求节点([1]基础状态预期!$D$17:$D$55,[1]基础状态预期!AC$17:AC$55,$C24)&lt;=0,0,求节点([1]基础状态预期!$D$17:$D$55,[1]基础状态预期!AC$17:AC$55,$C24)),0)</f>
        <v>0.9</v>
      </c>
      <c r="AH24" s="32">
        <f>IFERROR(IF(求节点([1]基础状态预期!$D$17:$D$55,[1]基础状态预期!AD$17:AD$55,$C24)&lt;=0,0,求节点([1]基础状态预期!$D$17:$D$55,[1]基础状态预期!AD$17:AD$55,$C24)),0)</f>
        <v>0</v>
      </c>
      <c r="AI24" s="14">
        <f t="shared" si="12"/>
        <v>0</v>
      </c>
      <c r="AJ24" s="14">
        <f t="shared" si="13"/>
        <v>0</v>
      </c>
      <c r="AK24" s="14">
        <f t="shared" si="14"/>
        <v>0</v>
      </c>
      <c r="AL24" s="14">
        <f t="shared" si="15"/>
        <v>0</v>
      </c>
      <c r="AM24" s="14">
        <f t="shared" si="16"/>
        <v>0</v>
      </c>
      <c r="AN24" s="14">
        <v>0</v>
      </c>
      <c r="AO24" s="14">
        <f>IFERROR(IF(求节点([1]各r阵容卡情况!$F$11:$F$27,[1]各r阵容卡情况!G$11:G$27,$C24)&lt;=0,0,求节点([1]各r阵容卡情况!$F$11:$F$27,[1]各r阵容卡情况!G$11:G$27,$C24)),0)</f>
        <v>5.3999999999999995</v>
      </c>
      <c r="AP24" s="14">
        <f>IFERROR(IF(求节点([1]各r阵容卡情况!$F$11:$F$27,[1]各r阵容卡情况!H$11:H$27,$C24)&lt;=0,0,求节点([1]各r阵容卡情况!$F$11:$F$27,[1]各r阵容卡情况!H$11:H$27,$C24)),0)</f>
        <v>0</v>
      </c>
      <c r="AQ24" s="14">
        <f>IFERROR(IF(求节点([1]各r阵容卡情况!$F$11:$F$27,[1]各r阵容卡情况!I$11:I$27,$C24)&lt;=0,0,求节点([1]各r阵容卡情况!$F$11:$F$27,[1]各r阵容卡情况!I$11:I$27,$C24)),0)</f>
        <v>0</v>
      </c>
      <c r="AR24" s="14">
        <f>IFERROR(IF(求节点([1]各r阵容卡情况!$F$11:$F$27,[1]各r阵容卡情况!J$11:J$27,$C24)&lt;=0,0,求节点([1]各r阵容卡情况!$F$11:$F$27,[1]各r阵容卡情况!J$11:J$27,$C24)),0)</f>
        <v>0</v>
      </c>
      <c r="AS24" s="14">
        <v>0</v>
      </c>
      <c r="AT24" s="14">
        <f>IFERROR(IF(求节点([1]各r阵容卡情况!$F$11:$F$27,[1]各r阵容卡情况!K$11:K$27,$C24)&lt;=0,0,求节点([1]各r阵容卡情况!$F$11:$F$27,[1]各r阵容卡情况!K$11:K$27,$C24)),0)</f>
        <v>3</v>
      </c>
      <c r="AU24" s="14">
        <f>IFERROR(IF(求节点([1]各r阵容卡情况!$F$11:$F$27,[1]各r阵容卡情况!L$11:L$27,$C24)&lt;=0,0,求节点([1]各r阵容卡情况!$F$11:$F$27,[1]各r阵容卡情况!L$11:L$27,$C24)),0)</f>
        <v>1.8473892186668026</v>
      </c>
      <c r="AV24" s="14">
        <f>IFERROR(IF(求节点([1]各r阵容卡情况!$F$11:$F$27,[1]各r阵容卡情况!M$11:M$27,$C24)&lt;=0,0,求节点([1]各r阵容卡情况!$F$11:$F$27,[1]各r阵容卡情况!M$11:M$27,$C24)),0)</f>
        <v>0</v>
      </c>
      <c r="AW24" s="14">
        <f>IFERROR(IF(求节点([1]各r阵容卡情况!$F$11:$F$27,[1]各r阵容卡情况!N$11:N$27,$C24)&lt;=0,0,求节点([1]各r阵容卡情况!$F$11:$F$27,[1]各r阵容卡情况!N$11:N$27,$C24)),0)</f>
        <v>0</v>
      </c>
      <c r="AX24" s="14">
        <f t="shared" si="17"/>
        <v>0</v>
      </c>
      <c r="AY24" s="14">
        <f t="shared" si="18"/>
        <v>15</v>
      </c>
      <c r="AZ24" s="14">
        <f t="shared" si="19"/>
        <v>15</v>
      </c>
      <c r="BA24" s="14">
        <f t="shared" si="20"/>
        <v>22</v>
      </c>
      <c r="BB24" s="14">
        <f t="shared" si="21"/>
        <v>50</v>
      </c>
      <c r="BC24" s="14">
        <v>0</v>
      </c>
      <c r="BD24" s="15">
        <f>IFERROR(IF(求节点([1]各r阵容卡情况!$F$11:$F$27,[1]各r阵容卡情况!S$11:S$27,$C24)&lt;=0,0,求节点([1]各r阵容卡情况!$F$11:$F$27,[1]各r阵容卡情况!S$11:S$27,$C24)),0)</f>
        <v>0.76</v>
      </c>
      <c r="BE24" s="15">
        <f>IFERROR(IF(求节点([1]各r阵容卡情况!$F$11:$F$27,[1]各r阵容卡情况!T$11:T$27,$C24)&lt;=0,0,求节点([1]各r阵容卡情况!$F$11:$F$27,[1]各r阵容卡情况!T$11:T$27,$C24)),0)</f>
        <v>0.76</v>
      </c>
      <c r="BF24" s="15">
        <f>IFERROR(IF(求节点([1]各r阵容卡情况!$F$11:$F$27,[1]各r阵容卡情况!U$11:U$27,$C24)&lt;=0,0,求节点([1]各r阵容卡情况!$F$11:$F$27,[1]各r阵容卡情况!U$11:U$27,$C24)),0)</f>
        <v>0.76</v>
      </c>
      <c r="BG24" s="15">
        <f>IFERROR(IF(求节点([1]各r阵容卡情况!$F$11:$F$27,[1]各r阵容卡情况!V$11:V$27,$C24)&lt;=0,0,求节点([1]各r阵容卡情况!$F$11:$F$27,[1]各r阵容卡情况!V$11:V$27,$C24)),0)</f>
        <v>0.76</v>
      </c>
      <c r="BH24" s="14">
        <f t="shared" si="22"/>
        <v>10</v>
      </c>
      <c r="BI24" s="14">
        <f t="shared" si="22"/>
        <v>10</v>
      </c>
      <c r="BJ24" s="14">
        <f t="shared" si="23"/>
        <v>19</v>
      </c>
      <c r="BK24" s="14">
        <f t="shared" si="24"/>
        <v>19</v>
      </c>
      <c r="BL24" s="14">
        <f t="shared" si="24"/>
        <v>19</v>
      </c>
      <c r="BM24" s="14">
        <v>0</v>
      </c>
      <c r="BN24" s="14">
        <f>IFERROR(IF(求节点([1]各r阵容卡情况!$F$11:$F$27,[1]各r阵容卡情况!AA$11:AA$27,$C24)&lt;=0,0,求节点([1]各r阵容卡情况!$F$11:$F$27,[1]各r阵容卡情况!AA$11:AA$27,$C24)),0)</f>
        <v>0</v>
      </c>
      <c r="BO24" s="14">
        <f>IFERROR(IF(求节点([1]各r阵容卡情况!$F$11:$F$27,[1]各r阵容卡情况!AB$11:AB$27,$C24)&lt;=0,0,求节点([1]各r阵容卡情况!$F$11:$F$27,[1]各r阵容卡情况!AB$11:AB$27,$C24)),0)</f>
        <v>0.9</v>
      </c>
      <c r="BP24" s="14">
        <f>IFERROR(IF(求节点([1]各r阵容卡情况!$F$11:$F$27,[1]各r阵容卡情况!AC$11:AC$27,$C24)&lt;=0,0,求节点([1]各r阵容卡情况!$F$11:$F$27,[1]各r阵容卡情况!AC$11:AC$27,$C24)),0)</f>
        <v>0.9</v>
      </c>
      <c r="BQ24" s="14">
        <f>IFERROR(IF(求节点([1]各r阵容卡情况!$F$11:$F$27,[1]各r阵容卡情况!AD$11:AD$27,$C24)&lt;=0,0,求节点([1]各r阵容卡情况!$F$11:$F$27,[1]各r阵容卡情况!AD$11:AD$27,$C24)),0)</f>
        <v>0.9</v>
      </c>
      <c r="BR24" s="14">
        <f t="shared" si="25"/>
        <v>0</v>
      </c>
      <c r="BS24" s="14">
        <f t="shared" si="26"/>
        <v>0</v>
      </c>
      <c r="BT24" s="14">
        <f t="shared" si="27"/>
        <v>0</v>
      </c>
      <c r="BU24" s="14">
        <f t="shared" si="28"/>
        <v>0</v>
      </c>
      <c r="BV24" s="14">
        <f t="shared" si="29"/>
        <v>0</v>
      </c>
      <c r="CH24" s="27">
        <f t="shared" si="30"/>
        <v>0</v>
      </c>
      <c r="CI24" s="27">
        <f t="shared" si="31"/>
        <v>4</v>
      </c>
      <c r="CJ24" s="27">
        <f t="shared" si="32"/>
        <v>0</v>
      </c>
      <c r="CK24" s="27">
        <f t="shared" si="33"/>
        <v>0</v>
      </c>
      <c r="CL24" s="27">
        <f t="shared" si="34"/>
        <v>0</v>
      </c>
    </row>
    <row r="25" spans="3:90" x14ac:dyDescent="0.15">
      <c r="C25" s="13">
        <v>20</v>
      </c>
      <c r="D25" s="14">
        <v>10</v>
      </c>
      <c r="E25" s="14">
        <f>IFERROR(IF(求节点([1]基础状态预期!$D$17:$D$33,[1]基础状态预期!F$17:F$33,$C25)&lt;=0,0,求节点([1]基础状态预期!$D$17:$D$33,[1]基础状态预期!F$17:F$33,$C25)),0)</f>
        <v>0</v>
      </c>
      <c r="F25" s="14">
        <f>IFERROR(IF(求节点([1]基础状态预期!$D$17:$D$33,[1]基础状态预期!G$17:G$33,$C25)&lt;=0,0,求节点([1]基础状态预期!$D$17:$D$33,[1]基础状态预期!G$17:G$33,$C25)),0)</f>
        <v>0</v>
      </c>
      <c r="G25" s="14">
        <f>IFERROR(IF(求节点([1]基础状态预期!$D$17:$D$33,[1]基础状态预期!H$17:H$33,$C25)&lt;=0,0,求节点([1]基础状态预期!$D$17:$D$33,[1]基础状态预期!H$17:H$33,$C25)),0)</f>
        <v>0</v>
      </c>
      <c r="H25" s="14">
        <f>IFERROR(IF(求节点([1]基础状态预期!$D$17:$D$33,[1]基础状态预期!I$17:I$33,$C25)&lt;=0,0,求节点([1]基础状态预期!$D$17:$D$33,[1]基础状态预期!I$17:I$33,$C25)),0)</f>
        <v>6</v>
      </c>
      <c r="I25" s="14">
        <f>IFERROR(IF(求节点([1]基础状态预期!$D$17:$D$33,[1]基础状态预期!J$17:J$33,$C25)&lt;=0,0,求节点([1]基础状态预期!$D$17:$D$33,[1]基础状态预期!J$17:J$33,$C25)),0)</f>
        <v>0</v>
      </c>
      <c r="J25" s="14">
        <f>IFERROR(IF(求节点([1]基础状态预期!$D$17:$D$33,[1]基础状态预期!K$17:K$33,$C25)&lt;=0,0,求节点([1]基础状态预期!$D$17:$D$33,[1]基础状态预期!K$17:K$33,$C25)),0)</f>
        <v>0</v>
      </c>
      <c r="K25" s="14">
        <f>IFERROR(IF(求节点([1]基础状态预期!$D$17:$D$33,[1]基础状态预期!L$17:L$33,$C25)&lt;=0,0,求节点([1]基础状态预期!$D$17:$D$33,[1]基础状态预期!L$17:L$33,$C25)),0)</f>
        <v>0</v>
      </c>
      <c r="L25" s="14">
        <f>IFERROR(IF(求节点([1]基础状态预期!$D$17:$D$33,[1]基础状态预期!M$17:M$33,$C25)&lt;=0,0,求节点([1]基础状态预期!$D$17:$D$33,[1]基础状态预期!M$17:M$33,$C25)),0)</f>
        <v>0</v>
      </c>
      <c r="M25" s="14">
        <f>IFERROR(IF(求节点([1]基础状态预期!$D$17:$D$33,[1]基础状态预期!N$17:N$33,$C25)&lt;=0,0,求节点([1]基础状态预期!$D$17:$D$33,[1]基础状态预期!N$17:N$33,$C25)),0)</f>
        <v>0</v>
      </c>
      <c r="N25" s="14">
        <f>IFERROR(IF(求节点([1]基础状态预期!$D$17:$D$33,[1]基础状态预期!O$17:O$33,$C25)&lt;=0,0,求节点([1]基础状态预期!$D$17:$D$33,[1]基础状态预期!O$17:O$33,$C25)),0)</f>
        <v>0</v>
      </c>
      <c r="O25" s="14">
        <f t="shared" si="0"/>
        <v>0</v>
      </c>
      <c r="P25" s="14">
        <f t="shared" si="1"/>
        <v>6</v>
      </c>
      <c r="Q25" s="14">
        <f t="shared" si="2"/>
        <v>10</v>
      </c>
      <c r="R25" s="14">
        <f t="shared" si="3"/>
        <v>22</v>
      </c>
      <c r="S25" s="14">
        <f t="shared" si="4"/>
        <v>50</v>
      </c>
      <c r="T25" s="32">
        <f>IFERROR(IF(求节点([1]基础状态预期!$D$17:$D$55,[1]基础状态预期!P$17:P$55,$C25)&lt;=0,0,求节点([1]基础状态预期!$D$17:$D$55,[1]基础状态预期!P$17:P$55,$C25)),0)</f>
        <v>0</v>
      </c>
      <c r="U25" s="32">
        <f>IFERROR(IF(求节点([1]基础状态预期!$D$17:$D$55,[1]基础状态预期!Q$17:Q$55,$C25)&lt;=0,0,求节点([1]基础状态预期!$D$17:$D$55,[1]基础状态预期!Q$17:Q$55,$C25)),0)</f>
        <v>0</v>
      </c>
      <c r="V25" s="32">
        <f>IFERROR(IF(求节点([1]基础状态预期!$D$17:$D$55,[1]基础状态预期!R$17:R$55,$C25)&lt;=0,0,求节点([1]基础状态预期!$D$17:$D$55,[1]基础状态预期!R$17:R$55,$C25)),0)</f>
        <v>0.8</v>
      </c>
      <c r="W25" s="32">
        <f>IFERROR(IF(求节点([1]基础状态预期!$D$17:$D$55,[1]基础状态预期!S$17:S$55,$C25)&lt;=0,0,求节点([1]基础状态预期!$D$17:$D$55,[1]基础状态预期!S$17:S$55,$C25)),0)</f>
        <v>0.8</v>
      </c>
      <c r="X25" s="32">
        <f>IFERROR(IF(求节点([1]基础状态预期!$D$17:$D$55,[1]基础状态预期!T$17:T$55,$C25)&lt;=0,0,求节点([1]基础状态预期!$D$17:$D$55,[1]基础状态预期!T$17:T$55,$C25)),0)</f>
        <v>0</v>
      </c>
      <c r="Y25" s="32">
        <f>IFERROR(IF(求节点([1]基础状态预期!$D$17:$D$55,[1]基础状态预期!U$17:U$55,$C25)&lt;=0,0,求节点([1]基础状态预期!$D$17:$D$55,[1]基础状态预期!U$17:U$55,$C25)),0)</f>
        <v>0</v>
      </c>
      <c r="Z25" s="32">
        <f>MIN(IFERROR(IF(求节点([1]基础状态预期!$D$17:$D$55,[1]基础状态预期!V$17:V$55,$C25)&lt;=0,0,求节点([1]基础状态预期!$D$17:$D$55,[1]基础状态预期!V$17:V$55,$C25)),0),10)</f>
        <v>0</v>
      </c>
      <c r="AA25" s="32">
        <f>MIN(IFERROR(IF(求节点([1]基础状态预期!$D$17:$D$55,[1]基础状态预期!W$17:W$55,$C25)&lt;=0,0,求节点([1]基础状态预期!$D$17:$D$55,[1]基础状态预期!W$17:W$55,$C25)),0),60)</f>
        <v>40</v>
      </c>
      <c r="AB25" s="32">
        <f>MIN(IFERROR(IF(求节点([1]基础状态预期!$D$17:$D$55,[1]基础状态预期!X$17:X$55,$C25)&lt;=0,0,求节点([1]基础状态预期!$D$17:$D$55,[1]基础状态预期!X$17:X$55,$C25)),0),80)</f>
        <v>40</v>
      </c>
      <c r="AC25" s="32">
        <f>MIN(IFERROR(IF(求节点([1]基础状态预期!$D$17:$D$55,[1]基础状态预期!Y$17:Y$55,$C25)&lt;=0,0,求节点([1]基础状态预期!$D$17:$D$55,[1]基础状态预期!Y$17:Y$55,$C25)),0),80)</f>
        <v>0</v>
      </c>
      <c r="AD25" s="32">
        <f>IFERROR(IF(求节点([1]基础状态预期!$D$17:$D$55,[1]基础状态预期!Z$17:Z$55,$C25)&lt;=0,0,求节点([1]基础状态预期!$D$17:$D$55,[1]基础状态预期!Z$17:Z$55,$C25)),0)</f>
        <v>0</v>
      </c>
      <c r="AE25" s="32">
        <f>IFERROR(IF(求节点([1]基础状态预期!$D$17:$D$55,[1]基础状态预期!AA$17:AA$55,$C25)&lt;=0,0,求节点([1]基础状态预期!$D$17:$D$55,[1]基础状态预期!AA$17:AA$55,$C25)),0)</f>
        <v>0</v>
      </c>
      <c r="AF25" s="32">
        <f>IFERROR(IF(求节点([1]基础状态预期!$D$17:$D$55,[1]基础状态预期!AB$17:AB$55,$C25)&lt;=0,0,求节点([1]基础状态预期!$D$17:$D$55,[1]基础状态预期!AB$17:AB$55,$C25)),0)</f>
        <v>0</v>
      </c>
      <c r="AG25" s="32">
        <f>IFERROR(IF(求节点([1]基础状态预期!$D$17:$D$55,[1]基础状态预期!AC$17:AC$55,$C25)&lt;=0,0,求节点([1]基础状态预期!$D$17:$D$55,[1]基础状态预期!AC$17:AC$55,$C25)),0)</f>
        <v>1</v>
      </c>
      <c r="AH25" s="32">
        <f>IFERROR(IF(求节点([1]基础状态预期!$D$17:$D$55,[1]基础状态预期!AD$17:AD$55,$C25)&lt;=0,0,求节点([1]基础状态预期!$D$17:$D$55,[1]基础状态预期!AD$17:AD$55,$C25)),0)</f>
        <v>0</v>
      </c>
      <c r="AI25" s="14">
        <f t="shared" si="12"/>
        <v>0</v>
      </c>
      <c r="AJ25" s="14">
        <f t="shared" si="13"/>
        <v>0</v>
      </c>
      <c r="AK25" s="14">
        <f t="shared" si="14"/>
        <v>0</v>
      </c>
      <c r="AL25" s="14">
        <f t="shared" si="15"/>
        <v>10</v>
      </c>
      <c r="AM25" s="14">
        <f t="shared" si="16"/>
        <v>0</v>
      </c>
      <c r="AN25" s="14">
        <v>0</v>
      </c>
      <c r="AO25" s="14">
        <f>IFERROR(IF(求节点([1]各r阵容卡情况!$F$11:$F$27,[1]各r阵容卡情况!G$11:G$27,$C25)&lt;=0,0,求节点([1]各r阵容卡情况!$F$11:$F$27,[1]各r阵容卡情况!G$11:G$27,$C25)),0)</f>
        <v>6</v>
      </c>
      <c r="AP25" s="14">
        <f>IFERROR(IF(求节点([1]各r阵容卡情况!$F$11:$F$27,[1]各r阵容卡情况!H$11:H$27,$C25)&lt;=0,0,求节点([1]各r阵容卡情况!$F$11:$F$27,[1]各r阵容卡情况!H$11:H$27,$C25)),0)</f>
        <v>0</v>
      </c>
      <c r="AQ25" s="14">
        <f>IFERROR(IF(求节点([1]各r阵容卡情况!$F$11:$F$27,[1]各r阵容卡情况!I$11:I$27,$C25)&lt;=0,0,求节点([1]各r阵容卡情况!$F$11:$F$27,[1]各r阵容卡情况!I$11:I$27,$C25)),0)</f>
        <v>0</v>
      </c>
      <c r="AR25" s="14">
        <f>IFERROR(IF(求节点([1]各r阵容卡情况!$F$11:$F$27,[1]各r阵容卡情况!J$11:J$27,$C25)&lt;=0,0,求节点([1]各r阵容卡情况!$F$11:$F$27,[1]各r阵容卡情况!J$11:J$27,$C25)),0)</f>
        <v>0</v>
      </c>
      <c r="AS25" s="14">
        <v>0</v>
      </c>
      <c r="AT25" s="14">
        <f>IFERROR(IF(求节点([1]各r阵容卡情况!$F$11:$F$27,[1]各r阵容卡情况!K$11:K$27,$C25)&lt;=0,0,求节点([1]各r阵容卡情况!$F$11:$F$27,[1]各r阵容卡情况!K$11:K$27,$C25)),0)</f>
        <v>3</v>
      </c>
      <c r="AU25" s="14">
        <f>IFERROR(IF(求节点([1]各r阵容卡情况!$F$11:$F$27,[1]各r阵容卡情况!L$11:L$27,$C25)&lt;=0,0,求节点([1]各r阵容卡情况!$F$11:$F$27,[1]各r阵容卡情况!L$11:L$27,$C25)),0)</f>
        <v>2.0041957257967007</v>
      </c>
      <c r="AV25" s="14">
        <f>IFERROR(IF(求节点([1]各r阵容卡情况!$F$11:$F$27,[1]各r阵容卡情况!M$11:M$27,$C25)&lt;=0,0,求节点([1]各r阵容卡情况!$F$11:$F$27,[1]各r阵容卡情况!M$11:M$27,$C25)),0)</f>
        <v>0</v>
      </c>
      <c r="AW25" s="14">
        <f>IFERROR(IF(求节点([1]各r阵容卡情况!$F$11:$F$27,[1]各r阵容卡情况!N$11:N$27,$C25)&lt;=0,0,求节点([1]各r阵容卡情况!$F$11:$F$27,[1]各r阵容卡情况!N$11:N$27,$C25)),0)</f>
        <v>0</v>
      </c>
      <c r="AX25" s="14">
        <f t="shared" si="17"/>
        <v>0</v>
      </c>
      <c r="AY25" s="14">
        <f t="shared" si="18"/>
        <v>15</v>
      </c>
      <c r="AZ25" s="14">
        <f t="shared" si="19"/>
        <v>20</v>
      </c>
      <c r="BA25" s="14">
        <f t="shared" si="20"/>
        <v>22</v>
      </c>
      <c r="BB25" s="14">
        <f t="shared" si="21"/>
        <v>50</v>
      </c>
      <c r="BC25" s="14">
        <v>0</v>
      </c>
      <c r="BD25" s="15">
        <f>IFERROR(IF(求节点([1]各r阵容卡情况!$F$11:$F$27,[1]各r阵容卡情况!S$11:S$27,$C25)&lt;=0,0,求节点([1]各r阵容卡情况!$F$11:$F$27,[1]各r阵容卡情况!S$11:S$27,$C25)),0)</f>
        <v>0.8</v>
      </c>
      <c r="BE25" s="15">
        <f>IFERROR(IF(求节点([1]各r阵容卡情况!$F$11:$F$27,[1]各r阵容卡情况!T$11:T$27,$C25)&lt;=0,0,求节点([1]各r阵容卡情况!$F$11:$F$27,[1]各r阵容卡情况!T$11:T$27,$C25)),0)</f>
        <v>0.8</v>
      </c>
      <c r="BF25" s="15">
        <f>IFERROR(IF(求节点([1]各r阵容卡情况!$F$11:$F$27,[1]各r阵容卡情况!U$11:U$27,$C25)&lt;=0,0,求节点([1]各r阵容卡情况!$F$11:$F$27,[1]各r阵容卡情况!U$11:U$27,$C25)),0)</f>
        <v>0.8</v>
      </c>
      <c r="BG25" s="15">
        <f>IFERROR(IF(求节点([1]各r阵容卡情况!$F$11:$F$27,[1]各r阵容卡情况!V$11:V$27,$C25)&lt;=0,0,求节点([1]各r阵容卡情况!$F$11:$F$27,[1]各r阵容卡情况!V$11:V$27,$C25)),0)</f>
        <v>0.8</v>
      </c>
      <c r="BH25" s="14">
        <f t="shared" si="22"/>
        <v>10</v>
      </c>
      <c r="BI25" s="14">
        <f t="shared" si="22"/>
        <v>10</v>
      </c>
      <c r="BJ25" s="14">
        <f t="shared" si="23"/>
        <v>20</v>
      </c>
      <c r="BK25" s="14">
        <f t="shared" si="24"/>
        <v>20</v>
      </c>
      <c r="BL25" s="14">
        <f t="shared" si="24"/>
        <v>20</v>
      </c>
      <c r="BM25" s="14">
        <v>0</v>
      </c>
      <c r="BN25" s="14">
        <f>IFERROR(IF(求节点([1]各r阵容卡情况!$F$11:$F$27,[1]各r阵容卡情况!AA$11:AA$27,$C25)&lt;=0,0,求节点([1]各r阵容卡情况!$F$11:$F$27,[1]各r阵容卡情况!AA$11:AA$27,$C25)),0)</f>
        <v>0</v>
      </c>
      <c r="BO25" s="14">
        <f>IFERROR(IF(求节点([1]各r阵容卡情况!$F$11:$F$27,[1]各r阵容卡情况!AB$11:AB$27,$C25)&lt;=0,0,求节点([1]各r阵容卡情况!$F$11:$F$27,[1]各r阵容卡情况!AB$11:AB$27,$C25)),0)</f>
        <v>1</v>
      </c>
      <c r="BP25" s="14">
        <f>IFERROR(IF(求节点([1]各r阵容卡情况!$F$11:$F$27,[1]各r阵容卡情况!AC$11:AC$27,$C25)&lt;=0,0,求节点([1]各r阵容卡情况!$F$11:$F$27,[1]各r阵容卡情况!AC$11:AC$27,$C25)),0)</f>
        <v>1</v>
      </c>
      <c r="BQ25" s="14">
        <f>IFERROR(IF(求节点([1]各r阵容卡情况!$F$11:$F$27,[1]各r阵容卡情况!AD$11:AD$27,$C25)&lt;=0,0,求节点([1]各r阵容卡情况!$F$11:$F$27,[1]各r阵容卡情况!AD$11:AD$27,$C25)),0)</f>
        <v>1</v>
      </c>
      <c r="BR25" s="14">
        <f t="shared" si="25"/>
        <v>0</v>
      </c>
      <c r="BS25" s="14">
        <f t="shared" si="26"/>
        <v>0</v>
      </c>
      <c r="BT25" s="14">
        <f t="shared" si="27"/>
        <v>2</v>
      </c>
      <c r="BU25" s="14">
        <f t="shared" si="28"/>
        <v>10</v>
      </c>
      <c r="BV25" s="14">
        <f t="shared" si="29"/>
        <v>20</v>
      </c>
      <c r="CH25" s="27">
        <f t="shared" si="30"/>
        <v>0</v>
      </c>
      <c r="CI25" s="27">
        <f t="shared" si="31"/>
        <v>4</v>
      </c>
      <c r="CJ25" s="27">
        <f t="shared" si="32"/>
        <v>0</v>
      </c>
      <c r="CK25" s="27">
        <f t="shared" si="33"/>
        <v>0</v>
      </c>
      <c r="CL25" s="27">
        <f t="shared" si="34"/>
        <v>0</v>
      </c>
    </row>
    <row r="26" spans="3:90" x14ac:dyDescent="0.15">
      <c r="C26" s="13">
        <v>21</v>
      </c>
      <c r="D26" s="14">
        <v>11</v>
      </c>
      <c r="E26" s="14">
        <f>IFERROR(IF(求节点([1]基础状态预期!$D$17:$D$33,[1]基础状态预期!F$17:F$33,$C26)&lt;=0,0,求节点([1]基础状态预期!$D$17:$D$33,[1]基础状态预期!F$17:F$33,$C26)),0)</f>
        <v>0</v>
      </c>
      <c r="F26" s="14">
        <f>IFERROR(IF(求节点([1]基础状态预期!$D$17:$D$33,[1]基础状态预期!G$17:G$33,$C26)&lt;=0,0,求节点([1]基础状态预期!$D$17:$D$33,[1]基础状态预期!G$17:G$33,$C26)),0)</f>
        <v>0</v>
      </c>
      <c r="G26" s="14">
        <f>IFERROR(IF(求节点([1]基础状态预期!$D$17:$D$33,[1]基础状态预期!H$17:H$33,$C26)&lt;=0,0,求节点([1]基础状态预期!$D$17:$D$33,[1]基础状态预期!H$17:H$33,$C26)),0)</f>
        <v>0</v>
      </c>
      <c r="H26" s="14">
        <f>IFERROR(IF(求节点([1]基础状态预期!$D$17:$D$33,[1]基础状态预期!I$17:I$33,$C26)&lt;=0,0,求节点([1]基础状态预期!$D$17:$D$33,[1]基础状态预期!I$17:I$33,$C26)),0)</f>
        <v>6</v>
      </c>
      <c r="I26" s="14">
        <f>IFERROR(IF(求节点([1]基础状态预期!$D$17:$D$33,[1]基础状态预期!J$17:J$33,$C26)&lt;=0,0,求节点([1]基础状态预期!$D$17:$D$33,[1]基础状态预期!J$17:J$33,$C26)),0)</f>
        <v>0</v>
      </c>
      <c r="J26" s="14">
        <f>IFERROR(IF(求节点([1]基础状态预期!$D$17:$D$33,[1]基础状态预期!K$17:K$33,$C26)&lt;=0,0,求节点([1]基础状态预期!$D$17:$D$33,[1]基础状态预期!K$17:K$33,$C26)),0)</f>
        <v>0</v>
      </c>
      <c r="K26" s="14">
        <f>IFERROR(IF(求节点([1]基础状态预期!$D$17:$D$33,[1]基础状态预期!L$17:L$33,$C26)&lt;=0,0,求节点([1]基础状态预期!$D$17:$D$33,[1]基础状态预期!L$17:L$33,$C26)),0)</f>
        <v>0</v>
      </c>
      <c r="L26" s="14">
        <f>IFERROR(IF(求节点([1]基础状态预期!$D$17:$D$33,[1]基础状态预期!M$17:M$33,$C26)&lt;=0,0,求节点([1]基础状态预期!$D$17:$D$33,[1]基础状态预期!M$17:M$33,$C26)),0)</f>
        <v>0</v>
      </c>
      <c r="M26" s="14">
        <f>IFERROR(IF(求节点([1]基础状态预期!$D$17:$D$33,[1]基础状态预期!N$17:N$33,$C26)&lt;=0,0,求节点([1]基础状态预期!$D$17:$D$33,[1]基础状态预期!N$17:N$33,$C26)),0)</f>
        <v>5.5950610121722477E-3</v>
      </c>
      <c r="N26" s="14">
        <f>IFERROR(IF(求节点([1]基础状态预期!$D$17:$D$33,[1]基础状态预期!O$17:O$33,$C26)&lt;=0,0,求节点([1]基础状态预期!$D$17:$D$33,[1]基础状态预期!O$17:O$33,$C26)),0)</f>
        <v>0</v>
      </c>
      <c r="O26" s="14">
        <f t="shared" si="0"/>
        <v>0</v>
      </c>
      <c r="P26" s="14">
        <f t="shared" si="1"/>
        <v>6</v>
      </c>
      <c r="Q26" s="14">
        <f t="shared" si="2"/>
        <v>10</v>
      </c>
      <c r="R26" s="14">
        <f t="shared" si="3"/>
        <v>22</v>
      </c>
      <c r="S26" s="14">
        <f t="shared" si="4"/>
        <v>50</v>
      </c>
      <c r="T26" s="32">
        <f>IFERROR(IF(求节点([1]基础状态预期!$D$17:$D$55,[1]基础状态预期!P$17:P$55,$C26)&lt;=0,0,求节点([1]基础状态预期!$D$17:$D$55,[1]基础状态预期!P$17:P$55,$C26)),0)</f>
        <v>0</v>
      </c>
      <c r="U26" s="32">
        <f>IFERROR(IF(求节点([1]基础状态预期!$D$17:$D$55,[1]基础状态预期!Q$17:Q$55,$C26)&lt;=0,0,求节点([1]基础状态预期!$D$17:$D$55,[1]基础状态预期!Q$17:Q$55,$C26)),0)</f>
        <v>0</v>
      </c>
      <c r="V26" s="32">
        <f>IFERROR(IF(求节点([1]基础状态预期!$D$17:$D$55,[1]基础状态预期!R$17:R$55,$C26)&lt;=0,0,求节点([1]基础状态预期!$D$17:$D$55,[1]基础状态预期!R$17:R$55,$C26)),0)</f>
        <v>0.84000000000000008</v>
      </c>
      <c r="W26" s="32">
        <f>IFERROR(IF(求节点([1]基础状态预期!$D$17:$D$55,[1]基础状态预期!S$17:S$55,$C26)&lt;=0,0,求节点([1]基础状态预期!$D$17:$D$55,[1]基础状态预期!S$17:S$55,$C26)),0)</f>
        <v>0.84000000000000008</v>
      </c>
      <c r="X26" s="32">
        <f>IFERROR(IF(求节点([1]基础状态预期!$D$17:$D$55,[1]基础状态预期!T$17:T$55,$C26)&lt;=0,0,求节点([1]基础状态预期!$D$17:$D$55,[1]基础状态预期!T$17:T$55,$C26)),0)</f>
        <v>0</v>
      </c>
      <c r="Y26" s="32">
        <f>IFERROR(IF(求节点([1]基础状态预期!$D$17:$D$55,[1]基础状态预期!U$17:U$55,$C26)&lt;=0,0,求节点([1]基础状态预期!$D$17:$D$55,[1]基础状态预期!U$17:U$55,$C26)),0)</f>
        <v>0</v>
      </c>
      <c r="Z26" s="32">
        <f>MIN(IFERROR(IF(求节点([1]基础状态预期!$D$17:$D$55,[1]基础状态预期!V$17:V$55,$C26)&lt;=0,0,求节点([1]基础状态预期!$D$17:$D$55,[1]基础状态预期!V$17:V$55,$C26)),0),10)</f>
        <v>0</v>
      </c>
      <c r="AA26" s="32">
        <f>MIN(IFERROR(IF(求节点([1]基础状态预期!$D$17:$D$55,[1]基础状态预期!W$17:W$55,$C26)&lt;=0,0,求节点([1]基础状态预期!$D$17:$D$55,[1]基础状态预期!W$17:W$55,$C26)),0),60)</f>
        <v>42</v>
      </c>
      <c r="AB26" s="32">
        <f>MIN(IFERROR(IF(求节点([1]基础状态预期!$D$17:$D$55,[1]基础状态预期!X$17:X$55,$C26)&lt;=0,0,求节点([1]基础状态预期!$D$17:$D$55,[1]基础状态预期!X$17:X$55,$C26)),0),80)</f>
        <v>42</v>
      </c>
      <c r="AC26" s="32">
        <f>MIN(IFERROR(IF(求节点([1]基础状态预期!$D$17:$D$55,[1]基础状态预期!Y$17:Y$55,$C26)&lt;=0,0,求节点([1]基础状态预期!$D$17:$D$55,[1]基础状态预期!Y$17:Y$55,$C26)),0),80)</f>
        <v>0</v>
      </c>
      <c r="AD26" s="32">
        <f>IFERROR(IF(求节点([1]基础状态预期!$D$17:$D$55,[1]基础状态预期!Z$17:Z$55,$C26)&lt;=0,0,求节点([1]基础状态预期!$D$17:$D$55,[1]基础状态预期!Z$17:Z$55,$C26)),0)</f>
        <v>0</v>
      </c>
      <c r="AE26" s="32">
        <f>IFERROR(IF(求节点([1]基础状态预期!$D$17:$D$55,[1]基础状态预期!AA$17:AA$55,$C26)&lt;=0,0,求节点([1]基础状态预期!$D$17:$D$55,[1]基础状态预期!AA$17:AA$55,$C26)),0)</f>
        <v>0</v>
      </c>
      <c r="AF26" s="32">
        <f>IFERROR(IF(求节点([1]基础状态预期!$D$17:$D$55,[1]基础状态预期!AB$17:AB$55,$C26)&lt;=0,0,求节点([1]基础状态预期!$D$17:$D$55,[1]基础状态预期!AB$17:AB$55,$C26)),0)</f>
        <v>0</v>
      </c>
      <c r="AG26" s="32">
        <f>IFERROR(IF(求节点([1]基础状态预期!$D$17:$D$55,[1]基础状态预期!AC$17:AC$55,$C26)&lt;=0,0,求节点([1]基础状态预期!$D$17:$D$55,[1]基础状态预期!AC$17:AC$55,$C26)),0)</f>
        <v>1</v>
      </c>
      <c r="AH26" s="32">
        <f>IFERROR(IF(求节点([1]基础状态预期!$D$17:$D$55,[1]基础状态预期!AD$17:AD$55,$C26)&lt;=0,0,求节点([1]基础状态预期!$D$17:$D$55,[1]基础状态预期!AD$17:AD$55,$C26)),0)</f>
        <v>0</v>
      </c>
      <c r="AI26" s="14">
        <f t="shared" si="12"/>
        <v>0</v>
      </c>
      <c r="AJ26" s="14">
        <f t="shared" si="13"/>
        <v>0</v>
      </c>
      <c r="AK26" s="14">
        <f t="shared" si="14"/>
        <v>0</v>
      </c>
      <c r="AL26" s="14">
        <f t="shared" si="15"/>
        <v>10</v>
      </c>
      <c r="AM26" s="14">
        <f t="shared" si="16"/>
        <v>0</v>
      </c>
      <c r="AN26" s="14">
        <v>0</v>
      </c>
      <c r="AO26" s="14">
        <f>IFERROR(IF(求节点([1]各r阵容卡情况!$F$11:$F$27,[1]各r阵容卡情况!G$11:G$27,$C26)&lt;=0,0,求节点([1]各r阵容卡情况!$F$11:$F$27,[1]各r阵容卡情况!G$11:G$27,$C26)),0)</f>
        <v>6</v>
      </c>
      <c r="AP26" s="14">
        <f>IFERROR(IF(求节点([1]各r阵容卡情况!$F$11:$F$27,[1]各r阵容卡情况!H$11:H$27,$C26)&lt;=0,0,求节点([1]各r阵容卡情况!$F$11:$F$27,[1]各r阵容卡情况!H$11:H$27,$C26)),0)</f>
        <v>0</v>
      </c>
      <c r="AQ26" s="14">
        <f>IFERROR(IF(求节点([1]各r阵容卡情况!$F$11:$F$27,[1]各r阵容卡情况!I$11:I$27,$C26)&lt;=0,0,求节点([1]各r阵容卡情况!$F$11:$F$27,[1]各r阵容卡情况!I$11:I$27,$C26)),0)</f>
        <v>0</v>
      </c>
      <c r="AR26" s="14">
        <f>IFERROR(IF(求节点([1]各r阵容卡情况!$F$11:$F$27,[1]各r阵容卡情况!J$11:J$27,$C26)&lt;=0,0,求节点([1]各r阵容卡情况!$F$11:$F$27,[1]各r阵容卡情况!J$11:J$27,$C26)),0)</f>
        <v>0</v>
      </c>
      <c r="AS26" s="14">
        <v>0</v>
      </c>
      <c r="AT26" s="14">
        <f>IFERROR(IF(求节点([1]各r阵容卡情况!$F$11:$F$27,[1]各r阵容卡情况!K$11:K$27,$C26)&lt;=0,0,求节点([1]各r阵容卡情况!$F$11:$F$27,[1]各r阵容卡情况!K$11:K$27,$C26)),0)</f>
        <v>3</v>
      </c>
      <c r="AU26" s="14">
        <f>IFERROR(IF(求节点([1]各r阵容卡情况!$F$11:$F$27,[1]各r阵容卡情况!L$11:L$27,$C26)&lt;=0,0,求节点([1]各r阵容卡情况!$F$11:$F$27,[1]各r阵容卡情况!L$11:L$27,$C26)),0)</f>
        <v>2.1407085186513539</v>
      </c>
      <c r="AV26" s="14">
        <f>IFERROR(IF(求节点([1]各r阵容卡情况!$F$11:$F$27,[1]各r阵容卡情况!M$11:M$27,$C26)&lt;=0,0,求节点([1]各r阵容卡情况!$F$11:$F$27,[1]各r阵容卡情况!M$11:M$27,$C26)),0)</f>
        <v>5.5950610121722477E-3</v>
      </c>
      <c r="AW26" s="14">
        <f>IFERROR(IF(求节点([1]各r阵容卡情况!$F$11:$F$27,[1]各r阵容卡情况!N$11:N$27,$C26)&lt;=0,0,求节点([1]各r阵容卡情况!$F$11:$F$27,[1]各r阵容卡情况!N$11:N$27,$C26)),0)</f>
        <v>0</v>
      </c>
      <c r="AX26" s="14">
        <f t="shared" si="17"/>
        <v>0</v>
      </c>
      <c r="AY26" s="14">
        <f t="shared" si="18"/>
        <v>15</v>
      </c>
      <c r="AZ26" s="14">
        <f t="shared" si="19"/>
        <v>20</v>
      </c>
      <c r="BA26" s="14">
        <f t="shared" si="20"/>
        <v>22</v>
      </c>
      <c r="BB26" s="14">
        <f t="shared" si="21"/>
        <v>50</v>
      </c>
      <c r="BC26" s="14">
        <v>0</v>
      </c>
      <c r="BD26" s="15">
        <f>IFERROR(IF(求节点([1]各r阵容卡情况!$F$11:$F$27,[1]各r阵容卡情况!S$11:S$27,$C26)&lt;=0,0,求节点([1]各r阵容卡情况!$F$11:$F$27,[1]各r阵容卡情况!S$11:S$27,$C26)),0)</f>
        <v>0.84000000000000008</v>
      </c>
      <c r="BE26" s="15">
        <f>IFERROR(IF(求节点([1]各r阵容卡情况!$F$11:$F$27,[1]各r阵容卡情况!T$11:T$27,$C26)&lt;=0,0,求节点([1]各r阵容卡情况!$F$11:$F$27,[1]各r阵容卡情况!T$11:T$27,$C26)),0)</f>
        <v>0.84000000000000008</v>
      </c>
      <c r="BF26" s="15">
        <f>IFERROR(IF(求节点([1]各r阵容卡情况!$F$11:$F$27,[1]各r阵容卡情况!U$11:U$27,$C26)&lt;=0,0,求节点([1]各r阵容卡情况!$F$11:$F$27,[1]各r阵容卡情况!U$11:U$27,$C26)),0)</f>
        <v>0.84000000000000008</v>
      </c>
      <c r="BG26" s="15">
        <f>IFERROR(IF(求节点([1]各r阵容卡情况!$F$11:$F$27,[1]各r阵容卡情况!V$11:V$27,$C26)&lt;=0,0,求节点([1]各r阵容卡情况!$F$11:$F$27,[1]各r阵容卡情况!V$11:V$27,$C26)),0)</f>
        <v>0.84000000000000008</v>
      </c>
      <c r="BH26" s="14">
        <f t="shared" si="22"/>
        <v>10</v>
      </c>
      <c r="BI26" s="14">
        <f t="shared" si="22"/>
        <v>10</v>
      </c>
      <c r="BJ26" s="14">
        <f t="shared" si="23"/>
        <v>21</v>
      </c>
      <c r="BK26" s="14">
        <f t="shared" si="24"/>
        <v>21</v>
      </c>
      <c r="BL26" s="14">
        <f t="shared" si="24"/>
        <v>21</v>
      </c>
      <c r="BM26" s="14">
        <v>0</v>
      </c>
      <c r="BN26" s="14">
        <f>IFERROR(IF(求节点([1]各r阵容卡情况!$F$11:$F$27,[1]各r阵容卡情况!AA$11:AA$27,$C26)&lt;=0,0,求节点([1]各r阵容卡情况!$F$11:$F$27,[1]各r阵容卡情况!AA$11:AA$27,$C26)),0)</f>
        <v>0</v>
      </c>
      <c r="BO26" s="14">
        <f>IFERROR(IF(求节点([1]各r阵容卡情况!$F$11:$F$27,[1]各r阵容卡情况!AB$11:AB$27,$C26)&lt;=0,0,求节点([1]各r阵容卡情况!$F$11:$F$27,[1]各r阵容卡情况!AB$11:AB$27,$C26)),0)</f>
        <v>1</v>
      </c>
      <c r="BP26" s="14">
        <f>IFERROR(IF(求节点([1]各r阵容卡情况!$F$11:$F$27,[1]各r阵容卡情况!AC$11:AC$27,$C26)&lt;=0,0,求节点([1]各r阵容卡情况!$F$11:$F$27,[1]各r阵容卡情况!AC$11:AC$27,$C26)),0)</f>
        <v>1</v>
      </c>
      <c r="BQ26" s="14">
        <f>IFERROR(IF(求节点([1]各r阵容卡情况!$F$11:$F$27,[1]各r阵容卡情况!AD$11:AD$27,$C26)&lt;=0,0,求节点([1]各r阵容卡情况!$F$11:$F$27,[1]各r阵容卡情况!AD$11:AD$27,$C26)),0)</f>
        <v>1</v>
      </c>
      <c r="BR26" s="14">
        <f t="shared" si="25"/>
        <v>0</v>
      </c>
      <c r="BS26" s="14">
        <f t="shared" si="26"/>
        <v>0</v>
      </c>
      <c r="BT26" s="14">
        <f t="shared" si="27"/>
        <v>2</v>
      </c>
      <c r="BU26" s="14">
        <f t="shared" si="28"/>
        <v>10</v>
      </c>
      <c r="BV26" s="14">
        <f t="shared" si="29"/>
        <v>20</v>
      </c>
      <c r="CH26" s="27">
        <f t="shared" si="30"/>
        <v>0</v>
      </c>
      <c r="CI26" s="27">
        <f t="shared" si="31"/>
        <v>5</v>
      </c>
      <c r="CJ26" s="27">
        <f t="shared" si="32"/>
        <v>0</v>
      </c>
      <c r="CK26" s="27">
        <f t="shared" si="33"/>
        <v>0</v>
      </c>
      <c r="CL26" s="27">
        <f t="shared" si="34"/>
        <v>0</v>
      </c>
    </row>
    <row r="27" spans="3:90" x14ac:dyDescent="0.15">
      <c r="C27" s="13">
        <v>22</v>
      </c>
      <c r="D27" s="14">
        <v>11</v>
      </c>
      <c r="E27" s="14">
        <f>IFERROR(IF(求节点([1]基础状态预期!$D$17:$D$33,[1]基础状态预期!F$17:F$33,$C27)&lt;=0,0,求节点([1]基础状态预期!$D$17:$D$33,[1]基础状态预期!F$17:F$33,$C27)),0)</f>
        <v>0</v>
      </c>
      <c r="F27" s="14">
        <f>IFERROR(IF(求节点([1]基础状态预期!$D$17:$D$33,[1]基础状态预期!G$17:G$33,$C27)&lt;=0,0,求节点([1]基础状态预期!$D$17:$D$33,[1]基础状态预期!G$17:G$33,$C27)),0)</f>
        <v>0</v>
      </c>
      <c r="G27" s="14">
        <f>IFERROR(IF(求节点([1]基础状态预期!$D$17:$D$33,[1]基础状态预期!H$17:H$33,$C27)&lt;=0,0,求节点([1]基础状态预期!$D$17:$D$33,[1]基础状态预期!H$17:H$33,$C27)),0)</f>
        <v>0</v>
      </c>
      <c r="H27" s="14">
        <f>IFERROR(IF(求节点([1]基础状态预期!$D$17:$D$33,[1]基础状态预期!I$17:I$33,$C27)&lt;=0,0,求节点([1]基础状态预期!$D$17:$D$33,[1]基础状态预期!I$17:I$33,$C27)),0)</f>
        <v>6</v>
      </c>
      <c r="I27" s="14">
        <f>IFERROR(IF(求节点([1]基础状态预期!$D$17:$D$33,[1]基础状态预期!J$17:J$33,$C27)&lt;=0,0,求节点([1]基础状态预期!$D$17:$D$33,[1]基础状态预期!J$17:J$33,$C27)),0)</f>
        <v>0</v>
      </c>
      <c r="J27" s="14">
        <f>IFERROR(IF(求节点([1]基础状态预期!$D$17:$D$33,[1]基础状态预期!K$17:K$33,$C27)&lt;=0,0,求节点([1]基础状态预期!$D$17:$D$33,[1]基础状态预期!K$17:K$33,$C27)),0)</f>
        <v>0</v>
      </c>
      <c r="K27" s="14">
        <f>IFERROR(IF(求节点([1]基础状态预期!$D$17:$D$33,[1]基础状态预期!L$17:L$33,$C27)&lt;=0,0,求节点([1]基础状态预期!$D$17:$D$33,[1]基础状态预期!L$17:L$33,$C27)),0)</f>
        <v>0</v>
      </c>
      <c r="L27" s="14">
        <f>IFERROR(IF(求节点([1]基础状态预期!$D$17:$D$33,[1]基础状态预期!M$17:M$33,$C27)&lt;=0,0,求节点([1]基础状态预期!$D$17:$D$33,[1]基础状态预期!M$17:M$33,$C27)),0)</f>
        <v>0</v>
      </c>
      <c r="M27" s="14">
        <f>IFERROR(IF(求节点([1]基础状态预期!$D$17:$D$33,[1]基础状态预期!N$17:N$33,$C27)&lt;=0,0,求节点([1]基础状态预期!$D$17:$D$33,[1]基础状态预期!N$17:N$33,$C27)),0)</f>
        <v>1.1190122024344495E-2</v>
      </c>
      <c r="N27" s="14">
        <f>IFERROR(IF(求节点([1]基础状态预期!$D$17:$D$33,[1]基础状态预期!O$17:O$33,$C27)&lt;=0,0,求节点([1]基础状态预期!$D$17:$D$33,[1]基础状态预期!O$17:O$33,$C27)),0)</f>
        <v>0</v>
      </c>
      <c r="O27" s="14">
        <f t="shared" si="0"/>
        <v>0</v>
      </c>
      <c r="P27" s="14">
        <f t="shared" si="1"/>
        <v>6</v>
      </c>
      <c r="Q27" s="14">
        <f t="shared" si="2"/>
        <v>10</v>
      </c>
      <c r="R27" s="14">
        <f t="shared" si="3"/>
        <v>22</v>
      </c>
      <c r="S27" s="14">
        <f t="shared" si="4"/>
        <v>50</v>
      </c>
      <c r="T27" s="32">
        <f>IFERROR(IF(求节点([1]基础状态预期!$D$17:$D$55,[1]基础状态预期!P$17:P$55,$C27)&lt;=0,0,求节点([1]基础状态预期!$D$17:$D$55,[1]基础状态预期!P$17:P$55,$C27)),0)</f>
        <v>0</v>
      </c>
      <c r="U27" s="32">
        <f>IFERROR(IF(求节点([1]基础状态预期!$D$17:$D$55,[1]基础状态预期!Q$17:Q$55,$C27)&lt;=0,0,求节点([1]基础状态预期!$D$17:$D$55,[1]基础状态预期!Q$17:Q$55,$C27)),0)</f>
        <v>0</v>
      </c>
      <c r="V27" s="32">
        <f>IFERROR(IF(求节点([1]基础状态预期!$D$17:$D$55,[1]基础状态预期!R$17:R$55,$C27)&lt;=0,0,求节点([1]基础状态预期!$D$17:$D$55,[1]基础状态预期!R$17:R$55,$C27)),0)</f>
        <v>0.88</v>
      </c>
      <c r="W27" s="32">
        <f>IFERROR(IF(求节点([1]基础状态预期!$D$17:$D$55,[1]基础状态预期!S$17:S$55,$C27)&lt;=0,0,求节点([1]基础状态预期!$D$17:$D$55,[1]基础状态预期!S$17:S$55,$C27)),0)</f>
        <v>0.88000000000000012</v>
      </c>
      <c r="X27" s="32">
        <f>IFERROR(IF(求节点([1]基础状态预期!$D$17:$D$55,[1]基础状态预期!T$17:T$55,$C27)&lt;=0,0,求节点([1]基础状态预期!$D$17:$D$55,[1]基础状态预期!T$17:T$55,$C27)),0)</f>
        <v>0</v>
      </c>
      <c r="Y27" s="32">
        <f>IFERROR(IF(求节点([1]基础状态预期!$D$17:$D$55,[1]基础状态预期!U$17:U$55,$C27)&lt;=0,0,求节点([1]基础状态预期!$D$17:$D$55,[1]基础状态预期!U$17:U$55,$C27)),0)</f>
        <v>0</v>
      </c>
      <c r="Z27" s="32">
        <f>MIN(IFERROR(IF(求节点([1]基础状态预期!$D$17:$D$55,[1]基础状态预期!V$17:V$55,$C27)&lt;=0,0,求节点([1]基础状态预期!$D$17:$D$55,[1]基础状态预期!V$17:V$55,$C27)),0),10)</f>
        <v>0</v>
      </c>
      <c r="AA27" s="32">
        <f>MIN(IFERROR(IF(求节点([1]基础状态预期!$D$17:$D$55,[1]基础状态预期!W$17:W$55,$C27)&lt;=0,0,求节点([1]基础状态预期!$D$17:$D$55,[1]基础状态预期!W$17:W$55,$C27)),0),60)</f>
        <v>44</v>
      </c>
      <c r="AB27" s="32">
        <f>MIN(IFERROR(IF(求节点([1]基础状态预期!$D$17:$D$55,[1]基础状态预期!X$17:X$55,$C27)&lt;=0,0,求节点([1]基础状态预期!$D$17:$D$55,[1]基础状态预期!X$17:X$55,$C27)),0),80)</f>
        <v>44</v>
      </c>
      <c r="AC27" s="32">
        <f>MIN(IFERROR(IF(求节点([1]基础状态预期!$D$17:$D$55,[1]基础状态预期!Y$17:Y$55,$C27)&lt;=0,0,求节点([1]基础状态预期!$D$17:$D$55,[1]基础状态预期!Y$17:Y$55,$C27)),0),80)</f>
        <v>0</v>
      </c>
      <c r="AD27" s="32">
        <f>IFERROR(IF(求节点([1]基础状态预期!$D$17:$D$55,[1]基础状态预期!Z$17:Z$55,$C27)&lt;=0,0,求节点([1]基础状态预期!$D$17:$D$55,[1]基础状态预期!Z$17:Z$55,$C27)),0)</f>
        <v>0</v>
      </c>
      <c r="AE27" s="32">
        <f>IFERROR(IF(求节点([1]基础状态预期!$D$17:$D$55,[1]基础状态预期!AA$17:AA$55,$C27)&lt;=0,0,求节点([1]基础状态预期!$D$17:$D$55,[1]基础状态预期!AA$17:AA$55,$C27)),0)</f>
        <v>0</v>
      </c>
      <c r="AF27" s="32">
        <f>IFERROR(IF(求节点([1]基础状态预期!$D$17:$D$55,[1]基础状态预期!AB$17:AB$55,$C27)&lt;=0,0,求节点([1]基础状态预期!$D$17:$D$55,[1]基础状态预期!AB$17:AB$55,$C27)),0)</f>
        <v>0</v>
      </c>
      <c r="AG27" s="32">
        <f>IFERROR(IF(求节点([1]基础状态预期!$D$17:$D$55,[1]基础状态预期!AC$17:AC$55,$C27)&lt;=0,0,求节点([1]基础状态预期!$D$17:$D$55,[1]基础状态预期!AC$17:AC$55,$C27)),0)</f>
        <v>1</v>
      </c>
      <c r="AH27" s="32">
        <f>IFERROR(IF(求节点([1]基础状态预期!$D$17:$D$55,[1]基础状态预期!AD$17:AD$55,$C27)&lt;=0,0,求节点([1]基础状态预期!$D$17:$D$55,[1]基础状态预期!AD$17:AD$55,$C27)),0)</f>
        <v>0</v>
      </c>
      <c r="AI27" s="14">
        <f t="shared" si="12"/>
        <v>0</v>
      </c>
      <c r="AJ27" s="14">
        <f t="shared" si="13"/>
        <v>0</v>
      </c>
      <c r="AK27" s="14">
        <f t="shared" si="14"/>
        <v>0</v>
      </c>
      <c r="AL27" s="14">
        <f t="shared" si="15"/>
        <v>10</v>
      </c>
      <c r="AM27" s="14">
        <f t="shared" si="16"/>
        <v>0</v>
      </c>
      <c r="AN27" s="14">
        <v>0</v>
      </c>
      <c r="AO27" s="14">
        <f>IFERROR(IF(求节点([1]各r阵容卡情况!$F$11:$F$27,[1]各r阵容卡情况!G$11:G$27,$C27)&lt;=0,0,求节点([1]各r阵容卡情况!$F$11:$F$27,[1]各r阵容卡情况!G$11:G$27,$C27)),0)</f>
        <v>6</v>
      </c>
      <c r="AP27" s="14">
        <f>IFERROR(IF(求节点([1]各r阵容卡情况!$F$11:$F$27,[1]各r阵容卡情况!H$11:H$27,$C27)&lt;=0,0,求节点([1]各r阵容卡情况!$F$11:$F$27,[1]各r阵容卡情况!H$11:H$27,$C27)),0)</f>
        <v>0</v>
      </c>
      <c r="AQ27" s="14">
        <f>IFERROR(IF(求节点([1]各r阵容卡情况!$F$11:$F$27,[1]各r阵容卡情况!I$11:I$27,$C27)&lt;=0,0,求节点([1]各r阵容卡情况!$F$11:$F$27,[1]各r阵容卡情况!I$11:I$27,$C27)),0)</f>
        <v>0</v>
      </c>
      <c r="AR27" s="14">
        <f>IFERROR(IF(求节点([1]各r阵容卡情况!$F$11:$F$27,[1]各r阵容卡情况!J$11:J$27,$C27)&lt;=0,0,求节点([1]各r阵容卡情况!$F$11:$F$27,[1]各r阵容卡情况!J$11:J$27,$C27)),0)</f>
        <v>0</v>
      </c>
      <c r="AS27" s="14">
        <v>0</v>
      </c>
      <c r="AT27" s="14">
        <f>IFERROR(IF(求节点([1]各r阵容卡情况!$F$11:$F$27,[1]各r阵容卡情况!K$11:K$27,$C27)&lt;=0,0,求节点([1]各r阵容卡情况!$F$11:$F$27,[1]各r阵容卡情况!K$11:K$27,$C27)),0)</f>
        <v>3</v>
      </c>
      <c r="AU27" s="14">
        <f>IFERROR(IF(求节点([1]各r阵容卡情况!$F$11:$F$27,[1]各r阵容卡情况!L$11:L$27,$C27)&lt;=0,0,求节点([1]各r阵容卡情况!$F$11:$F$27,[1]各r阵容卡情况!L$11:L$27,$C27)),0)</f>
        <v>2.2772213115060076</v>
      </c>
      <c r="AV27" s="14">
        <f>IFERROR(IF(求节点([1]各r阵容卡情况!$F$11:$F$27,[1]各r阵容卡情况!M$11:M$27,$C27)&lt;=0,0,求节点([1]各r阵容卡情况!$F$11:$F$27,[1]各r阵容卡情况!M$11:M$27,$C27)),0)</f>
        <v>1.1190122024344495E-2</v>
      </c>
      <c r="AW27" s="14">
        <f>IFERROR(IF(求节点([1]各r阵容卡情况!$F$11:$F$27,[1]各r阵容卡情况!N$11:N$27,$C27)&lt;=0,0,求节点([1]各r阵容卡情况!$F$11:$F$27,[1]各r阵容卡情况!N$11:N$27,$C27)),0)</f>
        <v>0</v>
      </c>
      <c r="AX27" s="14">
        <f t="shared" si="17"/>
        <v>0</v>
      </c>
      <c r="AY27" s="14">
        <f t="shared" si="18"/>
        <v>15</v>
      </c>
      <c r="AZ27" s="14">
        <f t="shared" si="19"/>
        <v>20</v>
      </c>
      <c r="BA27" s="14">
        <f t="shared" si="20"/>
        <v>22</v>
      </c>
      <c r="BB27" s="14">
        <f t="shared" si="21"/>
        <v>50</v>
      </c>
      <c r="BC27" s="14">
        <v>0</v>
      </c>
      <c r="BD27" s="15">
        <f>IFERROR(IF(求节点([1]各r阵容卡情况!$F$11:$F$27,[1]各r阵容卡情况!S$11:S$27,$C27)&lt;=0,0,求节点([1]各r阵容卡情况!$F$11:$F$27,[1]各r阵容卡情况!S$11:S$27,$C27)),0)</f>
        <v>0.88000000000000012</v>
      </c>
      <c r="BE27" s="15">
        <f>IFERROR(IF(求节点([1]各r阵容卡情况!$F$11:$F$27,[1]各r阵容卡情况!T$11:T$27,$C27)&lt;=0,0,求节点([1]各r阵容卡情况!$F$11:$F$27,[1]各r阵容卡情况!T$11:T$27,$C27)),0)</f>
        <v>0.88000000000000012</v>
      </c>
      <c r="BF27" s="15">
        <f>IFERROR(IF(求节点([1]各r阵容卡情况!$F$11:$F$27,[1]各r阵容卡情况!U$11:U$27,$C27)&lt;=0,0,求节点([1]各r阵容卡情况!$F$11:$F$27,[1]各r阵容卡情况!U$11:U$27,$C27)),0)</f>
        <v>0.88000000000000012</v>
      </c>
      <c r="BG27" s="15">
        <f>IFERROR(IF(求节点([1]各r阵容卡情况!$F$11:$F$27,[1]各r阵容卡情况!V$11:V$27,$C27)&lt;=0,0,求节点([1]各r阵容卡情况!$F$11:$F$27,[1]各r阵容卡情况!V$11:V$27,$C27)),0)</f>
        <v>0.88000000000000012</v>
      </c>
      <c r="BH27" s="14">
        <f t="shared" si="22"/>
        <v>10</v>
      </c>
      <c r="BI27" s="14">
        <f t="shared" si="22"/>
        <v>10</v>
      </c>
      <c r="BJ27" s="14">
        <f t="shared" si="23"/>
        <v>22</v>
      </c>
      <c r="BK27" s="14">
        <f t="shared" si="24"/>
        <v>22</v>
      </c>
      <c r="BL27" s="14">
        <f t="shared" si="24"/>
        <v>22</v>
      </c>
      <c r="BM27" s="14">
        <v>0</v>
      </c>
      <c r="BN27" s="14">
        <f>IFERROR(IF(求节点([1]各r阵容卡情况!$F$11:$F$27,[1]各r阵容卡情况!AA$11:AA$27,$C27)&lt;=0,0,求节点([1]各r阵容卡情况!$F$11:$F$27,[1]各r阵容卡情况!AA$11:AA$27,$C27)),0)</f>
        <v>0</v>
      </c>
      <c r="BO27" s="14">
        <f>IFERROR(IF(求节点([1]各r阵容卡情况!$F$11:$F$27,[1]各r阵容卡情况!AB$11:AB$27,$C27)&lt;=0,0,求节点([1]各r阵容卡情况!$F$11:$F$27,[1]各r阵容卡情况!AB$11:AB$27,$C27)),0)</f>
        <v>1</v>
      </c>
      <c r="BP27" s="14">
        <f>IFERROR(IF(求节点([1]各r阵容卡情况!$F$11:$F$27,[1]各r阵容卡情况!AC$11:AC$27,$C27)&lt;=0,0,求节点([1]各r阵容卡情况!$F$11:$F$27,[1]各r阵容卡情况!AC$11:AC$27,$C27)),0)</f>
        <v>1</v>
      </c>
      <c r="BQ27" s="14">
        <f>IFERROR(IF(求节点([1]各r阵容卡情况!$F$11:$F$27,[1]各r阵容卡情况!AD$11:AD$27,$C27)&lt;=0,0,求节点([1]各r阵容卡情况!$F$11:$F$27,[1]各r阵容卡情况!AD$11:AD$27,$C27)),0)</f>
        <v>1</v>
      </c>
      <c r="BR27" s="14">
        <f t="shared" si="25"/>
        <v>0</v>
      </c>
      <c r="BS27" s="14">
        <f t="shared" si="26"/>
        <v>0</v>
      </c>
      <c r="BT27" s="14">
        <f t="shared" si="27"/>
        <v>2</v>
      </c>
      <c r="BU27" s="14">
        <f t="shared" si="28"/>
        <v>10</v>
      </c>
      <c r="BV27" s="14">
        <f t="shared" si="29"/>
        <v>20</v>
      </c>
      <c r="CH27" s="27">
        <f t="shared" si="30"/>
        <v>0</v>
      </c>
      <c r="CI27" s="27">
        <f t="shared" si="31"/>
        <v>5</v>
      </c>
      <c r="CJ27" s="27">
        <f t="shared" si="32"/>
        <v>0</v>
      </c>
      <c r="CK27" s="27">
        <f t="shared" si="33"/>
        <v>0</v>
      </c>
      <c r="CL27" s="27">
        <f t="shared" si="34"/>
        <v>0</v>
      </c>
    </row>
    <row r="28" spans="3:90" x14ac:dyDescent="0.15">
      <c r="C28" s="13">
        <v>23</v>
      </c>
      <c r="D28" s="14">
        <v>12</v>
      </c>
      <c r="E28" s="14">
        <f>IFERROR(IF(求节点([1]基础状态预期!$D$17:$D$33,[1]基础状态预期!F$17:F$33,$C28)&lt;=0,0,求节点([1]基础状态预期!$D$17:$D$33,[1]基础状态预期!F$17:F$33,$C28)),0)</f>
        <v>0</v>
      </c>
      <c r="F28" s="14">
        <f>IFERROR(IF(求节点([1]基础状态预期!$D$17:$D$33,[1]基础状态预期!G$17:G$33,$C28)&lt;=0,0,求节点([1]基础状态预期!$D$17:$D$33,[1]基础状态预期!G$17:G$33,$C28)),0)</f>
        <v>0</v>
      </c>
      <c r="G28" s="14">
        <f>IFERROR(IF(求节点([1]基础状态预期!$D$17:$D$33,[1]基础状态预期!H$17:H$33,$C28)&lt;=0,0,求节点([1]基础状态预期!$D$17:$D$33,[1]基础状态预期!H$17:H$33,$C28)),0)</f>
        <v>0</v>
      </c>
      <c r="H28" s="14">
        <f>IFERROR(IF(求节点([1]基础状态预期!$D$17:$D$33,[1]基础状态预期!I$17:I$33,$C28)&lt;=0,0,求节点([1]基础状态预期!$D$17:$D$33,[1]基础状态预期!I$17:I$33,$C28)),0)</f>
        <v>6</v>
      </c>
      <c r="I28" s="14">
        <f>IFERROR(IF(求节点([1]基础状态预期!$D$17:$D$33,[1]基础状态预期!J$17:J$33,$C28)&lt;=0,0,求节点([1]基础状态预期!$D$17:$D$33,[1]基础状态预期!J$17:J$33,$C28)),0)</f>
        <v>0</v>
      </c>
      <c r="J28" s="14">
        <f>IFERROR(IF(求节点([1]基础状态预期!$D$17:$D$33,[1]基础状态预期!K$17:K$33,$C28)&lt;=0,0,求节点([1]基础状态预期!$D$17:$D$33,[1]基础状态预期!K$17:K$33,$C28)),0)</f>
        <v>0</v>
      </c>
      <c r="K28" s="14">
        <f>IFERROR(IF(求节点([1]基础状态预期!$D$17:$D$33,[1]基础状态预期!L$17:L$33,$C28)&lt;=0,0,求节点([1]基础状态预期!$D$17:$D$33,[1]基础状态预期!L$17:L$33,$C28)),0)</f>
        <v>0</v>
      </c>
      <c r="L28" s="14">
        <f>IFERROR(IF(求节点([1]基础状态预期!$D$17:$D$33,[1]基础状态预期!M$17:M$33,$C28)&lt;=0,0,求节点([1]基础状态预期!$D$17:$D$33,[1]基础状态预期!M$17:M$33,$C28)),0)</f>
        <v>0</v>
      </c>
      <c r="M28" s="14">
        <f>IFERROR(IF(求节点([1]基础状态预期!$D$17:$D$33,[1]基础状态预期!N$17:N$33,$C28)&lt;=0,0,求节点([1]基础状态预期!$D$17:$D$33,[1]基础状态预期!N$17:N$33,$C28)),0)</f>
        <v>1.6785183036516743E-2</v>
      </c>
      <c r="N28" s="14">
        <f>IFERROR(IF(求节点([1]基础状态预期!$D$17:$D$33,[1]基础状态预期!O$17:O$33,$C28)&lt;=0,0,求节点([1]基础状态预期!$D$17:$D$33,[1]基础状态预期!O$17:O$33,$C28)),0)</f>
        <v>0</v>
      </c>
      <c r="O28" s="14">
        <f t="shared" si="0"/>
        <v>0</v>
      </c>
      <c r="P28" s="14">
        <f t="shared" si="1"/>
        <v>6</v>
      </c>
      <c r="Q28" s="14">
        <f t="shared" si="2"/>
        <v>10</v>
      </c>
      <c r="R28" s="14">
        <f t="shared" si="3"/>
        <v>22</v>
      </c>
      <c r="S28" s="14">
        <f t="shared" si="4"/>
        <v>50</v>
      </c>
      <c r="T28" s="32">
        <f>IFERROR(IF(求节点([1]基础状态预期!$D$17:$D$55,[1]基础状态预期!P$17:P$55,$C28)&lt;=0,0,求节点([1]基础状态预期!$D$17:$D$55,[1]基础状态预期!P$17:P$55,$C28)),0)</f>
        <v>0</v>
      </c>
      <c r="U28" s="32">
        <f>IFERROR(IF(求节点([1]基础状态预期!$D$17:$D$55,[1]基础状态预期!Q$17:Q$55,$C28)&lt;=0,0,求节点([1]基础状态预期!$D$17:$D$55,[1]基础状态预期!Q$17:Q$55,$C28)),0)</f>
        <v>0</v>
      </c>
      <c r="V28" s="32">
        <f>IFERROR(IF(求节点([1]基础状态预期!$D$17:$D$55,[1]基础状态预期!R$17:R$55,$C28)&lt;=0,0,求节点([1]基础状态预期!$D$17:$D$55,[1]基础状态预期!R$17:R$55,$C28)),0)</f>
        <v>0.92</v>
      </c>
      <c r="W28" s="32">
        <f>IFERROR(IF(求节点([1]基础状态预期!$D$17:$D$55,[1]基础状态预期!S$17:S$55,$C28)&lt;=0,0,求节点([1]基础状态预期!$D$17:$D$55,[1]基础状态预期!S$17:S$55,$C28)),0)</f>
        <v>0.92</v>
      </c>
      <c r="X28" s="32">
        <f>IFERROR(IF(求节点([1]基础状态预期!$D$17:$D$55,[1]基础状态预期!T$17:T$55,$C28)&lt;=0,0,求节点([1]基础状态预期!$D$17:$D$55,[1]基础状态预期!T$17:T$55,$C28)),0)</f>
        <v>0</v>
      </c>
      <c r="Y28" s="32">
        <f>IFERROR(IF(求节点([1]基础状态预期!$D$17:$D$55,[1]基础状态预期!U$17:U$55,$C28)&lt;=0,0,求节点([1]基础状态预期!$D$17:$D$55,[1]基础状态预期!U$17:U$55,$C28)),0)</f>
        <v>0</v>
      </c>
      <c r="Z28" s="32">
        <f>MIN(IFERROR(IF(求节点([1]基础状态预期!$D$17:$D$55,[1]基础状态预期!V$17:V$55,$C28)&lt;=0,0,求节点([1]基础状态预期!$D$17:$D$55,[1]基础状态预期!V$17:V$55,$C28)),0),10)</f>
        <v>0</v>
      </c>
      <c r="AA28" s="32">
        <f>MIN(IFERROR(IF(求节点([1]基础状态预期!$D$17:$D$55,[1]基础状态预期!W$17:W$55,$C28)&lt;=0,0,求节点([1]基础状态预期!$D$17:$D$55,[1]基础状态预期!W$17:W$55,$C28)),0),60)</f>
        <v>46</v>
      </c>
      <c r="AB28" s="32">
        <f>MIN(IFERROR(IF(求节点([1]基础状态预期!$D$17:$D$55,[1]基础状态预期!X$17:X$55,$C28)&lt;=0,0,求节点([1]基础状态预期!$D$17:$D$55,[1]基础状态预期!X$17:X$55,$C28)),0),80)</f>
        <v>46</v>
      </c>
      <c r="AC28" s="32">
        <f>MIN(IFERROR(IF(求节点([1]基础状态预期!$D$17:$D$55,[1]基础状态预期!Y$17:Y$55,$C28)&lt;=0,0,求节点([1]基础状态预期!$D$17:$D$55,[1]基础状态预期!Y$17:Y$55,$C28)),0),80)</f>
        <v>0</v>
      </c>
      <c r="AD28" s="32">
        <f>IFERROR(IF(求节点([1]基础状态预期!$D$17:$D$55,[1]基础状态预期!Z$17:Z$55,$C28)&lt;=0,0,求节点([1]基础状态预期!$D$17:$D$55,[1]基础状态预期!Z$17:Z$55,$C28)),0)</f>
        <v>0</v>
      </c>
      <c r="AE28" s="32">
        <f>IFERROR(IF(求节点([1]基础状态预期!$D$17:$D$55,[1]基础状态预期!AA$17:AA$55,$C28)&lt;=0,0,求节点([1]基础状态预期!$D$17:$D$55,[1]基础状态预期!AA$17:AA$55,$C28)),0)</f>
        <v>0</v>
      </c>
      <c r="AF28" s="32">
        <f>IFERROR(IF(求节点([1]基础状态预期!$D$17:$D$55,[1]基础状态预期!AB$17:AB$55,$C28)&lt;=0,0,求节点([1]基础状态预期!$D$17:$D$55,[1]基础状态预期!AB$17:AB$55,$C28)),0)</f>
        <v>0</v>
      </c>
      <c r="AG28" s="32">
        <f>IFERROR(IF(求节点([1]基础状态预期!$D$17:$D$55,[1]基础状态预期!AC$17:AC$55,$C28)&lt;=0,0,求节点([1]基础状态预期!$D$17:$D$55,[1]基础状态预期!AC$17:AC$55,$C28)),0)</f>
        <v>1</v>
      </c>
      <c r="AH28" s="32">
        <f>IFERROR(IF(求节点([1]基础状态预期!$D$17:$D$55,[1]基础状态预期!AD$17:AD$55,$C28)&lt;=0,0,求节点([1]基础状态预期!$D$17:$D$55,[1]基础状态预期!AD$17:AD$55,$C28)),0)</f>
        <v>0</v>
      </c>
      <c r="AI28" s="14">
        <f t="shared" si="12"/>
        <v>0</v>
      </c>
      <c r="AJ28" s="14">
        <f t="shared" si="13"/>
        <v>0</v>
      </c>
      <c r="AK28" s="14">
        <f t="shared" si="14"/>
        <v>0</v>
      </c>
      <c r="AL28" s="14">
        <f t="shared" si="15"/>
        <v>10</v>
      </c>
      <c r="AM28" s="14">
        <f t="shared" si="16"/>
        <v>0</v>
      </c>
      <c r="AN28" s="14">
        <v>0</v>
      </c>
      <c r="AO28" s="14">
        <f>IFERROR(IF(求节点([1]各r阵容卡情况!$F$11:$F$27,[1]各r阵容卡情况!G$11:G$27,$C28)&lt;=0,0,求节点([1]各r阵容卡情况!$F$11:$F$27,[1]各r阵容卡情况!G$11:G$27,$C28)),0)</f>
        <v>6</v>
      </c>
      <c r="AP28" s="14">
        <f>IFERROR(IF(求节点([1]各r阵容卡情况!$F$11:$F$27,[1]各r阵容卡情况!H$11:H$27,$C28)&lt;=0,0,求节点([1]各r阵容卡情况!$F$11:$F$27,[1]各r阵容卡情况!H$11:H$27,$C28)),0)</f>
        <v>0</v>
      </c>
      <c r="AQ28" s="14">
        <f>IFERROR(IF(求节点([1]各r阵容卡情况!$F$11:$F$27,[1]各r阵容卡情况!I$11:I$27,$C28)&lt;=0,0,求节点([1]各r阵容卡情况!$F$11:$F$27,[1]各r阵容卡情况!I$11:I$27,$C28)),0)</f>
        <v>0</v>
      </c>
      <c r="AR28" s="14">
        <f>IFERROR(IF(求节点([1]各r阵容卡情况!$F$11:$F$27,[1]各r阵容卡情况!J$11:J$27,$C28)&lt;=0,0,求节点([1]各r阵容卡情况!$F$11:$F$27,[1]各r阵容卡情况!J$11:J$27,$C28)),0)</f>
        <v>0</v>
      </c>
      <c r="AS28" s="14">
        <v>0</v>
      </c>
      <c r="AT28" s="14">
        <f>IFERROR(IF(求节点([1]各r阵容卡情况!$F$11:$F$27,[1]各r阵容卡情况!K$11:K$27,$C28)&lt;=0,0,求节点([1]各r阵容卡情况!$F$11:$F$27,[1]各r阵容卡情况!K$11:K$27,$C28)),0)</f>
        <v>3</v>
      </c>
      <c r="AU28" s="14">
        <f>IFERROR(IF(求节点([1]各r阵容卡情况!$F$11:$F$27,[1]各r阵容卡情况!L$11:L$27,$C28)&lt;=0,0,求节点([1]各r阵容卡情况!$F$11:$F$27,[1]各r阵容卡情况!L$11:L$27,$C28)),0)</f>
        <v>2.4137341043606613</v>
      </c>
      <c r="AV28" s="14">
        <f>IFERROR(IF(求节点([1]各r阵容卡情况!$F$11:$F$27,[1]各r阵容卡情况!M$11:M$27,$C28)&lt;=0,0,求节点([1]各r阵容卡情况!$F$11:$F$27,[1]各r阵容卡情况!M$11:M$27,$C28)),0)</f>
        <v>1.6785183036516743E-2</v>
      </c>
      <c r="AW28" s="14">
        <f>IFERROR(IF(求节点([1]各r阵容卡情况!$F$11:$F$27,[1]各r阵容卡情况!N$11:N$27,$C28)&lt;=0,0,求节点([1]各r阵容卡情况!$F$11:$F$27,[1]各r阵容卡情况!N$11:N$27,$C28)),0)</f>
        <v>0</v>
      </c>
      <c r="AX28" s="14">
        <f t="shared" si="17"/>
        <v>0</v>
      </c>
      <c r="AY28" s="14">
        <f t="shared" si="18"/>
        <v>15</v>
      </c>
      <c r="AZ28" s="14">
        <f t="shared" si="19"/>
        <v>20</v>
      </c>
      <c r="BA28" s="14">
        <f t="shared" si="20"/>
        <v>22</v>
      </c>
      <c r="BB28" s="14">
        <f t="shared" si="21"/>
        <v>50</v>
      </c>
      <c r="BC28" s="14">
        <v>0</v>
      </c>
      <c r="BD28" s="15">
        <f>IFERROR(IF(求节点([1]各r阵容卡情况!$F$11:$F$27,[1]各r阵容卡情况!S$11:S$27,$C28)&lt;=0,0,求节点([1]各r阵容卡情况!$F$11:$F$27,[1]各r阵容卡情况!S$11:S$27,$C28)),0)</f>
        <v>0.92</v>
      </c>
      <c r="BE28" s="15">
        <f>IFERROR(IF(求节点([1]各r阵容卡情况!$F$11:$F$27,[1]各r阵容卡情况!T$11:T$27,$C28)&lt;=0,0,求节点([1]各r阵容卡情况!$F$11:$F$27,[1]各r阵容卡情况!T$11:T$27,$C28)),0)</f>
        <v>0.92</v>
      </c>
      <c r="BF28" s="15">
        <f>IFERROR(IF(求节点([1]各r阵容卡情况!$F$11:$F$27,[1]各r阵容卡情况!U$11:U$27,$C28)&lt;=0,0,求节点([1]各r阵容卡情况!$F$11:$F$27,[1]各r阵容卡情况!U$11:U$27,$C28)),0)</f>
        <v>0.92</v>
      </c>
      <c r="BG28" s="15">
        <f>IFERROR(IF(求节点([1]各r阵容卡情况!$F$11:$F$27,[1]各r阵容卡情况!V$11:V$27,$C28)&lt;=0,0,求节点([1]各r阵容卡情况!$F$11:$F$27,[1]各r阵容卡情况!V$11:V$27,$C28)),0)</f>
        <v>0.92</v>
      </c>
      <c r="BH28" s="14">
        <f t="shared" si="22"/>
        <v>10</v>
      </c>
      <c r="BI28" s="14">
        <f t="shared" si="22"/>
        <v>10</v>
      </c>
      <c r="BJ28" s="14">
        <f t="shared" si="23"/>
        <v>23</v>
      </c>
      <c r="BK28" s="14">
        <f t="shared" si="24"/>
        <v>23</v>
      </c>
      <c r="BL28" s="14">
        <f t="shared" si="24"/>
        <v>23</v>
      </c>
      <c r="BM28" s="14">
        <v>0</v>
      </c>
      <c r="BN28" s="14">
        <f>IFERROR(IF(求节点([1]各r阵容卡情况!$F$11:$F$27,[1]各r阵容卡情况!AA$11:AA$27,$C28)&lt;=0,0,求节点([1]各r阵容卡情况!$F$11:$F$27,[1]各r阵容卡情况!AA$11:AA$27,$C28)),0)</f>
        <v>0</v>
      </c>
      <c r="BO28" s="14">
        <f>IFERROR(IF(求节点([1]各r阵容卡情况!$F$11:$F$27,[1]各r阵容卡情况!AB$11:AB$27,$C28)&lt;=0,0,求节点([1]各r阵容卡情况!$F$11:$F$27,[1]各r阵容卡情况!AB$11:AB$27,$C28)),0)</f>
        <v>1</v>
      </c>
      <c r="BP28" s="14">
        <f>IFERROR(IF(求节点([1]各r阵容卡情况!$F$11:$F$27,[1]各r阵容卡情况!AC$11:AC$27,$C28)&lt;=0,0,求节点([1]各r阵容卡情况!$F$11:$F$27,[1]各r阵容卡情况!AC$11:AC$27,$C28)),0)</f>
        <v>1</v>
      </c>
      <c r="BQ28" s="14">
        <f>IFERROR(IF(求节点([1]各r阵容卡情况!$F$11:$F$27,[1]各r阵容卡情况!AD$11:AD$27,$C28)&lt;=0,0,求节点([1]各r阵容卡情况!$F$11:$F$27,[1]各r阵容卡情况!AD$11:AD$27,$C28)),0)</f>
        <v>1</v>
      </c>
      <c r="BR28" s="14">
        <f t="shared" si="25"/>
        <v>0</v>
      </c>
      <c r="BS28" s="14">
        <f t="shared" si="26"/>
        <v>0</v>
      </c>
      <c r="BT28" s="14">
        <f t="shared" si="27"/>
        <v>2</v>
      </c>
      <c r="BU28" s="14">
        <f t="shared" si="28"/>
        <v>10</v>
      </c>
      <c r="BV28" s="14">
        <f t="shared" si="29"/>
        <v>20</v>
      </c>
      <c r="CH28" s="27">
        <f t="shared" si="30"/>
        <v>0</v>
      </c>
      <c r="CI28" s="27">
        <f t="shared" si="31"/>
        <v>6</v>
      </c>
      <c r="CJ28" s="27">
        <f t="shared" si="32"/>
        <v>0</v>
      </c>
      <c r="CK28" s="27">
        <f t="shared" si="33"/>
        <v>0</v>
      </c>
      <c r="CL28" s="27">
        <f t="shared" si="34"/>
        <v>0</v>
      </c>
    </row>
    <row r="29" spans="3:90" x14ac:dyDescent="0.15">
      <c r="C29" s="13">
        <v>24</v>
      </c>
      <c r="D29" s="14">
        <v>12</v>
      </c>
      <c r="E29" s="14">
        <f>IFERROR(IF(求节点([1]基础状态预期!$D$17:$D$33,[1]基础状态预期!F$17:F$33,$C29)&lt;=0,0,求节点([1]基础状态预期!$D$17:$D$33,[1]基础状态预期!F$17:F$33,$C29)),0)</f>
        <v>0</v>
      </c>
      <c r="F29" s="14">
        <f>IFERROR(IF(求节点([1]基础状态预期!$D$17:$D$33,[1]基础状态预期!G$17:G$33,$C29)&lt;=0,0,求节点([1]基础状态预期!$D$17:$D$33,[1]基础状态预期!G$17:G$33,$C29)),0)</f>
        <v>0</v>
      </c>
      <c r="G29" s="14">
        <f>IFERROR(IF(求节点([1]基础状态预期!$D$17:$D$33,[1]基础状态预期!H$17:H$33,$C29)&lt;=0,0,求节点([1]基础状态预期!$D$17:$D$33,[1]基础状态预期!H$17:H$33,$C29)),0)</f>
        <v>0</v>
      </c>
      <c r="H29" s="14">
        <f>IFERROR(IF(求节点([1]基础状态预期!$D$17:$D$33,[1]基础状态预期!I$17:I$33,$C29)&lt;=0,0,求节点([1]基础状态预期!$D$17:$D$33,[1]基础状态预期!I$17:I$33,$C29)),0)</f>
        <v>6</v>
      </c>
      <c r="I29" s="14">
        <f>IFERROR(IF(求节点([1]基础状态预期!$D$17:$D$33,[1]基础状态预期!J$17:J$33,$C29)&lt;=0,0,求节点([1]基础状态预期!$D$17:$D$33,[1]基础状态预期!J$17:J$33,$C29)),0)</f>
        <v>0</v>
      </c>
      <c r="J29" s="14">
        <f>IFERROR(IF(求节点([1]基础状态预期!$D$17:$D$33,[1]基础状态预期!K$17:K$33,$C29)&lt;=0,0,求节点([1]基础状态预期!$D$17:$D$33,[1]基础状态预期!K$17:K$33,$C29)),0)</f>
        <v>0</v>
      </c>
      <c r="K29" s="14">
        <f>IFERROR(IF(求节点([1]基础状态预期!$D$17:$D$33,[1]基础状态预期!L$17:L$33,$C29)&lt;=0,0,求节点([1]基础状态预期!$D$17:$D$33,[1]基础状态预期!L$17:L$33,$C29)),0)</f>
        <v>0</v>
      </c>
      <c r="L29" s="14">
        <f>IFERROR(IF(求节点([1]基础状态预期!$D$17:$D$33,[1]基础状态预期!M$17:M$33,$C29)&lt;=0,0,求节点([1]基础状态预期!$D$17:$D$33,[1]基础状态预期!M$17:M$33,$C29)),0)</f>
        <v>0</v>
      </c>
      <c r="M29" s="14">
        <f>IFERROR(IF(求节点([1]基础状态预期!$D$17:$D$33,[1]基础状态预期!N$17:N$33,$C29)&lt;=0,0,求节点([1]基础状态预期!$D$17:$D$33,[1]基础状态预期!N$17:N$33,$C29)),0)</f>
        <v>2.2380244048688991E-2</v>
      </c>
      <c r="N29" s="14">
        <f>IFERROR(IF(求节点([1]基础状态预期!$D$17:$D$33,[1]基础状态预期!O$17:O$33,$C29)&lt;=0,0,求节点([1]基础状态预期!$D$17:$D$33,[1]基础状态预期!O$17:O$33,$C29)),0)</f>
        <v>0</v>
      </c>
      <c r="O29" s="14">
        <f t="shared" si="0"/>
        <v>0</v>
      </c>
      <c r="P29" s="14">
        <f t="shared" si="1"/>
        <v>6</v>
      </c>
      <c r="Q29" s="14">
        <f t="shared" si="2"/>
        <v>10</v>
      </c>
      <c r="R29" s="14">
        <f t="shared" si="3"/>
        <v>22</v>
      </c>
      <c r="S29" s="14">
        <f t="shared" si="4"/>
        <v>50</v>
      </c>
      <c r="T29" s="32">
        <f>IFERROR(IF(求节点([1]基础状态预期!$D$17:$D$55,[1]基础状态预期!P$17:P$55,$C29)&lt;=0,0,求节点([1]基础状态预期!$D$17:$D$55,[1]基础状态预期!P$17:P$55,$C29)),0)</f>
        <v>0</v>
      </c>
      <c r="U29" s="32">
        <f>IFERROR(IF(求节点([1]基础状态预期!$D$17:$D$55,[1]基础状态预期!Q$17:Q$55,$C29)&lt;=0,0,求节点([1]基础状态预期!$D$17:$D$55,[1]基础状态预期!Q$17:Q$55,$C29)),0)</f>
        <v>0</v>
      </c>
      <c r="V29" s="32">
        <f>IFERROR(IF(求节点([1]基础状态预期!$D$17:$D$55,[1]基础状态预期!R$17:R$55,$C29)&lt;=0,0,求节点([1]基础状态预期!$D$17:$D$55,[1]基础状态预期!R$17:R$55,$C29)),0)</f>
        <v>0.96000000000000008</v>
      </c>
      <c r="W29" s="32">
        <f>IFERROR(IF(求节点([1]基础状态预期!$D$17:$D$55,[1]基础状态预期!S$17:S$55,$C29)&lt;=0,0,求节点([1]基础状态预期!$D$17:$D$55,[1]基础状态预期!S$17:S$55,$C29)),0)</f>
        <v>0.96000000000000008</v>
      </c>
      <c r="X29" s="32">
        <f>IFERROR(IF(求节点([1]基础状态预期!$D$17:$D$55,[1]基础状态预期!T$17:T$55,$C29)&lt;=0,0,求节点([1]基础状态预期!$D$17:$D$55,[1]基础状态预期!T$17:T$55,$C29)),0)</f>
        <v>0</v>
      </c>
      <c r="Y29" s="32">
        <f>IFERROR(IF(求节点([1]基础状态预期!$D$17:$D$55,[1]基础状态预期!U$17:U$55,$C29)&lt;=0,0,求节点([1]基础状态预期!$D$17:$D$55,[1]基础状态预期!U$17:U$55,$C29)),0)</f>
        <v>0</v>
      </c>
      <c r="Z29" s="32">
        <f>MIN(IFERROR(IF(求节点([1]基础状态预期!$D$17:$D$55,[1]基础状态预期!V$17:V$55,$C29)&lt;=0,0,求节点([1]基础状态预期!$D$17:$D$55,[1]基础状态预期!V$17:V$55,$C29)),0),10)</f>
        <v>0</v>
      </c>
      <c r="AA29" s="32">
        <f>MIN(IFERROR(IF(求节点([1]基础状态预期!$D$17:$D$55,[1]基础状态预期!W$17:W$55,$C29)&lt;=0,0,求节点([1]基础状态预期!$D$17:$D$55,[1]基础状态预期!W$17:W$55,$C29)),0),60)</f>
        <v>48</v>
      </c>
      <c r="AB29" s="32">
        <f>MIN(IFERROR(IF(求节点([1]基础状态预期!$D$17:$D$55,[1]基础状态预期!X$17:X$55,$C29)&lt;=0,0,求节点([1]基础状态预期!$D$17:$D$55,[1]基础状态预期!X$17:X$55,$C29)),0),80)</f>
        <v>48</v>
      </c>
      <c r="AC29" s="32">
        <f>MIN(IFERROR(IF(求节点([1]基础状态预期!$D$17:$D$55,[1]基础状态预期!Y$17:Y$55,$C29)&lt;=0,0,求节点([1]基础状态预期!$D$17:$D$55,[1]基础状态预期!Y$17:Y$55,$C29)),0),80)</f>
        <v>0</v>
      </c>
      <c r="AD29" s="32">
        <f>IFERROR(IF(求节点([1]基础状态预期!$D$17:$D$55,[1]基础状态预期!Z$17:Z$55,$C29)&lt;=0,0,求节点([1]基础状态预期!$D$17:$D$55,[1]基础状态预期!Z$17:Z$55,$C29)),0)</f>
        <v>0</v>
      </c>
      <c r="AE29" s="32">
        <f>IFERROR(IF(求节点([1]基础状态预期!$D$17:$D$55,[1]基础状态预期!AA$17:AA$55,$C29)&lt;=0,0,求节点([1]基础状态预期!$D$17:$D$55,[1]基础状态预期!AA$17:AA$55,$C29)),0)</f>
        <v>0</v>
      </c>
      <c r="AF29" s="32">
        <f>IFERROR(IF(求节点([1]基础状态预期!$D$17:$D$55,[1]基础状态预期!AB$17:AB$55,$C29)&lt;=0,0,求节点([1]基础状态预期!$D$17:$D$55,[1]基础状态预期!AB$17:AB$55,$C29)),0)</f>
        <v>0</v>
      </c>
      <c r="AG29" s="32">
        <f>IFERROR(IF(求节点([1]基础状态预期!$D$17:$D$55,[1]基础状态预期!AC$17:AC$55,$C29)&lt;=0,0,求节点([1]基础状态预期!$D$17:$D$55,[1]基础状态预期!AC$17:AC$55,$C29)),0)</f>
        <v>1</v>
      </c>
      <c r="AH29" s="32">
        <f>IFERROR(IF(求节点([1]基础状态预期!$D$17:$D$55,[1]基础状态预期!AD$17:AD$55,$C29)&lt;=0,0,求节点([1]基础状态预期!$D$17:$D$55,[1]基础状态预期!AD$17:AD$55,$C29)),0)</f>
        <v>0</v>
      </c>
      <c r="AI29" s="14">
        <f t="shared" si="12"/>
        <v>0</v>
      </c>
      <c r="AJ29" s="14">
        <f t="shared" si="13"/>
        <v>0</v>
      </c>
      <c r="AK29" s="14">
        <f t="shared" si="14"/>
        <v>0</v>
      </c>
      <c r="AL29" s="14">
        <f t="shared" si="15"/>
        <v>10</v>
      </c>
      <c r="AM29" s="14">
        <f t="shared" si="16"/>
        <v>0</v>
      </c>
      <c r="AN29" s="14">
        <v>0</v>
      </c>
      <c r="AO29" s="14">
        <f>IFERROR(IF(求节点([1]各r阵容卡情况!$F$11:$F$27,[1]各r阵容卡情况!G$11:G$27,$C29)&lt;=0,0,求节点([1]各r阵容卡情况!$F$11:$F$27,[1]各r阵容卡情况!G$11:G$27,$C29)),0)</f>
        <v>6</v>
      </c>
      <c r="AP29" s="14">
        <f>IFERROR(IF(求节点([1]各r阵容卡情况!$F$11:$F$27,[1]各r阵容卡情况!H$11:H$27,$C29)&lt;=0,0,求节点([1]各r阵容卡情况!$F$11:$F$27,[1]各r阵容卡情况!H$11:H$27,$C29)),0)</f>
        <v>0</v>
      </c>
      <c r="AQ29" s="14">
        <f>IFERROR(IF(求节点([1]各r阵容卡情况!$F$11:$F$27,[1]各r阵容卡情况!I$11:I$27,$C29)&lt;=0,0,求节点([1]各r阵容卡情况!$F$11:$F$27,[1]各r阵容卡情况!I$11:I$27,$C29)),0)</f>
        <v>0</v>
      </c>
      <c r="AR29" s="14">
        <f>IFERROR(IF(求节点([1]各r阵容卡情况!$F$11:$F$27,[1]各r阵容卡情况!J$11:J$27,$C29)&lt;=0,0,求节点([1]各r阵容卡情况!$F$11:$F$27,[1]各r阵容卡情况!J$11:J$27,$C29)),0)</f>
        <v>0</v>
      </c>
      <c r="AS29" s="14">
        <v>0</v>
      </c>
      <c r="AT29" s="14">
        <f>IFERROR(IF(求节点([1]各r阵容卡情况!$F$11:$F$27,[1]各r阵容卡情况!K$11:K$27,$C29)&lt;=0,0,求节点([1]各r阵容卡情况!$F$11:$F$27,[1]各r阵容卡情况!K$11:K$27,$C29)),0)</f>
        <v>3</v>
      </c>
      <c r="AU29" s="14">
        <f>IFERROR(IF(求节点([1]各r阵容卡情况!$F$11:$F$27,[1]各r阵容卡情况!L$11:L$27,$C29)&lt;=0,0,求节点([1]各r阵容卡情况!$F$11:$F$27,[1]各r阵容卡情况!L$11:L$27,$C29)),0)</f>
        <v>2.5502468972153145</v>
      </c>
      <c r="AV29" s="14">
        <f>IFERROR(IF(求节点([1]各r阵容卡情况!$F$11:$F$27,[1]各r阵容卡情况!M$11:M$27,$C29)&lt;=0,0,求节点([1]各r阵容卡情况!$F$11:$F$27,[1]各r阵容卡情况!M$11:M$27,$C29)),0)</f>
        <v>2.2380244048688991E-2</v>
      </c>
      <c r="AW29" s="14">
        <f>IFERROR(IF(求节点([1]各r阵容卡情况!$F$11:$F$27,[1]各r阵容卡情况!N$11:N$27,$C29)&lt;=0,0,求节点([1]各r阵容卡情况!$F$11:$F$27,[1]各r阵容卡情况!N$11:N$27,$C29)),0)</f>
        <v>0</v>
      </c>
      <c r="AX29" s="14">
        <f t="shared" si="17"/>
        <v>0</v>
      </c>
      <c r="AY29" s="14">
        <f t="shared" si="18"/>
        <v>15</v>
      </c>
      <c r="AZ29" s="14">
        <f t="shared" si="19"/>
        <v>20</v>
      </c>
      <c r="BA29" s="14">
        <f t="shared" si="20"/>
        <v>22</v>
      </c>
      <c r="BB29" s="14">
        <f t="shared" si="21"/>
        <v>50</v>
      </c>
      <c r="BC29" s="14">
        <v>0</v>
      </c>
      <c r="BD29" s="15">
        <f>IFERROR(IF(求节点([1]各r阵容卡情况!$F$11:$F$27,[1]各r阵容卡情况!S$11:S$27,$C29)&lt;=0,0,求节点([1]各r阵容卡情况!$F$11:$F$27,[1]各r阵容卡情况!S$11:S$27,$C29)),0)</f>
        <v>0.96000000000000008</v>
      </c>
      <c r="BE29" s="15">
        <f>IFERROR(IF(求节点([1]各r阵容卡情况!$F$11:$F$27,[1]各r阵容卡情况!T$11:T$27,$C29)&lt;=0,0,求节点([1]各r阵容卡情况!$F$11:$F$27,[1]各r阵容卡情况!T$11:T$27,$C29)),0)</f>
        <v>0.96000000000000008</v>
      </c>
      <c r="BF29" s="15">
        <f>IFERROR(IF(求节点([1]各r阵容卡情况!$F$11:$F$27,[1]各r阵容卡情况!U$11:U$27,$C29)&lt;=0,0,求节点([1]各r阵容卡情况!$F$11:$F$27,[1]各r阵容卡情况!U$11:U$27,$C29)),0)</f>
        <v>0.96000000000000008</v>
      </c>
      <c r="BG29" s="15">
        <f>IFERROR(IF(求节点([1]各r阵容卡情况!$F$11:$F$27,[1]各r阵容卡情况!V$11:V$27,$C29)&lt;=0,0,求节点([1]各r阵容卡情况!$F$11:$F$27,[1]各r阵容卡情况!V$11:V$27,$C29)),0)</f>
        <v>0.96000000000000008</v>
      </c>
      <c r="BH29" s="14">
        <f t="shared" si="22"/>
        <v>10</v>
      </c>
      <c r="BI29" s="14">
        <f t="shared" si="22"/>
        <v>10</v>
      </c>
      <c r="BJ29" s="14">
        <f t="shared" si="23"/>
        <v>24</v>
      </c>
      <c r="BK29" s="14">
        <f t="shared" si="24"/>
        <v>24</v>
      </c>
      <c r="BL29" s="14">
        <f t="shared" si="24"/>
        <v>24</v>
      </c>
      <c r="BM29" s="14">
        <v>0</v>
      </c>
      <c r="BN29" s="14">
        <f>IFERROR(IF(求节点([1]各r阵容卡情况!$F$11:$F$27,[1]各r阵容卡情况!AA$11:AA$27,$C29)&lt;=0,0,求节点([1]各r阵容卡情况!$F$11:$F$27,[1]各r阵容卡情况!AA$11:AA$27,$C29)),0)</f>
        <v>0</v>
      </c>
      <c r="BO29" s="14">
        <f>IFERROR(IF(求节点([1]各r阵容卡情况!$F$11:$F$27,[1]各r阵容卡情况!AB$11:AB$27,$C29)&lt;=0,0,求节点([1]各r阵容卡情况!$F$11:$F$27,[1]各r阵容卡情况!AB$11:AB$27,$C29)),0)</f>
        <v>1</v>
      </c>
      <c r="BP29" s="14">
        <f>IFERROR(IF(求节点([1]各r阵容卡情况!$F$11:$F$27,[1]各r阵容卡情况!AC$11:AC$27,$C29)&lt;=0,0,求节点([1]各r阵容卡情况!$F$11:$F$27,[1]各r阵容卡情况!AC$11:AC$27,$C29)),0)</f>
        <v>1</v>
      </c>
      <c r="BQ29" s="14">
        <f>IFERROR(IF(求节点([1]各r阵容卡情况!$F$11:$F$27,[1]各r阵容卡情况!AD$11:AD$27,$C29)&lt;=0,0,求节点([1]各r阵容卡情况!$F$11:$F$27,[1]各r阵容卡情况!AD$11:AD$27,$C29)),0)</f>
        <v>1</v>
      </c>
      <c r="BR29" s="14">
        <f t="shared" si="25"/>
        <v>0</v>
      </c>
      <c r="BS29" s="14">
        <f t="shared" si="26"/>
        <v>0</v>
      </c>
      <c r="BT29" s="14">
        <f t="shared" si="27"/>
        <v>2</v>
      </c>
      <c r="BU29" s="14">
        <f t="shared" si="28"/>
        <v>10</v>
      </c>
      <c r="BV29" s="14">
        <f t="shared" si="29"/>
        <v>20</v>
      </c>
      <c r="CH29" s="27">
        <f t="shared" si="30"/>
        <v>0</v>
      </c>
      <c r="CI29" s="27">
        <f t="shared" si="31"/>
        <v>6</v>
      </c>
      <c r="CJ29" s="27">
        <f t="shared" si="32"/>
        <v>0</v>
      </c>
      <c r="CK29" s="27">
        <f t="shared" si="33"/>
        <v>0</v>
      </c>
      <c r="CL29" s="27">
        <f t="shared" si="34"/>
        <v>0</v>
      </c>
    </row>
    <row r="30" spans="3:90" x14ac:dyDescent="0.15">
      <c r="C30" s="13">
        <v>25</v>
      </c>
      <c r="D30" s="14">
        <v>13</v>
      </c>
      <c r="E30" s="14">
        <f>IFERROR(IF(求节点([1]基础状态预期!$D$17:$D$33,[1]基础状态预期!F$17:F$33,$C30)&lt;=0,0,求节点([1]基础状态预期!$D$17:$D$33,[1]基础状态预期!F$17:F$33,$C30)),0)</f>
        <v>0</v>
      </c>
      <c r="F30" s="14">
        <f>IFERROR(IF(求节点([1]基础状态预期!$D$17:$D$33,[1]基础状态预期!G$17:G$33,$C30)&lt;=0,0,求节点([1]基础状态预期!$D$17:$D$33,[1]基础状态预期!G$17:G$33,$C30)),0)</f>
        <v>0</v>
      </c>
      <c r="G30" s="14">
        <f>IFERROR(IF(求节点([1]基础状态预期!$D$17:$D$33,[1]基础状态预期!H$17:H$33,$C30)&lt;=0,0,求节点([1]基础状态预期!$D$17:$D$33,[1]基础状态预期!H$17:H$33,$C30)),0)</f>
        <v>0</v>
      </c>
      <c r="H30" s="14">
        <f>IFERROR(IF(求节点([1]基础状态预期!$D$17:$D$33,[1]基础状态预期!I$17:I$33,$C30)&lt;=0,0,求节点([1]基础状态预期!$D$17:$D$33,[1]基础状态预期!I$17:I$33,$C30)),0)</f>
        <v>6</v>
      </c>
      <c r="I30" s="14">
        <f>IFERROR(IF(求节点([1]基础状态预期!$D$17:$D$33,[1]基础状态预期!J$17:J$33,$C30)&lt;=0,0,求节点([1]基础状态预期!$D$17:$D$33,[1]基础状态预期!J$17:J$33,$C30)),0)</f>
        <v>0</v>
      </c>
      <c r="J30" s="14">
        <f>IFERROR(IF(求节点([1]基础状态预期!$D$17:$D$33,[1]基础状态预期!K$17:K$33,$C30)&lt;=0,0,求节点([1]基础状态预期!$D$17:$D$33,[1]基础状态预期!K$17:K$33,$C30)),0)</f>
        <v>0</v>
      </c>
      <c r="K30" s="14">
        <f>IFERROR(IF(求节点([1]基础状态预期!$D$17:$D$33,[1]基础状态预期!L$17:L$33,$C30)&lt;=0,0,求节点([1]基础状态预期!$D$17:$D$33,[1]基础状态预期!L$17:L$33,$C30)),0)</f>
        <v>0</v>
      </c>
      <c r="L30" s="14">
        <f>IFERROR(IF(求节点([1]基础状态预期!$D$17:$D$33,[1]基础状态预期!M$17:M$33,$C30)&lt;=0,0,求节点([1]基础状态预期!$D$17:$D$33,[1]基础状态预期!M$17:M$33,$C30)),0)</f>
        <v>0</v>
      </c>
      <c r="M30" s="14">
        <f>IFERROR(IF(求节点([1]基础状态预期!$D$17:$D$33,[1]基础状态预期!N$17:N$33,$C30)&lt;=0,0,求节点([1]基础状态预期!$D$17:$D$33,[1]基础状态预期!N$17:N$33,$C30)),0)</f>
        <v>2.7975305060861239E-2</v>
      </c>
      <c r="N30" s="14">
        <f>IFERROR(IF(求节点([1]基础状态预期!$D$17:$D$33,[1]基础状态预期!O$17:O$33,$C30)&lt;=0,0,求节点([1]基础状态预期!$D$17:$D$33,[1]基础状态预期!O$17:O$33,$C30)),0)</f>
        <v>0</v>
      </c>
      <c r="O30" s="14">
        <f t="shared" si="0"/>
        <v>0</v>
      </c>
      <c r="P30" s="14">
        <f t="shared" si="1"/>
        <v>6</v>
      </c>
      <c r="Q30" s="14">
        <f t="shared" si="2"/>
        <v>10</v>
      </c>
      <c r="R30" s="14">
        <f t="shared" si="3"/>
        <v>22</v>
      </c>
      <c r="S30" s="14">
        <f t="shared" si="4"/>
        <v>50</v>
      </c>
      <c r="T30" s="32">
        <f>IFERROR(IF(求节点([1]基础状态预期!$D$17:$D$55,[1]基础状态预期!P$17:P$55,$C30)&lt;=0,0,求节点([1]基础状态预期!$D$17:$D$55,[1]基础状态预期!P$17:P$55,$C30)),0)</f>
        <v>0</v>
      </c>
      <c r="U30" s="32">
        <f>IFERROR(IF(求节点([1]基础状态预期!$D$17:$D$55,[1]基础状态预期!Q$17:Q$55,$C30)&lt;=0,0,求节点([1]基础状态预期!$D$17:$D$55,[1]基础状态预期!Q$17:Q$55,$C30)),0)</f>
        <v>0</v>
      </c>
      <c r="V30" s="32">
        <f>IFERROR(IF(求节点([1]基础状态预期!$D$17:$D$55,[1]基础状态预期!R$17:R$55,$C30)&lt;=0,0,求节点([1]基础状态预期!$D$17:$D$55,[1]基础状态预期!R$17:R$55,$C30)),0)</f>
        <v>1</v>
      </c>
      <c r="W30" s="32">
        <f>IFERROR(IF(求节点([1]基础状态预期!$D$17:$D$55,[1]基础状态预期!S$17:S$55,$C30)&lt;=0,0,求节点([1]基础状态预期!$D$17:$D$55,[1]基础状态预期!S$17:S$55,$C30)),0)</f>
        <v>1</v>
      </c>
      <c r="X30" s="32">
        <f>IFERROR(IF(求节点([1]基础状态预期!$D$17:$D$55,[1]基础状态预期!T$17:T$55,$C30)&lt;=0,0,求节点([1]基础状态预期!$D$17:$D$55,[1]基础状态预期!T$17:T$55,$C30)),0)</f>
        <v>0</v>
      </c>
      <c r="Y30" s="32">
        <f>IFERROR(IF(求节点([1]基础状态预期!$D$17:$D$55,[1]基础状态预期!U$17:U$55,$C30)&lt;=0,0,求节点([1]基础状态预期!$D$17:$D$55,[1]基础状态预期!U$17:U$55,$C30)),0)</f>
        <v>0</v>
      </c>
      <c r="Z30" s="32">
        <f>MIN(IFERROR(IF(求节点([1]基础状态预期!$D$17:$D$55,[1]基础状态预期!V$17:V$55,$C30)&lt;=0,0,求节点([1]基础状态预期!$D$17:$D$55,[1]基础状态预期!V$17:V$55,$C30)),0),10)</f>
        <v>0</v>
      </c>
      <c r="AA30" s="32">
        <f>MIN(IFERROR(IF(求节点([1]基础状态预期!$D$17:$D$55,[1]基础状态预期!W$17:W$55,$C30)&lt;=0,0,求节点([1]基础状态预期!$D$17:$D$55,[1]基础状态预期!W$17:W$55,$C30)),0),60)</f>
        <v>50</v>
      </c>
      <c r="AB30" s="32">
        <f>MIN(IFERROR(IF(求节点([1]基础状态预期!$D$17:$D$55,[1]基础状态预期!X$17:X$55,$C30)&lt;=0,0,求节点([1]基础状态预期!$D$17:$D$55,[1]基础状态预期!X$17:X$55,$C30)),0),80)</f>
        <v>50</v>
      </c>
      <c r="AC30" s="32">
        <f>MIN(IFERROR(IF(求节点([1]基础状态预期!$D$17:$D$55,[1]基础状态预期!Y$17:Y$55,$C30)&lt;=0,0,求节点([1]基础状态预期!$D$17:$D$55,[1]基础状态预期!Y$17:Y$55,$C30)),0),80)</f>
        <v>0</v>
      </c>
      <c r="AD30" s="32">
        <f>IFERROR(IF(求节点([1]基础状态预期!$D$17:$D$55,[1]基础状态预期!Z$17:Z$55,$C30)&lt;=0,0,求节点([1]基础状态预期!$D$17:$D$55,[1]基础状态预期!Z$17:Z$55,$C30)),0)</f>
        <v>0</v>
      </c>
      <c r="AE30" s="32">
        <f>IFERROR(IF(求节点([1]基础状态预期!$D$17:$D$55,[1]基础状态预期!AA$17:AA$55,$C30)&lt;=0,0,求节点([1]基础状态预期!$D$17:$D$55,[1]基础状态预期!AA$17:AA$55,$C30)),0)</f>
        <v>0</v>
      </c>
      <c r="AF30" s="32">
        <f>IFERROR(IF(求节点([1]基础状态预期!$D$17:$D$55,[1]基础状态预期!AB$17:AB$55,$C30)&lt;=0,0,求节点([1]基础状态预期!$D$17:$D$55,[1]基础状态预期!AB$17:AB$55,$C30)),0)</f>
        <v>0</v>
      </c>
      <c r="AG30" s="32">
        <f>IFERROR(IF(求节点([1]基础状态预期!$D$17:$D$55,[1]基础状态预期!AC$17:AC$55,$C30)&lt;=0,0,求节点([1]基础状态预期!$D$17:$D$55,[1]基础状态预期!AC$17:AC$55,$C30)),0)</f>
        <v>1</v>
      </c>
      <c r="AH30" s="32">
        <f>IFERROR(IF(求节点([1]基础状态预期!$D$17:$D$55,[1]基础状态预期!AD$17:AD$55,$C30)&lt;=0,0,求节点([1]基础状态预期!$D$17:$D$55,[1]基础状态预期!AD$17:AD$55,$C30)),0)</f>
        <v>0</v>
      </c>
      <c r="AI30" s="14">
        <f t="shared" si="12"/>
        <v>0</v>
      </c>
      <c r="AJ30" s="14">
        <f t="shared" si="13"/>
        <v>0</v>
      </c>
      <c r="AK30" s="14">
        <f t="shared" si="14"/>
        <v>0</v>
      </c>
      <c r="AL30" s="14">
        <f t="shared" si="15"/>
        <v>10</v>
      </c>
      <c r="AM30" s="14">
        <f t="shared" si="16"/>
        <v>0</v>
      </c>
      <c r="AN30" s="14">
        <v>0</v>
      </c>
      <c r="AO30" s="14">
        <f>IFERROR(IF(求节点([1]各r阵容卡情况!$F$11:$F$27,[1]各r阵容卡情况!G$11:G$27,$C30)&lt;=0,0,求节点([1]各r阵容卡情况!$F$11:$F$27,[1]各r阵容卡情况!G$11:G$27,$C30)),0)</f>
        <v>6</v>
      </c>
      <c r="AP30" s="14">
        <f>IFERROR(IF(求节点([1]各r阵容卡情况!$F$11:$F$27,[1]各r阵容卡情况!H$11:H$27,$C30)&lt;=0,0,求节点([1]各r阵容卡情况!$F$11:$F$27,[1]各r阵容卡情况!H$11:H$27,$C30)),0)</f>
        <v>0</v>
      </c>
      <c r="AQ30" s="14">
        <f>IFERROR(IF(求节点([1]各r阵容卡情况!$F$11:$F$27,[1]各r阵容卡情况!I$11:I$27,$C30)&lt;=0,0,求节点([1]各r阵容卡情况!$F$11:$F$27,[1]各r阵容卡情况!I$11:I$27,$C30)),0)</f>
        <v>0</v>
      </c>
      <c r="AR30" s="14">
        <f>IFERROR(IF(求节点([1]各r阵容卡情况!$F$11:$F$27,[1]各r阵容卡情况!J$11:J$27,$C30)&lt;=0,0,求节点([1]各r阵容卡情况!$F$11:$F$27,[1]各r阵容卡情况!J$11:J$27,$C30)),0)</f>
        <v>0</v>
      </c>
      <c r="AS30" s="14">
        <v>0</v>
      </c>
      <c r="AT30" s="14">
        <f>IFERROR(IF(求节点([1]各r阵容卡情况!$F$11:$F$27,[1]各r阵容卡情况!K$11:K$27,$C30)&lt;=0,0,求节点([1]各r阵容卡情况!$F$11:$F$27,[1]各r阵容卡情况!K$11:K$27,$C30)),0)</f>
        <v>3</v>
      </c>
      <c r="AU30" s="14">
        <f>IFERROR(IF(求节点([1]各r阵容卡情况!$F$11:$F$27,[1]各r阵容卡情况!L$11:L$27,$C30)&lt;=0,0,求节点([1]各r阵容卡情况!$F$11:$F$27,[1]各r阵容卡情况!L$11:L$27,$C30)),0)</f>
        <v>2.6867596900699677</v>
      </c>
      <c r="AV30" s="14">
        <f>IFERROR(IF(求节点([1]各r阵容卡情况!$F$11:$F$27,[1]各r阵容卡情况!M$11:M$27,$C30)&lt;=0,0,求节点([1]各r阵容卡情况!$F$11:$F$27,[1]各r阵容卡情况!M$11:M$27,$C30)),0)</f>
        <v>2.7975305060861239E-2</v>
      </c>
      <c r="AW30" s="14">
        <f>IFERROR(IF(求节点([1]各r阵容卡情况!$F$11:$F$27,[1]各r阵容卡情况!N$11:N$27,$C30)&lt;=0,0,求节点([1]各r阵容卡情况!$F$11:$F$27,[1]各r阵容卡情况!N$11:N$27,$C30)),0)</f>
        <v>0</v>
      </c>
      <c r="AX30" s="14">
        <f t="shared" si="17"/>
        <v>0</v>
      </c>
      <c r="AY30" s="14">
        <f t="shared" si="18"/>
        <v>15</v>
      </c>
      <c r="AZ30" s="14">
        <f t="shared" si="19"/>
        <v>20</v>
      </c>
      <c r="BA30" s="14">
        <f t="shared" si="20"/>
        <v>22</v>
      </c>
      <c r="BB30" s="14">
        <f t="shared" si="21"/>
        <v>50</v>
      </c>
      <c r="BC30" s="14">
        <v>0</v>
      </c>
      <c r="BD30" s="15">
        <f>IFERROR(IF(求节点([1]各r阵容卡情况!$F$11:$F$27,[1]各r阵容卡情况!S$11:S$27,$C30)&lt;=0,0,求节点([1]各r阵容卡情况!$F$11:$F$27,[1]各r阵容卡情况!S$11:S$27,$C30)),0)</f>
        <v>1</v>
      </c>
      <c r="BE30" s="15">
        <f>IFERROR(IF(求节点([1]各r阵容卡情况!$F$11:$F$27,[1]各r阵容卡情况!T$11:T$27,$C30)&lt;=0,0,求节点([1]各r阵容卡情况!$F$11:$F$27,[1]各r阵容卡情况!T$11:T$27,$C30)),0)</f>
        <v>1</v>
      </c>
      <c r="BF30" s="15">
        <f>IFERROR(IF(求节点([1]各r阵容卡情况!$F$11:$F$27,[1]各r阵容卡情况!U$11:U$27,$C30)&lt;=0,0,求节点([1]各r阵容卡情况!$F$11:$F$27,[1]各r阵容卡情况!U$11:U$27,$C30)),0)</f>
        <v>1</v>
      </c>
      <c r="BG30" s="15">
        <f>IFERROR(IF(求节点([1]各r阵容卡情况!$F$11:$F$27,[1]各r阵容卡情况!V$11:V$27,$C30)&lt;=0,0,求节点([1]各r阵容卡情况!$F$11:$F$27,[1]各r阵容卡情况!V$11:V$27,$C30)),0)</f>
        <v>1</v>
      </c>
      <c r="BH30" s="14">
        <f t="shared" si="22"/>
        <v>10</v>
      </c>
      <c r="BI30" s="14">
        <f t="shared" si="22"/>
        <v>10</v>
      </c>
      <c r="BJ30" s="14">
        <f t="shared" si="23"/>
        <v>25</v>
      </c>
      <c r="BK30" s="14">
        <f t="shared" si="24"/>
        <v>25</v>
      </c>
      <c r="BL30" s="14">
        <f t="shared" si="24"/>
        <v>25</v>
      </c>
      <c r="BM30" s="14">
        <v>0</v>
      </c>
      <c r="BN30" s="14">
        <f>IFERROR(IF(求节点([1]各r阵容卡情况!$F$11:$F$27,[1]各r阵容卡情况!AA$11:AA$27,$C30)&lt;=0,0,求节点([1]各r阵容卡情况!$F$11:$F$27,[1]各r阵容卡情况!AA$11:AA$27,$C30)),0)</f>
        <v>0</v>
      </c>
      <c r="BO30" s="14">
        <f>IFERROR(IF(求节点([1]各r阵容卡情况!$F$11:$F$27,[1]各r阵容卡情况!AB$11:AB$27,$C30)&lt;=0,0,求节点([1]各r阵容卡情况!$F$11:$F$27,[1]各r阵容卡情况!AB$11:AB$27,$C30)),0)</f>
        <v>1</v>
      </c>
      <c r="BP30" s="14">
        <f>IFERROR(IF(求节点([1]各r阵容卡情况!$F$11:$F$27,[1]各r阵容卡情况!AC$11:AC$27,$C30)&lt;=0,0,求节点([1]各r阵容卡情况!$F$11:$F$27,[1]各r阵容卡情况!AC$11:AC$27,$C30)),0)</f>
        <v>1</v>
      </c>
      <c r="BQ30" s="14">
        <f>IFERROR(IF(求节点([1]各r阵容卡情况!$F$11:$F$27,[1]各r阵容卡情况!AD$11:AD$27,$C30)&lt;=0,0,求节点([1]各r阵容卡情况!$F$11:$F$27,[1]各r阵容卡情况!AD$11:AD$27,$C30)),0)</f>
        <v>1</v>
      </c>
      <c r="BR30" s="14">
        <f t="shared" si="25"/>
        <v>0</v>
      </c>
      <c r="BS30" s="14">
        <f t="shared" si="26"/>
        <v>0</v>
      </c>
      <c r="BT30" s="14">
        <f t="shared" si="27"/>
        <v>2</v>
      </c>
      <c r="BU30" s="14">
        <f t="shared" si="28"/>
        <v>10</v>
      </c>
      <c r="BV30" s="14">
        <f t="shared" si="29"/>
        <v>20</v>
      </c>
      <c r="CH30" s="27">
        <f t="shared" si="30"/>
        <v>0</v>
      </c>
      <c r="CI30" s="27">
        <f t="shared" si="31"/>
        <v>6</v>
      </c>
      <c r="CJ30" s="27">
        <f t="shared" si="32"/>
        <v>0</v>
      </c>
      <c r="CK30" s="27">
        <f t="shared" si="33"/>
        <v>0</v>
      </c>
      <c r="CL30" s="27">
        <f t="shared" si="34"/>
        <v>0</v>
      </c>
    </row>
    <row r="31" spans="3:90" x14ac:dyDescent="0.15">
      <c r="C31" s="13">
        <v>26</v>
      </c>
      <c r="D31" s="14">
        <v>13</v>
      </c>
      <c r="E31" s="14">
        <f>IFERROR(IF(求节点([1]基础状态预期!$D$17:$D$33,[1]基础状态预期!F$17:F$33,$C31)&lt;=0,0,求节点([1]基础状态预期!$D$17:$D$33,[1]基础状态预期!F$17:F$33,$C31)),0)</f>
        <v>0</v>
      </c>
      <c r="F31" s="14">
        <f>IFERROR(IF(求节点([1]基础状态预期!$D$17:$D$33,[1]基础状态预期!G$17:G$33,$C31)&lt;=0,0,求节点([1]基础状态预期!$D$17:$D$33,[1]基础状态预期!G$17:G$33,$C31)),0)</f>
        <v>0</v>
      </c>
      <c r="G31" s="14">
        <f>IFERROR(IF(求节点([1]基础状态预期!$D$17:$D$33,[1]基础状态预期!H$17:H$33,$C31)&lt;=0,0,求节点([1]基础状态预期!$D$17:$D$33,[1]基础状态预期!H$17:H$33,$C31)),0)</f>
        <v>0</v>
      </c>
      <c r="H31" s="14">
        <f>IFERROR(IF(求节点([1]基础状态预期!$D$17:$D$33,[1]基础状态预期!I$17:I$33,$C31)&lt;=0,0,求节点([1]基础状态预期!$D$17:$D$33,[1]基础状态预期!I$17:I$33,$C31)),0)</f>
        <v>6</v>
      </c>
      <c r="I31" s="14">
        <f>IFERROR(IF(求节点([1]基础状态预期!$D$17:$D$33,[1]基础状态预期!J$17:J$33,$C31)&lt;=0,0,求节点([1]基础状态预期!$D$17:$D$33,[1]基础状态预期!J$17:J$33,$C31)),0)</f>
        <v>0</v>
      </c>
      <c r="J31" s="14">
        <f>IFERROR(IF(求节点([1]基础状态预期!$D$17:$D$33,[1]基础状态预期!K$17:K$33,$C31)&lt;=0,0,求节点([1]基础状态预期!$D$17:$D$33,[1]基础状态预期!K$17:K$33,$C31)),0)</f>
        <v>0</v>
      </c>
      <c r="K31" s="14">
        <f>IFERROR(IF(求节点([1]基础状态预期!$D$17:$D$33,[1]基础状态预期!L$17:L$33,$C31)&lt;=0,0,求节点([1]基础状态预期!$D$17:$D$33,[1]基础状态预期!L$17:L$33,$C31)),0)</f>
        <v>0</v>
      </c>
      <c r="L31" s="14">
        <f>IFERROR(IF(求节点([1]基础状态预期!$D$17:$D$33,[1]基础状态预期!M$17:M$33,$C31)&lt;=0,0,求节点([1]基础状态预期!$D$17:$D$33,[1]基础状态预期!M$17:M$33,$C31)),0)</f>
        <v>0</v>
      </c>
      <c r="M31" s="14">
        <f>IFERROR(IF(求节点([1]基础状态预期!$D$17:$D$33,[1]基础状态预期!N$17:N$33,$C31)&lt;=0,0,求节点([1]基础状态预期!$D$17:$D$33,[1]基础状态预期!N$17:N$33,$C31)),0)</f>
        <v>3.3570366073033486E-2</v>
      </c>
      <c r="N31" s="14">
        <f>IFERROR(IF(求节点([1]基础状态预期!$D$17:$D$33,[1]基础状态预期!O$17:O$33,$C31)&lt;=0,0,求节点([1]基础状态预期!$D$17:$D$33,[1]基础状态预期!O$17:O$33,$C31)),0)</f>
        <v>0</v>
      </c>
      <c r="O31" s="14">
        <f t="shared" si="0"/>
        <v>0</v>
      </c>
      <c r="P31" s="14">
        <f t="shared" si="1"/>
        <v>6</v>
      </c>
      <c r="Q31" s="14">
        <f t="shared" si="2"/>
        <v>10</v>
      </c>
      <c r="R31" s="14">
        <f t="shared" si="3"/>
        <v>22</v>
      </c>
      <c r="S31" s="14">
        <f t="shared" si="4"/>
        <v>50</v>
      </c>
      <c r="T31" s="32">
        <f>IFERROR(IF(求节点([1]基础状态预期!$D$17:$D$55,[1]基础状态预期!P$17:P$55,$C31)&lt;=0,0,求节点([1]基础状态预期!$D$17:$D$55,[1]基础状态预期!P$17:P$55,$C31)),0)</f>
        <v>0</v>
      </c>
      <c r="U31" s="32">
        <f>IFERROR(IF(求节点([1]基础状态预期!$D$17:$D$55,[1]基础状态预期!Q$17:Q$55,$C31)&lt;=0,0,求节点([1]基础状态预期!$D$17:$D$55,[1]基础状态预期!Q$17:Q$55,$C31)),0)</f>
        <v>0</v>
      </c>
      <c r="V31" s="32">
        <f>IFERROR(IF(求节点([1]基础状态预期!$D$17:$D$55,[1]基础状态预期!R$17:R$55,$C31)&lt;=0,0,求节点([1]基础状态预期!$D$17:$D$55,[1]基础状态预期!R$17:R$55,$C31)),0)</f>
        <v>1.04</v>
      </c>
      <c r="W31" s="32">
        <f>IFERROR(IF(求节点([1]基础状态预期!$D$17:$D$55,[1]基础状态预期!S$17:S$55,$C31)&lt;=0,0,求节点([1]基础状态预期!$D$17:$D$55,[1]基础状态预期!S$17:S$55,$C31)),0)</f>
        <v>1.04</v>
      </c>
      <c r="X31" s="32">
        <f>IFERROR(IF(求节点([1]基础状态预期!$D$17:$D$55,[1]基础状态预期!T$17:T$55,$C31)&lt;=0,0,求节点([1]基础状态预期!$D$17:$D$55,[1]基础状态预期!T$17:T$55,$C31)),0)</f>
        <v>0</v>
      </c>
      <c r="Y31" s="32">
        <f>IFERROR(IF(求节点([1]基础状态预期!$D$17:$D$55,[1]基础状态预期!U$17:U$55,$C31)&lt;=0,0,求节点([1]基础状态预期!$D$17:$D$55,[1]基础状态预期!U$17:U$55,$C31)),0)</f>
        <v>0</v>
      </c>
      <c r="Z31" s="32">
        <f>MIN(IFERROR(IF(求节点([1]基础状态预期!$D$17:$D$55,[1]基础状态预期!V$17:V$55,$C31)&lt;=0,0,求节点([1]基础状态预期!$D$17:$D$55,[1]基础状态预期!V$17:V$55,$C31)),0),10)</f>
        <v>0</v>
      </c>
      <c r="AA31" s="32">
        <f>MIN(IFERROR(IF(求节点([1]基础状态预期!$D$17:$D$55,[1]基础状态预期!W$17:W$55,$C31)&lt;=0,0,求节点([1]基础状态预期!$D$17:$D$55,[1]基础状态预期!W$17:W$55,$C31)),0),60)</f>
        <v>52</v>
      </c>
      <c r="AB31" s="32">
        <f>MIN(IFERROR(IF(求节点([1]基础状态预期!$D$17:$D$55,[1]基础状态预期!X$17:X$55,$C31)&lt;=0,0,求节点([1]基础状态预期!$D$17:$D$55,[1]基础状态预期!X$17:X$55,$C31)),0),80)</f>
        <v>52</v>
      </c>
      <c r="AC31" s="32">
        <f>MIN(IFERROR(IF(求节点([1]基础状态预期!$D$17:$D$55,[1]基础状态预期!Y$17:Y$55,$C31)&lt;=0,0,求节点([1]基础状态预期!$D$17:$D$55,[1]基础状态预期!Y$17:Y$55,$C31)),0),80)</f>
        <v>0</v>
      </c>
      <c r="AD31" s="32">
        <f>IFERROR(IF(求节点([1]基础状态预期!$D$17:$D$55,[1]基础状态预期!Z$17:Z$55,$C31)&lt;=0,0,求节点([1]基础状态预期!$D$17:$D$55,[1]基础状态预期!Z$17:Z$55,$C31)),0)</f>
        <v>0</v>
      </c>
      <c r="AE31" s="32">
        <f>IFERROR(IF(求节点([1]基础状态预期!$D$17:$D$55,[1]基础状态预期!AA$17:AA$55,$C31)&lt;=0,0,求节点([1]基础状态预期!$D$17:$D$55,[1]基础状态预期!AA$17:AA$55,$C31)),0)</f>
        <v>0</v>
      </c>
      <c r="AF31" s="32">
        <f>IFERROR(IF(求节点([1]基础状态预期!$D$17:$D$55,[1]基础状态预期!AB$17:AB$55,$C31)&lt;=0,0,求节点([1]基础状态预期!$D$17:$D$55,[1]基础状态预期!AB$17:AB$55,$C31)),0)</f>
        <v>0</v>
      </c>
      <c r="AG31" s="32">
        <f>IFERROR(IF(求节点([1]基础状态预期!$D$17:$D$55,[1]基础状态预期!AC$17:AC$55,$C31)&lt;=0,0,求节点([1]基础状态预期!$D$17:$D$55,[1]基础状态预期!AC$17:AC$55,$C31)),0)</f>
        <v>1</v>
      </c>
      <c r="AH31" s="32">
        <f>IFERROR(IF(求节点([1]基础状态预期!$D$17:$D$55,[1]基础状态预期!AD$17:AD$55,$C31)&lt;=0,0,求节点([1]基础状态预期!$D$17:$D$55,[1]基础状态预期!AD$17:AD$55,$C31)),0)</f>
        <v>0</v>
      </c>
      <c r="AI31" s="14">
        <f t="shared" si="12"/>
        <v>0</v>
      </c>
      <c r="AJ31" s="14">
        <f t="shared" si="13"/>
        <v>0</v>
      </c>
      <c r="AK31" s="14">
        <f t="shared" si="14"/>
        <v>0</v>
      </c>
      <c r="AL31" s="14">
        <f t="shared" si="15"/>
        <v>10</v>
      </c>
      <c r="AM31" s="14">
        <f t="shared" si="16"/>
        <v>0</v>
      </c>
      <c r="AN31" s="14">
        <v>0</v>
      </c>
      <c r="AO31" s="14">
        <f>IFERROR(IF(求节点([1]各r阵容卡情况!$F$11:$F$27,[1]各r阵容卡情况!G$11:G$27,$C31)&lt;=0,0,求节点([1]各r阵容卡情况!$F$11:$F$27,[1]各r阵容卡情况!G$11:G$27,$C31)),0)</f>
        <v>6</v>
      </c>
      <c r="AP31" s="14">
        <f>IFERROR(IF(求节点([1]各r阵容卡情况!$F$11:$F$27,[1]各r阵容卡情况!H$11:H$27,$C31)&lt;=0,0,求节点([1]各r阵容卡情况!$F$11:$F$27,[1]各r阵容卡情况!H$11:H$27,$C31)),0)</f>
        <v>0</v>
      </c>
      <c r="AQ31" s="14">
        <f>IFERROR(IF(求节点([1]各r阵容卡情况!$F$11:$F$27,[1]各r阵容卡情况!I$11:I$27,$C31)&lt;=0,0,求节点([1]各r阵容卡情况!$F$11:$F$27,[1]各r阵容卡情况!I$11:I$27,$C31)),0)</f>
        <v>0</v>
      </c>
      <c r="AR31" s="14">
        <f>IFERROR(IF(求节点([1]各r阵容卡情况!$F$11:$F$27,[1]各r阵容卡情况!J$11:J$27,$C31)&lt;=0,0,求节点([1]各r阵容卡情况!$F$11:$F$27,[1]各r阵容卡情况!J$11:J$27,$C31)),0)</f>
        <v>0</v>
      </c>
      <c r="AS31" s="14">
        <v>0</v>
      </c>
      <c r="AT31" s="14">
        <f>IFERROR(IF(求节点([1]各r阵容卡情况!$F$11:$F$27,[1]各r阵容卡情况!K$11:K$27,$C31)&lt;=0,0,求节点([1]各r阵容卡情况!$F$11:$F$27,[1]各r阵容卡情况!K$11:K$27,$C31)),0)</f>
        <v>3</v>
      </c>
      <c r="AU31" s="14">
        <f>IFERROR(IF(求节点([1]各r阵容卡情况!$F$11:$F$27,[1]各r阵容卡情况!L$11:L$27,$C31)&lt;=0,0,求节点([1]各r阵容卡情况!$F$11:$F$27,[1]各r阵容卡情况!L$11:L$27,$C31)),0)</f>
        <v>2.8232724829246214</v>
      </c>
      <c r="AV31" s="14">
        <f>IFERROR(IF(求节点([1]各r阵容卡情况!$F$11:$F$27,[1]各r阵容卡情况!M$11:M$27,$C31)&lt;=0,0,求节点([1]各r阵容卡情况!$F$11:$F$27,[1]各r阵容卡情况!M$11:M$27,$C31)),0)</f>
        <v>3.3570366073033486E-2</v>
      </c>
      <c r="AW31" s="14">
        <f>IFERROR(IF(求节点([1]各r阵容卡情况!$F$11:$F$27,[1]各r阵容卡情况!N$11:N$27,$C31)&lt;=0,0,求节点([1]各r阵容卡情况!$F$11:$F$27,[1]各r阵容卡情况!N$11:N$27,$C31)),0)</f>
        <v>0</v>
      </c>
      <c r="AX31" s="14">
        <f t="shared" si="17"/>
        <v>0</v>
      </c>
      <c r="AY31" s="14">
        <f t="shared" si="18"/>
        <v>15</v>
      </c>
      <c r="AZ31" s="14">
        <f t="shared" si="19"/>
        <v>20</v>
      </c>
      <c r="BA31" s="14">
        <f t="shared" si="20"/>
        <v>22</v>
      </c>
      <c r="BB31" s="14">
        <f t="shared" si="21"/>
        <v>50</v>
      </c>
      <c r="BC31" s="14">
        <v>0</v>
      </c>
      <c r="BD31" s="15">
        <f>IFERROR(IF(求节点([1]各r阵容卡情况!$F$11:$F$27,[1]各r阵容卡情况!S$11:S$27,$C31)&lt;=0,0,求节点([1]各r阵容卡情况!$F$11:$F$27,[1]各r阵容卡情况!S$11:S$27,$C31)),0)</f>
        <v>1.04</v>
      </c>
      <c r="BE31" s="15">
        <f>IFERROR(IF(求节点([1]各r阵容卡情况!$F$11:$F$27,[1]各r阵容卡情况!T$11:T$27,$C31)&lt;=0,0,求节点([1]各r阵容卡情况!$F$11:$F$27,[1]各r阵容卡情况!T$11:T$27,$C31)),0)</f>
        <v>1.04</v>
      </c>
      <c r="BF31" s="15">
        <f>IFERROR(IF(求节点([1]各r阵容卡情况!$F$11:$F$27,[1]各r阵容卡情况!U$11:U$27,$C31)&lt;=0,0,求节点([1]各r阵容卡情况!$F$11:$F$27,[1]各r阵容卡情况!U$11:U$27,$C31)),0)</f>
        <v>1.04</v>
      </c>
      <c r="BG31" s="15">
        <f>IFERROR(IF(求节点([1]各r阵容卡情况!$F$11:$F$27,[1]各r阵容卡情况!V$11:V$27,$C31)&lt;=0,0,求节点([1]各r阵容卡情况!$F$11:$F$27,[1]各r阵容卡情况!V$11:V$27,$C31)),0)</f>
        <v>1.04</v>
      </c>
      <c r="BH31" s="14">
        <f t="shared" si="22"/>
        <v>10</v>
      </c>
      <c r="BI31" s="14">
        <f t="shared" si="22"/>
        <v>10</v>
      </c>
      <c r="BJ31" s="14">
        <f t="shared" si="23"/>
        <v>26</v>
      </c>
      <c r="BK31" s="14">
        <f t="shared" si="24"/>
        <v>26</v>
      </c>
      <c r="BL31" s="14">
        <f t="shared" si="24"/>
        <v>26</v>
      </c>
      <c r="BM31" s="14">
        <v>0</v>
      </c>
      <c r="BN31" s="14">
        <f>IFERROR(IF(求节点([1]各r阵容卡情况!$F$11:$F$27,[1]各r阵容卡情况!AA$11:AA$27,$C31)&lt;=0,0,求节点([1]各r阵容卡情况!$F$11:$F$27,[1]各r阵容卡情况!AA$11:AA$27,$C31)),0)</f>
        <v>0</v>
      </c>
      <c r="BO31" s="14">
        <f>IFERROR(IF(求节点([1]各r阵容卡情况!$F$11:$F$27,[1]各r阵容卡情况!AB$11:AB$27,$C31)&lt;=0,0,求节点([1]各r阵容卡情况!$F$11:$F$27,[1]各r阵容卡情况!AB$11:AB$27,$C31)),0)</f>
        <v>1</v>
      </c>
      <c r="BP31" s="14">
        <f>IFERROR(IF(求节点([1]各r阵容卡情况!$F$11:$F$27,[1]各r阵容卡情况!AC$11:AC$27,$C31)&lt;=0,0,求节点([1]各r阵容卡情况!$F$11:$F$27,[1]各r阵容卡情况!AC$11:AC$27,$C31)),0)</f>
        <v>1</v>
      </c>
      <c r="BQ31" s="14">
        <f>IFERROR(IF(求节点([1]各r阵容卡情况!$F$11:$F$27,[1]各r阵容卡情况!AD$11:AD$27,$C31)&lt;=0,0,求节点([1]各r阵容卡情况!$F$11:$F$27,[1]各r阵容卡情况!AD$11:AD$27,$C31)),0)</f>
        <v>1</v>
      </c>
      <c r="BR31" s="14">
        <f t="shared" si="25"/>
        <v>0</v>
      </c>
      <c r="BS31" s="14">
        <f t="shared" si="26"/>
        <v>0</v>
      </c>
      <c r="BT31" s="14">
        <f t="shared" si="27"/>
        <v>2</v>
      </c>
      <c r="BU31" s="14">
        <f t="shared" si="28"/>
        <v>10</v>
      </c>
      <c r="BV31" s="14">
        <f t="shared" si="29"/>
        <v>20</v>
      </c>
      <c r="CH31" s="27">
        <f t="shared" si="30"/>
        <v>0</v>
      </c>
      <c r="CI31" s="27">
        <f t="shared" si="31"/>
        <v>6</v>
      </c>
      <c r="CJ31" s="27">
        <f t="shared" si="32"/>
        <v>0</v>
      </c>
      <c r="CK31" s="27">
        <f t="shared" si="33"/>
        <v>0</v>
      </c>
      <c r="CL31" s="27">
        <f t="shared" si="34"/>
        <v>0</v>
      </c>
    </row>
    <row r="32" spans="3:90" x14ac:dyDescent="0.15">
      <c r="C32" s="13">
        <v>27</v>
      </c>
      <c r="D32" s="14">
        <v>13</v>
      </c>
      <c r="E32" s="14">
        <f>IFERROR(IF(求节点([1]基础状态预期!$D$17:$D$33,[1]基础状态预期!F$17:F$33,$C32)&lt;=0,0,求节点([1]基础状态预期!$D$17:$D$33,[1]基础状态预期!F$17:F$33,$C32)),0)</f>
        <v>0</v>
      </c>
      <c r="F32" s="14">
        <f>IFERROR(IF(求节点([1]基础状态预期!$D$17:$D$33,[1]基础状态预期!G$17:G$33,$C32)&lt;=0,0,求节点([1]基础状态预期!$D$17:$D$33,[1]基础状态预期!G$17:G$33,$C32)),0)</f>
        <v>0</v>
      </c>
      <c r="G32" s="14">
        <f>IFERROR(IF(求节点([1]基础状态预期!$D$17:$D$33,[1]基础状态预期!H$17:H$33,$C32)&lt;=0,0,求节点([1]基础状态预期!$D$17:$D$33,[1]基础状态预期!H$17:H$33,$C32)),0)</f>
        <v>0</v>
      </c>
      <c r="H32" s="14">
        <f>IFERROR(IF(求节点([1]基础状态预期!$D$17:$D$33,[1]基础状态预期!I$17:I$33,$C32)&lt;=0,0,求节点([1]基础状态预期!$D$17:$D$33,[1]基础状态预期!I$17:I$33,$C32)),0)</f>
        <v>6</v>
      </c>
      <c r="I32" s="14">
        <f>IFERROR(IF(求节点([1]基础状态预期!$D$17:$D$33,[1]基础状态预期!J$17:J$33,$C32)&lt;=0,0,求节点([1]基础状态预期!$D$17:$D$33,[1]基础状态预期!J$17:J$33,$C32)),0)</f>
        <v>0</v>
      </c>
      <c r="J32" s="14">
        <f>IFERROR(IF(求节点([1]基础状态预期!$D$17:$D$33,[1]基础状态预期!K$17:K$33,$C32)&lt;=0,0,求节点([1]基础状态预期!$D$17:$D$33,[1]基础状态预期!K$17:K$33,$C32)),0)</f>
        <v>0</v>
      </c>
      <c r="K32" s="14">
        <f>IFERROR(IF(求节点([1]基础状态预期!$D$17:$D$33,[1]基础状态预期!L$17:L$33,$C32)&lt;=0,0,求节点([1]基础状态预期!$D$17:$D$33,[1]基础状态预期!L$17:L$33,$C32)),0)</f>
        <v>0</v>
      </c>
      <c r="L32" s="14">
        <f>IFERROR(IF(求节点([1]基础状态预期!$D$17:$D$33,[1]基础状态预期!M$17:M$33,$C32)&lt;=0,0,求节点([1]基础状态预期!$D$17:$D$33,[1]基础状态预期!M$17:M$33,$C32)),0)</f>
        <v>0</v>
      </c>
      <c r="M32" s="14">
        <f>IFERROR(IF(求节点([1]基础状态预期!$D$17:$D$33,[1]基础状态预期!N$17:N$33,$C32)&lt;=0,0,求节点([1]基础状态预期!$D$17:$D$33,[1]基础状态预期!N$17:N$33,$C32)),0)</f>
        <v>3.9165427085205734E-2</v>
      </c>
      <c r="N32" s="14">
        <f>IFERROR(IF(求节点([1]基础状态预期!$D$17:$D$33,[1]基础状态预期!O$17:O$33,$C32)&lt;=0,0,求节点([1]基础状态预期!$D$17:$D$33,[1]基础状态预期!O$17:O$33,$C32)),0)</f>
        <v>0</v>
      </c>
      <c r="O32" s="14">
        <f t="shared" si="0"/>
        <v>0</v>
      </c>
      <c r="P32" s="14">
        <f t="shared" si="1"/>
        <v>6</v>
      </c>
      <c r="Q32" s="14">
        <f t="shared" si="2"/>
        <v>10</v>
      </c>
      <c r="R32" s="14">
        <f t="shared" si="3"/>
        <v>22</v>
      </c>
      <c r="S32" s="14">
        <f t="shared" si="4"/>
        <v>50</v>
      </c>
      <c r="T32" s="32">
        <f>IFERROR(IF(求节点([1]基础状态预期!$D$17:$D$55,[1]基础状态预期!P$17:P$55,$C32)&lt;=0,0,求节点([1]基础状态预期!$D$17:$D$55,[1]基础状态预期!P$17:P$55,$C32)),0)</f>
        <v>0</v>
      </c>
      <c r="U32" s="32">
        <f>IFERROR(IF(求节点([1]基础状态预期!$D$17:$D$55,[1]基础状态预期!Q$17:Q$55,$C32)&lt;=0,0,求节点([1]基础状态预期!$D$17:$D$55,[1]基础状态预期!Q$17:Q$55,$C32)),0)</f>
        <v>0</v>
      </c>
      <c r="V32" s="32">
        <f>IFERROR(IF(求节点([1]基础状态预期!$D$17:$D$55,[1]基础状态预期!R$17:R$55,$C32)&lt;=0,0,求节点([1]基础状态预期!$D$17:$D$55,[1]基础状态预期!R$17:R$55,$C32)),0)</f>
        <v>1.08</v>
      </c>
      <c r="W32" s="32">
        <f>IFERROR(IF(求节点([1]基础状态预期!$D$17:$D$55,[1]基础状态预期!S$17:S$55,$C32)&lt;=0,0,求节点([1]基础状态预期!$D$17:$D$55,[1]基础状态预期!S$17:S$55,$C32)),0)</f>
        <v>1.08</v>
      </c>
      <c r="X32" s="32">
        <f>IFERROR(IF(求节点([1]基础状态预期!$D$17:$D$55,[1]基础状态预期!T$17:T$55,$C32)&lt;=0,0,求节点([1]基础状态预期!$D$17:$D$55,[1]基础状态预期!T$17:T$55,$C32)),0)</f>
        <v>0</v>
      </c>
      <c r="Y32" s="32">
        <f>IFERROR(IF(求节点([1]基础状态预期!$D$17:$D$55,[1]基础状态预期!U$17:U$55,$C32)&lt;=0,0,求节点([1]基础状态预期!$D$17:$D$55,[1]基础状态预期!U$17:U$55,$C32)),0)</f>
        <v>0</v>
      </c>
      <c r="Z32" s="32">
        <f>MIN(IFERROR(IF(求节点([1]基础状态预期!$D$17:$D$55,[1]基础状态预期!V$17:V$55,$C32)&lt;=0,0,求节点([1]基础状态预期!$D$17:$D$55,[1]基础状态预期!V$17:V$55,$C32)),0),10)</f>
        <v>0</v>
      </c>
      <c r="AA32" s="32">
        <f>MIN(IFERROR(IF(求节点([1]基础状态预期!$D$17:$D$55,[1]基础状态预期!W$17:W$55,$C32)&lt;=0,0,求节点([1]基础状态预期!$D$17:$D$55,[1]基础状态预期!W$17:W$55,$C32)),0),60)</f>
        <v>54</v>
      </c>
      <c r="AB32" s="32">
        <f>MIN(IFERROR(IF(求节点([1]基础状态预期!$D$17:$D$55,[1]基础状态预期!X$17:X$55,$C32)&lt;=0,0,求节点([1]基础状态预期!$D$17:$D$55,[1]基础状态预期!X$17:X$55,$C32)),0),80)</f>
        <v>54</v>
      </c>
      <c r="AC32" s="32">
        <f>MIN(IFERROR(IF(求节点([1]基础状态预期!$D$17:$D$55,[1]基础状态预期!Y$17:Y$55,$C32)&lt;=0,0,求节点([1]基础状态预期!$D$17:$D$55,[1]基础状态预期!Y$17:Y$55,$C32)),0),80)</f>
        <v>0</v>
      </c>
      <c r="AD32" s="32">
        <f>IFERROR(IF(求节点([1]基础状态预期!$D$17:$D$55,[1]基础状态预期!Z$17:Z$55,$C32)&lt;=0,0,求节点([1]基础状态预期!$D$17:$D$55,[1]基础状态预期!Z$17:Z$55,$C32)),0)</f>
        <v>0</v>
      </c>
      <c r="AE32" s="32">
        <f>IFERROR(IF(求节点([1]基础状态预期!$D$17:$D$55,[1]基础状态预期!AA$17:AA$55,$C32)&lt;=0,0,求节点([1]基础状态预期!$D$17:$D$55,[1]基础状态预期!AA$17:AA$55,$C32)),0)</f>
        <v>0</v>
      </c>
      <c r="AF32" s="32">
        <f>IFERROR(IF(求节点([1]基础状态预期!$D$17:$D$55,[1]基础状态预期!AB$17:AB$55,$C32)&lt;=0,0,求节点([1]基础状态预期!$D$17:$D$55,[1]基础状态预期!AB$17:AB$55,$C32)),0)</f>
        <v>0</v>
      </c>
      <c r="AG32" s="32">
        <f>IFERROR(IF(求节点([1]基础状态预期!$D$17:$D$55,[1]基础状态预期!AC$17:AC$55,$C32)&lt;=0,0,求节点([1]基础状态预期!$D$17:$D$55,[1]基础状态预期!AC$17:AC$55,$C32)),0)</f>
        <v>1</v>
      </c>
      <c r="AH32" s="32">
        <f>IFERROR(IF(求节点([1]基础状态预期!$D$17:$D$55,[1]基础状态预期!AD$17:AD$55,$C32)&lt;=0,0,求节点([1]基础状态预期!$D$17:$D$55,[1]基础状态预期!AD$17:AD$55,$C32)),0)</f>
        <v>0</v>
      </c>
      <c r="AI32" s="14">
        <f t="shared" si="12"/>
        <v>0</v>
      </c>
      <c r="AJ32" s="14">
        <f t="shared" si="13"/>
        <v>0</v>
      </c>
      <c r="AK32" s="14">
        <f t="shared" si="14"/>
        <v>0</v>
      </c>
      <c r="AL32" s="14">
        <f t="shared" si="15"/>
        <v>10</v>
      </c>
      <c r="AM32" s="14">
        <f t="shared" si="16"/>
        <v>0</v>
      </c>
      <c r="AN32" s="14">
        <v>0</v>
      </c>
      <c r="AO32" s="14">
        <f>IFERROR(IF(求节点([1]各r阵容卡情况!$F$11:$F$27,[1]各r阵容卡情况!G$11:G$27,$C32)&lt;=0,0,求节点([1]各r阵容卡情况!$F$11:$F$27,[1]各r阵容卡情况!G$11:G$27,$C32)),0)</f>
        <v>6</v>
      </c>
      <c r="AP32" s="14">
        <f>IFERROR(IF(求节点([1]各r阵容卡情况!$F$11:$F$27,[1]各r阵容卡情况!H$11:H$27,$C32)&lt;=0,0,求节点([1]各r阵容卡情况!$F$11:$F$27,[1]各r阵容卡情况!H$11:H$27,$C32)),0)</f>
        <v>0</v>
      </c>
      <c r="AQ32" s="14">
        <f>IFERROR(IF(求节点([1]各r阵容卡情况!$F$11:$F$27,[1]各r阵容卡情况!I$11:I$27,$C32)&lt;=0,0,求节点([1]各r阵容卡情况!$F$11:$F$27,[1]各r阵容卡情况!I$11:I$27,$C32)),0)</f>
        <v>0</v>
      </c>
      <c r="AR32" s="14">
        <f>IFERROR(IF(求节点([1]各r阵容卡情况!$F$11:$F$27,[1]各r阵容卡情况!J$11:J$27,$C32)&lt;=0,0,求节点([1]各r阵容卡情况!$F$11:$F$27,[1]各r阵容卡情况!J$11:J$27,$C32)),0)</f>
        <v>0</v>
      </c>
      <c r="AS32" s="14">
        <v>0</v>
      </c>
      <c r="AT32" s="14">
        <f>IFERROR(IF(求节点([1]各r阵容卡情况!$F$11:$F$27,[1]各r阵容卡情况!K$11:K$27,$C32)&lt;=0,0,求节点([1]各r阵容卡情况!$F$11:$F$27,[1]各r阵容卡情况!K$11:K$27,$C32)),0)</f>
        <v>3</v>
      </c>
      <c r="AU32" s="14">
        <f>IFERROR(IF(求节点([1]各r阵容卡情况!$F$11:$F$27,[1]各r阵容卡情况!L$11:L$27,$C32)&lt;=0,0,求节点([1]各r阵容卡情况!$F$11:$F$27,[1]各r阵容卡情况!L$11:L$27,$C32)),0)</f>
        <v>2.9597852757792751</v>
      </c>
      <c r="AV32" s="14">
        <f>IFERROR(IF(求节点([1]各r阵容卡情况!$F$11:$F$27,[1]各r阵容卡情况!M$11:M$27,$C32)&lt;=0,0,求节点([1]各r阵容卡情况!$F$11:$F$27,[1]各r阵容卡情况!M$11:M$27,$C32)),0)</f>
        <v>3.9165427085205734E-2</v>
      </c>
      <c r="AW32" s="14">
        <f>IFERROR(IF(求节点([1]各r阵容卡情况!$F$11:$F$27,[1]各r阵容卡情况!N$11:N$27,$C32)&lt;=0,0,求节点([1]各r阵容卡情况!$F$11:$F$27,[1]各r阵容卡情况!N$11:N$27,$C32)),0)</f>
        <v>0</v>
      </c>
      <c r="AX32" s="14">
        <f t="shared" si="17"/>
        <v>0</v>
      </c>
      <c r="AY32" s="14">
        <f t="shared" si="18"/>
        <v>15</v>
      </c>
      <c r="AZ32" s="14">
        <f t="shared" si="19"/>
        <v>20</v>
      </c>
      <c r="BA32" s="14">
        <f t="shared" si="20"/>
        <v>22</v>
      </c>
      <c r="BB32" s="14">
        <f t="shared" si="21"/>
        <v>50</v>
      </c>
      <c r="BC32" s="14">
        <v>0</v>
      </c>
      <c r="BD32" s="15">
        <f>IFERROR(IF(求节点([1]各r阵容卡情况!$F$11:$F$27,[1]各r阵容卡情况!S$11:S$27,$C32)&lt;=0,0,求节点([1]各r阵容卡情况!$F$11:$F$27,[1]各r阵容卡情况!S$11:S$27,$C32)),0)</f>
        <v>1.08</v>
      </c>
      <c r="BE32" s="15">
        <f>IFERROR(IF(求节点([1]各r阵容卡情况!$F$11:$F$27,[1]各r阵容卡情况!T$11:T$27,$C32)&lt;=0,0,求节点([1]各r阵容卡情况!$F$11:$F$27,[1]各r阵容卡情况!T$11:T$27,$C32)),0)</f>
        <v>1.08</v>
      </c>
      <c r="BF32" s="15">
        <f>IFERROR(IF(求节点([1]各r阵容卡情况!$F$11:$F$27,[1]各r阵容卡情况!U$11:U$27,$C32)&lt;=0,0,求节点([1]各r阵容卡情况!$F$11:$F$27,[1]各r阵容卡情况!U$11:U$27,$C32)),0)</f>
        <v>1.08</v>
      </c>
      <c r="BG32" s="15">
        <f>IFERROR(IF(求节点([1]各r阵容卡情况!$F$11:$F$27,[1]各r阵容卡情况!V$11:V$27,$C32)&lt;=0,0,求节点([1]各r阵容卡情况!$F$11:$F$27,[1]各r阵容卡情况!V$11:V$27,$C32)),0)</f>
        <v>1.08</v>
      </c>
      <c r="BH32" s="14">
        <f t="shared" si="22"/>
        <v>10</v>
      </c>
      <c r="BI32" s="14">
        <f t="shared" si="22"/>
        <v>10</v>
      </c>
      <c r="BJ32" s="14">
        <f t="shared" si="23"/>
        <v>27</v>
      </c>
      <c r="BK32" s="14">
        <f t="shared" si="24"/>
        <v>27</v>
      </c>
      <c r="BL32" s="14">
        <f t="shared" si="24"/>
        <v>27</v>
      </c>
      <c r="BM32" s="14">
        <v>0</v>
      </c>
      <c r="BN32" s="14">
        <f>IFERROR(IF(求节点([1]各r阵容卡情况!$F$11:$F$27,[1]各r阵容卡情况!AA$11:AA$27,$C32)&lt;=0,0,求节点([1]各r阵容卡情况!$F$11:$F$27,[1]各r阵容卡情况!AA$11:AA$27,$C32)),0)</f>
        <v>0</v>
      </c>
      <c r="BO32" s="14">
        <f>IFERROR(IF(求节点([1]各r阵容卡情况!$F$11:$F$27,[1]各r阵容卡情况!AB$11:AB$27,$C32)&lt;=0,0,求节点([1]各r阵容卡情况!$F$11:$F$27,[1]各r阵容卡情况!AB$11:AB$27,$C32)),0)</f>
        <v>1</v>
      </c>
      <c r="BP32" s="14">
        <f>IFERROR(IF(求节点([1]各r阵容卡情况!$F$11:$F$27,[1]各r阵容卡情况!AC$11:AC$27,$C32)&lt;=0,0,求节点([1]各r阵容卡情况!$F$11:$F$27,[1]各r阵容卡情况!AC$11:AC$27,$C32)),0)</f>
        <v>1</v>
      </c>
      <c r="BQ32" s="14">
        <f>IFERROR(IF(求节点([1]各r阵容卡情况!$F$11:$F$27,[1]各r阵容卡情况!AD$11:AD$27,$C32)&lt;=0,0,求节点([1]各r阵容卡情况!$F$11:$F$27,[1]各r阵容卡情况!AD$11:AD$27,$C32)),0)</f>
        <v>1</v>
      </c>
      <c r="BR32" s="14">
        <f t="shared" si="25"/>
        <v>0</v>
      </c>
      <c r="BS32" s="14">
        <f t="shared" si="26"/>
        <v>0</v>
      </c>
      <c r="BT32" s="14">
        <f t="shared" si="27"/>
        <v>2</v>
      </c>
      <c r="BU32" s="14">
        <f t="shared" si="28"/>
        <v>10</v>
      </c>
      <c r="BV32" s="14">
        <f t="shared" si="29"/>
        <v>20</v>
      </c>
      <c r="CH32" s="27">
        <f t="shared" si="30"/>
        <v>0</v>
      </c>
      <c r="CI32" s="27">
        <f t="shared" si="31"/>
        <v>6</v>
      </c>
      <c r="CJ32" s="27">
        <f t="shared" si="32"/>
        <v>0</v>
      </c>
      <c r="CK32" s="27">
        <f t="shared" si="33"/>
        <v>0</v>
      </c>
      <c r="CL32" s="27">
        <f t="shared" si="34"/>
        <v>0</v>
      </c>
    </row>
    <row r="33" spans="3:90" x14ac:dyDescent="0.15">
      <c r="C33" s="13">
        <v>28</v>
      </c>
      <c r="D33" s="14">
        <v>14</v>
      </c>
      <c r="E33" s="14">
        <f>IFERROR(IF(求节点([1]基础状态预期!$D$17:$D$33,[1]基础状态预期!F$17:F$33,$C33)&lt;=0,0,求节点([1]基础状态预期!$D$17:$D$33,[1]基础状态预期!F$17:F$33,$C33)),0)</f>
        <v>0</v>
      </c>
      <c r="F33" s="14">
        <f>IFERROR(IF(求节点([1]基础状态预期!$D$17:$D$33,[1]基础状态预期!G$17:G$33,$C33)&lt;=0,0,求节点([1]基础状态预期!$D$17:$D$33,[1]基础状态预期!G$17:G$33,$C33)),0)</f>
        <v>0</v>
      </c>
      <c r="G33" s="14">
        <f>IFERROR(IF(求节点([1]基础状态预期!$D$17:$D$33,[1]基础状态预期!H$17:H$33,$C33)&lt;=0,0,求节点([1]基础状态预期!$D$17:$D$33,[1]基础状态预期!H$17:H$33,$C33)),0)</f>
        <v>0</v>
      </c>
      <c r="H33" s="14">
        <f>IFERROR(IF(求节点([1]基础状态预期!$D$17:$D$33,[1]基础状态预期!I$17:I$33,$C33)&lt;=0,0,求节点([1]基础状态预期!$D$17:$D$33,[1]基础状态预期!I$17:I$33,$C33)),0)</f>
        <v>6</v>
      </c>
      <c r="I33" s="14">
        <f>IFERROR(IF(求节点([1]基础状态预期!$D$17:$D$33,[1]基础状态预期!J$17:J$33,$C33)&lt;=0,0,求节点([1]基础状态预期!$D$17:$D$33,[1]基础状态预期!J$17:J$33,$C33)),0)</f>
        <v>0</v>
      </c>
      <c r="J33" s="14">
        <f>IFERROR(IF(求节点([1]基础状态预期!$D$17:$D$33,[1]基础状态预期!K$17:K$33,$C33)&lt;=0,0,求节点([1]基础状态预期!$D$17:$D$33,[1]基础状态预期!K$17:K$33,$C33)),0)</f>
        <v>0</v>
      </c>
      <c r="K33" s="14">
        <f>IFERROR(IF(求节点([1]基础状态预期!$D$17:$D$33,[1]基础状态预期!L$17:L$33,$C33)&lt;=0,0,求节点([1]基础状态预期!$D$17:$D$33,[1]基础状态预期!L$17:L$33,$C33)),0)</f>
        <v>0</v>
      </c>
      <c r="L33" s="14">
        <f>IFERROR(IF(求节点([1]基础状态预期!$D$17:$D$33,[1]基础状态预期!M$17:M$33,$C33)&lt;=0,0,求节点([1]基础状态预期!$D$17:$D$33,[1]基础状态预期!M$17:M$33,$C33)),0)</f>
        <v>0</v>
      </c>
      <c r="M33" s="14">
        <f>IFERROR(IF(求节点([1]基础状态预期!$D$17:$D$33,[1]基础状态预期!N$17:N$33,$C33)&lt;=0,0,求节点([1]基础状态预期!$D$17:$D$33,[1]基础状态预期!N$17:N$33,$C33)),0)</f>
        <v>4.4760488097377982E-2</v>
      </c>
      <c r="N33" s="14">
        <f>IFERROR(IF(求节点([1]基础状态预期!$D$17:$D$33,[1]基础状态预期!O$17:O$33,$C33)&lt;=0,0,求节点([1]基础状态预期!$D$17:$D$33,[1]基础状态预期!O$17:O$33,$C33)),0)</f>
        <v>0</v>
      </c>
      <c r="O33" s="14">
        <f t="shared" si="0"/>
        <v>0</v>
      </c>
      <c r="P33" s="14">
        <f t="shared" si="1"/>
        <v>6</v>
      </c>
      <c r="Q33" s="14">
        <f t="shared" si="2"/>
        <v>10</v>
      </c>
      <c r="R33" s="14">
        <f t="shared" si="3"/>
        <v>22</v>
      </c>
      <c r="S33" s="14">
        <f t="shared" si="4"/>
        <v>50</v>
      </c>
      <c r="T33" s="32">
        <f>IFERROR(IF(求节点([1]基础状态预期!$D$17:$D$55,[1]基础状态预期!P$17:P$55,$C33)&lt;=0,0,求节点([1]基础状态预期!$D$17:$D$55,[1]基础状态预期!P$17:P$55,$C33)),0)</f>
        <v>0</v>
      </c>
      <c r="U33" s="32">
        <f>IFERROR(IF(求节点([1]基础状态预期!$D$17:$D$55,[1]基础状态预期!Q$17:Q$55,$C33)&lt;=0,0,求节点([1]基础状态预期!$D$17:$D$55,[1]基础状态预期!Q$17:Q$55,$C33)),0)</f>
        <v>0</v>
      </c>
      <c r="V33" s="32">
        <f>IFERROR(IF(求节点([1]基础状态预期!$D$17:$D$55,[1]基础状态预期!R$17:R$55,$C33)&lt;=0,0,求节点([1]基础状态预期!$D$17:$D$55,[1]基础状态预期!R$17:R$55,$C33)),0)</f>
        <v>1.1200000000000001</v>
      </c>
      <c r="W33" s="32">
        <f>IFERROR(IF(求节点([1]基础状态预期!$D$17:$D$55,[1]基础状态预期!S$17:S$55,$C33)&lt;=0,0,求节点([1]基础状态预期!$D$17:$D$55,[1]基础状态预期!S$17:S$55,$C33)),0)</f>
        <v>1.1200000000000001</v>
      </c>
      <c r="X33" s="32">
        <f>IFERROR(IF(求节点([1]基础状态预期!$D$17:$D$55,[1]基础状态预期!T$17:T$55,$C33)&lt;=0,0,求节点([1]基础状态预期!$D$17:$D$55,[1]基础状态预期!T$17:T$55,$C33)),0)</f>
        <v>0</v>
      </c>
      <c r="Y33" s="32">
        <f>IFERROR(IF(求节点([1]基础状态预期!$D$17:$D$55,[1]基础状态预期!U$17:U$55,$C33)&lt;=0,0,求节点([1]基础状态预期!$D$17:$D$55,[1]基础状态预期!U$17:U$55,$C33)),0)</f>
        <v>0</v>
      </c>
      <c r="Z33" s="32">
        <f>MIN(IFERROR(IF(求节点([1]基础状态预期!$D$17:$D$55,[1]基础状态预期!V$17:V$55,$C33)&lt;=0,0,求节点([1]基础状态预期!$D$17:$D$55,[1]基础状态预期!V$17:V$55,$C33)),0),10)</f>
        <v>0</v>
      </c>
      <c r="AA33" s="32">
        <f>MIN(IFERROR(IF(求节点([1]基础状态预期!$D$17:$D$55,[1]基础状态预期!W$17:W$55,$C33)&lt;=0,0,求节点([1]基础状态预期!$D$17:$D$55,[1]基础状态预期!W$17:W$55,$C33)),0),60)</f>
        <v>56</v>
      </c>
      <c r="AB33" s="32">
        <f>MIN(IFERROR(IF(求节点([1]基础状态预期!$D$17:$D$55,[1]基础状态预期!X$17:X$55,$C33)&lt;=0,0,求节点([1]基础状态预期!$D$17:$D$55,[1]基础状态预期!X$17:X$55,$C33)),0),80)</f>
        <v>56</v>
      </c>
      <c r="AC33" s="32">
        <f>MIN(IFERROR(IF(求节点([1]基础状态预期!$D$17:$D$55,[1]基础状态预期!Y$17:Y$55,$C33)&lt;=0,0,求节点([1]基础状态预期!$D$17:$D$55,[1]基础状态预期!Y$17:Y$55,$C33)),0),80)</f>
        <v>0</v>
      </c>
      <c r="AD33" s="32">
        <f>IFERROR(IF(求节点([1]基础状态预期!$D$17:$D$55,[1]基础状态预期!Z$17:Z$55,$C33)&lt;=0,0,求节点([1]基础状态预期!$D$17:$D$55,[1]基础状态预期!Z$17:Z$55,$C33)),0)</f>
        <v>0</v>
      </c>
      <c r="AE33" s="32">
        <f>IFERROR(IF(求节点([1]基础状态预期!$D$17:$D$55,[1]基础状态预期!AA$17:AA$55,$C33)&lt;=0,0,求节点([1]基础状态预期!$D$17:$D$55,[1]基础状态预期!AA$17:AA$55,$C33)),0)</f>
        <v>0</v>
      </c>
      <c r="AF33" s="32">
        <f>IFERROR(IF(求节点([1]基础状态预期!$D$17:$D$55,[1]基础状态预期!AB$17:AB$55,$C33)&lt;=0,0,求节点([1]基础状态预期!$D$17:$D$55,[1]基础状态预期!AB$17:AB$55,$C33)),0)</f>
        <v>0</v>
      </c>
      <c r="AG33" s="32">
        <f>IFERROR(IF(求节点([1]基础状态预期!$D$17:$D$55,[1]基础状态预期!AC$17:AC$55,$C33)&lt;=0,0,求节点([1]基础状态预期!$D$17:$D$55,[1]基础状态预期!AC$17:AC$55,$C33)),0)</f>
        <v>1</v>
      </c>
      <c r="AH33" s="32">
        <f>IFERROR(IF(求节点([1]基础状态预期!$D$17:$D$55,[1]基础状态预期!AD$17:AD$55,$C33)&lt;=0,0,求节点([1]基础状态预期!$D$17:$D$55,[1]基础状态预期!AD$17:AD$55,$C33)),0)</f>
        <v>0</v>
      </c>
      <c r="AI33" s="14">
        <f t="shared" si="12"/>
        <v>0</v>
      </c>
      <c r="AJ33" s="14">
        <f t="shared" si="13"/>
        <v>0</v>
      </c>
      <c r="AK33" s="14">
        <f t="shared" si="14"/>
        <v>0</v>
      </c>
      <c r="AL33" s="14">
        <f t="shared" si="15"/>
        <v>10</v>
      </c>
      <c r="AM33" s="14">
        <f t="shared" si="16"/>
        <v>0</v>
      </c>
      <c r="AN33" s="14">
        <v>0</v>
      </c>
      <c r="AO33" s="14">
        <f>IFERROR(IF(求节点([1]各r阵容卡情况!$F$11:$F$27,[1]各r阵容卡情况!G$11:G$27,$C33)&lt;=0,0,求节点([1]各r阵容卡情况!$F$11:$F$27,[1]各r阵容卡情况!G$11:G$27,$C33)),0)</f>
        <v>6</v>
      </c>
      <c r="AP33" s="14">
        <f>IFERROR(IF(求节点([1]各r阵容卡情况!$F$11:$F$27,[1]各r阵容卡情况!H$11:H$27,$C33)&lt;=0,0,求节点([1]各r阵容卡情况!$F$11:$F$27,[1]各r阵容卡情况!H$11:H$27,$C33)),0)</f>
        <v>0</v>
      </c>
      <c r="AQ33" s="14">
        <f>IFERROR(IF(求节点([1]各r阵容卡情况!$F$11:$F$27,[1]各r阵容卡情况!I$11:I$27,$C33)&lt;=0,0,求节点([1]各r阵容卡情况!$F$11:$F$27,[1]各r阵容卡情况!I$11:I$27,$C33)),0)</f>
        <v>0</v>
      </c>
      <c r="AR33" s="14">
        <f>IFERROR(IF(求节点([1]各r阵容卡情况!$F$11:$F$27,[1]各r阵容卡情况!J$11:J$27,$C33)&lt;=0,0,求节点([1]各r阵容卡情况!$F$11:$F$27,[1]各r阵容卡情况!J$11:J$27,$C33)),0)</f>
        <v>0</v>
      </c>
      <c r="AS33" s="14">
        <v>0</v>
      </c>
      <c r="AT33" s="14">
        <f>IFERROR(IF(求节点([1]各r阵容卡情况!$F$11:$F$27,[1]各r阵容卡情况!K$11:K$27,$C33)&lt;=0,0,求节点([1]各r阵容卡情况!$F$11:$F$27,[1]各r阵容卡情况!K$11:K$27,$C33)),0)</f>
        <v>3</v>
      </c>
      <c r="AU33" s="14">
        <f>IFERROR(IF(求节点([1]各r阵容卡情况!$F$11:$F$27,[1]各r阵容卡情况!L$11:L$27,$C33)&lt;=0,0,求节点([1]各r阵容卡情况!$F$11:$F$27,[1]各r阵容卡情况!L$11:L$27,$C33)),0)</f>
        <v>3.0962980686339283</v>
      </c>
      <c r="AV33" s="14">
        <f>IFERROR(IF(求节点([1]各r阵容卡情况!$F$11:$F$27,[1]各r阵容卡情况!M$11:M$27,$C33)&lt;=0,0,求节点([1]各r阵容卡情况!$F$11:$F$27,[1]各r阵容卡情况!M$11:M$27,$C33)),0)</f>
        <v>4.4760488097377982E-2</v>
      </c>
      <c r="AW33" s="14">
        <f>IFERROR(IF(求节点([1]各r阵容卡情况!$F$11:$F$27,[1]各r阵容卡情况!N$11:N$27,$C33)&lt;=0,0,求节点([1]各r阵容卡情况!$F$11:$F$27,[1]各r阵容卡情况!N$11:N$27,$C33)),0)</f>
        <v>0</v>
      </c>
      <c r="AX33" s="14">
        <f t="shared" si="17"/>
        <v>0</v>
      </c>
      <c r="AY33" s="14">
        <f t="shared" si="18"/>
        <v>15</v>
      </c>
      <c r="AZ33" s="14">
        <f t="shared" si="19"/>
        <v>25</v>
      </c>
      <c r="BA33" s="14">
        <f t="shared" si="20"/>
        <v>22</v>
      </c>
      <c r="BB33" s="14">
        <f t="shared" si="21"/>
        <v>50</v>
      </c>
      <c r="BC33" s="14">
        <v>0</v>
      </c>
      <c r="BD33" s="15">
        <f>IFERROR(IF(求节点([1]各r阵容卡情况!$F$11:$F$27,[1]各r阵容卡情况!S$11:S$27,$C33)&lt;=0,0,求节点([1]各r阵容卡情况!$F$11:$F$27,[1]各r阵容卡情况!S$11:S$27,$C33)),0)</f>
        <v>1.1200000000000001</v>
      </c>
      <c r="BE33" s="15">
        <f>IFERROR(IF(求节点([1]各r阵容卡情况!$F$11:$F$27,[1]各r阵容卡情况!T$11:T$27,$C33)&lt;=0,0,求节点([1]各r阵容卡情况!$F$11:$F$27,[1]各r阵容卡情况!T$11:T$27,$C33)),0)</f>
        <v>1.1200000000000001</v>
      </c>
      <c r="BF33" s="15">
        <f>IFERROR(IF(求节点([1]各r阵容卡情况!$F$11:$F$27,[1]各r阵容卡情况!U$11:U$27,$C33)&lt;=0,0,求节点([1]各r阵容卡情况!$F$11:$F$27,[1]各r阵容卡情况!U$11:U$27,$C33)),0)</f>
        <v>1.1200000000000001</v>
      </c>
      <c r="BG33" s="15">
        <f>IFERROR(IF(求节点([1]各r阵容卡情况!$F$11:$F$27,[1]各r阵容卡情况!V$11:V$27,$C33)&lt;=0,0,求节点([1]各r阵容卡情况!$F$11:$F$27,[1]各r阵容卡情况!V$11:V$27,$C33)),0)</f>
        <v>1.1200000000000001</v>
      </c>
      <c r="BH33" s="14">
        <f t="shared" si="22"/>
        <v>10</v>
      </c>
      <c r="BI33" s="14">
        <f t="shared" si="22"/>
        <v>10</v>
      </c>
      <c r="BJ33" s="14">
        <f t="shared" si="23"/>
        <v>28</v>
      </c>
      <c r="BK33" s="14">
        <f t="shared" si="24"/>
        <v>28</v>
      </c>
      <c r="BL33" s="14">
        <f t="shared" si="24"/>
        <v>28</v>
      </c>
      <c r="BM33" s="14">
        <v>0</v>
      </c>
      <c r="BN33" s="14">
        <f>IFERROR(IF(求节点([1]各r阵容卡情况!$F$11:$F$27,[1]各r阵容卡情况!AA$11:AA$27,$C33)&lt;=0,0,求节点([1]各r阵容卡情况!$F$11:$F$27,[1]各r阵容卡情况!AA$11:AA$27,$C33)),0)</f>
        <v>0</v>
      </c>
      <c r="BO33" s="14">
        <f>IFERROR(IF(求节点([1]各r阵容卡情况!$F$11:$F$27,[1]各r阵容卡情况!AB$11:AB$27,$C33)&lt;=0,0,求节点([1]各r阵容卡情况!$F$11:$F$27,[1]各r阵容卡情况!AB$11:AB$27,$C33)),0)</f>
        <v>1</v>
      </c>
      <c r="BP33" s="14">
        <f>IFERROR(IF(求节点([1]各r阵容卡情况!$F$11:$F$27,[1]各r阵容卡情况!AC$11:AC$27,$C33)&lt;=0,0,求节点([1]各r阵容卡情况!$F$11:$F$27,[1]各r阵容卡情况!AC$11:AC$27,$C33)),0)</f>
        <v>1</v>
      </c>
      <c r="BQ33" s="14">
        <f>IFERROR(IF(求节点([1]各r阵容卡情况!$F$11:$F$27,[1]各r阵容卡情况!AD$11:AD$27,$C33)&lt;=0,0,求节点([1]各r阵容卡情况!$F$11:$F$27,[1]各r阵容卡情况!AD$11:AD$27,$C33)),0)</f>
        <v>1</v>
      </c>
      <c r="BR33" s="14">
        <f t="shared" si="25"/>
        <v>0</v>
      </c>
      <c r="BS33" s="14">
        <f t="shared" si="26"/>
        <v>0</v>
      </c>
      <c r="BT33" s="14">
        <f t="shared" si="27"/>
        <v>2</v>
      </c>
      <c r="BU33" s="14">
        <f t="shared" si="28"/>
        <v>10</v>
      </c>
      <c r="BV33" s="14">
        <f t="shared" si="29"/>
        <v>20</v>
      </c>
      <c r="CH33" s="27">
        <f t="shared" si="30"/>
        <v>0</v>
      </c>
      <c r="CI33" s="27">
        <f t="shared" si="31"/>
        <v>6</v>
      </c>
      <c r="CJ33" s="27">
        <f t="shared" si="32"/>
        <v>0</v>
      </c>
      <c r="CK33" s="27">
        <f t="shared" si="33"/>
        <v>0</v>
      </c>
      <c r="CL33" s="27">
        <f t="shared" si="34"/>
        <v>0</v>
      </c>
    </row>
    <row r="34" spans="3:90" x14ac:dyDescent="0.15">
      <c r="C34" s="13">
        <v>29</v>
      </c>
      <c r="D34" s="14">
        <v>14</v>
      </c>
      <c r="E34" s="14">
        <f>IFERROR(IF(求节点([1]基础状态预期!$D$17:$D$33,[1]基础状态预期!F$17:F$33,$C34)&lt;=0,0,求节点([1]基础状态预期!$D$17:$D$33,[1]基础状态预期!F$17:F$33,$C34)),0)</f>
        <v>0</v>
      </c>
      <c r="F34" s="14">
        <f>IFERROR(IF(求节点([1]基础状态预期!$D$17:$D$33,[1]基础状态预期!G$17:G$33,$C34)&lt;=0,0,求节点([1]基础状态预期!$D$17:$D$33,[1]基础状态预期!G$17:G$33,$C34)),0)</f>
        <v>0</v>
      </c>
      <c r="G34" s="14">
        <f>IFERROR(IF(求节点([1]基础状态预期!$D$17:$D$33,[1]基础状态预期!H$17:H$33,$C34)&lt;=0,0,求节点([1]基础状态预期!$D$17:$D$33,[1]基础状态预期!H$17:H$33,$C34)),0)</f>
        <v>0</v>
      </c>
      <c r="H34" s="14">
        <f>IFERROR(IF(求节点([1]基础状态预期!$D$17:$D$33,[1]基础状态预期!I$17:I$33,$C34)&lt;=0,0,求节点([1]基础状态预期!$D$17:$D$33,[1]基础状态预期!I$17:I$33,$C34)),0)</f>
        <v>6</v>
      </c>
      <c r="I34" s="14">
        <f>IFERROR(IF(求节点([1]基础状态预期!$D$17:$D$33,[1]基础状态预期!J$17:J$33,$C34)&lt;=0,0,求节点([1]基础状态预期!$D$17:$D$33,[1]基础状态预期!J$17:J$33,$C34)),0)</f>
        <v>0</v>
      </c>
      <c r="J34" s="14">
        <f>IFERROR(IF(求节点([1]基础状态预期!$D$17:$D$33,[1]基础状态预期!K$17:K$33,$C34)&lt;=0,0,求节点([1]基础状态预期!$D$17:$D$33,[1]基础状态预期!K$17:K$33,$C34)),0)</f>
        <v>0</v>
      </c>
      <c r="K34" s="14">
        <f>IFERROR(IF(求节点([1]基础状态预期!$D$17:$D$33,[1]基础状态预期!L$17:L$33,$C34)&lt;=0,0,求节点([1]基础状态预期!$D$17:$D$33,[1]基础状态预期!L$17:L$33,$C34)),0)</f>
        <v>0</v>
      </c>
      <c r="L34" s="14">
        <f>IFERROR(IF(求节点([1]基础状态预期!$D$17:$D$33,[1]基础状态预期!M$17:M$33,$C34)&lt;=0,0,求节点([1]基础状态预期!$D$17:$D$33,[1]基础状态预期!M$17:M$33,$C34)),0)</f>
        <v>0</v>
      </c>
      <c r="M34" s="14">
        <f>IFERROR(IF(求节点([1]基础状态预期!$D$17:$D$33,[1]基础状态预期!N$17:N$33,$C34)&lt;=0,0,求节点([1]基础状态预期!$D$17:$D$33,[1]基础状态预期!N$17:N$33,$C34)),0)</f>
        <v>0.10087900589430385</v>
      </c>
      <c r="N34" s="14">
        <f>IFERROR(IF(求节点([1]基础状态预期!$D$17:$D$33,[1]基础状态预期!O$17:O$33,$C34)&lt;=0,0,求节点([1]基础状态预期!$D$17:$D$33,[1]基础状态预期!O$17:O$33,$C34)),0)</f>
        <v>0</v>
      </c>
      <c r="O34" s="14">
        <f t="shared" si="0"/>
        <v>0</v>
      </c>
      <c r="P34" s="14">
        <f t="shared" si="1"/>
        <v>6</v>
      </c>
      <c r="Q34" s="14">
        <f t="shared" si="2"/>
        <v>10</v>
      </c>
      <c r="R34" s="14">
        <f t="shared" si="3"/>
        <v>22</v>
      </c>
      <c r="S34" s="14">
        <f t="shared" si="4"/>
        <v>50</v>
      </c>
      <c r="T34" s="32">
        <f>IFERROR(IF(求节点([1]基础状态预期!$D$17:$D$55,[1]基础状态预期!P$17:P$55,$C34)&lt;=0,0,求节点([1]基础状态预期!$D$17:$D$55,[1]基础状态预期!P$17:P$55,$C34)),0)</f>
        <v>0</v>
      </c>
      <c r="U34" s="32">
        <f>IFERROR(IF(求节点([1]基础状态预期!$D$17:$D$55,[1]基础状态预期!Q$17:Q$55,$C34)&lt;=0,0,求节点([1]基础状态预期!$D$17:$D$55,[1]基础状态预期!Q$17:Q$55,$C34)),0)</f>
        <v>0</v>
      </c>
      <c r="V34" s="32">
        <f>IFERROR(IF(求节点([1]基础状态预期!$D$17:$D$55,[1]基础状态预期!R$17:R$55,$C34)&lt;=0,0,求节点([1]基础状态预期!$D$17:$D$55,[1]基础状态预期!R$17:R$55,$C34)),0)</f>
        <v>1.1600000000000001</v>
      </c>
      <c r="W34" s="32">
        <f>IFERROR(IF(求节点([1]基础状态预期!$D$17:$D$55,[1]基础状态预期!S$17:S$55,$C34)&lt;=0,0,求节点([1]基础状态预期!$D$17:$D$55,[1]基础状态预期!S$17:S$55,$C34)),0)</f>
        <v>1.1600000000000001</v>
      </c>
      <c r="X34" s="32">
        <f>IFERROR(IF(求节点([1]基础状态预期!$D$17:$D$55,[1]基础状态预期!T$17:T$55,$C34)&lt;=0,0,求节点([1]基础状态预期!$D$17:$D$55,[1]基础状态预期!T$17:T$55,$C34)),0)</f>
        <v>0</v>
      </c>
      <c r="Y34" s="32">
        <f>IFERROR(IF(求节点([1]基础状态预期!$D$17:$D$55,[1]基础状态预期!U$17:U$55,$C34)&lt;=0,0,求节点([1]基础状态预期!$D$17:$D$55,[1]基础状态预期!U$17:U$55,$C34)),0)</f>
        <v>0</v>
      </c>
      <c r="Z34" s="32">
        <f>MIN(IFERROR(IF(求节点([1]基础状态预期!$D$17:$D$55,[1]基础状态预期!V$17:V$55,$C34)&lt;=0,0,求节点([1]基础状态预期!$D$17:$D$55,[1]基础状态预期!V$17:V$55,$C34)),0),10)</f>
        <v>0</v>
      </c>
      <c r="AA34" s="32">
        <f>MIN(IFERROR(IF(求节点([1]基础状态预期!$D$17:$D$55,[1]基础状态预期!W$17:W$55,$C34)&lt;=0,0,求节点([1]基础状态预期!$D$17:$D$55,[1]基础状态预期!W$17:W$55,$C34)),0),60)</f>
        <v>58</v>
      </c>
      <c r="AB34" s="32">
        <f>MIN(IFERROR(IF(求节点([1]基础状态预期!$D$17:$D$55,[1]基础状态预期!X$17:X$55,$C34)&lt;=0,0,求节点([1]基础状态预期!$D$17:$D$55,[1]基础状态预期!X$17:X$55,$C34)),0),80)</f>
        <v>58</v>
      </c>
      <c r="AC34" s="32">
        <f>MIN(IFERROR(IF(求节点([1]基础状态预期!$D$17:$D$55,[1]基础状态预期!Y$17:Y$55,$C34)&lt;=0,0,求节点([1]基础状态预期!$D$17:$D$55,[1]基础状态预期!Y$17:Y$55,$C34)),0),80)</f>
        <v>0</v>
      </c>
      <c r="AD34" s="32">
        <f>IFERROR(IF(求节点([1]基础状态预期!$D$17:$D$55,[1]基础状态预期!Z$17:Z$55,$C34)&lt;=0,0,求节点([1]基础状态预期!$D$17:$D$55,[1]基础状态预期!Z$17:Z$55,$C34)),0)</f>
        <v>0</v>
      </c>
      <c r="AE34" s="32">
        <f>IFERROR(IF(求节点([1]基础状态预期!$D$17:$D$55,[1]基础状态预期!AA$17:AA$55,$C34)&lt;=0,0,求节点([1]基础状态预期!$D$17:$D$55,[1]基础状态预期!AA$17:AA$55,$C34)),0)</f>
        <v>0</v>
      </c>
      <c r="AF34" s="32">
        <f>IFERROR(IF(求节点([1]基础状态预期!$D$17:$D$55,[1]基础状态预期!AB$17:AB$55,$C34)&lt;=0,0,求节点([1]基础状态预期!$D$17:$D$55,[1]基础状态预期!AB$17:AB$55,$C34)),0)</f>
        <v>0</v>
      </c>
      <c r="AG34" s="32">
        <f>IFERROR(IF(求节点([1]基础状态预期!$D$17:$D$55,[1]基础状态预期!AC$17:AC$55,$C34)&lt;=0,0,求节点([1]基础状态预期!$D$17:$D$55,[1]基础状态预期!AC$17:AC$55,$C34)),0)</f>
        <v>1.0376839809898244</v>
      </c>
      <c r="AH34" s="32">
        <f>IFERROR(IF(求节点([1]基础状态预期!$D$17:$D$55,[1]基础状态预期!AD$17:AD$55,$C34)&lt;=0,0,求节点([1]基础状态预期!$D$17:$D$55,[1]基础状态预期!AD$17:AD$55,$C34)),0)</f>
        <v>0</v>
      </c>
      <c r="AI34" s="14">
        <f t="shared" si="12"/>
        <v>0</v>
      </c>
      <c r="AJ34" s="14">
        <f t="shared" si="13"/>
        <v>0</v>
      </c>
      <c r="AK34" s="14">
        <f t="shared" si="14"/>
        <v>0</v>
      </c>
      <c r="AL34" s="14">
        <f t="shared" si="15"/>
        <v>10</v>
      </c>
      <c r="AM34" s="14">
        <f t="shared" si="16"/>
        <v>0</v>
      </c>
      <c r="AN34" s="14">
        <v>0</v>
      </c>
      <c r="AO34" s="14">
        <f>IFERROR(IF(求节点([1]各r阵容卡情况!$F$11:$F$27,[1]各r阵容卡情况!G$11:G$27,$C34)&lt;=0,0,求节点([1]各r阵容卡情况!$F$11:$F$27,[1]各r阵容卡情况!G$11:G$27,$C34)),0)</f>
        <v>6</v>
      </c>
      <c r="AP34" s="14">
        <f>IFERROR(IF(求节点([1]各r阵容卡情况!$F$11:$F$27,[1]各r阵容卡情况!H$11:H$27,$C34)&lt;=0,0,求节点([1]各r阵容卡情况!$F$11:$F$27,[1]各r阵容卡情况!H$11:H$27,$C34)),0)</f>
        <v>0.28513499243381907</v>
      </c>
      <c r="AQ34" s="14">
        <f>IFERROR(IF(求节点([1]各r阵容卡情况!$F$11:$F$27,[1]各r阵容卡情况!I$11:I$27,$C34)&lt;=0,0,求节点([1]各r阵容卡情况!$F$11:$F$27,[1]各r阵容卡情况!I$11:I$27,$C34)),0)</f>
        <v>0</v>
      </c>
      <c r="AR34" s="14">
        <f>IFERROR(IF(求节点([1]各r阵容卡情况!$F$11:$F$27,[1]各r阵容卡情况!J$11:J$27,$C34)&lt;=0,0,求节点([1]各r阵容卡情况!$F$11:$F$27,[1]各r阵容卡情况!J$11:J$27,$C34)),0)</f>
        <v>0</v>
      </c>
      <c r="AS34" s="14">
        <v>0</v>
      </c>
      <c r="AT34" s="14">
        <f>IFERROR(IF(求节点([1]各r阵容卡情况!$F$11:$F$27,[1]各r阵容卡情况!K$11:K$27,$C34)&lt;=0,0,求节点([1]各r阵容卡情况!$F$11:$F$27,[1]各r阵容卡情况!K$11:K$27,$C34)),0)</f>
        <v>3</v>
      </c>
      <c r="AU34" s="14">
        <f>IFERROR(IF(求节点([1]各r阵容卡情况!$F$11:$F$27,[1]各r阵容卡情况!L$11:L$27,$C34)&lt;=0,0,求节点([1]各r阵容卡情况!$F$11:$F$27,[1]各r阵容卡情况!L$11:L$27,$C34)),0)</f>
        <v>3.2507581364613403</v>
      </c>
      <c r="AV34" s="14">
        <f>IFERROR(IF(求节点([1]各r阵容卡情况!$F$11:$F$27,[1]各r阵容卡情况!M$11:M$27,$C34)&lt;=0,0,求节点([1]各r阵容卡情况!$F$11:$F$27,[1]各r阵容卡情况!M$11:M$27,$C34)),0)</f>
        <v>0.10087900589430385</v>
      </c>
      <c r="AW34" s="14">
        <f>IFERROR(IF(求节点([1]各r阵容卡情况!$F$11:$F$27,[1]各r阵容卡情况!N$11:N$27,$C34)&lt;=0,0,求节点([1]各r阵容卡情况!$F$11:$F$27,[1]各r阵容卡情况!N$11:N$27,$C34)),0)</f>
        <v>0</v>
      </c>
      <c r="AX34" s="14">
        <f t="shared" si="17"/>
        <v>0</v>
      </c>
      <c r="AY34" s="14">
        <f t="shared" si="18"/>
        <v>15</v>
      </c>
      <c r="AZ34" s="14">
        <f t="shared" si="19"/>
        <v>25</v>
      </c>
      <c r="BA34" s="14">
        <f t="shared" si="20"/>
        <v>22</v>
      </c>
      <c r="BB34" s="14">
        <f t="shared" si="21"/>
        <v>50</v>
      </c>
      <c r="BC34" s="14">
        <v>0</v>
      </c>
      <c r="BD34" s="15">
        <f>IFERROR(IF(求节点([1]各r阵容卡情况!$F$11:$F$27,[1]各r阵容卡情况!S$11:S$27,$C34)&lt;=0,0,求节点([1]各r阵容卡情况!$F$11:$F$27,[1]各r阵容卡情况!S$11:S$27,$C34)),0)</f>
        <v>1.1600000000000001</v>
      </c>
      <c r="BE34" s="15">
        <f>IFERROR(IF(求节点([1]各r阵容卡情况!$F$11:$F$27,[1]各r阵容卡情况!T$11:T$27,$C34)&lt;=0,0,求节点([1]各r阵容卡情况!$F$11:$F$27,[1]各r阵容卡情况!T$11:T$27,$C34)),0)</f>
        <v>1.1600000000000001</v>
      </c>
      <c r="BF34" s="15">
        <f>IFERROR(IF(求节点([1]各r阵容卡情况!$F$11:$F$27,[1]各r阵容卡情况!U$11:U$27,$C34)&lt;=0,0,求节点([1]各r阵容卡情况!$F$11:$F$27,[1]各r阵容卡情况!U$11:U$27,$C34)),0)</f>
        <v>1.1600000000000001</v>
      </c>
      <c r="BG34" s="15">
        <f>IFERROR(IF(求节点([1]各r阵容卡情况!$F$11:$F$27,[1]各r阵容卡情况!V$11:V$27,$C34)&lt;=0,0,求节点([1]各r阵容卡情况!$F$11:$F$27,[1]各r阵容卡情况!V$11:V$27,$C34)),0)</f>
        <v>1.1600000000000001</v>
      </c>
      <c r="BH34" s="14">
        <f t="shared" si="22"/>
        <v>10</v>
      </c>
      <c r="BI34" s="14">
        <f t="shared" si="22"/>
        <v>10</v>
      </c>
      <c r="BJ34" s="14">
        <f t="shared" si="23"/>
        <v>29</v>
      </c>
      <c r="BK34" s="14">
        <f t="shared" si="24"/>
        <v>29</v>
      </c>
      <c r="BL34" s="14">
        <f t="shared" si="24"/>
        <v>29</v>
      </c>
      <c r="BM34" s="14">
        <v>0</v>
      </c>
      <c r="BN34" s="14">
        <f>IFERROR(IF(求节点([1]各r阵容卡情况!$F$11:$F$27,[1]各r阵容卡情况!AA$11:AA$27,$C34)&lt;=0,0,求节点([1]各r阵容卡情况!$F$11:$F$27,[1]各r阵容卡情况!AA$11:AA$27,$C34)),0)</f>
        <v>0</v>
      </c>
      <c r="BO34" s="14">
        <f>IFERROR(IF(求节点([1]各r阵容卡情况!$F$11:$F$27,[1]各r阵容卡情况!AB$11:AB$27,$C34)&lt;=0,0,求节点([1]各r阵容卡情况!$F$11:$F$27,[1]各r阵容卡情况!AB$11:AB$27,$C34)),0)</f>
        <v>1.0376839809898244</v>
      </c>
      <c r="BP34" s="14">
        <f>IFERROR(IF(求节点([1]各r阵容卡情况!$F$11:$F$27,[1]各r阵容卡情况!AC$11:AC$27,$C34)&lt;=0,0,求节点([1]各r阵容卡情况!$F$11:$F$27,[1]各r阵容卡情况!AC$11:AC$27,$C34)),0)</f>
        <v>1.0376839809898244</v>
      </c>
      <c r="BQ34" s="14">
        <f>IFERROR(IF(求节点([1]各r阵容卡情况!$F$11:$F$27,[1]各r阵容卡情况!AD$11:AD$27,$C34)&lt;=0,0,求节点([1]各r阵容卡情况!$F$11:$F$27,[1]各r阵容卡情况!AD$11:AD$27,$C34)),0)</f>
        <v>1.0376839809898244</v>
      </c>
      <c r="BR34" s="14">
        <f t="shared" si="25"/>
        <v>0</v>
      </c>
      <c r="BS34" s="14">
        <f t="shared" si="26"/>
        <v>0</v>
      </c>
      <c r="BT34" s="14">
        <f t="shared" si="27"/>
        <v>2</v>
      </c>
      <c r="BU34" s="14">
        <f t="shared" si="28"/>
        <v>10</v>
      </c>
      <c r="BV34" s="14">
        <f t="shared" si="29"/>
        <v>20</v>
      </c>
      <c r="CH34" s="27">
        <f t="shared" si="30"/>
        <v>0</v>
      </c>
      <c r="CI34" s="27">
        <f t="shared" si="31"/>
        <v>6</v>
      </c>
      <c r="CJ34" s="27">
        <f t="shared" si="32"/>
        <v>0.28513499243381907</v>
      </c>
      <c r="CK34" s="27">
        <f t="shared" si="33"/>
        <v>0</v>
      </c>
      <c r="CL34" s="27">
        <f t="shared" si="34"/>
        <v>0</v>
      </c>
    </row>
    <row r="35" spans="3:90" x14ac:dyDescent="0.15">
      <c r="C35" s="13">
        <v>30</v>
      </c>
      <c r="D35" s="14">
        <v>15</v>
      </c>
      <c r="E35" s="14">
        <f>IFERROR(IF(求节点([1]基础状态预期!$D$17:$D$33,[1]基础状态预期!F$17:F$33,$C35)&lt;=0,0,求节点([1]基础状态预期!$D$17:$D$33,[1]基础状态预期!F$17:F$33,$C35)),0)</f>
        <v>0</v>
      </c>
      <c r="F35" s="14">
        <f>IFERROR(IF(求节点([1]基础状态预期!$D$17:$D$33,[1]基础状态预期!G$17:G$33,$C35)&lt;=0,0,求节点([1]基础状态预期!$D$17:$D$33,[1]基础状态预期!G$17:G$33,$C35)),0)</f>
        <v>0</v>
      </c>
      <c r="G35" s="14">
        <f>IFERROR(IF(求节点([1]基础状态预期!$D$17:$D$33,[1]基础状态预期!H$17:H$33,$C35)&lt;=0,0,求节点([1]基础状态预期!$D$17:$D$33,[1]基础状态预期!H$17:H$33,$C35)),0)</f>
        <v>0</v>
      </c>
      <c r="H35" s="14">
        <f>IFERROR(IF(求节点([1]基础状态预期!$D$17:$D$33,[1]基础状态预期!I$17:I$33,$C35)&lt;=0,0,求节点([1]基础状态预期!$D$17:$D$33,[1]基础状态预期!I$17:I$33,$C35)),0)</f>
        <v>6</v>
      </c>
      <c r="I35" s="14">
        <f>IFERROR(IF(求节点([1]基础状态预期!$D$17:$D$33,[1]基础状态预期!J$17:J$33,$C35)&lt;=0,0,求节点([1]基础状态预期!$D$17:$D$33,[1]基础状态预期!J$17:J$33,$C35)),0)</f>
        <v>0</v>
      </c>
      <c r="J35" s="14">
        <f>IFERROR(IF(求节点([1]基础状态预期!$D$17:$D$33,[1]基础状态预期!K$17:K$33,$C35)&lt;=0,0,求节点([1]基础状态预期!$D$17:$D$33,[1]基础状态预期!K$17:K$33,$C35)),0)</f>
        <v>0</v>
      </c>
      <c r="K35" s="14">
        <f>IFERROR(IF(求节点([1]基础状态预期!$D$17:$D$33,[1]基础状态预期!L$17:L$33,$C35)&lt;=0,0,求节点([1]基础状态预期!$D$17:$D$33,[1]基础状态预期!L$17:L$33,$C35)),0)</f>
        <v>0</v>
      </c>
      <c r="L35" s="14">
        <f>IFERROR(IF(求节点([1]基础状态预期!$D$17:$D$33,[1]基础状态预期!M$17:M$33,$C35)&lt;=0,0,求节点([1]基础状态预期!$D$17:$D$33,[1]基础状态预期!M$17:M$33,$C35)),0)</f>
        <v>0</v>
      </c>
      <c r="M35" s="14">
        <f>IFERROR(IF(求节点([1]基础状态预期!$D$17:$D$33,[1]基础状态预期!N$17:N$33,$C35)&lt;=0,0,求节点([1]基础状态预期!$D$17:$D$33,[1]基础状态预期!N$17:N$33,$C35)),0)</f>
        <v>0.16087119825240059</v>
      </c>
      <c r="N35" s="14">
        <f>IFERROR(IF(求节点([1]基础状态预期!$D$17:$D$33,[1]基础状态预期!O$17:O$33,$C35)&lt;=0,0,求节点([1]基础状态预期!$D$17:$D$33,[1]基础状态预期!O$17:O$33,$C35)),0)</f>
        <v>0</v>
      </c>
      <c r="O35" s="14">
        <f t="shared" si="0"/>
        <v>0</v>
      </c>
      <c r="P35" s="14">
        <f t="shared" si="1"/>
        <v>6</v>
      </c>
      <c r="Q35" s="14">
        <f t="shared" si="2"/>
        <v>10</v>
      </c>
      <c r="R35" s="14">
        <f t="shared" si="3"/>
        <v>22</v>
      </c>
      <c r="S35" s="14">
        <f t="shared" si="4"/>
        <v>50</v>
      </c>
      <c r="T35" s="32">
        <f>IFERROR(IF(求节点([1]基础状态预期!$D$17:$D$55,[1]基础状态预期!P$17:P$55,$C35)&lt;=0,0,求节点([1]基础状态预期!$D$17:$D$55,[1]基础状态预期!P$17:P$55,$C35)),0)</f>
        <v>0</v>
      </c>
      <c r="U35" s="32">
        <f>IFERROR(IF(求节点([1]基础状态预期!$D$17:$D$55,[1]基础状态预期!Q$17:Q$55,$C35)&lt;=0,0,求节点([1]基础状态预期!$D$17:$D$55,[1]基础状态预期!Q$17:Q$55,$C35)),0)</f>
        <v>0</v>
      </c>
      <c r="V35" s="32">
        <f>IFERROR(IF(求节点([1]基础状态预期!$D$17:$D$55,[1]基础状态预期!R$17:R$55,$C35)&lt;=0,0,求节点([1]基础状态预期!$D$17:$D$55,[1]基础状态预期!R$17:R$55,$C35)),0)</f>
        <v>1.2000000000000002</v>
      </c>
      <c r="W35" s="32">
        <f>IFERROR(IF(求节点([1]基础状态预期!$D$17:$D$55,[1]基础状态预期!S$17:S$55,$C35)&lt;=0,0,求节点([1]基础状态预期!$D$17:$D$55,[1]基础状态预期!S$17:S$55,$C35)),0)</f>
        <v>1.2</v>
      </c>
      <c r="X35" s="32">
        <f>IFERROR(IF(求节点([1]基础状态预期!$D$17:$D$55,[1]基础状态预期!T$17:T$55,$C35)&lt;=0,0,求节点([1]基础状态预期!$D$17:$D$55,[1]基础状态预期!T$17:T$55,$C35)),0)</f>
        <v>0</v>
      </c>
      <c r="Y35" s="32">
        <f>IFERROR(IF(求节点([1]基础状态预期!$D$17:$D$55,[1]基础状态预期!U$17:U$55,$C35)&lt;=0,0,求节点([1]基础状态预期!$D$17:$D$55,[1]基础状态预期!U$17:U$55,$C35)),0)</f>
        <v>0</v>
      </c>
      <c r="Z35" s="32">
        <f>MIN(IFERROR(IF(求节点([1]基础状态预期!$D$17:$D$55,[1]基础状态预期!V$17:V$55,$C35)&lt;=0,0,求节点([1]基础状态预期!$D$17:$D$55,[1]基础状态预期!V$17:V$55,$C35)),0),10)</f>
        <v>0</v>
      </c>
      <c r="AA35" s="32">
        <f>MIN(IFERROR(IF(求节点([1]基础状态预期!$D$17:$D$55,[1]基础状态预期!W$17:W$55,$C35)&lt;=0,0,求节点([1]基础状态预期!$D$17:$D$55,[1]基础状态预期!W$17:W$55,$C35)),0),60)</f>
        <v>60</v>
      </c>
      <c r="AB35" s="32">
        <f>MIN(IFERROR(IF(求节点([1]基础状态预期!$D$17:$D$55,[1]基础状态预期!X$17:X$55,$C35)&lt;=0,0,求节点([1]基础状态预期!$D$17:$D$55,[1]基础状态预期!X$17:X$55,$C35)),0),80)</f>
        <v>60</v>
      </c>
      <c r="AC35" s="32">
        <f>MIN(IFERROR(IF(求节点([1]基础状态预期!$D$17:$D$55,[1]基础状态预期!Y$17:Y$55,$C35)&lt;=0,0,求节点([1]基础状态预期!$D$17:$D$55,[1]基础状态预期!Y$17:Y$55,$C35)),0),80)</f>
        <v>0</v>
      </c>
      <c r="AD35" s="32">
        <f>IFERROR(IF(求节点([1]基础状态预期!$D$17:$D$55,[1]基础状态预期!Z$17:Z$55,$C35)&lt;=0,0,求节点([1]基础状态预期!$D$17:$D$55,[1]基础状态预期!Z$17:Z$55,$C35)),0)</f>
        <v>0</v>
      </c>
      <c r="AE35" s="32">
        <f>IFERROR(IF(求节点([1]基础状态预期!$D$17:$D$55,[1]基础状态预期!AA$17:AA$55,$C35)&lt;=0,0,求节点([1]基础状态预期!$D$17:$D$55,[1]基础状态预期!AA$17:AA$55,$C35)),0)</f>
        <v>0</v>
      </c>
      <c r="AF35" s="32">
        <f>IFERROR(IF(求节点([1]基础状态预期!$D$17:$D$55,[1]基础状态预期!AB$17:AB$55,$C35)&lt;=0,0,求节点([1]基础状态预期!$D$17:$D$55,[1]基础状态预期!AB$17:AB$55,$C35)),0)</f>
        <v>0</v>
      </c>
      <c r="AG35" s="32">
        <f>IFERROR(IF(求节点([1]基础状态预期!$D$17:$D$55,[1]基础状态预期!AC$17:AC$55,$C35)&lt;=0,0,求节点([1]基础状态预期!$D$17:$D$55,[1]基础状态预期!AC$17:AC$55,$C35)),0)</f>
        <v>1.0782572234794277</v>
      </c>
      <c r="AH35" s="32">
        <f>IFERROR(IF(求节点([1]基础状态预期!$D$17:$D$55,[1]基础状态预期!AD$17:AD$55,$C35)&lt;=0,0,求节点([1]基础状态预期!$D$17:$D$55,[1]基础状态预期!AD$17:AD$55,$C35)),0)</f>
        <v>0</v>
      </c>
      <c r="AI35" s="14">
        <f t="shared" si="12"/>
        <v>0</v>
      </c>
      <c r="AJ35" s="14">
        <f t="shared" si="13"/>
        <v>0</v>
      </c>
      <c r="AK35" s="14">
        <f t="shared" si="14"/>
        <v>0</v>
      </c>
      <c r="AL35" s="14">
        <f t="shared" si="15"/>
        <v>10</v>
      </c>
      <c r="AM35" s="14">
        <f t="shared" si="16"/>
        <v>0</v>
      </c>
      <c r="AN35" s="14">
        <v>0</v>
      </c>
      <c r="AO35" s="14">
        <f>IFERROR(IF(求节点([1]各r阵容卡情况!$F$11:$F$27,[1]各r阵容卡情况!G$11:G$27,$C35)&lt;=0,0,求节点([1]各r阵容卡情况!$F$11:$F$27,[1]各r阵容卡情况!G$11:G$27,$C35)),0)</f>
        <v>6</v>
      </c>
      <c r="AP35" s="14">
        <f>IFERROR(IF(求节点([1]各r阵容卡情况!$F$11:$F$27,[1]各r阵容卡情况!H$11:H$27,$C35)&lt;=0,0,求节点([1]各r阵容卡情况!$F$11:$F$27,[1]各r阵容卡情况!H$11:H$27,$C35)),0)</f>
        <v>0.59213151685655463</v>
      </c>
      <c r="AQ35" s="14">
        <f>IFERROR(IF(求节点([1]各r阵容卡情况!$F$11:$F$27,[1]各r阵容卡情况!I$11:I$27,$C35)&lt;=0,0,求节点([1]各r阵容卡情况!$F$11:$F$27,[1]各r阵容卡情况!I$11:I$27,$C35)),0)</f>
        <v>0</v>
      </c>
      <c r="AR35" s="14">
        <f>IFERROR(IF(求节点([1]各r阵容卡情况!$F$11:$F$27,[1]各r阵容卡情况!J$11:J$27,$C35)&lt;=0,0,求节点([1]各r阵容卡情况!$F$11:$F$27,[1]各r阵容卡情况!J$11:J$27,$C35)),0)</f>
        <v>0</v>
      </c>
      <c r="AS35" s="14">
        <v>0</v>
      </c>
      <c r="AT35" s="14">
        <f>IFERROR(IF(求节点([1]各r阵容卡情况!$F$11:$F$27,[1]各r阵容卡情况!K$11:K$27,$C35)&lt;=0,0,求节点([1]各r阵容卡情况!$F$11:$F$27,[1]各r阵容卡情况!K$11:K$27,$C35)),0)</f>
        <v>3</v>
      </c>
      <c r="AU35" s="14">
        <f>IFERROR(IF(求节点([1]各r阵容卡情况!$F$11:$F$27,[1]各r阵容卡情况!L$11:L$27,$C35)&lt;=0,0,求节点([1]各r阵容卡情况!$F$11:$F$27,[1]各r阵容卡情况!L$11:L$27,$C35)),0)</f>
        <v>3.4065942364712001</v>
      </c>
      <c r="AV35" s="14">
        <f>IFERROR(IF(求节点([1]各r阵容卡情况!$F$11:$F$27,[1]各r阵容卡情况!M$11:M$27,$C35)&lt;=0,0,求节点([1]各r阵容卡情况!$F$11:$F$27,[1]各r阵容卡情况!M$11:M$27,$C35)),0)</f>
        <v>0.16087119825240059</v>
      </c>
      <c r="AW35" s="14">
        <f>IFERROR(IF(求节点([1]各r阵容卡情况!$F$11:$F$27,[1]各r阵容卡情况!N$11:N$27,$C35)&lt;=0,0,求节点([1]各r阵容卡情况!$F$11:$F$27,[1]各r阵容卡情况!N$11:N$27,$C35)),0)</f>
        <v>0</v>
      </c>
      <c r="AX35" s="14">
        <f t="shared" si="17"/>
        <v>0</v>
      </c>
      <c r="AY35" s="14">
        <f t="shared" si="18"/>
        <v>15</v>
      </c>
      <c r="AZ35" s="14">
        <f t="shared" si="19"/>
        <v>25</v>
      </c>
      <c r="BA35" s="14">
        <f t="shared" si="20"/>
        <v>22</v>
      </c>
      <c r="BB35" s="14">
        <f t="shared" si="21"/>
        <v>50</v>
      </c>
      <c r="BC35" s="14">
        <v>0</v>
      </c>
      <c r="BD35" s="15">
        <f>IFERROR(IF(求节点([1]各r阵容卡情况!$F$11:$F$27,[1]各r阵容卡情况!S$11:S$27,$C35)&lt;=0,0,求节点([1]各r阵容卡情况!$F$11:$F$27,[1]各r阵容卡情况!S$11:S$27,$C35)),0)</f>
        <v>1.2</v>
      </c>
      <c r="BE35" s="15">
        <f>IFERROR(IF(求节点([1]各r阵容卡情况!$F$11:$F$27,[1]各r阵容卡情况!T$11:T$27,$C35)&lt;=0,0,求节点([1]各r阵容卡情况!$F$11:$F$27,[1]各r阵容卡情况!T$11:T$27,$C35)),0)</f>
        <v>1.2</v>
      </c>
      <c r="BF35" s="15">
        <f>IFERROR(IF(求节点([1]各r阵容卡情况!$F$11:$F$27,[1]各r阵容卡情况!U$11:U$27,$C35)&lt;=0,0,求节点([1]各r阵容卡情况!$F$11:$F$27,[1]各r阵容卡情况!U$11:U$27,$C35)),0)</f>
        <v>1.2</v>
      </c>
      <c r="BG35" s="15">
        <f>IFERROR(IF(求节点([1]各r阵容卡情况!$F$11:$F$27,[1]各r阵容卡情况!V$11:V$27,$C35)&lt;=0,0,求节点([1]各r阵容卡情况!$F$11:$F$27,[1]各r阵容卡情况!V$11:V$27,$C35)),0)</f>
        <v>1.2</v>
      </c>
      <c r="BH35" s="14">
        <f t="shared" si="22"/>
        <v>10</v>
      </c>
      <c r="BI35" s="14">
        <f t="shared" si="22"/>
        <v>10</v>
      </c>
      <c r="BJ35" s="14">
        <f t="shared" si="23"/>
        <v>30</v>
      </c>
      <c r="BK35" s="14">
        <f t="shared" si="24"/>
        <v>30</v>
      </c>
      <c r="BL35" s="14">
        <f t="shared" si="24"/>
        <v>30</v>
      </c>
      <c r="BM35" s="14">
        <v>0</v>
      </c>
      <c r="BN35" s="14">
        <f>IFERROR(IF(求节点([1]各r阵容卡情况!$F$11:$F$27,[1]各r阵容卡情况!AA$11:AA$27,$C35)&lt;=0,0,求节点([1]各r阵容卡情况!$F$11:$F$27,[1]各r阵容卡情况!AA$11:AA$27,$C35)),0)</f>
        <v>0</v>
      </c>
      <c r="BO35" s="14">
        <f>IFERROR(IF(求节点([1]各r阵容卡情况!$F$11:$F$27,[1]各r阵容卡情况!AB$11:AB$27,$C35)&lt;=0,0,求节点([1]各r阵容卡情况!$F$11:$F$27,[1]各r阵容卡情况!AB$11:AB$27,$C35)),0)</f>
        <v>1.0782572234794277</v>
      </c>
      <c r="BP35" s="14">
        <f>IFERROR(IF(求节点([1]各r阵容卡情况!$F$11:$F$27,[1]各r阵容卡情况!AC$11:AC$27,$C35)&lt;=0,0,求节点([1]各r阵容卡情况!$F$11:$F$27,[1]各r阵容卡情况!AC$11:AC$27,$C35)),0)</f>
        <v>1.0782572234794277</v>
      </c>
      <c r="BQ35" s="14">
        <f>IFERROR(IF(求节点([1]各r阵容卡情况!$F$11:$F$27,[1]各r阵容卡情况!AD$11:AD$27,$C35)&lt;=0,0,求节点([1]各r阵容卡情况!$F$11:$F$27,[1]各r阵容卡情况!AD$11:AD$27,$C35)),0)</f>
        <v>1.0782572234794277</v>
      </c>
      <c r="BR35" s="14">
        <f t="shared" si="25"/>
        <v>0</v>
      </c>
      <c r="BS35" s="14">
        <f t="shared" si="26"/>
        <v>0</v>
      </c>
      <c r="BT35" s="14">
        <f t="shared" si="27"/>
        <v>2</v>
      </c>
      <c r="BU35" s="14">
        <f t="shared" si="28"/>
        <v>10</v>
      </c>
      <c r="BV35" s="14">
        <f t="shared" si="29"/>
        <v>20</v>
      </c>
      <c r="CH35" s="27">
        <f t="shared" si="30"/>
        <v>0</v>
      </c>
      <c r="CI35" s="27">
        <f t="shared" si="31"/>
        <v>6</v>
      </c>
      <c r="CJ35" s="27">
        <f t="shared" si="32"/>
        <v>0.59213151685655463</v>
      </c>
      <c r="CK35" s="27">
        <f t="shared" si="33"/>
        <v>0</v>
      </c>
      <c r="CL35" s="27">
        <f t="shared" si="34"/>
        <v>0</v>
      </c>
    </row>
    <row r="36" spans="3:90" x14ac:dyDescent="0.15">
      <c r="C36" s="13">
        <v>31</v>
      </c>
      <c r="D36" s="14">
        <v>15</v>
      </c>
      <c r="E36" s="14">
        <f>IFERROR(IF(求节点([1]基础状态预期!$D$17:$D$33,[1]基础状态预期!F$17:F$33,$C36)&lt;=0,0,求节点([1]基础状态预期!$D$17:$D$33,[1]基础状态预期!F$17:F$33,$C36)),0)</f>
        <v>0</v>
      </c>
      <c r="F36" s="14">
        <f>IFERROR(IF(求节点([1]基础状态预期!$D$17:$D$33,[1]基础状态预期!G$17:G$33,$C36)&lt;=0,0,求节点([1]基础状态预期!$D$17:$D$33,[1]基础状态预期!G$17:G$33,$C36)),0)</f>
        <v>0</v>
      </c>
      <c r="G36" s="14">
        <f>IFERROR(IF(求节点([1]基础状态预期!$D$17:$D$33,[1]基础状态预期!H$17:H$33,$C36)&lt;=0,0,求节点([1]基础状态预期!$D$17:$D$33,[1]基础状态预期!H$17:H$33,$C36)),0)</f>
        <v>0</v>
      </c>
      <c r="H36" s="14">
        <f>IFERROR(IF(求节点([1]基础状态预期!$D$17:$D$33,[1]基础状态预期!I$17:I$33,$C36)&lt;=0,0,求节点([1]基础状态预期!$D$17:$D$33,[1]基础状态预期!I$17:I$33,$C36)),0)</f>
        <v>6</v>
      </c>
      <c r="I36" s="14">
        <f>IFERROR(IF(求节点([1]基础状态预期!$D$17:$D$33,[1]基础状态预期!J$17:J$33,$C36)&lt;=0,0,求节点([1]基础状态预期!$D$17:$D$33,[1]基础状态预期!J$17:J$33,$C36)),0)</f>
        <v>0</v>
      </c>
      <c r="J36" s="14">
        <f>IFERROR(IF(求节点([1]基础状态预期!$D$17:$D$33,[1]基础状态预期!K$17:K$33,$C36)&lt;=0,0,求节点([1]基础状态预期!$D$17:$D$33,[1]基础状态预期!K$17:K$33,$C36)),0)</f>
        <v>0</v>
      </c>
      <c r="K36" s="14">
        <f>IFERROR(IF(求节点([1]基础状态预期!$D$17:$D$33,[1]基础状态预期!L$17:L$33,$C36)&lt;=0,0,求节点([1]基础状态预期!$D$17:$D$33,[1]基础状态预期!L$17:L$33,$C36)),0)</f>
        <v>0</v>
      </c>
      <c r="L36" s="14">
        <f>IFERROR(IF(求节点([1]基础状态预期!$D$17:$D$33,[1]基础状态预期!M$17:M$33,$C36)&lt;=0,0,求节点([1]基础状态预期!$D$17:$D$33,[1]基础状态预期!M$17:M$33,$C36)),0)</f>
        <v>0</v>
      </c>
      <c r="M36" s="14">
        <f>IFERROR(IF(求节点([1]基础状态预期!$D$17:$D$33,[1]基础状态预期!N$17:N$33,$C36)&lt;=0,0,求节点([1]基础状态预期!$D$17:$D$33,[1]基础状态预期!N$17:N$33,$C36)),0)</f>
        <v>0.22086339061049734</v>
      </c>
      <c r="N36" s="14">
        <f>IFERROR(IF(求节点([1]基础状态预期!$D$17:$D$33,[1]基础状态预期!O$17:O$33,$C36)&lt;=0,0,求节点([1]基础状态预期!$D$17:$D$33,[1]基础状态预期!O$17:O$33,$C36)),0)</f>
        <v>0</v>
      </c>
      <c r="O36" s="14">
        <f t="shared" si="0"/>
        <v>0</v>
      </c>
      <c r="P36" s="14">
        <f t="shared" si="1"/>
        <v>6</v>
      </c>
      <c r="Q36" s="14">
        <f t="shared" si="2"/>
        <v>10</v>
      </c>
      <c r="R36" s="14">
        <f t="shared" si="3"/>
        <v>22</v>
      </c>
      <c r="S36" s="14">
        <f t="shared" si="4"/>
        <v>50</v>
      </c>
      <c r="T36" s="32">
        <f>IFERROR(IF(求节点([1]基础状态预期!$D$17:$D$55,[1]基础状态预期!P$17:P$55,$C36)&lt;=0,0,求节点([1]基础状态预期!$D$17:$D$55,[1]基础状态预期!P$17:P$55,$C36)),0)</f>
        <v>0</v>
      </c>
      <c r="U36" s="32">
        <f>IFERROR(IF(求节点([1]基础状态预期!$D$17:$D$55,[1]基础状态预期!Q$17:Q$55,$C36)&lt;=0,0,求节点([1]基础状态预期!$D$17:$D$55,[1]基础状态预期!Q$17:Q$55,$C36)),0)</f>
        <v>0</v>
      </c>
      <c r="V36" s="32">
        <f>IFERROR(IF(求节点([1]基础状态预期!$D$17:$D$55,[1]基础状态预期!R$17:R$55,$C36)&lt;=0,0,求节点([1]基础状态预期!$D$17:$D$55,[1]基础状态预期!R$17:R$55,$C36)),0)</f>
        <v>1.24</v>
      </c>
      <c r="W36" s="32">
        <f>IFERROR(IF(求节点([1]基础状态预期!$D$17:$D$55,[1]基础状态预期!S$17:S$55,$C36)&lt;=0,0,求节点([1]基础状态预期!$D$17:$D$55,[1]基础状态预期!S$17:S$55,$C36)),0)</f>
        <v>1.24</v>
      </c>
      <c r="X36" s="32">
        <f>IFERROR(IF(求节点([1]基础状态预期!$D$17:$D$55,[1]基础状态预期!T$17:T$55,$C36)&lt;=0,0,求节点([1]基础状态预期!$D$17:$D$55,[1]基础状态预期!T$17:T$55,$C36)),0)</f>
        <v>0</v>
      </c>
      <c r="Y36" s="32">
        <f>IFERROR(IF(求节点([1]基础状态预期!$D$17:$D$55,[1]基础状态预期!U$17:U$55,$C36)&lt;=0,0,求节点([1]基础状态预期!$D$17:$D$55,[1]基础状态预期!U$17:U$55,$C36)),0)</f>
        <v>0</v>
      </c>
      <c r="Z36" s="32">
        <f>MIN(IFERROR(IF(求节点([1]基础状态预期!$D$17:$D$55,[1]基础状态预期!V$17:V$55,$C36)&lt;=0,0,求节点([1]基础状态预期!$D$17:$D$55,[1]基础状态预期!V$17:V$55,$C36)),0),10)</f>
        <v>0</v>
      </c>
      <c r="AA36" s="32">
        <f>MIN(IFERROR(IF(求节点([1]基础状态预期!$D$17:$D$55,[1]基础状态预期!W$17:W$55,$C36)&lt;=0,0,求节点([1]基础状态预期!$D$17:$D$55,[1]基础状态预期!W$17:W$55,$C36)),0),60)</f>
        <v>60</v>
      </c>
      <c r="AB36" s="32">
        <f>MIN(IFERROR(IF(求节点([1]基础状态预期!$D$17:$D$55,[1]基础状态预期!X$17:X$55,$C36)&lt;=0,0,求节点([1]基础状态预期!$D$17:$D$55,[1]基础状态预期!X$17:X$55,$C36)),0),80)</f>
        <v>62</v>
      </c>
      <c r="AC36" s="32">
        <f>MIN(IFERROR(IF(求节点([1]基础状态预期!$D$17:$D$55,[1]基础状态预期!Y$17:Y$55,$C36)&lt;=0,0,求节点([1]基础状态预期!$D$17:$D$55,[1]基础状态预期!Y$17:Y$55,$C36)),0),80)</f>
        <v>0</v>
      </c>
      <c r="AD36" s="32">
        <f>IFERROR(IF(求节点([1]基础状态预期!$D$17:$D$55,[1]基础状态预期!Z$17:Z$55,$C36)&lt;=0,0,求节点([1]基础状态预期!$D$17:$D$55,[1]基础状态预期!Z$17:Z$55,$C36)),0)</f>
        <v>0</v>
      </c>
      <c r="AE36" s="32">
        <f>IFERROR(IF(求节点([1]基础状态预期!$D$17:$D$55,[1]基础状态预期!AA$17:AA$55,$C36)&lt;=0,0,求节点([1]基础状态预期!$D$17:$D$55,[1]基础状态预期!AA$17:AA$55,$C36)),0)</f>
        <v>0</v>
      </c>
      <c r="AF36" s="32">
        <f>IFERROR(IF(求节点([1]基础状态预期!$D$17:$D$55,[1]基础状态预期!AB$17:AB$55,$C36)&lt;=0,0,求节点([1]基础状态预期!$D$17:$D$55,[1]基础状态预期!AB$17:AB$55,$C36)),0)</f>
        <v>0</v>
      </c>
      <c r="AG36" s="32">
        <f>IFERROR(IF(求节点([1]基础状态预期!$D$17:$D$55,[1]基础状态预期!AC$17:AC$55,$C36)&lt;=0,0,求节点([1]基础状态预期!$D$17:$D$55,[1]基础状态预期!AC$17:AC$55,$C36)),0)</f>
        <v>1.1188304659690307</v>
      </c>
      <c r="AH36" s="32">
        <f>IFERROR(IF(求节点([1]基础状态预期!$D$17:$D$55,[1]基础状态预期!AD$17:AD$55,$C36)&lt;=0,0,求节点([1]基础状态预期!$D$17:$D$55,[1]基础状态预期!AD$17:AD$55,$C36)),0)</f>
        <v>0</v>
      </c>
      <c r="AI36" s="14">
        <f t="shared" si="12"/>
        <v>0</v>
      </c>
      <c r="AJ36" s="14">
        <f t="shared" si="13"/>
        <v>0</v>
      </c>
      <c r="AK36" s="14">
        <f t="shared" si="14"/>
        <v>0</v>
      </c>
      <c r="AL36" s="14">
        <f t="shared" si="15"/>
        <v>10</v>
      </c>
      <c r="AM36" s="14">
        <f t="shared" si="16"/>
        <v>0</v>
      </c>
      <c r="AN36" s="14">
        <v>0</v>
      </c>
      <c r="AO36" s="14">
        <f>IFERROR(IF(求节点([1]各r阵容卡情况!$F$11:$F$27,[1]各r阵容卡情况!G$11:G$27,$C36)&lt;=0,0,求节点([1]各r阵容卡情况!$F$11:$F$27,[1]各r阵容卡情况!G$11:G$27,$C36)),0)</f>
        <v>6</v>
      </c>
      <c r="AP36" s="14">
        <f>IFERROR(IF(求节点([1]各r阵容卡情况!$F$11:$F$27,[1]各r阵容卡情况!H$11:H$27,$C36)&lt;=0,0,求节点([1]各r阵容卡情况!$F$11:$F$27,[1]各r阵容卡情况!H$11:H$27,$C36)),0)</f>
        <v>0.89912804127929025</v>
      </c>
      <c r="AQ36" s="14">
        <f>IFERROR(IF(求节点([1]各r阵容卡情况!$F$11:$F$27,[1]各r阵容卡情况!I$11:I$27,$C36)&lt;=0,0,求节点([1]各r阵容卡情况!$F$11:$F$27,[1]各r阵容卡情况!I$11:I$27,$C36)),0)</f>
        <v>0</v>
      </c>
      <c r="AR36" s="14">
        <f>IFERROR(IF(求节点([1]各r阵容卡情况!$F$11:$F$27,[1]各r阵容卡情况!J$11:J$27,$C36)&lt;=0,0,求节点([1]各r阵容卡情况!$F$11:$F$27,[1]各r阵容卡情况!J$11:J$27,$C36)),0)</f>
        <v>0</v>
      </c>
      <c r="AS36" s="14">
        <v>0</v>
      </c>
      <c r="AT36" s="14">
        <f>IFERROR(IF(求节点([1]各r阵容卡情况!$F$11:$F$27,[1]各r阵容卡情况!K$11:K$27,$C36)&lt;=0,0,求节点([1]各r阵容卡情况!$F$11:$F$27,[1]各r阵容卡情况!K$11:K$27,$C36)),0)</f>
        <v>3</v>
      </c>
      <c r="AU36" s="14">
        <f>IFERROR(IF(求节点([1]各r阵容卡情况!$F$11:$F$27,[1]各r阵容卡情况!L$11:L$27,$C36)&lt;=0,0,求节点([1]各r阵容卡情况!$F$11:$F$27,[1]各r阵容卡情况!L$11:L$27,$C36)),0)</f>
        <v>3.5624303364810599</v>
      </c>
      <c r="AV36" s="14">
        <f>IFERROR(IF(求节点([1]各r阵容卡情况!$F$11:$F$27,[1]各r阵容卡情况!M$11:M$27,$C36)&lt;=0,0,求节点([1]各r阵容卡情况!$F$11:$F$27,[1]各r阵容卡情况!M$11:M$27,$C36)),0)</f>
        <v>0.22086339061049734</v>
      </c>
      <c r="AW36" s="14">
        <f>IFERROR(IF(求节点([1]各r阵容卡情况!$F$11:$F$27,[1]各r阵容卡情况!N$11:N$27,$C36)&lt;=0,0,求节点([1]各r阵容卡情况!$F$11:$F$27,[1]各r阵容卡情况!N$11:N$27,$C36)),0)</f>
        <v>0</v>
      </c>
      <c r="AX36" s="14">
        <f t="shared" si="17"/>
        <v>0</v>
      </c>
      <c r="AY36" s="14">
        <f t="shared" si="18"/>
        <v>15</v>
      </c>
      <c r="AZ36" s="14">
        <f t="shared" si="19"/>
        <v>25</v>
      </c>
      <c r="BA36" s="14">
        <f t="shared" si="20"/>
        <v>22</v>
      </c>
      <c r="BB36" s="14">
        <f t="shared" si="21"/>
        <v>50</v>
      </c>
      <c r="BC36" s="14">
        <v>0</v>
      </c>
      <c r="BD36" s="15">
        <f>IFERROR(IF(求节点([1]各r阵容卡情况!$F$11:$F$27,[1]各r阵容卡情况!S$11:S$27,$C36)&lt;=0,0,求节点([1]各r阵容卡情况!$F$11:$F$27,[1]各r阵容卡情况!S$11:S$27,$C36)),0)</f>
        <v>1.24</v>
      </c>
      <c r="BE36" s="15">
        <f>IFERROR(IF(求节点([1]各r阵容卡情况!$F$11:$F$27,[1]各r阵容卡情况!T$11:T$27,$C36)&lt;=0,0,求节点([1]各r阵容卡情况!$F$11:$F$27,[1]各r阵容卡情况!T$11:T$27,$C36)),0)</f>
        <v>1.24</v>
      </c>
      <c r="BF36" s="15">
        <f>IFERROR(IF(求节点([1]各r阵容卡情况!$F$11:$F$27,[1]各r阵容卡情况!U$11:U$27,$C36)&lt;=0,0,求节点([1]各r阵容卡情况!$F$11:$F$27,[1]各r阵容卡情况!U$11:U$27,$C36)),0)</f>
        <v>1.24</v>
      </c>
      <c r="BG36" s="15">
        <f>IFERROR(IF(求节点([1]各r阵容卡情况!$F$11:$F$27,[1]各r阵容卡情况!V$11:V$27,$C36)&lt;=0,0,求节点([1]各r阵容卡情况!$F$11:$F$27,[1]各r阵容卡情况!V$11:V$27,$C36)),0)</f>
        <v>1.24</v>
      </c>
      <c r="BH36" s="14">
        <f t="shared" si="22"/>
        <v>10</v>
      </c>
      <c r="BI36" s="14">
        <f t="shared" si="22"/>
        <v>10</v>
      </c>
      <c r="BJ36" s="14">
        <f t="shared" si="23"/>
        <v>31</v>
      </c>
      <c r="BK36" s="14">
        <f t="shared" si="24"/>
        <v>31</v>
      </c>
      <c r="BL36" s="14">
        <f t="shared" si="24"/>
        <v>31</v>
      </c>
      <c r="BM36" s="14">
        <v>0</v>
      </c>
      <c r="BN36" s="14">
        <f>IFERROR(IF(求节点([1]各r阵容卡情况!$F$11:$F$27,[1]各r阵容卡情况!AA$11:AA$27,$C36)&lt;=0,0,求节点([1]各r阵容卡情况!$F$11:$F$27,[1]各r阵容卡情况!AA$11:AA$27,$C36)),0)</f>
        <v>0</v>
      </c>
      <c r="BO36" s="14">
        <f>IFERROR(IF(求节点([1]各r阵容卡情况!$F$11:$F$27,[1]各r阵容卡情况!AB$11:AB$27,$C36)&lt;=0,0,求节点([1]各r阵容卡情况!$F$11:$F$27,[1]各r阵容卡情况!AB$11:AB$27,$C36)),0)</f>
        <v>1.1188304659690307</v>
      </c>
      <c r="BP36" s="14">
        <f>IFERROR(IF(求节点([1]各r阵容卡情况!$F$11:$F$27,[1]各r阵容卡情况!AC$11:AC$27,$C36)&lt;=0,0,求节点([1]各r阵容卡情况!$F$11:$F$27,[1]各r阵容卡情况!AC$11:AC$27,$C36)),0)</f>
        <v>1.1188304659690307</v>
      </c>
      <c r="BQ36" s="14">
        <f>IFERROR(IF(求节点([1]各r阵容卡情况!$F$11:$F$27,[1]各r阵容卡情况!AD$11:AD$27,$C36)&lt;=0,0,求节点([1]各r阵容卡情况!$F$11:$F$27,[1]各r阵容卡情况!AD$11:AD$27,$C36)),0)</f>
        <v>1.1188304659690307</v>
      </c>
      <c r="BR36" s="14">
        <f t="shared" si="25"/>
        <v>0</v>
      </c>
      <c r="BS36" s="14">
        <f t="shared" si="26"/>
        <v>0</v>
      </c>
      <c r="BT36" s="14">
        <f t="shared" si="27"/>
        <v>2</v>
      </c>
      <c r="BU36" s="14">
        <f t="shared" si="28"/>
        <v>10</v>
      </c>
      <c r="BV36" s="14">
        <f t="shared" si="29"/>
        <v>20</v>
      </c>
      <c r="CH36" s="27">
        <f t="shared" si="30"/>
        <v>0</v>
      </c>
      <c r="CI36" s="27">
        <f t="shared" si="31"/>
        <v>6</v>
      </c>
      <c r="CJ36" s="27">
        <f t="shared" si="32"/>
        <v>0.89912804127929025</v>
      </c>
      <c r="CK36" s="27">
        <f t="shared" si="33"/>
        <v>0</v>
      </c>
      <c r="CL36" s="27">
        <f t="shared" si="34"/>
        <v>0</v>
      </c>
    </row>
    <row r="37" spans="3:90" x14ac:dyDescent="0.15">
      <c r="C37" s="13">
        <v>32</v>
      </c>
      <c r="D37" s="14">
        <v>15</v>
      </c>
      <c r="E37" s="14">
        <f>IFERROR(IF(求节点([1]基础状态预期!$D$17:$D$33,[1]基础状态预期!F$17:F$33,$C37)&lt;=0,0,求节点([1]基础状态预期!$D$17:$D$33,[1]基础状态预期!F$17:F$33,$C37)),0)</f>
        <v>0</v>
      </c>
      <c r="F37" s="14">
        <f>IFERROR(IF(求节点([1]基础状态预期!$D$17:$D$33,[1]基础状态预期!G$17:G$33,$C37)&lt;=0,0,求节点([1]基础状态预期!$D$17:$D$33,[1]基础状态预期!G$17:G$33,$C37)),0)</f>
        <v>0</v>
      </c>
      <c r="G37" s="14">
        <f>IFERROR(IF(求节点([1]基础状态预期!$D$17:$D$33,[1]基础状态预期!H$17:H$33,$C37)&lt;=0,0,求节点([1]基础状态预期!$D$17:$D$33,[1]基础状态预期!H$17:H$33,$C37)),0)</f>
        <v>0</v>
      </c>
      <c r="H37" s="14">
        <f>IFERROR(IF(求节点([1]基础状态预期!$D$17:$D$33,[1]基础状态预期!I$17:I$33,$C37)&lt;=0,0,求节点([1]基础状态预期!$D$17:$D$33,[1]基础状态预期!I$17:I$33,$C37)),0)</f>
        <v>6</v>
      </c>
      <c r="I37" s="14">
        <f>IFERROR(IF(求节点([1]基础状态预期!$D$17:$D$33,[1]基础状态预期!J$17:J$33,$C37)&lt;=0,0,求节点([1]基础状态预期!$D$17:$D$33,[1]基础状态预期!J$17:J$33,$C37)),0)</f>
        <v>0</v>
      </c>
      <c r="J37" s="14">
        <f>IFERROR(IF(求节点([1]基础状态预期!$D$17:$D$33,[1]基础状态预期!K$17:K$33,$C37)&lt;=0,0,求节点([1]基础状态预期!$D$17:$D$33,[1]基础状态预期!K$17:K$33,$C37)),0)</f>
        <v>0</v>
      </c>
      <c r="K37" s="14">
        <f>IFERROR(IF(求节点([1]基础状态预期!$D$17:$D$33,[1]基础状态预期!L$17:L$33,$C37)&lt;=0,0,求节点([1]基础状态预期!$D$17:$D$33,[1]基础状态预期!L$17:L$33,$C37)),0)</f>
        <v>0</v>
      </c>
      <c r="L37" s="14">
        <f>IFERROR(IF(求节点([1]基础状态预期!$D$17:$D$33,[1]基础状态预期!M$17:M$33,$C37)&lt;=0,0,求节点([1]基础状态预期!$D$17:$D$33,[1]基础状态预期!M$17:M$33,$C37)),0)</f>
        <v>0</v>
      </c>
      <c r="M37" s="14">
        <f>IFERROR(IF(求节点([1]基础状态预期!$D$17:$D$33,[1]基础状态预期!N$17:N$33,$C37)&lt;=0,0,求节点([1]基础状态预期!$D$17:$D$33,[1]基础状态预期!N$17:N$33,$C37)),0)</f>
        <v>0.28085558296859409</v>
      </c>
      <c r="N37" s="14">
        <f>IFERROR(IF(求节点([1]基础状态预期!$D$17:$D$33,[1]基础状态预期!O$17:O$33,$C37)&lt;=0,0,求节点([1]基础状态预期!$D$17:$D$33,[1]基础状态预期!O$17:O$33,$C37)),0)</f>
        <v>0</v>
      </c>
      <c r="O37" s="14">
        <f t="shared" si="0"/>
        <v>0</v>
      </c>
      <c r="P37" s="14">
        <f t="shared" si="1"/>
        <v>6</v>
      </c>
      <c r="Q37" s="14">
        <f t="shared" si="2"/>
        <v>10</v>
      </c>
      <c r="R37" s="14">
        <f t="shared" si="3"/>
        <v>22</v>
      </c>
      <c r="S37" s="14">
        <f t="shared" si="4"/>
        <v>50</v>
      </c>
      <c r="T37" s="32">
        <f>IFERROR(IF(求节点([1]基础状态预期!$D$17:$D$55,[1]基础状态预期!P$17:P$55,$C37)&lt;=0,0,求节点([1]基础状态预期!$D$17:$D$55,[1]基础状态预期!P$17:P$55,$C37)),0)</f>
        <v>0</v>
      </c>
      <c r="U37" s="32">
        <f>IFERROR(IF(求节点([1]基础状态预期!$D$17:$D$55,[1]基础状态预期!Q$17:Q$55,$C37)&lt;=0,0,求节点([1]基础状态预期!$D$17:$D$55,[1]基础状态预期!Q$17:Q$55,$C37)),0)</f>
        <v>0</v>
      </c>
      <c r="V37" s="32">
        <f>IFERROR(IF(求节点([1]基础状态预期!$D$17:$D$55,[1]基础状态预期!R$17:R$55,$C37)&lt;=0,0,求节点([1]基础状态预期!$D$17:$D$55,[1]基础状态预期!R$17:R$55,$C37)),0)</f>
        <v>1.28</v>
      </c>
      <c r="W37" s="32">
        <f>IFERROR(IF(求节点([1]基础状态预期!$D$17:$D$55,[1]基础状态预期!S$17:S$55,$C37)&lt;=0,0,求节点([1]基础状态预期!$D$17:$D$55,[1]基础状态预期!S$17:S$55,$C37)),0)</f>
        <v>1.28</v>
      </c>
      <c r="X37" s="32">
        <f>IFERROR(IF(求节点([1]基础状态预期!$D$17:$D$55,[1]基础状态预期!T$17:T$55,$C37)&lt;=0,0,求节点([1]基础状态预期!$D$17:$D$55,[1]基础状态预期!T$17:T$55,$C37)),0)</f>
        <v>0</v>
      </c>
      <c r="Y37" s="32">
        <f>IFERROR(IF(求节点([1]基础状态预期!$D$17:$D$55,[1]基础状态预期!U$17:U$55,$C37)&lt;=0,0,求节点([1]基础状态预期!$D$17:$D$55,[1]基础状态预期!U$17:U$55,$C37)),0)</f>
        <v>0</v>
      </c>
      <c r="Z37" s="32">
        <f>MIN(IFERROR(IF(求节点([1]基础状态预期!$D$17:$D$55,[1]基础状态预期!V$17:V$55,$C37)&lt;=0,0,求节点([1]基础状态预期!$D$17:$D$55,[1]基础状态预期!V$17:V$55,$C37)),0),10)</f>
        <v>0</v>
      </c>
      <c r="AA37" s="32">
        <f>MIN(IFERROR(IF(求节点([1]基础状态预期!$D$17:$D$55,[1]基础状态预期!W$17:W$55,$C37)&lt;=0,0,求节点([1]基础状态预期!$D$17:$D$55,[1]基础状态预期!W$17:W$55,$C37)),0),60)</f>
        <v>60</v>
      </c>
      <c r="AB37" s="32">
        <f>MIN(IFERROR(IF(求节点([1]基础状态预期!$D$17:$D$55,[1]基础状态预期!X$17:X$55,$C37)&lt;=0,0,求节点([1]基础状态预期!$D$17:$D$55,[1]基础状态预期!X$17:X$55,$C37)),0),80)</f>
        <v>64</v>
      </c>
      <c r="AC37" s="32">
        <f>MIN(IFERROR(IF(求节点([1]基础状态预期!$D$17:$D$55,[1]基础状态预期!Y$17:Y$55,$C37)&lt;=0,0,求节点([1]基础状态预期!$D$17:$D$55,[1]基础状态预期!Y$17:Y$55,$C37)),0),80)</f>
        <v>0</v>
      </c>
      <c r="AD37" s="32">
        <f>IFERROR(IF(求节点([1]基础状态预期!$D$17:$D$55,[1]基础状态预期!Z$17:Z$55,$C37)&lt;=0,0,求节点([1]基础状态预期!$D$17:$D$55,[1]基础状态预期!Z$17:Z$55,$C37)),0)</f>
        <v>0</v>
      </c>
      <c r="AE37" s="32">
        <f>IFERROR(IF(求节点([1]基础状态预期!$D$17:$D$55,[1]基础状态预期!AA$17:AA$55,$C37)&lt;=0,0,求节点([1]基础状态预期!$D$17:$D$55,[1]基础状态预期!AA$17:AA$55,$C37)),0)</f>
        <v>0</v>
      </c>
      <c r="AF37" s="32">
        <f>IFERROR(IF(求节点([1]基础状态预期!$D$17:$D$55,[1]基础状态预期!AB$17:AB$55,$C37)&lt;=0,0,求节点([1]基础状态预期!$D$17:$D$55,[1]基础状态预期!AB$17:AB$55,$C37)),0)</f>
        <v>0</v>
      </c>
      <c r="AG37" s="32">
        <f>IFERROR(IF(求节点([1]基础状态预期!$D$17:$D$55,[1]基础状态预期!AC$17:AC$55,$C37)&lt;=0,0,求节点([1]基础状态预期!$D$17:$D$55,[1]基础状态预期!AC$17:AC$55,$C37)),0)</f>
        <v>1.1594037084586339</v>
      </c>
      <c r="AH37" s="32">
        <f>IFERROR(IF(求节点([1]基础状态预期!$D$17:$D$55,[1]基础状态预期!AD$17:AD$55,$C37)&lt;=0,0,求节点([1]基础状态预期!$D$17:$D$55,[1]基础状态预期!AD$17:AD$55,$C37)),0)</f>
        <v>0</v>
      </c>
      <c r="AI37" s="14">
        <f t="shared" si="12"/>
        <v>0</v>
      </c>
      <c r="AJ37" s="14">
        <f t="shared" si="13"/>
        <v>0</v>
      </c>
      <c r="AK37" s="14">
        <f t="shared" si="14"/>
        <v>0</v>
      </c>
      <c r="AL37" s="14">
        <f t="shared" si="15"/>
        <v>10</v>
      </c>
      <c r="AM37" s="14">
        <f t="shared" si="16"/>
        <v>0</v>
      </c>
      <c r="AN37" s="14">
        <v>0</v>
      </c>
      <c r="AO37" s="14">
        <f>IFERROR(IF(求节点([1]各r阵容卡情况!$F$11:$F$27,[1]各r阵容卡情况!G$11:G$27,$C37)&lt;=0,0,求节点([1]各r阵容卡情况!$F$11:$F$27,[1]各r阵容卡情况!G$11:G$27,$C37)),0)</f>
        <v>6</v>
      </c>
      <c r="AP37" s="14">
        <f>IFERROR(IF(求节点([1]各r阵容卡情况!$F$11:$F$27,[1]各r阵容卡情况!H$11:H$27,$C37)&lt;=0,0,求节点([1]各r阵容卡情况!$F$11:$F$27,[1]各r阵容卡情况!H$11:H$27,$C37)),0)</f>
        <v>1.2061245657020259</v>
      </c>
      <c r="AQ37" s="14">
        <f>IFERROR(IF(求节点([1]各r阵容卡情况!$F$11:$F$27,[1]各r阵容卡情况!I$11:I$27,$C37)&lt;=0,0,求节点([1]各r阵容卡情况!$F$11:$F$27,[1]各r阵容卡情况!I$11:I$27,$C37)),0)</f>
        <v>0</v>
      </c>
      <c r="AR37" s="14">
        <f>IFERROR(IF(求节点([1]各r阵容卡情况!$F$11:$F$27,[1]各r阵容卡情况!J$11:J$27,$C37)&lt;=0,0,求节点([1]各r阵容卡情况!$F$11:$F$27,[1]各r阵容卡情况!J$11:J$27,$C37)),0)</f>
        <v>0</v>
      </c>
      <c r="AS37" s="14">
        <v>0</v>
      </c>
      <c r="AT37" s="14">
        <f>IFERROR(IF(求节点([1]各r阵容卡情况!$F$11:$F$27,[1]各r阵容卡情况!K$11:K$27,$C37)&lt;=0,0,求节点([1]各r阵容卡情况!$F$11:$F$27,[1]各r阵容卡情况!K$11:K$27,$C37)),0)</f>
        <v>3</v>
      </c>
      <c r="AU37" s="14">
        <f>IFERROR(IF(求节点([1]各r阵容卡情况!$F$11:$F$27,[1]各r阵容卡情况!L$11:L$27,$C37)&lt;=0,0,求节点([1]各r阵容卡情况!$F$11:$F$27,[1]各r阵容卡情况!L$11:L$27,$C37)),0)</f>
        <v>3.7182664364909193</v>
      </c>
      <c r="AV37" s="14">
        <f>IFERROR(IF(求节点([1]各r阵容卡情况!$F$11:$F$27,[1]各r阵容卡情况!M$11:M$27,$C37)&lt;=0,0,求节点([1]各r阵容卡情况!$F$11:$F$27,[1]各r阵容卡情况!M$11:M$27,$C37)),0)</f>
        <v>0.28085558296859409</v>
      </c>
      <c r="AW37" s="14">
        <f>IFERROR(IF(求节点([1]各r阵容卡情况!$F$11:$F$27,[1]各r阵容卡情况!N$11:N$27,$C37)&lt;=0,0,求节点([1]各r阵容卡情况!$F$11:$F$27,[1]各r阵容卡情况!N$11:N$27,$C37)),0)</f>
        <v>0</v>
      </c>
      <c r="AX37" s="14">
        <f t="shared" si="17"/>
        <v>0</v>
      </c>
      <c r="AY37" s="14">
        <f t="shared" si="18"/>
        <v>15</v>
      </c>
      <c r="AZ37" s="14">
        <f t="shared" si="19"/>
        <v>25</v>
      </c>
      <c r="BA37" s="14">
        <f t="shared" si="20"/>
        <v>22</v>
      </c>
      <c r="BB37" s="14">
        <f t="shared" si="21"/>
        <v>50</v>
      </c>
      <c r="BC37" s="14">
        <v>0</v>
      </c>
      <c r="BD37" s="15">
        <f>IFERROR(IF(求节点([1]各r阵容卡情况!$F$11:$F$27,[1]各r阵容卡情况!S$11:S$27,$C37)&lt;=0,0,求节点([1]各r阵容卡情况!$F$11:$F$27,[1]各r阵容卡情况!S$11:S$27,$C37)),0)</f>
        <v>1.28</v>
      </c>
      <c r="BE37" s="15">
        <f>IFERROR(IF(求节点([1]各r阵容卡情况!$F$11:$F$27,[1]各r阵容卡情况!T$11:T$27,$C37)&lt;=0,0,求节点([1]各r阵容卡情况!$F$11:$F$27,[1]各r阵容卡情况!T$11:T$27,$C37)),0)</f>
        <v>1.28</v>
      </c>
      <c r="BF37" s="15">
        <f>IFERROR(IF(求节点([1]各r阵容卡情况!$F$11:$F$27,[1]各r阵容卡情况!U$11:U$27,$C37)&lt;=0,0,求节点([1]各r阵容卡情况!$F$11:$F$27,[1]各r阵容卡情况!U$11:U$27,$C37)),0)</f>
        <v>1.28</v>
      </c>
      <c r="BG37" s="15">
        <f>IFERROR(IF(求节点([1]各r阵容卡情况!$F$11:$F$27,[1]各r阵容卡情况!V$11:V$27,$C37)&lt;=0,0,求节点([1]各r阵容卡情况!$F$11:$F$27,[1]各r阵容卡情况!V$11:V$27,$C37)),0)</f>
        <v>1.28</v>
      </c>
      <c r="BH37" s="14">
        <f t="shared" si="22"/>
        <v>10</v>
      </c>
      <c r="BI37" s="14">
        <f t="shared" si="22"/>
        <v>10</v>
      </c>
      <c r="BJ37" s="14">
        <f t="shared" si="23"/>
        <v>32</v>
      </c>
      <c r="BK37" s="14">
        <f t="shared" si="24"/>
        <v>32</v>
      </c>
      <c r="BL37" s="14">
        <f t="shared" si="24"/>
        <v>32</v>
      </c>
      <c r="BM37" s="14">
        <v>0</v>
      </c>
      <c r="BN37" s="14">
        <f>IFERROR(IF(求节点([1]各r阵容卡情况!$F$11:$F$27,[1]各r阵容卡情况!AA$11:AA$27,$C37)&lt;=0,0,求节点([1]各r阵容卡情况!$F$11:$F$27,[1]各r阵容卡情况!AA$11:AA$27,$C37)),0)</f>
        <v>0</v>
      </c>
      <c r="BO37" s="14">
        <f>IFERROR(IF(求节点([1]各r阵容卡情况!$F$11:$F$27,[1]各r阵容卡情况!AB$11:AB$27,$C37)&lt;=0,0,求节点([1]各r阵容卡情况!$F$11:$F$27,[1]各r阵容卡情况!AB$11:AB$27,$C37)),0)</f>
        <v>1.1594037084586339</v>
      </c>
      <c r="BP37" s="14">
        <f>IFERROR(IF(求节点([1]各r阵容卡情况!$F$11:$F$27,[1]各r阵容卡情况!AC$11:AC$27,$C37)&lt;=0,0,求节点([1]各r阵容卡情况!$F$11:$F$27,[1]各r阵容卡情况!AC$11:AC$27,$C37)),0)</f>
        <v>1.1594037084586339</v>
      </c>
      <c r="BQ37" s="14">
        <f>IFERROR(IF(求节点([1]各r阵容卡情况!$F$11:$F$27,[1]各r阵容卡情况!AD$11:AD$27,$C37)&lt;=0,0,求节点([1]各r阵容卡情况!$F$11:$F$27,[1]各r阵容卡情况!AD$11:AD$27,$C37)),0)</f>
        <v>1.1594037084586339</v>
      </c>
      <c r="BR37" s="14">
        <f t="shared" si="25"/>
        <v>0</v>
      </c>
      <c r="BS37" s="14">
        <f t="shared" si="26"/>
        <v>0</v>
      </c>
      <c r="BT37" s="14">
        <f t="shared" si="27"/>
        <v>2</v>
      </c>
      <c r="BU37" s="14">
        <f t="shared" si="28"/>
        <v>10</v>
      </c>
      <c r="BV37" s="14">
        <f t="shared" si="29"/>
        <v>20</v>
      </c>
      <c r="CH37" s="27">
        <f t="shared" si="30"/>
        <v>0</v>
      </c>
      <c r="CI37" s="27">
        <f t="shared" si="31"/>
        <v>6</v>
      </c>
      <c r="CJ37" s="27">
        <f t="shared" si="32"/>
        <v>1.2061245657020259</v>
      </c>
      <c r="CK37" s="27">
        <f t="shared" si="33"/>
        <v>0</v>
      </c>
      <c r="CL37" s="27">
        <f t="shared" si="34"/>
        <v>0</v>
      </c>
    </row>
    <row r="38" spans="3:90" x14ac:dyDescent="0.15">
      <c r="C38" s="13">
        <v>33</v>
      </c>
      <c r="D38" s="14">
        <v>16</v>
      </c>
      <c r="E38" s="14">
        <f>IFERROR(IF(求节点([1]基础状态预期!$D$17:$D$33,[1]基础状态预期!F$17:F$33,$C38)&lt;=0,0,求节点([1]基础状态预期!$D$17:$D$33,[1]基础状态预期!F$17:F$33,$C38)),0)</f>
        <v>0</v>
      </c>
      <c r="F38" s="14">
        <f>IFERROR(IF(求节点([1]基础状态预期!$D$17:$D$33,[1]基础状态预期!G$17:G$33,$C38)&lt;=0,0,求节点([1]基础状态预期!$D$17:$D$33,[1]基础状态预期!G$17:G$33,$C38)),0)</f>
        <v>0</v>
      </c>
      <c r="G38" s="14">
        <f>IFERROR(IF(求节点([1]基础状态预期!$D$17:$D$33,[1]基础状态预期!H$17:H$33,$C38)&lt;=0,0,求节点([1]基础状态预期!$D$17:$D$33,[1]基础状态预期!H$17:H$33,$C38)),0)</f>
        <v>0</v>
      </c>
      <c r="H38" s="14">
        <f>IFERROR(IF(求节点([1]基础状态预期!$D$17:$D$33,[1]基础状态预期!I$17:I$33,$C38)&lt;=0,0,求节点([1]基础状态预期!$D$17:$D$33,[1]基础状态预期!I$17:I$33,$C38)),0)</f>
        <v>6</v>
      </c>
      <c r="I38" s="14">
        <f>IFERROR(IF(求节点([1]基础状态预期!$D$17:$D$33,[1]基础状态预期!J$17:J$33,$C38)&lt;=0,0,求节点([1]基础状态预期!$D$17:$D$33,[1]基础状态预期!J$17:J$33,$C38)),0)</f>
        <v>0</v>
      </c>
      <c r="J38" s="14">
        <f>IFERROR(IF(求节点([1]基础状态预期!$D$17:$D$33,[1]基础状态预期!K$17:K$33,$C38)&lt;=0,0,求节点([1]基础状态预期!$D$17:$D$33,[1]基础状态预期!K$17:K$33,$C38)),0)</f>
        <v>0</v>
      </c>
      <c r="K38" s="14">
        <f>IFERROR(IF(求节点([1]基础状态预期!$D$17:$D$33,[1]基础状态预期!L$17:L$33,$C38)&lt;=0,0,求节点([1]基础状态预期!$D$17:$D$33,[1]基础状态预期!L$17:L$33,$C38)),0)</f>
        <v>0</v>
      </c>
      <c r="L38" s="14">
        <f>IFERROR(IF(求节点([1]基础状态预期!$D$17:$D$33,[1]基础状态预期!M$17:M$33,$C38)&lt;=0,0,求节点([1]基础状态预期!$D$17:$D$33,[1]基础状态预期!M$17:M$33,$C38)),0)</f>
        <v>0</v>
      </c>
      <c r="M38" s="14">
        <f>IFERROR(IF(求节点([1]基础状态预期!$D$17:$D$33,[1]基础状态预期!N$17:N$33,$C38)&lt;=0,0,求节点([1]基础状态预期!$D$17:$D$33,[1]基础状态预期!N$17:N$33,$C38)),0)</f>
        <v>0.34084777532669086</v>
      </c>
      <c r="N38" s="14">
        <f>IFERROR(IF(求节点([1]基础状态预期!$D$17:$D$33,[1]基础状态预期!O$17:O$33,$C38)&lt;=0,0,求节点([1]基础状态预期!$D$17:$D$33,[1]基础状态预期!O$17:O$33,$C38)),0)</f>
        <v>0</v>
      </c>
      <c r="O38" s="14">
        <f t="shared" ref="O38:O69" si="35">INDEX($CA$5:$CE$12,MATCH(J38,$BZ$5:$BZ$12,1),MATCH(O$5,$CA$4:$CE$4,0))</f>
        <v>0</v>
      </c>
      <c r="P38" s="14">
        <f t="shared" ref="P38:P69" si="36">INDEX($CA$5:$CE$12,MATCH(K38,$BZ$5:$BZ$12,1),MATCH(P$5,$CA$4:$CE$4,0))</f>
        <v>6</v>
      </c>
      <c r="Q38" s="14">
        <f t="shared" ref="Q38:Q69" si="37">INDEX($CA$5:$CE$12,MATCH(L38,$BZ$5:$BZ$12,1),MATCH(Q$5,$CA$4:$CE$4,0))</f>
        <v>10</v>
      </c>
      <c r="R38" s="14">
        <f t="shared" ref="R38:R69" si="38">INDEX($CA$5:$CE$12,MATCH(M38,$BZ$5:$BZ$12,1),MATCH(R$5,$CA$4:$CE$4,0))</f>
        <v>22</v>
      </c>
      <c r="S38" s="14">
        <f t="shared" ref="S38:S69" si="39">INDEX($CA$5:$CE$12,MATCH(N38,$BZ$5:$BZ$12,1),MATCH(S$5,$CA$4:$CE$4,0))</f>
        <v>50</v>
      </c>
      <c r="T38" s="32">
        <f>IFERROR(IF(求节点([1]基础状态预期!$D$17:$D$55,[1]基础状态预期!P$17:P$55,$C38)&lt;=0,0,求节点([1]基础状态预期!$D$17:$D$55,[1]基础状态预期!P$17:P$55,$C38)),0)</f>
        <v>0</v>
      </c>
      <c r="U38" s="32">
        <f>IFERROR(IF(求节点([1]基础状态预期!$D$17:$D$55,[1]基础状态预期!Q$17:Q$55,$C38)&lt;=0,0,求节点([1]基础状态预期!$D$17:$D$55,[1]基础状态预期!Q$17:Q$55,$C38)),0)</f>
        <v>0</v>
      </c>
      <c r="V38" s="32">
        <f>IFERROR(IF(求节点([1]基础状态预期!$D$17:$D$55,[1]基础状态预期!R$17:R$55,$C38)&lt;=0,0,求节点([1]基础状态预期!$D$17:$D$55,[1]基础状态预期!R$17:R$55,$C38)),0)</f>
        <v>1.32</v>
      </c>
      <c r="W38" s="32">
        <f>IFERROR(IF(求节点([1]基础状态预期!$D$17:$D$55,[1]基础状态预期!S$17:S$55,$C38)&lt;=0,0,求节点([1]基础状态预期!$D$17:$D$55,[1]基础状态预期!S$17:S$55,$C38)),0)</f>
        <v>1.32</v>
      </c>
      <c r="X38" s="32">
        <f>IFERROR(IF(求节点([1]基础状态预期!$D$17:$D$55,[1]基础状态预期!T$17:T$55,$C38)&lt;=0,0,求节点([1]基础状态预期!$D$17:$D$55,[1]基础状态预期!T$17:T$55,$C38)),0)</f>
        <v>0</v>
      </c>
      <c r="Y38" s="32">
        <f>IFERROR(IF(求节点([1]基础状态预期!$D$17:$D$55,[1]基础状态预期!U$17:U$55,$C38)&lt;=0,0,求节点([1]基础状态预期!$D$17:$D$55,[1]基础状态预期!U$17:U$55,$C38)),0)</f>
        <v>0</v>
      </c>
      <c r="Z38" s="32">
        <f>MIN(IFERROR(IF(求节点([1]基础状态预期!$D$17:$D$55,[1]基础状态预期!V$17:V$55,$C38)&lt;=0,0,求节点([1]基础状态预期!$D$17:$D$55,[1]基础状态预期!V$17:V$55,$C38)),0),10)</f>
        <v>0</v>
      </c>
      <c r="AA38" s="32">
        <f>MIN(IFERROR(IF(求节点([1]基础状态预期!$D$17:$D$55,[1]基础状态预期!W$17:W$55,$C38)&lt;=0,0,求节点([1]基础状态预期!$D$17:$D$55,[1]基础状态预期!W$17:W$55,$C38)),0),60)</f>
        <v>60</v>
      </c>
      <c r="AB38" s="32">
        <f>MIN(IFERROR(IF(求节点([1]基础状态预期!$D$17:$D$55,[1]基础状态预期!X$17:X$55,$C38)&lt;=0,0,求节点([1]基础状态预期!$D$17:$D$55,[1]基础状态预期!X$17:X$55,$C38)),0),80)</f>
        <v>66</v>
      </c>
      <c r="AC38" s="32">
        <f>MIN(IFERROR(IF(求节点([1]基础状态预期!$D$17:$D$55,[1]基础状态预期!Y$17:Y$55,$C38)&lt;=0,0,求节点([1]基础状态预期!$D$17:$D$55,[1]基础状态预期!Y$17:Y$55,$C38)),0),80)</f>
        <v>0</v>
      </c>
      <c r="AD38" s="32">
        <f>IFERROR(IF(求节点([1]基础状态预期!$D$17:$D$55,[1]基础状态预期!Z$17:Z$55,$C38)&lt;=0,0,求节点([1]基础状态预期!$D$17:$D$55,[1]基础状态预期!Z$17:Z$55,$C38)),0)</f>
        <v>0</v>
      </c>
      <c r="AE38" s="32">
        <f>IFERROR(IF(求节点([1]基础状态预期!$D$17:$D$55,[1]基础状态预期!AA$17:AA$55,$C38)&lt;=0,0,求节点([1]基础状态预期!$D$17:$D$55,[1]基础状态预期!AA$17:AA$55,$C38)),0)</f>
        <v>0</v>
      </c>
      <c r="AF38" s="32">
        <f>IFERROR(IF(求节点([1]基础状态预期!$D$17:$D$55,[1]基础状态预期!AB$17:AB$55,$C38)&lt;=0,0,求节点([1]基础状态预期!$D$17:$D$55,[1]基础状态预期!AB$17:AB$55,$C38)),0)</f>
        <v>0</v>
      </c>
      <c r="AG38" s="32">
        <f>IFERROR(IF(求节点([1]基础状态预期!$D$17:$D$55,[1]基础状态预期!AC$17:AC$55,$C38)&lt;=0,0,求节点([1]基础状态预期!$D$17:$D$55,[1]基础状态预期!AC$17:AC$55,$C38)),0)</f>
        <v>1.1999769509482372</v>
      </c>
      <c r="AH38" s="32">
        <f>IFERROR(IF(求节点([1]基础状态预期!$D$17:$D$55,[1]基础状态预期!AD$17:AD$55,$C38)&lt;=0,0,求节点([1]基础状态预期!$D$17:$D$55,[1]基础状态预期!AD$17:AD$55,$C38)),0)</f>
        <v>0</v>
      </c>
      <c r="AI38" s="14">
        <f t="shared" si="12"/>
        <v>0</v>
      </c>
      <c r="AJ38" s="14">
        <f t="shared" si="13"/>
        <v>0</v>
      </c>
      <c r="AK38" s="14">
        <f t="shared" si="14"/>
        <v>0</v>
      </c>
      <c r="AL38" s="14">
        <f t="shared" si="15"/>
        <v>10</v>
      </c>
      <c r="AM38" s="14">
        <f t="shared" si="16"/>
        <v>0</v>
      </c>
      <c r="AN38" s="14">
        <v>0</v>
      </c>
      <c r="AO38" s="14">
        <f>IFERROR(IF(求节点([1]各r阵容卡情况!$F$11:$F$27,[1]各r阵容卡情况!G$11:G$27,$C38)&lt;=0,0,求节点([1]各r阵容卡情况!$F$11:$F$27,[1]各r阵容卡情况!G$11:G$27,$C38)),0)</f>
        <v>6</v>
      </c>
      <c r="AP38" s="14">
        <f>IFERROR(IF(求节点([1]各r阵容卡情况!$F$11:$F$27,[1]各r阵容卡情况!H$11:H$27,$C38)&lt;=0,0,求节点([1]各r阵容卡情况!$F$11:$F$27,[1]各r阵容卡情况!H$11:H$27,$C38)),0)</f>
        <v>1.5131210901247616</v>
      </c>
      <c r="AQ38" s="14">
        <f>IFERROR(IF(求节点([1]各r阵容卡情况!$F$11:$F$27,[1]各r阵容卡情况!I$11:I$27,$C38)&lt;=0,0,求节点([1]各r阵容卡情况!$F$11:$F$27,[1]各r阵容卡情况!I$11:I$27,$C38)),0)</f>
        <v>0</v>
      </c>
      <c r="AR38" s="14">
        <f>IFERROR(IF(求节点([1]各r阵容卡情况!$F$11:$F$27,[1]各r阵容卡情况!J$11:J$27,$C38)&lt;=0,0,求节点([1]各r阵容卡情况!$F$11:$F$27,[1]各r阵容卡情况!J$11:J$27,$C38)),0)</f>
        <v>0</v>
      </c>
      <c r="AS38" s="14">
        <v>0</v>
      </c>
      <c r="AT38" s="14">
        <f>IFERROR(IF(求节点([1]各r阵容卡情况!$F$11:$F$27,[1]各r阵容卡情况!K$11:K$27,$C38)&lt;=0,0,求节点([1]各r阵容卡情况!$F$11:$F$27,[1]各r阵容卡情况!K$11:K$27,$C38)),0)</f>
        <v>3</v>
      </c>
      <c r="AU38" s="14">
        <f>IFERROR(IF(求节点([1]各r阵容卡情况!$F$11:$F$27,[1]各r阵容卡情况!L$11:L$27,$C38)&lt;=0,0,求节点([1]各r阵容卡情况!$F$11:$F$27,[1]各r阵容卡情况!L$11:L$27,$C38)),0)</f>
        <v>3.8741025365007791</v>
      </c>
      <c r="AV38" s="14">
        <f>IFERROR(IF(求节点([1]各r阵容卡情况!$F$11:$F$27,[1]各r阵容卡情况!M$11:M$27,$C38)&lt;=0,0,求节点([1]各r阵容卡情况!$F$11:$F$27,[1]各r阵容卡情况!M$11:M$27,$C38)),0)</f>
        <v>0.34084777532669086</v>
      </c>
      <c r="AW38" s="14">
        <f>IFERROR(IF(求节点([1]各r阵容卡情况!$F$11:$F$27,[1]各r阵容卡情况!N$11:N$27,$C38)&lt;=0,0,求节点([1]各r阵容卡情况!$F$11:$F$27,[1]各r阵容卡情况!N$11:N$27,$C38)),0)</f>
        <v>0</v>
      </c>
      <c r="AX38" s="14">
        <f t="shared" si="17"/>
        <v>0</v>
      </c>
      <c r="AY38" s="14">
        <f t="shared" si="18"/>
        <v>15</v>
      </c>
      <c r="AZ38" s="14">
        <f t="shared" si="19"/>
        <v>25</v>
      </c>
      <c r="BA38" s="14">
        <f t="shared" si="20"/>
        <v>22</v>
      </c>
      <c r="BB38" s="14">
        <f t="shared" si="21"/>
        <v>50</v>
      </c>
      <c r="BC38" s="14">
        <v>0</v>
      </c>
      <c r="BD38" s="15">
        <f>IFERROR(IF(求节点([1]各r阵容卡情况!$F$11:$F$27,[1]各r阵容卡情况!S$11:S$27,$C38)&lt;=0,0,求节点([1]各r阵容卡情况!$F$11:$F$27,[1]各r阵容卡情况!S$11:S$27,$C38)),0)</f>
        <v>1.32</v>
      </c>
      <c r="BE38" s="15">
        <f>IFERROR(IF(求节点([1]各r阵容卡情况!$F$11:$F$27,[1]各r阵容卡情况!T$11:T$27,$C38)&lt;=0,0,求节点([1]各r阵容卡情况!$F$11:$F$27,[1]各r阵容卡情况!T$11:T$27,$C38)),0)</f>
        <v>1.32</v>
      </c>
      <c r="BF38" s="15">
        <f>IFERROR(IF(求节点([1]各r阵容卡情况!$F$11:$F$27,[1]各r阵容卡情况!U$11:U$27,$C38)&lt;=0,0,求节点([1]各r阵容卡情况!$F$11:$F$27,[1]各r阵容卡情况!U$11:U$27,$C38)),0)</f>
        <v>1.32</v>
      </c>
      <c r="BG38" s="15">
        <f>IFERROR(IF(求节点([1]各r阵容卡情况!$F$11:$F$27,[1]各r阵容卡情况!V$11:V$27,$C38)&lt;=0,0,求节点([1]各r阵容卡情况!$F$11:$F$27,[1]各r阵容卡情况!V$11:V$27,$C38)),0)</f>
        <v>1.32</v>
      </c>
      <c r="BH38" s="14">
        <f t="shared" si="22"/>
        <v>10</v>
      </c>
      <c r="BI38" s="14">
        <f t="shared" si="22"/>
        <v>10</v>
      </c>
      <c r="BJ38" s="14">
        <f t="shared" si="23"/>
        <v>33</v>
      </c>
      <c r="BK38" s="14">
        <f t="shared" si="24"/>
        <v>33</v>
      </c>
      <c r="BL38" s="14">
        <f t="shared" si="24"/>
        <v>33</v>
      </c>
      <c r="BM38" s="14">
        <v>0</v>
      </c>
      <c r="BN38" s="14">
        <f>IFERROR(IF(求节点([1]各r阵容卡情况!$F$11:$F$27,[1]各r阵容卡情况!AA$11:AA$27,$C38)&lt;=0,0,求节点([1]各r阵容卡情况!$F$11:$F$27,[1]各r阵容卡情况!AA$11:AA$27,$C38)),0)</f>
        <v>0</v>
      </c>
      <c r="BO38" s="14">
        <f>IFERROR(IF(求节点([1]各r阵容卡情况!$F$11:$F$27,[1]各r阵容卡情况!AB$11:AB$27,$C38)&lt;=0,0,求节点([1]各r阵容卡情况!$F$11:$F$27,[1]各r阵容卡情况!AB$11:AB$27,$C38)),0)</f>
        <v>1.1999769509482372</v>
      </c>
      <c r="BP38" s="14">
        <f>IFERROR(IF(求节点([1]各r阵容卡情况!$F$11:$F$27,[1]各r阵容卡情况!AC$11:AC$27,$C38)&lt;=0,0,求节点([1]各r阵容卡情况!$F$11:$F$27,[1]各r阵容卡情况!AC$11:AC$27,$C38)),0)</f>
        <v>1.1999769509482372</v>
      </c>
      <c r="BQ38" s="14">
        <f>IFERROR(IF(求节点([1]各r阵容卡情况!$F$11:$F$27,[1]各r阵容卡情况!AD$11:AD$27,$C38)&lt;=0,0,求节点([1]各r阵容卡情况!$F$11:$F$27,[1]各r阵容卡情况!AD$11:AD$27,$C38)),0)</f>
        <v>1.1999769509482372</v>
      </c>
      <c r="BR38" s="14">
        <f t="shared" si="25"/>
        <v>0</v>
      </c>
      <c r="BS38" s="14">
        <f t="shared" si="26"/>
        <v>0</v>
      </c>
      <c r="BT38" s="14">
        <f t="shared" si="27"/>
        <v>2</v>
      </c>
      <c r="BU38" s="14">
        <f t="shared" si="28"/>
        <v>10</v>
      </c>
      <c r="BV38" s="14">
        <f t="shared" si="29"/>
        <v>20</v>
      </c>
      <c r="CH38" s="27">
        <f t="shared" si="30"/>
        <v>0</v>
      </c>
      <c r="CI38" s="27">
        <f t="shared" si="31"/>
        <v>6</v>
      </c>
      <c r="CJ38" s="27">
        <f t="shared" si="32"/>
        <v>1.5131210901247616</v>
      </c>
      <c r="CK38" s="27">
        <f t="shared" si="33"/>
        <v>0</v>
      </c>
      <c r="CL38" s="27">
        <f t="shared" si="34"/>
        <v>0</v>
      </c>
    </row>
    <row r="39" spans="3:90" x14ac:dyDescent="0.15">
      <c r="C39" s="13">
        <v>34</v>
      </c>
      <c r="D39" s="14">
        <v>16</v>
      </c>
      <c r="E39" s="14">
        <f>IFERROR(IF(求节点([1]基础状态预期!$D$17:$D$33,[1]基础状态预期!F$17:F$33,$C39)&lt;=0,0,求节点([1]基础状态预期!$D$17:$D$33,[1]基础状态预期!F$17:F$33,$C39)),0)</f>
        <v>0</v>
      </c>
      <c r="F39" s="14">
        <f>IFERROR(IF(求节点([1]基础状态预期!$D$17:$D$33,[1]基础状态预期!G$17:G$33,$C39)&lt;=0,0,求节点([1]基础状态预期!$D$17:$D$33,[1]基础状态预期!G$17:G$33,$C39)),0)</f>
        <v>0</v>
      </c>
      <c r="G39" s="14">
        <f>IFERROR(IF(求节点([1]基础状态预期!$D$17:$D$33,[1]基础状态预期!H$17:H$33,$C39)&lt;=0,0,求节点([1]基础状态预期!$D$17:$D$33,[1]基础状态预期!H$17:H$33,$C39)),0)</f>
        <v>0</v>
      </c>
      <c r="H39" s="14">
        <f>IFERROR(IF(求节点([1]基础状态预期!$D$17:$D$33,[1]基础状态预期!I$17:I$33,$C39)&lt;=0,0,求节点([1]基础状态预期!$D$17:$D$33,[1]基础状态预期!I$17:I$33,$C39)),0)</f>
        <v>6</v>
      </c>
      <c r="I39" s="14">
        <f>IFERROR(IF(求节点([1]基础状态预期!$D$17:$D$33,[1]基础状态预期!J$17:J$33,$C39)&lt;=0,0,求节点([1]基础状态预期!$D$17:$D$33,[1]基础状态预期!J$17:J$33,$C39)),0)</f>
        <v>0</v>
      </c>
      <c r="J39" s="14">
        <f>IFERROR(IF(求节点([1]基础状态预期!$D$17:$D$33,[1]基础状态预期!K$17:K$33,$C39)&lt;=0,0,求节点([1]基础状态预期!$D$17:$D$33,[1]基础状态预期!K$17:K$33,$C39)),0)</f>
        <v>0</v>
      </c>
      <c r="K39" s="14">
        <f>IFERROR(IF(求节点([1]基础状态预期!$D$17:$D$33,[1]基础状态预期!L$17:L$33,$C39)&lt;=0,0,求节点([1]基础状态预期!$D$17:$D$33,[1]基础状态预期!L$17:L$33,$C39)),0)</f>
        <v>0</v>
      </c>
      <c r="L39" s="14">
        <f>IFERROR(IF(求节点([1]基础状态预期!$D$17:$D$33,[1]基础状态预期!M$17:M$33,$C39)&lt;=0,0,求节点([1]基础状态预期!$D$17:$D$33,[1]基础状态预期!M$17:M$33,$C39)),0)</f>
        <v>0</v>
      </c>
      <c r="M39" s="14">
        <f>IFERROR(IF(求节点([1]基础状态预期!$D$17:$D$33,[1]基础状态预期!N$17:N$33,$C39)&lt;=0,0,求节点([1]基础状态预期!$D$17:$D$33,[1]基础状态预期!N$17:N$33,$C39)),0)</f>
        <v>0.40083996768478758</v>
      </c>
      <c r="N39" s="14">
        <f>IFERROR(IF(求节点([1]基础状态预期!$D$17:$D$33,[1]基础状态预期!O$17:O$33,$C39)&lt;=0,0,求节点([1]基础状态预期!$D$17:$D$33,[1]基础状态预期!O$17:O$33,$C39)),0)</f>
        <v>0</v>
      </c>
      <c r="O39" s="14">
        <f t="shared" si="35"/>
        <v>0</v>
      </c>
      <c r="P39" s="14">
        <f t="shared" si="36"/>
        <v>6</v>
      </c>
      <c r="Q39" s="14">
        <f t="shared" si="37"/>
        <v>10</v>
      </c>
      <c r="R39" s="14">
        <f t="shared" si="38"/>
        <v>22</v>
      </c>
      <c r="S39" s="14">
        <f t="shared" si="39"/>
        <v>50</v>
      </c>
      <c r="T39" s="32">
        <f>IFERROR(IF(求节点([1]基础状态预期!$D$17:$D$55,[1]基础状态预期!P$17:P$55,$C39)&lt;=0,0,求节点([1]基础状态预期!$D$17:$D$55,[1]基础状态预期!P$17:P$55,$C39)),0)</f>
        <v>0</v>
      </c>
      <c r="U39" s="32">
        <f>IFERROR(IF(求节点([1]基础状态预期!$D$17:$D$55,[1]基础状态预期!Q$17:Q$55,$C39)&lt;=0,0,求节点([1]基础状态预期!$D$17:$D$55,[1]基础状态预期!Q$17:Q$55,$C39)),0)</f>
        <v>0</v>
      </c>
      <c r="V39" s="32">
        <f>IFERROR(IF(求节点([1]基础状态预期!$D$17:$D$55,[1]基础状态预期!R$17:R$55,$C39)&lt;=0,0,求节点([1]基础状态预期!$D$17:$D$55,[1]基础状态预期!R$17:R$55,$C39)),0)</f>
        <v>1.3599999999999999</v>
      </c>
      <c r="W39" s="32">
        <f>IFERROR(IF(求节点([1]基础状态预期!$D$17:$D$55,[1]基础状态预期!S$17:S$55,$C39)&lt;=0,0,求节点([1]基础状态预期!$D$17:$D$55,[1]基础状态预期!S$17:S$55,$C39)),0)</f>
        <v>1.3599999999999999</v>
      </c>
      <c r="X39" s="32">
        <f>IFERROR(IF(求节点([1]基础状态预期!$D$17:$D$55,[1]基础状态预期!T$17:T$55,$C39)&lt;=0,0,求节点([1]基础状态预期!$D$17:$D$55,[1]基础状态预期!T$17:T$55,$C39)),0)</f>
        <v>0</v>
      </c>
      <c r="Y39" s="32">
        <f>IFERROR(IF(求节点([1]基础状态预期!$D$17:$D$55,[1]基础状态预期!U$17:U$55,$C39)&lt;=0,0,求节点([1]基础状态预期!$D$17:$D$55,[1]基础状态预期!U$17:U$55,$C39)),0)</f>
        <v>0</v>
      </c>
      <c r="Z39" s="32">
        <f>MIN(IFERROR(IF(求节点([1]基础状态预期!$D$17:$D$55,[1]基础状态预期!V$17:V$55,$C39)&lt;=0,0,求节点([1]基础状态预期!$D$17:$D$55,[1]基础状态预期!V$17:V$55,$C39)),0),10)</f>
        <v>0</v>
      </c>
      <c r="AA39" s="32">
        <f>MIN(IFERROR(IF(求节点([1]基础状态预期!$D$17:$D$55,[1]基础状态预期!W$17:W$55,$C39)&lt;=0,0,求节点([1]基础状态预期!$D$17:$D$55,[1]基础状态预期!W$17:W$55,$C39)),0),60)</f>
        <v>60</v>
      </c>
      <c r="AB39" s="32">
        <f>MIN(IFERROR(IF(求节点([1]基础状态预期!$D$17:$D$55,[1]基础状态预期!X$17:X$55,$C39)&lt;=0,0,求节点([1]基础状态预期!$D$17:$D$55,[1]基础状态预期!X$17:X$55,$C39)),0),80)</f>
        <v>68</v>
      </c>
      <c r="AC39" s="32">
        <f>MIN(IFERROR(IF(求节点([1]基础状态预期!$D$17:$D$55,[1]基础状态预期!Y$17:Y$55,$C39)&lt;=0,0,求节点([1]基础状态预期!$D$17:$D$55,[1]基础状态预期!Y$17:Y$55,$C39)),0),80)</f>
        <v>0</v>
      </c>
      <c r="AD39" s="32">
        <f>IFERROR(IF(求节点([1]基础状态预期!$D$17:$D$55,[1]基础状态预期!Z$17:Z$55,$C39)&lt;=0,0,求节点([1]基础状态预期!$D$17:$D$55,[1]基础状态预期!Z$17:Z$55,$C39)),0)</f>
        <v>0</v>
      </c>
      <c r="AE39" s="32">
        <f>IFERROR(IF(求节点([1]基础状态预期!$D$17:$D$55,[1]基础状态预期!AA$17:AA$55,$C39)&lt;=0,0,求节点([1]基础状态预期!$D$17:$D$55,[1]基础状态预期!AA$17:AA$55,$C39)),0)</f>
        <v>0</v>
      </c>
      <c r="AF39" s="32">
        <f>IFERROR(IF(求节点([1]基础状态预期!$D$17:$D$55,[1]基础状态预期!AB$17:AB$55,$C39)&lt;=0,0,求节点([1]基础状态预期!$D$17:$D$55,[1]基础状态预期!AB$17:AB$55,$C39)),0)</f>
        <v>0</v>
      </c>
      <c r="AG39" s="32">
        <f>IFERROR(IF(求节点([1]基础状态预期!$D$17:$D$55,[1]基础状态预期!AC$17:AC$55,$C39)&lt;=0,0,求节点([1]基础状态预期!$D$17:$D$55,[1]基础状态预期!AC$17:AC$55,$C39)),0)</f>
        <v>1.2405501934378402</v>
      </c>
      <c r="AH39" s="32">
        <f>IFERROR(IF(求节点([1]基础状态预期!$D$17:$D$55,[1]基础状态预期!AD$17:AD$55,$C39)&lt;=0,0,求节点([1]基础状态预期!$D$17:$D$55,[1]基础状态预期!AD$17:AD$55,$C39)),0)</f>
        <v>0</v>
      </c>
      <c r="AI39" s="14">
        <f t="shared" si="12"/>
        <v>0</v>
      </c>
      <c r="AJ39" s="14">
        <f t="shared" si="13"/>
        <v>0</v>
      </c>
      <c r="AK39" s="14">
        <f t="shared" si="14"/>
        <v>0</v>
      </c>
      <c r="AL39" s="14">
        <f t="shared" si="15"/>
        <v>10</v>
      </c>
      <c r="AM39" s="14">
        <f t="shared" si="16"/>
        <v>0</v>
      </c>
      <c r="AN39" s="14">
        <v>0</v>
      </c>
      <c r="AO39" s="14">
        <f>IFERROR(IF(求节点([1]各r阵容卡情况!$F$11:$F$27,[1]各r阵容卡情况!G$11:G$27,$C39)&lt;=0,0,求节点([1]各r阵容卡情况!$F$11:$F$27,[1]各r阵容卡情况!G$11:G$27,$C39)),0)</f>
        <v>6</v>
      </c>
      <c r="AP39" s="14">
        <f>IFERROR(IF(求节点([1]各r阵容卡情况!$F$11:$F$27,[1]各r阵容卡情况!H$11:H$27,$C39)&lt;=0,0,求节点([1]各r阵容卡情况!$F$11:$F$27,[1]各r阵容卡情况!H$11:H$27,$C39)),0)</f>
        <v>1.8201176145474971</v>
      </c>
      <c r="AQ39" s="14">
        <f>IFERROR(IF(求节点([1]各r阵容卡情况!$F$11:$F$27,[1]各r阵容卡情况!I$11:I$27,$C39)&lt;=0,0,求节点([1]各r阵容卡情况!$F$11:$F$27,[1]各r阵容卡情况!I$11:I$27,$C39)),0)</f>
        <v>0</v>
      </c>
      <c r="AR39" s="14">
        <f>IFERROR(IF(求节点([1]各r阵容卡情况!$F$11:$F$27,[1]各r阵容卡情况!J$11:J$27,$C39)&lt;=0,0,求节点([1]各r阵容卡情况!$F$11:$F$27,[1]各r阵容卡情况!J$11:J$27,$C39)),0)</f>
        <v>0</v>
      </c>
      <c r="AS39" s="14">
        <v>0</v>
      </c>
      <c r="AT39" s="14">
        <f>IFERROR(IF(求节点([1]各r阵容卡情况!$F$11:$F$27,[1]各r阵容卡情况!K$11:K$27,$C39)&lt;=0,0,求节点([1]各r阵容卡情况!$F$11:$F$27,[1]各r阵容卡情况!K$11:K$27,$C39)),0)</f>
        <v>3</v>
      </c>
      <c r="AU39" s="14">
        <f>IFERROR(IF(求节点([1]各r阵容卡情况!$F$11:$F$27,[1]各r阵容卡情况!L$11:L$27,$C39)&lt;=0,0,求节点([1]各r阵容卡情况!$F$11:$F$27,[1]各r阵容卡情况!L$11:L$27,$C39)),0)</f>
        <v>4.0299386365106384</v>
      </c>
      <c r="AV39" s="14">
        <f>IFERROR(IF(求节点([1]各r阵容卡情况!$F$11:$F$27,[1]各r阵容卡情况!M$11:M$27,$C39)&lt;=0,0,求节点([1]各r阵容卡情况!$F$11:$F$27,[1]各r阵容卡情况!M$11:M$27,$C39)),0)</f>
        <v>0.40083996768478758</v>
      </c>
      <c r="AW39" s="14">
        <f>IFERROR(IF(求节点([1]各r阵容卡情况!$F$11:$F$27,[1]各r阵容卡情况!N$11:N$27,$C39)&lt;=0,0,求节点([1]各r阵容卡情况!$F$11:$F$27,[1]各r阵容卡情况!N$11:N$27,$C39)),0)</f>
        <v>0</v>
      </c>
      <c r="AX39" s="14">
        <f t="shared" si="17"/>
        <v>0</v>
      </c>
      <c r="AY39" s="14">
        <f t="shared" si="18"/>
        <v>15</v>
      </c>
      <c r="AZ39" s="14">
        <f t="shared" si="19"/>
        <v>30</v>
      </c>
      <c r="BA39" s="14">
        <f t="shared" si="20"/>
        <v>22</v>
      </c>
      <c r="BB39" s="14">
        <f t="shared" si="21"/>
        <v>50</v>
      </c>
      <c r="BC39" s="14">
        <v>0</v>
      </c>
      <c r="BD39" s="15">
        <f>IFERROR(IF(求节点([1]各r阵容卡情况!$F$11:$F$27,[1]各r阵容卡情况!S$11:S$27,$C39)&lt;=0,0,求节点([1]各r阵容卡情况!$F$11:$F$27,[1]各r阵容卡情况!S$11:S$27,$C39)),0)</f>
        <v>1.3599999999999999</v>
      </c>
      <c r="BE39" s="15">
        <f>IFERROR(IF(求节点([1]各r阵容卡情况!$F$11:$F$27,[1]各r阵容卡情况!T$11:T$27,$C39)&lt;=0,0,求节点([1]各r阵容卡情况!$F$11:$F$27,[1]各r阵容卡情况!T$11:T$27,$C39)),0)</f>
        <v>1.3599999999999999</v>
      </c>
      <c r="BF39" s="15">
        <f>IFERROR(IF(求节点([1]各r阵容卡情况!$F$11:$F$27,[1]各r阵容卡情况!U$11:U$27,$C39)&lt;=0,0,求节点([1]各r阵容卡情况!$F$11:$F$27,[1]各r阵容卡情况!U$11:U$27,$C39)),0)</f>
        <v>1.3599999999999999</v>
      </c>
      <c r="BG39" s="15">
        <f>IFERROR(IF(求节点([1]各r阵容卡情况!$F$11:$F$27,[1]各r阵容卡情况!V$11:V$27,$C39)&lt;=0,0,求节点([1]各r阵容卡情况!$F$11:$F$27,[1]各r阵容卡情况!V$11:V$27,$C39)),0)</f>
        <v>1.3599999999999999</v>
      </c>
      <c r="BH39" s="14">
        <f t="shared" ref="BH39:BI70" si="40">MIN($C39,10)</f>
        <v>10</v>
      </c>
      <c r="BI39" s="14">
        <f t="shared" si="40"/>
        <v>10</v>
      </c>
      <c r="BJ39" s="14">
        <f t="shared" si="23"/>
        <v>34</v>
      </c>
      <c r="BK39" s="14">
        <f t="shared" ref="BK39:BL70" si="41">MIN($C39,80)</f>
        <v>34</v>
      </c>
      <c r="BL39" s="14">
        <f t="shared" si="41"/>
        <v>34</v>
      </c>
      <c r="BM39" s="14">
        <v>0</v>
      </c>
      <c r="BN39" s="14">
        <f>IFERROR(IF(求节点([1]各r阵容卡情况!$F$11:$F$27,[1]各r阵容卡情况!AA$11:AA$27,$C39)&lt;=0,0,求节点([1]各r阵容卡情况!$F$11:$F$27,[1]各r阵容卡情况!AA$11:AA$27,$C39)),0)</f>
        <v>0</v>
      </c>
      <c r="BO39" s="14">
        <f>IFERROR(IF(求节点([1]各r阵容卡情况!$F$11:$F$27,[1]各r阵容卡情况!AB$11:AB$27,$C39)&lt;=0,0,求节点([1]各r阵容卡情况!$F$11:$F$27,[1]各r阵容卡情况!AB$11:AB$27,$C39)),0)</f>
        <v>1.2405501934378402</v>
      </c>
      <c r="BP39" s="14">
        <f>IFERROR(IF(求节点([1]各r阵容卡情况!$F$11:$F$27,[1]各r阵容卡情况!AC$11:AC$27,$C39)&lt;=0,0,求节点([1]各r阵容卡情况!$F$11:$F$27,[1]各r阵容卡情况!AC$11:AC$27,$C39)),0)</f>
        <v>1.2405501934378402</v>
      </c>
      <c r="BQ39" s="14">
        <f>IFERROR(IF(求节点([1]各r阵容卡情况!$F$11:$F$27,[1]各r阵容卡情况!AD$11:AD$27,$C39)&lt;=0,0,求节点([1]各r阵容卡情况!$F$11:$F$27,[1]各r阵容卡情况!AD$11:AD$27,$C39)),0)</f>
        <v>1.2405501934378402</v>
      </c>
      <c r="BR39" s="14">
        <f t="shared" si="25"/>
        <v>0</v>
      </c>
      <c r="BS39" s="14">
        <f t="shared" si="26"/>
        <v>0</v>
      </c>
      <c r="BT39" s="14">
        <f t="shared" si="27"/>
        <v>2</v>
      </c>
      <c r="BU39" s="14">
        <f t="shared" si="28"/>
        <v>10</v>
      </c>
      <c r="BV39" s="14">
        <f t="shared" si="29"/>
        <v>20</v>
      </c>
      <c r="CH39" s="27">
        <f t="shared" si="30"/>
        <v>0</v>
      </c>
      <c r="CI39" s="27">
        <f t="shared" si="31"/>
        <v>5.9999999999999991</v>
      </c>
      <c r="CJ39" s="27">
        <f t="shared" si="32"/>
        <v>1.8201176145474971</v>
      </c>
      <c r="CK39" s="27">
        <f t="shared" si="33"/>
        <v>0</v>
      </c>
      <c r="CL39" s="27">
        <f t="shared" si="34"/>
        <v>0</v>
      </c>
    </row>
    <row r="40" spans="3:90" x14ac:dyDescent="0.15">
      <c r="C40" s="13">
        <v>35</v>
      </c>
      <c r="D40" s="14">
        <v>17</v>
      </c>
      <c r="E40" s="14">
        <f>IFERROR(IF(求节点([1]基础状态预期!$D$17:$D$33,[1]基础状态预期!F$17:F$33,$C40)&lt;=0,0,求节点([1]基础状态预期!$D$17:$D$33,[1]基础状态预期!F$17:F$33,$C40)),0)</f>
        <v>0</v>
      </c>
      <c r="F40" s="14">
        <f>IFERROR(IF(求节点([1]基础状态预期!$D$17:$D$33,[1]基础状态预期!G$17:G$33,$C40)&lt;=0,0,求节点([1]基础状态预期!$D$17:$D$33,[1]基础状态预期!G$17:G$33,$C40)),0)</f>
        <v>0</v>
      </c>
      <c r="G40" s="14">
        <f>IFERROR(IF(求节点([1]基础状态预期!$D$17:$D$33,[1]基础状态预期!H$17:H$33,$C40)&lt;=0,0,求节点([1]基础状态预期!$D$17:$D$33,[1]基础状态预期!H$17:H$33,$C40)),0)</f>
        <v>0</v>
      </c>
      <c r="H40" s="14">
        <f>IFERROR(IF(求节点([1]基础状态预期!$D$17:$D$33,[1]基础状态预期!I$17:I$33,$C40)&lt;=0,0,求节点([1]基础状态预期!$D$17:$D$33,[1]基础状态预期!I$17:I$33,$C40)),0)</f>
        <v>6</v>
      </c>
      <c r="I40" s="14">
        <f>IFERROR(IF(求节点([1]基础状态预期!$D$17:$D$33,[1]基础状态预期!J$17:J$33,$C40)&lt;=0,0,求节点([1]基础状态预期!$D$17:$D$33,[1]基础状态预期!J$17:J$33,$C40)),0)</f>
        <v>0</v>
      </c>
      <c r="J40" s="14">
        <f>IFERROR(IF(求节点([1]基础状态预期!$D$17:$D$33,[1]基础状态预期!K$17:K$33,$C40)&lt;=0,0,求节点([1]基础状态预期!$D$17:$D$33,[1]基础状态预期!K$17:K$33,$C40)),0)</f>
        <v>0</v>
      </c>
      <c r="K40" s="14">
        <f>IFERROR(IF(求节点([1]基础状态预期!$D$17:$D$33,[1]基础状态预期!L$17:L$33,$C40)&lt;=0,0,求节点([1]基础状态预期!$D$17:$D$33,[1]基础状态预期!L$17:L$33,$C40)),0)</f>
        <v>0</v>
      </c>
      <c r="L40" s="14">
        <f>IFERROR(IF(求节点([1]基础状态预期!$D$17:$D$33,[1]基础状态预期!M$17:M$33,$C40)&lt;=0,0,求节点([1]基础状态预期!$D$17:$D$33,[1]基础状态预期!M$17:M$33,$C40)),0)</f>
        <v>0</v>
      </c>
      <c r="M40" s="14">
        <f>IFERROR(IF(求节点([1]基础状态预期!$D$17:$D$33,[1]基础状态预期!N$17:N$33,$C40)&lt;=0,0,求节点([1]基础状态预期!$D$17:$D$33,[1]基础状态预期!N$17:N$33,$C40)),0)</f>
        <v>0.46755485683525005</v>
      </c>
      <c r="N40" s="14">
        <f>IFERROR(IF(求节点([1]基础状态预期!$D$17:$D$33,[1]基础状态预期!O$17:O$33,$C40)&lt;=0,0,求节点([1]基础状态预期!$D$17:$D$33,[1]基础状态预期!O$17:O$33,$C40)),0)</f>
        <v>0</v>
      </c>
      <c r="O40" s="14">
        <f t="shared" si="35"/>
        <v>0</v>
      </c>
      <c r="P40" s="14">
        <f t="shared" si="36"/>
        <v>6</v>
      </c>
      <c r="Q40" s="14">
        <f t="shared" si="37"/>
        <v>10</v>
      </c>
      <c r="R40" s="14">
        <f t="shared" si="38"/>
        <v>22</v>
      </c>
      <c r="S40" s="14">
        <f t="shared" si="39"/>
        <v>50</v>
      </c>
      <c r="T40" s="32">
        <f>IFERROR(IF(求节点([1]基础状态预期!$D$17:$D$55,[1]基础状态预期!P$17:P$55,$C40)&lt;=0,0,求节点([1]基础状态预期!$D$17:$D$55,[1]基础状态预期!P$17:P$55,$C40)),0)</f>
        <v>0</v>
      </c>
      <c r="U40" s="32">
        <f>IFERROR(IF(求节点([1]基础状态预期!$D$17:$D$55,[1]基础状态预期!Q$17:Q$55,$C40)&lt;=0,0,求节点([1]基础状态预期!$D$17:$D$55,[1]基础状态预期!Q$17:Q$55,$C40)),0)</f>
        <v>0</v>
      </c>
      <c r="V40" s="32">
        <f>IFERROR(IF(求节点([1]基础状态预期!$D$17:$D$55,[1]基础状态预期!R$17:R$55,$C40)&lt;=0,0,求节点([1]基础状态预期!$D$17:$D$55,[1]基础状态预期!R$17:R$55,$C40)),0)</f>
        <v>1.4</v>
      </c>
      <c r="W40" s="32">
        <f>IFERROR(IF(求节点([1]基础状态预期!$D$17:$D$55,[1]基础状态预期!S$17:S$55,$C40)&lt;=0,0,求节点([1]基础状态预期!$D$17:$D$55,[1]基础状态预期!S$17:S$55,$C40)),0)</f>
        <v>1.4</v>
      </c>
      <c r="X40" s="32">
        <f>IFERROR(IF(求节点([1]基础状态预期!$D$17:$D$55,[1]基础状态预期!T$17:T$55,$C40)&lt;=0,0,求节点([1]基础状态预期!$D$17:$D$55,[1]基础状态预期!T$17:T$55,$C40)),0)</f>
        <v>0</v>
      </c>
      <c r="Y40" s="32">
        <f>IFERROR(IF(求节点([1]基础状态预期!$D$17:$D$55,[1]基础状态预期!U$17:U$55,$C40)&lt;=0,0,求节点([1]基础状态预期!$D$17:$D$55,[1]基础状态预期!U$17:U$55,$C40)),0)</f>
        <v>0</v>
      </c>
      <c r="Z40" s="32">
        <f>MIN(IFERROR(IF(求节点([1]基础状态预期!$D$17:$D$55,[1]基础状态预期!V$17:V$55,$C40)&lt;=0,0,求节点([1]基础状态预期!$D$17:$D$55,[1]基础状态预期!V$17:V$55,$C40)),0),10)</f>
        <v>0</v>
      </c>
      <c r="AA40" s="32">
        <f>MIN(IFERROR(IF(求节点([1]基础状态预期!$D$17:$D$55,[1]基础状态预期!W$17:W$55,$C40)&lt;=0,0,求节点([1]基础状态预期!$D$17:$D$55,[1]基础状态预期!W$17:W$55,$C40)),0),60)</f>
        <v>60</v>
      </c>
      <c r="AB40" s="32">
        <f>MIN(IFERROR(IF(求节点([1]基础状态预期!$D$17:$D$55,[1]基础状态预期!X$17:X$55,$C40)&lt;=0,0,求节点([1]基础状态预期!$D$17:$D$55,[1]基础状态预期!X$17:X$55,$C40)),0),80)</f>
        <v>70</v>
      </c>
      <c r="AC40" s="32">
        <f>MIN(IFERROR(IF(求节点([1]基础状态预期!$D$17:$D$55,[1]基础状态预期!Y$17:Y$55,$C40)&lt;=0,0,求节点([1]基础状态预期!$D$17:$D$55,[1]基础状态预期!Y$17:Y$55,$C40)),0),80)</f>
        <v>0</v>
      </c>
      <c r="AD40" s="32">
        <f>IFERROR(IF(求节点([1]基础状态预期!$D$17:$D$55,[1]基础状态预期!Z$17:Z$55,$C40)&lt;=0,0,求节点([1]基础状态预期!$D$17:$D$55,[1]基础状态预期!Z$17:Z$55,$C40)),0)</f>
        <v>0</v>
      </c>
      <c r="AE40" s="32">
        <f>IFERROR(IF(求节点([1]基础状态预期!$D$17:$D$55,[1]基础状态预期!AA$17:AA$55,$C40)&lt;=0,0,求节点([1]基础状态预期!$D$17:$D$55,[1]基础状态预期!AA$17:AA$55,$C40)),0)</f>
        <v>0</v>
      </c>
      <c r="AF40" s="32">
        <f>IFERROR(IF(求节点([1]基础状态预期!$D$17:$D$55,[1]基础状态预期!AB$17:AB$55,$C40)&lt;=0,0,求节点([1]基础状态预期!$D$17:$D$55,[1]基础状态预期!AB$17:AB$55,$C40)),0)</f>
        <v>0</v>
      </c>
      <c r="AG40" s="32">
        <f>IFERROR(IF(求节点([1]基础状态预期!$D$17:$D$55,[1]基础状态预期!AC$17:AC$55,$C40)&lt;=0,0,求节点([1]基础状态预期!$D$17:$D$55,[1]基础状态预期!AC$17:AC$55,$C40)),0)</f>
        <v>1.320586969629119</v>
      </c>
      <c r="AH40" s="32">
        <f>IFERROR(IF(求节点([1]基础状态预期!$D$17:$D$55,[1]基础状态预期!AD$17:AD$55,$C40)&lt;=0,0,求节点([1]基础状态预期!$D$17:$D$55,[1]基础状态预期!AD$17:AD$55,$C40)),0)</f>
        <v>0</v>
      </c>
      <c r="AI40" s="14">
        <f t="shared" si="12"/>
        <v>0</v>
      </c>
      <c r="AJ40" s="14">
        <f t="shared" si="13"/>
        <v>0</v>
      </c>
      <c r="AK40" s="14">
        <f t="shared" si="14"/>
        <v>0</v>
      </c>
      <c r="AL40" s="14">
        <f t="shared" si="15"/>
        <v>10</v>
      </c>
      <c r="AM40" s="14">
        <f t="shared" si="16"/>
        <v>0</v>
      </c>
      <c r="AN40" s="14">
        <v>0</v>
      </c>
      <c r="AO40" s="14">
        <f>IFERROR(IF(求节点([1]各r阵容卡情况!$F$11:$F$27,[1]各r阵容卡情况!G$11:G$27,$C40)&lt;=0,0,求节点([1]各r阵容卡情况!$F$11:$F$27,[1]各r阵容卡情况!G$11:G$27,$C40)),0)</f>
        <v>6</v>
      </c>
      <c r="AP40" s="14">
        <f>IFERROR(IF(求节点([1]各r阵容卡情况!$F$11:$F$27,[1]各r阵容卡情况!H$11:H$27,$C40)&lt;=0,0,求节点([1]各r阵容卡情况!$F$11:$F$27,[1]各r阵容卡情况!H$11:H$27,$C40)),0)</f>
        <v>2.152956364450572</v>
      </c>
      <c r="AQ40" s="14">
        <f>IFERROR(IF(求节点([1]各r阵容卡情况!$F$11:$F$27,[1]各r阵容卡情况!I$11:I$27,$C40)&lt;=0,0,求节点([1]各r阵容卡情况!$F$11:$F$27,[1]各r阵容卡情况!I$11:I$27,$C40)),0)</f>
        <v>0</v>
      </c>
      <c r="AR40" s="14">
        <f>IFERROR(IF(求节点([1]各r阵容卡情况!$F$11:$F$27,[1]各r阵容卡情况!J$11:J$27,$C40)&lt;=0,0,求节点([1]各r阵容卡情况!$F$11:$F$27,[1]各r阵容卡情况!J$11:J$27,$C40)),0)</f>
        <v>0</v>
      </c>
      <c r="AS40" s="14">
        <v>0</v>
      </c>
      <c r="AT40" s="14">
        <f>IFERROR(IF(求节点([1]各r阵容卡情况!$F$11:$F$27,[1]各r阵容卡情况!K$11:K$27,$C40)&lt;=0,0,求节点([1]各r阵容卡情况!$F$11:$F$27,[1]各r阵容卡情况!K$11:K$27,$C40)),0)</f>
        <v>3</v>
      </c>
      <c r="AU40" s="14">
        <f>IFERROR(IF(求节点([1]各r阵容卡情况!$F$11:$F$27,[1]各r阵容卡情况!L$11:L$27,$C40)&lt;=0,0,求节点([1]各r阵容卡情况!$F$11:$F$27,[1]各r阵容卡情况!L$11:L$27,$C40)),0)</f>
        <v>4.1814557322896393</v>
      </c>
      <c r="AV40" s="14">
        <f>IFERROR(IF(求节点([1]各r阵容卡情况!$F$11:$F$27,[1]各r阵容卡情况!M$11:M$27,$C40)&lt;=0,0,求节点([1]各r阵容卡情况!$F$11:$F$27,[1]各r阵容卡情况!M$11:M$27,$C40)),0)</f>
        <v>0.46755485683525005</v>
      </c>
      <c r="AW40" s="14">
        <f>IFERROR(IF(求节点([1]各r阵容卡情况!$F$11:$F$27,[1]各r阵容卡情况!N$11:N$27,$C40)&lt;=0,0,求节点([1]各r阵容卡情况!$F$11:$F$27,[1]各r阵容卡情况!N$11:N$27,$C40)),0)</f>
        <v>0</v>
      </c>
      <c r="AX40" s="14">
        <f t="shared" si="17"/>
        <v>0</v>
      </c>
      <c r="AY40" s="14">
        <f t="shared" si="18"/>
        <v>15</v>
      </c>
      <c r="AZ40" s="14">
        <f t="shared" si="19"/>
        <v>30</v>
      </c>
      <c r="BA40" s="14">
        <f t="shared" si="20"/>
        <v>22</v>
      </c>
      <c r="BB40" s="14">
        <f t="shared" si="21"/>
        <v>50</v>
      </c>
      <c r="BC40" s="14">
        <v>0</v>
      </c>
      <c r="BD40" s="15">
        <f>IFERROR(IF(求节点([1]各r阵容卡情况!$F$11:$F$27,[1]各r阵容卡情况!S$11:S$27,$C40)&lt;=0,0,求节点([1]各r阵容卡情况!$F$11:$F$27,[1]各r阵容卡情况!S$11:S$27,$C40)),0)</f>
        <v>1.4</v>
      </c>
      <c r="BE40" s="15">
        <f>IFERROR(IF(求节点([1]各r阵容卡情况!$F$11:$F$27,[1]各r阵容卡情况!T$11:T$27,$C40)&lt;=0,0,求节点([1]各r阵容卡情况!$F$11:$F$27,[1]各r阵容卡情况!T$11:T$27,$C40)),0)</f>
        <v>1.4</v>
      </c>
      <c r="BF40" s="15">
        <f>IFERROR(IF(求节点([1]各r阵容卡情况!$F$11:$F$27,[1]各r阵容卡情况!U$11:U$27,$C40)&lt;=0,0,求节点([1]各r阵容卡情况!$F$11:$F$27,[1]各r阵容卡情况!U$11:U$27,$C40)),0)</f>
        <v>1.4</v>
      </c>
      <c r="BG40" s="15">
        <f>IFERROR(IF(求节点([1]各r阵容卡情况!$F$11:$F$27,[1]各r阵容卡情况!V$11:V$27,$C40)&lt;=0,0,求节点([1]各r阵容卡情况!$F$11:$F$27,[1]各r阵容卡情况!V$11:V$27,$C40)),0)</f>
        <v>1.4</v>
      </c>
      <c r="BH40" s="14">
        <f t="shared" si="40"/>
        <v>10</v>
      </c>
      <c r="BI40" s="14">
        <f t="shared" si="40"/>
        <v>10</v>
      </c>
      <c r="BJ40" s="14">
        <f t="shared" si="23"/>
        <v>35</v>
      </c>
      <c r="BK40" s="14">
        <f t="shared" si="41"/>
        <v>35</v>
      </c>
      <c r="BL40" s="14">
        <f t="shared" si="41"/>
        <v>35</v>
      </c>
      <c r="BM40" s="14">
        <v>0</v>
      </c>
      <c r="BN40" s="14">
        <f>IFERROR(IF(求节点([1]各r阵容卡情况!$F$11:$F$27,[1]各r阵容卡情况!AA$11:AA$27,$C40)&lt;=0,0,求节点([1]各r阵容卡情况!$F$11:$F$27,[1]各r阵容卡情况!AA$11:AA$27,$C40)),0)</f>
        <v>0</v>
      </c>
      <c r="BO40" s="14">
        <f>IFERROR(IF(求节点([1]各r阵容卡情况!$F$11:$F$27,[1]各r阵容卡情况!AB$11:AB$27,$C40)&lt;=0,0,求节点([1]各r阵容卡情况!$F$11:$F$27,[1]各r阵容卡情况!AB$11:AB$27,$C40)),0)</f>
        <v>1.320586969629119</v>
      </c>
      <c r="BP40" s="14">
        <f>IFERROR(IF(求节点([1]各r阵容卡情况!$F$11:$F$27,[1]各r阵容卡情况!AC$11:AC$27,$C40)&lt;=0,0,求节点([1]各r阵容卡情况!$F$11:$F$27,[1]各r阵容卡情况!AC$11:AC$27,$C40)),0)</f>
        <v>1.320586969629119</v>
      </c>
      <c r="BQ40" s="14">
        <f>IFERROR(IF(求节点([1]各r阵容卡情况!$F$11:$F$27,[1]各r阵容卡情况!AD$11:AD$27,$C40)&lt;=0,0,求节点([1]各r阵容卡情况!$F$11:$F$27,[1]各r阵容卡情况!AD$11:AD$27,$C40)),0)</f>
        <v>1.320586969629119</v>
      </c>
      <c r="BR40" s="14">
        <f t="shared" si="25"/>
        <v>0</v>
      </c>
      <c r="BS40" s="14">
        <f t="shared" si="26"/>
        <v>0</v>
      </c>
      <c r="BT40" s="14">
        <f t="shared" si="27"/>
        <v>2</v>
      </c>
      <c r="BU40" s="14">
        <f t="shared" si="28"/>
        <v>10</v>
      </c>
      <c r="BV40" s="14">
        <f t="shared" si="29"/>
        <v>20</v>
      </c>
      <c r="CH40" s="27">
        <f t="shared" si="30"/>
        <v>0</v>
      </c>
      <c r="CI40" s="27">
        <f t="shared" si="31"/>
        <v>6</v>
      </c>
      <c r="CJ40" s="27">
        <f t="shared" si="32"/>
        <v>2.152956364450572</v>
      </c>
      <c r="CK40" s="27">
        <f t="shared" si="33"/>
        <v>0</v>
      </c>
      <c r="CL40" s="27">
        <f t="shared" si="34"/>
        <v>0</v>
      </c>
    </row>
    <row r="41" spans="3:90" x14ac:dyDescent="0.15">
      <c r="C41" s="13">
        <v>36</v>
      </c>
      <c r="D41" s="14">
        <v>17</v>
      </c>
      <c r="E41" s="14">
        <f>IFERROR(IF(求节点([1]基础状态预期!$D$17:$D$33,[1]基础状态预期!F$17:F$33,$C41)&lt;=0,0,求节点([1]基础状态预期!$D$17:$D$33,[1]基础状态预期!F$17:F$33,$C41)),0)</f>
        <v>0</v>
      </c>
      <c r="F41" s="14">
        <f>IFERROR(IF(求节点([1]基础状态预期!$D$17:$D$33,[1]基础状态预期!G$17:G$33,$C41)&lt;=0,0,求节点([1]基础状态预期!$D$17:$D$33,[1]基础状态预期!G$17:G$33,$C41)),0)</f>
        <v>0</v>
      </c>
      <c r="G41" s="14">
        <f>IFERROR(IF(求节点([1]基础状态预期!$D$17:$D$33,[1]基础状态预期!H$17:H$33,$C41)&lt;=0,0,求节点([1]基础状态预期!$D$17:$D$33,[1]基础状态预期!H$17:H$33,$C41)),0)</f>
        <v>0</v>
      </c>
      <c r="H41" s="14">
        <f>IFERROR(IF(求节点([1]基础状态预期!$D$17:$D$33,[1]基础状态预期!I$17:I$33,$C41)&lt;=0,0,求节点([1]基础状态预期!$D$17:$D$33,[1]基础状态预期!I$17:I$33,$C41)),0)</f>
        <v>6</v>
      </c>
      <c r="I41" s="14">
        <f>IFERROR(IF(求节点([1]基础状态预期!$D$17:$D$33,[1]基础状态预期!J$17:J$33,$C41)&lt;=0,0,求节点([1]基础状态预期!$D$17:$D$33,[1]基础状态预期!J$17:J$33,$C41)),0)</f>
        <v>0</v>
      </c>
      <c r="J41" s="14">
        <f>IFERROR(IF(求节点([1]基础状态预期!$D$17:$D$33,[1]基础状态预期!K$17:K$33,$C41)&lt;=0,0,求节点([1]基础状态预期!$D$17:$D$33,[1]基础状态预期!K$17:K$33,$C41)),0)</f>
        <v>0</v>
      </c>
      <c r="K41" s="14">
        <f>IFERROR(IF(求节点([1]基础状态预期!$D$17:$D$33,[1]基础状态预期!L$17:L$33,$C41)&lt;=0,0,求节点([1]基础状态预期!$D$17:$D$33,[1]基础状态预期!L$17:L$33,$C41)),0)</f>
        <v>0</v>
      </c>
      <c r="L41" s="14">
        <f>IFERROR(IF(求节点([1]基础状态预期!$D$17:$D$33,[1]基础状态预期!M$17:M$33,$C41)&lt;=0,0,求节点([1]基础状态预期!$D$17:$D$33,[1]基础状态预期!M$17:M$33,$C41)),0)</f>
        <v>0</v>
      </c>
      <c r="M41" s="14">
        <f>IFERROR(IF(求节点([1]基础状态预期!$D$17:$D$33,[1]基础状态预期!N$17:N$33,$C41)&lt;=0,0,求节点([1]基础状态预期!$D$17:$D$33,[1]基础状态预期!N$17:N$33,$C41)),0)</f>
        <v>0.5437832017309292</v>
      </c>
      <c r="N41" s="14">
        <f>IFERROR(IF(求节点([1]基础状态预期!$D$17:$D$33,[1]基础状态预期!O$17:O$33,$C41)&lt;=0,0,求节点([1]基础状态预期!$D$17:$D$33,[1]基础状态预期!O$17:O$33,$C41)),0)</f>
        <v>0</v>
      </c>
      <c r="O41" s="14">
        <f t="shared" si="35"/>
        <v>0</v>
      </c>
      <c r="P41" s="14">
        <f t="shared" si="36"/>
        <v>6</v>
      </c>
      <c r="Q41" s="14">
        <f t="shared" si="37"/>
        <v>10</v>
      </c>
      <c r="R41" s="14">
        <f t="shared" si="38"/>
        <v>22</v>
      </c>
      <c r="S41" s="14">
        <f t="shared" si="39"/>
        <v>50</v>
      </c>
      <c r="T41" s="32">
        <f>IFERROR(IF(求节点([1]基础状态预期!$D$17:$D$55,[1]基础状态预期!P$17:P$55,$C41)&lt;=0,0,求节点([1]基础状态预期!$D$17:$D$55,[1]基础状态预期!P$17:P$55,$C41)),0)</f>
        <v>0</v>
      </c>
      <c r="U41" s="32">
        <f>IFERROR(IF(求节点([1]基础状态预期!$D$17:$D$55,[1]基础状态预期!Q$17:Q$55,$C41)&lt;=0,0,求节点([1]基础状态预期!$D$17:$D$55,[1]基础状态预期!Q$17:Q$55,$C41)),0)</f>
        <v>0</v>
      </c>
      <c r="V41" s="32">
        <f>IFERROR(IF(求节点([1]基础状态预期!$D$17:$D$55,[1]基础状态预期!R$17:R$55,$C41)&lt;=0,0,求节点([1]基础状态预期!$D$17:$D$55,[1]基础状态预期!R$17:R$55,$C41)),0)</f>
        <v>1.44</v>
      </c>
      <c r="W41" s="32">
        <f>IFERROR(IF(求节点([1]基础状态预期!$D$17:$D$55,[1]基础状态预期!S$17:S$55,$C41)&lt;=0,0,求节点([1]基础状态预期!$D$17:$D$55,[1]基础状态预期!S$17:S$55,$C41)),0)</f>
        <v>1.44</v>
      </c>
      <c r="X41" s="32">
        <f>IFERROR(IF(求节点([1]基础状态预期!$D$17:$D$55,[1]基础状态预期!T$17:T$55,$C41)&lt;=0,0,求节点([1]基础状态预期!$D$17:$D$55,[1]基础状态预期!T$17:T$55,$C41)),0)</f>
        <v>0</v>
      </c>
      <c r="Y41" s="32">
        <f>IFERROR(IF(求节点([1]基础状态预期!$D$17:$D$55,[1]基础状态预期!U$17:U$55,$C41)&lt;=0,0,求节点([1]基础状态预期!$D$17:$D$55,[1]基础状态预期!U$17:U$55,$C41)),0)</f>
        <v>0</v>
      </c>
      <c r="Z41" s="32">
        <f>MIN(IFERROR(IF(求节点([1]基础状态预期!$D$17:$D$55,[1]基础状态预期!V$17:V$55,$C41)&lt;=0,0,求节点([1]基础状态预期!$D$17:$D$55,[1]基础状态预期!V$17:V$55,$C41)),0),10)</f>
        <v>0</v>
      </c>
      <c r="AA41" s="32">
        <f>MIN(IFERROR(IF(求节点([1]基础状态预期!$D$17:$D$55,[1]基础状态预期!W$17:W$55,$C41)&lt;=0,0,求节点([1]基础状态预期!$D$17:$D$55,[1]基础状态预期!W$17:W$55,$C41)),0),60)</f>
        <v>60</v>
      </c>
      <c r="AB41" s="32">
        <f>MIN(IFERROR(IF(求节点([1]基础状态预期!$D$17:$D$55,[1]基础状态预期!X$17:X$55,$C41)&lt;=0,0,求节点([1]基础状态预期!$D$17:$D$55,[1]基础状态预期!X$17:X$55,$C41)),0),80)</f>
        <v>72</v>
      </c>
      <c r="AC41" s="32">
        <f>MIN(IFERROR(IF(求节点([1]基础状态预期!$D$17:$D$55,[1]基础状态预期!Y$17:Y$55,$C41)&lt;=0,0,求节点([1]基础状态预期!$D$17:$D$55,[1]基础状态预期!Y$17:Y$55,$C41)),0),80)</f>
        <v>0</v>
      </c>
      <c r="AD41" s="32">
        <f>IFERROR(IF(求节点([1]基础状态预期!$D$17:$D$55,[1]基础状态预期!Z$17:Z$55,$C41)&lt;=0,0,求节点([1]基础状态预期!$D$17:$D$55,[1]基础状态预期!Z$17:Z$55,$C41)),0)</f>
        <v>0</v>
      </c>
      <c r="AE41" s="32">
        <f>IFERROR(IF(求节点([1]基础状态预期!$D$17:$D$55,[1]基础状态预期!AA$17:AA$55,$C41)&lt;=0,0,求节点([1]基础状态预期!$D$17:$D$55,[1]基础状态预期!AA$17:AA$55,$C41)),0)</f>
        <v>0</v>
      </c>
      <c r="AF41" s="32">
        <f>IFERROR(IF(求节点([1]基础状态预期!$D$17:$D$55,[1]基础状态预期!AB$17:AB$55,$C41)&lt;=0,0,求节点([1]基础状态预期!$D$17:$D$55,[1]基础状态预期!AB$17:AB$55,$C41)),0)</f>
        <v>0</v>
      </c>
      <c r="AG41" s="32">
        <f>IFERROR(IF(求节点([1]基础状态预期!$D$17:$D$55,[1]基础状态预期!AC$17:AC$55,$C41)&lt;=0,0,求节点([1]基础状态预期!$D$17:$D$55,[1]基础状态预期!AC$17:AC$55,$C41)),0)</f>
        <v>1.4564695757032953</v>
      </c>
      <c r="AH41" s="32">
        <f>IFERROR(IF(求节点([1]基础状态预期!$D$17:$D$55,[1]基础状态预期!AD$17:AD$55,$C41)&lt;=0,0,求节点([1]基础状态预期!$D$17:$D$55,[1]基础状态预期!AD$17:AD$55,$C41)),0)</f>
        <v>0</v>
      </c>
      <c r="AI41" s="14">
        <f t="shared" si="12"/>
        <v>0</v>
      </c>
      <c r="AJ41" s="14">
        <f t="shared" si="13"/>
        <v>0</v>
      </c>
      <c r="AK41" s="14">
        <f t="shared" si="14"/>
        <v>0</v>
      </c>
      <c r="AL41" s="14">
        <f t="shared" si="15"/>
        <v>10</v>
      </c>
      <c r="AM41" s="14">
        <f t="shared" si="16"/>
        <v>0</v>
      </c>
      <c r="AN41" s="14">
        <v>0</v>
      </c>
      <c r="AO41" s="14">
        <f>IFERROR(IF(求节点([1]各r阵容卡情况!$F$11:$F$27,[1]各r阵容卡情况!G$11:G$27,$C41)&lt;=0,0,求节点([1]各r阵容卡情况!$F$11:$F$27,[1]各r阵容卡情况!G$11:G$27,$C41)),0)</f>
        <v>6</v>
      </c>
      <c r="AP41" s="14">
        <f>IFERROR(IF(求节点([1]各r阵容卡情况!$F$11:$F$27,[1]各r阵容卡情况!H$11:H$27,$C41)&lt;=0,0,求节点([1]各r阵容卡情况!$F$11:$F$27,[1]各r阵容卡情况!H$11:H$27,$C41)),0)</f>
        <v>2.5223650915604576</v>
      </c>
      <c r="AQ41" s="14">
        <f>IFERROR(IF(求节点([1]各r阵容卡情况!$F$11:$F$27,[1]各r阵容卡情况!I$11:I$27,$C41)&lt;=0,0,求节点([1]各r阵容卡情况!$F$11:$F$27,[1]各r阵容卡情况!I$11:I$27,$C41)),0)</f>
        <v>0</v>
      </c>
      <c r="AR41" s="14">
        <f>IFERROR(IF(求节点([1]各r阵容卡情况!$F$11:$F$27,[1]各r阵容卡情况!J$11:J$27,$C41)&lt;=0,0,求节点([1]各r阵容卡情况!$F$11:$F$27,[1]各r阵容卡情况!J$11:J$27,$C41)),0)</f>
        <v>0</v>
      </c>
      <c r="AS41" s="14">
        <v>0</v>
      </c>
      <c r="AT41" s="14">
        <f>IFERROR(IF(求节点([1]各r阵容卡情况!$F$11:$F$27,[1]各r阵容卡情况!K$11:K$27,$C41)&lt;=0,0,求节点([1]各r阵容卡情况!$F$11:$F$27,[1]各r阵容卡情况!K$11:K$27,$C41)),0)</f>
        <v>3</v>
      </c>
      <c r="AU41" s="14">
        <f>IFERROR(IF(求节点([1]各r阵容卡情况!$F$11:$F$27,[1]各r阵容卡情况!L$11:L$27,$C41)&lt;=0,0,求节点([1]各r阵容卡情况!$F$11:$F$27,[1]各r阵容卡情况!L$11:L$27,$C41)),0)</f>
        <v>4.3268608975617715</v>
      </c>
      <c r="AV41" s="14">
        <f>IFERROR(IF(求节点([1]各r阵容卡情况!$F$11:$F$27,[1]各r阵容卡情况!M$11:M$27,$C41)&lt;=0,0,求节点([1]各r阵容卡情况!$F$11:$F$27,[1]各r阵容卡情况!M$11:M$27,$C41)),0)</f>
        <v>0.5437832017309292</v>
      </c>
      <c r="AW41" s="14">
        <f>IFERROR(IF(求节点([1]各r阵容卡情况!$F$11:$F$27,[1]各r阵容卡情况!N$11:N$27,$C41)&lt;=0,0,求节点([1]各r阵容卡情况!$F$11:$F$27,[1]各r阵容卡情况!N$11:N$27,$C41)),0)</f>
        <v>0</v>
      </c>
      <c r="AX41" s="14">
        <f t="shared" si="17"/>
        <v>0</v>
      </c>
      <c r="AY41" s="14">
        <f t="shared" si="18"/>
        <v>15</v>
      </c>
      <c r="AZ41" s="14">
        <f t="shared" si="19"/>
        <v>30</v>
      </c>
      <c r="BA41" s="14">
        <f t="shared" si="20"/>
        <v>22</v>
      </c>
      <c r="BB41" s="14">
        <f t="shared" si="21"/>
        <v>50</v>
      </c>
      <c r="BC41" s="14">
        <v>0</v>
      </c>
      <c r="BD41" s="15">
        <f>IFERROR(IF(求节点([1]各r阵容卡情况!$F$11:$F$27,[1]各r阵容卡情况!S$11:S$27,$C41)&lt;=0,0,求节点([1]各r阵容卡情况!$F$11:$F$27,[1]各r阵容卡情况!S$11:S$27,$C41)),0)</f>
        <v>1.44</v>
      </c>
      <c r="BE41" s="15">
        <f>IFERROR(IF(求节点([1]各r阵容卡情况!$F$11:$F$27,[1]各r阵容卡情况!T$11:T$27,$C41)&lt;=0,0,求节点([1]各r阵容卡情况!$F$11:$F$27,[1]各r阵容卡情况!T$11:T$27,$C41)),0)</f>
        <v>1.44</v>
      </c>
      <c r="BF41" s="15">
        <f>IFERROR(IF(求节点([1]各r阵容卡情况!$F$11:$F$27,[1]各r阵容卡情况!U$11:U$27,$C41)&lt;=0,0,求节点([1]各r阵容卡情况!$F$11:$F$27,[1]各r阵容卡情况!U$11:U$27,$C41)),0)</f>
        <v>1.44</v>
      </c>
      <c r="BG41" s="15">
        <f>IFERROR(IF(求节点([1]各r阵容卡情况!$F$11:$F$27,[1]各r阵容卡情况!V$11:V$27,$C41)&lt;=0,0,求节点([1]各r阵容卡情况!$F$11:$F$27,[1]各r阵容卡情况!V$11:V$27,$C41)),0)</f>
        <v>1.44</v>
      </c>
      <c r="BH41" s="14">
        <f t="shared" si="40"/>
        <v>10</v>
      </c>
      <c r="BI41" s="14">
        <f t="shared" si="40"/>
        <v>10</v>
      </c>
      <c r="BJ41" s="14">
        <f t="shared" si="23"/>
        <v>36</v>
      </c>
      <c r="BK41" s="14">
        <f t="shared" si="41"/>
        <v>36</v>
      </c>
      <c r="BL41" s="14">
        <f t="shared" si="41"/>
        <v>36</v>
      </c>
      <c r="BM41" s="14">
        <v>0</v>
      </c>
      <c r="BN41" s="14">
        <f>IFERROR(IF(求节点([1]各r阵容卡情况!$F$11:$F$27,[1]各r阵容卡情况!AA$11:AA$27,$C41)&lt;=0,0,求节点([1]各r阵容卡情况!$F$11:$F$27,[1]各r阵容卡情况!AA$11:AA$27,$C41)),0)</f>
        <v>0</v>
      </c>
      <c r="BO41" s="14">
        <f>IFERROR(IF(求节点([1]各r阵容卡情况!$F$11:$F$27,[1]各r阵容卡情况!AB$11:AB$27,$C41)&lt;=0,0,求节点([1]各r阵容卡情况!$F$11:$F$27,[1]各r阵容卡情况!AB$11:AB$27,$C41)),0)</f>
        <v>1.4564695757032953</v>
      </c>
      <c r="BP41" s="14">
        <f>IFERROR(IF(求节点([1]各r阵容卡情况!$F$11:$F$27,[1]各r阵容卡情况!AC$11:AC$27,$C41)&lt;=0,0,求节点([1]各r阵容卡情况!$F$11:$F$27,[1]各r阵容卡情况!AC$11:AC$27,$C41)),0)</f>
        <v>1.4564695757032953</v>
      </c>
      <c r="BQ41" s="14">
        <f>IFERROR(IF(求节点([1]各r阵容卡情况!$F$11:$F$27,[1]各r阵容卡情况!AD$11:AD$27,$C41)&lt;=0,0,求节点([1]各r阵容卡情况!$F$11:$F$27,[1]各r阵容卡情况!AD$11:AD$27,$C41)),0)</f>
        <v>1.4564695757032953</v>
      </c>
      <c r="BR41" s="14">
        <f t="shared" si="25"/>
        <v>0</v>
      </c>
      <c r="BS41" s="14">
        <f t="shared" si="26"/>
        <v>0</v>
      </c>
      <c r="BT41" s="14">
        <f t="shared" si="27"/>
        <v>2</v>
      </c>
      <c r="BU41" s="14">
        <f t="shared" si="28"/>
        <v>10</v>
      </c>
      <c r="BV41" s="14">
        <f t="shared" si="29"/>
        <v>20</v>
      </c>
      <c r="CH41" s="27">
        <f t="shared" si="30"/>
        <v>0</v>
      </c>
      <c r="CI41" s="27">
        <f t="shared" si="31"/>
        <v>6</v>
      </c>
      <c r="CJ41" s="27">
        <f t="shared" si="32"/>
        <v>2.5223650915604576</v>
      </c>
      <c r="CK41" s="27">
        <f t="shared" si="33"/>
        <v>0</v>
      </c>
      <c r="CL41" s="27">
        <f t="shared" si="34"/>
        <v>0</v>
      </c>
    </row>
    <row r="42" spans="3:90" x14ac:dyDescent="0.15">
      <c r="C42" s="13">
        <v>37</v>
      </c>
      <c r="D42" s="14">
        <v>17</v>
      </c>
      <c r="E42" s="14">
        <f>IFERROR(IF(求节点([1]基础状态预期!$D$17:$D$33,[1]基础状态预期!F$17:F$33,$C42)&lt;=0,0,求节点([1]基础状态预期!$D$17:$D$33,[1]基础状态预期!F$17:F$33,$C42)),0)</f>
        <v>0</v>
      </c>
      <c r="F42" s="14">
        <f>IFERROR(IF(求节点([1]基础状态预期!$D$17:$D$33,[1]基础状态预期!G$17:G$33,$C42)&lt;=0,0,求节点([1]基础状态预期!$D$17:$D$33,[1]基础状态预期!G$17:G$33,$C42)),0)</f>
        <v>0</v>
      </c>
      <c r="G42" s="14">
        <f>IFERROR(IF(求节点([1]基础状态预期!$D$17:$D$33,[1]基础状态预期!H$17:H$33,$C42)&lt;=0,0,求节点([1]基础状态预期!$D$17:$D$33,[1]基础状态预期!H$17:H$33,$C42)),0)</f>
        <v>0</v>
      </c>
      <c r="H42" s="14">
        <f>IFERROR(IF(求节点([1]基础状态预期!$D$17:$D$33,[1]基础状态预期!I$17:I$33,$C42)&lt;=0,0,求节点([1]基础状态预期!$D$17:$D$33,[1]基础状态预期!I$17:I$33,$C42)),0)</f>
        <v>6</v>
      </c>
      <c r="I42" s="14">
        <f>IFERROR(IF(求节点([1]基础状态预期!$D$17:$D$33,[1]基础状态预期!J$17:J$33,$C42)&lt;=0,0,求节点([1]基础状态预期!$D$17:$D$33,[1]基础状态预期!J$17:J$33,$C42)),0)</f>
        <v>0</v>
      </c>
      <c r="J42" s="14">
        <f>IFERROR(IF(求节点([1]基础状态预期!$D$17:$D$33,[1]基础状态预期!K$17:K$33,$C42)&lt;=0,0,求节点([1]基础状态预期!$D$17:$D$33,[1]基础状态预期!K$17:K$33,$C42)),0)</f>
        <v>0</v>
      </c>
      <c r="K42" s="14">
        <f>IFERROR(IF(求节点([1]基础状态预期!$D$17:$D$33,[1]基础状态预期!L$17:L$33,$C42)&lt;=0,0,求节点([1]基础状态预期!$D$17:$D$33,[1]基础状态预期!L$17:L$33,$C42)),0)</f>
        <v>0</v>
      </c>
      <c r="L42" s="14">
        <f>IFERROR(IF(求节点([1]基础状态预期!$D$17:$D$33,[1]基础状态预期!M$17:M$33,$C42)&lt;=0,0,求节点([1]基础状态预期!$D$17:$D$33,[1]基础状态预期!M$17:M$33,$C42)),0)</f>
        <v>0</v>
      </c>
      <c r="M42" s="14">
        <f>IFERROR(IF(求节点([1]基础状态预期!$D$17:$D$33,[1]基础状态预期!N$17:N$33,$C42)&lt;=0,0,求节点([1]基础状态预期!$D$17:$D$33,[1]基础状态预期!N$17:N$33,$C42)),0)</f>
        <v>0.6200115466266084</v>
      </c>
      <c r="N42" s="14">
        <f>IFERROR(IF(求节点([1]基础状态预期!$D$17:$D$33,[1]基础状态预期!O$17:O$33,$C42)&lt;=0,0,求节点([1]基础状态预期!$D$17:$D$33,[1]基础状态预期!O$17:O$33,$C42)),0)</f>
        <v>0</v>
      </c>
      <c r="O42" s="14">
        <f t="shared" si="35"/>
        <v>0</v>
      </c>
      <c r="P42" s="14">
        <f t="shared" si="36"/>
        <v>6</v>
      </c>
      <c r="Q42" s="14">
        <f t="shared" si="37"/>
        <v>10</v>
      </c>
      <c r="R42" s="14">
        <f t="shared" si="38"/>
        <v>22</v>
      </c>
      <c r="S42" s="14">
        <f t="shared" si="39"/>
        <v>50</v>
      </c>
      <c r="T42" s="32">
        <f>IFERROR(IF(求节点([1]基础状态预期!$D$17:$D$55,[1]基础状态预期!P$17:P$55,$C42)&lt;=0,0,求节点([1]基础状态预期!$D$17:$D$55,[1]基础状态预期!P$17:P$55,$C42)),0)</f>
        <v>0</v>
      </c>
      <c r="U42" s="32">
        <f>IFERROR(IF(求节点([1]基础状态预期!$D$17:$D$55,[1]基础状态预期!Q$17:Q$55,$C42)&lt;=0,0,求节点([1]基础状态预期!$D$17:$D$55,[1]基础状态预期!Q$17:Q$55,$C42)),0)</f>
        <v>0</v>
      </c>
      <c r="V42" s="32">
        <f>IFERROR(IF(求节点([1]基础状态预期!$D$17:$D$55,[1]基础状态预期!R$17:R$55,$C42)&lt;=0,0,求节点([1]基础状态预期!$D$17:$D$55,[1]基础状态预期!R$17:R$55,$C42)),0)</f>
        <v>1.48</v>
      </c>
      <c r="W42" s="32">
        <f>IFERROR(IF(求节点([1]基础状态预期!$D$17:$D$55,[1]基础状态预期!S$17:S$55,$C42)&lt;=0,0,求节点([1]基础状态预期!$D$17:$D$55,[1]基础状态预期!S$17:S$55,$C42)),0)</f>
        <v>1.48</v>
      </c>
      <c r="X42" s="32">
        <f>IFERROR(IF(求节点([1]基础状态预期!$D$17:$D$55,[1]基础状态预期!T$17:T$55,$C42)&lt;=0,0,求节点([1]基础状态预期!$D$17:$D$55,[1]基础状态预期!T$17:T$55,$C42)),0)</f>
        <v>0</v>
      </c>
      <c r="Y42" s="32">
        <f>IFERROR(IF(求节点([1]基础状态预期!$D$17:$D$55,[1]基础状态预期!U$17:U$55,$C42)&lt;=0,0,求节点([1]基础状态预期!$D$17:$D$55,[1]基础状态预期!U$17:U$55,$C42)),0)</f>
        <v>0</v>
      </c>
      <c r="Z42" s="32">
        <f>MIN(IFERROR(IF(求节点([1]基础状态预期!$D$17:$D$55,[1]基础状态预期!V$17:V$55,$C42)&lt;=0,0,求节点([1]基础状态预期!$D$17:$D$55,[1]基础状态预期!V$17:V$55,$C42)),0),10)</f>
        <v>0</v>
      </c>
      <c r="AA42" s="32">
        <f>MIN(IFERROR(IF(求节点([1]基础状态预期!$D$17:$D$55,[1]基础状态预期!W$17:W$55,$C42)&lt;=0,0,求节点([1]基础状态预期!$D$17:$D$55,[1]基础状态预期!W$17:W$55,$C42)),0),60)</f>
        <v>60</v>
      </c>
      <c r="AB42" s="32">
        <f>MIN(IFERROR(IF(求节点([1]基础状态预期!$D$17:$D$55,[1]基础状态预期!X$17:X$55,$C42)&lt;=0,0,求节点([1]基础状态预期!$D$17:$D$55,[1]基础状态预期!X$17:X$55,$C42)),0),80)</f>
        <v>74</v>
      </c>
      <c r="AC42" s="32">
        <f>MIN(IFERROR(IF(求节点([1]基础状态预期!$D$17:$D$55,[1]基础状态预期!Y$17:Y$55,$C42)&lt;=0,0,求节点([1]基础状态预期!$D$17:$D$55,[1]基础状态预期!Y$17:Y$55,$C42)),0),80)</f>
        <v>0</v>
      </c>
      <c r="AD42" s="32">
        <f>IFERROR(IF(求节点([1]基础状态预期!$D$17:$D$55,[1]基础状态预期!Z$17:Z$55,$C42)&lt;=0,0,求节点([1]基础状态预期!$D$17:$D$55,[1]基础状态预期!Z$17:Z$55,$C42)),0)</f>
        <v>0</v>
      </c>
      <c r="AE42" s="32">
        <f>IFERROR(IF(求节点([1]基础状态预期!$D$17:$D$55,[1]基础状态预期!AA$17:AA$55,$C42)&lt;=0,0,求节点([1]基础状态预期!$D$17:$D$55,[1]基础状态预期!AA$17:AA$55,$C42)),0)</f>
        <v>0</v>
      </c>
      <c r="AF42" s="32">
        <f>IFERROR(IF(求节点([1]基础状态预期!$D$17:$D$55,[1]基础状态预期!AB$17:AB$55,$C42)&lt;=0,0,求节点([1]基础状态预期!$D$17:$D$55,[1]基础状态预期!AB$17:AB$55,$C42)),0)</f>
        <v>0</v>
      </c>
      <c r="AG42" s="32">
        <f>IFERROR(IF(求节点([1]基础状态预期!$D$17:$D$55,[1]基础状态预期!AC$17:AC$55,$C42)&lt;=0,0,求节点([1]基础状态预期!$D$17:$D$55,[1]基础状态预期!AC$17:AC$55,$C42)),0)</f>
        <v>1.5923521817774715</v>
      </c>
      <c r="AH42" s="32">
        <f>IFERROR(IF(求节点([1]基础状态预期!$D$17:$D$55,[1]基础状态预期!AD$17:AD$55,$C42)&lt;=0,0,求节点([1]基础状态预期!$D$17:$D$55,[1]基础状态预期!AD$17:AD$55,$C42)),0)</f>
        <v>0</v>
      </c>
      <c r="AI42" s="14">
        <f t="shared" si="12"/>
        <v>0</v>
      </c>
      <c r="AJ42" s="14">
        <f t="shared" si="13"/>
        <v>0</v>
      </c>
      <c r="AK42" s="14">
        <f t="shared" si="14"/>
        <v>0</v>
      </c>
      <c r="AL42" s="14">
        <f t="shared" si="15"/>
        <v>10</v>
      </c>
      <c r="AM42" s="14">
        <f t="shared" si="16"/>
        <v>0</v>
      </c>
      <c r="AN42" s="14">
        <v>0</v>
      </c>
      <c r="AO42" s="14">
        <f>IFERROR(IF(求节点([1]各r阵容卡情况!$F$11:$F$27,[1]各r阵容卡情况!G$11:G$27,$C42)&lt;=0,0,求节点([1]各r阵容卡情况!$F$11:$F$27,[1]各r阵容卡情况!G$11:G$27,$C42)),0)</f>
        <v>6</v>
      </c>
      <c r="AP42" s="14">
        <f>IFERROR(IF(求节点([1]各r阵容卡情况!$F$11:$F$27,[1]各r阵容卡情况!H$11:H$27,$C42)&lt;=0,0,求节点([1]各r阵容卡情况!$F$11:$F$27,[1]各r阵容卡情况!H$11:H$27,$C42)),0)</f>
        <v>2.8917738186703432</v>
      </c>
      <c r="AQ42" s="14">
        <f>IFERROR(IF(求节点([1]各r阵容卡情况!$F$11:$F$27,[1]各r阵容卡情况!I$11:I$27,$C42)&lt;=0,0,求节点([1]各r阵容卡情况!$F$11:$F$27,[1]各r阵容卡情况!I$11:I$27,$C42)),0)</f>
        <v>0</v>
      </c>
      <c r="AR42" s="14">
        <f>IFERROR(IF(求节点([1]各r阵容卡情况!$F$11:$F$27,[1]各r阵容卡情况!J$11:J$27,$C42)&lt;=0,0,求节点([1]各r阵容卡情况!$F$11:$F$27,[1]各r阵容卡情况!J$11:J$27,$C42)),0)</f>
        <v>0</v>
      </c>
      <c r="AS42" s="14">
        <v>0</v>
      </c>
      <c r="AT42" s="14">
        <f>IFERROR(IF(求节点([1]各r阵容卡情况!$F$11:$F$27,[1]各r阵容卡情况!K$11:K$27,$C42)&lt;=0,0,求节点([1]各r阵容卡情况!$F$11:$F$27,[1]各r阵容卡情况!K$11:K$27,$C42)),0)</f>
        <v>3</v>
      </c>
      <c r="AU42" s="14">
        <f>IFERROR(IF(求节点([1]各r阵容卡情况!$F$11:$F$27,[1]各r阵容卡情况!L$11:L$27,$C42)&lt;=0,0,求节点([1]各r阵容卡情况!$F$11:$F$27,[1]各r阵容卡情况!L$11:L$27,$C42)),0)</f>
        <v>4.4722660628339037</v>
      </c>
      <c r="AV42" s="14">
        <f>IFERROR(IF(求节点([1]各r阵容卡情况!$F$11:$F$27,[1]各r阵容卡情况!M$11:M$27,$C42)&lt;=0,0,求节点([1]各r阵容卡情况!$F$11:$F$27,[1]各r阵容卡情况!M$11:M$27,$C42)),0)</f>
        <v>0.6200115466266084</v>
      </c>
      <c r="AW42" s="14">
        <f>IFERROR(IF(求节点([1]各r阵容卡情况!$F$11:$F$27,[1]各r阵容卡情况!N$11:N$27,$C42)&lt;=0,0,求节点([1]各r阵容卡情况!$F$11:$F$27,[1]各r阵容卡情况!N$11:N$27,$C42)),0)</f>
        <v>0</v>
      </c>
      <c r="AX42" s="14">
        <f t="shared" si="17"/>
        <v>0</v>
      </c>
      <c r="AY42" s="14">
        <f t="shared" si="18"/>
        <v>15</v>
      </c>
      <c r="AZ42" s="14">
        <f t="shared" si="19"/>
        <v>30</v>
      </c>
      <c r="BA42" s="14">
        <f t="shared" si="20"/>
        <v>22</v>
      </c>
      <c r="BB42" s="14">
        <f t="shared" si="21"/>
        <v>50</v>
      </c>
      <c r="BC42" s="14">
        <v>0</v>
      </c>
      <c r="BD42" s="15">
        <f>IFERROR(IF(求节点([1]各r阵容卡情况!$F$11:$F$27,[1]各r阵容卡情况!S$11:S$27,$C42)&lt;=0,0,求节点([1]各r阵容卡情况!$F$11:$F$27,[1]各r阵容卡情况!S$11:S$27,$C42)),0)</f>
        <v>1.48</v>
      </c>
      <c r="BE42" s="15">
        <f>IFERROR(IF(求节点([1]各r阵容卡情况!$F$11:$F$27,[1]各r阵容卡情况!T$11:T$27,$C42)&lt;=0,0,求节点([1]各r阵容卡情况!$F$11:$F$27,[1]各r阵容卡情况!T$11:T$27,$C42)),0)</f>
        <v>1.48</v>
      </c>
      <c r="BF42" s="15">
        <f>IFERROR(IF(求节点([1]各r阵容卡情况!$F$11:$F$27,[1]各r阵容卡情况!U$11:U$27,$C42)&lt;=0,0,求节点([1]各r阵容卡情况!$F$11:$F$27,[1]各r阵容卡情况!U$11:U$27,$C42)),0)</f>
        <v>1.48</v>
      </c>
      <c r="BG42" s="15">
        <f>IFERROR(IF(求节点([1]各r阵容卡情况!$F$11:$F$27,[1]各r阵容卡情况!V$11:V$27,$C42)&lt;=0,0,求节点([1]各r阵容卡情况!$F$11:$F$27,[1]各r阵容卡情况!V$11:V$27,$C42)),0)</f>
        <v>1.48</v>
      </c>
      <c r="BH42" s="14">
        <f t="shared" si="40"/>
        <v>10</v>
      </c>
      <c r="BI42" s="14">
        <f t="shared" si="40"/>
        <v>10</v>
      </c>
      <c r="BJ42" s="14">
        <f t="shared" si="23"/>
        <v>37</v>
      </c>
      <c r="BK42" s="14">
        <f t="shared" si="41"/>
        <v>37</v>
      </c>
      <c r="BL42" s="14">
        <f t="shared" si="41"/>
        <v>37</v>
      </c>
      <c r="BM42" s="14">
        <v>0</v>
      </c>
      <c r="BN42" s="14">
        <f>IFERROR(IF(求节点([1]各r阵容卡情况!$F$11:$F$27,[1]各r阵容卡情况!AA$11:AA$27,$C42)&lt;=0,0,求节点([1]各r阵容卡情况!$F$11:$F$27,[1]各r阵容卡情况!AA$11:AA$27,$C42)),0)</f>
        <v>0</v>
      </c>
      <c r="BO42" s="14">
        <f>IFERROR(IF(求节点([1]各r阵容卡情况!$F$11:$F$27,[1]各r阵容卡情况!AB$11:AB$27,$C42)&lt;=0,0,求节点([1]各r阵容卡情况!$F$11:$F$27,[1]各r阵容卡情况!AB$11:AB$27,$C42)),0)</f>
        <v>1.5923521817774715</v>
      </c>
      <c r="BP42" s="14">
        <f>IFERROR(IF(求节点([1]各r阵容卡情况!$F$11:$F$27,[1]各r阵容卡情况!AC$11:AC$27,$C42)&lt;=0,0,求节点([1]各r阵容卡情况!$F$11:$F$27,[1]各r阵容卡情况!AC$11:AC$27,$C42)),0)</f>
        <v>1.5923521817774715</v>
      </c>
      <c r="BQ42" s="14">
        <f>IFERROR(IF(求节点([1]各r阵容卡情况!$F$11:$F$27,[1]各r阵容卡情况!AD$11:AD$27,$C42)&lt;=0,0,求节点([1]各r阵容卡情况!$F$11:$F$27,[1]各r阵容卡情况!AD$11:AD$27,$C42)),0)</f>
        <v>1.5923521817774715</v>
      </c>
      <c r="BR42" s="14">
        <f t="shared" si="25"/>
        <v>0</v>
      </c>
      <c r="BS42" s="14">
        <f t="shared" si="26"/>
        <v>0</v>
      </c>
      <c r="BT42" s="14">
        <f t="shared" si="27"/>
        <v>2</v>
      </c>
      <c r="BU42" s="14">
        <f t="shared" si="28"/>
        <v>10</v>
      </c>
      <c r="BV42" s="14">
        <f t="shared" si="29"/>
        <v>20</v>
      </c>
      <c r="CH42" s="27">
        <f t="shared" si="30"/>
        <v>0</v>
      </c>
      <c r="CI42" s="27">
        <f t="shared" si="31"/>
        <v>6</v>
      </c>
      <c r="CJ42" s="27">
        <f t="shared" si="32"/>
        <v>2.8917738186703432</v>
      </c>
      <c r="CK42" s="27">
        <f t="shared" si="33"/>
        <v>0</v>
      </c>
      <c r="CL42" s="27">
        <f t="shared" si="34"/>
        <v>0</v>
      </c>
    </row>
    <row r="43" spans="3:90" x14ac:dyDescent="0.15">
      <c r="C43" s="13">
        <v>38</v>
      </c>
      <c r="D43" s="14">
        <v>18</v>
      </c>
      <c r="E43" s="14">
        <f>IFERROR(IF(求节点([1]基础状态预期!$D$17:$D$33,[1]基础状态预期!F$17:F$33,$C43)&lt;=0,0,求节点([1]基础状态预期!$D$17:$D$33,[1]基础状态预期!F$17:F$33,$C43)),0)</f>
        <v>0</v>
      </c>
      <c r="F43" s="14">
        <f>IFERROR(IF(求节点([1]基础状态预期!$D$17:$D$33,[1]基础状态预期!G$17:G$33,$C43)&lt;=0,0,求节点([1]基础状态预期!$D$17:$D$33,[1]基础状态预期!G$17:G$33,$C43)),0)</f>
        <v>0</v>
      </c>
      <c r="G43" s="14">
        <f>IFERROR(IF(求节点([1]基础状态预期!$D$17:$D$33,[1]基础状态预期!H$17:H$33,$C43)&lt;=0,0,求节点([1]基础状态预期!$D$17:$D$33,[1]基础状态预期!H$17:H$33,$C43)),0)</f>
        <v>0</v>
      </c>
      <c r="H43" s="14">
        <f>IFERROR(IF(求节点([1]基础状态预期!$D$17:$D$33,[1]基础状态预期!I$17:I$33,$C43)&lt;=0,0,求节点([1]基础状态预期!$D$17:$D$33,[1]基础状态预期!I$17:I$33,$C43)),0)</f>
        <v>6</v>
      </c>
      <c r="I43" s="14">
        <f>IFERROR(IF(求节点([1]基础状态预期!$D$17:$D$33,[1]基础状态预期!J$17:J$33,$C43)&lt;=0,0,求节点([1]基础状态预期!$D$17:$D$33,[1]基础状态预期!J$17:J$33,$C43)),0)</f>
        <v>0</v>
      </c>
      <c r="J43" s="14">
        <f>IFERROR(IF(求节点([1]基础状态预期!$D$17:$D$33,[1]基础状态预期!K$17:K$33,$C43)&lt;=0,0,求节点([1]基础状态预期!$D$17:$D$33,[1]基础状态预期!K$17:K$33,$C43)),0)</f>
        <v>0</v>
      </c>
      <c r="K43" s="14">
        <f>IFERROR(IF(求节点([1]基础状态预期!$D$17:$D$33,[1]基础状态预期!L$17:L$33,$C43)&lt;=0,0,求节点([1]基础状态预期!$D$17:$D$33,[1]基础状态预期!L$17:L$33,$C43)),0)</f>
        <v>0</v>
      </c>
      <c r="L43" s="14">
        <f>IFERROR(IF(求节点([1]基础状态预期!$D$17:$D$33,[1]基础状态预期!M$17:M$33,$C43)&lt;=0,0,求节点([1]基础状态预期!$D$17:$D$33,[1]基础状态预期!M$17:M$33,$C43)),0)</f>
        <v>0</v>
      </c>
      <c r="M43" s="14">
        <f>IFERROR(IF(求节点([1]基础状态预期!$D$17:$D$33,[1]基础状态预期!N$17:N$33,$C43)&lt;=0,0,求节点([1]基础状态预期!$D$17:$D$33,[1]基础状态预期!N$17:N$33,$C43)),0)</f>
        <v>0.6962398915222876</v>
      </c>
      <c r="N43" s="14">
        <f>IFERROR(IF(求节点([1]基础状态预期!$D$17:$D$33,[1]基础状态预期!O$17:O$33,$C43)&lt;=0,0,求节点([1]基础状态预期!$D$17:$D$33,[1]基础状态预期!O$17:O$33,$C43)),0)</f>
        <v>0</v>
      </c>
      <c r="O43" s="14">
        <f t="shared" si="35"/>
        <v>0</v>
      </c>
      <c r="P43" s="14">
        <f t="shared" si="36"/>
        <v>6</v>
      </c>
      <c r="Q43" s="14">
        <f t="shared" si="37"/>
        <v>10</v>
      </c>
      <c r="R43" s="14">
        <f t="shared" si="38"/>
        <v>22</v>
      </c>
      <c r="S43" s="14">
        <f t="shared" si="39"/>
        <v>50</v>
      </c>
      <c r="T43" s="32">
        <f>IFERROR(IF(求节点([1]基础状态预期!$D$17:$D$55,[1]基础状态预期!P$17:P$55,$C43)&lt;=0,0,求节点([1]基础状态预期!$D$17:$D$55,[1]基础状态预期!P$17:P$55,$C43)),0)</f>
        <v>0</v>
      </c>
      <c r="U43" s="32">
        <f>IFERROR(IF(求节点([1]基础状态预期!$D$17:$D$55,[1]基础状态预期!Q$17:Q$55,$C43)&lt;=0,0,求节点([1]基础状态预期!$D$17:$D$55,[1]基础状态预期!Q$17:Q$55,$C43)),0)</f>
        <v>0</v>
      </c>
      <c r="V43" s="32">
        <f>IFERROR(IF(求节点([1]基础状态预期!$D$17:$D$55,[1]基础状态预期!R$17:R$55,$C43)&lt;=0,0,求节点([1]基础状态预期!$D$17:$D$55,[1]基础状态预期!R$17:R$55,$C43)),0)</f>
        <v>1.52</v>
      </c>
      <c r="W43" s="32">
        <f>IFERROR(IF(求节点([1]基础状态预期!$D$17:$D$55,[1]基础状态预期!S$17:S$55,$C43)&lt;=0,0,求节点([1]基础状态预期!$D$17:$D$55,[1]基础状态预期!S$17:S$55,$C43)),0)</f>
        <v>1.52</v>
      </c>
      <c r="X43" s="32">
        <f>IFERROR(IF(求节点([1]基础状态预期!$D$17:$D$55,[1]基础状态预期!T$17:T$55,$C43)&lt;=0,0,求节点([1]基础状态预期!$D$17:$D$55,[1]基础状态预期!T$17:T$55,$C43)),0)</f>
        <v>0</v>
      </c>
      <c r="Y43" s="32">
        <f>IFERROR(IF(求节点([1]基础状态预期!$D$17:$D$55,[1]基础状态预期!U$17:U$55,$C43)&lt;=0,0,求节点([1]基础状态预期!$D$17:$D$55,[1]基础状态预期!U$17:U$55,$C43)),0)</f>
        <v>0</v>
      </c>
      <c r="Z43" s="32">
        <f>MIN(IFERROR(IF(求节点([1]基础状态预期!$D$17:$D$55,[1]基础状态预期!V$17:V$55,$C43)&lt;=0,0,求节点([1]基础状态预期!$D$17:$D$55,[1]基础状态预期!V$17:V$55,$C43)),0),10)</f>
        <v>0</v>
      </c>
      <c r="AA43" s="32">
        <f>MIN(IFERROR(IF(求节点([1]基础状态预期!$D$17:$D$55,[1]基础状态预期!W$17:W$55,$C43)&lt;=0,0,求节点([1]基础状态预期!$D$17:$D$55,[1]基础状态预期!W$17:W$55,$C43)),0),60)</f>
        <v>60</v>
      </c>
      <c r="AB43" s="32">
        <f>MIN(IFERROR(IF(求节点([1]基础状态预期!$D$17:$D$55,[1]基础状态预期!X$17:X$55,$C43)&lt;=0,0,求节点([1]基础状态预期!$D$17:$D$55,[1]基础状态预期!X$17:X$55,$C43)),0),80)</f>
        <v>76</v>
      </c>
      <c r="AC43" s="32">
        <f>MIN(IFERROR(IF(求节点([1]基础状态预期!$D$17:$D$55,[1]基础状态预期!Y$17:Y$55,$C43)&lt;=0,0,求节点([1]基础状态预期!$D$17:$D$55,[1]基础状态预期!Y$17:Y$55,$C43)),0),80)</f>
        <v>0</v>
      </c>
      <c r="AD43" s="32">
        <f>IFERROR(IF(求节点([1]基础状态预期!$D$17:$D$55,[1]基础状态预期!Z$17:Z$55,$C43)&lt;=0,0,求节点([1]基础状态预期!$D$17:$D$55,[1]基础状态预期!Z$17:Z$55,$C43)),0)</f>
        <v>0</v>
      </c>
      <c r="AE43" s="32">
        <f>IFERROR(IF(求节点([1]基础状态预期!$D$17:$D$55,[1]基础状态预期!AA$17:AA$55,$C43)&lt;=0,0,求节点([1]基础状态预期!$D$17:$D$55,[1]基础状态预期!AA$17:AA$55,$C43)),0)</f>
        <v>0</v>
      </c>
      <c r="AF43" s="32">
        <f>IFERROR(IF(求节点([1]基础状态预期!$D$17:$D$55,[1]基础状态预期!AB$17:AB$55,$C43)&lt;=0,0,求节点([1]基础状态预期!$D$17:$D$55,[1]基础状态预期!AB$17:AB$55,$C43)),0)</f>
        <v>0</v>
      </c>
      <c r="AG43" s="32">
        <f>IFERROR(IF(求节点([1]基础状态预期!$D$17:$D$55,[1]基础状态预期!AC$17:AC$55,$C43)&lt;=0,0,求节点([1]基础状态预期!$D$17:$D$55,[1]基础状态预期!AC$17:AC$55,$C43)),0)</f>
        <v>1.7282347878516475</v>
      </c>
      <c r="AH43" s="32">
        <f>IFERROR(IF(求节点([1]基础状态预期!$D$17:$D$55,[1]基础状态预期!AD$17:AD$55,$C43)&lt;=0,0,求节点([1]基础状态预期!$D$17:$D$55,[1]基础状态预期!AD$17:AD$55,$C43)),0)</f>
        <v>0</v>
      </c>
      <c r="AI43" s="14">
        <f t="shared" si="12"/>
        <v>0</v>
      </c>
      <c r="AJ43" s="14">
        <f t="shared" si="13"/>
        <v>0</v>
      </c>
      <c r="AK43" s="14">
        <f t="shared" si="14"/>
        <v>0</v>
      </c>
      <c r="AL43" s="14">
        <f t="shared" si="15"/>
        <v>10</v>
      </c>
      <c r="AM43" s="14">
        <f t="shared" si="16"/>
        <v>0</v>
      </c>
      <c r="AN43" s="14">
        <v>0</v>
      </c>
      <c r="AO43" s="14">
        <f>IFERROR(IF(求节点([1]各r阵容卡情况!$F$11:$F$27,[1]各r阵容卡情况!G$11:G$27,$C43)&lt;=0,0,求节点([1]各r阵容卡情况!$F$11:$F$27,[1]各r阵容卡情况!G$11:G$27,$C43)),0)</f>
        <v>6</v>
      </c>
      <c r="AP43" s="14">
        <f>IFERROR(IF(求节点([1]各r阵容卡情况!$F$11:$F$27,[1]各r阵容卡情况!H$11:H$27,$C43)&lt;=0,0,求节点([1]各r阵容卡情况!$F$11:$F$27,[1]各r阵容卡情况!H$11:H$27,$C43)),0)</f>
        <v>3.2611825457802288</v>
      </c>
      <c r="AQ43" s="14">
        <f>IFERROR(IF(求节点([1]各r阵容卡情况!$F$11:$F$27,[1]各r阵容卡情况!I$11:I$27,$C43)&lt;=0,0,求节点([1]各r阵容卡情况!$F$11:$F$27,[1]各r阵容卡情况!I$11:I$27,$C43)),0)</f>
        <v>0</v>
      </c>
      <c r="AR43" s="14">
        <f>IFERROR(IF(求节点([1]各r阵容卡情况!$F$11:$F$27,[1]各r阵容卡情况!J$11:J$27,$C43)&lt;=0,0,求节点([1]各r阵容卡情况!$F$11:$F$27,[1]各r阵容卡情况!J$11:J$27,$C43)),0)</f>
        <v>0</v>
      </c>
      <c r="AS43" s="14">
        <v>0</v>
      </c>
      <c r="AT43" s="14">
        <f>IFERROR(IF(求节点([1]各r阵容卡情况!$F$11:$F$27,[1]各r阵容卡情况!K$11:K$27,$C43)&lt;=0,0,求节点([1]各r阵容卡情况!$F$11:$F$27,[1]各r阵容卡情况!K$11:K$27,$C43)),0)</f>
        <v>3</v>
      </c>
      <c r="AU43" s="14">
        <f>IFERROR(IF(求节点([1]各r阵容卡情况!$F$11:$F$27,[1]各r阵容卡情况!L$11:L$27,$C43)&lt;=0,0,求节点([1]各r阵容卡情况!$F$11:$F$27,[1]各r阵容卡情况!L$11:L$27,$C43)),0)</f>
        <v>4.6176712281060359</v>
      </c>
      <c r="AV43" s="14">
        <f>IFERROR(IF(求节点([1]各r阵容卡情况!$F$11:$F$27,[1]各r阵容卡情况!M$11:M$27,$C43)&lt;=0,0,求节点([1]各r阵容卡情况!$F$11:$F$27,[1]各r阵容卡情况!M$11:M$27,$C43)),0)</f>
        <v>0.6962398915222876</v>
      </c>
      <c r="AW43" s="14">
        <f>IFERROR(IF(求节点([1]各r阵容卡情况!$F$11:$F$27,[1]各r阵容卡情况!N$11:N$27,$C43)&lt;=0,0,求节点([1]各r阵容卡情况!$F$11:$F$27,[1]各r阵容卡情况!N$11:N$27,$C43)),0)</f>
        <v>0</v>
      </c>
      <c r="AX43" s="14">
        <f t="shared" si="17"/>
        <v>0</v>
      </c>
      <c r="AY43" s="14">
        <f t="shared" si="18"/>
        <v>15</v>
      </c>
      <c r="AZ43" s="14">
        <f t="shared" si="19"/>
        <v>30</v>
      </c>
      <c r="BA43" s="14">
        <f t="shared" si="20"/>
        <v>22</v>
      </c>
      <c r="BB43" s="14">
        <f t="shared" si="21"/>
        <v>50</v>
      </c>
      <c r="BC43" s="14">
        <v>0</v>
      </c>
      <c r="BD43" s="15">
        <f>IFERROR(IF(求节点([1]各r阵容卡情况!$F$11:$F$27,[1]各r阵容卡情况!S$11:S$27,$C43)&lt;=0,0,求节点([1]各r阵容卡情况!$F$11:$F$27,[1]各r阵容卡情况!S$11:S$27,$C43)),0)</f>
        <v>1.52</v>
      </c>
      <c r="BE43" s="15">
        <f>IFERROR(IF(求节点([1]各r阵容卡情况!$F$11:$F$27,[1]各r阵容卡情况!T$11:T$27,$C43)&lt;=0,0,求节点([1]各r阵容卡情况!$F$11:$F$27,[1]各r阵容卡情况!T$11:T$27,$C43)),0)</f>
        <v>1.52</v>
      </c>
      <c r="BF43" s="15">
        <f>IFERROR(IF(求节点([1]各r阵容卡情况!$F$11:$F$27,[1]各r阵容卡情况!U$11:U$27,$C43)&lt;=0,0,求节点([1]各r阵容卡情况!$F$11:$F$27,[1]各r阵容卡情况!U$11:U$27,$C43)),0)</f>
        <v>1.52</v>
      </c>
      <c r="BG43" s="15">
        <f>IFERROR(IF(求节点([1]各r阵容卡情况!$F$11:$F$27,[1]各r阵容卡情况!V$11:V$27,$C43)&lt;=0,0,求节点([1]各r阵容卡情况!$F$11:$F$27,[1]各r阵容卡情况!V$11:V$27,$C43)),0)</f>
        <v>1.52</v>
      </c>
      <c r="BH43" s="14">
        <f t="shared" si="40"/>
        <v>10</v>
      </c>
      <c r="BI43" s="14">
        <f t="shared" si="40"/>
        <v>10</v>
      </c>
      <c r="BJ43" s="14">
        <f t="shared" si="23"/>
        <v>38</v>
      </c>
      <c r="BK43" s="14">
        <f t="shared" si="41"/>
        <v>38</v>
      </c>
      <c r="BL43" s="14">
        <f t="shared" si="41"/>
        <v>38</v>
      </c>
      <c r="BM43" s="14">
        <v>0</v>
      </c>
      <c r="BN43" s="14">
        <f>IFERROR(IF(求节点([1]各r阵容卡情况!$F$11:$F$27,[1]各r阵容卡情况!AA$11:AA$27,$C43)&lt;=0,0,求节点([1]各r阵容卡情况!$F$11:$F$27,[1]各r阵容卡情况!AA$11:AA$27,$C43)),0)</f>
        <v>0</v>
      </c>
      <c r="BO43" s="14">
        <f>IFERROR(IF(求节点([1]各r阵容卡情况!$F$11:$F$27,[1]各r阵容卡情况!AB$11:AB$27,$C43)&lt;=0,0,求节点([1]各r阵容卡情况!$F$11:$F$27,[1]各r阵容卡情况!AB$11:AB$27,$C43)),0)</f>
        <v>1.7282347878516475</v>
      </c>
      <c r="BP43" s="14">
        <f>IFERROR(IF(求节点([1]各r阵容卡情况!$F$11:$F$27,[1]各r阵容卡情况!AC$11:AC$27,$C43)&lt;=0,0,求节点([1]各r阵容卡情况!$F$11:$F$27,[1]各r阵容卡情况!AC$11:AC$27,$C43)),0)</f>
        <v>1.7282347878516475</v>
      </c>
      <c r="BQ43" s="14">
        <f>IFERROR(IF(求节点([1]各r阵容卡情况!$F$11:$F$27,[1]各r阵容卡情况!AD$11:AD$27,$C43)&lt;=0,0,求节点([1]各r阵容卡情况!$F$11:$F$27,[1]各r阵容卡情况!AD$11:AD$27,$C43)),0)</f>
        <v>1.7282347878516475</v>
      </c>
      <c r="BR43" s="14">
        <f t="shared" si="25"/>
        <v>0</v>
      </c>
      <c r="BS43" s="14">
        <f t="shared" si="26"/>
        <v>0</v>
      </c>
      <c r="BT43" s="14">
        <f t="shared" si="27"/>
        <v>2</v>
      </c>
      <c r="BU43" s="14">
        <f t="shared" si="28"/>
        <v>10</v>
      </c>
      <c r="BV43" s="14">
        <f t="shared" si="29"/>
        <v>20</v>
      </c>
      <c r="CH43" s="27">
        <f t="shared" si="30"/>
        <v>0</v>
      </c>
      <c r="CI43" s="27">
        <f t="shared" si="31"/>
        <v>6</v>
      </c>
      <c r="CJ43" s="27">
        <f t="shared" si="32"/>
        <v>3.2611825457802288</v>
      </c>
      <c r="CK43" s="27">
        <f t="shared" si="33"/>
        <v>0</v>
      </c>
      <c r="CL43" s="27">
        <f t="shared" si="34"/>
        <v>0</v>
      </c>
    </row>
    <row r="44" spans="3:90" x14ac:dyDescent="0.15">
      <c r="C44" s="13">
        <v>39</v>
      </c>
      <c r="D44" s="14">
        <v>18</v>
      </c>
      <c r="E44" s="14">
        <f>IFERROR(IF(求节点([1]基础状态预期!$D$17:$D$33,[1]基础状态预期!F$17:F$33,$C44)&lt;=0,0,求节点([1]基础状态预期!$D$17:$D$33,[1]基础状态预期!F$17:F$33,$C44)),0)</f>
        <v>0</v>
      </c>
      <c r="F44" s="14">
        <f>IFERROR(IF(求节点([1]基础状态预期!$D$17:$D$33,[1]基础状态预期!G$17:G$33,$C44)&lt;=0,0,求节点([1]基础状态预期!$D$17:$D$33,[1]基础状态预期!G$17:G$33,$C44)),0)</f>
        <v>0</v>
      </c>
      <c r="G44" s="14">
        <f>IFERROR(IF(求节点([1]基础状态预期!$D$17:$D$33,[1]基础状态预期!H$17:H$33,$C44)&lt;=0,0,求节点([1]基础状态预期!$D$17:$D$33,[1]基础状态预期!H$17:H$33,$C44)),0)</f>
        <v>0</v>
      </c>
      <c r="H44" s="14">
        <f>IFERROR(IF(求节点([1]基础状态预期!$D$17:$D$33,[1]基础状态预期!I$17:I$33,$C44)&lt;=0,0,求节点([1]基础状态预期!$D$17:$D$33,[1]基础状态预期!I$17:I$33,$C44)),0)</f>
        <v>6</v>
      </c>
      <c r="I44" s="14">
        <f>IFERROR(IF(求节点([1]基础状态预期!$D$17:$D$33,[1]基础状态预期!J$17:J$33,$C44)&lt;=0,0,求节点([1]基础状态预期!$D$17:$D$33,[1]基础状态预期!J$17:J$33,$C44)),0)</f>
        <v>0</v>
      </c>
      <c r="J44" s="14">
        <f>IFERROR(IF(求节点([1]基础状态预期!$D$17:$D$33,[1]基础状态预期!K$17:K$33,$C44)&lt;=0,0,求节点([1]基础状态预期!$D$17:$D$33,[1]基础状态预期!K$17:K$33,$C44)),0)</f>
        <v>0</v>
      </c>
      <c r="K44" s="14">
        <f>IFERROR(IF(求节点([1]基础状态预期!$D$17:$D$33,[1]基础状态预期!L$17:L$33,$C44)&lt;=0,0,求节点([1]基础状态预期!$D$17:$D$33,[1]基础状态预期!L$17:L$33,$C44)),0)</f>
        <v>0</v>
      </c>
      <c r="L44" s="14">
        <f>IFERROR(IF(求节点([1]基础状态预期!$D$17:$D$33,[1]基础状态预期!M$17:M$33,$C44)&lt;=0,0,求节点([1]基础状态预期!$D$17:$D$33,[1]基础状态预期!M$17:M$33,$C44)),0)</f>
        <v>0</v>
      </c>
      <c r="M44" s="14">
        <f>IFERROR(IF(求节点([1]基础状态预期!$D$17:$D$33,[1]基础状态预期!N$17:N$33,$C44)&lt;=0,0,求节点([1]基础状态预期!$D$17:$D$33,[1]基础状态预期!N$17:N$33,$C44)),0)</f>
        <v>0.7724682364179668</v>
      </c>
      <c r="N44" s="14">
        <f>IFERROR(IF(求节点([1]基础状态预期!$D$17:$D$33,[1]基础状态预期!O$17:O$33,$C44)&lt;=0,0,求节点([1]基础状态预期!$D$17:$D$33,[1]基础状态预期!O$17:O$33,$C44)),0)</f>
        <v>0</v>
      </c>
      <c r="O44" s="14">
        <f t="shared" si="35"/>
        <v>0</v>
      </c>
      <c r="P44" s="14">
        <f t="shared" si="36"/>
        <v>6</v>
      </c>
      <c r="Q44" s="14">
        <f t="shared" si="37"/>
        <v>10</v>
      </c>
      <c r="R44" s="14">
        <f t="shared" si="38"/>
        <v>22</v>
      </c>
      <c r="S44" s="14">
        <f t="shared" si="39"/>
        <v>50</v>
      </c>
      <c r="T44" s="32">
        <f>IFERROR(IF(求节点([1]基础状态预期!$D$17:$D$55,[1]基础状态预期!P$17:P$55,$C44)&lt;=0,0,求节点([1]基础状态预期!$D$17:$D$55,[1]基础状态预期!P$17:P$55,$C44)),0)</f>
        <v>0</v>
      </c>
      <c r="U44" s="32">
        <f>IFERROR(IF(求节点([1]基础状态预期!$D$17:$D$55,[1]基础状态预期!Q$17:Q$55,$C44)&lt;=0,0,求节点([1]基础状态预期!$D$17:$D$55,[1]基础状态预期!Q$17:Q$55,$C44)),0)</f>
        <v>0</v>
      </c>
      <c r="V44" s="32">
        <f>IFERROR(IF(求节点([1]基础状态预期!$D$17:$D$55,[1]基础状态预期!R$17:R$55,$C44)&lt;=0,0,求节点([1]基础状态预期!$D$17:$D$55,[1]基础状态预期!R$17:R$55,$C44)),0)</f>
        <v>1.56</v>
      </c>
      <c r="W44" s="32">
        <f>IFERROR(IF(求节点([1]基础状态预期!$D$17:$D$55,[1]基础状态预期!S$17:S$55,$C44)&lt;=0,0,求节点([1]基础状态预期!$D$17:$D$55,[1]基础状态预期!S$17:S$55,$C44)),0)</f>
        <v>1.56</v>
      </c>
      <c r="X44" s="32">
        <f>IFERROR(IF(求节点([1]基础状态预期!$D$17:$D$55,[1]基础状态预期!T$17:T$55,$C44)&lt;=0,0,求节点([1]基础状态预期!$D$17:$D$55,[1]基础状态预期!T$17:T$55,$C44)),0)</f>
        <v>0</v>
      </c>
      <c r="Y44" s="32">
        <f>IFERROR(IF(求节点([1]基础状态预期!$D$17:$D$55,[1]基础状态预期!U$17:U$55,$C44)&lt;=0,0,求节点([1]基础状态预期!$D$17:$D$55,[1]基础状态预期!U$17:U$55,$C44)),0)</f>
        <v>0</v>
      </c>
      <c r="Z44" s="32">
        <f>MIN(IFERROR(IF(求节点([1]基础状态预期!$D$17:$D$55,[1]基础状态预期!V$17:V$55,$C44)&lt;=0,0,求节点([1]基础状态预期!$D$17:$D$55,[1]基础状态预期!V$17:V$55,$C44)),0),10)</f>
        <v>0</v>
      </c>
      <c r="AA44" s="32">
        <f>MIN(IFERROR(IF(求节点([1]基础状态预期!$D$17:$D$55,[1]基础状态预期!W$17:W$55,$C44)&lt;=0,0,求节点([1]基础状态预期!$D$17:$D$55,[1]基础状态预期!W$17:W$55,$C44)),0),60)</f>
        <v>60</v>
      </c>
      <c r="AB44" s="32">
        <f>MIN(IFERROR(IF(求节点([1]基础状态预期!$D$17:$D$55,[1]基础状态预期!X$17:X$55,$C44)&lt;=0,0,求节点([1]基础状态预期!$D$17:$D$55,[1]基础状态预期!X$17:X$55,$C44)),0),80)</f>
        <v>78</v>
      </c>
      <c r="AC44" s="32">
        <f>MIN(IFERROR(IF(求节点([1]基础状态预期!$D$17:$D$55,[1]基础状态预期!Y$17:Y$55,$C44)&lt;=0,0,求节点([1]基础状态预期!$D$17:$D$55,[1]基础状态预期!Y$17:Y$55,$C44)),0),80)</f>
        <v>0</v>
      </c>
      <c r="AD44" s="32">
        <f>IFERROR(IF(求节点([1]基础状态预期!$D$17:$D$55,[1]基础状态预期!Z$17:Z$55,$C44)&lt;=0,0,求节点([1]基础状态预期!$D$17:$D$55,[1]基础状态预期!Z$17:Z$55,$C44)),0)</f>
        <v>0</v>
      </c>
      <c r="AE44" s="32">
        <f>IFERROR(IF(求节点([1]基础状态预期!$D$17:$D$55,[1]基础状态预期!AA$17:AA$55,$C44)&lt;=0,0,求节点([1]基础状态预期!$D$17:$D$55,[1]基础状态预期!AA$17:AA$55,$C44)),0)</f>
        <v>0</v>
      </c>
      <c r="AF44" s="32">
        <f>IFERROR(IF(求节点([1]基础状态预期!$D$17:$D$55,[1]基础状态预期!AB$17:AB$55,$C44)&lt;=0,0,求节点([1]基础状态预期!$D$17:$D$55,[1]基础状态预期!AB$17:AB$55,$C44)),0)</f>
        <v>0</v>
      </c>
      <c r="AG44" s="32">
        <f>IFERROR(IF(求节点([1]基础状态预期!$D$17:$D$55,[1]基础状态预期!AC$17:AC$55,$C44)&lt;=0,0,求节点([1]基础状态预期!$D$17:$D$55,[1]基础状态预期!AC$17:AC$55,$C44)),0)</f>
        <v>1.8641173939258238</v>
      </c>
      <c r="AH44" s="32">
        <f>IFERROR(IF(求节点([1]基础状态预期!$D$17:$D$55,[1]基础状态预期!AD$17:AD$55,$C44)&lt;=0,0,求节点([1]基础状态预期!$D$17:$D$55,[1]基础状态预期!AD$17:AD$55,$C44)),0)</f>
        <v>0</v>
      </c>
      <c r="AI44" s="14">
        <f t="shared" si="12"/>
        <v>0</v>
      </c>
      <c r="AJ44" s="14">
        <f t="shared" si="13"/>
        <v>0</v>
      </c>
      <c r="AK44" s="14">
        <f t="shared" si="14"/>
        <v>0</v>
      </c>
      <c r="AL44" s="14">
        <f t="shared" si="15"/>
        <v>10</v>
      </c>
      <c r="AM44" s="14">
        <f t="shared" si="16"/>
        <v>0</v>
      </c>
      <c r="AN44" s="14">
        <v>0</v>
      </c>
      <c r="AO44" s="14">
        <f>IFERROR(IF(求节点([1]各r阵容卡情况!$F$11:$F$27,[1]各r阵容卡情况!G$11:G$27,$C44)&lt;=0,0,求节点([1]各r阵容卡情况!$F$11:$F$27,[1]各r阵容卡情况!G$11:G$27,$C44)),0)</f>
        <v>6</v>
      </c>
      <c r="AP44" s="14">
        <f>IFERROR(IF(求节点([1]各r阵容卡情况!$F$11:$F$27,[1]各r阵容卡情况!H$11:H$27,$C44)&lt;=0,0,求节点([1]各r阵容卡情况!$F$11:$F$27,[1]各r阵容卡情况!H$11:H$27,$C44)),0)</f>
        <v>3.6305912728901144</v>
      </c>
      <c r="AQ44" s="14">
        <f>IFERROR(IF(求节点([1]各r阵容卡情况!$F$11:$F$27,[1]各r阵容卡情况!I$11:I$27,$C44)&lt;=0,0,求节点([1]各r阵容卡情况!$F$11:$F$27,[1]各r阵容卡情况!I$11:I$27,$C44)),0)</f>
        <v>0</v>
      </c>
      <c r="AR44" s="14">
        <f>IFERROR(IF(求节点([1]各r阵容卡情况!$F$11:$F$27,[1]各r阵容卡情况!J$11:J$27,$C44)&lt;=0,0,求节点([1]各r阵容卡情况!$F$11:$F$27,[1]各r阵容卡情况!J$11:J$27,$C44)),0)</f>
        <v>0</v>
      </c>
      <c r="AS44" s="14">
        <v>0</v>
      </c>
      <c r="AT44" s="14">
        <f>IFERROR(IF(求节点([1]各r阵容卡情况!$F$11:$F$27,[1]各r阵容卡情况!K$11:K$27,$C44)&lt;=0,0,求节点([1]各r阵容卡情况!$F$11:$F$27,[1]各r阵容卡情况!K$11:K$27,$C44)),0)</f>
        <v>3</v>
      </c>
      <c r="AU44" s="14">
        <f>IFERROR(IF(求节点([1]各r阵容卡情况!$F$11:$F$27,[1]各r阵容卡情况!L$11:L$27,$C44)&lt;=0,0,求节点([1]各r阵容卡情况!$F$11:$F$27,[1]各r阵容卡情况!L$11:L$27,$C44)),0)</f>
        <v>4.7630763933781681</v>
      </c>
      <c r="AV44" s="14">
        <f>IFERROR(IF(求节点([1]各r阵容卡情况!$F$11:$F$27,[1]各r阵容卡情况!M$11:M$27,$C44)&lt;=0,0,求节点([1]各r阵容卡情况!$F$11:$F$27,[1]各r阵容卡情况!M$11:M$27,$C44)),0)</f>
        <v>0.7724682364179668</v>
      </c>
      <c r="AW44" s="14">
        <f>IFERROR(IF(求节点([1]各r阵容卡情况!$F$11:$F$27,[1]各r阵容卡情况!N$11:N$27,$C44)&lt;=0,0,求节点([1]各r阵容卡情况!$F$11:$F$27,[1]各r阵容卡情况!N$11:N$27,$C44)),0)</f>
        <v>0</v>
      </c>
      <c r="AX44" s="14">
        <f t="shared" si="17"/>
        <v>0</v>
      </c>
      <c r="AY44" s="14">
        <f t="shared" si="18"/>
        <v>15</v>
      </c>
      <c r="AZ44" s="14">
        <f t="shared" si="19"/>
        <v>30</v>
      </c>
      <c r="BA44" s="14">
        <f t="shared" si="20"/>
        <v>22</v>
      </c>
      <c r="BB44" s="14">
        <f t="shared" si="21"/>
        <v>50</v>
      </c>
      <c r="BC44" s="14">
        <v>0</v>
      </c>
      <c r="BD44" s="15">
        <f>IFERROR(IF(求节点([1]各r阵容卡情况!$F$11:$F$27,[1]各r阵容卡情况!S$11:S$27,$C44)&lt;=0,0,求节点([1]各r阵容卡情况!$F$11:$F$27,[1]各r阵容卡情况!S$11:S$27,$C44)),0)</f>
        <v>1.56</v>
      </c>
      <c r="BE44" s="15">
        <f>IFERROR(IF(求节点([1]各r阵容卡情况!$F$11:$F$27,[1]各r阵容卡情况!T$11:T$27,$C44)&lt;=0,0,求节点([1]各r阵容卡情况!$F$11:$F$27,[1]各r阵容卡情况!T$11:T$27,$C44)),0)</f>
        <v>1.56</v>
      </c>
      <c r="BF44" s="15">
        <f>IFERROR(IF(求节点([1]各r阵容卡情况!$F$11:$F$27,[1]各r阵容卡情况!U$11:U$27,$C44)&lt;=0,0,求节点([1]各r阵容卡情况!$F$11:$F$27,[1]各r阵容卡情况!U$11:U$27,$C44)),0)</f>
        <v>1.56</v>
      </c>
      <c r="BG44" s="15">
        <f>IFERROR(IF(求节点([1]各r阵容卡情况!$F$11:$F$27,[1]各r阵容卡情况!V$11:V$27,$C44)&lt;=0,0,求节点([1]各r阵容卡情况!$F$11:$F$27,[1]各r阵容卡情况!V$11:V$27,$C44)),0)</f>
        <v>1.56</v>
      </c>
      <c r="BH44" s="14">
        <f t="shared" si="40"/>
        <v>10</v>
      </c>
      <c r="BI44" s="14">
        <f t="shared" si="40"/>
        <v>10</v>
      </c>
      <c r="BJ44" s="14">
        <f t="shared" si="23"/>
        <v>39</v>
      </c>
      <c r="BK44" s="14">
        <f t="shared" si="41"/>
        <v>39</v>
      </c>
      <c r="BL44" s="14">
        <f t="shared" si="41"/>
        <v>39</v>
      </c>
      <c r="BM44" s="14">
        <v>0</v>
      </c>
      <c r="BN44" s="14">
        <f>IFERROR(IF(求节点([1]各r阵容卡情况!$F$11:$F$27,[1]各r阵容卡情况!AA$11:AA$27,$C44)&lt;=0,0,求节点([1]各r阵容卡情况!$F$11:$F$27,[1]各r阵容卡情况!AA$11:AA$27,$C44)),0)</f>
        <v>0</v>
      </c>
      <c r="BO44" s="14">
        <f>IFERROR(IF(求节点([1]各r阵容卡情况!$F$11:$F$27,[1]各r阵容卡情况!AB$11:AB$27,$C44)&lt;=0,0,求节点([1]各r阵容卡情况!$F$11:$F$27,[1]各r阵容卡情况!AB$11:AB$27,$C44)),0)</f>
        <v>1.8641173939258238</v>
      </c>
      <c r="BP44" s="14">
        <f>IFERROR(IF(求节点([1]各r阵容卡情况!$F$11:$F$27,[1]各r阵容卡情况!AC$11:AC$27,$C44)&lt;=0,0,求节点([1]各r阵容卡情况!$F$11:$F$27,[1]各r阵容卡情况!AC$11:AC$27,$C44)),0)</f>
        <v>1.8641173939258238</v>
      </c>
      <c r="BQ44" s="14">
        <f>IFERROR(IF(求节点([1]各r阵容卡情况!$F$11:$F$27,[1]各r阵容卡情况!AD$11:AD$27,$C44)&lt;=0,0,求节点([1]各r阵容卡情况!$F$11:$F$27,[1]各r阵容卡情况!AD$11:AD$27,$C44)),0)</f>
        <v>1.8641173939258238</v>
      </c>
      <c r="BR44" s="14">
        <f t="shared" si="25"/>
        <v>0</v>
      </c>
      <c r="BS44" s="14">
        <f t="shared" si="26"/>
        <v>0</v>
      </c>
      <c r="BT44" s="14">
        <f t="shared" si="27"/>
        <v>2</v>
      </c>
      <c r="BU44" s="14">
        <f t="shared" si="28"/>
        <v>10</v>
      </c>
      <c r="BV44" s="14">
        <f t="shared" si="29"/>
        <v>20</v>
      </c>
      <c r="CH44" s="27">
        <f t="shared" si="30"/>
        <v>0</v>
      </c>
      <c r="CI44" s="27">
        <f t="shared" si="31"/>
        <v>6</v>
      </c>
      <c r="CJ44" s="27">
        <f t="shared" si="32"/>
        <v>3.6305912728901144</v>
      </c>
      <c r="CK44" s="27">
        <f t="shared" si="33"/>
        <v>0</v>
      </c>
      <c r="CL44" s="27">
        <f t="shared" si="34"/>
        <v>0</v>
      </c>
    </row>
    <row r="45" spans="3:90" x14ac:dyDescent="0.15">
      <c r="C45" s="13">
        <v>40</v>
      </c>
      <c r="D45" s="14">
        <v>19</v>
      </c>
      <c r="E45" s="14">
        <f>IFERROR(IF(求节点([1]基础状态预期!$D$17:$D$33,[1]基础状态预期!F$17:F$33,$C45)&lt;=0,0,求节点([1]基础状态预期!$D$17:$D$33,[1]基础状态预期!F$17:F$33,$C45)),0)</f>
        <v>0</v>
      </c>
      <c r="F45" s="14">
        <f>IFERROR(IF(求节点([1]基础状态预期!$D$17:$D$33,[1]基础状态预期!G$17:G$33,$C45)&lt;=0,0,求节点([1]基础状态预期!$D$17:$D$33,[1]基础状态预期!G$17:G$33,$C45)),0)</f>
        <v>0</v>
      </c>
      <c r="G45" s="14">
        <f>IFERROR(IF(求节点([1]基础状态预期!$D$17:$D$33,[1]基础状态预期!H$17:H$33,$C45)&lt;=0,0,求节点([1]基础状态预期!$D$17:$D$33,[1]基础状态预期!H$17:H$33,$C45)),0)</f>
        <v>0</v>
      </c>
      <c r="H45" s="14">
        <f>IFERROR(IF(求节点([1]基础状态预期!$D$17:$D$33,[1]基础状态预期!I$17:I$33,$C45)&lt;=0,0,求节点([1]基础状态预期!$D$17:$D$33,[1]基础状态预期!I$17:I$33,$C45)),0)</f>
        <v>6</v>
      </c>
      <c r="I45" s="14">
        <f>IFERROR(IF(求节点([1]基础状态预期!$D$17:$D$33,[1]基础状态预期!J$17:J$33,$C45)&lt;=0,0,求节点([1]基础状态预期!$D$17:$D$33,[1]基础状态预期!J$17:J$33,$C45)),0)</f>
        <v>0</v>
      </c>
      <c r="J45" s="14">
        <f>IFERROR(IF(求节点([1]基础状态预期!$D$17:$D$33,[1]基础状态预期!K$17:K$33,$C45)&lt;=0,0,求节点([1]基础状态预期!$D$17:$D$33,[1]基础状态预期!K$17:K$33,$C45)),0)</f>
        <v>0</v>
      </c>
      <c r="K45" s="14">
        <f>IFERROR(IF(求节点([1]基础状态预期!$D$17:$D$33,[1]基础状态预期!L$17:L$33,$C45)&lt;=0,0,求节点([1]基础状态预期!$D$17:$D$33,[1]基础状态预期!L$17:L$33,$C45)),0)</f>
        <v>0</v>
      </c>
      <c r="L45" s="14">
        <f>IFERROR(IF(求节点([1]基础状态预期!$D$17:$D$33,[1]基础状态预期!M$17:M$33,$C45)&lt;=0,0,求节点([1]基础状态预期!$D$17:$D$33,[1]基础状态预期!M$17:M$33,$C45)),0)</f>
        <v>0</v>
      </c>
      <c r="M45" s="14">
        <f>IFERROR(IF(求节点([1]基础状态预期!$D$17:$D$33,[1]基础状态预期!N$17:N$33,$C45)&lt;=0,0,求节点([1]基础状态预期!$D$17:$D$33,[1]基础状态预期!N$17:N$33,$C45)),0)</f>
        <v>0.848696581313646</v>
      </c>
      <c r="N45" s="14">
        <f>IFERROR(IF(求节点([1]基础状态预期!$D$17:$D$33,[1]基础状态预期!O$17:O$33,$C45)&lt;=0,0,求节点([1]基础状态预期!$D$17:$D$33,[1]基础状态预期!O$17:O$33,$C45)),0)</f>
        <v>0</v>
      </c>
      <c r="O45" s="14">
        <f t="shared" si="35"/>
        <v>0</v>
      </c>
      <c r="P45" s="14">
        <f t="shared" si="36"/>
        <v>6</v>
      </c>
      <c r="Q45" s="14">
        <f t="shared" si="37"/>
        <v>10</v>
      </c>
      <c r="R45" s="14">
        <f t="shared" si="38"/>
        <v>22</v>
      </c>
      <c r="S45" s="14">
        <f t="shared" si="39"/>
        <v>50</v>
      </c>
      <c r="T45" s="32">
        <f>IFERROR(IF(求节点([1]基础状态预期!$D$17:$D$55,[1]基础状态预期!P$17:P$55,$C45)&lt;=0,0,求节点([1]基础状态预期!$D$17:$D$55,[1]基础状态预期!P$17:P$55,$C45)),0)</f>
        <v>0</v>
      </c>
      <c r="U45" s="32">
        <f>IFERROR(IF(求节点([1]基础状态预期!$D$17:$D$55,[1]基础状态预期!Q$17:Q$55,$C45)&lt;=0,0,求节点([1]基础状态预期!$D$17:$D$55,[1]基础状态预期!Q$17:Q$55,$C45)),0)</f>
        <v>0</v>
      </c>
      <c r="V45" s="32">
        <f>IFERROR(IF(求节点([1]基础状态预期!$D$17:$D$55,[1]基础状态预期!R$17:R$55,$C45)&lt;=0,0,求节点([1]基础状态预期!$D$17:$D$55,[1]基础状态预期!R$17:R$55,$C45)),0)</f>
        <v>1.6</v>
      </c>
      <c r="W45" s="32">
        <f>IFERROR(IF(求节点([1]基础状态预期!$D$17:$D$55,[1]基础状态预期!S$17:S$55,$C45)&lt;=0,0,求节点([1]基础状态预期!$D$17:$D$55,[1]基础状态预期!S$17:S$55,$C45)),0)</f>
        <v>1.6</v>
      </c>
      <c r="X45" s="32">
        <f>IFERROR(IF(求节点([1]基础状态预期!$D$17:$D$55,[1]基础状态预期!T$17:T$55,$C45)&lt;=0,0,求节点([1]基础状态预期!$D$17:$D$55,[1]基础状态预期!T$17:T$55,$C45)),0)</f>
        <v>0</v>
      </c>
      <c r="Y45" s="32">
        <f>IFERROR(IF(求节点([1]基础状态预期!$D$17:$D$55,[1]基础状态预期!U$17:U$55,$C45)&lt;=0,0,求节点([1]基础状态预期!$D$17:$D$55,[1]基础状态预期!U$17:U$55,$C45)),0)</f>
        <v>0</v>
      </c>
      <c r="Z45" s="32">
        <f>MIN(IFERROR(IF(求节点([1]基础状态预期!$D$17:$D$55,[1]基础状态预期!V$17:V$55,$C45)&lt;=0,0,求节点([1]基础状态预期!$D$17:$D$55,[1]基础状态预期!V$17:V$55,$C45)),0),10)</f>
        <v>0</v>
      </c>
      <c r="AA45" s="32">
        <f>MIN(IFERROR(IF(求节点([1]基础状态预期!$D$17:$D$55,[1]基础状态预期!W$17:W$55,$C45)&lt;=0,0,求节点([1]基础状态预期!$D$17:$D$55,[1]基础状态预期!W$17:W$55,$C45)),0),60)</f>
        <v>60</v>
      </c>
      <c r="AB45" s="32">
        <f>MIN(IFERROR(IF(求节点([1]基础状态预期!$D$17:$D$55,[1]基础状态预期!X$17:X$55,$C45)&lt;=0,0,求节点([1]基础状态预期!$D$17:$D$55,[1]基础状态预期!X$17:X$55,$C45)),0),80)</f>
        <v>80</v>
      </c>
      <c r="AC45" s="32">
        <f>MIN(IFERROR(IF(求节点([1]基础状态预期!$D$17:$D$55,[1]基础状态预期!Y$17:Y$55,$C45)&lt;=0,0,求节点([1]基础状态预期!$D$17:$D$55,[1]基础状态预期!Y$17:Y$55,$C45)),0),80)</f>
        <v>0</v>
      </c>
      <c r="AD45" s="32">
        <f>IFERROR(IF(求节点([1]基础状态预期!$D$17:$D$55,[1]基础状态预期!Z$17:Z$55,$C45)&lt;=0,0,求节点([1]基础状态预期!$D$17:$D$55,[1]基础状态预期!Z$17:Z$55,$C45)),0)</f>
        <v>0</v>
      </c>
      <c r="AE45" s="32">
        <f>IFERROR(IF(求节点([1]基础状态预期!$D$17:$D$55,[1]基础状态预期!AA$17:AA$55,$C45)&lt;=0,0,求节点([1]基础状态预期!$D$17:$D$55,[1]基础状态预期!AA$17:AA$55,$C45)),0)</f>
        <v>0</v>
      </c>
      <c r="AF45" s="32">
        <f>IFERROR(IF(求节点([1]基础状态预期!$D$17:$D$55,[1]基础状态预期!AB$17:AB$55,$C45)&lt;=0,0,求节点([1]基础状态预期!$D$17:$D$55,[1]基础状态预期!AB$17:AB$55,$C45)),0)</f>
        <v>0</v>
      </c>
      <c r="AG45" s="32">
        <f>IFERROR(IF(求节点([1]基础状态预期!$D$17:$D$55,[1]基础状态预期!AC$17:AC$55,$C45)&lt;=0,0,求节点([1]基础状态预期!$D$17:$D$55,[1]基础状态预期!AC$17:AC$55,$C45)),0)</f>
        <v>2</v>
      </c>
      <c r="AH45" s="32">
        <f>IFERROR(IF(求节点([1]基础状态预期!$D$17:$D$55,[1]基础状态预期!AD$17:AD$55,$C45)&lt;=0,0,求节点([1]基础状态预期!$D$17:$D$55,[1]基础状态预期!AD$17:AD$55,$C45)),0)</f>
        <v>0</v>
      </c>
      <c r="AI45" s="14">
        <f t="shared" si="12"/>
        <v>0</v>
      </c>
      <c r="AJ45" s="14">
        <f t="shared" si="13"/>
        <v>0</v>
      </c>
      <c r="AK45" s="14">
        <f t="shared" si="14"/>
        <v>0</v>
      </c>
      <c r="AL45" s="14">
        <f t="shared" si="15"/>
        <v>30</v>
      </c>
      <c r="AM45" s="14">
        <f t="shared" si="16"/>
        <v>0</v>
      </c>
      <c r="AN45" s="14">
        <v>0</v>
      </c>
      <c r="AO45" s="14">
        <f>IFERROR(IF(求节点([1]各r阵容卡情况!$F$11:$F$27,[1]各r阵容卡情况!G$11:G$27,$C45)&lt;=0,0,求节点([1]各r阵容卡情况!$F$11:$F$27,[1]各r阵容卡情况!G$11:G$27,$C45)),0)</f>
        <v>6</v>
      </c>
      <c r="AP45" s="14">
        <f>IFERROR(IF(求节点([1]各r阵容卡情况!$F$11:$F$27,[1]各r阵容卡情况!H$11:H$27,$C45)&lt;=0,0,求节点([1]各r阵容卡情况!$F$11:$F$27,[1]各r阵容卡情况!H$11:H$27,$C45)),0)</f>
        <v>4</v>
      </c>
      <c r="AQ45" s="14">
        <f>IFERROR(IF(求节点([1]各r阵容卡情况!$F$11:$F$27,[1]各r阵容卡情况!I$11:I$27,$C45)&lt;=0,0,求节点([1]各r阵容卡情况!$F$11:$F$27,[1]各r阵容卡情况!I$11:I$27,$C45)),0)</f>
        <v>0</v>
      </c>
      <c r="AR45" s="14">
        <f>IFERROR(IF(求节点([1]各r阵容卡情况!$F$11:$F$27,[1]各r阵容卡情况!J$11:J$27,$C45)&lt;=0,0,求节点([1]各r阵容卡情况!$F$11:$F$27,[1]各r阵容卡情况!J$11:J$27,$C45)),0)</f>
        <v>0</v>
      </c>
      <c r="AS45" s="14">
        <v>0</v>
      </c>
      <c r="AT45" s="14">
        <f>IFERROR(IF(求节点([1]各r阵容卡情况!$F$11:$F$27,[1]各r阵容卡情况!K$11:K$27,$C45)&lt;=0,0,求节点([1]各r阵容卡情况!$F$11:$F$27,[1]各r阵容卡情况!K$11:K$27,$C45)),0)</f>
        <v>3</v>
      </c>
      <c r="AU45" s="14">
        <f>IFERROR(IF(求节点([1]各r阵容卡情况!$F$11:$F$27,[1]各r阵容卡情况!L$11:L$27,$C45)&lt;=0,0,求节点([1]各r阵容卡情况!$F$11:$F$27,[1]各r阵容卡情况!L$11:L$27,$C45)),0)</f>
        <v>4.9084815586503003</v>
      </c>
      <c r="AV45" s="14">
        <f>IFERROR(IF(求节点([1]各r阵容卡情况!$F$11:$F$27,[1]各r阵容卡情况!M$11:M$27,$C45)&lt;=0,0,求节点([1]各r阵容卡情况!$F$11:$F$27,[1]各r阵容卡情况!M$11:M$27,$C45)),0)</f>
        <v>0.848696581313646</v>
      </c>
      <c r="AW45" s="14">
        <f>IFERROR(IF(求节点([1]各r阵容卡情况!$F$11:$F$27,[1]各r阵容卡情况!N$11:N$27,$C45)&lt;=0,0,求节点([1]各r阵容卡情况!$F$11:$F$27,[1]各r阵容卡情况!N$11:N$27,$C45)),0)</f>
        <v>0</v>
      </c>
      <c r="AX45" s="14">
        <f t="shared" si="17"/>
        <v>0</v>
      </c>
      <c r="AY45" s="14">
        <f t="shared" si="18"/>
        <v>15</v>
      </c>
      <c r="AZ45" s="14">
        <f t="shared" si="19"/>
        <v>30</v>
      </c>
      <c r="BA45" s="14">
        <f t="shared" si="20"/>
        <v>22</v>
      </c>
      <c r="BB45" s="14">
        <f t="shared" si="21"/>
        <v>50</v>
      </c>
      <c r="BC45" s="14">
        <v>0</v>
      </c>
      <c r="BD45" s="15">
        <f>IFERROR(IF(求节点([1]各r阵容卡情况!$F$11:$F$27,[1]各r阵容卡情况!S$11:S$27,$C45)&lt;=0,0,求节点([1]各r阵容卡情况!$F$11:$F$27,[1]各r阵容卡情况!S$11:S$27,$C45)),0)</f>
        <v>1.6</v>
      </c>
      <c r="BE45" s="15">
        <f>IFERROR(IF(求节点([1]各r阵容卡情况!$F$11:$F$27,[1]各r阵容卡情况!T$11:T$27,$C45)&lt;=0,0,求节点([1]各r阵容卡情况!$F$11:$F$27,[1]各r阵容卡情况!T$11:T$27,$C45)),0)</f>
        <v>1.6</v>
      </c>
      <c r="BF45" s="15">
        <f>IFERROR(IF(求节点([1]各r阵容卡情况!$F$11:$F$27,[1]各r阵容卡情况!U$11:U$27,$C45)&lt;=0,0,求节点([1]各r阵容卡情况!$F$11:$F$27,[1]各r阵容卡情况!U$11:U$27,$C45)),0)</f>
        <v>1.6</v>
      </c>
      <c r="BG45" s="15">
        <f>IFERROR(IF(求节点([1]各r阵容卡情况!$F$11:$F$27,[1]各r阵容卡情况!V$11:V$27,$C45)&lt;=0,0,求节点([1]各r阵容卡情况!$F$11:$F$27,[1]各r阵容卡情况!V$11:V$27,$C45)),0)</f>
        <v>1.6</v>
      </c>
      <c r="BH45" s="14">
        <f t="shared" si="40"/>
        <v>10</v>
      </c>
      <c r="BI45" s="14">
        <f t="shared" si="40"/>
        <v>10</v>
      </c>
      <c r="BJ45" s="14">
        <f t="shared" si="23"/>
        <v>40</v>
      </c>
      <c r="BK45" s="14">
        <f t="shared" si="41"/>
        <v>40</v>
      </c>
      <c r="BL45" s="14">
        <f t="shared" si="41"/>
        <v>40</v>
      </c>
      <c r="BM45" s="14">
        <v>0</v>
      </c>
      <c r="BN45" s="14">
        <f>IFERROR(IF(求节点([1]各r阵容卡情况!$F$11:$F$27,[1]各r阵容卡情况!AA$11:AA$27,$C45)&lt;=0,0,求节点([1]各r阵容卡情况!$F$11:$F$27,[1]各r阵容卡情况!AA$11:AA$27,$C45)),0)</f>
        <v>0</v>
      </c>
      <c r="BO45" s="14">
        <f>IFERROR(IF(求节点([1]各r阵容卡情况!$F$11:$F$27,[1]各r阵容卡情况!AB$11:AB$27,$C45)&lt;=0,0,求节点([1]各r阵容卡情况!$F$11:$F$27,[1]各r阵容卡情况!AB$11:AB$27,$C45)),0)</f>
        <v>2</v>
      </c>
      <c r="BP45" s="14">
        <f>IFERROR(IF(求节点([1]各r阵容卡情况!$F$11:$F$27,[1]各r阵容卡情况!AC$11:AC$27,$C45)&lt;=0,0,求节点([1]各r阵容卡情况!$F$11:$F$27,[1]各r阵容卡情况!AC$11:AC$27,$C45)),0)</f>
        <v>2</v>
      </c>
      <c r="BQ45" s="14">
        <f>IFERROR(IF(求节点([1]各r阵容卡情况!$F$11:$F$27,[1]各r阵容卡情况!AD$11:AD$27,$C45)&lt;=0,0,求节点([1]各r阵容卡情况!$F$11:$F$27,[1]各r阵容卡情况!AD$11:AD$27,$C45)),0)</f>
        <v>2</v>
      </c>
      <c r="BR45" s="14">
        <f t="shared" si="25"/>
        <v>0</v>
      </c>
      <c r="BS45" s="14">
        <f t="shared" si="26"/>
        <v>0</v>
      </c>
      <c r="BT45" s="14">
        <f t="shared" si="27"/>
        <v>4</v>
      </c>
      <c r="BU45" s="14">
        <f t="shared" si="28"/>
        <v>30</v>
      </c>
      <c r="BV45" s="14">
        <f t="shared" si="29"/>
        <v>80</v>
      </c>
      <c r="CH45" s="27">
        <f t="shared" si="30"/>
        <v>0</v>
      </c>
      <c r="CI45" s="27">
        <f t="shared" si="31"/>
        <v>6</v>
      </c>
      <c r="CJ45" s="27">
        <f t="shared" si="32"/>
        <v>4</v>
      </c>
      <c r="CK45" s="27">
        <f t="shared" si="33"/>
        <v>0</v>
      </c>
      <c r="CL45" s="27">
        <f t="shared" si="34"/>
        <v>0</v>
      </c>
    </row>
    <row r="46" spans="3:90" x14ac:dyDescent="0.15">
      <c r="C46" s="13">
        <v>41</v>
      </c>
      <c r="D46" s="14">
        <v>19</v>
      </c>
      <c r="E46" s="14">
        <f>IFERROR(IF(求节点([1]基础状态预期!$D$17:$D$33,[1]基础状态预期!F$17:F$33,$C46)&lt;=0,0,求节点([1]基础状态预期!$D$17:$D$33,[1]基础状态预期!F$17:F$33,$C46)),0)</f>
        <v>0</v>
      </c>
      <c r="F46" s="14">
        <f>IFERROR(IF(求节点([1]基础状态预期!$D$17:$D$33,[1]基础状态预期!G$17:G$33,$C46)&lt;=0,0,求节点([1]基础状态预期!$D$17:$D$33,[1]基础状态预期!G$17:G$33,$C46)),0)</f>
        <v>0</v>
      </c>
      <c r="G46" s="14">
        <f>IFERROR(IF(求节点([1]基础状态预期!$D$17:$D$33,[1]基础状态预期!H$17:H$33,$C46)&lt;=0,0,求节点([1]基础状态预期!$D$17:$D$33,[1]基础状态预期!H$17:H$33,$C46)),0)</f>
        <v>0</v>
      </c>
      <c r="H46" s="14">
        <f>IFERROR(IF(求节点([1]基础状态预期!$D$17:$D$33,[1]基础状态预期!I$17:I$33,$C46)&lt;=0,0,求节点([1]基础状态预期!$D$17:$D$33,[1]基础状态预期!I$17:I$33,$C46)),0)</f>
        <v>6</v>
      </c>
      <c r="I46" s="14">
        <f>IFERROR(IF(求节点([1]基础状态预期!$D$17:$D$33,[1]基础状态预期!J$17:J$33,$C46)&lt;=0,0,求节点([1]基础状态预期!$D$17:$D$33,[1]基础状态预期!J$17:J$33,$C46)),0)</f>
        <v>0</v>
      </c>
      <c r="J46" s="14">
        <f>IFERROR(IF(求节点([1]基础状态预期!$D$17:$D$33,[1]基础状态预期!K$17:K$33,$C46)&lt;=0,0,求节点([1]基础状态预期!$D$17:$D$33,[1]基础状态预期!K$17:K$33,$C46)),0)</f>
        <v>0</v>
      </c>
      <c r="K46" s="14">
        <f>IFERROR(IF(求节点([1]基础状态预期!$D$17:$D$33,[1]基础状态预期!L$17:L$33,$C46)&lt;=0,0,求节点([1]基础状态预期!$D$17:$D$33,[1]基础状态预期!L$17:L$33,$C46)),0)</f>
        <v>0</v>
      </c>
      <c r="L46" s="14">
        <f>IFERROR(IF(求节点([1]基础状态预期!$D$17:$D$33,[1]基础状态预期!M$17:M$33,$C46)&lt;=0,0,求节点([1]基础状态预期!$D$17:$D$33,[1]基础状态预期!M$17:M$33,$C46)),0)</f>
        <v>0</v>
      </c>
      <c r="M46" s="14">
        <f>IFERROR(IF(求节点([1]基础状态预期!$D$17:$D$33,[1]基础状态预期!N$17:N$33,$C46)&lt;=0,0,求节点([1]基础状态预期!$D$17:$D$33,[1]基础状态预期!N$17:N$33,$C46)),0)</f>
        <v>0.95163272450706182</v>
      </c>
      <c r="N46" s="14">
        <f>IFERROR(IF(求节点([1]基础状态预期!$D$17:$D$33,[1]基础状态预期!O$17:O$33,$C46)&lt;=0,0,求节点([1]基础状态预期!$D$17:$D$33,[1]基础状态预期!O$17:O$33,$C46)),0)</f>
        <v>0</v>
      </c>
      <c r="O46" s="14">
        <f t="shared" si="35"/>
        <v>0</v>
      </c>
      <c r="P46" s="14">
        <f t="shared" si="36"/>
        <v>6</v>
      </c>
      <c r="Q46" s="14">
        <f t="shared" si="37"/>
        <v>10</v>
      </c>
      <c r="R46" s="14">
        <f t="shared" si="38"/>
        <v>22</v>
      </c>
      <c r="S46" s="14">
        <f t="shared" si="39"/>
        <v>50</v>
      </c>
      <c r="T46" s="32">
        <f>IFERROR(IF(求节点([1]基础状态预期!$D$17:$D$55,[1]基础状态预期!P$17:P$55,$C46)&lt;=0,0,求节点([1]基础状态预期!$D$17:$D$55,[1]基础状态预期!P$17:P$55,$C46)),0)</f>
        <v>0</v>
      </c>
      <c r="U46" s="32">
        <f>IFERROR(IF(求节点([1]基础状态预期!$D$17:$D$55,[1]基础状态预期!Q$17:Q$55,$C46)&lt;=0,0,求节点([1]基础状态预期!$D$17:$D$55,[1]基础状态预期!Q$17:Q$55,$C46)),0)</f>
        <v>0</v>
      </c>
      <c r="V46" s="32">
        <f>IFERROR(IF(求节点([1]基础状态预期!$D$17:$D$55,[1]基础状态预期!R$17:R$55,$C46)&lt;=0,0,求节点([1]基础状态预期!$D$17:$D$55,[1]基础状态预期!R$17:R$55,$C46)),0)</f>
        <v>1.6400000000000001</v>
      </c>
      <c r="W46" s="32">
        <f>IFERROR(IF(求节点([1]基础状态预期!$D$17:$D$55,[1]基础状态预期!S$17:S$55,$C46)&lt;=0,0,求节点([1]基础状态预期!$D$17:$D$55,[1]基础状态预期!S$17:S$55,$C46)),0)</f>
        <v>1.6400000000000001</v>
      </c>
      <c r="X46" s="32">
        <f>IFERROR(IF(求节点([1]基础状态预期!$D$17:$D$55,[1]基础状态预期!T$17:T$55,$C46)&lt;=0,0,求节点([1]基础状态预期!$D$17:$D$55,[1]基础状态预期!T$17:T$55,$C46)),0)</f>
        <v>0</v>
      </c>
      <c r="Y46" s="32">
        <f>IFERROR(IF(求节点([1]基础状态预期!$D$17:$D$55,[1]基础状态预期!U$17:U$55,$C46)&lt;=0,0,求节点([1]基础状态预期!$D$17:$D$55,[1]基础状态预期!U$17:U$55,$C46)),0)</f>
        <v>0</v>
      </c>
      <c r="Z46" s="32">
        <f>MIN(IFERROR(IF(求节点([1]基础状态预期!$D$17:$D$55,[1]基础状态预期!V$17:V$55,$C46)&lt;=0,0,求节点([1]基础状态预期!$D$17:$D$55,[1]基础状态预期!V$17:V$55,$C46)),0),10)</f>
        <v>0</v>
      </c>
      <c r="AA46" s="32">
        <f>MIN(IFERROR(IF(求节点([1]基础状态预期!$D$17:$D$55,[1]基础状态预期!W$17:W$55,$C46)&lt;=0,0,求节点([1]基础状态预期!$D$17:$D$55,[1]基础状态预期!W$17:W$55,$C46)),0),60)</f>
        <v>60</v>
      </c>
      <c r="AB46" s="32">
        <f>MIN(IFERROR(IF(求节点([1]基础状态预期!$D$17:$D$55,[1]基础状态预期!X$17:X$55,$C46)&lt;=0,0,求节点([1]基础状态预期!$D$17:$D$55,[1]基础状态预期!X$17:X$55,$C46)),0),80)</f>
        <v>80</v>
      </c>
      <c r="AC46" s="32">
        <f>MIN(IFERROR(IF(求节点([1]基础状态预期!$D$17:$D$55,[1]基础状态预期!Y$17:Y$55,$C46)&lt;=0,0,求节点([1]基础状态预期!$D$17:$D$55,[1]基础状态预期!Y$17:Y$55,$C46)),0),80)</f>
        <v>0</v>
      </c>
      <c r="AD46" s="32">
        <f>IFERROR(IF(求节点([1]基础状态预期!$D$17:$D$55,[1]基础状态预期!Z$17:Z$55,$C46)&lt;=0,0,求节点([1]基础状态预期!$D$17:$D$55,[1]基础状态预期!Z$17:Z$55,$C46)),0)</f>
        <v>0</v>
      </c>
      <c r="AE46" s="32">
        <f>IFERROR(IF(求节点([1]基础状态预期!$D$17:$D$55,[1]基础状态预期!AA$17:AA$55,$C46)&lt;=0,0,求节点([1]基础状态预期!$D$17:$D$55,[1]基础状态预期!AA$17:AA$55,$C46)),0)</f>
        <v>0</v>
      </c>
      <c r="AF46" s="32">
        <f>IFERROR(IF(求节点([1]基础状态预期!$D$17:$D$55,[1]基础状态预期!AB$17:AB$55,$C46)&lt;=0,0,求节点([1]基础状态预期!$D$17:$D$55,[1]基础状态预期!AB$17:AB$55,$C46)),0)</f>
        <v>0</v>
      </c>
      <c r="AG46" s="32">
        <f>IFERROR(IF(求节点([1]基础状态预期!$D$17:$D$55,[1]基础状态预期!AC$17:AC$55,$C46)&lt;=0,0,求节点([1]基础状态预期!$D$17:$D$55,[1]基础状态预期!AC$17:AC$55,$C46)),0)</f>
        <v>2</v>
      </c>
      <c r="AH46" s="32">
        <f>IFERROR(IF(求节点([1]基础状态预期!$D$17:$D$55,[1]基础状态预期!AD$17:AD$55,$C46)&lt;=0,0,求节点([1]基础状态预期!$D$17:$D$55,[1]基础状态预期!AD$17:AD$55,$C46)),0)</f>
        <v>0</v>
      </c>
      <c r="AI46" s="14">
        <f t="shared" si="12"/>
        <v>0</v>
      </c>
      <c r="AJ46" s="14">
        <f t="shared" si="13"/>
        <v>0</v>
      </c>
      <c r="AK46" s="14">
        <f t="shared" si="14"/>
        <v>0</v>
      </c>
      <c r="AL46" s="14">
        <f t="shared" si="15"/>
        <v>30</v>
      </c>
      <c r="AM46" s="14">
        <f t="shared" si="16"/>
        <v>0</v>
      </c>
      <c r="AN46" s="14">
        <v>0</v>
      </c>
      <c r="AO46" s="14">
        <f>IFERROR(IF(求节点([1]各r阵容卡情况!$F$11:$F$27,[1]各r阵容卡情况!G$11:G$27,$C46)&lt;=0,0,求节点([1]各r阵容卡情况!$F$11:$F$27,[1]各r阵容卡情况!G$11:G$27,$C46)),0)</f>
        <v>6</v>
      </c>
      <c r="AP46" s="14">
        <f>IFERROR(IF(求节点([1]各r阵容卡情况!$F$11:$F$27,[1]各r阵容卡情况!H$11:H$27,$C46)&lt;=0,0,求节点([1]各r阵容卡情况!$F$11:$F$27,[1]各r阵容卡情况!H$11:H$27,$C46)),0)</f>
        <v>4.5101139992612351</v>
      </c>
      <c r="AQ46" s="14">
        <f>IFERROR(IF(求节点([1]各r阵容卡情况!$F$11:$F$27,[1]各r阵容卡情况!I$11:I$27,$C46)&lt;=0,0,求节点([1]各r阵容卡情况!$F$11:$F$27,[1]各r阵容卡情况!I$11:I$27,$C46)),0)</f>
        <v>0</v>
      </c>
      <c r="AR46" s="14">
        <f>IFERROR(IF(求节点([1]各r阵容卡情况!$F$11:$F$27,[1]各r阵容卡情况!J$11:J$27,$C46)&lt;=0,0,求节点([1]各r阵容卡情况!$F$11:$F$27,[1]各r阵容卡情况!J$11:J$27,$C46)),0)</f>
        <v>0</v>
      </c>
      <c r="AS46" s="14">
        <v>0</v>
      </c>
      <c r="AT46" s="14">
        <f>IFERROR(IF(求节点([1]各r阵容卡情况!$F$11:$F$27,[1]各r阵容卡情况!K$11:K$27,$C46)&lt;=0,0,求节点([1]各r阵容卡情况!$F$11:$F$27,[1]各r阵容卡情况!K$11:K$27,$C46)),0)</f>
        <v>3</v>
      </c>
      <c r="AU46" s="14">
        <f>IFERROR(IF(求节点([1]各r阵容卡情况!$F$11:$F$27,[1]各r阵容卡情况!L$11:L$27,$C46)&lt;=0,0,求节点([1]各r阵容卡情况!$F$11:$F$27,[1]各r阵容卡情况!L$11:L$27,$C46)),0)</f>
        <v>5.1059162420112028</v>
      </c>
      <c r="AV46" s="14">
        <f>IFERROR(IF(求节点([1]各r阵容卡情况!$F$11:$F$27,[1]各r阵容卡情况!M$11:M$27,$C46)&lt;=0,0,求节点([1]各r阵容卡情况!$F$11:$F$27,[1]各r阵容卡情况!M$11:M$27,$C46)),0)</f>
        <v>0.95163272450706182</v>
      </c>
      <c r="AW46" s="14">
        <f>IFERROR(IF(求节点([1]各r阵容卡情况!$F$11:$F$27,[1]各r阵容卡情况!N$11:N$27,$C46)&lt;=0,0,求节点([1]各r阵容卡情况!$F$11:$F$27,[1]各r阵容卡情况!N$11:N$27,$C46)),0)</f>
        <v>0</v>
      </c>
      <c r="AX46" s="14">
        <f t="shared" si="17"/>
        <v>0</v>
      </c>
      <c r="AY46" s="14">
        <f t="shared" si="18"/>
        <v>15</v>
      </c>
      <c r="AZ46" s="14">
        <f t="shared" si="19"/>
        <v>35</v>
      </c>
      <c r="BA46" s="14">
        <f t="shared" si="20"/>
        <v>22</v>
      </c>
      <c r="BB46" s="14">
        <f t="shared" si="21"/>
        <v>50</v>
      </c>
      <c r="BC46" s="14">
        <v>0</v>
      </c>
      <c r="BD46" s="15">
        <f>IFERROR(IF(求节点([1]各r阵容卡情况!$F$11:$F$27,[1]各r阵容卡情况!S$11:S$27,$C46)&lt;=0,0,求节点([1]各r阵容卡情况!$F$11:$F$27,[1]各r阵容卡情况!S$11:S$27,$C46)),0)</f>
        <v>1.6400000000000001</v>
      </c>
      <c r="BE46" s="15">
        <f>IFERROR(IF(求节点([1]各r阵容卡情况!$F$11:$F$27,[1]各r阵容卡情况!T$11:T$27,$C46)&lt;=0,0,求节点([1]各r阵容卡情况!$F$11:$F$27,[1]各r阵容卡情况!T$11:T$27,$C46)),0)</f>
        <v>1.6400000000000001</v>
      </c>
      <c r="BF46" s="15">
        <f>IFERROR(IF(求节点([1]各r阵容卡情况!$F$11:$F$27,[1]各r阵容卡情况!U$11:U$27,$C46)&lt;=0,0,求节点([1]各r阵容卡情况!$F$11:$F$27,[1]各r阵容卡情况!U$11:U$27,$C46)),0)</f>
        <v>1.6400000000000001</v>
      </c>
      <c r="BG46" s="15">
        <f>IFERROR(IF(求节点([1]各r阵容卡情况!$F$11:$F$27,[1]各r阵容卡情况!V$11:V$27,$C46)&lt;=0,0,求节点([1]各r阵容卡情况!$F$11:$F$27,[1]各r阵容卡情况!V$11:V$27,$C46)),0)</f>
        <v>1.6400000000000001</v>
      </c>
      <c r="BH46" s="14">
        <f t="shared" si="40"/>
        <v>10</v>
      </c>
      <c r="BI46" s="14">
        <f t="shared" si="40"/>
        <v>10</v>
      </c>
      <c r="BJ46" s="14">
        <f t="shared" si="23"/>
        <v>41</v>
      </c>
      <c r="BK46" s="14">
        <f t="shared" si="41"/>
        <v>41</v>
      </c>
      <c r="BL46" s="14">
        <f t="shared" si="41"/>
        <v>41</v>
      </c>
      <c r="BM46" s="14">
        <v>0</v>
      </c>
      <c r="BN46" s="14">
        <f>IFERROR(IF(求节点([1]各r阵容卡情况!$F$11:$F$27,[1]各r阵容卡情况!AA$11:AA$27,$C46)&lt;=0,0,求节点([1]各r阵容卡情况!$F$11:$F$27,[1]各r阵容卡情况!AA$11:AA$27,$C46)),0)</f>
        <v>0</v>
      </c>
      <c r="BO46" s="14">
        <f>IFERROR(IF(求节点([1]各r阵容卡情况!$F$11:$F$27,[1]各r阵容卡情况!AB$11:AB$27,$C46)&lt;=0,0,求节点([1]各r阵容卡情况!$F$11:$F$27,[1]各r阵容卡情况!AB$11:AB$27,$C46)),0)</f>
        <v>2</v>
      </c>
      <c r="BP46" s="14">
        <f>IFERROR(IF(求节点([1]各r阵容卡情况!$F$11:$F$27,[1]各r阵容卡情况!AC$11:AC$27,$C46)&lt;=0,0,求节点([1]各r阵容卡情况!$F$11:$F$27,[1]各r阵容卡情况!AC$11:AC$27,$C46)),0)</f>
        <v>2</v>
      </c>
      <c r="BQ46" s="14">
        <f>IFERROR(IF(求节点([1]各r阵容卡情况!$F$11:$F$27,[1]各r阵容卡情况!AD$11:AD$27,$C46)&lt;=0,0,求节点([1]各r阵容卡情况!$F$11:$F$27,[1]各r阵容卡情况!AD$11:AD$27,$C46)),0)</f>
        <v>2</v>
      </c>
      <c r="BR46" s="14">
        <f t="shared" si="25"/>
        <v>0</v>
      </c>
      <c r="BS46" s="14">
        <f t="shared" si="26"/>
        <v>0</v>
      </c>
      <c r="BT46" s="14">
        <f t="shared" si="27"/>
        <v>4</v>
      </c>
      <c r="BU46" s="14">
        <f t="shared" si="28"/>
        <v>30</v>
      </c>
      <c r="BV46" s="14">
        <f t="shared" si="29"/>
        <v>80</v>
      </c>
      <c r="CH46" s="27">
        <f t="shared" si="30"/>
        <v>0</v>
      </c>
      <c r="CI46" s="27">
        <f t="shared" si="31"/>
        <v>6</v>
      </c>
      <c r="CJ46" s="27">
        <f t="shared" si="32"/>
        <v>4.5101139992612351</v>
      </c>
      <c r="CK46" s="27">
        <f t="shared" si="33"/>
        <v>0</v>
      </c>
      <c r="CL46" s="27">
        <f t="shared" si="34"/>
        <v>0</v>
      </c>
    </row>
    <row r="47" spans="3:90" x14ac:dyDescent="0.15">
      <c r="C47" s="13">
        <v>42</v>
      </c>
      <c r="D47" s="14">
        <v>19</v>
      </c>
      <c r="E47" s="14">
        <f>IFERROR(IF(求节点([1]基础状态预期!$D$17:$D$33,[1]基础状态预期!F$17:F$33,$C47)&lt;=0,0,求节点([1]基础状态预期!$D$17:$D$33,[1]基础状态预期!F$17:F$33,$C47)),0)</f>
        <v>0</v>
      </c>
      <c r="F47" s="14">
        <f>IFERROR(IF(求节点([1]基础状态预期!$D$17:$D$33,[1]基础状态预期!G$17:G$33,$C47)&lt;=0,0,求节点([1]基础状态预期!$D$17:$D$33,[1]基础状态预期!G$17:G$33,$C47)),0)</f>
        <v>0</v>
      </c>
      <c r="G47" s="14">
        <f>IFERROR(IF(求节点([1]基础状态预期!$D$17:$D$33,[1]基础状态预期!H$17:H$33,$C47)&lt;=0,0,求节点([1]基础状态预期!$D$17:$D$33,[1]基础状态预期!H$17:H$33,$C47)),0)</f>
        <v>0</v>
      </c>
      <c r="H47" s="14">
        <f>IFERROR(IF(求节点([1]基础状态预期!$D$17:$D$33,[1]基础状态预期!I$17:I$33,$C47)&lt;=0,0,求节点([1]基础状态预期!$D$17:$D$33,[1]基础状态预期!I$17:I$33,$C47)),0)</f>
        <v>6</v>
      </c>
      <c r="I47" s="14">
        <f>IFERROR(IF(求节点([1]基础状态预期!$D$17:$D$33,[1]基础状态预期!J$17:J$33,$C47)&lt;=0,0,求节点([1]基础状态预期!$D$17:$D$33,[1]基础状态预期!J$17:J$33,$C47)),0)</f>
        <v>0</v>
      </c>
      <c r="J47" s="14">
        <f>IFERROR(IF(求节点([1]基础状态预期!$D$17:$D$33,[1]基础状态预期!K$17:K$33,$C47)&lt;=0,0,求节点([1]基础状态预期!$D$17:$D$33,[1]基础状态预期!K$17:K$33,$C47)),0)</f>
        <v>0</v>
      </c>
      <c r="K47" s="14">
        <f>IFERROR(IF(求节点([1]基础状态预期!$D$17:$D$33,[1]基础状态预期!L$17:L$33,$C47)&lt;=0,0,求节点([1]基础状态预期!$D$17:$D$33,[1]基础状态预期!L$17:L$33,$C47)),0)</f>
        <v>0</v>
      </c>
      <c r="L47" s="14">
        <f>IFERROR(IF(求节点([1]基础状态预期!$D$17:$D$33,[1]基础状态预期!M$17:M$33,$C47)&lt;=0,0,求节点([1]基础状态预期!$D$17:$D$33,[1]基础状态预期!M$17:M$33,$C47)),0)</f>
        <v>0</v>
      </c>
      <c r="M47" s="14">
        <f>IFERROR(IF(求节点([1]基础状态预期!$D$17:$D$33,[1]基础状态预期!N$17:N$33,$C47)&lt;=0,0,求节点([1]基础状态预期!$D$17:$D$33,[1]基础状态预期!N$17:N$33,$C47)),0)</f>
        <v>1.0545688677004776</v>
      </c>
      <c r="N47" s="14">
        <f>IFERROR(IF(求节点([1]基础状态预期!$D$17:$D$33,[1]基础状态预期!O$17:O$33,$C47)&lt;=0,0,求节点([1]基础状态预期!$D$17:$D$33,[1]基础状态预期!O$17:O$33,$C47)),0)</f>
        <v>0</v>
      </c>
      <c r="O47" s="14">
        <f t="shared" si="35"/>
        <v>0</v>
      </c>
      <c r="P47" s="14">
        <f t="shared" si="36"/>
        <v>6</v>
      </c>
      <c r="Q47" s="14">
        <f t="shared" si="37"/>
        <v>10</v>
      </c>
      <c r="R47" s="14">
        <f t="shared" si="38"/>
        <v>29</v>
      </c>
      <c r="S47" s="14">
        <f t="shared" si="39"/>
        <v>50</v>
      </c>
      <c r="T47" s="32">
        <f>IFERROR(IF(求节点([1]基础状态预期!$D$17:$D$55,[1]基础状态预期!P$17:P$55,$C47)&lt;=0,0,求节点([1]基础状态预期!$D$17:$D$55,[1]基础状态预期!P$17:P$55,$C47)),0)</f>
        <v>0</v>
      </c>
      <c r="U47" s="32">
        <f>IFERROR(IF(求节点([1]基础状态预期!$D$17:$D$55,[1]基础状态预期!Q$17:Q$55,$C47)&lt;=0,0,求节点([1]基础状态预期!$D$17:$D$55,[1]基础状态预期!Q$17:Q$55,$C47)),0)</f>
        <v>0</v>
      </c>
      <c r="V47" s="32">
        <f>IFERROR(IF(求节点([1]基础状态预期!$D$17:$D$55,[1]基础状态预期!R$17:R$55,$C47)&lt;=0,0,求节点([1]基础状态预期!$D$17:$D$55,[1]基础状态预期!R$17:R$55,$C47)),0)</f>
        <v>1.6800000000000002</v>
      </c>
      <c r="W47" s="32">
        <f>IFERROR(IF(求节点([1]基础状态预期!$D$17:$D$55,[1]基础状态预期!S$17:S$55,$C47)&lt;=0,0,求节点([1]基础状态预期!$D$17:$D$55,[1]基础状态预期!S$17:S$55,$C47)),0)</f>
        <v>1.6800000000000002</v>
      </c>
      <c r="X47" s="32">
        <f>IFERROR(IF(求节点([1]基础状态预期!$D$17:$D$55,[1]基础状态预期!T$17:T$55,$C47)&lt;=0,0,求节点([1]基础状态预期!$D$17:$D$55,[1]基础状态预期!T$17:T$55,$C47)),0)</f>
        <v>0</v>
      </c>
      <c r="Y47" s="32">
        <f>IFERROR(IF(求节点([1]基础状态预期!$D$17:$D$55,[1]基础状态预期!U$17:U$55,$C47)&lt;=0,0,求节点([1]基础状态预期!$D$17:$D$55,[1]基础状态预期!U$17:U$55,$C47)),0)</f>
        <v>0</v>
      </c>
      <c r="Z47" s="32">
        <f>MIN(IFERROR(IF(求节点([1]基础状态预期!$D$17:$D$55,[1]基础状态预期!V$17:V$55,$C47)&lt;=0,0,求节点([1]基础状态预期!$D$17:$D$55,[1]基础状态预期!V$17:V$55,$C47)),0),10)</f>
        <v>0</v>
      </c>
      <c r="AA47" s="32">
        <f>MIN(IFERROR(IF(求节点([1]基础状态预期!$D$17:$D$55,[1]基础状态预期!W$17:W$55,$C47)&lt;=0,0,求节点([1]基础状态预期!$D$17:$D$55,[1]基础状态预期!W$17:W$55,$C47)),0),60)</f>
        <v>60</v>
      </c>
      <c r="AB47" s="32">
        <f>MIN(IFERROR(IF(求节点([1]基础状态预期!$D$17:$D$55,[1]基础状态预期!X$17:X$55,$C47)&lt;=0,0,求节点([1]基础状态预期!$D$17:$D$55,[1]基础状态预期!X$17:X$55,$C47)),0),80)</f>
        <v>80</v>
      </c>
      <c r="AC47" s="32">
        <f>MIN(IFERROR(IF(求节点([1]基础状态预期!$D$17:$D$55,[1]基础状态预期!Y$17:Y$55,$C47)&lt;=0,0,求节点([1]基础状态预期!$D$17:$D$55,[1]基础状态预期!Y$17:Y$55,$C47)),0),80)</f>
        <v>0</v>
      </c>
      <c r="AD47" s="32">
        <f>IFERROR(IF(求节点([1]基础状态预期!$D$17:$D$55,[1]基础状态预期!Z$17:Z$55,$C47)&lt;=0,0,求节点([1]基础状态预期!$D$17:$D$55,[1]基础状态预期!Z$17:Z$55,$C47)),0)</f>
        <v>0</v>
      </c>
      <c r="AE47" s="32">
        <f>IFERROR(IF(求节点([1]基础状态预期!$D$17:$D$55,[1]基础状态预期!AA$17:AA$55,$C47)&lt;=0,0,求节点([1]基础状态预期!$D$17:$D$55,[1]基础状态预期!AA$17:AA$55,$C47)),0)</f>
        <v>0</v>
      </c>
      <c r="AF47" s="32">
        <f>IFERROR(IF(求节点([1]基础状态预期!$D$17:$D$55,[1]基础状态预期!AB$17:AB$55,$C47)&lt;=0,0,求节点([1]基础状态预期!$D$17:$D$55,[1]基础状态预期!AB$17:AB$55,$C47)),0)</f>
        <v>0</v>
      </c>
      <c r="AG47" s="32">
        <f>IFERROR(IF(求节点([1]基础状态预期!$D$17:$D$55,[1]基础状态预期!AC$17:AC$55,$C47)&lt;=0,0,求节点([1]基础状态预期!$D$17:$D$55,[1]基础状态预期!AC$17:AC$55,$C47)),0)</f>
        <v>2</v>
      </c>
      <c r="AH47" s="32">
        <f>IFERROR(IF(求节点([1]基础状态预期!$D$17:$D$55,[1]基础状态预期!AD$17:AD$55,$C47)&lt;=0,0,求节点([1]基础状态预期!$D$17:$D$55,[1]基础状态预期!AD$17:AD$55,$C47)),0)</f>
        <v>0</v>
      </c>
      <c r="AI47" s="14">
        <f t="shared" si="12"/>
        <v>0</v>
      </c>
      <c r="AJ47" s="14">
        <f t="shared" si="13"/>
        <v>0</v>
      </c>
      <c r="AK47" s="14">
        <f t="shared" si="14"/>
        <v>0</v>
      </c>
      <c r="AL47" s="14">
        <f t="shared" si="15"/>
        <v>30</v>
      </c>
      <c r="AM47" s="14">
        <f t="shared" si="16"/>
        <v>0</v>
      </c>
      <c r="AN47" s="14">
        <v>0</v>
      </c>
      <c r="AO47" s="14">
        <f>IFERROR(IF(求节点([1]各r阵容卡情况!$F$11:$F$27,[1]各r阵容卡情况!G$11:G$27,$C47)&lt;=0,0,求节点([1]各r阵容卡情况!$F$11:$F$27,[1]各r阵容卡情况!G$11:G$27,$C47)),0)</f>
        <v>6</v>
      </c>
      <c r="AP47" s="14">
        <f>IFERROR(IF(求节点([1]各r阵容卡情况!$F$11:$F$27,[1]各r阵容卡情况!H$11:H$27,$C47)&lt;=0,0,求节点([1]各r阵容卡情况!$F$11:$F$27,[1]各r阵容卡情况!H$11:H$27,$C47)),0)</f>
        <v>5.0202279985224703</v>
      </c>
      <c r="AQ47" s="14">
        <f>IFERROR(IF(求节点([1]各r阵容卡情况!$F$11:$F$27,[1]各r阵容卡情况!I$11:I$27,$C47)&lt;=0,0,求节点([1]各r阵容卡情况!$F$11:$F$27,[1]各r阵容卡情况!I$11:I$27,$C47)),0)</f>
        <v>0</v>
      </c>
      <c r="AR47" s="14">
        <f>IFERROR(IF(求节点([1]各r阵容卡情况!$F$11:$F$27,[1]各r阵容卡情况!J$11:J$27,$C47)&lt;=0,0,求节点([1]各r阵容卡情况!$F$11:$F$27,[1]各r阵容卡情况!J$11:J$27,$C47)),0)</f>
        <v>0</v>
      </c>
      <c r="AS47" s="14">
        <v>0</v>
      </c>
      <c r="AT47" s="14">
        <f>IFERROR(IF(求节点([1]各r阵容卡情况!$F$11:$F$27,[1]各r阵容卡情况!K$11:K$27,$C47)&lt;=0,0,求节点([1]各r阵容卡情况!$F$11:$F$27,[1]各r阵容卡情况!K$11:K$27,$C47)),0)</f>
        <v>3</v>
      </c>
      <c r="AU47" s="14">
        <f>IFERROR(IF(求节点([1]各r阵容卡情况!$F$11:$F$27,[1]各r阵容卡情况!L$11:L$27,$C47)&lt;=0,0,求节点([1]各r阵容卡情况!$F$11:$F$27,[1]各r阵容卡情况!L$11:L$27,$C47)),0)</f>
        <v>5.3033509253721061</v>
      </c>
      <c r="AV47" s="14">
        <f>IFERROR(IF(求节点([1]各r阵容卡情况!$F$11:$F$27,[1]各r阵容卡情况!M$11:M$27,$C47)&lt;=0,0,求节点([1]各r阵容卡情况!$F$11:$F$27,[1]各r阵容卡情况!M$11:M$27,$C47)),0)</f>
        <v>1.0545688677004776</v>
      </c>
      <c r="AW47" s="14">
        <f>IFERROR(IF(求节点([1]各r阵容卡情况!$F$11:$F$27,[1]各r阵容卡情况!N$11:N$27,$C47)&lt;=0,0,求节点([1]各r阵容卡情况!$F$11:$F$27,[1]各r阵容卡情况!N$11:N$27,$C47)),0)</f>
        <v>0</v>
      </c>
      <c r="AX47" s="14">
        <f t="shared" si="17"/>
        <v>0</v>
      </c>
      <c r="AY47" s="14">
        <f t="shared" si="18"/>
        <v>15</v>
      </c>
      <c r="AZ47" s="14">
        <f t="shared" si="19"/>
        <v>35</v>
      </c>
      <c r="BA47" s="14">
        <f t="shared" si="20"/>
        <v>29</v>
      </c>
      <c r="BB47" s="14">
        <f t="shared" si="21"/>
        <v>50</v>
      </c>
      <c r="BC47" s="14">
        <v>0</v>
      </c>
      <c r="BD47" s="15">
        <f>IFERROR(IF(求节点([1]各r阵容卡情况!$F$11:$F$27,[1]各r阵容卡情况!S$11:S$27,$C47)&lt;=0,0,求节点([1]各r阵容卡情况!$F$11:$F$27,[1]各r阵容卡情况!S$11:S$27,$C47)),0)</f>
        <v>1.6800000000000002</v>
      </c>
      <c r="BE47" s="15">
        <f>IFERROR(IF(求节点([1]各r阵容卡情况!$F$11:$F$27,[1]各r阵容卡情况!T$11:T$27,$C47)&lt;=0,0,求节点([1]各r阵容卡情况!$F$11:$F$27,[1]各r阵容卡情况!T$11:T$27,$C47)),0)</f>
        <v>1.6800000000000002</v>
      </c>
      <c r="BF47" s="15">
        <f>IFERROR(IF(求节点([1]各r阵容卡情况!$F$11:$F$27,[1]各r阵容卡情况!U$11:U$27,$C47)&lt;=0,0,求节点([1]各r阵容卡情况!$F$11:$F$27,[1]各r阵容卡情况!U$11:U$27,$C47)),0)</f>
        <v>1.6800000000000002</v>
      </c>
      <c r="BG47" s="15">
        <f>IFERROR(IF(求节点([1]各r阵容卡情况!$F$11:$F$27,[1]各r阵容卡情况!V$11:V$27,$C47)&lt;=0,0,求节点([1]各r阵容卡情况!$F$11:$F$27,[1]各r阵容卡情况!V$11:V$27,$C47)),0)</f>
        <v>1.6800000000000002</v>
      </c>
      <c r="BH47" s="14">
        <f t="shared" si="40"/>
        <v>10</v>
      </c>
      <c r="BI47" s="14">
        <f t="shared" si="40"/>
        <v>10</v>
      </c>
      <c r="BJ47" s="14">
        <f t="shared" si="23"/>
        <v>42</v>
      </c>
      <c r="BK47" s="14">
        <f t="shared" si="41"/>
        <v>42</v>
      </c>
      <c r="BL47" s="14">
        <f t="shared" si="41"/>
        <v>42</v>
      </c>
      <c r="BM47" s="14">
        <v>0</v>
      </c>
      <c r="BN47" s="14">
        <f>IFERROR(IF(求节点([1]各r阵容卡情况!$F$11:$F$27,[1]各r阵容卡情况!AA$11:AA$27,$C47)&lt;=0,0,求节点([1]各r阵容卡情况!$F$11:$F$27,[1]各r阵容卡情况!AA$11:AA$27,$C47)),0)</f>
        <v>0</v>
      </c>
      <c r="BO47" s="14">
        <f>IFERROR(IF(求节点([1]各r阵容卡情况!$F$11:$F$27,[1]各r阵容卡情况!AB$11:AB$27,$C47)&lt;=0,0,求节点([1]各r阵容卡情况!$F$11:$F$27,[1]各r阵容卡情况!AB$11:AB$27,$C47)),0)</f>
        <v>2</v>
      </c>
      <c r="BP47" s="14">
        <f>IFERROR(IF(求节点([1]各r阵容卡情况!$F$11:$F$27,[1]各r阵容卡情况!AC$11:AC$27,$C47)&lt;=0,0,求节点([1]各r阵容卡情况!$F$11:$F$27,[1]各r阵容卡情况!AC$11:AC$27,$C47)),0)</f>
        <v>2</v>
      </c>
      <c r="BQ47" s="14">
        <f>IFERROR(IF(求节点([1]各r阵容卡情况!$F$11:$F$27,[1]各r阵容卡情况!AD$11:AD$27,$C47)&lt;=0,0,求节点([1]各r阵容卡情况!$F$11:$F$27,[1]各r阵容卡情况!AD$11:AD$27,$C47)),0)</f>
        <v>2</v>
      </c>
      <c r="BR47" s="14">
        <f t="shared" si="25"/>
        <v>0</v>
      </c>
      <c r="BS47" s="14">
        <f t="shared" si="26"/>
        <v>0</v>
      </c>
      <c r="BT47" s="14">
        <f t="shared" si="27"/>
        <v>4</v>
      </c>
      <c r="BU47" s="14">
        <f t="shared" si="28"/>
        <v>30</v>
      </c>
      <c r="BV47" s="14">
        <f t="shared" si="29"/>
        <v>80</v>
      </c>
      <c r="CH47" s="27">
        <f t="shared" si="30"/>
        <v>0</v>
      </c>
      <c r="CI47" s="27">
        <f t="shared" si="31"/>
        <v>6</v>
      </c>
      <c r="CJ47" s="27">
        <f t="shared" si="32"/>
        <v>5.0202279985224703</v>
      </c>
      <c r="CK47" s="27">
        <f t="shared" si="33"/>
        <v>0</v>
      </c>
      <c r="CL47" s="27">
        <f t="shared" si="34"/>
        <v>0</v>
      </c>
    </row>
    <row r="48" spans="3:90" x14ac:dyDescent="0.15">
      <c r="C48" s="13">
        <v>43</v>
      </c>
      <c r="D48" s="14">
        <v>20</v>
      </c>
      <c r="E48" s="14">
        <f>IFERROR(IF(求节点([1]基础状态预期!$D$17:$D$33,[1]基础状态预期!F$17:F$33,$C48)&lt;=0,0,求节点([1]基础状态预期!$D$17:$D$33,[1]基础状态预期!F$17:F$33,$C48)),0)</f>
        <v>0</v>
      </c>
      <c r="F48" s="14">
        <f>IFERROR(IF(求节点([1]基础状态预期!$D$17:$D$33,[1]基础状态预期!G$17:G$33,$C48)&lt;=0,0,求节点([1]基础状态预期!$D$17:$D$33,[1]基础状态预期!G$17:G$33,$C48)),0)</f>
        <v>0</v>
      </c>
      <c r="G48" s="14">
        <f>IFERROR(IF(求节点([1]基础状态预期!$D$17:$D$33,[1]基础状态预期!H$17:H$33,$C48)&lt;=0,0,求节点([1]基础状态预期!$D$17:$D$33,[1]基础状态预期!H$17:H$33,$C48)),0)</f>
        <v>0</v>
      </c>
      <c r="H48" s="14">
        <f>IFERROR(IF(求节点([1]基础状态预期!$D$17:$D$33,[1]基础状态预期!I$17:I$33,$C48)&lt;=0,0,求节点([1]基础状态预期!$D$17:$D$33,[1]基础状态预期!I$17:I$33,$C48)),0)</f>
        <v>6</v>
      </c>
      <c r="I48" s="14">
        <f>IFERROR(IF(求节点([1]基础状态预期!$D$17:$D$33,[1]基础状态预期!J$17:J$33,$C48)&lt;=0,0,求节点([1]基础状态预期!$D$17:$D$33,[1]基础状态预期!J$17:J$33,$C48)),0)</f>
        <v>0</v>
      </c>
      <c r="J48" s="14">
        <f>IFERROR(IF(求节点([1]基础状态预期!$D$17:$D$33,[1]基础状态预期!K$17:K$33,$C48)&lt;=0,0,求节点([1]基础状态预期!$D$17:$D$33,[1]基础状态预期!K$17:K$33,$C48)),0)</f>
        <v>0</v>
      </c>
      <c r="K48" s="14">
        <f>IFERROR(IF(求节点([1]基础状态预期!$D$17:$D$33,[1]基础状态预期!L$17:L$33,$C48)&lt;=0,0,求节点([1]基础状态预期!$D$17:$D$33,[1]基础状态预期!L$17:L$33,$C48)),0)</f>
        <v>0</v>
      </c>
      <c r="L48" s="14">
        <f>IFERROR(IF(求节点([1]基础状态预期!$D$17:$D$33,[1]基础状态预期!M$17:M$33,$C48)&lt;=0,0,求节点([1]基础状态预期!$D$17:$D$33,[1]基础状态预期!M$17:M$33,$C48)),0)</f>
        <v>0</v>
      </c>
      <c r="M48" s="14">
        <f>IFERROR(IF(求节点([1]基础状态预期!$D$17:$D$33,[1]基础状态预期!N$17:N$33,$C48)&lt;=0,0,求节点([1]基础状态预期!$D$17:$D$33,[1]基础状态预期!N$17:N$33,$C48)),0)</f>
        <v>1.1575050108938933</v>
      </c>
      <c r="N48" s="14">
        <f>IFERROR(IF(求节点([1]基础状态预期!$D$17:$D$33,[1]基础状态预期!O$17:O$33,$C48)&lt;=0,0,求节点([1]基础状态预期!$D$17:$D$33,[1]基础状态预期!O$17:O$33,$C48)),0)</f>
        <v>0</v>
      </c>
      <c r="O48" s="14">
        <f t="shared" si="35"/>
        <v>0</v>
      </c>
      <c r="P48" s="14">
        <f t="shared" si="36"/>
        <v>6</v>
      </c>
      <c r="Q48" s="14">
        <f t="shared" si="37"/>
        <v>10</v>
      </c>
      <c r="R48" s="14">
        <f t="shared" si="38"/>
        <v>29</v>
      </c>
      <c r="S48" s="14">
        <f t="shared" si="39"/>
        <v>50</v>
      </c>
      <c r="T48" s="32">
        <f>IFERROR(IF(求节点([1]基础状态预期!$D$17:$D$55,[1]基础状态预期!P$17:P$55,$C48)&lt;=0,0,求节点([1]基础状态预期!$D$17:$D$55,[1]基础状态预期!P$17:P$55,$C48)),0)</f>
        <v>0</v>
      </c>
      <c r="U48" s="32">
        <f>IFERROR(IF(求节点([1]基础状态预期!$D$17:$D$55,[1]基础状态预期!Q$17:Q$55,$C48)&lt;=0,0,求节点([1]基础状态预期!$D$17:$D$55,[1]基础状态预期!Q$17:Q$55,$C48)),0)</f>
        <v>0</v>
      </c>
      <c r="V48" s="32">
        <f>IFERROR(IF(求节点([1]基础状态预期!$D$17:$D$55,[1]基础状态预期!R$17:R$55,$C48)&lt;=0,0,求节点([1]基础状态预期!$D$17:$D$55,[1]基础状态预期!R$17:R$55,$C48)),0)</f>
        <v>1.7200000000000002</v>
      </c>
      <c r="W48" s="32">
        <f>IFERROR(IF(求节点([1]基础状态预期!$D$17:$D$55,[1]基础状态预期!S$17:S$55,$C48)&lt;=0,0,求节点([1]基础状态预期!$D$17:$D$55,[1]基础状态预期!S$17:S$55,$C48)),0)</f>
        <v>1.72</v>
      </c>
      <c r="X48" s="32">
        <f>IFERROR(IF(求节点([1]基础状态预期!$D$17:$D$55,[1]基础状态预期!T$17:T$55,$C48)&lt;=0,0,求节点([1]基础状态预期!$D$17:$D$55,[1]基础状态预期!T$17:T$55,$C48)),0)</f>
        <v>0</v>
      </c>
      <c r="Y48" s="32">
        <f>IFERROR(IF(求节点([1]基础状态预期!$D$17:$D$55,[1]基础状态预期!U$17:U$55,$C48)&lt;=0,0,求节点([1]基础状态预期!$D$17:$D$55,[1]基础状态预期!U$17:U$55,$C48)),0)</f>
        <v>0</v>
      </c>
      <c r="Z48" s="32">
        <f>MIN(IFERROR(IF(求节点([1]基础状态预期!$D$17:$D$55,[1]基础状态预期!V$17:V$55,$C48)&lt;=0,0,求节点([1]基础状态预期!$D$17:$D$55,[1]基础状态预期!V$17:V$55,$C48)),0),10)</f>
        <v>0</v>
      </c>
      <c r="AA48" s="32">
        <f>MIN(IFERROR(IF(求节点([1]基础状态预期!$D$17:$D$55,[1]基础状态预期!W$17:W$55,$C48)&lt;=0,0,求节点([1]基础状态预期!$D$17:$D$55,[1]基础状态预期!W$17:W$55,$C48)),0),60)</f>
        <v>60</v>
      </c>
      <c r="AB48" s="32">
        <f>MIN(IFERROR(IF(求节点([1]基础状态预期!$D$17:$D$55,[1]基础状态预期!X$17:X$55,$C48)&lt;=0,0,求节点([1]基础状态预期!$D$17:$D$55,[1]基础状态预期!X$17:X$55,$C48)),0),80)</f>
        <v>80</v>
      </c>
      <c r="AC48" s="32">
        <f>MIN(IFERROR(IF(求节点([1]基础状态预期!$D$17:$D$55,[1]基础状态预期!Y$17:Y$55,$C48)&lt;=0,0,求节点([1]基础状态预期!$D$17:$D$55,[1]基础状态预期!Y$17:Y$55,$C48)),0),80)</f>
        <v>0</v>
      </c>
      <c r="AD48" s="32">
        <f>IFERROR(IF(求节点([1]基础状态预期!$D$17:$D$55,[1]基础状态预期!Z$17:Z$55,$C48)&lt;=0,0,求节点([1]基础状态预期!$D$17:$D$55,[1]基础状态预期!Z$17:Z$55,$C48)),0)</f>
        <v>0</v>
      </c>
      <c r="AE48" s="32">
        <f>IFERROR(IF(求节点([1]基础状态预期!$D$17:$D$55,[1]基础状态预期!AA$17:AA$55,$C48)&lt;=0,0,求节点([1]基础状态预期!$D$17:$D$55,[1]基础状态预期!AA$17:AA$55,$C48)),0)</f>
        <v>0</v>
      </c>
      <c r="AF48" s="32">
        <f>IFERROR(IF(求节点([1]基础状态预期!$D$17:$D$55,[1]基础状态预期!AB$17:AB$55,$C48)&lt;=0,0,求节点([1]基础状态预期!$D$17:$D$55,[1]基础状态预期!AB$17:AB$55,$C48)),0)</f>
        <v>0</v>
      </c>
      <c r="AG48" s="32">
        <f>IFERROR(IF(求节点([1]基础状态预期!$D$17:$D$55,[1]基础状态预期!AC$17:AC$55,$C48)&lt;=0,0,求节点([1]基础状态预期!$D$17:$D$55,[1]基础状态预期!AC$17:AC$55,$C48)),0)</f>
        <v>2</v>
      </c>
      <c r="AH48" s="32">
        <f>IFERROR(IF(求节点([1]基础状态预期!$D$17:$D$55,[1]基础状态预期!AD$17:AD$55,$C48)&lt;=0,0,求节点([1]基础状态预期!$D$17:$D$55,[1]基础状态预期!AD$17:AD$55,$C48)),0)</f>
        <v>0</v>
      </c>
      <c r="AI48" s="14">
        <f t="shared" si="12"/>
        <v>0</v>
      </c>
      <c r="AJ48" s="14">
        <f t="shared" si="13"/>
        <v>0</v>
      </c>
      <c r="AK48" s="14">
        <f t="shared" si="14"/>
        <v>0</v>
      </c>
      <c r="AL48" s="14">
        <f t="shared" si="15"/>
        <v>30</v>
      </c>
      <c r="AM48" s="14">
        <f t="shared" si="16"/>
        <v>0</v>
      </c>
      <c r="AN48" s="14">
        <v>0</v>
      </c>
      <c r="AO48" s="14">
        <f>IFERROR(IF(求节点([1]各r阵容卡情况!$F$11:$F$27,[1]各r阵容卡情况!G$11:G$27,$C48)&lt;=0,0,求节点([1]各r阵容卡情况!$F$11:$F$27,[1]各r阵容卡情况!G$11:G$27,$C48)),0)</f>
        <v>6</v>
      </c>
      <c r="AP48" s="14">
        <f>IFERROR(IF(求节点([1]各r阵容卡情况!$F$11:$F$27,[1]各r阵容卡情况!H$11:H$27,$C48)&lt;=0,0,求节点([1]各r阵容卡情况!$F$11:$F$27,[1]各r阵容卡情况!H$11:H$27,$C48)),0)</f>
        <v>5.5303419977837045</v>
      </c>
      <c r="AQ48" s="14">
        <f>IFERROR(IF(求节点([1]各r阵容卡情况!$F$11:$F$27,[1]各r阵容卡情况!I$11:I$27,$C48)&lt;=0,0,求节点([1]各r阵容卡情况!$F$11:$F$27,[1]各r阵容卡情况!I$11:I$27,$C48)),0)</f>
        <v>0</v>
      </c>
      <c r="AR48" s="14">
        <f>IFERROR(IF(求节点([1]各r阵容卡情况!$F$11:$F$27,[1]各r阵容卡情况!J$11:J$27,$C48)&lt;=0,0,求节点([1]各r阵容卡情况!$F$11:$F$27,[1]各r阵容卡情况!J$11:J$27,$C48)),0)</f>
        <v>0</v>
      </c>
      <c r="AS48" s="14">
        <v>0</v>
      </c>
      <c r="AT48" s="14">
        <f>IFERROR(IF(求节点([1]各r阵容卡情况!$F$11:$F$27,[1]各r阵容卡情况!K$11:K$27,$C48)&lt;=0,0,求节点([1]各r阵容卡情况!$F$11:$F$27,[1]各r阵容卡情况!K$11:K$27,$C48)),0)</f>
        <v>3</v>
      </c>
      <c r="AU48" s="14">
        <f>IFERROR(IF(求节点([1]各r阵容卡情况!$F$11:$F$27,[1]各r阵容卡情况!L$11:L$27,$C48)&lt;=0,0,求节点([1]各r阵容卡情况!$F$11:$F$27,[1]各r阵容卡情况!L$11:L$27,$C48)),0)</f>
        <v>5.5007856087330085</v>
      </c>
      <c r="AV48" s="14">
        <f>IFERROR(IF(求节点([1]各r阵容卡情况!$F$11:$F$27,[1]各r阵容卡情况!M$11:M$27,$C48)&lt;=0,0,求节点([1]各r阵容卡情况!$F$11:$F$27,[1]各r阵容卡情况!M$11:M$27,$C48)),0)</f>
        <v>1.1575050108938933</v>
      </c>
      <c r="AW48" s="14">
        <f>IFERROR(IF(求节点([1]各r阵容卡情况!$F$11:$F$27,[1]各r阵容卡情况!N$11:N$27,$C48)&lt;=0,0,求节点([1]各r阵容卡情况!$F$11:$F$27,[1]各r阵容卡情况!N$11:N$27,$C48)),0)</f>
        <v>0</v>
      </c>
      <c r="AX48" s="14">
        <f t="shared" si="17"/>
        <v>0</v>
      </c>
      <c r="AY48" s="14">
        <f t="shared" si="18"/>
        <v>15</v>
      </c>
      <c r="AZ48" s="14">
        <f t="shared" si="19"/>
        <v>35</v>
      </c>
      <c r="BA48" s="14">
        <f t="shared" si="20"/>
        <v>29</v>
      </c>
      <c r="BB48" s="14">
        <f t="shared" si="21"/>
        <v>50</v>
      </c>
      <c r="BC48" s="14">
        <v>0</v>
      </c>
      <c r="BD48" s="15">
        <f>IFERROR(IF(求节点([1]各r阵容卡情况!$F$11:$F$27,[1]各r阵容卡情况!S$11:S$27,$C48)&lt;=0,0,求节点([1]各r阵容卡情况!$F$11:$F$27,[1]各r阵容卡情况!S$11:S$27,$C48)),0)</f>
        <v>1.72</v>
      </c>
      <c r="BE48" s="15">
        <f>IFERROR(IF(求节点([1]各r阵容卡情况!$F$11:$F$27,[1]各r阵容卡情况!T$11:T$27,$C48)&lt;=0,0,求节点([1]各r阵容卡情况!$F$11:$F$27,[1]各r阵容卡情况!T$11:T$27,$C48)),0)</f>
        <v>1.72</v>
      </c>
      <c r="BF48" s="15">
        <f>IFERROR(IF(求节点([1]各r阵容卡情况!$F$11:$F$27,[1]各r阵容卡情况!U$11:U$27,$C48)&lt;=0,0,求节点([1]各r阵容卡情况!$F$11:$F$27,[1]各r阵容卡情况!U$11:U$27,$C48)),0)</f>
        <v>1.72</v>
      </c>
      <c r="BG48" s="15">
        <f>IFERROR(IF(求节点([1]各r阵容卡情况!$F$11:$F$27,[1]各r阵容卡情况!V$11:V$27,$C48)&lt;=0,0,求节点([1]各r阵容卡情况!$F$11:$F$27,[1]各r阵容卡情况!V$11:V$27,$C48)),0)</f>
        <v>1.72</v>
      </c>
      <c r="BH48" s="14">
        <f t="shared" si="40"/>
        <v>10</v>
      </c>
      <c r="BI48" s="14">
        <f t="shared" si="40"/>
        <v>10</v>
      </c>
      <c r="BJ48" s="14">
        <f t="shared" si="23"/>
        <v>43</v>
      </c>
      <c r="BK48" s="14">
        <f t="shared" si="41"/>
        <v>43</v>
      </c>
      <c r="BL48" s="14">
        <f t="shared" si="41"/>
        <v>43</v>
      </c>
      <c r="BM48" s="14">
        <v>0</v>
      </c>
      <c r="BN48" s="14">
        <f>IFERROR(IF(求节点([1]各r阵容卡情况!$F$11:$F$27,[1]各r阵容卡情况!AA$11:AA$27,$C48)&lt;=0,0,求节点([1]各r阵容卡情况!$F$11:$F$27,[1]各r阵容卡情况!AA$11:AA$27,$C48)),0)</f>
        <v>0</v>
      </c>
      <c r="BO48" s="14">
        <f>IFERROR(IF(求节点([1]各r阵容卡情况!$F$11:$F$27,[1]各r阵容卡情况!AB$11:AB$27,$C48)&lt;=0,0,求节点([1]各r阵容卡情况!$F$11:$F$27,[1]各r阵容卡情况!AB$11:AB$27,$C48)),0)</f>
        <v>2</v>
      </c>
      <c r="BP48" s="14">
        <f>IFERROR(IF(求节点([1]各r阵容卡情况!$F$11:$F$27,[1]各r阵容卡情况!AC$11:AC$27,$C48)&lt;=0,0,求节点([1]各r阵容卡情况!$F$11:$F$27,[1]各r阵容卡情况!AC$11:AC$27,$C48)),0)</f>
        <v>2</v>
      </c>
      <c r="BQ48" s="14">
        <f>IFERROR(IF(求节点([1]各r阵容卡情况!$F$11:$F$27,[1]各r阵容卡情况!AD$11:AD$27,$C48)&lt;=0,0,求节点([1]各r阵容卡情况!$F$11:$F$27,[1]各r阵容卡情况!AD$11:AD$27,$C48)),0)</f>
        <v>2</v>
      </c>
      <c r="BR48" s="14">
        <f t="shared" si="25"/>
        <v>0</v>
      </c>
      <c r="BS48" s="14">
        <f t="shared" si="26"/>
        <v>0</v>
      </c>
      <c r="BT48" s="14">
        <f t="shared" si="27"/>
        <v>4</v>
      </c>
      <c r="BU48" s="14">
        <f t="shared" si="28"/>
        <v>30</v>
      </c>
      <c r="BV48" s="14">
        <f t="shared" si="29"/>
        <v>80</v>
      </c>
      <c r="CH48" s="27">
        <f t="shared" si="30"/>
        <v>0</v>
      </c>
      <c r="CI48" s="27">
        <f t="shared" si="31"/>
        <v>5.9999999999999991</v>
      </c>
      <c r="CJ48" s="27">
        <f t="shared" si="32"/>
        <v>5.5303419977837045</v>
      </c>
      <c r="CK48" s="27">
        <f t="shared" si="33"/>
        <v>0</v>
      </c>
      <c r="CL48" s="27">
        <f t="shared" si="34"/>
        <v>0</v>
      </c>
    </row>
    <row r="49" spans="3:90" x14ac:dyDescent="0.15">
      <c r="C49" s="13">
        <v>44</v>
      </c>
      <c r="D49" s="14">
        <v>20</v>
      </c>
      <c r="E49" s="14">
        <f>IFERROR(IF(求节点([1]基础状态预期!$D$17:$D$33,[1]基础状态预期!F$17:F$33,$C49)&lt;=0,0,求节点([1]基础状态预期!$D$17:$D$33,[1]基础状态预期!F$17:F$33,$C49)),0)</f>
        <v>0</v>
      </c>
      <c r="F49" s="14">
        <f>IFERROR(IF(求节点([1]基础状态预期!$D$17:$D$33,[1]基础状态预期!G$17:G$33,$C49)&lt;=0,0,求节点([1]基础状态预期!$D$17:$D$33,[1]基础状态预期!G$17:G$33,$C49)),0)</f>
        <v>0</v>
      </c>
      <c r="G49" s="14">
        <f>IFERROR(IF(求节点([1]基础状态预期!$D$17:$D$33,[1]基础状态预期!H$17:H$33,$C49)&lt;=0,0,求节点([1]基础状态预期!$D$17:$D$33,[1]基础状态预期!H$17:H$33,$C49)),0)</f>
        <v>0</v>
      </c>
      <c r="H49" s="14">
        <f>IFERROR(IF(求节点([1]基础状态预期!$D$17:$D$33,[1]基础状态预期!I$17:I$33,$C49)&lt;=0,0,求节点([1]基础状态预期!$D$17:$D$33,[1]基础状态预期!I$17:I$33,$C49)),0)</f>
        <v>6</v>
      </c>
      <c r="I49" s="14">
        <f>IFERROR(IF(求节点([1]基础状态预期!$D$17:$D$33,[1]基础状态预期!J$17:J$33,$C49)&lt;=0,0,求节点([1]基础状态预期!$D$17:$D$33,[1]基础状态预期!J$17:J$33,$C49)),0)</f>
        <v>0</v>
      </c>
      <c r="J49" s="14">
        <f>IFERROR(IF(求节点([1]基础状态预期!$D$17:$D$33,[1]基础状态预期!K$17:K$33,$C49)&lt;=0,0,求节点([1]基础状态预期!$D$17:$D$33,[1]基础状态预期!K$17:K$33,$C49)),0)</f>
        <v>0</v>
      </c>
      <c r="K49" s="14">
        <f>IFERROR(IF(求节点([1]基础状态预期!$D$17:$D$33,[1]基础状态预期!L$17:L$33,$C49)&lt;=0,0,求节点([1]基础状态预期!$D$17:$D$33,[1]基础状态预期!L$17:L$33,$C49)),0)</f>
        <v>0</v>
      </c>
      <c r="L49" s="14">
        <f>IFERROR(IF(求节点([1]基础状态预期!$D$17:$D$33,[1]基础状态预期!M$17:M$33,$C49)&lt;=0,0,求节点([1]基础状态预期!$D$17:$D$33,[1]基础状态预期!M$17:M$33,$C49)),0)</f>
        <v>0</v>
      </c>
      <c r="M49" s="14">
        <f>IFERROR(IF(求节点([1]基础状态预期!$D$17:$D$33,[1]基础状态预期!N$17:N$33,$C49)&lt;=0,0,求节点([1]基础状态预期!$D$17:$D$33,[1]基础状态预期!N$17:N$33,$C49)),0)</f>
        <v>1.2624660026287933</v>
      </c>
      <c r="N49" s="14">
        <f>IFERROR(IF(求节点([1]基础状态预期!$D$17:$D$33,[1]基础状态预期!O$17:O$33,$C49)&lt;=0,0,求节点([1]基础状态预期!$D$17:$D$33,[1]基础状态预期!O$17:O$33,$C49)),0)</f>
        <v>0</v>
      </c>
      <c r="O49" s="14">
        <f t="shared" si="35"/>
        <v>0</v>
      </c>
      <c r="P49" s="14">
        <f t="shared" si="36"/>
        <v>6</v>
      </c>
      <c r="Q49" s="14">
        <f t="shared" si="37"/>
        <v>10</v>
      </c>
      <c r="R49" s="14">
        <f t="shared" si="38"/>
        <v>29</v>
      </c>
      <c r="S49" s="14">
        <f t="shared" si="39"/>
        <v>50</v>
      </c>
      <c r="T49" s="32">
        <f>IFERROR(IF(求节点([1]基础状态预期!$D$17:$D$55,[1]基础状态预期!P$17:P$55,$C49)&lt;=0,0,求节点([1]基础状态预期!$D$17:$D$55,[1]基础状态预期!P$17:P$55,$C49)),0)</f>
        <v>0</v>
      </c>
      <c r="U49" s="32">
        <f>IFERROR(IF(求节点([1]基础状态预期!$D$17:$D$55,[1]基础状态预期!Q$17:Q$55,$C49)&lt;=0,0,求节点([1]基础状态预期!$D$17:$D$55,[1]基础状态预期!Q$17:Q$55,$C49)),0)</f>
        <v>0</v>
      </c>
      <c r="V49" s="32">
        <f>IFERROR(IF(求节点([1]基础状态预期!$D$17:$D$55,[1]基础状态预期!R$17:R$55,$C49)&lt;=0,0,求节点([1]基础状态预期!$D$17:$D$55,[1]基础状态预期!R$17:R$55,$C49)),0)</f>
        <v>1.7600000000000002</v>
      </c>
      <c r="W49" s="32">
        <f>IFERROR(IF(求节点([1]基础状态预期!$D$17:$D$55,[1]基础状态预期!S$17:S$55,$C49)&lt;=0,0,求节点([1]基础状态预期!$D$17:$D$55,[1]基础状态预期!S$17:S$55,$C49)),0)</f>
        <v>1.76</v>
      </c>
      <c r="X49" s="32">
        <f>IFERROR(IF(求节点([1]基础状态预期!$D$17:$D$55,[1]基础状态预期!T$17:T$55,$C49)&lt;=0,0,求节点([1]基础状态预期!$D$17:$D$55,[1]基础状态预期!T$17:T$55,$C49)),0)</f>
        <v>0</v>
      </c>
      <c r="Y49" s="32">
        <f>IFERROR(IF(求节点([1]基础状态预期!$D$17:$D$55,[1]基础状态预期!U$17:U$55,$C49)&lt;=0,0,求节点([1]基础状态预期!$D$17:$D$55,[1]基础状态预期!U$17:U$55,$C49)),0)</f>
        <v>0</v>
      </c>
      <c r="Z49" s="32">
        <f>MIN(IFERROR(IF(求节点([1]基础状态预期!$D$17:$D$55,[1]基础状态预期!V$17:V$55,$C49)&lt;=0,0,求节点([1]基础状态预期!$D$17:$D$55,[1]基础状态预期!V$17:V$55,$C49)),0),10)</f>
        <v>0</v>
      </c>
      <c r="AA49" s="32">
        <f>MIN(IFERROR(IF(求节点([1]基础状态预期!$D$17:$D$55,[1]基础状态预期!W$17:W$55,$C49)&lt;=0,0,求节点([1]基础状态预期!$D$17:$D$55,[1]基础状态预期!W$17:W$55,$C49)),0),60)</f>
        <v>60</v>
      </c>
      <c r="AB49" s="32">
        <f>MIN(IFERROR(IF(求节点([1]基础状态预期!$D$17:$D$55,[1]基础状态预期!X$17:X$55,$C49)&lt;=0,0,求节点([1]基础状态预期!$D$17:$D$55,[1]基础状态预期!X$17:X$55,$C49)),0),80)</f>
        <v>80</v>
      </c>
      <c r="AC49" s="32">
        <f>MIN(IFERROR(IF(求节点([1]基础状态预期!$D$17:$D$55,[1]基础状态预期!Y$17:Y$55,$C49)&lt;=0,0,求节点([1]基础状态预期!$D$17:$D$55,[1]基础状态预期!Y$17:Y$55,$C49)),0),80)</f>
        <v>0</v>
      </c>
      <c r="AD49" s="32">
        <f>IFERROR(IF(求节点([1]基础状态预期!$D$17:$D$55,[1]基础状态预期!Z$17:Z$55,$C49)&lt;=0,0,求节点([1]基础状态预期!$D$17:$D$55,[1]基础状态预期!Z$17:Z$55,$C49)),0)</f>
        <v>0</v>
      </c>
      <c r="AE49" s="32">
        <f>IFERROR(IF(求节点([1]基础状态预期!$D$17:$D$55,[1]基础状态预期!AA$17:AA$55,$C49)&lt;=0,0,求节点([1]基础状态预期!$D$17:$D$55,[1]基础状态预期!AA$17:AA$55,$C49)),0)</f>
        <v>0</v>
      </c>
      <c r="AF49" s="32">
        <f>IFERROR(IF(求节点([1]基础状态预期!$D$17:$D$55,[1]基础状态预期!AB$17:AB$55,$C49)&lt;=0,0,求节点([1]基础状态预期!$D$17:$D$55,[1]基础状态预期!AB$17:AB$55,$C49)),0)</f>
        <v>0</v>
      </c>
      <c r="AG49" s="32">
        <f>IFERROR(IF(求节点([1]基础状态预期!$D$17:$D$55,[1]基础状态预期!AC$17:AC$55,$C49)&lt;=0,0,求节点([1]基础状态预期!$D$17:$D$55,[1]基础状态预期!AC$17:AC$55,$C49)),0)</f>
        <v>2</v>
      </c>
      <c r="AH49" s="32">
        <f>IFERROR(IF(求节点([1]基础状态预期!$D$17:$D$55,[1]基础状态预期!AD$17:AD$55,$C49)&lt;=0,0,求节点([1]基础状态预期!$D$17:$D$55,[1]基础状态预期!AD$17:AD$55,$C49)),0)</f>
        <v>0</v>
      </c>
      <c r="AI49" s="14">
        <f t="shared" si="12"/>
        <v>0</v>
      </c>
      <c r="AJ49" s="14">
        <f t="shared" si="13"/>
        <v>0</v>
      </c>
      <c r="AK49" s="14">
        <f t="shared" si="14"/>
        <v>0</v>
      </c>
      <c r="AL49" s="14">
        <f t="shared" si="15"/>
        <v>30</v>
      </c>
      <c r="AM49" s="14">
        <f t="shared" si="16"/>
        <v>0</v>
      </c>
      <c r="AN49" s="14">
        <v>0</v>
      </c>
      <c r="AO49" s="14">
        <f>IFERROR(IF(求节点([1]各r阵容卡情况!$F$11:$F$27,[1]各r阵容卡情况!G$11:G$27,$C49)&lt;=0,0,求节点([1]各r阵容卡情况!$F$11:$F$27,[1]各r阵容卡情况!G$11:G$27,$C49)),0)</f>
        <v>6</v>
      </c>
      <c r="AP49" s="14">
        <f>IFERROR(IF(求节点([1]各r阵容卡情况!$F$11:$F$27,[1]各r阵容卡情况!H$11:H$27,$C49)&lt;=0,0,求节点([1]各r阵容卡情况!$F$11:$F$27,[1]各r阵容卡情况!H$11:H$27,$C49)),0)</f>
        <v>6.0282603100833434</v>
      </c>
      <c r="AQ49" s="14">
        <f>IFERROR(IF(求节点([1]各r阵容卡情况!$F$11:$F$27,[1]各r阵容卡情况!I$11:I$27,$C49)&lt;=0,0,求节点([1]各r阵容卡情况!$F$11:$F$27,[1]各r阵容卡情况!I$11:I$27,$C49)),0)</f>
        <v>0</v>
      </c>
      <c r="AR49" s="14">
        <f>IFERROR(IF(求节点([1]各r阵容卡情况!$F$11:$F$27,[1]各r阵容卡情况!J$11:J$27,$C49)&lt;=0,0,求节点([1]各r阵容卡情况!$F$11:$F$27,[1]各r阵容卡情况!J$11:J$27,$C49)),0)</f>
        <v>0</v>
      </c>
      <c r="AS49" s="14">
        <v>0</v>
      </c>
      <c r="AT49" s="14">
        <f>IFERROR(IF(求节点([1]各r阵容卡情况!$F$11:$F$27,[1]各r阵容卡情况!K$11:K$27,$C49)&lt;=0,0,求节点([1]各r阵容卡情况!$F$11:$F$27,[1]各r阵容卡情况!K$11:K$27,$C49)),0)</f>
        <v>3</v>
      </c>
      <c r="AU49" s="14">
        <f>IFERROR(IF(求节点([1]各r阵容卡情况!$F$11:$F$27,[1]各r阵容卡情况!L$11:L$27,$C49)&lt;=0,0,求节点([1]各r阵容卡情况!$F$11:$F$27,[1]各r阵容卡情况!L$11:L$27,$C49)),0)</f>
        <v>5.6870476356904511</v>
      </c>
      <c r="AV49" s="14">
        <f>IFERROR(IF(求节点([1]各r阵容卡情况!$F$11:$F$27,[1]各r阵容卡情况!M$11:M$27,$C49)&lt;=0,0,求节点([1]各r阵容卡情况!$F$11:$F$27,[1]各r阵容卡情况!M$11:M$27,$C49)),0)</f>
        <v>1.2624660026287933</v>
      </c>
      <c r="AW49" s="14">
        <f>IFERROR(IF(求节点([1]各r阵容卡情况!$F$11:$F$27,[1]各r阵容卡情况!N$11:N$27,$C49)&lt;=0,0,求节点([1]各r阵容卡情况!$F$11:$F$27,[1]各r阵容卡情况!N$11:N$27,$C49)),0)</f>
        <v>0</v>
      </c>
      <c r="AX49" s="14">
        <f t="shared" si="17"/>
        <v>0</v>
      </c>
      <c r="AY49" s="14">
        <f t="shared" si="18"/>
        <v>15</v>
      </c>
      <c r="AZ49" s="14">
        <f t="shared" si="19"/>
        <v>35</v>
      </c>
      <c r="BA49" s="14">
        <f t="shared" si="20"/>
        <v>29</v>
      </c>
      <c r="BB49" s="14">
        <f t="shared" si="21"/>
        <v>50</v>
      </c>
      <c r="BC49" s="14">
        <v>0</v>
      </c>
      <c r="BD49" s="15">
        <f>IFERROR(IF(求节点([1]各r阵容卡情况!$F$11:$F$27,[1]各r阵容卡情况!S$11:S$27,$C49)&lt;=0,0,求节点([1]各r阵容卡情况!$F$11:$F$27,[1]各r阵容卡情况!S$11:S$27,$C49)),0)</f>
        <v>1.76</v>
      </c>
      <c r="BE49" s="15">
        <f>IFERROR(IF(求节点([1]各r阵容卡情况!$F$11:$F$27,[1]各r阵容卡情况!T$11:T$27,$C49)&lt;=0,0,求节点([1]各r阵容卡情况!$F$11:$F$27,[1]各r阵容卡情况!T$11:T$27,$C49)),0)</f>
        <v>1.76</v>
      </c>
      <c r="BF49" s="15">
        <f>IFERROR(IF(求节点([1]各r阵容卡情况!$F$11:$F$27,[1]各r阵容卡情况!U$11:U$27,$C49)&lt;=0,0,求节点([1]各r阵容卡情况!$F$11:$F$27,[1]各r阵容卡情况!U$11:U$27,$C49)),0)</f>
        <v>1.76</v>
      </c>
      <c r="BG49" s="15">
        <f>IFERROR(IF(求节点([1]各r阵容卡情况!$F$11:$F$27,[1]各r阵容卡情况!V$11:V$27,$C49)&lt;=0,0,求节点([1]各r阵容卡情况!$F$11:$F$27,[1]各r阵容卡情况!V$11:V$27,$C49)),0)</f>
        <v>1.76</v>
      </c>
      <c r="BH49" s="14">
        <f t="shared" si="40"/>
        <v>10</v>
      </c>
      <c r="BI49" s="14">
        <f t="shared" si="40"/>
        <v>10</v>
      </c>
      <c r="BJ49" s="14">
        <f t="shared" si="23"/>
        <v>44</v>
      </c>
      <c r="BK49" s="14">
        <f t="shared" si="41"/>
        <v>44</v>
      </c>
      <c r="BL49" s="14">
        <f t="shared" si="41"/>
        <v>44</v>
      </c>
      <c r="BM49" s="14">
        <v>0</v>
      </c>
      <c r="BN49" s="14">
        <f>IFERROR(IF(求节点([1]各r阵容卡情况!$F$11:$F$27,[1]各r阵容卡情况!AA$11:AA$27,$C49)&lt;=0,0,求节点([1]各r阵容卡情况!$F$11:$F$27,[1]各r阵容卡情况!AA$11:AA$27,$C49)),0)</f>
        <v>0</v>
      </c>
      <c r="BO49" s="14">
        <f>IFERROR(IF(求节点([1]各r阵容卡情况!$F$11:$F$27,[1]各r阵容卡情况!AB$11:AB$27,$C49)&lt;=0,0,求节点([1]各r阵容卡情况!$F$11:$F$27,[1]各r阵容卡情况!AB$11:AB$27,$C49)),0)</f>
        <v>2</v>
      </c>
      <c r="BP49" s="14">
        <f>IFERROR(IF(求节点([1]各r阵容卡情况!$F$11:$F$27,[1]各r阵容卡情况!AC$11:AC$27,$C49)&lt;=0,0,求节点([1]各r阵容卡情况!$F$11:$F$27,[1]各r阵容卡情况!AC$11:AC$27,$C49)),0)</f>
        <v>2</v>
      </c>
      <c r="BQ49" s="14">
        <f>IFERROR(IF(求节点([1]各r阵容卡情况!$F$11:$F$27,[1]各r阵容卡情况!AD$11:AD$27,$C49)&lt;=0,0,求节点([1]各r阵容卡情况!$F$11:$F$27,[1]各r阵容卡情况!AD$11:AD$27,$C49)),0)</f>
        <v>2</v>
      </c>
      <c r="BR49" s="14">
        <f t="shared" si="25"/>
        <v>0</v>
      </c>
      <c r="BS49" s="14">
        <f t="shared" si="26"/>
        <v>0</v>
      </c>
      <c r="BT49" s="14">
        <f t="shared" si="27"/>
        <v>4</v>
      </c>
      <c r="BU49" s="14">
        <f t="shared" si="28"/>
        <v>30</v>
      </c>
      <c r="BV49" s="14">
        <f t="shared" si="29"/>
        <v>80</v>
      </c>
      <c r="CH49" s="27">
        <f t="shared" si="30"/>
        <v>0</v>
      </c>
      <c r="CI49" s="27">
        <f t="shared" si="31"/>
        <v>6.0000000000000009</v>
      </c>
      <c r="CJ49" s="27">
        <f t="shared" si="32"/>
        <v>6.0282603100833434</v>
      </c>
      <c r="CK49" s="27">
        <f t="shared" si="33"/>
        <v>0</v>
      </c>
      <c r="CL49" s="27">
        <f t="shared" si="34"/>
        <v>0</v>
      </c>
    </row>
    <row r="50" spans="3:90" x14ac:dyDescent="0.15">
      <c r="C50" s="13">
        <v>45</v>
      </c>
      <c r="D50" s="14">
        <v>21</v>
      </c>
      <c r="E50" s="14">
        <f>IFERROR(IF(求节点([1]基础状态预期!$D$17:$D$33,[1]基础状态预期!F$17:F$33,$C50)&lt;=0,0,求节点([1]基础状态预期!$D$17:$D$33,[1]基础状态预期!F$17:F$33,$C50)),0)</f>
        <v>0</v>
      </c>
      <c r="F50" s="14">
        <f>IFERROR(IF(求节点([1]基础状态预期!$D$17:$D$33,[1]基础状态预期!G$17:G$33,$C50)&lt;=0,0,求节点([1]基础状态预期!$D$17:$D$33,[1]基础状态预期!G$17:G$33,$C50)),0)</f>
        <v>0</v>
      </c>
      <c r="G50" s="14">
        <f>IFERROR(IF(求节点([1]基础状态预期!$D$17:$D$33,[1]基础状态预期!H$17:H$33,$C50)&lt;=0,0,求节点([1]基础状态预期!$D$17:$D$33,[1]基础状态预期!H$17:H$33,$C50)),0)</f>
        <v>0</v>
      </c>
      <c r="H50" s="14">
        <f>IFERROR(IF(求节点([1]基础状态预期!$D$17:$D$33,[1]基础状态预期!I$17:I$33,$C50)&lt;=0,0,求节点([1]基础状态预期!$D$17:$D$33,[1]基础状态预期!I$17:I$33,$C50)),0)</f>
        <v>6</v>
      </c>
      <c r="I50" s="14">
        <f>IFERROR(IF(求节点([1]基础状态预期!$D$17:$D$33,[1]基础状态预期!J$17:J$33,$C50)&lt;=0,0,求节点([1]基础状态预期!$D$17:$D$33,[1]基础状态预期!J$17:J$33,$C50)),0)</f>
        <v>0</v>
      </c>
      <c r="J50" s="14">
        <f>IFERROR(IF(求节点([1]基础状态预期!$D$17:$D$33,[1]基础状态预期!K$17:K$33,$C50)&lt;=0,0,求节点([1]基础状态预期!$D$17:$D$33,[1]基础状态预期!K$17:K$33,$C50)),0)</f>
        <v>0</v>
      </c>
      <c r="K50" s="14">
        <f>IFERROR(IF(求节点([1]基础状态预期!$D$17:$D$33,[1]基础状态预期!L$17:L$33,$C50)&lt;=0,0,求节点([1]基础状态预期!$D$17:$D$33,[1]基础状态预期!L$17:L$33,$C50)),0)</f>
        <v>0</v>
      </c>
      <c r="L50" s="14">
        <f>IFERROR(IF(求节点([1]基础状态预期!$D$17:$D$33,[1]基础状态预期!M$17:M$33,$C50)&lt;=0,0,求节点([1]基础状态预期!$D$17:$D$33,[1]基础状态预期!M$17:M$33,$C50)),0)</f>
        <v>0</v>
      </c>
      <c r="M50" s="14">
        <f>IFERROR(IF(求节点([1]基础状态预期!$D$17:$D$33,[1]基础状态预期!N$17:N$33,$C50)&lt;=0,0,求节点([1]基础状态预期!$D$17:$D$33,[1]基础状态预期!N$17:N$33,$C50)),0)</f>
        <v>1.3909336779272599</v>
      </c>
      <c r="N50" s="14">
        <f>IFERROR(IF(求节点([1]基础状态预期!$D$17:$D$33,[1]基础状态预期!O$17:O$33,$C50)&lt;=0,0,求节点([1]基础状态预期!$D$17:$D$33,[1]基础状态预期!O$17:O$33,$C50)),0)</f>
        <v>0</v>
      </c>
      <c r="O50" s="14">
        <f t="shared" si="35"/>
        <v>0</v>
      </c>
      <c r="P50" s="14">
        <f t="shared" si="36"/>
        <v>6</v>
      </c>
      <c r="Q50" s="14">
        <f t="shared" si="37"/>
        <v>10</v>
      </c>
      <c r="R50" s="14">
        <f t="shared" si="38"/>
        <v>29</v>
      </c>
      <c r="S50" s="14">
        <f t="shared" si="39"/>
        <v>50</v>
      </c>
      <c r="T50" s="32">
        <f>IFERROR(IF(求节点([1]基础状态预期!$D$17:$D$55,[1]基础状态预期!P$17:P$55,$C50)&lt;=0,0,求节点([1]基础状态预期!$D$17:$D$55,[1]基础状态预期!P$17:P$55,$C50)),0)</f>
        <v>0</v>
      </c>
      <c r="U50" s="32">
        <f>IFERROR(IF(求节点([1]基础状态预期!$D$17:$D$55,[1]基础状态预期!Q$17:Q$55,$C50)&lt;=0,0,求节点([1]基础状态预期!$D$17:$D$55,[1]基础状态预期!Q$17:Q$55,$C50)),0)</f>
        <v>0</v>
      </c>
      <c r="V50" s="32">
        <f>IFERROR(IF(求节点([1]基础状态预期!$D$17:$D$55,[1]基础状态预期!R$17:R$55,$C50)&lt;=0,0,求节点([1]基础状态预期!$D$17:$D$55,[1]基础状态预期!R$17:R$55,$C50)),0)</f>
        <v>1.8000000000000003</v>
      </c>
      <c r="W50" s="32">
        <f>IFERROR(IF(求节点([1]基础状态预期!$D$17:$D$55,[1]基础状态预期!S$17:S$55,$C50)&lt;=0,0,求节点([1]基础状态预期!$D$17:$D$55,[1]基础状态预期!S$17:S$55,$C50)),0)</f>
        <v>1.8</v>
      </c>
      <c r="X50" s="32">
        <f>IFERROR(IF(求节点([1]基础状态预期!$D$17:$D$55,[1]基础状态预期!T$17:T$55,$C50)&lt;=0,0,求节点([1]基础状态预期!$D$17:$D$55,[1]基础状态预期!T$17:T$55,$C50)),0)</f>
        <v>0</v>
      </c>
      <c r="Y50" s="32">
        <f>IFERROR(IF(求节点([1]基础状态预期!$D$17:$D$55,[1]基础状态预期!U$17:U$55,$C50)&lt;=0,0,求节点([1]基础状态预期!$D$17:$D$55,[1]基础状态预期!U$17:U$55,$C50)),0)</f>
        <v>0</v>
      </c>
      <c r="Z50" s="32">
        <f>MIN(IFERROR(IF(求节点([1]基础状态预期!$D$17:$D$55,[1]基础状态预期!V$17:V$55,$C50)&lt;=0,0,求节点([1]基础状态预期!$D$17:$D$55,[1]基础状态预期!V$17:V$55,$C50)),0),10)</f>
        <v>0</v>
      </c>
      <c r="AA50" s="32">
        <f>MIN(IFERROR(IF(求节点([1]基础状态预期!$D$17:$D$55,[1]基础状态预期!W$17:W$55,$C50)&lt;=0,0,求节点([1]基础状态预期!$D$17:$D$55,[1]基础状态预期!W$17:W$55,$C50)),0),60)</f>
        <v>60</v>
      </c>
      <c r="AB50" s="32">
        <f>MIN(IFERROR(IF(求节点([1]基础状态预期!$D$17:$D$55,[1]基础状态预期!X$17:X$55,$C50)&lt;=0,0,求节点([1]基础状态预期!$D$17:$D$55,[1]基础状态预期!X$17:X$55,$C50)),0),80)</f>
        <v>80</v>
      </c>
      <c r="AC50" s="32">
        <f>MIN(IFERROR(IF(求节点([1]基础状态预期!$D$17:$D$55,[1]基础状态预期!Y$17:Y$55,$C50)&lt;=0,0,求节点([1]基础状态预期!$D$17:$D$55,[1]基础状态预期!Y$17:Y$55,$C50)),0),80)</f>
        <v>0</v>
      </c>
      <c r="AD50" s="32">
        <f>IFERROR(IF(求节点([1]基础状态预期!$D$17:$D$55,[1]基础状态预期!Z$17:Z$55,$C50)&lt;=0,0,求节点([1]基础状态预期!$D$17:$D$55,[1]基础状态预期!Z$17:Z$55,$C50)),0)</f>
        <v>0</v>
      </c>
      <c r="AE50" s="32">
        <f>IFERROR(IF(求节点([1]基础状态预期!$D$17:$D$55,[1]基础状态预期!AA$17:AA$55,$C50)&lt;=0,0,求节点([1]基础状态预期!$D$17:$D$55,[1]基础状态预期!AA$17:AA$55,$C50)),0)</f>
        <v>0</v>
      </c>
      <c r="AF50" s="32">
        <f>IFERROR(IF(求节点([1]基础状态预期!$D$17:$D$55,[1]基础状态预期!AB$17:AB$55,$C50)&lt;=0,0,求节点([1]基础状态预期!$D$17:$D$55,[1]基础状态预期!AB$17:AB$55,$C50)),0)</f>
        <v>0</v>
      </c>
      <c r="AG50" s="32">
        <f>IFERROR(IF(求节点([1]基础状态预期!$D$17:$D$55,[1]基础状态预期!AC$17:AC$55,$C50)&lt;=0,0,求节点([1]基础状态预期!$D$17:$D$55,[1]基础状态预期!AC$17:AC$55,$C50)),0)</f>
        <v>2</v>
      </c>
      <c r="AH50" s="32">
        <f>IFERROR(IF(求节点([1]基础状态预期!$D$17:$D$55,[1]基础状态预期!AD$17:AD$55,$C50)&lt;=0,0,求节点([1]基础状态预期!$D$17:$D$55,[1]基础状态预期!AD$17:AD$55,$C50)),0)</f>
        <v>0</v>
      </c>
      <c r="AI50" s="14">
        <f t="shared" si="12"/>
        <v>0</v>
      </c>
      <c r="AJ50" s="14">
        <f t="shared" si="13"/>
        <v>0</v>
      </c>
      <c r="AK50" s="14">
        <f t="shared" si="14"/>
        <v>0</v>
      </c>
      <c r="AL50" s="14">
        <f t="shared" si="15"/>
        <v>30</v>
      </c>
      <c r="AM50" s="14">
        <f t="shared" si="16"/>
        <v>0</v>
      </c>
      <c r="AN50" s="14">
        <v>0</v>
      </c>
      <c r="AO50" s="14">
        <f>IFERROR(IF(求节点([1]各r阵容卡情况!$F$11:$F$27,[1]各r阵容卡情况!G$11:G$27,$C50)&lt;=0,0,求节点([1]各r阵容卡情况!$F$11:$F$27,[1]各r阵容卡情况!G$11:G$27,$C50)),0)</f>
        <v>6</v>
      </c>
      <c r="AP50" s="14">
        <f>IFERROR(IF(求节点([1]各r阵容卡情况!$F$11:$F$27,[1]各r阵容卡情况!H$11:H$27,$C50)&lt;=0,0,求节点([1]各r阵容卡情况!$F$11:$F$27,[1]各r阵容卡情况!H$11:H$27,$C50)),0)</f>
        <v>6.3845975863829061</v>
      </c>
      <c r="AQ50" s="14">
        <f>IFERROR(IF(求节点([1]各r阵容卡情况!$F$11:$F$27,[1]各r阵容卡情况!I$11:I$27,$C50)&lt;=0,0,求节点([1]各r阵容卡情况!$F$11:$F$27,[1]各r阵容卡情况!I$11:I$27,$C50)),0)</f>
        <v>0</v>
      </c>
      <c r="AR50" s="14">
        <f>IFERROR(IF(求节点([1]各r阵容卡情况!$F$11:$F$27,[1]各r阵容卡情况!J$11:J$27,$C50)&lt;=0,0,求节点([1]各r阵容卡情况!$F$11:$F$27,[1]各r阵容卡情况!J$11:J$27,$C50)),0)</f>
        <v>0</v>
      </c>
      <c r="AS50" s="14">
        <v>0</v>
      </c>
      <c r="AT50" s="14">
        <f>IFERROR(IF(求节点([1]各r阵容卡情况!$F$11:$F$27,[1]各r阵容卡情况!K$11:K$27,$C50)&lt;=0,0,求节点([1]各r阵容卡情况!$F$11:$F$27,[1]各r阵容卡情况!K$11:K$27,$C50)),0)</f>
        <v>3</v>
      </c>
      <c r="AU50" s="14">
        <f>IFERROR(IF(求节点([1]各r阵容卡情况!$F$11:$F$27,[1]各r阵容卡情况!L$11:L$27,$C50)&lt;=0,0,求节点([1]各r阵容卡情况!$F$11:$F$27,[1]各r阵容卡情况!L$11:L$27,$C50)),0)</f>
        <v>5.7436050979558111</v>
      </c>
      <c r="AV50" s="14">
        <f>IFERROR(IF(求节点([1]各r阵容卡情况!$F$11:$F$27,[1]各r阵容卡情况!M$11:M$27,$C50)&lt;=0,0,求节点([1]各r阵容卡情况!$F$11:$F$27,[1]各r阵容卡情况!M$11:M$27,$C50)),0)</f>
        <v>1.3909336779272599</v>
      </c>
      <c r="AW50" s="14">
        <f>IFERROR(IF(求节点([1]各r阵容卡情况!$F$11:$F$27,[1]各r阵容卡情况!N$11:N$27,$C50)&lt;=0,0,求节点([1]各r阵容卡情况!$F$11:$F$27,[1]各r阵容卡情况!N$11:N$27,$C50)),0)</f>
        <v>0</v>
      </c>
      <c r="AX50" s="14">
        <f t="shared" si="17"/>
        <v>0</v>
      </c>
      <c r="AY50" s="14">
        <f t="shared" si="18"/>
        <v>15</v>
      </c>
      <c r="AZ50" s="14">
        <f t="shared" si="19"/>
        <v>35</v>
      </c>
      <c r="BA50" s="14">
        <f t="shared" si="20"/>
        <v>29</v>
      </c>
      <c r="BB50" s="14">
        <f t="shared" si="21"/>
        <v>50</v>
      </c>
      <c r="BC50" s="14">
        <v>0</v>
      </c>
      <c r="BD50" s="15">
        <f>IFERROR(IF(求节点([1]各r阵容卡情况!$F$11:$F$27,[1]各r阵容卡情况!S$11:S$27,$C50)&lt;=0,0,求节点([1]各r阵容卡情况!$F$11:$F$27,[1]各r阵容卡情况!S$11:S$27,$C50)),0)</f>
        <v>1.8</v>
      </c>
      <c r="BE50" s="15">
        <f>IFERROR(IF(求节点([1]各r阵容卡情况!$F$11:$F$27,[1]各r阵容卡情况!T$11:T$27,$C50)&lt;=0,0,求节点([1]各r阵容卡情况!$F$11:$F$27,[1]各r阵容卡情况!T$11:T$27,$C50)),0)</f>
        <v>1.8</v>
      </c>
      <c r="BF50" s="15">
        <f>IFERROR(IF(求节点([1]各r阵容卡情况!$F$11:$F$27,[1]各r阵容卡情况!U$11:U$27,$C50)&lt;=0,0,求节点([1]各r阵容卡情况!$F$11:$F$27,[1]各r阵容卡情况!U$11:U$27,$C50)),0)</f>
        <v>1.8</v>
      </c>
      <c r="BG50" s="15">
        <f>IFERROR(IF(求节点([1]各r阵容卡情况!$F$11:$F$27,[1]各r阵容卡情况!V$11:V$27,$C50)&lt;=0,0,求节点([1]各r阵容卡情况!$F$11:$F$27,[1]各r阵容卡情况!V$11:V$27,$C50)),0)</f>
        <v>1.8</v>
      </c>
      <c r="BH50" s="14">
        <f t="shared" si="40"/>
        <v>10</v>
      </c>
      <c r="BI50" s="14">
        <f t="shared" si="40"/>
        <v>10</v>
      </c>
      <c r="BJ50" s="14">
        <f t="shared" si="23"/>
        <v>45</v>
      </c>
      <c r="BK50" s="14">
        <f t="shared" si="41"/>
        <v>45</v>
      </c>
      <c r="BL50" s="14">
        <f t="shared" si="41"/>
        <v>45</v>
      </c>
      <c r="BM50" s="14">
        <v>0</v>
      </c>
      <c r="BN50" s="14">
        <f>IFERROR(IF(求节点([1]各r阵容卡情况!$F$11:$F$27,[1]各r阵容卡情况!AA$11:AA$27,$C50)&lt;=0,0,求节点([1]各r阵容卡情况!$F$11:$F$27,[1]各r阵容卡情况!AA$11:AA$27,$C50)),0)</f>
        <v>0</v>
      </c>
      <c r="BO50" s="14">
        <f>IFERROR(IF(求节点([1]各r阵容卡情况!$F$11:$F$27,[1]各r阵容卡情况!AB$11:AB$27,$C50)&lt;=0,0,求节点([1]各r阵容卡情况!$F$11:$F$27,[1]各r阵容卡情况!AB$11:AB$27,$C50)),0)</f>
        <v>2</v>
      </c>
      <c r="BP50" s="14">
        <f>IFERROR(IF(求节点([1]各r阵容卡情况!$F$11:$F$27,[1]各r阵容卡情况!AC$11:AC$27,$C50)&lt;=0,0,求节点([1]各r阵容卡情况!$F$11:$F$27,[1]各r阵容卡情况!AC$11:AC$27,$C50)),0)</f>
        <v>2</v>
      </c>
      <c r="BQ50" s="14">
        <f>IFERROR(IF(求节点([1]各r阵容卡情况!$F$11:$F$27,[1]各r阵容卡情况!AD$11:AD$27,$C50)&lt;=0,0,求节点([1]各r阵容卡情况!$F$11:$F$27,[1]各r阵容卡情况!AD$11:AD$27,$C50)),0)</f>
        <v>2</v>
      </c>
      <c r="BR50" s="14">
        <f t="shared" si="25"/>
        <v>0</v>
      </c>
      <c r="BS50" s="14">
        <f t="shared" si="26"/>
        <v>0</v>
      </c>
      <c r="BT50" s="14">
        <f t="shared" si="27"/>
        <v>4</v>
      </c>
      <c r="BU50" s="14">
        <f t="shared" si="28"/>
        <v>30</v>
      </c>
      <c r="BV50" s="14">
        <f t="shared" si="29"/>
        <v>80</v>
      </c>
      <c r="CH50" s="27">
        <f t="shared" si="30"/>
        <v>0</v>
      </c>
      <c r="CI50" s="27">
        <f t="shared" si="31"/>
        <v>5.9999999999999991</v>
      </c>
      <c r="CJ50" s="27">
        <f t="shared" si="32"/>
        <v>6.3845975863829061</v>
      </c>
      <c r="CK50" s="27">
        <f t="shared" si="33"/>
        <v>0</v>
      </c>
      <c r="CL50" s="27">
        <f t="shared" si="34"/>
        <v>0</v>
      </c>
    </row>
    <row r="51" spans="3:90" x14ac:dyDescent="0.15">
      <c r="C51" s="13">
        <v>46</v>
      </c>
      <c r="D51" s="14">
        <v>21</v>
      </c>
      <c r="E51" s="14">
        <f>IFERROR(IF(求节点([1]基础状态预期!$D$17:$D$33,[1]基础状态预期!F$17:F$33,$C51)&lt;=0,0,求节点([1]基础状态预期!$D$17:$D$33,[1]基础状态预期!F$17:F$33,$C51)),0)</f>
        <v>0</v>
      </c>
      <c r="F51" s="14">
        <f>IFERROR(IF(求节点([1]基础状态预期!$D$17:$D$33,[1]基础状态预期!G$17:G$33,$C51)&lt;=0,0,求节点([1]基础状态预期!$D$17:$D$33,[1]基础状态预期!G$17:G$33,$C51)),0)</f>
        <v>0</v>
      </c>
      <c r="G51" s="14">
        <f>IFERROR(IF(求节点([1]基础状态预期!$D$17:$D$33,[1]基础状态预期!H$17:H$33,$C51)&lt;=0,0,求节点([1]基础状态预期!$D$17:$D$33,[1]基础状态预期!H$17:H$33,$C51)),0)</f>
        <v>0</v>
      </c>
      <c r="H51" s="14">
        <f>IFERROR(IF(求节点([1]基础状态预期!$D$17:$D$33,[1]基础状态预期!I$17:I$33,$C51)&lt;=0,0,求节点([1]基础状态预期!$D$17:$D$33,[1]基础状态预期!I$17:I$33,$C51)),0)</f>
        <v>6</v>
      </c>
      <c r="I51" s="14">
        <f>IFERROR(IF(求节点([1]基础状态预期!$D$17:$D$33,[1]基础状态预期!J$17:J$33,$C51)&lt;=0,0,求节点([1]基础状态预期!$D$17:$D$33,[1]基础状态预期!J$17:J$33,$C51)),0)</f>
        <v>0</v>
      </c>
      <c r="J51" s="14">
        <f>IFERROR(IF(求节点([1]基础状态预期!$D$17:$D$33,[1]基础状态预期!K$17:K$33,$C51)&lt;=0,0,求节点([1]基础状态预期!$D$17:$D$33,[1]基础状态预期!K$17:K$33,$C51)),0)</f>
        <v>0</v>
      </c>
      <c r="K51" s="14">
        <f>IFERROR(IF(求节点([1]基础状态预期!$D$17:$D$33,[1]基础状态预期!L$17:L$33,$C51)&lt;=0,0,求节点([1]基础状态预期!$D$17:$D$33,[1]基础状态预期!L$17:L$33,$C51)),0)</f>
        <v>0</v>
      </c>
      <c r="L51" s="14">
        <f>IFERROR(IF(求节点([1]基础状态预期!$D$17:$D$33,[1]基础状态预期!M$17:M$33,$C51)&lt;=0,0,求节点([1]基础状态预期!$D$17:$D$33,[1]基础状态预期!M$17:M$33,$C51)),0)</f>
        <v>0</v>
      </c>
      <c r="M51" s="14">
        <f>IFERROR(IF(求节点([1]基础状态预期!$D$17:$D$33,[1]基础状态预期!N$17:N$33,$C51)&lt;=0,0,求节点([1]基础状态预期!$D$17:$D$33,[1]基础状态预期!N$17:N$33,$C51)),0)</f>
        <v>1.5194013532257264</v>
      </c>
      <c r="N51" s="14">
        <f>IFERROR(IF(求节点([1]基础状态预期!$D$17:$D$33,[1]基础状态预期!O$17:O$33,$C51)&lt;=0,0,求节点([1]基础状态预期!$D$17:$D$33,[1]基础状态预期!O$17:O$33,$C51)),0)</f>
        <v>0</v>
      </c>
      <c r="O51" s="14">
        <f t="shared" si="35"/>
        <v>0</v>
      </c>
      <c r="P51" s="14">
        <f t="shared" si="36"/>
        <v>6</v>
      </c>
      <c r="Q51" s="14">
        <f t="shared" si="37"/>
        <v>10</v>
      </c>
      <c r="R51" s="14">
        <f t="shared" si="38"/>
        <v>29</v>
      </c>
      <c r="S51" s="14">
        <f t="shared" si="39"/>
        <v>50</v>
      </c>
      <c r="T51" s="32">
        <f>IFERROR(IF(求节点([1]基础状态预期!$D$17:$D$55,[1]基础状态预期!P$17:P$55,$C51)&lt;=0,0,求节点([1]基础状态预期!$D$17:$D$55,[1]基础状态预期!P$17:P$55,$C51)),0)</f>
        <v>0</v>
      </c>
      <c r="U51" s="32">
        <f>IFERROR(IF(求节点([1]基础状态预期!$D$17:$D$55,[1]基础状态预期!Q$17:Q$55,$C51)&lt;=0,0,求节点([1]基础状态预期!$D$17:$D$55,[1]基础状态预期!Q$17:Q$55,$C51)),0)</f>
        <v>0</v>
      </c>
      <c r="V51" s="32">
        <f>IFERROR(IF(求节点([1]基础状态预期!$D$17:$D$55,[1]基础状态预期!R$17:R$55,$C51)&lt;=0,0,求节点([1]基础状态预期!$D$17:$D$55,[1]基础状态预期!R$17:R$55,$C51)),0)</f>
        <v>1.8399999999999999</v>
      </c>
      <c r="W51" s="32">
        <f>IFERROR(IF(求节点([1]基础状态预期!$D$17:$D$55,[1]基础状态预期!S$17:S$55,$C51)&lt;=0,0,求节点([1]基础状态预期!$D$17:$D$55,[1]基础状态预期!S$17:S$55,$C51)),0)</f>
        <v>1.84</v>
      </c>
      <c r="X51" s="32">
        <f>IFERROR(IF(求节点([1]基础状态预期!$D$17:$D$55,[1]基础状态预期!T$17:T$55,$C51)&lt;=0,0,求节点([1]基础状态预期!$D$17:$D$55,[1]基础状态预期!T$17:T$55,$C51)),0)</f>
        <v>0</v>
      </c>
      <c r="Y51" s="32">
        <f>IFERROR(IF(求节点([1]基础状态预期!$D$17:$D$55,[1]基础状态预期!U$17:U$55,$C51)&lt;=0,0,求节点([1]基础状态预期!$D$17:$D$55,[1]基础状态预期!U$17:U$55,$C51)),0)</f>
        <v>0</v>
      </c>
      <c r="Z51" s="32">
        <f>MIN(IFERROR(IF(求节点([1]基础状态预期!$D$17:$D$55,[1]基础状态预期!V$17:V$55,$C51)&lt;=0,0,求节点([1]基础状态预期!$D$17:$D$55,[1]基础状态预期!V$17:V$55,$C51)),0),10)</f>
        <v>0</v>
      </c>
      <c r="AA51" s="32">
        <f>MIN(IFERROR(IF(求节点([1]基础状态预期!$D$17:$D$55,[1]基础状态预期!W$17:W$55,$C51)&lt;=0,0,求节点([1]基础状态预期!$D$17:$D$55,[1]基础状态预期!W$17:W$55,$C51)),0),60)</f>
        <v>60</v>
      </c>
      <c r="AB51" s="32">
        <f>MIN(IFERROR(IF(求节点([1]基础状态预期!$D$17:$D$55,[1]基础状态预期!X$17:X$55,$C51)&lt;=0,0,求节点([1]基础状态预期!$D$17:$D$55,[1]基础状态预期!X$17:X$55,$C51)),0),80)</f>
        <v>80</v>
      </c>
      <c r="AC51" s="32">
        <f>MIN(IFERROR(IF(求节点([1]基础状态预期!$D$17:$D$55,[1]基础状态预期!Y$17:Y$55,$C51)&lt;=0,0,求节点([1]基础状态预期!$D$17:$D$55,[1]基础状态预期!Y$17:Y$55,$C51)),0),80)</f>
        <v>0</v>
      </c>
      <c r="AD51" s="32">
        <f>IFERROR(IF(求节点([1]基础状态预期!$D$17:$D$55,[1]基础状态预期!Z$17:Z$55,$C51)&lt;=0,0,求节点([1]基础状态预期!$D$17:$D$55,[1]基础状态预期!Z$17:Z$55,$C51)),0)</f>
        <v>0</v>
      </c>
      <c r="AE51" s="32">
        <f>IFERROR(IF(求节点([1]基础状态预期!$D$17:$D$55,[1]基础状态预期!AA$17:AA$55,$C51)&lt;=0,0,求节点([1]基础状态预期!$D$17:$D$55,[1]基础状态预期!AA$17:AA$55,$C51)),0)</f>
        <v>0</v>
      </c>
      <c r="AF51" s="32">
        <f>IFERROR(IF(求节点([1]基础状态预期!$D$17:$D$55,[1]基础状态预期!AB$17:AB$55,$C51)&lt;=0,0,求节点([1]基础状态预期!$D$17:$D$55,[1]基础状态预期!AB$17:AB$55,$C51)),0)</f>
        <v>0</v>
      </c>
      <c r="AG51" s="32">
        <f>IFERROR(IF(求节点([1]基础状态预期!$D$17:$D$55,[1]基础状态预期!AC$17:AC$55,$C51)&lt;=0,0,求节点([1]基础状态预期!$D$17:$D$55,[1]基础状态预期!AC$17:AC$55,$C51)),0)</f>
        <v>2</v>
      </c>
      <c r="AH51" s="32">
        <f>IFERROR(IF(求节点([1]基础状态预期!$D$17:$D$55,[1]基础状态预期!AD$17:AD$55,$C51)&lt;=0,0,求节点([1]基础状态预期!$D$17:$D$55,[1]基础状态预期!AD$17:AD$55,$C51)),0)</f>
        <v>0</v>
      </c>
      <c r="AI51" s="14">
        <f t="shared" si="12"/>
        <v>0</v>
      </c>
      <c r="AJ51" s="14">
        <f t="shared" si="13"/>
        <v>0</v>
      </c>
      <c r="AK51" s="14">
        <f t="shared" si="14"/>
        <v>0</v>
      </c>
      <c r="AL51" s="14">
        <f t="shared" si="15"/>
        <v>30</v>
      </c>
      <c r="AM51" s="14">
        <f t="shared" si="16"/>
        <v>0</v>
      </c>
      <c r="AN51" s="14">
        <v>0</v>
      </c>
      <c r="AO51" s="14">
        <f>IFERROR(IF(求节点([1]各r阵容卡情况!$F$11:$F$27,[1]各r阵容卡情况!G$11:G$27,$C51)&lt;=0,0,求节点([1]各r阵容卡情况!$F$11:$F$27,[1]各r阵容卡情况!G$11:G$27,$C51)),0)</f>
        <v>6</v>
      </c>
      <c r="AP51" s="14">
        <f>IFERROR(IF(求节点([1]各r阵容卡情况!$F$11:$F$27,[1]各r阵容卡情况!H$11:H$27,$C51)&lt;=0,0,求节点([1]各r阵容卡情况!$F$11:$F$27,[1]各r阵容卡情况!H$11:H$27,$C51)),0)</f>
        <v>6.7409348626824688</v>
      </c>
      <c r="AQ51" s="14">
        <f>IFERROR(IF(求节点([1]各r阵容卡情况!$F$11:$F$27,[1]各r阵容卡情况!I$11:I$27,$C51)&lt;=0,0,求节点([1]各r阵容卡情况!$F$11:$F$27,[1]各r阵容卡情况!I$11:I$27,$C51)),0)</f>
        <v>0</v>
      </c>
      <c r="AR51" s="14">
        <f>IFERROR(IF(求节点([1]各r阵容卡情况!$F$11:$F$27,[1]各r阵容卡情况!J$11:J$27,$C51)&lt;=0,0,求节点([1]各r阵容卡情况!$F$11:$F$27,[1]各r阵容卡情况!J$11:J$27,$C51)),0)</f>
        <v>0</v>
      </c>
      <c r="AS51" s="14">
        <v>0</v>
      </c>
      <c r="AT51" s="14">
        <f>IFERROR(IF(求节点([1]各r阵容卡情况!$F$11:$F$27,[1]各r阵容卡情况!K$11:K$27,$C51)&lt;=0,0,求节点([1]各r阵容卡情况!$F$11:$F$27,[1]各r阵容卡情况!K$11:K$27,$C51)),0)</f>
        <v>3</v>
      </c>
      <c r="AU51" s="14">
        <f>IFERROR(IF(求节点([1]各r阵容卡情况!$F$11:$F$27,[1]各r阵容卡情况!L$11:L$27,$C51)&lt;=0,0,求节点([1]各r阵容卡情况!$F$11:$F$27,[1]各r阵容卡情况!L$11:L$27,$C51)),0)</f>
        <v>5.8001625602211702</v>
      </c>
      <c r="AV51" s="14">
        <f>IFERROR(IF(求节点([1]各r阵容卡情况!$F$11:$F$27,[1]各r阵容卡情况!M$11:M$27,$C51)&lt;=0,0,求节点([1]各r阵容卡情况!$F$11:$F$27,[1]各r阵容卡情况!M$11:M$27,$C51)),0)</f>
        <v>1.5194013532257264</v>
      </c>
      <c r="AW51" s="14">
        <f>IFERROR(IF(求节点([1]各r阵容卡情况!$F$11:$F$27,[1]各r阵容卡情况!N$11:N$27,$C51)&lt;=0,0,求节点([1]各r阵容卡情况!$F$11:$F$27,[1]各r阵容卡情况!N$11:N$27,$C51)),0)</f>
        <v>0</v>
      </c>
      <c r="AX51" s="14">
        <f t="shared" si="17"/>
        <v>0</v>
      </c>
      <c r="AY51" s="14">
        <f t="shared" si="18"/>
        <v>15</v>
      </c>
      <c r="AZ51" s="14">
        <f t="shared" si="19"/>
        <v>35</v>
      </c>
      <c r="BA51" s="14">
        <f t="shared" si="20"/>
        <v>29</v>
      </c>
      <c r="BB51" s="14">
        <f t="shared" si="21"/>
        <v>50</v>
      </c>
      <c r="BC51" s="14">
        <v>0</v>
      </c>
      <c r="BD51" s="15">
        <f>IFERROR(IF(求节点([1]各r阵容卡情况!$F$11:$F$27,[1]各r阵容卡情况!S$11:S$27,$C51)&lt;=0,0,求节点([1]各r阵容卡情况!$F$11:$F$27,[1]各r阵容卡情况!S$11:S$27,$C51)),0)</f>
        <v>1.84</v>
      </c>
      <c r="BE51" s="15">
        <f>IFERROR(IF(求节点([1]各r阵容卡情况!$F$11:$F$27,[1]各r阵容卡情况!T$11:T$27,$C51)&lt;=0,0,求节点([1]各r阵容卡情况!$F$11:$F$27,[1]各r阵容卡情况!T$11:T$27,$C51)),0)</f>
        <v>1.84</v>
      </c>
      <c r="BF51" s="15">
        <f>IFERROR(IF(求节点([1]各r阵容卡情况!$F$11:$F$27,[1]各r阵容卡情况!U$11:U$27,$C51)&lt;=0,0,求节点([1]各r阵容卡情况!$F$11:$F$27,[1]各r阵容卡情况!U$11:U$27,$C51)),0)</f>
        <v>1.84</v>
      </c>
      <c r="BG51" s="15">
        <f>IFERROR(IF(求节点([1]各r阵容卡情况!$F$11:$F$27,[1]各r阵容卡情况!V$11:V$27,$C51)&lt;=0,0,求节点([1]各r阵容卡情况!$F$11:$F$27,[1]各r阵容卡情况!V$11:V$27,$C51)),0)</f>
        <v>1.84</v>
      </c>
      <c r="BH51" s="14">
        <f t="shared" si="40"/>
        <v>10</v>
      </c>
      <c r="BI51" s="14">
        <f t="shared" si="40"/>
        <v>10</v>
      </c>
      <c r="BJ51" s="14">
        <f t="shared" si="23"/>
        <v>46</v>
      </c>
      <c r="BK51" s="14">
        <f t="shared" si="41"/>
        <v>46</v>
      </c>
      <c r="BL51" s="14">
        <f t="shared" si="41"/>
        <v>46</v>
      </c>
      <c r="BM51" s="14">
        <v>0</v>
      </c>
      <c r="BN51" s="14">
        <f>IFERROR(IF(求节点([1]各r阵容卡情况!$F$11:$F$27,[1]各r阵容卡情况!AA$11:AA$27,$C51)&lt;=0,0,求节点([1]各r阵容卡情况!$F$11:$F$27,[1]各r阵容卡情况!AA$11:AA$27,$C51)),0)</f>
        <v>0</v>
      </c>
      <c r="BO51" s="14">
        <f>IFERROR(IF(求节点([1]各r阵容卡情况!$F$11:$F$27,[1]各r阵容卡情况!AB$11:AB$27,$C51)&lt;=0,0,求节点([1]各r阵容卡情况!$F$11:$F$27,[1]各r阵容卡情况!AB$11:AB$27,$C51)),0)</f>
        <v>2</v>
      </c>
      <c r="BP51" s="14">
        <f>IFERROR(IF(求节点([1]各r阵容卡情况!$F$11:$F$27,[1]各r阵容卡情况!AC$11:AC$27,$C51)&lt;=0,0,求节点([1]各r阵容卡情况!$F$11:$F$27,[1]各r阵容卡情况!AC$11:AC$27,$C51)),0)</f>
        <v>2</v>
      </c>
      <c r="BQ51" s="14">
        <f>IFERROR(IF(求节点([1]各r阵容卡情况!$F$11:$F$27,[1]各r阵容卡情况!AD$11:AD$27,$C51)&lt;=0,0,求节点([1]各r阵容卡情况!$F$11:$F$27,[1]各r阵容卡情况!AD$11:AD$27,$C51)),0)</f>
        <v>2</v>
      </c>
      <c r="BR51" s="14">
        <f t="shared" si="25"/>
        <v>0</v>
      </c>
      <c r="BS51" s="14">
        <f t="shared" si="26"/>
        <v>0</v>
      </c>
      <c r="BT51" s="14">
        <f t="shared" si="27"/>
        <v>4</v>
      </c>
      <c r="BU51" s="14">
        <f t="shared" si="28"/>
        <v>30</v>
      </c>
      <c r="BV51" s="14">
        <f t="shared" si="29"/>
        <v>80</v>
      </c>
      <c r="CH51" s="27">
        <f t="shared" si="30"/>
        <v>0</v>
      </c>
      <c r="CI51" s="27">
        <f t="shared" si="31"/>
        <v>6.0000000000000009</v>
      </c>
      <c r="CJ51" s="27">
        <f t="shared" si="32"/>
        <v>6.7409348626824679</v>
      </c>
      <c r="CK51" s="27">
        <f t="shared" si="33"/>
        <v>0</v>
      </c>
      <c r="CL51" s="27">
        <f t="shared" si="34"/>
        <v>0</v>
      </c>
    </row>
    <row r="52" spans="3:90" x14ac:dyDescent="0.15">
      <c r="C52" s="13">
        <v>47</v>
      </c>
      <c r="D52" s="14">
        <v>21</v>
      </c>
      <c r="E52" s="14">
        <f>IFERROR(IF(求节点([1]基础状态预期!$D$17:$D$33,[1]基础状态预期!F$17:F$33,$C52)&lt;=0,0,求节点([1]基础状态预期!$D$17:$D$33,[1]基础状态预期!F$17:F$33,$C52)),0)</f>
        <v>0</v>
      </c>
      <c r="F52" s="14">
        <f>IFERROR(IF(求节点([1]基础状态预期!$D$17:$D$33,[1]基础状态预期!G$17:G$33,$C52)&lt;=0,0,求节点([1]基础状态预期!$D$17:$D$33,[1]基础状态预期!G$17:G$33,$C52)),0)</f>
        <v>0</v>
      </c>
      <c r="G52" s="14">
        <f>IFERROR(IF(求节点([1]基础状态预期!$D$17:$D$33,[1]基础状态预期!H$17:H$33,$C52)&lt;=0,0,求节点([1]基础状态预期!$D$17:$D$33,[1]基础状态预期!H$17:H$33,$C52)),0)</f>
        <v>0</v>
      </c>
      <c r="H52" s="14">
        <f>IFERROR(IF(求节点([1]基础状态预期!$D$17:$D$33,[1]基础状态预期!I$17:I$33,$C52)&lt;=0,0,求节点([1]基础状态预期!$D$17:$D$33,[1]基础状态预期!I$17:I$33,$C52)),0)</f>
        <v>6</v>
      </c>
      <c r="I52" s="14">
        <f>IFERROR(IF(求节点([1]基础状态预期!$D$17:$D$33,[1]基础状态预期!J$17:J$33,$C52)&lt;=0,0,求节点([1]基础状态预期!$D$17:$D$33,[1]基础状态预期!J$17:J$33,$C52)),0)</f>
        <v>0</v>
      </c>
      <c r="J52" s="14">
        <f>IFERROR(IF(求节点([1]基础状态预期!$D$17:$D$33,[1]基础状态预期!K$17:K$33,$C52)&lt;=0,0,求节点([1]基础状态预期!$D$17:$D$33,[1]基础状态预期!K$17:K$33,$C52)),0)</f>
        <v>0</v>
      </c>
      <c r="K52" s="14">
        <f>IFERROR(IF(求节点([1]基础状态预期!$D$17:$D$33,[1]基础状态预期!L$17:L$33,$C52)&lt;=0,0,求节点([1]基础状态预期!$D$17:$D$33,[1]基础状态预期!L$17:L$33,$C52)),0)</f>
        <v>0</v>
      </c>
      <c r="L52" s="14">
        <f>IFERROR(IF(求节点([1]基础状态预期!$D$17:$D$33,[1]基础状态预期!M$17:M$33,$C52)&lt;=0,0,求节点([1]基础状态预期!$D$17:$D$33,[1]基础状态预期!M$17:M$33,$C52)),0)</f>
        <v>0</v>
      </c>
      <c r="M52" s="14">
        <f>IFERROR(IF(求节点([1]基础状态预期!$D$17:$D$33,[1]基础状态预期!N$17:N$33,$C52)&lt;=0,0,求节点([1]基础状态预期!$D$17:$D$33,[1]基础状态预期!N$17:N$33,$C52)),0)</f>
        <v>1.647869028524193</v>
      </c>
      <c r="N52" s="14">
        <f>IFERROR(IF(求节点([1]基础状态预期!$D$17:$D$33,[1]基础状态预期!O$17:O$33,$C52)&lt;=0,0,求节点([1]基础状态预期!$D$17:$D$33,[1]基础状态预期!O$17:O$33,$C52)),0)</f>
        <v>0</v>
      </c>
      <c r="O52" s="14">
        <f t="shared" si="35"/>
        <v>0</v>
      </c>
      <c r="P52" s="14">
        <f t="shared" si="36"/>
        <v>6</v>
      </c>
      <c r="Q52" s="14">
        <f t="shared" si="37"/>
        <v>10</v>
      </c>
      <c r="R52" s="14">
        <f t="shared" si="38"/>
        <v>29</v>
      </c>
      <c r="S52" s="14">
        <f t="shared" si="39"/>
        <v>50</v>
      </c>
      <c r="T52" s="32">
        <f>IFERROR(IF(求节点([1]基础状态预期!$D$17:$D$55,[1]基础状态预期!P$17:P$55,$C52)&lt;=0,0,求节点([1]基础状态预期!$D$17:$D$55,[1]基础状态预期!P$17:P$55,$C52)),0)</f>
        <v>0</v>
      </c>
      <c r="U52" s="32">
        <f>IFERROR(IF(求节点([1]基础状态预期!$D$17:$D$55,[1]基础状态预期!Q$17:Q$55,$C52)&lt;=0,0,求节点([1]基础状态预期!$D$17:$D$55,[1]基础状态预期!Q$17:Q$55,$C52)),0)</f>
        <v>0</v>
      </c>
      <c r="V52" s="32">
        <f>IFERROR(IF(求节点([1]基础状态预期!$D$17:$D$55,[1]基础状态预期!R$17:R$55,$C52)&lt;=0,0,求节点([1]基础状态预期!$D$17:$D$55,[1]基础状态预期!R$17:R$55,$C52)),0)</f>
        <v>1.88</v>
      </c>
      <c r="W52" s="32">
        <f>IFERROR(IF(求节点([1]基础状态预期!$D$17:$D$55,[1]基础状态预期!S$17:S$55,$C52)&lt;=0,0,求节点([1]基础状态预期!$D$17:$D$55,[1]基础状态预期!S$17:S$55,$C52)),0)</f>
        <v>1.8800000000000001</v>
      </c>
      <c r="X52" s="32">
        <f>IFERROR(IF(求节点([1]基础状态预期!$D$17:$D$55,[1]基础状态预期!T$17:T$55,$C52)&lt;=0,0,求节点([1]基础状态预期!$D$17:$D$55,[1]基础状态预期!T$17:T$55,$C52)),0)</f>
        <v>0</v>
      </c>
      <c r="Y52" s="32">
        <f>IFERROR(IF(求节点([1]基础状态预期!$D$17:$D$55,[1]基础状态预期!U$17:U$55,$C52)&lt;=0,0,求节点([1]基础状态预期!$D$17:$D$55,[1]基础状态预期!U$17:U$55,$C52)),0)</f>
        <v>0</v>
      </c>
      <c r="Z52" s="32">
        <f>MIN(IFERROR(IF(求节点([1]基础状态预期!$D$17:$D$55,[1]基础状态预期!V$17:V$55,$C52)&lt;=0,0,求节点([1]基础状态预期!$D$17:$D$55,[1]基础状态预期!V$17:V$55,$C52)),0),10)</f>
        <v>0</v>
      </c>
      <c r="AA52" s="32">
        <f>MIN(IFERROR(IF(求节点([1]基础状态预期!$D$17:$D$55,[1]基础状态预期!W$17:W$55,$C52)&lt;=0,0,求节点([1]基础状态预期!$D$17:$D$55,[1]基础状态预期!W$17:W$55,$C52)),0),60)</f>
        <v>60</v>
      </c>
      <c r="AB52" s="32">
        <f>MIN(IFERROR(IF(求节点([1]基础状态预期!$D$17:$D$55,[1]基础状态预期!X$17:X$55,$C52)&lt;=0,0,求节点([1]基础状态预期!$D$17:$D$55,[1]基础状态预期!X$17:X$55,$C52)),0),80)</f>
        <v>80</v>
      </c>
      <c r="AC52" s="32">
        <f>MIN(IFERROR(IF(求节点([1]基础状态预期!$D$17:$D$55,[1]基础状态预期!Y$17:Y$55,$C52)&lt;=0,0,求节点([1]基础状态预期!$D$17:$D$55,[1]基础状态预期!Y$17:Y$55,$C52)),0),80)</f>
        <v>0</v>
      </c>
      <c r="AD52" s="32">
        <f>IFERROR(IF(求节点([1]基础状态预期!$D$17:$D$55,[1]基础状态预期!Z$17:Z$55,$C52)&lt;=0,0,求节点([1]基础状态预期!$D$17:$D$55,[1]基础状态预期!Z$17:Z$55,$C52)),0)</f>
        <v>0</v>
      </c>
      <c r="AE52" s="32">
        <f>IFERROR(IF(求节点([1]基础状态预期!$D$17:$D$55,[1]基础状态预期!AA$17:AA$55,$C52)&lt;=0,0,求节点([1]基础状态预期!$D$17:$D$55,[1]基础状态预期!AA$17:AA$55,$C52)),0)</f>
        <v>0</v>
      </c>
      <c r="AF52" s="32">
        <f>IFERROR(IF(求节点([1]基础状态预期!$D$17:$D$55,[1]基础状态预期!AB$17:AB$55,$C52)&lt;=0,0,求节点([1]基础状态预期!$D$17:$D$55,[1]基础状态预期!AB$17:AB$55,$C52)),0)</f>
        <v>0</v>
      </c>
      <c r="AG52" s="32">
        <f>IFERROR(IF(求节点([1]基础状态预期!$D$17:$D$55,[1]基础状态预期!AC$17:AC$55,$C52)&lt;=0,0,求节点([1]基础状态预期!$D$17:$D$55,[1]基础状态预期!AC$17:AC$55,$C52)),0)</f>
        <v>2</v>
      </c>
      <c r="AH52" s="32">
        <f>IFERROR(IF(求节点([1]基础状态预期!$D$17:$D$55,[1]基础状态预期!AD$17:AD$55,$C52)&lt;=0,0,求节点([1]基础状态预期!$D$17:$D$55,[1]基础状态预期!AD$17:AD$55,$C52)),0)</f>
        <v>0</v>
      </c>
      <c r="AI52" s="14">
        <f t="shared" si="12"/>
        <v>0</v>
      </c>
      <c r="AJ52" s="14">
        <f t="shared" si="13"/>
        <v>0</v>
      </c>
      <c r="AK52" s="14">
        <f t="shared" si="14"/>
        <v>0</v>
      </c>
      <c r="AL52" s="14">
        <f t="shared" si="15"/>
        <v>30</v>
      </c>
      <c r="AM52" s="14">
        <f t="shared" si="16"/>
        <v>0</v>
      </c>
      <c r="AN52" s="14">
        <v>0</v>
      </c>
      <c r="AO52" s="14">
        <f>IFERROR(IF(求节点([1]各r阵容卡情况!$F$11:$F$27,[1]各r阵容卡情况!G$11:G$27,$C52)&lt;=0,0,求节点([1]各r阵容卡情况!$F$11:$F$27,[1]各r阵容卡情况!G$11:G$27,$C52)),0)</f>
        <v>6</v>
      </c>
      <c r="AP52" s="14">
        <f>IFERROR(IF(求节点([1]各r阵容卡情况!$F$11:$F$27,[1]各r阵容卡情况!H$11:H$27,$C52)&lt;=0,0,求节点([1]各r阵容卡情况!$F$11:$F$27,[1]各r阵容卡情况!H$11:H$27,$C52)),0)</f>
        <v>7.0972721389820306</v>
      </c>
      <c r="AQ52" s="14">
        <f>IFERROR(IF(求节点([1]各r阵容卡情况!$F$11:$F$27,[1]各r阵容卡情况!I$11:I$27,$C52)&lt;=0,0,求节点([1]各r阵容卡情况!$F$11:$F$27,[1]各r阵容卡情况!I$11:I$27,$C52)),0)</f>
        <v>0</v>
      </c>
      <c r="AR52" s="14">
        <f>IFERROR(IF(求节点([1]各r阵容卡情况!$F$11:$F$27,[1]各r阵容卡情况!J$11:J$27,$C52)&lt;=0,0,求节点([1]各r阵容卡情况!$F$11:$F$27,[1]各r阵容卡情况!J$11:J$27,$C52)),0)</f>
        <v>0</v>
      </c>
      <c r="AS52" s="14">
        <v>0</v>
      </c>
      <c r="AT52" s="14">
        <f>IFERROR(IF(求节点([1]各r阵容卡情况!$F$11:$F$27,[1]各r阵容卡情况!K$11:K$27,$C52)&lt;=0,0,求节点([1]各r阵容卡情况!$F$11:$F$27,[1]各r阵容卡情况!K$11:K$27,$C52)),0)</f>
        <v>3</v>
      </c>
      <c r="AU52" s="14">
        <f>IFERROR(IF(求节点([1]各r阵容卡情况!$F$11:$F$27,[1]各r阵容卡情况!L$11:L$27,$C52)&lt;=0,0,求节点([1]各r阵容卡情况!$F$11:$F$27,[1]各r阵容卡情况!L$11:L$27,$C52)),0)</f>
        <v>5.8567200224865301</v>
      </c>
      <c r="AV52" s="14">
        <f>IFERROR(IF(求节点([1]各r阵容卡情况!$F$11:$F$27,[1]各r阵容卡情况!M$11:M$27,$C52)&lt;=0,0,求节点([1]各r阵容卡情况!$F$11:$F$27,[1]各r阵容卡情况!M$11:M$27,$C52)),0)</f>
        <v>1.647869028524193</v>
      </c>
      <c r="AW52" s="14">
        <f>IFERROR(IF(求节点([1]各r阵容卡情况!$F$11:$F$27,[1]各r阵容卡情况!N$11:N$27,$C52)&lt;=0,0,求节点([1]各r阵容卡情况!$F$11:$F$27,[1]各r阵容卡情况!N$11:N$27,$C52)),0)</f>
        <v>0</v>
      </c>
      <c r="AX52" s="14">
        <f t="shared" si="17"/>
        <v>0</v>
      </c>
      <c r="AY52" s="14">
        <f t="shared" si="18"/>
        <v>15</v>
      </c>
      <c r="AZ52" s="14">
        <f t="shared" si="19"/>
        <v>35</v>
      </c>
      <c r="BA52" s="14">
        <f t="shared" si="20"/>
        <v>29</v>
      </c>
      <c r="BB52" s="14">
        <f t="shared" si="21"/>
        <v>50</v>
      </c>
      <c r="BC52" s="14">
        <v>0</v>
      </c>
      <c r="BD52" s="15">
        <f>IFERROR(IF(求节点([1]各r阵容卡情况!$F$11:$F$27,[1]各r阵容卡情况!S$11:S$27,$C52)&lt;=0,0,求节点([1]各r阵容卡情况!$F$11:$F$27,[1]各r阵容卡情况!S$11:S$27,$C52)),0)</f>
        <v>1.8800000000000001</v>
      </c>
      <c r="BE52" s="15">
        <f>IFERROR(IF(求节点([1]各r阵容卡情况!$F$11:$F$27,[1]各r阵容卡情况!T$11:T$27,$C52)&lt;=0,0,求节点([1]各r阵容卡情况!$F$11:$F$27,[1]各r阵容卡情况!T$11:T$27,$C52)),0)</f>
        <v>1.8800000000000001</v>
      </c>
      <c r="BF52" s="15">
        <f>IFERROR(IF(求节点([1]各r阵容卡情况!$F$11:$F$27,[1]各r阵容卡情况!U$11:U$27,$C52)&lt;=0,0,求节点([1]各r阵容卡情况!$F$11:$F$27,[1]各r阵容卡情况!U$11:U$27,$C52)),0)</f>
        <v>1.8800000000000001</v>
      </c>
      <c r="BG52" s="15">
        <f>IFERROR(IF(求节点([1]各r阵容卡情况!$F$11:$F$27,[1]各r阵容卡情况!V$11:V$27,$C52)&lt;=0,0,求节点([1]各r阵容卡情况!$F$11:$F$27,[1]各r阵容卡情况!V$11:V$27,$C52)),0)</f>
        <v>1.8800000000000001</v>
      </c>
      <c r="BH52" s="14">
        <f t="shared" si="40"/>
        <v>10</v>
      </c>
      <c r="BI52" s="14">
        <f t="shared" si="40"/>
        <v>10</v>
      </c>
      <c r="BJ52" s="14">
        <f t="shared" si="23"/>
        <v>47</v>
      </c>
      <c r="BK52" s="14">
        <f t="shared" si="41"/>
        <v>47</v>
      </c>
      <c r="BL52" s="14">
        <f t="shared" si="41"/>
        <v>47</v>
      </c>
      <c r="BM52" s="14">
        <v>0</v>
      </c>
      <c r="BN52" s="14">
        <f>IFERROR(IF(求节点([1]各r阵容卡情况!$F$11:$F$27,[1]各r阵容卡情况!AA$11:AA$27,$C52)&lt;=0,0,求节点([1]各r阵容卡情况!$F$11:$F$27,[1]各r阵容卡情况!AA$11:AA$27,$C52)),0)</f>
        <v>0</v>
      </c>
      <c r="BO52" s="14">
        <f>IFERROR(IF(求节点([1]各r阵容卡情况!$F$11:$F$27,[1]各r阵容卡情况!AB$11:AB$27,$C52)&lt;=0,0,求节点([1]各r阵容卡情况!$F$11:$F$27,[1]各r阵容卡情况!AB$11:AB$27,$C52)),0)</f>
        <v>2</v>
      </c>
      <c r="BP52" s="14">
        <f>IFERROR(IF(求节点([1]各r阵容卡情况!$F$11:$F$27,[1]各r阵容卡情况!AC$11:AC$27,$C52)&lt;=0,0,求节点([1]各r阵容卡情况!$F$11:$F$27,[1]各r阵容卡情况!AC$11:AC$27,$C52)),0)</f>
        <v>2</v>
      </c>
      <c r="BQ52" s="14">
        <f>IFERROR(IF(求节点([1]各r阵容卡情况!$F$11:$F$27,[1]各r阵容卡情况!AD$11:AD$27,$C52)&lt;=0,0,求节点([1]各r阵容卡情况!$F$11:$F$27,[1]各r阵容卡情况!AD$11:AD$27,$C52)),0)</f>
        <v>2</v>
      </c>
      <c r="BR52" s="14">
        <f t="shared" si="25"/>
        <v>0</v>
      </c>
      <c r="BS52" s="14">
        <f t="shared" si="26"/>
        <v>0</v>
      </c>
      <c r="BT52" s="14">
        <f t="shared" si="27"/>
        <v>4</v>
      </c>
      <c r="BU52" s="14">
        <f t="shared" si="28"/>
        <v>30</v>
      </c>
      <c r="BV52" s="14">
        <f t="shared" si="29"/>
        <v>80</v>
      </c>
      <c r="CH52" s="27">
        <f t="shared" si="30"/>
        <v>0</v>
      </c>
      <c r="CI52" s="27">
        <f t="shared" si="31"/>
        <v>5.9999999999999991</v>
      </c>
      <c r="CJ52" s="27">
        <f t="shared" si="32"/>
        <v>7.0972721389820306</v>
      </c>
      <c r="CK52" s="27">
        <f t="shared" si="33"/>
        <v>0</v>
      </c>
      <c r="CL52" s="27">
        <f t="shared" si="34"/>
        <v>0</v>
      </c>
    </row>
    <row r="53" spans="3:90" x14ac:dyDescent="0.15">
      <c r="C53" s="13">
        <v>48</v>
      </c>
      <c r="D53" s="14">
        <v>22</v>
      </c>
      <c r="E53" s="14">
        <f>IFERROR(IF(求节点([1]基础状态预期!$D$17:$D$33,[1]基础状态预期!F$17:F$33,$C53)&lt;=0,0,求节点([1]基础状态预期!$D$17:$D$33,[1]基础状态预期!F$17:F$33,$C53)),0)</f>
        <v>0</v>
      </c>
      <c r="F53" s="14">
        <f>IFERROR(IF(求节点([1]基础状态预期!$D$17:$D$33,[1]基础状态预期!G$17:G$33,$C53)&lt;=0,0,求节点([1]基础状态预期!$D$17:$D$33,[1]基础状态预期!G$17:G$33,$C53)),0)</f>
        <v>0</v>
      </c>
      <c r="G53" s="14">
        <f>IFERROR(IF(求节点([1]基础状态预期!$D$17:$D$33,[1]基础状态预期!H$17:H$33,$C53)&lt;=0,0,求节点([1]基础状态预期!$D$17:$D$33,[1]基础状态预期!H$17:H$33,$C53)),0)</f>
        <v>0</v>
      </c>
      <c r="H53" s="14">
        <f>IFERROR(IF(求节点([1]基础状态预期!$D$17:$D$33,[1]基础状态预期!I$17:I$33,$C53)&lt;=0,0,求节点([1]基础状态预期!$D$17:$D$33,[1]基础状态预期!I$17:I$33,$C53)),0)</f>
        <v>6</v>
      </c>
      <c r="I53" s="14">
        <f>IFERROR(IF(求节点([1]基础状态预期!$D$17:$D$33,[1]基础状态预期!J$17:J$33,$C53)&lt;=0,0,求节点([1]基础状态预期!$D$17:$D$33,[1]基础状态预期!J$17:J$33,$C53)),0)</f>
        <v>0</v>
      </c>
      <c r="J53" s="14">
        <f>IFERROR(IF(求节点([1]基础状态预期!$D$17:$D$33,[1]基础状态预期!K$17:K$33,$C53)&lt;=0,0,求节点([1]基础状态预期!$D$17:$D$33,[1]基础状态预期!K$17:K$33,$C53)),0)</f>
        <v>0</v>
      </c>
      <c r="K53" s="14">
        <f>IFERROR(IF(求节点([1]基础状态预期!$D$17:$D$33,[1]基础状态预期!L$17:L$33,$C53)&lt;=0,0,求节点([1]基础状态预期!$D$17:$D$33,[1]基础状态预期!L$17:L$33,$C53)),0)</f>
        <v>0</v>
      </c>
      <c r="L53" s="14">
        <f>IFERROR(IF(求节点([1]基础状态预期!$D$17:$D$33,[1]基础状态预期!M$17:M$33,$C53)&lt;=0,0,求节点([1]基础状态预期!$D$17:$D$33,[1]基础状态预期!M$17:M$33,$C53)),0)</f>
        <v>0</v>
      </c>
      <c r="M53" s="14">
        <f>IFERROR(IF(求节点([1]基础状态预期!$D$17:$D$33,[1]基础状态预期!N$17:N$33,$C53)&lt;=0,0,求节点([1]基础状态预期!$D$17:$D$33,[1]基础状态预期!N$17:N$33,$C53)),0)</f>
        <v>1.7763367038226598</v>
      </c>
      <c r="N53" s="14">
        <f>IFERROR(IF(求节点([1]基础状态预期!$D$17:$D$33,[1]基础状态预期!O$17:O$33,$C53)&lt;=0,0,求节点([1]基础状态预期!$D$17:$D$33,[1]基础状态预期!O$17:O$33,$C53)),0)</f>
        <v>0</v>
      </c>
      <c r="O53" s="14">
        <f t="shared" si="35"/>
        <v>0</v>
      </c>
      <c r="P53" s="14">
        <f t="shared" si="36"/>
        <v>6</v>
      </c>
      <c r="Q53" s="14">
        <f t="shared" si="37"/>
        <v>10</v>
      </c>
      <c r="R53" s="14">
        <f t="shared" si="38"/>
        <v>29</v>
      </c>
      <c r="S53" s="14">
        <f t="shared" si="39"/>
        <v>50</v>
      </c>
      <c r="T53" s="32">
        <f>IFERROR(IF(求节点([1]基础状态预期!$D$17:$D$55,[1]基础状态预期!P$17:P$55,$C53)&lt;=0,0,求节点([1]基础状态预期!$D$17:$D$55,[1]基础状态预期!P$17:P$55,$C53)),0)</f>
        <v>0</v>
      </c>
      <c r="U53" s="32">
        <f>IFERROR(IF(求节点([1]基础状态预期!$D$17:$D$55,[1]基础状态预期!Q$17:Q$55,$C53)&lt;=0,0,求节点([1]基础状态预期!$D$17:$D$55,[1]基础状态预期!Q$17:Q$55,$C53)),0)</f>
        <v>0</v>
      </c>
      <c r="V53" s="32">
        <f>IFERROR(IF(求节点([1]基础状态预期!$D$17:$D$55,[1]基础状态预期!R$17:R$55,$C53)&lt;=0,0,求节点([1]基础状态预期!$D$17:$D$55,[1]基础状态预期!R$17:R$55,$C53)),0)</f>
        <v>1.92</v>
      </c>
      <c r="W53" s="32">
        <f>IFERROR(IF(求节点([1]基础状态预期!$D$17:$D$55,[1]基础状态预期!S$17:S$55,$C53)&lt;=0,0,求节点([1]基础状态预期!$D$17:$D$55,[1]基础状态预期!S$17:S$55,$C53)),0)</f>
        <v>1.92</v>
      </c>
      <c r="X53" s="32">
        <f>IFERROR(IF(求节点([1]基础状态预期!$D$17:$D$55,[1]基础状态预期!T$17:T$55,$C53)&lt;=0,0,求节点([1]基础状态预期!$D$17:$D$55,[1]基础状态预期!T$17:T$55,$C53)),0)</f>
        <v>0</v>
      </c>
      <c r="Y53" s="32">
        <f>IFERROR(IF(求节点([1]基础状态预期!$D$17:$D$55,[1]基础状态预期!U$17:U$55,$C53)&lt;=0,0,求节点([1]基础状态预期!$D$17:$D$55,[1]基础状态预期!U$17:U$55,$C53)),0)</f>
        <v>0</v>
      </c>
      <c r="Z53" s="32">
        <f>MIN(IFERROR(IF(求节点([1]基础状态预期!$D$17:$D$55,[1]基础状态预期!V$17:V$55,$C53)&lt;=0,0,求节点([1]基础状态预期!$D$17:$D$55,[1]基础状态预期!V$17:V$55,$C53)),0),10)</f>
        <v>0</v>
      </c>
      <c r="AA53" s="32">
        <f>MIN(IFERROR(IF(求节点([1]基础状态预期!$D$17:$D$55,[1]基础状态预期!W$17:W$55,$C53)&lt;=0,0,求节点([1]基础状态预期!$D$17:$D$55,[1]基础状态预期!W$17:W$55,$C53)),0),60)</f>
        <v>60</v>
      </c>
      <c r="AB53" s="32">
        <f>MIN(IFERROR(IF(求节点([1]基础状态预期!$D$17:$D$55,[1]基础状态预期!X$17:X$55,$C53)&lt;=0,0,求节点([1]基础状态预期!$D$17:$D$55,[1]基础状态预期!X$17:X$55,$C53)),0),80)</f>
        <v>80</v>
      </c>
      <c r="AC53" s="32">
        <f>MIN(IFERROR(IF(求节点([1]基础状态预期!$D$17:$D$55,[1]基础状态预期!Y$17:Y$55,$C53)&lt;=0,0,求节点([1]基础状态预期!$D$17:$D$55,[1]基础状态预期!Y$17:Y$55,$C53)),0),80)</f>
        <v>0</v>
      </c>
      <c r="AD53" s="32">
        <f>IFERROR(IF(求节点([1]基础状态预期!$D$17:$D$55,[1]基础状态预期!Z$17:Z$55,$C53)&lt;=0,0,求节点([1]基础状态预期!$D$17:$D$55,[1]基础状态预期!Z$17:Z$55,$C53)),0)</f>
        <v>0</v>
      </c>
      <c r="AE53" s="32">
        <f>IFERROR(IF(求节点([1]基础状态预期!$D$17:$D$55,[1]基础状态预期!AA$17:AA$55,$C53)&lt;=0,0,求节点([1]基础状态预期!$D$17:$D$55,[1]基础状态预期!AA$17:AA$55,$C53)),0)</f>
        <v>0</v>
      </c>
      <c r="AF53" s="32">
        <f>IFERROR(IF(求节点([1]基础状态预期!$D$17:$D$55,[1]基础状态预期!AB$17:AB$55,$C53)&lt;=0,0,求节点([1]基础状态预期!$D$17:$D$55,[1]基础状态预期!AB$17:AB$55,$C53)),0)</f>
        <v>0</v>
      </c>
      <c r="AG53" s="32">
        <f>IFERROR(IF(求节点([1]基础状态预期!$D$17:$D$55,[1]基础状态预期!AC$17:AC$55,$C53)&lt;=0,0,求节点([1]基础状态预期!$D$17:$D$55,[1]基础状态预期!AC$17:AC$55,$C53)),0)</f>
        <v>2</v>
      </c>
      <c r="AH53" s="32">
        <f>IFERROR(IF(求节点([1]基础状态预期!$D$17:$D$55,[1]基础状态预期!AD$17:AD$55,$C53)&lt;=0,0,求节点([1]基础状态预期!$D$17:$D$55,[1]基础状态预期!AD$17:AD$55,$C53)),0)</f>
        <v>0</v>
      </c>
      <c r="AI53" s="14">
        <f t="shared" si="12"/>
        <v>0</v>
      </c>
      <c r="AJ53" s="14">
        <f t="shared" si="13"/>
        <v>0</v>
      </c>
      <c r="AK53" s="14">
        <f t="shared" si="14"/>
        <v>0</v>
      </c>
      <c r="AL53" s="14">
        <f t="shared" si="15"/>
        <v>30</v>
      </c>
      <c r="AM53" s="14">
        <f t="shared" si="16"/>
        <v>0</v>
      </c>
      <c r="AN53" s="14">
        <v>0</v>
      </c>
      <c r="AO53" s="14">
        <f>IFERROR(IF(求节点([1]各r阵容卡情况!$F$11:$F$27,[1]各r阵容卡情况!G$11:G$27,$C53)&lt;=0,0,求节点([1]各r阵容卡情况!$F$11:$F$27,[1]各r阵容卡情况!G$11:G$27,$C53)),0)</f>
        <v>6</v>
      </c>
      <c r="AP53" s="14">
        <f>IFERROR(IF(求节点([1]各r阵容卡情况!$F$11:$F$27,[1]各r阵容卡情况!H$11:H$27,$C53)&lt;=0,0,求节点([1]各r阵容卡情况!$F$11:$F$27,[1]各r阵容卡情况!H$11:H$27,$C53)),0)</f>
        <v>7.4536094152815933</v>
      </c>
      <c r="AQ53" s="14">
        <f>IFERROR(IF(求节点([1]各r阵容卡情况!$F$11:$F$27,[1]各r阵容卡情况!I$11:I$27,$C53)&lt;=0,0,求节点([1]各r阵容卡情况!$F$11:$F$27,[1]各r阵容卡情况!I$11:I$27,$C53)),0)</f>
        <v>0</v>
      </c>
      <c r="AR53" s="14">
        <f>IFERROR(IF(求节点([1]各r阵容卡情况!$F$11:$F$27,[1]各r阵容卡情况!J$11:J$27,$C53)&lt;=0,0,求节点([1]各r阵容卡情况!$F$11:$F$27,[1]各r阵容卡情况!J$11:J$27,$C53)),0)</f>
        <v>0</v>
      </c>
      <c r="AS53" s="14">
        <v>0</v>
      </c>
      <c r="AT53" s="14">
        <f>IFERROR(IF(求节点([1]各r阵容卡情况!$F$11:$F$27,[1]各r阵容卡情况!K$11:K$27,$C53)&lt;=0,0,求节点([1]各r阵容卡情况!$F$11:$F$27,[1]各r阵容卡情况!K$11:K$27,$C53)),0)</f>
        <v>3</v>
      </c>
      <c r="AU53" s="14">
        <f>IFERROR(IF(求节点([1]各r阵容卡情况!$F$11:$F$27,[1]各r阵容卡情况!L$11:L$27,$C53)&lt;=0,0,求节点([1]各r阵容卡情况!$F$11:$F$27,[1]各r阵容卡情况!L$11:L$27,$C53)),0)</f>
        <v>5.9132774847518892</v>
      </c>
      <c r="AV53" s="14">
        <f>IFERROR(IF(求节点([1]各r阵容卡情况!$F$11:$F$27,[1]各r阵容卡情况!M$11:M$27,$C53)&lt;=0,0,求节点([1]各r阵容卡情况!$F$11:$F$27,[1]各r阵容卡情况!M$11:M$27,$C53)),0)</f>
        <v>1.7763367038226598</v>
      </c>
      <c r="AW53" s="14">
        <f>IFERROR(IF(求节点([1]各r阵容卡情况!$F$11:$F$27,[1]各r阵容卡情况!N$11:N$27,$C53)&lt;=0,0,求节点([1]各r阵容卡情况!$F$11:$F$27,[1]各r阵容卡情况!N$11:N$27,$C53)),0)</f>
        <v>0</v>
      </c>
      <c r="AX53" s="14">
        <f t="shared" si="17"/>
        <v>0</v>
      </c>
      <c r="AY53" s="14">
        <f t="shared" si="18"/>
        <v>15</v>
      </c>
      <c r="AZ53" s="14">
        <f t="shared" si="19"/>
        <v>35</v>
      </c>
      <c r="BA53" s="14">
        <f t="shared" si="20"/>
        <v>29</v>
      </c>
      <c r="BB53" s="14">
        <f t="shared" si="21"/>
        <v>50</v>
      </c>
      <c r="BC53" s="14">
        <v>0</v>
      </c>
      <c r="BD53" s="15">
        <f>IFERROR(IF(求节点([1]各r阵容卡情况!$F$11:$F$27,[1]各r阵容卡情况!S$11:S$27,$C53)&lt;=0,0,求节点([1]各r阵容卡情况!$F$11:$F$27,[1]各r阵容卡情况!S$11:S$27,$C53)),0)</f>
        <v>1.92</v>
      </c>
      <c r="BE53" s="15">
        <f>IFERROR(IF(求节点([1]各r阵容卡情况!$F$11:$F$27,[1]各r阵容卡情况!T$11:T$27,$C53)&lt;=0,0,求节点([1]各r阵容卡情况!$F$11:$F$27,[1]各r阵容卡情况!T$11:T$27,$C53)),0)</f>
        <v>1.92</v>
      </c>
      <c r="BF53" s="15">
        <f>IFERROR(IF(求节点([1]各r阵容卡情况!$F$11:$F$27,[1]各r阵容卡情况!U$11:U$27,$C53)&lt;=0,0,求节点([1]各r阵容卡情况!$F$11:$F$27,[1]各r阵容卡情况!U$11:U$27,$C53)),0)</f>
        <v>1.92</v>
      </c>
      <c r="BG53" s="15">
        <f>IFERROR(IF(求节点([1]各r阵容卡情况!$F$11:$F$27,[1]各r阵容卡情况!V$11:V$27,$C53)&lt;=0,0,求节点([1]各r阵容卡情况!$F$11:$F$27,[1]各r阵容卡情况!V$11:V$27,$C53)),0)</f>
        <v>1.92</v>
      </c>
      <c r="BH53" s="14">
        <f t="shared" si="40"/>
        <v>10</v>
      </c>
      <c r="BI53" s="14">
        <f t="shared" si="40"/>
        <v>10</v>
      </c>
      <c r="BJ53" s="14">
        <f t="shared" si="23"/>
        <v>48</v>
      </c>
      <c r="BK53" s="14">
        <f t="shared" si="41"/>
        <v>48</v>
      </c>
      <c r="BL53" s="14">
        <f t="shared" si="41"/>
        <v>48</v>
      </c>
      <c r="BM53" s="14">
        <v>0</v>
      </c>
      <c r="BN53" s="14">
        <f>IFERROR(IF(求节点([1]各r阵容卡情况!$F$11:$F$27,[1]各r阵容卡情况!AA$11:AA$27,$C53)&lt;=0,0,求节点([1]各r阵容卡情况!$F$11:$F$27,[1]各r阵容卡情况!AA$11:AA$27,$C53)),0)</f>
        <v>0</v>
      </c>
      <c r="BO53" s="14">
        <f>IFERROR(IF(求节点([1]各r阵容卡情况!$F$11:$F$27,[1]各r阵容卡情况!AB$11:AB$27,$C53)&lt;=0,0,求节点([1]各r阵容卡情况!$F$11:$F$27,[1]各r阵容卡情况!AB$11:AB$27,$C53)),0)</f>
        <v>2</v>
      </c>
      <c r="BP53" s="14">
        <f>IFERROR(IF(求节点([1]各r阵容卡情况!$F$11:$F$27,[1]各r阵容卡情况!AC$11:AC$27,$C53)&lt;=0,0,求节点([1]各r阵容卡情况!$F$11:$F$27,[1]各r阵容卡情况!AC$11:AC$27,$C53)),0)</f>
        <v>2</v>
      </c>
      <c r="BQ53" s="14">
        <f>IFERROR(IF(求节点([1]各r阵容卡情况!$F$11:$F$27,[1]各r阵容卡情况!AD$11:AD$27,$C53)&lt;=0,0,求节点([1]各r阵容卡情况!$F$11:$F$27,[1]各r阵容卡情况!AD$11:AD$27,$C53)),0)</f>
        <v>2</v>
      </c>
      <c r="BR53" s="14">
        <f t="shared" si="25"/>
        <v>0</v>
      </c>
      <c r="BS53" s="14">
        <f t="shared" si="26"/>
        <v>0</v>
      </c>
      <c r="BT53" s="14">
        <f t="shared" si="27"/>
        <v>4</v>
      </c>
      <c r="BU53" s="14">
        <f t="shared" si="28"/>
        <v>30</v>
      </c>
      <c r="BV53" s="14">
        <f t="shared" si="29"/>
        <v>80</v>
      </c>
      <c r="CH53" s="27">
        <f t="shared" si="30"/>
        <v>0</v>
      </c>
      <c r="CI53" s="27">
        <f t="shared" si="31"/>
        <v>6.0000000000000009</v>
      </c>
      <c r="CJ53" s="27">
        <f t="shared" si="32"/>
        <v>7.4536094152815933</v>
      </c>
      <c r="CK53" s="27">
        <f t="shared" si="33"/>
        <v>0</v>
      </c>
      <c r="CL53" s="27">
        <f t="shared" si="34"/>
        <v>0</v>
      </c>
    </row>
    <row r="54" spans="3:90" x14ac:dyDescent="0.15">
      <c r="C54" s="13">
        <v>49</v>
      </c>
      <c r="D54" s="14">
        <v>22</v>
      </c>
      <c r="E54" s="14">
        <f>IFERROR(IF(求节点([1]基础状态预期!$D$17:$D$33,[1]基础状态预期!F$17:F$33,$C54)&lt;=0,0,求节点([1]基础状态预期!$D$17:$D$33,[1]基础状态预期!F$17:F$33,$C54)),0)</f>
        <v>0</v>
      </c>
      <c r="F54" s="14">
        <f>IFERROR(IF(求节点([1]基础状态预期!$D$17:$D$33,[1]基础状态预期!G$17:G$33,$C54)&lt;=0,0,求节点([1]基础状态预期!$D$17:$D$33,[1]基础状态预期!G$17:G$33,$C54)),0)</f>
        <v>0</v>
      </c>
      <c r="G54" s="14">
        <f>IFERROR(IF(求节点([1]基础状态预期!$D$17:$D$33,[1]基础状态预期!H$17:H$33,$C54)&lt;=0,0,求节点([1]基础状态预期!$D$17:$D$33,[1]基础状态预期!H$17:H$33,$C54)),0)</f>
        <v>0</v>
      </c>
      <c r="H54" s="14">
        <f>IFERROR(IF(求节点([1]基础状态预期!$D$17:$D$33,[1]基础状态预期!I$17:I$33,$C54)&lt;=0,0,求节点([1]基础状态预期!$D$17:$D$33,[1]基础状态预期!I$17:I$33,$C54)),0)</f>
        <v>6</v>
      </c>
      <c r="I54" s="14">
        <f>IFERROR(IF(求节点([1]基础状态预期!$D$17:$D$33,[1]基础状态预期!J$17:J$33,$C54)&lt;=0,0,求节点([1]基础状态预期!$D$17:$D$33,[1]基础状态预期!J$17:J$33,$C54)),0)</f>
        <v>0</v>
      </c>
      <c r="J54" s="14">
        <f>IFERROR(IF(求节点([1]基础状态预期!$D$17:$D$33,[1]基础状态预期!K$17:K$33,$C54)&lt;=0,0,求节点([1]基础状态预期!$D$17:$D$33,[1]基础状态预期!K$17:K$33,$C54)),0)</f>
        <v>0</v>
      </c>
      <c r="K54" s="14">
        <f>IFERROR(IF(求节点([1]基础状态预期!$D$17:$D$33,[1]基础状态预期!L$17:L$33,$C54)&lt;=0,0,求节点([1]基础状态预期!$D$17:$D$33,[1]基础状态预期!L$17:L$33,$C54)),0)</f>
        <v>0</v>
      </c>
      <c r="L54" s="14">
        <f>IFERROR(IF(求节点([1]基础状态预期!$D$17:$D$33,[1]基础状态预期!M$17:M$33,$C54)&lt;=0,0,求节点([1]基础状态预期!$D$17:$D$33,[1]基础状态预期!M$17:M$33,$C54)),0)</f>
        <v>0</v>
      </c>
      <c r="M54" s="14">
        <f>IFERROR(IF(求节点([1]基础状态预期!$D$17:$D$33,[1]基础状态预期!N$17:N$33,$C54)&lt;=0,0,求节点([1]基础状态预期!$D$17:$D$33,[1]基础状态预期!N$17:N$33,$C54)),0)</f>
        <v>1.9048043791211264</v>
      </c>
      <c r="N54" s="14">
        <f>IFERROR(IF(求节点([1]基础状态预期!$D$17:$D$33,[1]基础状态预期!O$17:O$33,$C54)&lt;=0,0,求节点([1]基础状态预期!$D$17:$D$33,[1]基础状态预期!O$17:O$33,$C54)),0)</f>
        <v>0</v>
      </c>
      <c r="O54" s="14">
        <f t="shared" si="35"/>
        <v>0</v>
      </c>
      <c r="P54" s="14">
        <f t="shared" si="36"/>
        <v>6</v>
      </c>
      <c r="Q54" s="14">
        <f t="shared" si="37"/>
        <v>10</v>
      </c>
      <c r="R54" s="14">
        <f t="shared" si="38"/>
        <v>29</v>
      </c>
      <c r="S54" s="14">
        <f t="shared" si="39"/>
        <v>50</v>
      </c>
      <c r="T54" s="32">
        <f>IFERROR(IF(求节点([1]基础状态预期!$D$17:$D$55,[1]基础状态预期!P$17:P$55,$C54)&lt;=0,0,求节点([1]基础状态预期!$D$17:$D$55,[1]基础状态预期!P$17:P$55,$C54)),0)</f>
        <v>0</v>
      </c>
      <c r="U54" s="32">
        <f>IFERROR(IF(求节点([1]基础状态预期!$D$17:$D$55,[1]基础状态预期!Q$17:Q$55,$C54)&lt;=0,0,求节点([1]基础状态预期!$D$17:$D$55,[1]基础状态预期!Q$17:Q$55,$C54)),0)</f>
        <v>0</v>
      </c>
      <c r="V54" s="32">
        <f>IFERROR(IF(求节点([1]基础状态预期!$D$17:$D$55,[1]基础状态预期!R$17:R$55,$C54)&lt;=0,0,求节点([1]基础状态预期!$D$17:$D$55,[1]基础状态预期!R$17:R$55,$C54)),0)</f>
        <v>1.96</v>
      </c>
      <c r="W54" s="32">
        <f>IFERROR(IF(求节点([1]基础状态预期!$D$17:$D$55,[1]基础状态预期!S$17:S$55,$C54)&lt;=0,0,求节点([1]基础状态预期!$D$17:$D$55,[1]基础状态预期!S$17:S$55,$C54)),0)</f>
        <v>1.96</v>
      </c>
      <c r="X54" s="32">
        <f>IFERROR(IF(求节点([1]基础状态预期!$D$17:$D$55,[1]基础状态预期!T$17:T$55,$C54)&lt;=0,0,求节点([1]基础状态预期!$D$17:$D$55,[1]基础状态预期!T$17:T$55,$C54)),0)</f>
        <v>0</v>
      </c>
      <c r="Y54" s="32">
        <f>IFERROR(IF(求节点([1]基础状态预期!$D$17:$D$55,[1]基础状态预期!U$17:U$55,$C54)&lt;=0,0,求节点([1]基础状态预期!$D$17:$D$55,[1]基础状态预期!U$17:U$55,$C54)),0)</f>
        <v>0</v>
      </c>
      <c r="Z54" s="32">
        <f>MIN(IFERROR(IF(求节点([1]基础状态预期!$D$17:$D$55,[1]基础状态预期!V$17:V$55,$C54)&lt;=0,0,求节点([1]基础状态预期!$D$17:$D$55,[1]基础状态预期!V$17:V$55,$C54)),0),10)</f>
        <v>0</v>
      </c>
      <c r="AA54" s="32">
        <f>MIN(IFERROR(IF(求节点([1]基础状态预期!$D$17:$D$55,[1]基础状态预期!W$17:W$55,$C54)&lt;=0,0,求节点([1]基础状态预期!$D$17:$D$55,[1]基础状态预期!W$17:W$55,$C54)),0),60)</f>
        <v>60</v>
      </c>
      <c r="AB54" s="32">
        <f>MIN(IFERROR(IF(求节点([1]基础状态预期!$D$17:$D$55,[1]基础状态预期!X$17:X$55,$C54)&lt;=0,0,求节点([1]基础状态预期!$D$17:$D$55,[1]基础状态预期!X$17:X$55,$C54)),0),80)</f>
        <v>80</v>
      </c>
      <c r="AC54" s="32">
        <f>MIN(IFERROR(IF(求节点([1]基础状态预期!$D$17:$D$55,[1]基础状态预期!Y$17:Y$55,$C54)&lt;=0,0,求节点([1]基础状态预期!$D$17:$D$55,[1]基础状态预期!Y$17:Y$55,$C54)),0),80)</f>
        <v>0</v>
      </c>
      <c r="AD54" s="32">
        <f>IFERROR(IF(求节点([1]基础状态预期!$D$17:$D$55,[1]基础状态预期!Z$17:Z$55,$C54)&lt;=0,0,求节点([1]基础状态预期!$D$17:$D$55,[1]基础状态预期!Z$17:Z$55,$C54)),0)</f>
        <v>0</v>
      </c>
      <c r="AE54" s="32">
        <f>IFERROR(IF(求节点([1]基础状态预期!$D$17:$D$55,[1]基础状态预期!AA$17:AA$55,$C54)&lt;=0,0,求节点([1]基础状态预期!$D$17:$D$55,[1]基础状态预期!AA$17:AA$55,$C54)),0)</f>
        <v>0</v>
      </c>
      <c r="AF54" s="32">
        <f>IFERROR(IF(求节点([1]基础状态预期!$D$17:$D$55,[1]基础状态预期!AB$17:AB$55,$C54)&lt;=0,0,求节点([1]基础状态预期!$D$17:$D$55,[1]基础状态预期!AB$17:AB$55,$C54)),0)</f>
        <v>0</v>
      </c>
      <c r="AG54" s="32">
        <f>IFERROR(IF(求节点([1]基础状态预期!$D$17:$D$55,[1]基础状态预期!AC$17:AC$55,$C54)&lt;=0,0,求节点([1]基础状态预期!$D$17:$D$55,[1]基础状态预期!AC$17:AC$55,$C54)),0)</f>
        <v>2</v>
      </c>
      <c r="AH54" s="32">
        <f>IFERROR(IF(求节点([1]基础状态预期!$D$17:$D$55,[1]基础状态预期!AD$17:AD$55,$C54)&lt;=0,0,求节点([1]基础状态预期!$D$17:$D$55,[1]基础状态预期!AD$17:AD$55,$C54)),0)</f>
        <v>0</v>
      </c>
      <c r="AI54" s="14">
        <f t="shared" si="12"/>
        <v>0</v>
      </c>
      <c r="AJ54" s="14">
        <f t="shared" si="13"/>
        <v>0</v>
      </c>
      <c r="AK54" s="14">
        <f t="shared" si="14"/>
        <v>0</v>
      </c>
      <c r="AL54" s="14">
        <f t="shared" si="15"/>
        <v>30</v>
      </c>
      <c r="AM54" s="14">
        <f t="shared" si="16"/>
        <v>0</v>
      </c>
      <c r="AN54" s="14">
        <v>0</v>
      </c>
      <c r="AO54" s="14">
        <f>IFERROR(IF(求节点([1]各r阵容卡情况!$F$11:$F$27,[1]各r阵容卡情况!G$11:G$27,$C54)&lt;=0,0,求节点([1]各r阵容卡情况!$F$11:$F$27,[1]各r阵容卡情况!G$11:G$27,$C54)),0)</f>
        <v>6</v>
      </c>
      <c r="AP54" s="14">
        <f>IFERROR(IF(求节点([1]各r阵容卡情况!$F$11:$F$27,[1]各r阵容卡情况!H$11:H$27,$C54)&lt;=0,0,求节点([1]各r阵容卡情况!$F$11:$F$27,[1]各r阵容卡情况!H$11:H$27,$C54)),0)</f>
        <v>7.8099466915811551</v>
      </c>
      <c r="AQ54" s="14">
        <f>IFERROR(IF(求节点([1]各r阵容卡情况!$F$11:$F$27,[1]各r阵容卡情况!I$11:I$27,$C54)&lt;=0,0,求节点([1]各r阵容卡情况!$F$11:$F$27,[1]各r阵容卡情况!I$11:I$27,$C54)),0)</f>
        <v>0</v>
      </c>
      <c r="AR54" s="14">
        <f>IFERROR(IF(求节点([1]各r阵容卡情况!$F$11:$F$27,[1]各r阵容卡情况!J$11:J$27,$C54)&lt;=0,0,求节点([1]各r阵容卡情况!$F$11:$F$27,[1]各r阵容卡情况!J$11:J$27,$C54)),0)</f>
        <v>0</v>
      </c>
      <c r="AS54" s="14">
        <v>0</v>
      </c>
      <c r="AT54" s="14">
        <f>IFERROR(IF(求节点([1]各r阵容卡情况!$F$11:$F$27,[1]各r阵容卡情况!K$11:K$27,$C54)&lt;=0,0,求节点([1]各r阵容卡情况!$F$11:$F$27,[1]各r阵容卡情况!K$11:K$27,$C54)),0)</f>
        <v>3</v>
      </c>
      <c r="AU54" s="14">
        <f>IFERROR(IF(求节点([1]各r阵容卡情况!$F$11:$F$27,[1]各r阵容卡情况!L$11:L$27,$C54)&lt;=0,0,求节点([1]各r阵容卡情况!$F$11:$F$27,[1]各r阵容卡情况!L$11:L$27,$C54)),0)</f>
        <v>5.9698349470172491</v>
      </c>
      <c r="AV54" s="14">
        <f>IFERROR(IF(求节点([1]各r阵容卡情况!$F$11:$F$27,[1]各r阵容卡情况!M$11:M$27,$C54)&lt;=0,0,求节点([1]各r阵容卡情况!$F$11:$F$27,[1]各r阵容卡情况!M$11:M$27,$C54)),0)</f>
        <v>1.9048043791211264</v>
      </c>
      <c r="AW54" s="14">
        <f>IFERROR(IF(求节点([1]各r阵容卡情况!$F$11:$F$27,[1]各r阵容卡情况!N$11:N$27,$C54)&lt;=0,0,求节点([1]各r阵容卡情况!$F$11:$F$27,[1]各r阵容卡情况!N$11:N$27,$C54)),0)</f>
        <v>0</v>
      </c>
      <c r="AX54" s="14">
        <f t="shared" si="17"/>
        <v>0</v>
      </c>
      <c r="AY54" s="14">
        <f t="shared" si="18"/>
        <v>15</v>
      </c>
      <c r="AZ54" s="14">
        <f t="shared" si="19"/>
        <v>35</v>
      </c>
      <c r="BA54" s="14">
        <f t="shared" si="20"/>
        <v>29</v>
      </c>
      <c r="BB54" s="14">
        <f t="shared" si="21"/>
        <v>50</v>
      </c>
      <c r="BC54" s="14">
        <v>0</v>
      </c>
      <c r="BD54" s="15">
        <f>IFERROR(IF(求节点([1]各r阵容卡情况!$F$11:$F$27,[1]各r阵容卡情况!S$11:S$27,$C54)&lt;=0,0,求节点([1]各r阵容卡情况!$F$11:$F$27,[1]各r阵容卡情况!S$11:S$27,$C54)),0)</f>
        <v>1.96</v>
      </c>
      <c r="BE54" s="15">
        <f>IFERROR(IF(求节点([1]各r阵容卡情况!$F$11:$F$27,[1]各r阵容卡情况!T$11:T$27,$C54)&lt;=0,0,求节点([1]各r阵容卡情况!$F$11:$F$27,[1]各r阵容卡情况!T$11:T$27,$C54)),0)</f>
        <v>1.96</v>
      </c>
      <c r="BF54" s="15">
        <f>IFERROR(IF(求节点([1]各r阵容卡情况!$F$11:$F$27,[1]各r阵容卡情况!U$11:U$27,$C54)&lt;=0,0,求节点([1]各r阵容卡情况!$F$11:$F$27,[1]各r阵容卡情况!U$11:U$27,$C54)),0)</f>
        <v>1.96</v>
      </c>
      <c r="BG54" s="15">
        <f>IFERROR(IF(求节点([1]各r阵容卡情况!$F$11:$F$27,[1]各r阵容卡情况!V$11:V$27,$C54)&lt;=0,0,求节点([1]各r阵容卡情况!$F$11:$F$27,[1]各r阵容卡情况!V$11:V$27,$C54)),0)</f>
        <v>1.96</v>
      </c>
      <c r="BH54" s="14">
        <f t="shared" si="40"/>
        <v>10</v>
      </c>
      <c r="BI54" s="14">
        <f t="shared" si="40"/>
        <v>10</v>
      </c>
      <c r="BJ54" s="14">
        <f t="shared" si="23"/>
        <v>49</v>
      </c>
      <c r="BK54" s="14">
        <f t="shared" si="41"/>
        <v>49</v>
      </c>
      <c r="BL54" s="14">
        <f t="shared" si="41"/>
        <v>49</v>
      </c>
      <c r="BM54" s="14">
        <v>0</v>
      </c>
      <c r="BN54" s="14">
        <f>IFERROR(IF(求节点([1]各r阵容卡情况!$F$11:$F$27,[1]各r阵容卡情况!AA$11:AA$27,$C54)&lt;=0,0,求节点([1]各r阵容卡情况!$F$11:$F$27,[1]各r阵容卡情况!AA$11:AA$27,$C54)),0)</f>
        <v>0</v>
      </c>
      <c r="BO54" s="14">
        <f>IFERROR(IF(求节点([1]各r阵容卡情况!$F$11:$F$27,[1]各r阵容卡情况!AB$11:AB$27,$C54)&lt;=0,0,求节点([1]各r阵容卡情况!$F$11:$F$27,[1]各r阵容卡情况!AB$11:AB$27,$C54)),0)</f>
        <v>2</v>
      </c>
      <c r="BP54" s="14">
        <f>IFERROR(IF(求节点([1]各r阵容卡情况!$F$11:$F$27,[1]各r阵容卡情况!AC$11:AC$27,$C54)&lt;=0,0,求节点([1]各r阵容卡情况!$F$11:$F$27,[1]各r阵容卡情况!AC$11:AC$27,$C54)),0)</f>
        <v>2</v>
      </c>
      <c r="BQ54" s="14">
        <f>IFERROR(IF(求节点([1]各r阵容卡情况!$F$11:$F$27,[1]各r阵容卡情况!AD$11:AD$27,$C54)&lt;=0,0,求节点([1]各r阵容卡情况!$F$11:$F$27,[1]各r阵容卡情况!AD$11:AD$27,$C54)),0)</f>
        <v>2</v>
      </c>
      <c r="BR54" s="14">
        <f t="shared" si="25"/>
        <v>0</v>
      </c>
      <c r="BS54" s="14">
        <f t="shared" si="26"/>
        <v>0</v>
      </c>
      <c r="BT54" s="14">
        <f t="shared" si="27"/>
        <v>4</v>
      </c>
      <c r="BU54" s="14">
        <f t="shared" si="28"/>
        <v>30</v>
      </c>
      <c r="BV54" s="14">
        <f t="shared" si="29"/>
        <v>80</v>
      </c>
      <c r="CH54" s="27">
        <f t="shared" si="30"/>
        <v>0</v>
      </c>
      <c r="CI54" s="27">
        <f t="shared" si="31"/>
        <v>6</v>
      </c>
      <c r="CJ54" s="27">
        <f t="shared" si="32"/>
        <v>7.8099466915811551</v>
      </c>
      <c r="CK54" s="27">
        <f t="shared" si="33"/>
        <v>0</v>
      </c>
      <c r="CL54" s="27">
        <f t="shared" si="34"/>
        <v>0</v>
      </c>
    </row>
    <row r="55" spans="3:90" x14ac:dyDescent="0.15">
      <c r="C55" s="13">
        <v>50</v>
      </c>
      <c r="D55" s="14">
        <v>23</v>
      </c>
      <c r="E55" s="14">
        <f>IFERROR(IF(求节点([1]基础状态预期!$D$17:$D$33,[1]基础状态预期!F$17:F$33,$C55)&lt;=0,0,求节点([1]基础状态预期!$D$17:$D$33,[1]基础状态预期!F$17:F$33,$C55)),0)</f>
        <v>0</v>
      </c>
      <c r="F55" s="14">
        <f>IFERROR(IF(求节点([1]基础状态预期!$D$17:$D$33,[1]基础状态预期!G$17:G$33,$C55)&lt;=0,0,求节点([1]基础状态预期!$D$17:$D$33,[1]基础状态预期!G$17:G$33,$C55)),0)</f>
        <v>0</v>
      </c>
      <c r="G55" s="14">
        <f>IFERROR(IF(求节点([1]基础状态预期!$D$17:$D$33,[1]基础状态预期!H$17:H$33,$C55)&lt;=0,0,求节点([1]基础状态预期!$D$17:$D$33,[1]基础状态预期!H$17:H$33,$C55)),0)</f>
        <v>0</v>
      </c>
      <c r="H55" s="14">
        <f>IFERROR(IF(求节点([1]基础状态预期!$D$17:$D$33,[1]基础状态预期!I$17:I$33,$C55)&lt;=0,0,求节点([1]基础状态预期!$D$17:$D$33,[1]基础状态预期!I$17:I$33,$C55)),0)</f>
        <v>5.88431237242321</v>
      </c>
      <c r="I55" s="14">
        <f>IFERROR(IF(求节点([1]基础状态预期!$D$17:$D$33,[1]基础状态预期!J$17:J$33,$C55)&lt;=0,0,求节点([1]基础状态预期!$D$17:$D$33,[1]基础状态预期!J$17:J$33,$C55)),0)</f>
        <v>0.11568762757678953</v>
      </c>
      <c r="J55" s="14">
        <f>IFERROR(IF(求节点([1]基础状态预期!$D$17:$D$33,[1]基础状态预期!K$17:K$33,$C55)&lt;=0,0,求节点([1]基础状态预期!$D$17:$D$33,[1]基础状态预期!K$17:K$33,$C55)),0)</f>
        <v>0</v>
      </c>
      <c r="K55" s="14">
        <f>IFERROR(IF(求节点([1]基础状态预期!$D$17:$D$33,[1]基础状态预期!L$17:L$33,$C55)&lt;=0,0,求节点([1]基础状态预期!$D$17:$D$33,[1]基础状态预期!L$17:L$33,$C55)),0)</f>
        <v>0</v>
      </c>
      <c r="L55" s="14">
        <f>IFERROR(IF(求节点([1]基础状态预期!$D$17:$D$33,[1]基础状态预期!M$17:M$33,$C55)&lt;=0,0,求节点([1]基础状态预期!$D$17:$D$33,[1]基础状态预期!M$17:M$33,$C55)),0)</f>
        <v>0</v>
      </c>
      <c r="M55" s="14">
        <f>IFERROR(IF(求节点([1]基础状态预期!$D$17:$D$33,[1]基础状态预期!N$17:N$33,$C55)&lt;=0,0,求节点([1]基础状态预期!$D$17:$D$33,[1]基础状态预期!N$17:N$33,$C55)),0)</f>
        <v>2.0510879729917466</v>
      </c>
      <c r="N55" s="14">
        <f>IFERROR(IF(求节点([1]基础状态预期!$D$17:$D$33,[1]基础状态预期!O$17:O$33,$C55)&lt;=0,0,求节点([1]基础状态预期!$D$17:$D$33,[1]基础状态预期!O$17:O$33,$C55)),0)</f>
        <v>0</v>
      </c>
      <c r="O55" s="14">
        <f t="shared" si="35"/>
        <v>0</v>
      </c>
      <c r="P55" s="14">
        <f t="shared" si="36"/>
        <v>6</v>
      </c>
      <c r="Q55" s="14">
        <f t="shared" si="37"/>
        <v>10</v>
      </c>
      <c r="R55" s="14">
        <f t="shared" si="38"/>
        <v>36</v>
      </c>
      <c r="S55" s="14">
        <f t="shared" si="39"/>
        <v>50</v>
      </c>
      <c r="T55" s="32">
        <f>IFERROR(IF(求节点([1]基础状态预期!$D$17:$D$55,[1]基础状态预期!P$17:P$55,$C55)&lt;=0,0,求节点([1]基础状态预期!$D$17:$D$55,[1]基础状态预期!P$17:P$55,$C55)),0)</f>
        <v>0</v>
      </c>
      <c r="U55" s="32">
        <f>IFERROR(IF(求节点([1]基础状态预期!$D$17:$D$55,[1]基础状态预期!Q$17:Q$55,$C55)&lt;=0,0,求节点([1]基础状态预期!$D$17:$D$55,[1]基础状态预期!Q$17:Q$55,$C55)),0)</f>
        <v>0</v>
      </c>
      <c r="V55" s="32">
        <f>IFERROR(IF(求节点([1]基础状态预期!$D$17:$D$55,[1]基础状态预期!R$17:R$55,$C55)&lt;=0,0,求节点([1]基础状态预期!$D$17:$D$55,[1]基础状态预期!R$17:R$55,$C55)),0)</f>
        <v>2</v>
      </c>
      <c r="W55" s="32">
        <f>IFERROR(IF(求节点([1]基础状态预期!$D$17:$D$55,[1]基础状态预期!S$17:S$55,$C55)&lt;=0,0,求节点([1]基础状态预期!$D$17:$D$55,[1]基础状态预期!S$17:S$55,$C55)),0)</f>
        <v>2</v>
      </c>
      <c r="X55" s="32">
        <f>IFERROR(IF(求节点([1]基础状态预期!$D$17:$D$55,[1]基础状态预期!T$17:T$55,$C55)&lt;=0,0,求节点([1]基础状态预期!$D$17:$D$55,[1]基础状态预期!T$17:T$55,$C55)),0)</f>
        <v>0</v>
      </c>
      <c r="Y55" s="32">
        <f>IFERROR(IF(求节点([1]基础状态预期!$D$17:$D$55,[1]基础状态预期!U$17:U$55,$C55)&lt;=0,0,求节点([1]基础状态预期!$D$17:$D$55,[1]基础状态预期!U$17:U$55,$C55)),0)</f>
        <v>0</v>
      </c>
      <c r="Z55" s="32">
        <f>MIN(IFERROR(IF(求节点([1]基础状态预期!$D$17:$D$55,[1]基础状态预期!V$17:V$55,$C55)&lt;=0,0,求节点([1]基础状态预期!$D$17:$D$55,[1]基础状态预期!V$17:V$55,$C55)),0),10)</f>
        <v>0</v>
      </c>
      <c r="AA55" s="32">
        <f>MIN(IFERROR(IF(求节点([1]基础状态预期!$D$17:$D$55,[1]基础状态预期!W$17:W$55,$C55)&lt;=0,0,求节点([1]基础状态预期!$D$17:$D$55,[1]基础状态预期!W$17:W$55,$C55)),0),60)</f>
        <v>60</v>
      </c>
      <c r="AB55" s="32">
        <f>MIN(IFERROR(IF(求节点([1]基础状态预期!$D$17:$D$55,[1]基础状态预期!X$17:X$55,$C55)&lt;=0,0,求节点([1]基础状态预期!$D$17:$D$55,[1]基础状态预期!X$17:X$55,$C55)),0),80)</f>
        <v>80</v>
      </c>
      <c r="AC55" s="32">
        <f>MIN(IFERROR(IF(求节点([1]基础状态预期!$D$17:$D$55,[1]基础状态预期!Y$17:Y$55,$C55)&lt;=0,0,求节点([1]基础状态预期!$D$17:$D$55,[1]基础状态预期!Y$17:Y$55,$C55)),0),80)</f>
        <v>0</v>
      </c>
      <c r="AD55" s="32">
        <f>IFERROR(IF(求节点([1]基础状态预期!$D$17:$D$55,[1]基础状态预期!Z$17:Z$55,$C55)&lt;=0,0,求节点([1]基础状态预期!$D$17:$D$55,[1]基础状态预期!Z$17:Z$55,$C55)),0)</f>
        <v>0</v>
      </c>
      <c r="AE55" s="32">
        <f>IFERROR(IF(求节点([1]基础状态预期!$D$17:$D$55,[1]基础状态预期!AA$17:AA$55,$C55)&lt;=0,0,求节点([1]基础状态预期!$D$17:$D$55,[1]基础状态预期!AA$17:AA$55,$C55)),0)</f>
        <v>0</v>
      </c>
      <c r="AF55" s="32">
        <f>IFERROR(IF(求节点([1]基础状态预期!$D$17:$D$55,[1]基础状态预期!AB$17:AB$55,$C55)&lt;=0,0,求节点([1]基础状态预期!$D$17:$D$55,[1]基础状态预期!AB$17:AB$55,$C55)),0)</f>
        <v>0</v>
      </c>
      <c r="AG55" s="32">
        <f>IFERROR(IF(求节点([1]基础状态预期!$D$17:$D$55,[1]基础状态预期!AC$17:AC$55,$C55)&lt;=0,0,求节点([1]基础状态预期!$D$17:$D$55,[1]基础状态预期!AC$17:AC$55,$C55)),0)</f>
        <v>2</v>
      </c>
      <c r="AH55" s="32">
        <f>IFERROR(IF(求节点([1]基础状态预期!$D$17:$D$55,[1]基础状态预期!AD$17:AD$55,$C55)&lt;=0,0,求节点([1]基础状态预期!$D$17:$D$55,[1]基础状态预期!AD$17:AD$55,$C55)),0)</f>
        <v>0</v>
      </c>
      <c r="AI55" s="14">
        <f t="shared" si="12"/>
        <v>0</v>
      </c>
      <c r="AJ55" s="14">
        <f t="shared" si="13"/>
        <v>0</v>
      </c>
      <c r="AK55" s="14">
        <f t="shared" si="14"/>
        <v>0</v>
      </c>
      <c r="AL55" s="14">
        <f t="shared" si="15"/>
        <v>30</v>
      </c>
      <c r="AM55" s="14">
        <f t="shared" si="16"/>
        <v>0</v>
      </c>
      <c r="AN55" s="14">
        <v>0</v>
      </c>
      <c r="AO55" s="14">
        <f>IFERROR(IF(求节点([1]各r阵容卡情况!$F$11:$F$27,[1]各r阵容卡情况!G$11:G$27,$C55)&lt;=0,0,求节点([1]各r阵容卡情况!$F$11:$F$27,[1]各r阵容卡情况!G$11:G$27,$C55)),0)</f>
        <v>6</v>
      </c>
      <c r="AP55" s="14">
        <f>IFERROR(IF(求节点([1]各r阵容卡情况!$F$11:$F$27,[1]各r阵容卡情况!H$11:H$27,$C55)&lt;=0,0,求节点([1]各r阵容卡情况!$F$11:$F$27,[1]各r阵容卡情况!H$11:H$27,$C55)),0)</f>
        <v>8.2313752551535799</v>
      </c>
      <c r="AQ55" s="14">
        <f>IFERROR(IF(求节点([1]各r阵容卡情况!$F$11:$F$27,[1]各r阵容卡情况!I$11:I$27,$C55)&lt;=0,0,求节点([1]各r阵容卡情况!$F$11:$F$27,[1]各r阵容卡情况!I$11:I$27,$C55)),0)</f>
        <v>0</v>
      </c>
      <c r="AR55" s="14">
        <f>IFERROR(IF(求节点([1]各r阵容卡情况!$F$11:$F$27,[1]各r阵容卡情况!J$11:J$27,$C55)&lt;=0,0,求节点([1]各r阵容卡情况!$F$11:$F$27,[1]各r阵容卡情况!J$11:J$27,$C55)),0)</f>
        <v>0</v>
      </c>
      <c r="AS55" s="14">
        <v>0</v>
      </c>
      <c r="AT55" s="14">
        <f>IFERROR(IF(求节点([1]各r阵容卡情况!$F$11:$F$27,[1]各r阵容卡情况!K$11:K$27,$C55)&lt;=0,0,求节点([1]各r阵容卡情况!$F$11:$F$27,[1]各r阵容卡情况!K$11:K$27,$C55)),0)</f>
        <v>3</v>
      </c>
      <c r="AU55" s="14">
        <f>IFERROR(IF(求节点([1]各r阵容卡情况!$F$11:$F$27,[1]各r阵容卡情况!L$11:L$27,$C55)&lt;=0,0,求节点([1]各r阵容卡情况!$F$11:$F$27,[1]各r阵容卡情况!L$11:L$27,$C55)),0)</f>
        <v>6</v>
      </c>
      <c r="AV55" s="14">
        <f>IFERROR(IF(求节点([1]各r阵容卡情况!$F$11:$F$27,[1]各r阵容卡情况!M$11:M$27,$C55)&lt;=0,0,求节点([1]各r阵容卡情况!$F$11:$F$27,[1]各r阵容卡情况!M$11:M$27,$C55)),0)</f>
        <v>2.0510879729917466</v>
      </c>
      <c r="AW55" s="14">
        <f>IFERROR(IF(求节点([1]各r阵容卡情况!$F$11:$F$27,[1]各r阵容卡情况!N$11:N$27,$C55)&lt;=0,0,求节点([1]各r阵容卡情况!$F$11:$F$27,[1]各r阵容卡情况!N$11:N$27,$C55)),0)</f>
        <v>0</v>
      </c>
      <c r="AX55" s="14">
        <f t="shared" si="17"/>
        <v>0</v>
      </c>
      <c r="AY55" s="14">
        <f t="shared" si="18"/>
        <v>15</v>
      </c>
      <c r="AZ55" s="14">
        <f t="shared" si="19"/>
        <v>40</v>
      </c>
      <c r="BA55" s="14">
        <f t="shared" si="20"/>
        <v>36</v>
      </c>
      <c r="BB55" s="14">
        <f t="shared" si="21"/>
        <v>50</v>
      </c>
      <c r="BC55" s="14">
        <v>0</v>
      </c>
      <c r="BD55" s="15">
        <f>IFERROR(IF(求节点([1]各r阵容卡情况!$F$11:$F$27,[1]各r阵容卡情况!S$11:S$27,$C55)&lt;=0,0,求节点([1]各r阵容卡情况!$F$11:$F$27,[1]各r阵容卡情况!S$11:S$27,$C55)),0)</f>
        <v>2</v>
      </c>
      <c r="BE55" s="15">
        <f>IFERROR(IF(求节点([1]各r阵容卡情况!$F$11:$F$27,[1]各r阵容卡情况!T$11:T$27,$C55)&lt;=0,0,求节点([1]各r阵容卡情况!$F$11:$F$27,[1]各r阵容卡情况!T$11:T$27,$C55)),0)</f>
        <v>2</v>
      </c>
      <c r="BF55" s="15">
        <f>IFERROR(IF(求节点([1]各r阵容卡情况!$F$11:$F$27,[1]各r阵容卡情况!U$11:U$27,$C55)&lt;=0,0,求节点([1]各r阵容卡情况!$F$11:$F$27,[1]各r阵容卡情况!U$11:U$27,$C55)),0)</f>
        <v>2</v>
      </c>
      <c r="BG55" s="15">
        <f>IFERROR(IF(求节点([1]各r阵容卡情况!$F$11:$F$27,[1]各r阵容卡情况!V$11:V$27,$C55)&lt;=0,0,求节点([1]各r阵容卡情况!$F$11:$F$27,[1]各r阵容卡情况!V$11:V$27,$C55)),0)</f>
        <v>2</v>
      </c>
      <c r="BH55" s="14">
        <f t="shared" si="40"/>
        <v>10</v>
      </c>
      <c r="BI55" s="14">
        <f t="shared" si="40"/>
        <v>10</v>
      </c>
      <c r="BJ55" s="14">
        <f t="shared" si="23"/>
        <v>50</v>
      </c>
      <c r="BK55" s="14">
        <f t="shared" si="41"/>
        <v>50</v>
      </c>
      <c r="BL55" s="14">
        <f t="shared" si="41"/>
        <v>50</v>
      </c>
      <c r="BM55" s="14">
        <v>0</v>
      </c>
      <c r="BN55" s="14">
        <f>IFERROR(IF(求节点([1]各r阵容卡情况!$F$11:$F$27,[1]各r阵容卡情况!AA$11:AA$27,$C55)&lt;=0,0,求节点([1]各r阵容卡情况!$F$11:$F$27,[1]各r阵容卡情况!AA$11:AA$27,$C55)),0)</f>
        <v>0</v>
      </c>
      <c r="BO55" s="14">
        <f>IFERROR(IF(求节点([1]各r阵容卡情况!$F$11:$F$27,[1]各r阵容卡情况!AB$11:AB$27,$C55)&lt;=0,0,求节点([1]各r阵容卡情况!$F$11:$F$27,[1]各r阵容卡情况!AB$11:AB$27,$C55)),0)</f>
        <v>2</v>
      </c>
      <c r="BP55" s="14">
        <f>IFERROR(IF(求节点([1]各r阵容卡情况!$F$11:$F$27,[1]各r阵容卡情况!AC$11:AC$27,$C55)&lt;=0,0,求节点([1]各r阵容卡情况!$F$11:$F$27,[1]各r阵容卡情况!AC$11:AC$27,$C55)),0)</f>
        <v>1.8843123724232105</v>
      </c>
      <c r="BQ55" s="14">
        <f>IFERROR(IF(求节点([1]各r阵容卡情况!$F$11:$F$27,[1]各r阵容卡情况!AD$11:AD$27,$C55)&lt;=0,0,求节点([1]各r阵容卡情况!$F$11:$F$27,[1]各r阵容卡情况!AD$11:AD$27,$C55)),0)</f>
        <v>2</v>
      </c>
      <c r="BR55" s="14">
        <f t="shared" si="25"/>
        <v>0</v>
      </c>
      <c r="BS55" s="14">
        <f t="shared" si="26"/>
        <v>0</v>
      </c>
      <c r="BT55" s="14">
        <f t="shared" si="27"/>
        <v>4</v>
      </c>
      <c r="BU55" s="14">
        <f t="shared" si="28"/>
        <v>10</v>
      </c>
      <c r="BV55" s="14">
        <f t="shared" si="29"/>
        <v>80</v>
      </c>
      <c r="CH55" s="27">
        <f t="shared" si="30"/>
        <v>0</v>
      </c>
      <c r="CI55" s="27">
        <f t="shared" si="31"/>
        <v>6</v>
      </c>
      <c r="CJ55" s="27">
        <f t="shared" si="32"/>
        <v>8.2313752551535799</v>
      </c>
      <c r="CK55" s="27">
        <f t="shared" si="33"/>
        <v>0</v>
      </c>
      <c r="CL55" s="27">
        <f t="shared" si="34"/>
        <v>0</v>
      </c>
    </row>
    <row r="56" spans="3:90" x14ac:dyDescent="0.15">
      <c r="C56" s="13">
        <v>51</v>
      </c>
      <c r="D56" s="14">
        <v>23</v>
      </c>
      <c r="E56" s="14">
        <f>IFERROR(IF(求节点([1]基础状态预期!$D$17:$D$33,[1]基础状态预期!F$17:F$33,$C56)&lt;=0,0,求节点([1]基础状态预期!$D$17:$D$33,[1]基础状态预期!F$17:F$33,$C56)),0)</f>
        <v>0</v>
      </c>
      <c r="F56" s="14">
        <f>IFERROR(IF(求节点([1]基础状态预期!$D$17:$D$33,[1]基础状态预期!G$17:G$33,$C56)&lt;=0,0,求节点([1]基础状态预期!$D$17:$D$33,[1]基础状态预期!G$17:G$33,$C56)),0)</f>
        <v>0</v>
      </c>
      <c r="G56" s="14">
        <f>IFERROR(IF(求节点([1]基础状态预期!$D$17:$D$33,[1]基础状态预期!H$17:H$33,$C56)&lt;=0,0,求节点([1]基础状态预期!$D$17:$D$33,[1]基础状态预期!H$17:H$33,$C56)),0)</f>
        <v>0</v>
      </c>
      <c r="H56" s="14">
        <f>IFERROR(IF(求节点([1]基础状态预期!$D$17:$D$33,[1]基础状态预期!I$17:I$33,$C56)&lt;=0,0,求节点([1]基础状态预期!$D$17:$D$33,[1]基础状态预期!I$17:I$33,$C56)),0)</f>
        <v>5.6364002337025205</v>
      </c>
      <c r="I56" s="14">
        <f>IFERROR(IF(求节点([1]基础状态预期!$D$17:$D$33,[1]基础状态预期!J$17:J$33,$C56)&lt;=0,0,求节点([1]基础状态预期!$D$17:$D$33,[1]基础状态预期!J$17:J$33,$C56)),0)</f>
        <v>0.36359976629747964</v>
      </c>
      <c r="J56" s="14">
        <f>IFERROR(IF(求节点([1]基础状态预期!$D$17:$D$33,[1]基础状态预期!K$17:K$33,$C56)&lt;=0,0,求节点([1]基础状态预期!$D$17:$D$33,[1]基础状态预期!K$17:K$33,$C56)),0)</f>
        <v>0</v>
      </c>
      <c r="K56" s="14">
        <f>IFERROR(IF(求节点([1]基础状态预期!$D$17:$D$33,[1]基础状态预期!L$17:L$33,$C56)&lt;=0,0,求节点([1]基础状态预期!$D$17:$D$33,[1]基础状态预期!L$17:L$33,$C56)),0)</f>
        <v>0</v>
      </c>
      <c r="L56" s="14">
        <f>IFERROR(IF(求节点([1]基础状态预期!$D$17:$D$33,[1]基础状态预期!M$17:M$33,$C56)&lt;=0,0,求节点([1]基础状态预期!$D$17:$D$33,[1]基础状态预期!M$17:M$33,$C56)),0)</f>
        <v>0</v>
      </c>
      <c r="M56" s="14">
        <f>IFERROR(IF(求节点([1]基础状态预期!$D$17:$D$33,[1]基础状态预期!N$17:N$33,$C56)&lt;=0,0,求节点([1]基础状态预期!$D$17:$D$33,[1]基础状态预期!N$17:N$33,$C56)),0)</f>
        <v>2.2177341689238448</v>
      </c>
      <c r="N56" s="14">
        <f>IFERROR(IF(求节点([1]基础状态预期!$D$17:$D$33,[1]基础状态预期!O$17:O$33,$C56)&lt;=0,0,求节点([1]基础状态预期!$D$17:$D$33,[1]基础状态预期!O$17:O$33,$C56)),0)</f>
        <v>0</v>
      </c>
      <c r="O56" s="14">
        <f t="shared" si="35"/>
        <v>0</v>
      </c>
      <c r="P56" s="14">
        <f t="shared" si="36"/>
        <v>6</v>
      </c>
      <c r="Q56" s="14">
        <f t="shared" si="37"/>
        <v>10</v>
      </c>
      <c r="R56" s="14">
        <f t="shared" si="38"/>
        <v>36</v>
      </c>
      <c r="S56" s="14">
        <f t="shared" si="39"/>
        <v>50</v>
      </c>
      <c r="T56" s="32">
        <f>IFERROR(IF(求节点([1]基础状态预期!$D$17:$D$55,[1]基础状态预期!P$17:P$55,$C56)&lt;=0,0,求节点([1]基础状态预期!$D$17:$D$55,[1]基础状态预期!P$17:P$55,$C56)),0)</f>
        <v>0</v>
      </c>
      <c r="U56" s="32">
        <f>IFERROR(IF(求节点([1]基础状态预期!$D$17:$D$55,[1]基础状态预期!Q$17:Q$55,$C56)&lt;=0,0,求节点([1]基础状态预期!$D$17:$D$55,[1]基础状态预期!Q$17:Q$55,$C56)),0)</f>
        <v>0</v>
      </c>
      <c r="V56" s="32">
        <f>IFERROR(IF(求节点([1]基础状态预期!$D$17:$D$55,[1]基础状态预期!R$17:R$55,$C56)&lt;=0,0,求节点([1]基础状态预期!$D$17:$D$55,[1]基础状态预期!R$17:R$55,$C56)),0)</f>
        <v>2.04</v>
      </c>
      <c r="W56" s="32">
        <f>IFERROR(IF(求节点([1]基础状态预期!$D$17:$D$55,[1]基础状态预期!S$17:S$55,$C56)&lt;=0,0,求节点([1]基础状态预期!$D$17:$D$55,[1]基础状态预期!S$17:S$55,$C56)),0)</f>
        <v>2.04</v>
      </c>
      <c r="X56" s="32">
        <f>IFERROR(IF(求节点([1]基础状态预期!$D$17:$D$55,[1]基础状态预期!T$17:T$55,$C56)&lt;=0,0,求节点([1]基础状态预期!$D$17:$D$55,[1]基础状态预期!T$17:T$55,$C56)),0)</f>
        <v>0</v>
      </c>
      <c r="Y56" s="32">
        <f>IFERROR(IF(求节点([1]基础状态预期!$D$17:$D$55,[1]基础状态预期!U$17:U$55,$C56)&lt;=0,0,求节点([1]基础状态预期!$D$17:$D$55,[1]基础状态预期!U$17:U$55,$C56)),0)</f>
        <v>0</v>
      </c>
      <c r="Z56" s="32">
        <f>MIN(IFERROR(IF(求节点([1]基础状态预期!$D$17:$D$55,[1]基础状态预期!V$17:V$55,$C56)&lt;=0,0,求节点([1]基础状态预期!$D$17:$D$55,[1]基础状态预期!V$17:V$55,$C56)),0),10)</f>
        <v>0</v>
      </c>
      <c r="AA56" s="32">
        <f>MIN(IFERROR(IF(求节点([1]基础状态预期!$D$17:$D$55,[1]基础状态预期!W$17:W$55,$C56)&lt;=0,0,求节点([1]基础状态预期!$D$17:$D$55,[1]基础状态预期!W$17:W$55,$C56)),0),60)</f>
        <v>60</v>
      </c>
      <c r="AB56" s="32">
        <f>MIN(IFERROR(IF(求节点([1]基础状态预期!$D$17:$D$55,[1]基础状态预期!X$17:X$55,$C56)&lt;=0,0,求节点([1]基础状态预期!$D$17:$D$55,[1]基础状态预期!X$17:X$55,$C56)),0),80)</f>
        <v>80</v>
      </c>
      <c r="AC56" s="32">
        <f>MIN(IFERROR(IF(求节点([1]基础状态预期!$D$17:$D$55,[1]基础状态预期!Y$17:Y$55,$C56)&lt;=0,0,求节点([1]基础状态预期!$D$17:$D$55,[1]基础状态预期!Y$17:Y$55,$C56)),0),80)</f>
        <v>0</v>
      </c>
      <c r="AD56" s="32">
        <f>IFERROR(IF(求节点([1]基础状态预期!$D$17:$D$55,[1]基础状态预期!Z$17:Z$55,$C56)&lt;=0,0,求节点([1]基础状态预期!$D$17:$D$55,[1]基础状态预期!Z$17:Z$55,$C56)),0)</f>
        <v>0</v>
      </c>
      <c r="AE56" s="32">
        <f>IFERROR(IF(求节点([1]基础状态预期!$D$17:$D$55,[1]基础状态预期!AA$17:AA$55,$C56)&lt;=0,0,求节点([1]基础状态预期!$D$17:$D$55,[1]基础状态预期!AA$17:AA$55,$C56)),0)</f>
        <v>0</v>
      </c>
      <c r="AF56" s="32">
        <f>IFERROR(IF(求节点([1]基础状态预期!$D$17:$D$55,[1]基础状态预期!AB$17:AB$55,$C56)&lt;=0,0,求节点([1]基础状态预期!$D$17:$D$55,[1]基础状态预期!AB$17:AB$55,$C56)),0)</f>
        <v>0</v>
      </c>
      <c r="AG56" s="32">
        <f>IFERROR(IF(求节点([1]基础状态预期!$D$17:$D$55,[1]基础状态预期!AC$17:AC$55,$C56)&lt;=0,0,求节点([1]基础状态预期!$D$17:$D$55,[1]基础状态预期!AC$17:AC$55,$C56)),0)</f>
        <v>2</v>
      </c>
      <c r="AH56" s="32">
        <f>IFERROR(IF(求节点([1]基础状态预期!$D$17:$D$55,[1]基础状态预期!AD$17:AD$55,$C56)&lt;=0,0,求节点([1]基础状态预期!$D$17:$D$55,[1]基础状态预期!AD$17:AD$55,$C56)),0)</f>
        <v>0</v>
      </c>
      <c r="AI56" s="14">
        <f t="shared" si="12"/>
        <v>0</v>
      </c>
      <c r="AJ56" s="14">
        <f t="shared" si="13"/>
        <v>0</v>
      </c>
      <c r="AK56" s="14">
        <f t="shared" si="14"/>
        <v>0</v>
      </c>
      <c r="AL56" s="14">
        <f t="shared" si="15"/>
        <v>30</v>
      </c>
      <c r="AM56" s="14">
        <f t="shared" si="16"/>
        <v>0</v>
      </c>
      <c r="AN56" s="14">
        <v>0</v>
      </c>
      <c r="AO56" s="14">
        <f>IFERROR(IF(求节点([1]各r阵容卡情况!$F$11:$F$27,[1]各r阵容卡情况!G$11:G$27,$C56)&lt;=0,0,求节点([1]各r阵容卡情况!$F$11:$F$27,[1]各r阵容卡情况!G$11:G$27,$C56)),0)</f>
        <v>6</v>
      </c>
      <c r="AP56" s="14">
        <f>IFERROR(IF(求节点([1]各r阵容卡情况!$F$11:$F$27,[1]各r阵容卡情况!H$11:H$27,$C56)&lt;=0,0,求节点([1]各r阵容卡情况!$F$11:$F$27,[1]各r阵容卡情况!H$11:H$27,$C56)),0)</f>
        <v>8.727199532594959</v>
      </c>
      <c r="AQ56" s="14">
        <f>IFERROR(IF(求节点([1]各r阵容卡情况!$F$11:$F$27,[1]各r阵容卡情况!I$11:I$27,$C56)&lt;=0,0,求节点([1]各r阵容卡情况!$F$11:$F$27,[1]各r阵容卡情况!I$11:I$27,$C56)),0)</f>
        <v>0</v>
      </c>
      <c r="AR56" s="14">
        <f>IFERROR(IF(求节点([1]各r阵容卡情况!$F$11:$F$27,[1]各r阵容卡情况!J$11:J$27,$C56)&lt;=0,0,求节点([1]各r阵容卡情况!$F$11:$F$27,[1]各r阵容卡情况!J$11:J$27,$C56)),0)</f>
        <v>0</v>
      </c>
      <c r="AS56" s="14">
        <v>0</v>
      </c>
      <c r="AT56" s="14">
        <f>IFERROR(IF(求节点([1]各r阵容卡情况!$F$11:$F$27,[1]各r阵容卡情况!K$11:K$27,$C56)&lt;=0,0,求节点([1]各r阵容卡情况!$F$11:$F$27,[1]各r阵容卡情况!K$11:K$27,$C56)),0)</f>
        <v>3</v>
      </c>
      <c r="AU56" s="14">
        <f>IFERROR(IF(求节点([1]各r阵容卡情况!$F$11:$F$27,[1]各r阵容卡情况!L$11:L$27,$C56)&lt;=0,0,求节点([1]各r阵容卡情况!$F$11:$F$27,[1]各r阵容卡情况!L$11:L$27,$C56)),0)</f>
        <v>6</v>
      </c>
      <c r="AV56" s="14">
        <f>IFERROR(IF(求节点([1]各r阵容卡情况!$F$11:$F$27,[1]各r阵容卡情况!M$11:M$27,$C56)&lt;=0,0,求节点([1]各r阵容卡情况!$F$11:$F$27,[1]各r阵容卡情况!M$11:M$27,$C56)),0)</f>
        <v>2.2177341689238448</v>
      </c>
      <c r="AW56" s="14">
        <f>IFERROR(IF(求节点([1]各r阵容卡情况!$F$11:$F$27,[1]各r阵容卡情况!N$11:N$27,$C56)&lt;=0,0,求节点([1]各r阵容卡情况!$F$11:$F$27,[1]各r阵容卡情况!N$11:N$27,$C56)),0)</f>
        <v>0</v>
      </c>
      <c r="AX56" s="14">
        <f t="shared" si="17"/>
        <v>0</v>
      </c>
      <c r="AY56" s="14">
        <f t="shared" si="18"/>
        <v>15</v>
      </c>
      <c r="AZ56" s="14">
        <f t="shared" si="19"/>
        <v>40</v>
      </c>
      <c r="BA56" s="14">
        <f t="shared" si="20"/>
        <v>36</v>
      </c>
      <c r="BB56" s="14">
        <f t="shared" si="21"/>
        <v>50</v>
      </c>
      <c r="BC56" s="14">
        <v>0</v>
      </c>
      <c r="BD56" s="15">
        <f>IFERROR(IF(求节点([1]各r阵容卡情况!$F$11:$F$27,[1]各r阵容卡情况!S$11:S$27,$C56)&lt;=0,0,求节点([1]各r阵容卡情况!$F$11:$F$27,[1]各r阵容卡情况!S$11:S$27,$C56)),0)</f>
        <v>2.04</v>
      </c>
      <c r="BE56" s="15">
        <f>IFERROR(IF(求节点([1]各r阵容卡情况!$F$11:$F$27,[1]各r阵容卡情况!T$11:T$27,$C56)&lt;=0,0,求节点([1]各r阵容卡情况!$F$11:$F$27,[1]各r阵容卡情况!T$11:T$27,$C56)),0)</f>
        <v>2.04</v>
      </c>
      <c r="BF56" s="15">
        <f>IFERROR(IF(求节点([1]各r阵容卡情况!$F$11:$F$27,[1]各r阵容卡情况!U$11:U$27,$C56)&lt;=0,0,求节点([1]各r阵容卡情况!$F$11:$F$27,[1]各r阵容卡情况!U$11:U$27,$C56)),0)</f>
        <v>2.04</v>
      </c>
      <c r="BG56" s="15">
        <f>IFERROR(IF(求节点([1]各r阵容卡情况!$F$11:$F$27,[1]各r阵容卡情况!V$11:V$27,$C56)&lt;=0,0,求节点([1]各r阵容卡情况!$F$11:$F$27,[1]各r阵容卡情况!V$11:V$27,$C56)),0)</f>
        <v>2.04</v>
      </c>
      <c r="BH56" s="14">
        <f t="shared" si="40"/>
        <v>10</v>
      </c>
      <c r="BI56" s="14">
        <f t="shared" si="40"/>
        <v>10</v>
      </c>
      <c r="BJ56" s="14">
        <f t="shared" si="23"/>
        <v>51</v>
      </c>
      <c r="BK56" s="14">
        <f t="shared" si="41"/>
        <v>51</v>
      </c>
      <c r="BL56" s="14">
        <f t="shared" si="41"/>
        <v>51</v>
      </c>
      <c r="BM56" s="14">
        <v>0</v>
      </c>
      <c r="BN56" s="14">
        <f>IFERROR(IF(求节点([1]各r阵容卡情况!$F$11:$F$27,[1]各r阵容卡情况!AA$11:AA$27,$C56)&lt;=0,0,求节点([1]各r阵容卡情况!$F$11:$F$27,[1]各r阵容卡情况!AA$11:AA$27,$C56)),0)</f>
        <v>0</v>
      </c>
      <c r="BO56" s="14">
        <f>IFERROR(IF(求节点([1]各r阵容卡情况!$F$11:$F$27,[1]各r阵容卡情况!AB$11:AB$27,$C56)&lt;=0,0,求节点([1]各r阵容卡情况!$F$11:$F$27,[1]各r阵容卡情况!AB$11:AB$27,$C56)),0)</f>
        <v>2</v>
      </c>
      <c r="BP56" s="14">
        <f>IFERROR(IF(求节点([1]各r阵容卡情况!$F$11:$F$27,[1]各r阵容卡情况!AC$11:AC$27,$C56)&lt;=0,0,求节点([1]各r阵容卡情况!$F$11:$F$27,[1]各r阵容卡情况!AC$11:AC$27,$C56)),0)</f>
        <v>1.6364002337025203</v>
      </c>
      <c r="BQ56" s="14">
        <f>IFERROR(IF(求节点([1]各r阵容卡情况!$F$11:$F$27,[1]各r阵容卡情况!AD$11:AD$27,$C56)&lt;=0,0,求节点([1]各r阵容卡情况!$F$11:$F$27,[1]各r阵容卡情况!AD$11:AD$27,$C56)),0)</f>
        <v>2</v>
      </c>
      <c r="BR56" s="14">
        <f t="shared" si="25"/>
        <v>0</v>
      </c>
      <c r="BS56" s="14">
        <f t="shared" si="26"/>
        <v>0</v>
      </c>
      <c r="BT56" s="14">
        <f t="shared" si="27"/>
        <v>4</v>
      </c>
      <c r="BU56" s="14">
        <f t="shared" si="28"/>
        <v>10</v>
      </c>
      <c r="BV56" s="14">
        <f t="shared" si="29"/>
        <v>80</v>
      </c>
      <c r="CH56" s="27">
        <f t="shared" si="30"/>
        <v>0</v>
      </c>
      <c r="CI56" s="27">
        <f t="shared" si="31"/>
        <v>6</v>
      </c>
      <c r="CJ56" s="27">
        <f t="shared" si="32"/>
        <v>8.727199532594959</v>
      </c>
      <c r="CK56" s="27">
        <f t="shared" si="33"/>
        <v>0</v>
      </c>
      <c r="CL56" s="27">
        <f t="shared" si="34"/>
        <v>0</v>
      </c>
    </row>
    <row r="57" spans="3:90" x14ac:dyDescent="0.15">
      <c r="C57" s="13">
        <v>52</v>
      </c>
      <c r="D57" s="14">
        <v>23</v>
      </c>
      <c r="E57" s="14">
        <f>IFERROR(IF(求节点([1]基础状态预期!$D$17:$D$33,[1]基础状态预期!F$17:F$33,$C57)&lt;=0,0,求节点([1]基础状态预期!$D$17:$D$33,[1]基础状态预期!F$17:F$33,$C57)),0)</f>
        <v>0</v>
      </c>
      <c r="F57" s="14">
        <f>IFERROR(IF(求节点([1]基础状态预期!$D$17:$D$33,[1]基础状态预期!G$17:G$33,$C57)&lt;=0,0,求节点([1]基础状态预期!$D$17:$D$33,[1]基础状态预期!G$17:G$33,$C57)),0)</f>
        <v>0</v>
      </c>
      <c r="G57" s="14">
        <f>IFERROR(IF(求节点([1]基础状态预期!$D$17:$D$33,[1]基础状态预期!H$17:H$33,$C57)&lt;=0,0,求节点([1]基础状态预期!$D$17:$D$33,[1]基础状态预期!H$17:H$33,$C57)),0)</f>
        <v>0</v>
      </c>
      <c r="H57" s="14">
        <f>IFERROR(IF(求节点([1]基础状态预期!$D$17:$D$33,[1]基础状态预期!I$17:I$33,$C57)&lt;=0,0,求节点([1]基础状态预期!$D$17:$D$33,[1]基础状态预期!I$17:I$33,$C57)),0)</f>
        <v>5.3884880949818301</v>
      </c>
      <c r="I57" s="14">
        <f>IFERROR(IF(求节点([1]基础状态预期!$D$17:$D$33,[1]基础状态预期!J$17:J$33,$C57)&lt;=0,0,求节点([1]基础状态预期!$D$17:$D$33,[1]基础状态预期!J$17:J$33,$C57)),0)</f>
        <v>0.61151190501816977</v>
      </c>
      <c r="J57" s="14">
        <f>IFERROR(IF(求节点([1]基础状态预期!$D$17:$D$33,[1]基础状态预期!K$17:K$33,$C57)&lt;=0,0,求节点([1]基础状态预期!$D$17:$D$33,[1]基础状态预期!K$17:K$33,$C57)),0)</f>
        <v>0</v>
      </c>
      <c r="K57" s="14">
        <f>IFERROR(IF(求节点([1]基础状态预期!$D$17:$D$33,[1]基础状态预期!L$17:L$33,$C57)&lt;=0,0,求节点([1]基础状态预期!$D$17:$D$33,[1]基础状态预期!L$17:L$33,$C57)),0)</f>
        <v>0</v>
      </c>
      <c r="L57" s="14">
        <f>IFERROR(IF(求节点([1]基础状态预期!$D$17:$D$33,[1]基础状态预期!M$17:M$33,$C57)&lt;=0,0,求节点([1]基础状态预期!$D$17:$D$33,[1]基础状态预期!M$17:M$33,$C57)),0)</f>
        <v>0</v>
      </c>
      <c r="M57" s="14">
        <f>IFERROR(IF(求节点([1]基础状态预期!$D$17:$D$33,[1]基础状态预期!N$17:N$33,$C57)&lt;=0,0,求节点([1]基础状态预期!$D$17:$D$33,[1]基础状态预期!N$17:N$33,$C57)),0)</f>
        <v>2.3843803648559425</v>
      </c>
      <c r="N57" s="14">
        <f>IFERROR(IF(求节点([1]基础状态预期!$D$17:$D$33,[1]基础状态预期!O$17:O$33,$C57)&lt;=0,0,求节点([1]基础状态预期!$D$17:$D$33,[1]基础状态预期!O$17:O$33,$C57)),0)</f>
        <v>0</v>
      </c>
      <c r="O57" s="14">
        <f t="shared" si="35"/>
        <v>0</v>
      </c>
      <c r="P57" s="14">
        <f t="shared" si="36"/>
        <v>6</v>
      </c>
      <c r="Q57" s="14">
        <f t="shared" si="37"/>
        <v>10</v>
      </c>
      <c r="R57" s="14">
        <f t="shared" si="38"/>
        <v>36</v>
      </c>
      <c r="S57" s="14">
        <f t="shared" si="39"/>
        <v>50</v>
      </c>
      <c r="T57" s="32">
        <f>IFERROR(IF(求节点([1]基础状态预期!$D$17:$D$55,[1]基础状态预期!P$17:P$55,$C57)&lt;=0,0,求节点([1]基础状态预期!$D$17:$D$55,[1]基础状态预期!P$17:P$55,$C57)),0)</f>
        <v>0</v>
      </c>
      <c r="U57" s="32">
        <f>IFERROR(IF(求节点([1]基础状态预期!$D$17:$D$55,[1]基础状态预期!Q$17:Q$55,$C57)&lt;=0,0,求节点([1]基础状态预期!$D$17:$D$55,[1]基础状态预期!Q$17:Q$55,$C57)),0)</f>
        <v>0</v>
      </c>
      <c r="V57" s="32">
        <f>IFERROR(IF(求节点([1]基础状态预期!$D$17:$D$55,[1]基础状态预期!R$17:R$55,$C57)&lt;=0,0,求节点([1]基础状态预期!$D$17:$D$55,[1]基础状态预期!R$17:R$55,$C57)),0)</f>
        <v>2.08</v>
      </c>
      <c r="W57" s="32">
        <f>IFERROR(IF(求节点([1]基础状态预期!$D$17:$D$55,[1]基础状态预期!S$17:S$55,$C57)&lt;=0,0,求节点([1]基础状态预期!$D$17:$D$55,[1]基础状态预期!S$17:S$55,$C57)),0)</f>
        <v>2.08</v>
      </c>
      <c r="X57" s="32">
        <f>IFERROR(IF(求节点([1]基础状态预期!$D$17:$D$55,[1]基础状态预期!T$17:T$55,$C57)&lt;=0,0,求节点([1]基础状态预期!$D$17:$D$55,[1]基础状态预期!T$17:T$55,$C57)),0)</f>
        <v>0</v>
      </c>
      <c r="Y57" s="32">
        <f>IFERROR(IF(求节点([1]基础状态预期!$D$17:$D$55,[1]基础状态预期!U$17:U$55,$C57)&lt;=0,0,求节点([1]基础状态预期!$D$17:$D$55,[1]基础状态预期!U$17:U$55,$C57)),0)</f>
        <v>0</v>
      </c>
      <c r="Z57" s="32">
        <f>MIN(IFERROR(IF(求节点([1]基础状态预期!$D$17:$D$55,[1]基础状态预期!V$17:V$55,$C57)&lt;=0,0,求节点([1]基础状态预期!$D$17:$D$55,[1]基础状态预期!V$17:V$55,$C57)),0),10)</f>
        <v>0</v>
      </c>
      <c r="AA57" s="32">
        <f>MIN(IFERROR(IF(求节点([1]基础状态预期!$D$17:$D$55,[1]基础状态预期!W$17:W$55,$C57)&lt;=0,0,求节点([1]基础状态预期!$D$17:$D$55,[1]基础状态预期!W$17:W$55,$C57)),0),60)</f>
        <v>60</v>
      </c>
      <c r="AB57" s="32">
        <f>MIN(IFERROR(IF(求节点([1]基础状态预期!$D$17:$D$55,[1]基础状态预期!X$17:X$55,$C57)&lt;=0,0,求节点([1]基础状态预期!$D$17:$D$55,[1]基础状态预期!X$17:X$55,$C57)),0),80)</f>
        <v>80</v>
      </c>
      <c r="AC57" s="32">
        <f>MIN(IFERROR(IF(求节点([1]基础状态预期!$D$17:$D$55,[1]基础状态预期!Y$17:Y$55,$C57)&lt;=0,0,求节点([1]基础状态预期!$D$17:$D$55,[1]基础状态预期!Y$17:Y$55,$C57)),0),80)</f>
        <v>0</v>
      </c>
      <c r="AD57" s="32">
        <f>IFERROR(IF(求节点([1]基础状态预期!$D$17:$D$55,[1]基础状态预期!Z$17:Z$55,$C57)&lt;=0,0,求节点([1]基础状态预期!$D$17:$D$55,[1]基础状态预期!Z$17:Z$55,$C57)),0)</f>
        <v>0</v>
      </c>
      <c r="AE57" s="32">
        <f>IFERROR(IF(求节点([1]基础状态预期!$D$17:$D$55,[1]基础状态预期!AA$17:AA$55,$C57)&lt;=0,0,求节点([1]基础状态预期!$D$17:$D$55,[1]基础状态预期!AA$17:AA$55,$C57)),0)</f>
        <v>0</v>
      </c>
      <c r="AF57" s="32">
        <f>IFERROR(IF(求节点([1]基础状态预期!$D$17:$D$55,[1]基础状态预期!AB$17:AB$55,$C57)&lt;=0,0,求节点([1]基础状态预期!$D$17:$D$55,[1]基础状态预期!AB$17:AB$55,$C57)),0)</f>
        <v>0</v>
      </c>
      <c r="AG57" s="32">
        <f>IFERROR(IF(求节点([1]基础状态预期!$D$17:$D$55,[1]基础状态预期!AC$17:AC$55,$C57)&lt;=0,0,求节点([1]基础状态预期!$D$17:$D$55,[1]基础状态预期!AC$17:AC$55,$C57)),0)</f>
        <v>2</v>
      </c>
      <c r="AH57" s="32">
        <f>IFERROR(IF(求节点([1]基础状态预期!$D$17:$D$55,[1]基础状态预期!AD$17:AD$55,$C57)&lt;=0,0,求节点([1]基础状态预期!$D$17:$D$55,[1]基础状态预期!AD$17:AD$55,$C57)),0)</f>
        <v>0</v>
      </c>
      <c r="AI57" s="14">
        <f t="shared" si="12"/>
        <v>0</v>
      </c>
      <c r="AJ57" s="14">
        <f t="shared" si="13"/>
        <v>0</v>
      </c>
      <c r="AK57" s="14">
        <f t="shared" si="14"/>
        <v>0</v>
      </c>
      <c r="AL57" s="14">
        <f t="shared" si="15"/>
        <v>30</v>
      </c>
      <c r="AM57" s="14">
        <f t="shared" si="16"/>
        <v>0</v>
      </c>
      <c r="AN57" s="14">
        <v>0</v>
      </c>
      <c r="AO57" s="14">
        <f>IFERROR(IF(求节点([1]各r阵容卡情况!$F$11:$F$27,[1]各r阵容卡情况!G$11:G$27,$C57)&lt;=0,0,求节点([1]各r阵容卡情况!$F$11:$F$27,[1]各r阵容卡情况!G$11:G$27,$C57)),0)</f>
        <v>6</v>
      </c>
      <c r="AP57" s="14">
        <f>IFERROR(IF(求节点([1]各r阵容卡情况!$F$11:$F$27,[1]各r阵容卡情况!H$11:H$27,$C57)&lt;=0,0,求节点([1]各r阵容卡情况!$F$11:$F$27,[1]各r阵容卡情况!H$11:H$27,$C57)),0)</f>
        <v>9.2230238100363398</v>
      </c>
      <c r="AQ57" s="14">
        <f>IFERROR(IF(求节点([1]各r阵容卡情况!$F$11:$F$27,[1]各r阵容卡情况!I$11:I$27,$C57)&lt;=0,0,求节点([1]各r阵容卡情况!$F$11:$F$27,[1]各r阵容卡情况!I$11:I$27,$C57)),0)</f>
        <v>0</v>
      </c>
      <c r="AR57" s="14">
        <f>IFERROR(IF(求节点([1]各r阵容卡情况!$F$11:$F$27,[1]各r阵容卡情况!J$11:J$27,$C57)&lt;=0,0,求节点([1]各r阵容卡情况!$F$11:$F$27,[1]各r阵容卡情况!J$11:J$27,$C57)),0)</f>
        <v>0</v>
      </c>
      <c r="AS57" s="14">
        <v>0</v>
      </c>
      <c r="AT57" s="14">
        <f>IFERROR(IF(求节点([1]各r阵容卡情况!$F$11:$F$27,[1]各r阵容卡情况!K$11:K$27,$C57)&lt;=0,0,求节点([1]各r阵容卡情况!$F$11:$F$27,[1]各r阵容卡情况!K$11:K$27,$C57)),0)</f>
        <v>3</v>
      </c>
      <c r="AU57" s="14">
        <f>IFERROR(IF(求节点([1]各r阵容卡情况!$F$11:$F$27,[1]各r阵容卡情况!L$11:L$27,$C57)&lt;=0,0,求节点([1]各r阵容卡情况!$F$11:$F$27,[1]各r阵容卡情况!L$11:L$27,$C57)),0)</f>
        <v>6</v>
      </c>
      <c r="AV57" s="14">
        <f>IFERROR(IF(求节点([1]各r阵容卡情况!$F$11:$F$27,[1]各r阵容卡情况!M$11:M$27,$C57)&lt;=0,0,求节点([1]各r阵容卡情况!$F$11:$F$27,[1]各r阵容卡情况!M$11:M$27,$C57)),0)</f>
        <v>2.3843803648559425</v>
      </c>
      <c r="AW57" s="14">
        <f>IFERROR(IF(求节点([1]各r阵容卡情况!$F$11:$F$27,[1]各r阵容卡情况!N$11:N$27,$C57)&lt;=0,0,求节点([1]各r阵容卡情况!$F$11:$F$27,[1]各r阵容卡情况!N$11:N$27,$C57)),0)</f>
        <v>0</v>
      </c>
      <c r="AX57" s="14">
        <f t="shared" si="17"/>
        <v>0</v>
      </c>
      <c r="AY57" s="14">
        <f t="shared" si="18"/>
        <v>15</v>
      </c>
      <c r="AZ57" s="14">
        <f t="shared" si="19"/>
        <v>40</v>
      </c>
      <c r="BA57" s="14">
        <f t="shared" si="20"/>
        <v>36</v>
      </c>
      <c r="BB57" s="14">
        <f t="shared" si="21"/>
        <v>50</v>
      </c>
      <c r="BC57" s="14">
        <v>0</v>
      </c>
      <c r="BD57" s="15">
        <f>IFERROR(IF(求节点([1]各r阵容卡情况!$F$11:$F$27,[1]各r阵容卡情况!S$11:S$27,$C57)&lt;=0,0,求节点([1]各r阵容卡情况!$F$11:$F$27,[1]各r阵容卡情况!S$11:S$27,$C57)),0)</f>
        <v>2.08</v>
      </c>
      <c r="BE57" s="15">
        <f>IFERROR(IF(求节点([1]各r阵容卡情况!$F$11:$F$27,[1]各r阵容卡情况!T$11:T$27,$C57)&lt;=0,0,求节点([1]各r阵容卡情况!$F$11:$F$27,[1]各r阵容卡情况!T$11:T$27,$C57)),0)</f>
        <v>2.08</v>
      </c>
      <c r="BF57" s="15">
        <f>IFERROR(IF(求节点([1]各r阵容卡情况!$F$11:$F$27,[1]各r阵容卡情况!U$11:U$27,$C57)&lt;=0,0,求节点([1]各r阵容卡情况!$F$11:$F$27,[1]各r阵容卡情况!U$11:U$27,$C57)),0)</f>
        <v>2.08</v>
      </c>
      <c r="BG57" s="15">
        <f>IFERROR(IF(求节点([1]各r阵容卡情况!$F$11:$F$27,[1]各r阵容卡情况!V$11:V$27,$C57)&lt;=0,0,求节点([1]各r阵容卡情况!$F$11:$F$27,[1]各r阵容卡情况!V$11:V$27,$C57)),0)</f>
        <v>2.08</v>
      </c>
      <c r="BH57" s="14">
        <f t="shared" si="40"/>
        <v>10</v>
      </c>
      <c r="BI57" s="14">
        <f t="shared" si="40"/>
        <v>10</v>
      </c>
      <c r="BJ57" s="14">
        <f t="shared" si="23"/>
        <v>52</v>
      </c>
      <c r="BK57" s="14">
        <f t="shared" si="41"/>
        <v>52</v>
      </c>
      <c r="BL57" s="14">
        <f t="shared" si="41"/>
        <v>52</v>
      </c>
      <c r="BM57" s="14">
        <v>0</v>
      </c>
      <c r="BN57" s="14">
        <f>IFERROR(IF(求节点([1]各r阵容卡情况!$F$11:$F$27,[1]各r阵容卡情况!AA$11:AA$27,$C57)&lt;=0,0,求节点([1]各r阵容卡情况!$F$11:$F$27,[1]各r阵容卡情况!AA$11:AA$27,$C57)),0)</f>
        <v>0</v>
      </c>
      <c r="BO57" s="14">
        <f>IFERROR(IF(求节点([1]各r阵容卡情况!$F$11:$F$27,[1]各r阵容卡情况!AB$11:AB$27,$C57)&lt;=0,0,求节点([1]各r阵容卡情况!$F$11:$F$27,[1]各r阵容卡情况!AB$11:AB$27,$C57)),0)</f>
        <v>2</v>
      </c>
      <c r="BP57" s="14">
        <f>IFERROR(IF(求节点([1]各r阵容卡情况!$F$11:$F$27,[1]各r阵容卡情况!AC$11:AC$27,$C57)&lt;=0,0,求节点([1]各r阵容卡情况!$F$11:$F$27,[1]各r阵容卡情况!AC$11:AC$27,$C57)),0)</f>
        <v>1.3884880949818301</v>
      </c>
      <c r="BQ57" s="14">
        <f>IFERROR(IF(求节点([1]各r阵容卡情况!$F$11:$F$27,[1]各r阵容卡情况!AD$11:AD$27,$C57)&lt;=0,0,求节点([1]各r阵容卡情况!$F$11:$F$27,[1]各r阵容卡情况!AD$11:AD$27,$C57)),0)</f>
        <v>2</v>
      </c>
      <c r="BR57" s="14">
        <f t="shared" si="25"/>
        <v>0</v>
      </c>
      <c r="BS57" s="14">
        <f t="shared" si="26"/>
        <v>0</v>
      </c>
      <c r="BT57" s="14">
        <f t="shared" si="27"/>
        <v>4</v>
      </c>
      <c r="BU57" s="14">
        <f t="shared" si="28"/>
        <v>10</v>
      </c>
      <c r="BV57" s="14">
        <f t="shared" si="29"/>
        <v>80</v>
      </c>
      <c r="CH57" s="27">
        <f t="shared" si="30"/>
        <v>0</v>
      </c>
      <c r="CI57" s="27">
        <f t="shared" si="31"/>
        <v>6</v>
      </c>
      <c r="CJ57" s="27">
        <f t="shared" si="32"/>
        <v>9.2230238100363398</v>
      </c>
      <c r="CK57" s="27">
        <f t="shared" si="33"/>
        <v>0</v>
      </c>
      <c r="CL57" s="27">
        <f t="shared" si="34"/>
        <v>0</v>
      </c>
    </row>
    <row r="58" spans="3:90" x14ac:dyDescent="0.15">
      <c r="C58" s="13">
        <v>53</v>
      </c>
      <c r="D58" s="14">
        <v>24</v>
      </c>
      <c r="E58" s="14">
        <f>IFERROR(IF(求节点([1]基础状态预期!$D$17:$D$33,[1]基础状态预期!F$17:F$33,$C58)&lt;=0,0,求节点([1]基础状态预期!$D$17:$D$33,[1]基础状态预期!F$17:F$33,$C58)),0)</f>
        <v>0</v>
      </c>
      <c r="F58" s="14">
        <f>IFERROR(IF(求节点([1]基础状态预期!$D$17:$D$33,[1]基础状态预期!G$17:G$33,$C58)&lt;=0,0,求节点([1]基础状态预期!$D$17:$D$33,[1]基础状态预期!G$17:G$33,$C58)),0)</f>
        <v>0</v>
      </c>
      <c r="G58" s="14">
        <f>IFERROR(IF(求节点([1]基础状态预期!$D$17:$D$33,[1]基础状态预期!H$17:H$33,$C58)&lt;=0,0,求节点([1]基础状态预期!$D$17:$D$33,[1]基础状态预期!H$17:H$33,$C58)),0)</f>
        <v>0</v>
      </c>
      <c r="H58" s="14">
        <f>IFERROR(IF(求节点([1]基础状态预期!$D$17:$D$33,[1]基础状态预期!I$17:I$33,$C58)&lt;=0,0,求节点([1]基础状态预期!$D$17:$D$33,[1]基础状态预期!I$17:I$33,$C58)),0)</f>
        <v>5.1405759562611397</v>
      </c>
      <c r="I58" s="14">
        <f>IFERROR(IF(求节点([1]基础状态预期!$D$17:$D$33,[1]基础状态预期!J$17:J$33,$C58)&lt;=0,0,求节点([1]基础状态预期!$D$17:$D$33,[1]基础状态预期!J$17:J$33,$C58)),0)</f>
        <v>0.85942404373885994</v>
      </c>
      <c r="J58" s="14">
        <f>IFERROR(IF(求节点([1]基础状态预期!$D$17:$D$33,[1]基础状态预期!K$17:K$33,$C58)&lt;=0,0,求节点([1]基础状态预期!$D$17:$D$33,[1]基础状态预期!K$17:K$33,$C58)),0)</f>
        <v>0</v>
      </c>
      <c r="K58" s="14">
        <f>IFERROR(IF(求节点([1]基础状态预期!$D$17:$D$33,[1]基础状态预期!L$17:L$33,$C58)&lt;=0,0,求节点([1]基础状态预期!$D$17:$D$33,[1]基础状态预期!L$17:L$33,$C58)),0)</f>
        <v>0</v>
      </c>
      <c r="L58" s="14">
        <f>IFERROR(IF(求节点([1]基础状态预期!$D$17:$D$33,[1]基础状态预期!M$17:M$33,$C58)&lt;=0,0,求节点([1]基础状态预期!$D$17:$D$33,[1]基础状态预期!M$17:M$33,$C58)),0)</f>
        <v>0</v>
      </c>
      <c r="M58" s="14">
        <f>IFERROR(IF(求节点([1]基础状态预期!$D$17:$D$33,[1]基础状态预期!N$17:N$33,$C58)&lt;=0,0,求节点([1]基础状态预期!$D$17:$D$33,[1]基础状态预期!N$17:N$33,$C58)),0)</f>
        <v>2.5510265607880402</v>
      </c>
      <c r="N58" s="14">
        <f>IFERROR(IF(求节点([1]基础状态预期!$D$17:$D$33,[1]基础状态预期!O$17:O$33,$C58)&lt;=0,0,求节点([1]基础状态预期!$D$17:$D$33,[1]基础状态预期!O$17:O$33,$C58)),0)</f>
        <v>0</v>
      </c>
      <c r="O58" s="14">
        <f t="shared" si="35"/>
        <v>0</v>
      </c>
      <c r="P58" s="14">
        <f t="shared" si="36"/>
        <v>6</v>
      </c>
      <c r="Q58" s="14">
        <f t="shared" si="37"/>
        <v>10</v>
      </c>
      <c r="R58" s="14">
        <f t="shared" si="38"/>
        <v>36</v>
      </c>
      <c r="S58" s="14">
        <f t="shared" si="39"/>
        <v>50</v>
      </c>
      <c r="T58" s="32">
        <f>IFERROR(IF(求节点([1]基础状态预期!$D$17:$D$55,[1]基础状态预期!P$17:P$55,$C58)&lt;=0,0,求节点([1]基础状态预期!$D$17:$D$55,[1]基础状态预期!P$17:P$55,$C58)),0)</f>
        <v>0</v>
      </c>
      <c r="U58" s="32">
        <f>IFERROR(IF(求节点([1]基础状态预期!$D$17:$D$55,[1]基础状态预期!Q$17:Q$55,$C58)&lt;=0,0,求节点([1]基础状态预期!$D$17:$D$55,[1]基础状态预期!Q$17:Q$55,$C58)),0)</f>
        <v>0</v>
      </c>
      <c r="V58" s="32">
        <f>IFERROR(IF(求节点([1]基础状态预期!$D$17:$D$55,[1]基础状态预期!R$17:R$55,$C58)&lt;=0,0,求节点([1]基础状态预期!$D$17:$D$55,[1]基础状态预期!R$17:R$55,$C58)),0)</f>
        <v>2.12</v>
      </c>
      <c r="W58" s="32">
        <f>IFERROR(IF(求节点([1]基础状态预期!$D$17:$D$55,[1]基础状态预期!S$17:S$55,$C58)&lt;=0,0,求节点([1]基础状态预期!$D$17:$D$55,[1]基础状态预期!S$17:S$55,$C58)),0)</f>
        <v>2.12</v>
      </c>
      <c r="X58" s="32">
        <f>IFERROR(IF(求节点([1]基础状态预期!$D$17:$D$55,[1]基础状态预期!T$17:T$55,$C58)&lt;=0,0,求节点([1]基础状态预期!$D$17:$D$55,[1]基础状态预期!T$17:T$55,$C58)),0)</f>
        <v>0</v>
      </c>
      <c r="Y58" s="32">
        <f>IFERROR(IF(求节点([1]基础状态预期!$D$17:$D$55,[1]基础状态预期!U$17:U$55,$C58)&lt;=0,0,求节点([1]基础状态预期!$D$17:$D$55,[1]基础状态预期!U$17:U$55,$C58)),0)</f>
        <v>0</v>
      </c>
      <c r="Z58" s="32">
        <f>MIN(IFERROR(IF(求节点([1]基础状态预期!$D$17:$D$55,[1]基础状态预期!V$17:V$55,$C58)&lt;=0,0,求节点([1]基础状态预期!$D$17:$D$55,[1]基础状态预期!V$17:V$55,$C58)),0),10)</f>
        <v>0</v>
      </c>
      <c r="AA58" s="32">
        <f>MIN(IFERROR(IF(求节点([1]基础状态预期!$D$17:$D$55,[1]基础状态预期!W$17:W$55,$C58)&lt;=0,0,求节点([1]基础状态预期!$D$17:$D$55,[1]基础状态预期!W$17:W$55,$C58)),0),60)</f>
        <v>60</v>
      </c>
      <c r="AB58" s="32">
        <f>MIN(IFERROR(IF(求节点([1]基础状态预期!$D$17:$D$55,[1]基础状态预期!X$17:X$55,$C58)&lt;=0,0,求节点([1]基础状态预期!$D$17:$D$55,[1]基础状态预期!X$17:X$55,$C58)),0),80)</f>
        <v>80</v>
      </c>
      <c r="AC58" s="32">
        <f>MIN(IFERROR(IF(求节点([1]基础状态预期!$D$17:$D$55,[1]基础状态预期!Y$17:Y$55,$C58)&lt;=0,0,求节点([1]基础状态预期!$D$17:$D$55,[1]基础状态预期!Y$17:Y$55,$C58)),0),80)</f>
        <v>0</v>
      </c>
      <c r="AD58" s="32">
        <f>IFERROR(IF(求节点([1]基础状态预期!$D$17:$D$55,[1]基础状态预期!Z$17:Z$55,$C58)&lt;=0,0,求节点([1]基础状态预期!$D$17:$D$55,[1]基础状态预期!Z$17:Z$55,$C58)),0)</f>
        <v>0</v>
      </c>
      <c r="AE58" s="32">
        <f>IFERROR(IF(求节点([1]基础状态预期!$D$17:$D$55,[1]基础状态预期!AA$17:AA$55,$C58)&lt;=0,0,求节点([1]基础状态预期!$D$17:$D$55,[1]基础状态预期!AA$17:AA$55,$C58)),0)</f>
        <v>0</v>
      </c>
      <c r="AF58" s="32">
        <f>IFERROR(IF(求节点([1]基础状态预期!$D$17:$D$55,[1]基础状态预期!AB$17:AB$55,$C58)&lt;=0,0,求节点([1]基础状态预期!$D$17:$D$55,[1]基础状态预期!AB$17:AB$55,$C58)),0)</f>
        <v>0</v>
      </c>
      <c r="AG58" s="32">
        <f>IFERROR(IF(求节点([1]基础状态预期!$D$17:$D$55,[1]基础状态预期!AC$17:AC$55,$C58)&lt;=0,0,求节点([1]基础状态预期!$D$17:$D$55,[1]基础状态预期!AC$17:AC$55,$C58)),0)</f>
        <v>2</v>
      </c>
      <c r="AH58" s="32">
        <f>IFERROR(IF(求节点([1]基础状态预期!$D$17:$D$55,[1]基础状态预期!AD$17:AD$55,$C58)&lt;=0,0,求节点([1]基础状态预期!$D$17:$D$55,[1]基础状态预期!AD$17:AD$55,$C58)),0)</f>
        <v>0</v>
      </c>
      <c r="AI58" s="14">
        <f t="shared" si="12"/>
        <v>0</v>
      </c>
      <c r="AJ58" s="14">
        <f t="shared" si="13"/>
        <v>0</v>
      </c>
      <c r="AK58" s="14">
        <f t="shared" si="14"/>
        <v>0</v>
      </c>
      <c r="AL58" s="14">
        <f t="shared" si="15"/>
        <v>30</v>
      </c>
      <c r="AM58" s="14">
        <f t="shared" si="16"/>
        <v>0</v>
      </c>
      <c r="AN58" s="14">
        <v>0</v>
      </c>
      <c r="AO58" s="14">
        <f>IFERROR(IF(求节点([1]各r阵容卡情况!$F$11:$F$27,[1]各r阵容卡情况!G$11:G$27,$C58)&lt;=0,0,求节点([1]各r阵容卡情况!$F$11:$F$27,[1]各r阵容卡情况!G$11:G$27,$C58)),0)</f>
        <v>6</v>
      </c>
      <c r="AP58" s="14">
        <f>IFERROR(IF(求节点([1]各r阵容卡情况!$F$11:$F$27,[1]各r阵容卡情况!H$11:H$27,$C58)&lt;=0,0,求节点([1]各r阵容卡情况!$F$11:$F$27,[1]各r阵容卡情况!H$11:H$27,$C58)),0)</f>
        <v>9.7188480874777206</v>
      </c>
      <c r="AQ58" s="14">
        <f>IFERROR(IF(求节点([1]各r阵容卡情况!$F$11:$F$27,[1]各r阵容卡情况!I$11:I$27,$C58)&lt;=0,0,求节点([1]各r阵容卡情况!$F$11:$F$27,[1]各r阵容卡情况!I$11:I$27,$C58)),0)</f>
        <v>0</v>
      </c>
      <c r="AR58" s="14">
        <f>IFERROR(IF(求节点([1]各r阵容卡情况!$F$11:$F$27,[1]各r阵容卡情况!J$11:J$27,$C58)&lt;=0,0,求节点([1]各r阵容卡情况!$F$11:$F$27,[1]各r阵容卡情况!J$11:J$27,$C58)),0)</f>
        <v>0</v>
      </c>
      <c r="AS58" s="14">
        <v>0</v>
      </c>
      <c r="AT58" s="14">
        <f>IFERROR(IF(求节点([1]各r阵容卡情况!$F$11:$F$27,[1]各r阵容卡情况!K$11:K$27,$C58)&lt;=0,0,求节点([1]各r阵容卡情况!$F$11:$F$27,[1]各r阵容卡情况!K$11:K$27,$C58)),0)</f>
        <v>3</v>
      </c>
      <c r="AU58" s="14">
        <f>IFERROR(IF(求节点([1]各r阵容卡情况!$F$11:$F$27,[1]各r阵容卡情况!L$11:L$27,$C58)&lt;=0,0,求节点([1]各r阵容卡情况!$F$11:$F$27,[1]各r阵容卡情况!L$11:L$27,$C58)),0)</f>
        <v>6</v>
      </c>
      <c r="AV58" s="14">
        <f>IFERROR(IF(求节点([1]各r阵容卡情况!$F$11:$F$27,[1]各r阵容卡情况!M$11:M$27,$C58)&lt;=0,0,求节点([1]各r阵容卡情况!$F$11:$F$27,[1]各r阵容卡情况!M$11:M$27,$C58)),0)</f>
        <v>2.5510265607880402</v>
      </c>
      <c r="AW58" s="14">
        <f>IFERROR(IF(求节点([1]各r阵容卡情况!$F$11:$F$27,[1]各r阵容卡情况!N$11:N$27,$C58)&lt;=0,0,求节点([1]各r阵容卡情况!$F$11:$F$27,[1]各r阵容卡情况!N$11:N$27,$C58)),0)</f>
        <v>0</v>
      </c>
      <c r="AX58" s="14">
        <f t="shared" si="17"/>
        <v>0</v>
      </c>
      <c r="AY58" s="14">
        <f t="shared" si="18"/>
        <v>15</v>
      </c>
      <c r="AZ58" s="14">
        <f t="shared" si="19"/>
        <v>40</v>
      </c>
      <c r="BA58" s="14">
        <f t="shared" si="20"/>
        <v>36</v>
      </c>
      <c r="BB58" s="14">
        <f t="shared" si="21"/>
        <v>50</v>
      </c>
      <c r="BC58" s="14">
        <v>0</v>
      </c>
      <c r="BD58" s="15">
        <f>IFERROR(IF(求节点([1]各r阵容卡情况!$F$11:$F$27,[1]各r阵容卡情况!S$11:S$27,$C58)&lt;=0,0,求节点([1]各r阵容卡情况!$F$11:$F$27,[1]各r阵容卡情况!S$11:S$27,$C58)),0)</f>
        <v>2.12</v>
      </c>
      <c r="BE58" s="15">
        <f>IFERROR(IF(求节点([1]各r阵容卡情况!$F$11:$F$27,[1]各r阵容卡情况!T$11:T$27,$C58)&lt;=0,0,求节点([1]各r阵容卡情况!$F$11:$F$27,[1]各r阵容卡情况!T$11:T$27,$C58)),0)</f>
        <v>2.12</v>
      </c>
      <c r="BF58" s="15">
        <f>IFERROR(IF(求节点([1]各r阵容卡情况!$F$11:$F$27,[1]各r阵容卡情况!U$11:U$27,$C58)&lt;=0,0,求节点([1]各r阵容卡情况!$F$11:$F$27,[1]各r阵容卡情况!U$11:U$27,$C58)),0)</f>
        <v>2.12</v>
      </c>
      <c r="BG58" s="15">
        <f>IFERROR(IF(求节点([1]各r阵容卡情况!$F$11:$F$27,[1]各r阵容卡情况!V$11:V$27,$C58)&lt;=0,0,求节点([1]各r阵容卡情况!$F$11:$F$27,[1]各r阵容卡情况!V$11:V$27,$C58)),0)</f>
        <v>2.12</v>
      </c>
      <c r="BH58" s="14">
        <f t="shared" si="40"/>
        <v>10</v>
      </c>
      <c r="BI58" s="14">
        <f t="shared" si="40"/>
        <v>10</v>
      </c>
      <c r="BJ58" s="14">
        <f t="shared" si="23"/>
        <v>53</v>
      </c>
      <c r="BK58" s="14">
        <f t="shared" si="41"/>
        <v>53</v>
      </c>
      <c r="BL58" s="14">
        <f t="shared" si="41"/>
        <v>53</v>
      </c>
      <c r="BM58" s="14">
        <v>0</v>
      </c>
      <c r="BN58" s="14">
        <f>IFERROR(IF(求节点([1]各r阵容卡情况!$F$11:$F$27,[1]各r阵容卡情况!AA$11:AA$27,$C58)&lt;=0,0,求节点([1]各r阵容卡情况!$F$11:$F$27,[1]各r阵容卡情况!AA$11:AA$27,$C58)),0)</f>
        <v>0</v>
      </c>
      <c r="BO58" s="14">
        <f>IFERROR(IF(求节点([1]各r阵容卡情况!$F$11:$F$27,[1]各r阵容卡情况!AB$11:AB$27,$C58)&lt;=0,0,求节点([1]各r阵容卡情况!$F$11:$F$27,[1]各r阵容卡情况!AB$11:AB$27,$C58)),0)</f>
        <v>2</v>
      </c>
      <c r="BP58" s="14">
        <f>IFERROR(IF(求节点([1]各r阵容卡情况!$F$11:$F$27,[1]各r阵容卡情况!AC$11:AC$27,$C58)&lt;=0,0,求节点([1]各r阵容卡情况!$F$11:$F$27,[1]各r阵容卡情况!AC$11:AC$27,$C58)),0)</f>
        <v>1.1405759562611402</v>
      </c>
      <c r="BQ58" s="14">
        <f>IFERROR(IF(求节点([1]各r阵容卡情况!$F$11:$F$27,[1]各r阵容卡情况!AD$11:AD$27,$C58)&lt;=0,0,求节点([1]各r阵容卡情况!$F$11:$F$27,[1]各r阵容卡情况!AD$11:AD$27,$C58)),0)</f>
        <v>2</v>
      </c>
      <c r="BR58" s="14">
        <f t="shared" si="25"/>
        <v>0</v>
      </c>
      <c r="BS58" s="14">
        <f t="shared" si="26"/>
        <v>0</v>
      </c>
      <c r="BT58" s="14">
        <f t="shared" si="27"/>
        <v>4</v>
      </c>
      <c r="BU58" s="14">
        <f t="shared" si="28"/>
        <v>10</v>
      </c>
      <c r="BV58" s="14">
        <f t="shared" si="29"/>
        <v>80</v>
      </c>
      <c r="CH58" s="27">
        <f t="shared" si="30"/>
        <v>0</v>
      </c>
      <c r="CI58" s="27">
        <f t="shared" si="31"/>
        <v>5.9999999999999991</v>
      </c>
      <c r="CJ58" s="27">
        <f t="shared" si="32"/>
        <v>9.7188480874777206</v>
      </c>
      <c r="CK58" s="27">
        <f t="shared" si="33"/>
        <v>0</v>
      </c>
      <c r="CL58" s="27">
        <f t="shared" si="34"/>
        <v>0</v>
      </c>
    </row>
    <row r="59" spans="3:90" x14ac:dyDescent="0.15">
      <c r="C59" s="13">
        <v>54</v>
      </c>
      <c r="D59" s="14">
        <v>24</v>
      </c>
      <c r="E59" s="14">
        <f>IFERROR(IF(求节点([1]基础状态预期!$D$17:$D$33,[1]基础状态预期!F$17:F$33,$C59)&lt;=0,0,求节点([1]基础状态预期!$D$17:$D$33,[1]基础状态预期!F$17:F$33,$C59)),0)</f>
        <v>0</v>
      </c>
      <c r="F59" s="14">
        <f>IFERROR(IF(求节点([1]基础状态预期!$D$17:$D$33,[1]基础状态预期!G$17:G$33,$C59)&lt;=0,0,求节点([1]基础状态预期!$D$17:$D$33,[1]基础状态预期!G$17:G$33,$C59)),0)</f>
        <v>0</v>
      </c>
      <c r="G59" s="14">
        <f>IFERROR(IF(求节点([1]基础状态预期!$D$17:$D$33,[1]基础状态预期!H$17:H$33,$C59)&lt;=0,0,求节点([1]基础状态预期!$D$17:$D$33,[1]基础状态预期!H$17:H$33,$C59)),0)</f>
        <v>0</v>
      </c>
      <c r="H59" s="14">
        <f>IFERROR(IF(求节点([1]基础状态预期!$D$17:$D$33,[1]基础状态预期!I$17:I$33,$C59)&lt;=0,0,求节点([1]基础状态预期!$D$17:$D$33,[1]基础状态预期!I$17:I$33,$C59)),0)</f>
        <v>4.9244790852490681</v>
      </c>
      <c r="I59" s="14">
        <f>IFERROR(IF(求节点([1]基础状态预期!$D$17:$D$33,[1]基础状态预期!J$17:J$33,$C59)&lt;=0,0,求节点([1]基础状态预期!$D$17:$D$33,[1]基础状态预期!J$17:J$33,$C59)),0)</f>
        <v>1.0755209147509317</v>
      </c>
      <c r="J59" s="14">
        <f>IFERROR(IF(求节点([1]基础状态预期!$D$17:$D$33,[1]基础状态预期!K$17:K$33,$C59)&lt;=0,0,求节点([1]基础状态预期!$D$17:$D$33,[1]基础状态预期!K$17:K$33,$C59)),0)</f>
        <v>0</v>
      </c>
      <c r="K59" s="14">
        <f>IFERROR(IF(求节点([1]基础状态预期!$D$17:$D$33,[1]基础状态预期!L$17:L$33,$C59)&lt;=0,0,求节点([1]基础状态预期!$D$17:$D$33,[1]基础状态预期!L$17:L$33,$C59)),0)</f>
        <v>0</v>
      </c>
      <c r="L59" s="14">
        <f>IFERROR(IF(求节点([1]基础状态预期!$D$17:$D$33,[1]基础状态预期!M$17:M$33,$C59)&lt;=0,0,求节点([1]基础状态预期!$D$17:$D$33,[1]基础状态预期!M$17:M$33,$C59)),0)</f>
        <v>0</v>
      </c>
      <c r="M59" s="14">
        <f>IFERROR(IF(求节点([1]基础状态预期!$D$17:$D$33,[1]基础状态预期!N$17:N$33,$C59)&lt;=0,0,求节点([1]基础状态预期!$D$17:$D$33,[1]基础状态预期!N$17:N$33,$C59)),0)</f>
        <v>2.6962510067332519</v>
      </c>
      <c r="N59" s="14">
        <f>IFERROR(IF(求节点([1]基础状态预期!$D$17:$D$33,[1]基础状态预期!O$17:O$33,$C59)&lt;=0,0,求节点([1]基础状态预期!$D$17:$D$33,[1]基础状态预期!O$17:O$33,$C59)),0)</f>
        <v>3.8373260506528471E-2</v>
      </c>
      <c r="O59" s="14">
        <f t="shared" si="35"/>
        <v>0</v>
      </c>
      <c r="P59" s="14">
        <f t="shared" si="36"/>
        <v>6</v>
      </c>
      <c r="Q59" s="14">
        <f t="shared" si="37"/>
        <v>10</v>
      </c>
      <c r="R59" s="14">
        <f t="shared" si="38"/>
        <v>36</v>
      </c>
      <c r="S59" s="14">
        <f t="shared" si="39"/>
        <v>50</v>
      </c>
      <c r="T59" s="32">
        <f>IFERROR(IF(求节点([1]基础状态预期!$D$17:$D$55,[1]基础状态预期!P$17:P$55,$C59)&lt;=0,0,求节点([1]基础状态预期!$D$17:$D$55,[1]基础状态预期!P$17:P$55,$C59)),0)</f>
        <v>0</v>
      </c>
      <c r="U59" s="32">
        <f>IFERROR(IF(求节点([1]基础状态预期!$D$17:$D$55,[1]基础状态预期!Q$17:Q$55,$C59)&lt;=0,0,求节点([1]基础状态预期!$D$17:$D$55,[1]基础状态预期!Q$17:Q$55,$C59)),0)</f>
        <v>0</v>
      </c>
      <c r="V59" s="32">
        <f>IFERROR(IF(求节点([1]基础状态预期!$D$17:$D$55,[1]基础状态预期!R$17:R$55,$C59)&lt;=0,0,求节点([1]基础状态预期!$D$17:$D$55,[1]基础状态预期!R$17:R$55,$C59)),0)</f>
        <v>2.16</v>
      </c>
      <c r="W59" s="32">
        <f>IFERROR(IF(求节点([1]基础状态预期!$D$17:$D$55,[1]基础状态预期!S$17:S$55,$C59)&lt;=0,0,求节点([1]基础状态预期!$D$17:$D$55,[1]基础状态预期!S$17:S$55,$C59)),0)</f>
        <v>2.16</v>
      </c>
      <c r="X59" s="32">
        <f>IFERROR(IF(求节点([1]基础状态预期!$D$17:$D$55,[1]基础状态预期!T$17:T$55,$C59)&lt;=0,0,求节点([1]基础状态预期!$D$17:$D$55,[1]基础状态预期!T$17:T$55,$C59)),0)</f>
        <v>2.16</v>
      </c>
      <c r="Y59" s="32">
        <f>IFERROR(IF(求节点([1]基础状态预期!$D$17:$D$55,[1]基础状态预期!U$17:U$55,$C59)&lt;=0,0,求节点([1]基础状态预期!$D$17:$D$55,[1]基础状态预期!U$17:U$55,$C59)),0)</f>
        <v>0</v>
      </c>
      <c r="Z59" s="32">
        <f>MIN(IFERROR(IF(求节点([1]基础状态预期!$D$17:$D$55,[1]基础状态预期!V$17:V$55,$C59)&lt;=0,0,求节点([1]基础状态预期!$D$17:$D$55,[1]基础状态预期!V$17:V$55,$C59)),0),10)</f>
        <v>0</v>
      </c>
      <c r="AA59" s="32">
        <f>MIN(IFERROR(IF(求节点([1]基础状态预期!$D$17:$D$55,[1]基础状态预期!W$17:W$55,$C59)&lt;=0,0,求节点([1]基础状态预期!$D$17:$D$55,[1]基础状态预期!W$17:W$55,$C59)),0),60)</f>
        <v>60</v>
      </c>
      <c r="AB59" s="32">
        <f>MIN(IFERROR(IF(求节点([1]基础状态预期!$D$17:$D$55,[1]基础状态预期!X$17:X$55,$C59)&lt;=0,0,求节点([1]基础状态预期!$D$17:$D$55,[1]基础状态预期!X$17:X$55,$C59)),0),80)</f>
        <v>80</v>
      </c>
      <c r="AC59" s="32">
        <f>MIN(IFERROR(IF(求节点([1]基础状态预期!$D$17:$D$55,[1]基础状态预期!Y$17:Y$55,$C59)&lt;=0,0,求节点([1]基础状态预期!$D$17:$D$55,[1]基础状态预期!Y$17:Y$55,$C59)),0),80)</f>
        <v>80</v>
      </c>
      <c r="AD59" s="32">
        <f>IFERROR(IF(求节点([1]基础状态预期!$D$17:$D$55,[1]基础状态预期!Z$17:Z$55,$C59)&lt;=0,0,求节点([1]基础状态预期!$D$17:$D$55,[1]基础状态预期!Z$17:Z$55,$C59)),0)</f>
        <v>0</v>
      </c>
      <c r="AE59" s="32">
        <f>IFERROR(IF(求节点([1]基础状态预期!$D$17:$D$55,[1]基础状态预期!AA$17:AA$55,$C59)&lt;=0,0,求节点([1]基础状态预期!$D$17:$D$55,[1]基础状态预期!AA$17:AA$55,$C59)),0)</f>
        <v>0</v>
      </c>
      <c r="AF59" s="32">
        <f>IFERROR(IF(求节点([1]基础状态预期!$D$17:$D$55,[1]基础状态预期!AB$17:AB$55,$C59)&lt;=0,0,求节点([1]基础状态预期!$D$17:$D$55,[1]基础状态预期!AB$17:AB$55,$C59)),0)</f>
        <v>0</v>
      </c>
      <c r="AG59" s="32">
        <f>IFERROR(IF(求节点([1]基础状态预期!$D$17:$D$55,[1]基础状态预期!AC$17:AC$55,$C59)&lt;=0,0,求节点([1]基础状态预期!$D$17:$D$55,[1]基础状态预期!AC$17:AC$55,$C59)),0)</f>
        <v>2</v>
      </c>
      <c r="AH59" s="32">
        <f>IFERROR(IF(求节点([1]基础状态预期!$D$17:$D$55,[1]基础状态预期!AD$17:AD$55,$C59)&lt;=0,0,求节点([1]基础状态预期!$D$17:$D$55,[1]基础状态预期!AD$17:AD$55,$C59)),0)</f>
        <v>2</v>
      </c>
      <c r="AI59" s="14">
        <f t="shared" si="12"/>
        <v>0</v>
      </c>
      <c r="AJ59" s="14">
        <f t="shared" si="13"/>
        <v>0</v>
      </c>
      <c r="AK59" s="14">
        <f t="shared" si="14"/>
        <v>0</v>
      </c>
      <c r="AL59" s="14">
        <f t="shared" si="15"/>
        <v>30</v>
      </c>
      <c r="AM59" s="14">
        <f t="shared" si="16"/>
        <v>80</v>
      </c>
      <c r="AN59" s="14">
        <v>0</v>
      </c>
      <c r="AO59" s="14">
        <f>IFERROR(IF(求节点([1]各r阵容卡情况!$F$11:$F$27,[1]各r阵容卡情况!G$11:G$27,$C59)&lt;=0,0,求节点([1]各r阵容卡情况!$F$11:$F$27,[1]各r阵容卡情况!G$11:G$27,$C59)),0)</f>
        <v>6</v>
      </c>
      <c r="AP59" s="14">
        <f>IFERROR(IF(求节点([1]各r阵容卡情况!$F$11:$F$27,[1]各r阵容卡情况!H$11:H$27,$C59)&lt;=0,0,求节点([1]各r阵容卡情况!$F$11:$F$27,[1]各r阵容卡情况!H$11:H$27,$C59)),0)</f>
        <v>10.226562744252796</v>
      </c>
      <c r="AQ59" s="14">
        <f>IFERROR(IF(求节点([1]各r阵容卡情况!$F$11:$F$27,[1]各r阵容卡情况!I$11:I$27,$C59)&lt;=0,0,求节点([1]各r阵容卡情况!$F$11:$F$27,[1]各r阵容卡情况!I$11:I$27,$C59)),0)</f>
        <v>7.5520914750931784E-2</v>
      </c>
      <c r="AR59" s="14">
        <f>IFERROR(IF(求节点([1]各r阵容卡情况!$F$11:$F$27,[1]各r阵容卡情况!J$11:J$27,$C59)&lt;=0,0,求节点([1]各r阵容卡情况!$F$11:$F$27,[1]各r阵容卡情况!J$11:J$27,$C59)),0)</f>
        <v>0</v>
      </c>
      <c r="AS59" s="14">
        <v>0</v>
      </c>
      <c r="AT59" s="14">
        <f>IFERROR(IF(求节点([1]各r阵容卡情况!$F$11:$F$27,[1]各r阵容卡情况!K$11:K$27,$C59)&lt;=0,0,求节点([1]各r阵容卡情况!$F$11:$F$27,[1]各r阵容卡情况!K$11:K$27,$C59)),0)</f>
        <v>3</v>
      </c>
      <c r="AU59" s="14">
        <f>IFERROR(IF(求节点([1]各r阵容卡情况!$F$11:$F$27,[1]各r阵容卡情况!L$11:L$27,$C59)&lt;=0,0,求节点([1]各r阵容卡情况!$F$11:$F$27,[1]各r阵容卡情况!L$11:L$27,$C59)),0)</f>
        <v>6</v>
      </c>
      <c r="AV59" s="14">
        <f>IFERROR(IF(求节点([1]各r阵容卡情况!$F$11:$F$27,[1]各r阵容卡情况!M$11:M$27,$C59)&lt;=0,0,求节点([1]各r阵容卡情况!$F$11:$F$27,[1]各r阵容卡情况!M$11:M$27,$C59)),0)</f>
        <v>2.6962510067332519</v>
      </c>
      <c r="AW59" s="14">
        <f>IFERROR(IF(求节点([1]各r阵容卡情况!$F$11:$F$27,[1]各r阵容卡情况!N$11:N$27,$C59)&lt;=0,0,求节点([1]各r阵容卡情况!$F$11:$F$27,[1]各r阵容卡情况!N$11:N$27,$C59)),0)</f>
        <v>3.8373260506528471E-2</v>
      </c>
      <c r="AX59" s="14">
        <f t="shared" si="17"/>
        <v>0</v>
      </c>
      <c r="AY59" s="14">
        <f t="shared" si="18"/>
        <v>15</v>
      </c>
      <c r="AZ59" s="14">
        <f t="shared" si="19"/>
        <v>40</v>
      </c>
      <c r="BA59" s="14">
        <f t="shared" si="20"/>
        <v>36</v>
      </c>
      <c r="BB59" s="14">
        <f t="shared" si="21"/>
        <v>50</v>
      </c>
      <c r="BC59" s="14">
        <v>0</v>
      </c>
      <c r="BD59" s="15">
        <f>IFERROR(IF(求节点([1]各r阵容卡情况!$F$11:$F$27,[1]各r阵容卡情况!S$11:S$27,$C59)&lt;=0,0,求节点([1]各r阵容卡情况!$F$11:$F$27,[1]各r阵容卡情况!S$11:S$27,$C59)),0)</f>
        <v>2.16</v>
      </c>
      <c r="BE59" s="15">
        <f>IFERROR(IF(求节点([1]各r阵容卡情况!$F$11:$F$27,[1]各r阵容卡情况!T$11:T$27,$C59)&lt;=0,0,求节点([1]各r阵容卡情况!$F$11:$F$27,[1]各r阵容卡情况!T$11:T$27,$C59)),0)</f>
        <v>2.16</v>
      </c>
      <c r="BF59" s="15">
        <f>IFERROR(IF(求节点([1]各r阵容卡情况!$F$11:$F$27,[1]各r阵容卡情况!U$11:U$27,$C59)&lt;=0,0,求节点([1]各r阵容卡情况!$F$11:$F$27,[1]各r阵容卡情况!U$11:U$27,$C59)),0)</f>
        <v>2.16</v>
      </c>
      <c r="BG59" s="15">
        <f>IFERROR(IF(求节点([1]各r阵容卡情况!$F$11:$F$27,[1]各r阵容卡情况!V$11:V$27,$C59)&lt;=0,0,求节点([1]各r阵容卡情况!$F$11:$F$27,[1]各r阵容卡情况!V$11:V$27,$C59)),0)</f>
        <v>2.16</v>
      </c>
      <c r="BH59" s="14">
        <f t="shared" si="40"/>
        <v>10</v>
      </c>
      <c r="BI59" s="14">
        <f t="shared" si="40"/>
        <v>10</v>
      </c>
      <c r="BJ59" s="14">
        <f t="shared" si="23"/>
        <v>54</v>
      </c>
      <c r="BK59" s="14">
        <f t="shared" si="41"/>
        <v>54</v>
      </c>
      <c r="BL59" s="14">
        <f t="shared" si="41"/>
        <v>54</v>
      </c>
      <c r="BM59" s="14">
        <v>0</v>
      </c>
      <c r="BN59" s="14">
        <f>IFERROR(IF(求节点([1]各r阵容卡情况!$F$11:$F$27,[1]各r阵容卡情况!AA$11:AA$27,$C59)&lt;=0,0,求节点([1]各r阵容卡情况!$F$11:$F$27,[1]各r阵容卡情况!AA$11:AA$27,$C59)),0)</f>
        <v>0</v>
      </c>
      <c r="BO59" s="14">
        <f>IFERROR(IF(求节点([1]各r阵容卡情况!$F$11:$F$27,[1]各r阵容卡情况!AB$11:AB$27,$C59)&lt;=0,0,求节点([1]各r阵容卡情况!$F$11:$F$27,[1]各r阵容卡情况!AB$11:AB$27,$C59)),0)</f>
        <v>2</v>
      </c>
      <c r="BP59" s="14">
        <f>IFERROR(IF(求节点([1]各r阵容卡情况!$F$11:$F$27,[1]各r阵容卡情况!AC$11:AC$27,$C59)&lt;=0,0,求节点([1]各r阵容卡情况!$F$11:$F$27,[1]各r阵容卡情况!AC$11:AC$27,$C59)),0)</f>
        <v>1.0755209147509317</v>
      </c>
      <c r="BQ59" s="14">
        <f>IFERROR(IF(求节点([1]各r阵容卡情况!$F$11:$F$27,[1]各r阵容卡情况!AD$11:AD$27,$C59)&lt;=0,0,求节点([1]各r阵容卡情况!$F$11:$F$27,[1]各r阵容卡情况!AD$11:AD$27,$C59)),0)</f>
        <v>2</v>
      </c>
      <c r="BR59" s="14">
        <f t="shared" si="25"/>
        <v>0</v>
      </c>
      <c r="BS59" s="14">
        <f t="shared" si="26"/>
        <v>0</v>
      </c>
      <c r="BT59" s="14">
        <f t="shared" si="27"/>
        <v>4</v>
      </c>
      <c r="BU59" s="14">
        <f t="shared" si="28"/>
        <v>10</v>
      </c>
      <c r="BV59" s="14">
        <f t="shared" si="29"/>
        <v>80</v>
      </c>
      <c r="CH59" s="27">
        <f t="shared" si="30"/>
        <v>0</v>
      </c>
      <c r="CI59" s="27">
        <f t="shared" si="31"/>
        <v>6</v>
      </c>
      <c r="CJ59" s="27">
        <f t="shared" si="32"/>
        <v>10.226562744252796</v>
      </c>
      <c r="CK59" s="27">
        <f t="shared" si="33"/>
        <v>7.5520914750931784E-2</v>
      </c>
      <c r="CL59" s="27">
        <f t="shared" si="34"/>
        <v>0</v>
      </c>
    </row>
    <row r="60" spans="3:90" x14ac:dyDescent="0.15">
      <c r="C60" s="13">
        <v>55</v>
      </c>
      <c r="D60" s="14">
        <v>24</v>
      </c>
      <c r="E60" s="14">
        <f>IFERROR(IF(求节点([1]基础状态预期!$D$17:$D$33,[1]基础状态预期!F$17:F$33,$C60)&lt;=0,0,求节点([1]基础状态预期!$D$17:$D$33,[1]基础状态预期!F$17:F$33,$C60)),0)</f>
        <v>0</v>
      </c>
      <c r="F60" s="14">
        <f>IFERROR(IF(求节点([1]基础状态预期!$D$17:$D$33,[1]基础状态预期!G$17:G$33,$C60)&lt;=0,0,求节点([1]基础状态预期!$D$17:$D$33,[1]基础状态预期!G$17:G$33,$C60)),0)</f>
        <v>0</v>
      </c>
      <c r="G60" s="14">
        <f>IFERROR(IF(求节点([1]基础状态预期!$D$17:$D$33,[1]基础状态预期!H$17:H$33,$C60)&lt;=0,0,求节点([1]基础状态预期!$D$17:$D$33,[1]基础状态预期!H$17:H$33,$C60)),0)</f>
        <v>0</v>
      </c>
      <c r="H60" s="14">
        <f>IFERROR(IF(求节点([1]基础状态预期!$D$17:$D$33,[1]基础状态预期!I$17:I$33,$C60)&lt;=0,0,求节点([1]基础状态预期!$D$17:$D$33,[1]基础状态预期!I$17:I$33,$C60)),0)</f>
        <v>4.7500500058368011</v>
      </c>
      <c r="I60" s="14">
        <f>IFERROR(IF(求节点([1]基础状态预期!$D$17:$D$33,[1]基础状态预期!J$17:J$33,$C60)&lt;=0,0,求节点([1]基础状态预期!$D$17:$D$33,[1]基础状态预期!J$17:J$33,$C60)),0)</f>
        <v>1.2499499941631986</v>
      </c>
      <c r="J60" s="14">
        <f>IFERROR(IF(求节点([1]基础状态预期!$D$17:$D$33,[1]基础状态预期!K$17:K$33,$C60)&lt;=0,0,求节点([1]基础状态预期!$D$17:$D$33,[1]基础状态预期!K$17:K$33,$C60)),0)</f>
        <v>0</v>
      </c>
      <c r="K60" s="14">
        <f>IFERROR(IF(求节点([1]基础状态预期!$D$17:$D$33,[1]基础状态预期!L$17:L$33,$C60)&lt;=0,0,求节点([1]基础状态预期!$D$17:$D$33,[1]基础状态预期!L$17:L$33,$C60)),0)</f>
        <v>0</v>
      </c>
      <c r="L60" s="14">
        <f>IFERROR(IF(求节点([1]基础状态预期!$D$17:$D$33,[1]基础状态预期!M$17:M$33,$C60)&lt;=0,0,求节点([1]基础状态预期!$D$17:$D$33,[1]基础状态预期!M$17:M$33,$C60)),0)</f>
        <v>0</v>
      </c>
      <c r="M60" s="14">
        <f>IFERROR(IF(求节点([1]基础状态预期!$D$17:$D$33,[1]基础状态预期!N$17:N$33,$C60)&lt;=0,0,求节点([1]基础状态预期!$D$17:$D$33,[1]基础状态预期!N$17:N$33,$C60)),0)</f>
        <v>2.8134198341517989</v>
      </c>
      <c r="N60" s="14">
        <f>IFERROR(IF(求节点([1]基础状态预期!$D$17:$D$33,[1]基础状态预期!O$17:O$33,$C60)&lt;=0,0,求节点([1]基础状态预期!$D$17:$D$33,[1]基础状态预期!O$17:O$33,$C60)),0)</f>
        <v>0.12700317880499923</v>
      </c>
      <c r="O60" s="14">
        <f t="shared" si="35"/>
        <v>0</v>
      </c>
      <c r="P60" s="14">
        <f t="shared" si="36"/>
        <v>6</v>
      </c>
      <c r="Q60" s="14">
        <f t="shared" si="37"/>
        <v>10</v>
      </c>
      <c r="R60" s="14">
        <f t="shared" si="38"/>
        <v>36</v>
      </c>
      <c r="S60" s="14">
        <f t="shared" si="39"/>
        <v>50</v>
      </c>
      <c r="T60" s="32">
        <f>IFERROR(IF(求节点([1]基础状态预期!$D$17:$D$55,[1]基础状态预期!P$17:P$55,$C60)&lt;=0,0,求节点([1]基础状态预期!$D$17:$D$55,[1]基础状态预期!P$17:P$55,$C60)),0)</f>
        <v>0</v>
      </c>
      <c r="U60" s="32">
        <f>IFERROR(IF(求节点([1]基础状态预期!$D$17:$D$55,[1]基础状态预期!Q$17:Q$55,$C60)&lt;=0,0,求节点([1]基础状态预期!$D$17:$D$55,[1]基础状态预期!Q$17:Q$55,$C60)),0)</f>
        <v>0</v>
      </c>
      <c r="V60" s="32">
        <f>IFERROR(IF(求节点([1]基础状态预期!$D$17:$D$55,[1]基础状态预期!R$17:R$55,$C60)&lt;=0,0,求节点([1]基础状态预期!$D$17:$D$55,[1]基础状态预期!R$17:R$55,$C60)),0)</f>
        <v>2.2000000000000002</v>
      </c>
      <c r="W60" s="32">
        <f>IFERROR(IF(求节点([1]基础状态预期!$D$17:$D$55,[1]基础状态预期!S$17:S$55,$C60)&lt;=0,0,求节点([1]基础状态预期!$D$17:$D$55,[1]基础状态预期!S$17:S$55,$C60)),0)</f>
        <v>2.2000000000000002</v>
      </c>
      <c r="X60" s="32">
        <f>IFERROR(IF(求节点([1]基础状态预期!$D$17:$D$55,[1]基础状态预期!T$17:T$55,$C60)&lt;=0,0,求节点([1]基础状态预期!$D$17:$D$55,[1]基础状态预期!T$17:T$55,$C60)),0)</f>
        <v>2.2000000000000002</v>
      </c>
      <c r="Y60" s="32">
        <f>IFERROR(IF(求节点([1]基础状态预期!$D$17:$D$55,[1]基础状态预期!U$17:U$55,$C60)&lt;=0,0,求节点([1]基础状态预期!$D$17:$D$55,[1]基础状态预期!U$17:U$55,$C60)),0)</f>
        <v>0</v>
      </c>
      <c r="Z60" s="32">
        <f>MIN(IFERROR(IF(求节点([1]基础状态预期!$D$17:$D$55,[1]基础状态预期!V$17:V$55,$C60)&lt;=0,0,求节点([1]基础状态预期!$D$17:$D$55,[1]基础状态预期!V$17:V$55,$C60)),0),10)</f>
        <v>0</v>
      </c>
      <c r="AA60" s="32">
        <f>MIN(IFERROR(IF(求节点([1]基础状态预期!$D$17:$D$55,[1]基础状态预期!W$17:W$55,$C60)&lt;=0,0,求节点([1]基础状态预期!$D$17:$D$55,[1]基础状态预期!W$17:W$55,$C60)),0),60)</f>
        <v>60</v>
      </c>
      <c r="AB60" s="32">
        <f>MIN(IFERROR(IF(求节点([1]基础状态预期!$D$17:$D$55,[1]基础状态预期!X$17:X$55,$C60)&lt;=0,0,求节点([1]基础状态预期!$D$17:$D$55,[1]基础状态预期!X$17:X$55,$C60)),0),80)</f>
        <v>80</v>
      </c>
      <c r="AC60" s="32">
        <f>MIN(IFERROR(IF(求节点([1]基础状态预期!$D$17:$D$55,[1]基础状态预期!Y$17:Y$55,$C60)&lt;=0,0,求节点([1]基础状态预期!$D$17:$D$55,[1]基础状态预期!Y$17:Y$55,$C60)),0),80)</f>
        <v>80</v>
      </c>
      <c r="AD60" s="32">
        <f>IFERROR(IF(求节点([1]基础状态预期!$D$17:$D$55,[1]基础状态预期!Z$17:Z$55,$C60)&lt;=0,0,求节点([1]基础状态预期!$D$17:$D$55,[1]基础状态预期!Z$17:Z$55,$C60)),0)</f>
        <v>0</v>
      </c>
      <c r="AE60" s="32">
        <f>IFERROR(IF(求节点([1]基础状态预期!$D$17:$D$55,[1]基础状态预期!AA$17:AA$55,$C60)&lt;=0,0,求节点([1]基础状态预期!$D$17:$D$55,[1]基础状态预期!AA$17:AA$55,$C60)),0)</f>
        <v>0</v>
      </c>
      <c r="AF60" s="32">
        <f>IFERROR(IF(求节点([1]基础状态预期!$D$17:$D$55,[1]基础状态预期!AB$17:AB$55,$C60)&lt;=0,0,求节点([1]基础状态预期!$D$17:$D$55,[1]基础状态预期!AB$17:AB$55,$C60)),0)</f>
        <v>0</v>
      </c>
      <c r="AG60" s="32">
        <f>IFERROR(IF(求节点([1]基础状态预期!$D$17:$D$55,[1]基础状态预期!AC$17:AC$55,$C60)&lt;=0,0,求节点([1]基础状态预期!$D$17:$D$55,[1]基础状态预期!AC$17:AC$55,$C60)),0)</f>
        <v>2</v>
      </c>
      <c r="AH60" s="32">
        <f>IFERROR(IF(求节点([1]基础状态预期!$D$17:$D$55,[1]基础状态预期!AD$17:AD$55,$C60)&lt;=0,0,求节点([1]基础状态预期!$D$17:$D$55,[1]基础状态预期!AD$17:AD$55,$C60)),0)</f>
        <v>2</v>
      </c>
      <c r="AI60" s="14">
        <f t="shared" si="12"/>
        <v>0</v>
      </c>
      <c r="AJ60" s="14">
        <f t="shared" si="13"/>
        <v>0</v>
      </c>
      <c r="AK60" s="14">
        <f t="shared" si="14"/>
        <v>0</v>
      </c>
      <c r="AL60" s="14">
        <f t="shared" si="15"/>
        <v>30</v>
      </c>
      <c r="AM60" s="14">
        <f t="shared" si="16"/>
        <v>80</v>
      </c>
      <c r="AN60" s="14">
        <v>0</v>
      </c>
      <c r="AO60" s="14">
        <f>IFERROR(IF(求节点([1]各r阵容卡情况!$F$11:$F$27,[1]各r阵容卡情况!G$11:G$27,$C60)&lt;=0,0,求节点([1]各r阵容卡情况!$F$11:$F$27,[1]各r阵容卡情况!G$11:G$27,$C60)),0)</f>
        <v>6</v>
      </c>
      <c r="AP60" s="14">
        <f>IFERROR(IF(求节点([1]各r阵容卡情况!$F$11:$F$27,[1]各r阵容卡情况!H$11:H$27,$C60)&lt;=0,0,求节点([1]各r阵容卡情况!$F$11:$F$27,[1]各r阵容卡情况!H$11:H$27,$C60)),0)</f>
        <v>10.749849982489597</v>
      </c>
      <c r="AQ60" s="14">
        <f>IFERROR(IF(求节点([1]各r阵容卡情况!$F$11:$F$27,[1]各r阵容卡情况!I$11:I$27,$C60)&lt;=0,0,求节点([1]各r阵容卡情况!$F$11:$F$27,[1]各r阵容卡情况!I$11:I$27,$C60)),0)</f>
        <v>0.24994999416319863</v>
      </c>
      <c r="AR60" s="14">
        <f>IFERROR(IF(求节点([1]各r阵容卡情况!$F$11:$F$27,[1]各r阵容卡情况!J$11:J$27,$C60)&lt;=0,0,求节点([1]各r阵容卡情况!$F$11:$F$27,[1]各r阵容卡情况!J$11:J$27,$C60)),0)</f>
        <v>0</v>
      </c>
      <c r="AS60" s="14">
        <v>0</v>
      </c>
      <c r="AT60" s="14">
        <f>IFERROR(IF(求节点([1]各r阵容卡情况!$F$11:$F$27,[1]各r阵容卡情况!K$11:K$27,$C60)&lt;=0,0,求节点([1]各r阵容卡情况!$F$11:$F$27,[1]各r阵容卡情况!K$11:K$27,$C60)),0)</f>
        <v>3</v>
      </c>
      <c r="AU60" s="14">
        <f>IFERROR(IF(求节点([1]各r阵容卡情况!$F$11:$F$27,[1]各r阵容卡情况!L$11:L$27,$C60)&lt;=0,0,求节点([1]各r阵容卡情况!$F$11:$F$27,[1]各r阵容卡情况!L$11:L$27,$C60)),0)</f>
        <v>6</v>
      </c>
      <c r="AV60" s="14">
        <f>IFERROR(IF(求节点([1]各r阵容卡情况!$F$11:$F$27,[1]各r阵容卡情况!M$11:M$27,$C60)&lt;=0,0,求节点([1]各r阵容卡情况!$F$11:$F$27,[1]各r阵容卡情况!M$11:M$27,$C60)),0)</f>
        <v>2.8134198341517989</v>
      </c>
      <c r="AW60" s="14">
        <f>IFERROR(IF(求节点([1]各r阵容卡情况!$F$11:$F$27,[1]各r阵容卡情况!N$11:N$27,$C60)&lt;=0,0,求节点([1]各r阵容卡情况!$F$11:$F$27,[1]各r阵容卡情况!N$11:N$27,$C60)),0)</f>
        <v>0.12700317880499923</v>
      </c>
      <c r="AX60" s="14">
        <f t="shared" si="17"/>
        <v>0</v>
      </c>
      <c r="AY60" s="14">
        <f t="shared" si="18"/>
        <v>15</v>
      </c>
      <c r="AZ60" s="14">
        <f t="shared" si="19"/>
        <v>40</v>
      </c>
      <c r="BA60" s="14">
        <f t="shared" si="20"/>
        <v>36</v>
      </c>
      <c r="BB60" s="14">
        <f t="shared" si="21"/>
        <v>50</v>
      </c>
      <c r="BC60" s="14">
        <v>0</v>
      </c>
      <c r="BD60" s="15">
        <f>IFERROR(IF(求节点([1]各r阵容卡情况!$F$11:$F$27,[1]各r阵容卡情况!S$11:S$27,$C60)&lt;=0,0,求节点([1]各r阵容卡情况!$F$11:$F$27,[1]各r阵容卡情况!S$11:S$27,$C60)),0)</f>
        <v>2.2000000000000002</v>
      </c>
      <c r="BE60" s="15">
        <f>IFERROR(IF(求节点([1]各r阵容卡情况!$F$11:$F$27,[1]各r阵容卡情况!T$11:T$27,$C60)&lt;=0,0,求节点([1]各r阵容卡情况!$F$11:$F$27,[1]各r阵容卡情况!T$11:T$27,$C60)),0)</f>
        <v>2.2000000000000002</v>
      </c>
      <c r="BF60" s="15">
        <f>IFERROR(IF(求节点([1]各r阵容卡情况!$F$11:$F$27,[1]各r阵容卡情况!U$11:U$27,$C60)&lt;=0,0,求节点([1]各r阵容卡情况!$F$11:$F$27,[1]各r阵容卡情况!U$11:U$27,$C60)),0)</f>
        <v>2.2000000000000002</v>
      </c>
      <c r="BG60" s="15">
        <f>IFERROR(IF(求节点([1]各r阵容卡情况!$F$11:$F$27,[1]各r阵容卡情况!V$11:V$27,$C60)&lt;=0,0,求节点([1]各r阵容卡情况!$F$11:$F$27,[1]各r阵容卡情况!V$11:V$27,$C60)),0)</f>
        <v>2.2000000000000002</v>
      </c>
      <c r="BH60" s="14">
        <f t="shared" si="40"/>
        <v>10</v>
      </c>
      <c r="BI60" s="14">
        <f t="shared" si="40"/>
        <v>10</v>
      </c>
      <c r="BJ60" s="14">
        <f t="shared" si="23"/>
        <v>55</v>
      </c>
      <c r="BK60" s="14">
        <f t="shared" si="41"/>
        <v>55</v>
      </c>
      <c r="BL60" s="14">
        <f t="shared" si="41"/>
        <v>55</v>
      </c>
      <c r="BM60" s="14">
        <v>0</v>
      </c>
      <c r="BN60" s="14">
        <f>IFERROR(IF(求节点([1]各r阵容卡情况!$F$11:$F$27,[1]各r阵容卡情况!AA$11:AA$27,$C60)&lt;=0,0,求节点([1]各r阵容卡情况!$F$11:$F$27,[1]各r阵容卡情况!AA$11:AA$27,$C60)),0)</f>
        <v>0</v>
      </c>
      <c r="BO60" s="14">
        <f>IFERROR(IF(求节点([1]各r阵容卡情况!$F$11:$F$27,[1]各r阵容卡情况!AB$11:AB$27,$C60)&lt;=0,0,求节点([1]各r阵容卡情况!$F$11:$F$27,[1]各r阵容卡情况!AB$11:AB$27,$C60)),0)</f>
        <v>2</v>
      </c>
      <c r="BP60" s="14">
        <f>IFERROR(IF(求节点([1]各r阵容卡情况!$F$11:$F$27,[1]各r阵容卡情况!AC$11:AC$27,$C60)&lt;=0,0,求节点([1]各r阵容卡情况!$F$11:$F$27,[1]各r阵容卡情况!AC$11:AC$27,$C60)),0)</f>
        <v>1.2499499941631986</v>
      </c>
      <c r="BQ60" s="14">
        <f>IFERROR(IF(求节点([1]各r阵容卡情况!$F$11:$F$27,[1]各r阵容卡情况!AD$11:AD$27,$C60)&lt;=0,0,求节点([1]各r阵容卡情况!$F$11:$F$27,[1]各r阵容卡情况!AD$11:AD$27,$C60)),0)</f>
        <v>2</v>
      </c>
      <c r="BR60" s="14">
        <f t="shared" si="25"/>
        <v>0</v>
      </c>
      <c r="BS60" s="14">
        <f t="shared" si="26"/>
        <v>0</v>
      </c>
      <c r="BT60" s="14">
        <f t="shared" si="27"/>
        <v>4</v>
      </c>
      <c r="BU60" s="14">
        <f t="shared" si="28"/>
        <v>10</v>
      </c>
      <c r="BV60" s="14">
        <f t="shared" si="29"/>
        <v>80</v>
      </c>
      <c r="CH60" s="27">
        <f t="shared" si="30"/>
        <v>0</v>
      </c>
      <c r="CI60" s="27">
        <f t="shared" si="31"/>
        <v>6</v>
      </c>
      <c r="CJ60" s="27">
        <f t="shared" si="32"/>
        <v>10.749849982489597</v>
      </c>
      <c r="CK60" s="27">
        <f t="shared" si="33"/>
        <v>0.24994999416319866</v>
      </c>
      <c r="CL60" s="27">
        <f t="shared" si="34"/>
        <v>0</v>
      </c>
    </row>
    <row r="61" spans="3:90" x14ac:dyDescent="0.15">
      <c r="C61" s="13">
        <v>56</v>
      </c>
      <c r="D61" s="14">
        <v>25</v>
      </c>
      <c r="E61" s="14">
        <f>IFERROR(IF(求节点([1]基础状态预期!$D$17:$D$33,[1]基础状态预期!F$17:F$33,$C61)&lt;=0,0,求节点([1]基础状态预期!$D$17:$D$33,[1]基础状态预期!F$17:F$33,$C61)),0)</f>
        <v>0</v>
      </c>
      <c r="F61" s="14">
        <f>IFERROR(IF(求节点([1]基础状态预期!$D$17:$D$33,[1]基础状态预期!G$17:G$33,$C61)&lt;=0,0,求节点([1]基础状态预期!$D$17:$D$33,[1]基础状态预期!G$17:G$33,$C61)),0)</f>
        <v>0</v>
      </c>
      <c r="G61" s="14">
        <f>IFERROR(IF(求节点([1]基础状态预期!$D$17:$D$33,[1]基础状态预期!H$17:H$33,$C61)&lt;=0,0,求节点([1]基础状态预期!$D$17:$D$33,[1]基础状态预期!H$17:H$33,$C61)),0)</f>
        <v>0</v>
      </c>
      <c r="H61" s="14">
        <f>IFERROR(IF(求节点([1]基础状态预期!$D$17:$D$33,[1]基础状态预期!I$17:I$33,$C61)&lt;=0,0,求节点([1]基础状态预期!$D$17:$D$33,[1]基础状态预期!I$17:I$33,$C61)),0)</f>
        <v>4.5756209264245342</v>
      </c>
      <c r="I61" s="14">
        <f>IFERROR(IF(求节点([1]基础状态预期!$D$17:$D$33,[1]基础状态预期!J$17:J$33,$C61)&lt;=0,0,求节点([1]基础状态预期!$D$17:$D$33,[1]基础状态预期!J$17:J$33,$C61)),0)</f>
        <v>1.4243790735754653</v>
      </c>
      <c r="J61" s="14">
        <f>IFERROR(IF(求节点([1]基础状态预期!$D$17:$D$33,[1]基础状态预期!K$17:K$33,$C61)&lt;=0,0,求节点([1]基础状态预期!$D$17:$D$33,[1]基础状态预期!K$17:K$33,$C61)),0)</f>
        <v>0</v>
      </c>
      <c r="K61" s="14">
        <f>IFERROR(IF(求节点([1]基础状态预期!$D$17:$D$33,[1]基础状态预期!L$17:L$33,$C61)&lt;=0,0,求节点([1]基础状态预期!$D$17:$D$33,[1]基础状态预期!L$17:L$33,$C61)),0)</f>
        <v>0</v>
      </c>
      <c r="L61" s="14">
        <f>IFERROR(IF(求节点([1]基础状态预期!$D$17:$D$33,[1]基础状态预期!M$17:M$33,$C61)&lt;=0,0,求节点([1]基础状态预期!$D$17:$D$33,[1]基础状态预期!M$17:M$33,$C61)),0)</f>
        <v>0</v>
      </c>
      <c r="M61" s="14">
        <f>IFERROR(IF(求节点([1]基础状态预期!$D$17:$D$33,[1]基础状态预期!N$17:N$33,$C61)&lt;=0,0,求节点([1]基础状态预期!$D$17:$D$33,[1]基础状态预期!N$17:N$33,$C61)),0)</f>
        <v>2.9305886615703454</v>
      </c>
      <c r="N61" s="14">
        <f>IFERROR(IF(求节点([1]基础状态预期!$D$17:$D$33,[1]基础状态预期!O$17:O$33,$C61)&lt;=0,0,求节点([1]基础状态预期!$D$17:$D$33,[1]基础状态预期!O$17:O$33,$C61)),0)</f>
        <v>0.21563309710346998</v>
      </c>
      <c r="O61" s="14">
        <f t="shared" si="35"/>
        <v>0</v>
      </c>
      <c r="P61" s="14">
        <f t="shared" si="36"/>
        <v>6</v>
      </c>
      <c r="Q61" s="14">
        <f t="shared" si="37"/>
        <v>10</v>
      </c>
      <c r="R61" s="14">
        <f t="shared" si="38"/>
        <v>36</v>
      </c>
      <c r="S61" s="14">
        <f t="shared" si="39"/>
        <v>50</v>
      </c>
      <c r="T61" s="32">
        <f>IFERROR(IF(求节点([1]基础状态预期!$D$17:$D$55,[1]基础状态预期!P$17:P$55,$C61)&lt;=0,0,求节点([1]基础状态预期!$D$17:$D$55,[1]基础状态预期!P$17:P$55,$C61)),0)</f>
        <v>0</v>
      </c>
      <c r="U61" s="32">
        <f>IFERROR(IF(求节点([1]基础状态预期!$D$17:$D$55,[1]基础状态预期!Q$17:Q$55,$C61)&lt;=0,0,求节点([1]基础状态预期!$D$17:$D$55,[1]基础状态预期!Q$17:Q$55,$C61)),0)</f>
        <v>0</v>
      </c>
      <c r="V61" s="32">
        <f>IFERROR(IF(求节点([1]基础状态预期!$D$17:$D$55,[1]基础状态预期!R$17:R$55,$C61)&lt;=0,0,求节点([1]基础状态预期!$D$17:$D$55,[1]基础状态预期!R$17:R$55,$C61)),0)</f>
        <v>2.2400000000000002</v>
      </c>
      <c r="W61" s="32">
        <f>IFERROR(IF(求节点([1]基础状态预期!$D$17:$D$55,[1]基础状态预期!S$17:S$55,$C61)&lt;=0,0,求节点([1]基础状态预期!$D$17:$D$55,[1]基础状态预期!S$17:S$55,$C61)),0)</f>
        <v>2.2400000000000002</v>
      </c>
      <c r="X61" s="32">
        <f>IFERROR(IF(求节点([1]基础状态预期!$D$17:$D$55,[1]基础状态预期!T$17:T$55,$C61)&lt;=0,0,求节点([1]基础状态预期!$D$17:$D$55,[1]基础状态预期!T$17:T$55,$C61)),0)</f>
        <v>2.2400000000000002</v>
      </c>
      <c r="Y61" s="32">
        <f>IFERROR(IF(求节点([1]基础状态预期!$D$17:$D$55,[1]基础状态预期!U$17:U$55,$C61)&lt;=0,0,求节点([1]基础状态预期!$D$17:$D$55,[1]基础状态预期!U$17:U$55,$C61)),0)</f>
        <v>0</v>
      </c>
      <c r="Z61" s="32">
        <f>MIN(IFERROR(IF(求节点([1]基础状态预期!$D$17:$D$55,[1]基础状态预期!V$17:V$55,$C61)&lt;=0,0,求节点([1]基础状态预期!$D$17:$D$55,[1]基础状态预期!V$17:V$55,$C61)),0),10)</f>
        <v>0</v>
      </c>
      <c r="AA61" s="32">
        <f>MIN(IFERROR(IF(求节点([1]基础状态预期!$D$17:$D$55,[1]基础状态预期!W$17:W$55,$C61)&lt;=0,0,求节点([1]基础状态预期!$D$17:$D$55,[1]基础状态预期!W$17:W$55,$C61)),0),60)</f>
        <v>60</v>
      </c>
      <c r="AB61" s="32">
        <f>MIN(IFERROR(IF(求节点([1]基础状态预期!$D$17:$D$55,[1]基础状态预期!X$17:X$55,$C61)&lt;=0,0,求节点([1]基础状态预期!$D$17:$D$55,[1]基础状态预期!X$17:X$55,$C61)),0),80)</f>
        <v>80</v>
      </c>
      <c r="AC61" s="32">
        <f>MIN(IFERROR(IF(求节点([1]基础状态预期!$D$17:$D$55,[1]基础状态预期!Y$17:Y$55,$C61)&lt;=0,0,求节点([1]基础状态预期!$D$17:$D$55,[1]基础状态预期!Y$17:Y$55,$C61)),0),80)</f>
        <v>80</v>
      </c>
      <c r="AD61" s="32">
        <f>IFERROR(IF(求节点([1]基础状态预期!$D$17:$D$55,[1]基础状态预期!Z$17:Z$55,$C61)&lt;=0,0,求节点([1]基础状态预期!$D$17:$D$55,[1]基础状态预期!Z$17:Z$55,$C61)),0)</f>
        <v>0</v>
      </c>
      <c r="AE61" s="32">
        <f>IFERROR(IF(求节点([1]基础状态预期!$D$17:$D$55,[1]基础状态预期!AA$17:AA$55,$C61)&lt;=0,0,求节点([1]基础状态预期!$D$17:$D$55,[1]基础状态预期!AA$17:AA$55,$C61)),0)</f>
        <v>0</v>
      </c>
      <c r="AF61" s="32">
        <f>IFERROR(IF(求节点([1]基础状态预期!$D$17:$D$55,[1]基础状态预期!AB$17:AB$55,$C61)&lt;=0,0,求节点([1]基础状态预期!$D$17:$D$55,[1]基础状态预期!AB$17:AB$55,$C61)),0)</f>
        <v>0</v>
      </c>
      <c r="AG61" s="32">
        <f>IFERROR(IF(求节点([1]基础状态预期!$D$17:$D$55,[1]基础状态预期!AC$17:AC$55,$C61)&lt;=0,0,求节点([1]基础状态预期!$D$17:$D$55,[1]基础状态预期!AC$17:AC$55,$C61)),0)</f>
        <v>2</v>
      </c>
      <c r="AH61" s="32">
        <f>IFERROR(IF(求节点([1]基础状态预期!$D$17:$D$55,[1]基础状态预期!AD$17:AD$55,$C61)&lt;=0,0,求节点([1]基础状态预期!$D$17:$D$55,[1]基础状态预期!AD$17:AD$55,$C61)),0)</f>
        <v>2</v>
      </c>
      <c r="AI61" s="14">
        <f t="shared" si="12"/>
        <v>0</v>
      </c>
      <c r="AJ61" s="14">
        <f t="shared" si="13"/>
        <v>0</v>
      </c>
      <c r="AK61" s="14">
        <f t="shared" si="14"/>
        <v>0</v>
      </c>
      <c r="AL61" s="14">
        <f t="shared" si="15"/>
        <v>30</v>
      </c>
      <c r="AM61" s="14">
        <f t="shared" si="16"/>
        <v>80</v>
      </c>
      <c r="AN61" s="14">
        <v>0</v>
      </c>
      <c r="AO61" s="14">
        <f>IFERROR(IF(求节点([1]各r阵容卡情况!$F$11:$F$27,[1]各r阵容卡情况!G$11:G$27,$C61)&lt;=0,0,求节点([1]各r阵容卡情况!$F$11:$F$27,[1]各r阵容卡情况!G$11:G$27,$C61)),0)</f>
        <v>6</v>
      </c>
      <c r="AP61" s="14">
        <f>IFERROR(IF(求节点([1]各r阵容卡情况!$F$11:$F$27,[1]各r阵容卡情况!H$11:H$27,$C61)&lt;=0,0,求节点([1]各r阵容卡情况!$F$11:$F$27,[1]各r阵容卡情况!H$11:H$27,$C61)),0)</f>
        <v>11.273137220726397</v>
      </c>
      <c r="AQ61" s="14">
        <f>IFERROR(IF(求节点([1]各r阵容卡情况!$F$11:$F$27,[1]各r阵容卡情况!I$11:I$27,$C61)&lt;=0,0,求节点([1]各r阵容卡情况!$F$11:$F$27,[1]各r阵容卡情况!I$11:I$27,$C61)),0)</f>
        <v>0.42437907357546545</v>
      </c>
      <c r="AR61" s="14">
        <f>IFERROR(IF(求节点([1]各r阵容卡情况!$F$11:$F$27,[1]各r阵容卡情况!J$11:J$27,$C61)&lt;=0,0,求节点([1]各r阵容卡情况!$F$11:$F$27,[1]各r阵容卡情况!J$11:J$27,$C61)),0)</f>
        <v>0</v>
      </c>
      <c r="AS61" s="14">
        <v>0</v>
      </c>
      <c r="AT61" s="14">
        <f>IFERROR(IF(求节点([1]各r阵容卡情况!$F$11:$F$27,[1]各r阵容卡情况!K$11:K$27,$C61)&lt;=0,0,求节点([1]各r阵容卡情况!$F$11:$F$27,[1]各r阵容卡情况!K$11:K$27,$C61)),0)</f>
        <v>3</v>
      </c>
      <c r="AU61" s="14">
        <f>IFERROR(IF(求节点([1]各r阵容卡情况!$F$11:$F$27,[1]各r阵容卡情况!L$11:L$27,$C61)&lt;=0,0,求节点([1]各r阵容卡情况!$F$11:$F$27,[1]各r阵容卡情况!L$11:L$27,$C61)),0)</f>
        <v>6</v>
      </c>
      <c r="AV61" s="14">
        <f>IFERROR(IF(求节点([1]各r阵容卡情况!$F$11:$F$27,[1]各r阵容卡情况!M$11:M$27,$C61)&lt;=0,0,求节点([1]各r阵容卡情况!$F$11:$F$27,[1]各r阵容卡情况!M$11:M$27,$C61)),0)</f>
        <v>2.9305886615703454</v>
      </c>
      <c r="AW61" s="14">
        <f>IFERROR(IF(求节点([1]各r阵容卡情况!$F$11:$F$27,[1]各r阵容卡情况!N$11:N$27,$C61)&lt;=0,0,求节点([1]各r阵容卡情况!$F$11:$F$27,[1]各r阵容卡情况!N$11:N$27,$C61)),0)</f>
        <v>0.21563309710346998</v>
      </c>
      <c r="AX61" s="14">
        <f t="shared" si="17"/>
        <v>0</v>
      </c>
      <c r="AY61" s="14">
        <f t="shared" si="18"/>
        <v>15</v>
      </c>
      <c r="AZ61" s="14">
        <f t="shared" si="19"/>
        <v>40</v>
      </c>
      <c r="BA61" s="14">
        <f t="shared" si="20"/>
        <v>36</v>
      </c>
      <c r="BB61" s="14">
        <f t="shared" si="21"/>
        <v>50</v>
      </c>
      <c r="BC61" s="14">
        <v>0</v>
      </c>
      <c r="BD61" s="15">
        <f>IFERROR(IF(求节点([1]各r阵容卡情况!$F$11:$F$27,[1]各r阵容卡情况!S$11:S$27,$C61)&lt;=0,0,求节点([1]各r阵容卡情况!$F$11:$F$27,[1]各r阵容卡情况!S$11:S$27,$C61)),0)</f>
        <v>2.2400000000000002</v>
      </c>
      <c r="BE61" s="15">
        <f>IFERROR(IF(求节点([1]各r阵容卡情况!$F$11:$F$27,[1]各r阵容卡情况!T$11:T$27,$C61)&lt;=0,0,求节点([1]各r阵容卡情况!$F$11:$F$27,[1]各r阵容卡情况!T$11:T$27,$C61)),0)</f>
        <v>2.2400000000000002</v>
      </c>
      <c r="BF61" s="15">
        <f>IFERROR(IF(求节点([1]各r阵容卡情况!$F$11:$F$27,[1]各r阵容卡情况!U$11:U$27,$C61)&lt;=0,0,求节点([1]各r阵容卡情况!$F$11:$F$27,[1]各r阵容卡情况!U$11:U$27,$C61)),0)</f>
        <v>2.2400000000000002</v>
      </c>
      <c r="BG61" s="15">
        <f>IFERROR(IF(求节点([1]各r阵容卡情况!$F$11:$F$27,[1]各r阵容卡情况!V$11:V$27,$C61)&lt;=0,0,求节点([1]各r阵容卡情况!$F$11:$F$27,[1]各r阵容卡情况!V$11:V$27,$C61)),0)</f>
        <v>2.2400000000000002</v>
      </c>
      <c r="BH61" s="14">
        <f t="shared" si="40"/>
        <v>10</v>
      </c>
      <c r="BI61" s="14">
        <f t="shared" si="40"/>
        <v>10</v>
      </c>
      <c r="BJ61" s="14">
        <f t="shared" si="23"/>
        <v>56</v>
      </c>
      <c r="BK61" s="14">
        <f t="shared" si="41"/>
        <v>56</v>
      </c>
      <c r="BL61" s="14">
        <f t="shared" si="41"/>
        <v>56</v>
      </c>
      <c r="BM61" s="14">
        <v>0</v>
      </c>
      <c r="BN61" s="14">
        <f>IFERROR(IF(求节点([1]各r阵容卡情况!$F$11:$F$27,[1]各r阵容卡情况!AA$11:AA$27,$C61)&lt;=0,0,求节点([1]各r阵容卡情况!$F$11:$F$27,[1]各r阵容卡情况!AA$11:AA$27,$C61)),0)</f>
        <v>0</v>
      </c>
      <c r="BO61" s="14">
        <f>IFERROR(IF(求节点([1]各r阵容卡情况!$F$11:$F$27,[1]各r阵容卡情况!AB$11:AB$27,$C61)&lt;=0,0,求节点([1]各r阵容卡情况!$F$11:$F$27,[1]各r阵容卡情况!AB$11:AB$27,$C61)),0)</f>
        <v>2</v>
      </c>
      <c r="BP61" s="14">
        <f>IFERROR(IF(求节点([1]各r阵容卡情况!$F$11:$F$27,[1]各r阵容卡情况!AC$11:AC$27,$C61)&lt;=0,0,求节点([1]各r阵容卡情况!$F$11:$F$27,[1]各r阵容卡情况!AC$11:AC$27,$C61)),0)</f>
        <v>1.4243790735754653</v>
      </c>
      <c r="BQ61" s="14">
        <f>IFERROR(IF(求节点([1]各r阵容卡情况!$F$11:$F$27,[1]各r阵容卡情况!AD$11:AD$27,$C61)&lt;=0,0,求节点([1]各r阵容卡情况!$F$11:$F$27,[1]各r阵容卡情况!AD$11:AD$27,$C61)),0)</f>
        <v>2</v>
      </c>
      <c r="BR61" s="14">
        <f t="shared" si="25"/>
        <v>0</v>
      </c>
      <c r="BS61" s="14">
        <f t="shared" si="26"/>
        <v>0</v>
      </c>
      <c r="BT61" s="14">
        <f t="shared" si="27"/>
        <v>4</v>
      </c>
      <c r="BU61" s="14">
        <f t="shared" si="28"/>
        <v>10</v>
      </c>
      <c r="BV61" s="14">
        <f t="shared" si="29"/>
        <v>80</v>
      </c>
      <c r="CH61" s="27">
        <f t="shared" si="30"/>
        <v>0</v>
      </c>
      <c r="CI61" s="27">
        <f t="shared" si="31"/>
        <v>6</v>
      </c>
      <c r="CJ61" s="27">
        <f t="shared" si="32"/>
        <v>11.273137220726397</v>
      </c>
      <c r="CK61" s="27">
        <f t="shared" si="33"/>
        <v>0.42437907357546545</v>
      </c>
      <c r="CL61" s="27">
        <f t="shared" si="34"/>
        <v>0</v>
      </c>
    </row>
    <row r="62" spans="3:90" x14ac:dyDescent="0.15">
      <c r="C62" s="13">
        <v>57</v>
      </c>
      <c r="D62" s="14">
        <v>25</v>
      </c>
      <c r="E62" s="14">
        <f>IFERROR(IF(求节点([1]基础状态预期!$D$17:$D$33,[1]基础状态预期!F$17:F$33,$C62)&lt;=0,0,求节点([1]基础状态预期!$D$17:$D$33,[1]基础状态预期!F$17:F$33,$C62)),0)</f>
        <v>0</v>
      </c>
      <c r="F62" s="14">
        <f>IFERROR(IF(求节点([1]基础状态预期!$D$17:$D$33,[1]基础状态预期!G$17:G$33,$C62)&lt;=0,0,求节点([1]基础状态预期!$D$17:$D$33,[1]基础状态预期!G$17:G$33,$C62)),0)</f>
        <v>0</v>
      </c>
      <c r="G62" s="14">
        <f>IFERROR(IF(求节点([1]基础状态预期!$D$17:$D$33,[1]基础状态预期!H$17:H$33,$C62)&lt;=0,0,求节点([1]基础状态预期!$D$17:$D$33,[1]基础状态预期!H$17:H$33,$C62)),0)</f>
        <v>0</v>
      </c>
      <c r="H62" s="14">
        <f>IFERROR(IF(求节点([1]基础状态预期!$D$17:$D$33,[1]基础状态预期!I$17:I$33,$C62)&lt;=0,0,求节点([1]基础状态预期!$D$17:$D$33,[1]基础状态预期!I$17:I$33,$C62)),0)</f>
        <v>4.4011918470122673</v>
      </c>
      <c r="I62" s="14">
        <f>IFERROR(IF(求节点([1]基础状态预期!$D$17:$D$33,[1]基础状态预期!J$17:J$33,$C62)&lt;=0,0,求节点([1]基础状态预期!$D$17:$D$33,[1]基础状态预期!J$17:J$33,$C62)),0)</f>
        <v>1.5988081529877323</v>
      </c>
      <c r="J62" s="14">
        <f>IFERROR(IF(求节点([1]基础状态预期!$D$17:$D$33,[1]基础状态预期!K$17:K$33,$C62)&lt;=0,0,求节点([1]基础状态预期!$D$17:$D$33,[1]基础状态预期!K$17:K$33,$C62)),0)</f>
        <v>0</v>
      </c>
      <c r="K62" s="14">
        <f>IFERROR(IF(求节点([1]基础状态预期!$D$17:$D$33,[1]基础状态预期!L$17:L$33,$C62)&lt;=0,0,求节点([1]基础状态预期!$D$17:$D$33,[1]基础状态预期!L$17:L$33,$C62)),0)</f>
        <v>0</v>
      </c>
      <c r="L62" s="14">
        <f>IFERROR(IF(求节点([1]基础状态预期!$D$17:$D$33,[1]基础状态预期!M$17:M$33,$C62)&lt;=0,0,求节点([1]基础状态预期!$D$17:$D$33,[1]基础状态预期!M$17:M$33,$C62)),0)</f>
        <v>0</v>
      </c>
      <c r="M62" s="14">
        <f>IFERROR(IF(求节点([1]基础状态预期!$D$17:$D$33,[1]基础状态预期!N$17:N$33,$C62)&lt;=0,0,求节点([1]基础状态预期!$D$17:$D$33,[1]基础状态预期!N$17:N$33,$C62)),0)</f>
        <v>3.0477574889888923</v>
      </c>
      <c r="N62" s="14">
        <f>IFERROR(IF(求节点([1]基础状态预期!$D$17:$D$33,[1]基础状态预期!O$17:O$33,$C62)&lt;=0,0,求节点([1]基础状态预期!$D$17:$D$33,[1]基础状态预期!O$17:O$33,$C62)),0)</f>
        <v>0.30426301540194073</v>
      </c>
      <c r="O62" s="14">
        <f t="shared" si="35"/>
        <v>0</v>
      </c>
      <c r="P62" s="14">
        <f t="shared" si="36"/>
        <v>6</v>
      </c>
      <c r="Q62" s="14">
        <f t="shared" si="37"/>
        <v>10</v>
      </c>
      <c r="R62" s="14">
        <f t="shared" si="38"/>
        <v>43</v>
      </c>
      <c r="S62" s="14">
        <f t="shared" si="39"/>
        <v>50</v>
      </c>
      <c r="T62" s="32">
        <f>IFERROR(IF(求节点([1]基础状态预期!$D$17:$D$55,[1]基础状态预期!P$17:P$55,$C62)&lt;=0,0,求节点([1]基础状态预期!$D$17:$D$55,[1]基础状态预期!P$17:P$55,$C62)),0)</f>
        <v>0</v>
      </c>
      <c r="U62" s="32">
        <f>IFERROR(IF(求节点([1]基础状态预期!$D$17:$D$55,[1]基础状态预期!Q$17:Q$55,$C62)&lt;=0,0,求节点([1]基础状态预期!$D$17:$D$55,[1]基础状态预期!Q$17:Q$55,$C62)),0)</f>
        <v>0</v>
      </c>
      <c r="V62" s="32">
        <f>IFERROR(IF(求节点([1]基础状态预期!$D$17:$D$55,[1]基础状态预期!R$17:R$55,$C62)&lt;=0,0,求节点([1]基础状态预期!$D$17:$D$55,[1]基础状态预期!R$17:R$55,$C62)),0)</f>
        <v>2.2800000000000002</v>
      </c>
      <c r="W62" s="32">
        <f>IFERROR(IF(求节点([1]基础状态预期!$D$17:$D$55,[1]基础状态预期!S$17:S$55,$C62)&lt;=0,0,求节点([1]基础状态预期!$D$17:$D$55,[1]基础状态预期!S$17:S$55,$C62)),0)</f>
        <v>2.2799999999999998</v>
      </c>
      <c r="X62" s="32">
        <f>IFERROR(IF(求节点([1]基础状态预期!$D$17:$D$55,[1]基础状态预期!T$17:T$55,$C62)&lt;=0,0,求节点([1]基础状态预期!$D$17:$D$55,[1]基础状态预期!T$17:T$55,$C62)),0)</f>
        <v>2.2799999999999998</v>
      </c>
      <c r="Y62" s="32">
        <f>IFERROR(IF(求节点([1]基础状态预期!$D$17:$D$55,[1]基础状态预期!U$17:U$55,$C62)&lt;=0,0,求节点([1]基础状态预期!$D$17:$D$55,[1]基础状态预期!U$17:U$55,$C62)),0)</f>
        <v>0</v>
      </c>
      <c r="Z62" s="32">
        <f>MIN(IFERROR(IF(求节点([1]基础状态预期!$D$17:$D$55,[1]基础状态预期!V$17:V$55,$C62)&lt;=0,0,求节点([1]基础状态预期!$D$17:$D$55,[1]基础状态预期!V$17:V$55,$C62)),0),10)</f>
        <v>0</v>
      </c>
      <c r="AA62" s="32">
        <f>MIN(IFERROR(IF(求节点([1]基础状态预期!$D$17:$D$55,[1]基础状态预期!W$17:W$55,$C62)&lt;=0,0,求节点([1]基础状态预期!$D$17:$D$55,[1]基础状态预期!W$17:W$55,$C62)),0),60)</f>
        <v>60</v>
      </c>
      <c r="AB62" s="32">
        <f>MIN(IFERROR(IF(求节点([1]基础状态预期!$D$17:$D$55,[1]基础状态预期!X$17:X$55,$C62)&lt;=0,0,求节点([1]基础状态预期!$D$17:$D$55,[1]基础状态预期!X$17:X$55,$C62)),0),80)</f>
        <v>80</v>
      </c>
      <c r="AC62" s="32">
        <f>MIN(IFERROR(IF(求节点([1]基础状态预期!$D$17:$D$55,[1]基础状态预期!Y$17:Y$55,$C62)&lt;=0,0,求节点([1]基础状态预期!$D$17:$D$55,[1]基础状态预期!Y$17:Y$55,$C62)),0),80)</f>
        <v>80</v>
      </c>
      <c r="AD62" s="32">
        <f>IFERROR(IF(求节点([1]基础状态预期!$D$17:$D$55,[1]基础状态预期!Z$17:Z$55,$C62)&lt;=0,0,求节点([1]基础状态预期!$D$17:$D$55,[1]基础状态预期!Z$17:Z$55,$C62)),0)</f>
        <v>0</v>
      </c>
      <c r="AE62" s="32">
        <f>IFERROR(IF(求节点([1]基础状态预期!$D$17:$D$55,[1]基础状态预期!AA$17:AA$55,$C62)&lt;=0,0,求节点([1]基础状态预期!$D$17:$D$55,[1]基础状态预期!AA$17:AA$55,$C62)),0)</f>
        <v>0</v>
      </c>
      <c r="AF62" s="32">
        <f>IFERROR(IF(求节点([1]基础状态预期!$D$17:$D$55,[1]基础状态预期!AB$17:AB$55,$C62)&lt;=0,0,求节点([1]基础状态预期!$D$17:$D$55,[1]基础状态预期!AB$17:AB$55,$C62)),0)</f>
        <v>0</v>
      </c>
      <c r="AG62" s="32">
        <f>IFERROR(IF(求节点([1]基础状态预期!$D$17:$D$55,[1]基础状态预期!AC$17:AC$55,$C62)&lt;=0,0,求节点([1]基础状态预期!$D$17:$D$55,[1]基础状态预期!AC$17:AC$55,$C62)),0)</f>
        <v>2</v>
      </c>
      <c r="AH62" s="32">
        <f>IFERROR(IF(求节点([1]基础状态预期!$D$17:$D$55,[1]基础状态预期!AD$17:AD$55,$C62)&lt;=0,0,求节点([1]基础状态预期!$D$17:$D$55,[1]基础状态预期!AD$17:AD$55,$C62)),0)</f>
        <v>2</v>
      </c>
      <c r="AI62" s="14">
        <f t="shared" si="12"/>
        <v>0</v>
      </c>
      <c r="AJ62" s="14">
        <f t="shared" si="13"/>
        <v>0</v>
      </c>
      <c r="AK62" s="14">
        <f t="shared" si="14"/>
        <v>0</v>
      </c>
      <c r="AL62" s="14">
        <f t="shared" si="15"/>
        <v>30</v>
      </c>
      <c r="AM62" s="14">
        <f t="shared" si="16"/>
        <v>80</v>
      </c>
      <c r="AN62" s="14">
        <v>0</v>
      </c>
      <c r="AO62" s="14">
        <f>IFERROR(IF(求节点([1]各r阵容卡情况!$F$11:$F$27,[1]各r阵容卡情况!G$11:G$27,$C62)&lt;=0,0,求节点([1]各r阵容卡情况!$F$11:$F$27,[1]各r阵容卡情况!G$11:G$27,$C62)),0)</f>
        <v>6</v>
      </c>
      <c r="AP62" s="14">
        <f>IFERROR(IF(求节点([1]各r阵容卡情况!$F$11:$F$27,[1]各r阵容卡情况!H$11:H$27,$C62)&lt;=0,0,求节点([1]各r阵容卡情况!$F$11:$F$27,[1]各r阵容卡情况!H$11:H$27,$C62)),0)</f>
        <v>11.796424458963196</v>
      </c>
      <c r="AQ62" s="14">
        <f>IFERROR(IF(求节点([1]各r阵容卡情况!$F$11:$F$27,[1]各r阵容卡情况!I$11:I$27,$C62)&lt;=0,0,求节点([1]各r阵容卡情况!$F$11:$F$27,[1]各r阵容卡情况!I$11:I$27,$C62)),0)</f>
        <v>0.59880815298773227</v>
      </c>
      <c r="AR62" s="14">
        <f>IFERROR(IF(求节点([1]各r阵容卡情况!$F$11:$F$27,[1]各r阵容卡情况!J$11:J$27,$C62)&lt;=0,0,求节点([1]各r阵容卡情况!$F$11:$F$27,[1]各r阵容卡情况!J$11:J$27,$C62)),0)</f>
        <v>0</v>
      </c>
      <c r="AS62" s="14">
        <v>0</v>
      </c>
      <c r="AT62" s="14">
        <f>IFERROR(IF(求节点([1]各r阵容卡情况!$F$11:$F$27,[1]各r阵容卡情况!K$11:K$27,$C62)&lt;=0,0,求节点([1]各r阵容卡情况!$F$11:$F$27,[1]各r阵容卡情况!K$11:K$27,$C62)),0)</f>
        <v>3</v>
      </c>
      <c r="AU62" s="14">
        <f>IFERROR(IF(求节点([1]各r阵容卡情况!$F$11:$F$27,[1]各r阵容卡情况!L$11:L$27,$C62)&lt;=0,0,求节点([1]各r阵容卡情况!$F$11:$F$27,[1]各r阵容卡情况!L$11:L$27,$C62)),0)</f>
        <v>6</v>
      </c>
      <c r="AV62" s="14">
        <f>IFERROR(IF(求节点([1]各r阵容卡情况!$F$11:$F$27,[1]各r阵容卡情况!M$11:M$27,$C62)&lt;=0,0,求节点([1]各r阵容卡情况!$F$11:$F$27,[1]各r阵容卡情况!M$11:M$27,$C62)),0)</f>
        <v>3.0477574889888923</v>
      </c>
      <c r="AW62" s="14">
        <f>IFERROR(IF(求节点([1]各r阵容卡情况!$F$11:$F$27,[1]各r阵容卡情况!N$11:N$27,$C62)&lt;=0,0,求节点([1]各r阵容卡情况!$F$11:$F$27,[1]各r阵容卡情况!N$11:N$27,$C62)),0)</f>
        <v>0.30426301540194073</v>
      </c>
      <c r="AX62" s="14">
        <f t="shared" si="17"/>
        <v>0</v>
      </c>
      <c r="AY62" s="14">
        <f t="shared" si="18"/>
        <v>15</v>
      </c>
      <c r="AZ62" s="14">
        <f t="shared" si="19"/>
        <v>40</v>
      </c>
      <c r="BA62" s="14">
        <f t="shared" si="20"/>
        <v>43</v>
      </c>
      <c r="BB62" s="14">
        <f t="shared" si="21"/>
        <v>50</v>
      </c>
      <c r="BC62" s="14">
        <v>0</v>
      </c>
      <c r="BD62" s="15">
        <f>IFERROR(IF(求节点([1]各r阵容卡情况!$F$11:$F$27,[1]各r阵容卡情况!S$11:S$27,$C62)&lt;=0,0,求节点([1]各r阵容卡情况!$F$11:$F$27,[1]各r阵容卡情况!S$11:S$27,$C62)),0)</f>
        <v>2.2799999999999998</v>
      </c>
      <c r="BE62" s="15">
        <f>IFERROR(IF(求节点([1]各r阵容卡情况!$F$11:$F$27,[1]各r阵容卡情况!T$11:T$27,$C62)&lt;=0,0,求节点([1]各r阵容卡情况!$F$11:$F$27,[1]各r阵容卡情况!T$11:T$27,$C62)),0)</f>
        <v>2.2799999999999998</v>
      </c>
      <c r="BF62" s="15">
        <f>IFERROR(IF(求节点([1]各r阵容卡情况!$F$11:$F$27,[1]各r阵容卡情况!U$11:U$27,$C62)&lt;=0,0,求节点([1]各r阵容卡情况!$F$11:$F$27,[1]各r阵容卡情况!U$11:U$27,$C62)),0)</f>
        <v>2.2799999999999998</v>
      </c>
      <c r="BG62" s="15">
        <f>IFERROR(IF(求节点([1]各r阵容卡情况!$F$11:$F$27,[1]各r阵容卡情况!V$11:V$27,$C62)&lt;=0,0,求节点([1]各r阵容卡情况!$F$11:$F$27,[1]各r阵容卡情况!V$11:V$27,$C62)),0)</f>
        <v>2.2799999999999998</v>
      </c>
      <c r="BH62" s="14">
        <f t="shared" si="40"/>
        <v>10</v>
      </c>
      <c r="BI62" s="14">
        <f t="shared" si="40"/>
        <v>10</v>
      </c>
      <c r="BJ62" s="14">
        <f t="shared" si="23"/>
        <v>57</v>
      </c>
      <c r="BK62" s="14">
        <f t="shared" si="41"/>
        <v>57</v>
      </c>
      <c r="BL62" s="14">
        <f t="shared" si="41"/>
        <v>57</v>
      </c>
      <c r="BM62" s="14">
        <v>0</v>
      </c>
      <c r="BN62" s="14">
        <f>IFERROR(IF(求节点([1]各r阵容卡情况!$F$11:$F$27,[1]各r阵容卡情况!AA$11:AA$27,$C62)&lt;=0,0,求节点([1]各r阵容卡情况!$F$11:$F$27,[1]各r阵容卡情况!AA$11:AA$27,$C62)),0)</f>
        <v>0</v>
      </c>
      <c r="BO62" s="14">
        <f>IFERROR(IF(求节点([1]各r阵容卡情况!$F$11:$F$27,[1]各r阵容卡情况!AB$11:AB$27,$C62)&lt;=0,0,求节点([1]各r阵容卡情况!$F$11:$F$27,[1]各r阵容卡情况!AB$11:AB$27,$C62)),0)</f>
        <v>2</v>
      </c>
      <c r="BP62" s="14">
        <f>IFERROR(IF(求节点([1]各r阵容卡情况!$F$11:$F$27,[1]各r阵容卡情况!AC$11:AC$27,$C62)&lt;=0,0,求节点([1]各r阵容卡情况!$F$11:$F$27,[1]各r阵容卡情况!AC$11:AC$27,$C62)),0)</f>
        <v>1.5988081529877323</v>
      </c>
      <c r="BQ62" s="14">
        <f>IFERROR(IF(求节点([1]各r阵容卡情况!$F$11:$F$27,[1]各r阵容卡情况!AD$11:AD$27,$C62)&lt;=0,0,求节点([1]各r阵容卡情况!$F$11:$F$27,[1]各r阵容卡情况!AD$11:AD$27,$C62)),0)</f>
        <v>2</v>
      </c>
      <c r="BR62" s="14">
        <f t="shared" si="25"/>
        <v>0</v>
      </c>
      <c r="BS62" s="14">
        <f t="shared" si="26"/>
        <v>0</v>
      </c>
      <c r="BT62" s="14">
        <f t="shared" si="27"/>
        <v>4</v>
      </c>
      <c r="BU62" s="14">
        <f t="shared" si="28"/>
        <v>10</v>
      </c>
      <c r="BV62" s="14">
        <f t="shared" si="29"/>
        <v>80</v>
      </c>
      <c r="CH62" s="27">
        <f t="shared" si="30"/>
        <v>0</v>
      </c>
      <c r="CI62" s="27">
        <f t="shared" si="31"/>
        <v>6</v>
      </c>
      <c r="CJ62" s="27">
        <f t="shared" si="32"/>
        <v>11.796424458963196</v>
      </c>
      <c r="CK62" s="27">
        <f t="shared" si="33"/>
        <v>0.59880815298773227</v>
      </c>
      <c r="CL62" s="27">
        <f t="shared" si="34"/>
        <v>0</v>
      </c>
    </row>
    <row r="63" spans="3:90" x14ac:dyDescent="0.15">
      <c r="C63" s="13">
        <v>58</v>
      </c>
      <c r="D63" s="14">
        <v>25</v>
      </c>
      <c r="E63" s="14">
        <f>IFERROR(IF(求节点([1]基础状态预期!$D$17:$D$33,[1]基础状态预期!F$17:F$33,$C63)&lt;=0,0,求节点([1]基础状态预期!$D$17:$D$33,[1]基础状态预期!F$17:F$33,$C63)),0)</f>
        <v>0</v>
      </c>
      <c r="F63" s="14">
        <f>IFERROR(IF(求节点([1]基础状态预期!$D$17:$D$33,[1]基础状态预期!G$17:G$33,$C63)&lt;=0,0,求节点([1]基础状态预期!$D$17:$D$33,[1]基础状态预期!G$17:G$33,$C63)),0)</f>
        <v>0</v>
      </c>
      <c r="G63" s="14">
        <f>IFERROR(IF(求节点([1]基础状态预期!$D$17:$D$33,[1]基础状态预期!H$17:H$33,$C63)&lt;=0,0,求节点([1]基础状态预期!$D$17:$D$33,[1]基础状态预期!H$17:H$33,$C63)),0)</f>
        <v>0</v>
      </c>
      <c r="H63" s="14">
        <f>IFERROR(IF(求节点([1]基础状态预期!$D$17:$D$33,[1]基础状态预期!I$17:I$33,$C63)&lt;=0,0,求节点([1]基础状态预期!$D$17:$D$33,[1]基础状态预期!I$17:I$33,$C63)),0)</f>
        <v>4.2267627676000004</v>
      </c>
      <c r="I63" s="14">
        <f>IFERROR(IF(求节点([1]基础状态预期!$D$17:$D$33,[1]基础状态预期!J$17:J$33,$C63)&lt;=0,0,求节点([1]基础状态预期!$D$17:$D$33,[1]基础状态预期!J$17:J$33,$C63)),0)</f>
        <v>1.7732372323999992</v>
      </c>
      <c r="J63" s="14">
        <f>IFERROR(IF(求节点([1]基础状态预期!$D$17:$D$33,[1]基础状态预期!K$17:K$33,$C63)&lt;=0,0,求节点([1]基础状态预期!$D$17:$D$33,[1]基础状态预期!K$17:K$33,$C63)),0)</f>
        <v>0</v>
      </c>
      <c r="K63" s="14">
        <f>IFERROR(IF(求节点([1]基础状态预期!$D$17:$D$33,[1]基础状态预期!L$17:L$33,$C63)&lt;=0,0,求节点([1]基础状态预期!$D$17:$D$33,[1]基础状态预期!L$17:L$33,$C63)),0)</f>
        <v>0</v>
      </c>
      <c r="L63" s="14">
        <f>IFERROR(IF(求节点([1]基础状态预期!$D$17:$D$33,[1]基础状态预期!M$17:M$33,$C63)&lt;=0,0,求节点([1]基础状态预期!$D$17:$D$33,[1]基础状态预期!M$17:M$33,$C63)),0)</f>
        <v>0</v>
      </c>
      <c r="M63" s="14">
        <f>IFERROR(IF(求节点([1]基础状态预期!$D$17:$D$33,[1]基础状态预期!N$17:N$33,$C63)&lt;=0,0,求节点([1]基础状态预期!$D$17:$D$33,[1]基础状态预期!N$17:N$33,$C63)),0)</f>
        <v>3.1649263164074393</v>
      </c>
      <c r="N63" s="14">
        <f>IFERROR(IF(求节点([1]基础状态预期!$D$17:$D$33,[1]基础状态预期!O$17:O$33,$C63)&lt;=0,0,求节点([1]基础状态预期!$D$17:$D$33,[1]基础状态预期!O$17:O$33,$C63)),0)</f>
        <v>0.39289293370041145</v>
      </c>
      <c r="O63" s="14">
        <f t="shared" si="35"/>
        <v>0</v>
      </c>
      <c r="P63" s="14">
        <f t="shared" si="36"/>
        <v>6</v>
      </c>
      <c r="Q63" s="14">
        <f t="shared" si="37"/>
        <v>10</v>
      </c>
      <c r="R63" s="14">
        <f t="shared" si="38"/>
        <v>43</v>
      </c>
      <c r="S63" s="14">
        <f t="shared" si="39"/>
        <v>50</v>
      </c>
      <c r="T63" s="32">
        <f>IFERROR(IF(求节点([1]基础状态预期!$D$17:$D$55,[1]基础状态预期!P$17:P$55,$C63)&lt;=0,0,求节点([1]基础状态预期!$D$17:$D$55,[1]基础状态预期!P$17:P$55,$C63)),0)</f>
        <v>0</v>
      </c>
      <c r="U63" s="32">
        <f>IFERROR(IF(求节点([1]基础状态预期!$D$17:$D$55,[1]基础状态预期!Q$17:Q$55,$C63)&lt;=0,0,求节点([1]基础状态预期!$D$17:$D$55,[1]基础状态预期!Q$17:Q$55,$C63)),0)</f>
        <v>0</v>
      </c>
      <c r="V63" s="32">
        <f>IFERROR(IF(求节点([1]基础状态预期!$D$17:$D$55,[1]基础状态预期!R$17:R$55,$C63)&lt;=0,0,求节点([1]基础状态预期!$D$17:$D$55,[1]基础状态预期!R$17:R$55,$C63)),0)</f>
        <v>2.3199999999999998</v>
      </c>
      <c r="W63" s="32">
        <f>IFERROR(IF(求节点([1]基础状态预期!$D$17:$D$55,[1]基础状态预期!S$17:S$55,$C63)&lt;=0,0,求节点([1]基础状态预期!$D$17:$D$55,[1]基础状态预期!S$17:S$55,$C63)),0)</f>
        <v>2.3199999999999998</v>
      </c>
      <c r="X63" s="32">
        <f>IFERROR(IF(求节点([1]基础状态预期!$D$17:$D$55,[1]基础状态预期!T$17:T$55,$C63)&lt;=0,0,求节点([1]基础状态预期!$D$17:$D$55,[1]基础状态预期!T$17:T$55,$C63)),0)</f>
        <v>2.3199999999999998</v>
      </c>
      <c r="Y63" s="32">
        <f>IFERROR(IF(求节点([1]基础状态预期!$D$17:$D$55,[1]基础状态预期!U$17:U$55,$C63)&lt;=0,0,求节点([1]基础状态预期!$D$17:$D$55,[1]基础状态预期!U$17:U$55,$C63)),0)</f>
        <v>0</v>
      </c>
      <c r="Z63" s="32">
        <f>MIN(IFERROR(IF(求节点([1]基础状态预期!$D$17:$D$55,[1]基础状态预期!V$17:V$55,$C63)&lt;=0,0,求节点([1]基础状态预期!$D$17:$D$55,[1]基础状态预期!V$17:V$55,$C63)),0),10)</f>
        <v>0</v>
      </c>
      <c r="AA63" s="32">
        <f>MIN(IFERROR(IF(求节点([1]基础状态预期!$D$17:$D$55,[1]基础状态预期!W$17:W$55,$C63)&lt;=0,0,求节点([1]基础状态预期!$D$17:$D$55,[1]基础状态预期!W$17:W$55,$C63)),0),60)</f>
        <v>60</v>
      </c>
      <c r="AB63" s="32">
        <f>MIN(IFERROR(IF(求节点([1]基础状态预期!$D$17:$D$55,[1]基础状态预期!X$17:X$55,$C63)&lt;=0,0,求节点([1]基础状态预期!$D$17:$D$55,[1]基础状态预期!X$17:X$55,$C63)),0),80)</f>
        <v>80</v>
      </c>
      <c r="AC63" s="32">
        <f>MIN(IFERROR(IF(求节点([1]基础状态预期!$D$17:$D$55,[1]基础状态预期!Y$17:Y$55,$C63)&lt;=0,0,求节点([1]基础状态预期!$D$17:$D$55,[1]基础状态预期!Y$17:Y$55,$C63)),0),80)</f>
        <v>80</v>
      </c>
      <c r="AD63" s="32">
        <f>IFERROR(IF(求节点([1]基础状态预期!$D$17:$D$55,[1]基础状态预期!Z$17:Z$55,$C63)&lt;=0,0,求节点([1]基础状态预期!$D$17:$D$55,[1]基础状态预期!Z$17:Z$55,$C63)),0)</f>
        <v>0</v>
      </c>
      <c r="AE63" s="32">
        <f>IFERROR(IF(求节点([1]基础状态预期!$D$17:$D$55,[1]基础状态预期!AA$17:AA$55,$C63)&lt;=0,0,求节点([1]基础状态预期!$D$17:$D$55,[1]基础状态预期!AA$17:AA$55,$C63)),0)</f>
        <v>0</v>
      </c>
      <c r="AF63" s="32">
        <f>IFERROR(IF(求节点([1]基础状态预期!$D$17:$D$55,[1]基础状态预期!AB$17:AB$55,$C63)&lt;=0,0,求节点([1]基础状态预期!$D$17:$D$55,[1]基础状态预期!AB$17:AB$55,$C63)),0)</f>
        <v>0</v>
      </c>
      <c r="AG63" s="32">
        <f>IFERROR(IF(求节点([1]基础状态预期!$D$17:$D$55,[1]基础状态预期!AC$17:AC$55,$C63)&lt;=0,0,求节点([1]基础状态预期!$D$17:$D$55,[1]基础状态预期!AC$17:AC$55,$C63)),0)</f>
        <v>2</v>
      </c>
      <c r="AH63" s="32">
        <f>IFERROR(IF(求节点([1]基础状态预期!$D$17:$D$55,[1]基础状态预期!AD$17:AD$55,$C63)&lt;=0,0,求节点([1]基础状态预期!$D$17:$D$55,[1]基础状态预期!AD$17:AD$55,$C63)),0)</f>
        <v>2</v>
      </c>
      <c r="AI63" s="14">
        <f t="shared" si="12"/>
        <v>0</v>
      </c>
      <c r="AJ63" s="14">
        <f t="shared" si="13"/>
        <v>0</v>
      </c>
      <c r="AK63" s="14">
        <f t="shared" si="14"/>
        <v>0</v>
      </c>
      <c r="AL63" s="14">
        <f t="shared" si="15"/>
        <v>30</v>
      </c>
      <c r="AM63" s="14">
        <f t="shared" si="16"/>
        <v>80</v>
      </c>
      <c r="AN63" s="14">
        <v>0</v>
      </c>
      <c r="AO63" s="14">
        <f>IFERROR(IF(求节点([1]各r阵容卡情况!$F$11:$F$27,[1]各r阵容卡情况!G$11:G$27,$C63)&lt;=0,0,求节点([1]各r阵容卡情况!$F$11:$F$27,[1]各r阵容卡情况!G$11:G$27,$C63)),0)</f>
        <v>6</v>
      </c>
      <c r="AP63" s="14">
        <f>IFERROR(IF(求节点([1]各r阵容卡情况!$F$11:$F$27,[1]各r阵容卡情况!H$11:H$27,$C63)&lt;=0,0,求节点([1]各r阵容卡情况!$F$11:$F$27,[1]各r阵容卡情况!H$11:H$27,$C63)),0)</f>
        <v>12.319711697199997</v>
      </c>
      <c r="AQ63" s="14">
        <f>IFERROR(IF(求节点([1]各r阵容卡情况!$F$11:$F$27,[1]各r阵容卡情况!I$11:I$27,$C63)&lt;=0,0,求节点([1]各r阵容卡情况!$F$11:$F$27,[1]各r阵容卡情况!I$11:I$27,$C63)),0)</f>
        <v>0.7732372323999992</v>
      </c>
      <c r="AR63" s="14">
        <f>IFERROR(IF(求节点([1]各r阵容卡情况!$F$11:$F$27,[1]各r阵容卡情况!J$11:J$27,$C63)&lt;=0,0,求节点([1]各r阵容卡情况!$F$11:$F$27,[1]各r阵容卡情况!J$11:J$27,$C63)),0)</f>
        <v>0</v>
      </c>
      <c r="AS63" s="14">
        <v>0</v>
      </c>
      <c r="AT63" s="14">
        <f>IFERROR(IF(求节点([1]各r阵容卡情况!$F$11:$F$27,[1]各r阵容卡情况!K$11:K$27,$C63)&lt;=0,0,求节点([1]各r阵容卡情况!$F$11:$F$27,[1]各r阵容卡情况!K$11:K$27,$C63)),0)</f>
        <v>3</v>
      </c>
      <c r="AU63" s="14">
        <f>IFERROR(IF(求节点([1]各r阵容卡情况!$F$11:$F$27,[1]各r阵容卡情况!L$11:L$27,$C63)&lt;=0,0,求节点([1]各r阵容卡情况!$F$11:$F$27,[1]各r阵容卡情况!L$11:L$27,$C63)),0)</f>
        <v>6</v>
      </c>
      <c r="AV63" s="14">
        <f>IFERROR(IF(求节点([1]各r阵容卡情况!$F$11:$F$27,[1]各r阵容卡情况!M$11:M$27,$C63)&lt;=0,0,求节点([1]各r阵容卡情况!$F$11:$F$27,[1]各r阵容卡情况!M$11:M$27,$C63)),0)</f>
        <v>3.1649263164074393</v>
      </c>
      <c r="AW63" s="14">
        <f>IFERROR(IF(求节点([1]各r阵容卡情况!$F$11:$F$27,[1]各r阵容卡情况!N$11:N$27,$C63)&lt;=0,0,求节点([1]各r阵容卡情况!$F$11:$F$27,[1]各r阵容卡情况!N$11:N$27,$C63)),0)</f>
        <v>0.39289293370041145</v>
      </c>
      <c r="AX63" s="14">
        <f t="shared" si="17"/>
        <v>0</v>
      </c>
      <c r="AY63" s="14">
        <f t="shared" si="18"/>
        <v>15</v>
      </c>
      <c r="AZ63" s="14">
        <f t="shared" si="19"/>
        <v>40</v>
      </c>
      <c r="BA63" s="14">
        <f t="shared" si="20"/>
        <v>43</v>
      </c>
      <c r="BB63" s="14">
        <f t="shared" si="21"/>
        <v>50</v>
      </c>
      <c r="BC63" s="14">
        <v>0</v>
      </c>
      <c r="BD63" s="15">
        <f>IFERROR(IF(求节点([1]各r阵容卡情况!$F$11:$F$27,[1]各r阵容卡情况!S$11:S$27,$C63)&lt;=0,0,求节点([1]各r阵容卡情况!$F$11:$F$27,[1]各r阵容卡情况!S$11:S$27,$C63)),0)</f>
        <v>2.3199999999999998</v>
      </c>
      <c r="BE63" s="15">
        <f>IFERROR(IF(求节点([1]各r阵容卡情况!$F$11:$F$27,[1]各r阵容卡情况!T$11:T$27,$C63)&lt;=0,0,求节点([1]各r阵容卡情况!$F$11:$F$27,[1]各r阵容卡情况!T$11:T$27,$C63)),0)</f>
        <v>2.3199999999999998</v>
      </c>
      <c r="BF63" s="15">
        <f>IFERROR(IF(求节点([1]各r阵容卡情况!$F$11:$F$27,[1]各r阵容卡情况!U$11:U$27,$C63)&lt;=0,0,求节点([1]各r阵容卡情况!$F$11:$F$27,[1]各r阵容卡情况!U$11:U$27,$C63)),0)</f>
        <v>2.3199999999999998</v>
      </c>
      <c r="BG63" s="15">
        <f>IFERROR(IF(求节点([1]各r阵容卡情况!$F$11:$F$27,[1]各r阵容卡情况!V$11:V$27,$C63)&lt;=0,0,求节点([1]各r阵容卡情况!$F$11:$F$27,[1]各r阵容卡情况!V$11:V$27,$C63)),0)</f>
        <v>2.3199999999999998</v>
      </c>
      <c r="BH63" s="14">
        <f t="shared" si="40"/>
        <v>10</v>
      </c>
      <c r="BI63" s="14">
        <f t="shared" si="40"/>
        <v>10</v>
      </c>
      <c r="BJ63" s="14">
        <f t="shared" si="23"/>
        <v>58</v>
      </c>
      <c r="BK63" s="14">
        <f t="shared" si="41"/>
        <v>58</v>
      </c>
      <c r="BL63" s="14">
        <f t="shared" si="41"/>
        <v>58</v>
      </c>
      <c r="BM63" s="14">
        <v>0</v>
      </c>
      <c r="BN63" s="14">
        <f>IFERROR(IF(求节点([1]各r阵容卡情况!$F$11:$F$27,[1]各r阵容卡情况!AA$11:AA$27,$C63)&lt;=0,0,求节点([1]各r阵容卡情况!$F$11:$F$27,[1]各r阵容卡情况!AA$11:AA$27,$C63)),0)</f>
        <v>0</v>
      </c>
      <c r="BO63" s="14">
        <f>IFERROR(IF(求节点([1]各r阵容卡情况!$F$11:$F$27,[1]各r阵容卡情况!AB$11:AB$27,$C63)&lt;=0,0,求节点([1]各r阵容卡情况!$F$11:$F$27,[1]各r阵容卡情况!AB$11:AB$27,$C63)),0)</f>
        <v>2</v>
      </c>
      <c r="BP63" s="14">
        <f>IFERROR(IF(求节点([1]各r阵容卡情况!$F$11:$F$27,[1]各r阵容卡情况!AC$11:AC$27,$C63)&lt;=0,0,求节点([1]各r阵容卡情况!$F$11:$F$27,[1]各r阵容卡情况!AC$11:AC$27,$C63)),0)</f>
        <v>1.7732372323999992</v>
      </c>
      <c r="BQ63" s="14">
        <f>IFERROR(IF(求节点([1]各r阵容卡情况!$F$11:$F$27,[1]各r阵容卡情况!AD$11:AD$27,$C63)&lt;=0,0,求节点([1]各r阵容卡情况!$F$11:$F$27,[1]各r阵容卡情况!AD$11:AD$27,$C63)),0)</f>
        <v>2</v>
      </c>
      <c r="BR63" s="14">
        <f t="shared" si="25"/>
        <v>0</v>
      </c>
      <c r="BS63" s="14">
        <f t="shared" si="26"/>
        <v>0</v>
      </c>
      <c r="BT63" s="14">
        <f t="shared" si="27"/>
        <v>4</v>
      </c>
      <c r="BU63" s="14">
        <f t="shared" si="28"/>
        <v>10</v>
      </c>
      <c r="BV63" s="14">
        <f t="shared" si="29"/>
        <v>80</v>
      </c>
      <c r="CH63" s="27">
        <f t="shared" si="30"/>
        <v>0</v>
      </c>
      <c r="CI63" s="27">
        <f t="shared" si="31"/>
        <v>5.9707906002547677</v>
      </c>
      <c r="CJ63" s="27">
        <f t="shared" si="32"/>
        <v>12.259736466581742</v>
      </c>
      <c r="CK63" s="27">
        <f t="shared" si="33"/>
        <v>0.76947293316348775</v>
      </c>
      <c r="CL63" s="27">
        <f t="shared" si="34"/>
        <v>0</v>
      </c>
    </row>
    <row r="64" spans="3:90" x14ac:dyDescent="0.15">
      <c r="C64" s="13">
        <v>59</v>
      </c>
      <c r="D64" s="14">
        <v>26</v>
      </c>
      <c r="E64" s="14">
        <f>IFERROR(IF(求节点([1]基础状态预期!$D$17:$D$33,[1]基础状态预期!F$17:F$33,$C64)&lt;=0,0,求节点([1]基础状态预期!$D$17:$D$33,[1]基础状态预期!F$17:F$33,$C64)),0)</f>
        <v>0</v>
      </c>
      <c r="F64" s="14">
        <f>IFERROR(IF(求节点([1]基础状态预期!$D$17:$D$33,[1]基础状态预期!G$17:G$33,$C64)&lt;=0,0,求节点([1]基础状态预期!$D$17:$D$33,[1]基础状态预期!G$17:G$33,$C64)),0)</f>
        <v>0</v>
      </c>
      <c r="G64" s="14">
        <f>IFERROR(IF(求节点([1]基础状态预期!$D$17:$D$33,[1]基础状态预期!H$17:H$33,$C64)&lt;=0,0,求节点([1]基础状态预期!$D$17:$D$33,[1]基础状态预期!H$17:H$33,$C64)),0)</f>
        <v>0</v>
      </c>
      <c r="H64" s="14">
        <f>IFERROR(IF(求节点([1]基础状态预期!$D$17:$D$33,[1]基础状态预期!I$17:I$33,$C64)&lt;=0,0,求节点([1]基础状态预期!$D$17:$D$33,[1]基础状态预期!I$17:I$33,$C64)),0)</f>
        <v>4.0523336881877343</v>
      </c>
      <c r="I64" s="14">
        <f>IFERROR(IF(求节点([1]基础状态预期!$D$17:$D$33,[1]基础状态预期!J$17:J$33,$C64)&lt;=0,0,求节点([1]基础状态预期!$D$17:$D$33,[1]基础状态预期!J$17:J$33,$C64)),0)</f>
        <v>1.9476663118122661</v>
      </c>
      <c r="J64" s="14">
        <f>IFERROR(IF(求节点([1]基础状态预期!$D$17:$D$33,[1]基础状态预期!K$17:K$33,$C64)&lt;=0,0,求节点([1]基础状态预期!$D$17:$D$33,[1]基础状态预期!K$17:K$33,$C64)),0)</f>
        <v>0</v>
      </c>
      <c r="K64" s="14">
        <f>IFERROR(IF(求节点([1]基础状态预期!$D$17:$D$33,[1]基础状态预期!L$17:L$33,$C64)&lt;=0,0,求节点([1]基础状态预期!$D$17:$D$33,[1]基础状态预期!L$17:L$33,$C64)),0)</f>
        <v>0</v>
      </c>
      <c r="L64" s="14">
        <f>IFERROR(IF(求节点([1]基础状态预期!$D$17:$D$33,[1]基础状态预期!M$17:M$33,$C64)&lt;=0,0,求节点([1]基础状态预期!$D$17:$D$33,[1]基础状态预期!M$17:M$33,$C64)),0)</f>
        <v>0</v>
      </c>
      <c r="M64" s="14">
        <f>IFERROR(IF(求节点([1]基础状态预期!$D$17:$D$33,[1]基础状态预期!N$17:N$33,$C64)&lt;=0,0,求节点([1]基础状态预期!$D$17:$D$33,[1]基础状态预期!N$17:N$33,$C64)),0)</f>
        <v>3.2820951438259862</v>
      </c>
      <c r="N64" s="14">
        <f>IFERROR(IF(求节点([1]基础状态预期!$D$17:$D$33,[1]基础状态预期!O$17:O$33,$C64)&lt;=0,0,求节点([1]基础状态预期!$D$17:$D$33,[1]基础状态预期!O$17:O$33,$C64)),0)</f>
        <v>0.48152285199888223</v>
      </c>
      <c r="O64" s="14">
        <f t="shared" si="35"/>
        <v>0</v>
      </c>
      <c r="P64" s="14">
        <f t="shared" si="36"/>
        <v>6</v>
      </c>
      <c r="Q64" s="14">
        <f t="shared" si="37"/>
        <v>10</v>
      </c>
      <c r="R64" s="14">
        <f t="shared" si="38"/>
        <v>43</v>
      </c>
      <c r="S64" s="14">
        <f t="shared" si="39"/>
        <v>50</v>
      </c>
      <c r="T64" s="32">
        <f>IFERROR(IF(求节点([1]基础状态预期!$D$17:$D$55,[1]基础状态预期!P$17:P$55,$C64)&lt;=0,0,求节点([1]基础状态预期!$D$17:$D$55,[1]基础状态预期!P$17:P$55,$C64)),0)</f>
        <v>0</v>
      </c>
      <c r="U64" s="32">
        <f>IFERROR(IF(求节点([1]基础状态预期!$D$17:$D$55,[1]基础状态预期!Q$17:Q$55,$C64)&lt;=0,0,求节点([1]基础状态预期!$D$17:$D$55,[1]基础状态预期!Q$17:Q$55,$C64)),0)</f>
        <v>0</v>
      </c>
      <c r="V64" s="32">
        <f>IFERROR(IF(求节点([1]基础状态预期!$D$17:$D$55,[1]基础状态预期!R$17:R$55,$C64)&lt;=0,0,求节点([1]基础状态预期!$D$17:$D$55,[1]基础状态预期!R$17:R$55,$C64)),0)</f>
        <v>2.36</v>
      </c>
      <c r="W64" s="32">
        <f>IFERROR(IF(求节点([1]基础状态预期!$D$17:$D$55,[1]基础状态预期!S$17:S$55,$C64)&lt;=0,0,求节点([1]基础状态预期!$D$17:$D$55,[1]基础状态预期!S$17:S$55,$C64)),0)</f>
        <v>2.36</v>
      </c>
      <c r="X64" s="32">
        <f>IFERROR(IF(求节点([1]基础状态预期!$D$17:$D$55,[1]基础状态预期!T$17:T$55,$C64)&lt;=0,0,求节点([1]基础状态预期!$D$17:$D$55,[1]基础状态预期!T$17:T$55,$C64)),0)</f>
        <v>2.36</v>
      </c>
      <c r="Y64" s="32">
        <f>IFERROR(IF(求节点([1]基础状态预期!$D$17:$D$55,[1]基础状态预期!U$17:U$55,$C64)&lt;=0,0,求节点([1]基础状态预期!$D$17:$D$55,[1]基础状态预期!U$17:U$55,$C64)),0)</f>
        <v>0</v>
      </c>
      <c r="Z64" s="32">
        <f>MIN(IFERROR(IF(求节点([1]基础状态预期!$D$17:$D$55,[1]基础状态预期!V$17:V$55,$C64)&lt;=0,0,求节点([1]基础状态预期!$D$17:$D$55,[1]基础状态预期!V$17:V$55,$C64)),0),10)</f>
        <v>0</v>
      </c>
      <c r="AA64" s="32">
        <f>MIN(IFERROR(IF(求节点([1]基础状态预期!$D$17:$D$55,[1]基础状态预期!W$17:W$55,$C64)&lt;=0,0,求节点([1]基础状态预期!$D$17:$D$55,[1]基础状态预期!W$17:W$55,$C64)),0),60)</f>
        <v>60</v>
      </c>
      <c r="AB64" s="32">
        <f>MIN(IFERROR(IF(求节点([1]基础状态预期!$D$17:$D$55,[1]基础状态预期!X$17:X$55,$C64)&lt;=0,0,求节点([1]基础状态预期!$D$17:$D$55,[1]基础状态预期!X$17:X$55,$C64)),0),80)</f>
        <v>80</v>
      </c>
      <c r="AC64" s="32">
        <f>MIN(IFERROR(IF(求节点([1]基础状态预期!$D$17:$D$55,[1]基础状态预期!Y$17:Y$55,$C64)&lt;=0,0,求节点([1]基础状态预期!$D$17:$D$55,[1]基础状态预期!Y$17:Y$55,$C64)),0),80)</f>
        <v>80</v>
      </c>
      <c r="AD64" s="32">
        <f>IFERROR(IF(求节点([1]基础状态预期!$D$17:$D$55,[1]基础状态预期!Z$17:Z$55,$C64)&lt;=0,0,求节点([1]基础状态预期!$D$17:$D$55,[1]基础状态预期!Z$17:Z$55,$C64)),0)</f>
        <v>0</v>
      </c>
      <c r="AE64" s="32">
        <f>IFERROR(IF(求节点([1]基础状态预期!$D$17:$D$55,[1]基础状态预期!AA$17:AA$55,$C64)&lt;=0,0,求节点([1]基础状态预期!$D$17:$D$55,[1]基础状态预期!AA$17:AA$55,$C64)),0)</f>
        <v>0</v>
      </c>
      <c r="AF64" s="32">
        <f>IFERROR(IF(求节点([1]基础状态预期!$D$17:$D$55,[1]基础状态预期!AB$17:AB$55,$C64)&lt;=0,0,求节点([1]基础状态预期!$D$17:$D$55,[1]基础状态预期!AB$17:AB$55,$C64)),0)</f>
        <v>0</v>
      </c>
      <c r="AG64" s="32">
        <f>IFERROR(IF(求节点([1]基础状态预期!$D$17:$D$55,[1]基础状态预期!AC$17:AC$55,$C64)&lt;=0,0,求节点([1]基础状态预期!$D$17:$D$55,[1]基础状态预期!AC$17:AC$55,$C64)),0)</f>
        <v>2</v>
      </c>
      <c r="AH64" s="32">
        <f>IFERROR(IF(求节点([1]基础状态预期!$D$17:$D$55,[1]基础状态预期!AD$17:AD$55,$C64)&lt;=0,0,求节点([1]基础状态预期!$D$17:$D$55,[1]基础状态预期!AD$17:AD$55,$C64)),0)</f>
        <v>2</v>
      </c>
      <c r="AI64" s="14">
        <f t="shared" si="12"/>
        <v>0</v>
      </c>
      <c r="AJ64" s="14">
        <f t="shared" si="13"/>
        <v>0</v>
      </c>
      <c r="AK64" s="14">
        <f t="shared" si="14"/>
        <v>0</v>
      </c>
      <c r="AL64" s="14">
        <f t="shared" si="15"/>
        <v>30</v>
      </c>
      <c r="AM64" s="14">
        <f t="shared" si="16"/>
        <v>80</v>
      </c>
      <c r="AN64" s="14">
        <v>0</v>
      </c>
      <c r="AO64" s="14">
        <f>IFERROR(IF(求节点([1]各r阵容卡情况!$F$11:$F$27,[1]各r阵容卡情况!G$11:G$27,$C64)&lt;=0,0,求节点([1]各r阵容卡情况!$F$11:$F$27,[1]各r阵容卡情况!G$11:G$27,$C64)),0)</f>
        <v>6</v>
      </c>
      <c r="AP64" s="14">
        <f>IFERROR(IF(求节点([1]各r阵容卡情况!$F$11:$F$27,[1]各r阵容卡情况!H$11:H$27,$C64)&lt;=0,0,求节点([1]各r阵容卡情况!$F$11:$F$27,[1]各r阵容卡情况!H$11:H$27,$C64)),0)</f>
        <v>12.842998935436798</v>
      </c>
      <c r="AQ64" s="14">
        <f>IFERROR(IF(求节点([1]各r阵容卡情况!$F$11:$F$27,[1]各r阵容卡情况!I$11:I$27,$C64)&lt;=0,0,求节点([1]各r阵容卡情况!$F$11:$F$27,[1]各r阵容卡情况!I$11:I$27,$C64)),0)</f>
        <v>0.94766631181226602</v>
      </c>
      <c r="AR64" s="14">
        <f>IFERROR(IF(求节点([1]各r阵容卡情况!$F$11:$F$27,[1]各r阵容卡情况!J$11:J$27,$C64)&lt;=0,0,求节点([1]各r阵容卡情况!$F$11:$F$27,[1]各r阵容卡情况!J$11:J$27,$C64)),0)</f>
        <v>0</v>
      </c>
      <c r="AS64" s="14">
        <v>0</v>
      </c>
      <c r="AT64" s="14">
        <f>IFERROR(IF(求节点([1]各r阵容卡情况!$F$11:$F$27,[1]各r阵容卡情况!K$11:K$27,$C64)&lt;=0,0,求节点([1]各r阵容卡情况!$F$11:$F$27,[1]各r阵容卡情况!K$11:K$27,$C64)),0)</f>
        <v>3</v>
      </c>
      <c r="AU64" s="14">
        <f>IFERROR(IF(求节点([1]各r阵容卡情况!$F$11:$F$27,[1]各r阵容卡情况!L$11:L$27,$C64)&lt;=0,0,求节点([1]各r阵容卡情况!$F$11:$F$27,[1]各r阵容卡情况!L$11:L$27,$C64)),0)</f>
        <v>6</v>
      </c>
      <c r="AV64" s="14">
        <f>IFERROR(IF(求节点([1]各r阵容卡情况!$F$11:$F$27,[1]各r阵容卡情况!M$11:M$27,$C64)&lt;=0,0,求节点([1]各r阵容卡情况!$F$11:$F$27,[1]各r阵容卡情况!M$11:M$27,$C64)),0)</f>
        <v>3.2820951438259862</v>
      </c>
      <c r="AW64" s="14">
        <f>IFERROR(IF(求节点([1]各r阵容卡情况!$F$11:$F$27,[1]各r阵容卡情况!N$11:N$27,$C64)&lt;=0,0,求节点([1]各r阵容卡情况!$F$11:$F$27,[1]各r阵容卡情况!N$11:N$27,$C64)),0)</f>
        <v>0.48152285199888223</v>
      </c>
      <c r="AX64" s="14">
        <f t="shared" si="17"/>
        <v>0</v>
      </c>
      <c r="AY64" s="14">
        <f t="shared" si="18"/>
        <v>15</v>
      </c>
      <c r="AZ64" s="14">
        <f t="shared" si="19"/>
        <v>40</v>
      </c>
      <c r="BA64" s="14">
        <f t="shared" si="20"/>
        <v>43</v>
      </c>
      <c r="BB64" s="14">
        <f t="shared" si="21"/>
        <v>50</v>
      </c>
      <c r="BC64" s="14">
        <v>0</v>
      </c>
      <c r="BD64" s="15">
        <f>IFERROR(IF(求节点([1]各r阵容卡情况!$F$11:$F$27,[1]各r阵容卡情况!S$11:S$27,$C64)&lt;=0,0,求节点([1]各r阵容卡情况!$F$11:$F$27,[1]各r阵容卡情况!S$11:S$27,$C64)),0)</f>
        <v>2.36</v>
      </c>
      <c r="BE64" s="15">
        <f>IFERROR(IF(求节点([1]各r阵容卡情况!$F$11:$F$27,[1]各r阵容卡情况!T$11:T$27,$C64)&lt;=0,0,求节点([1]各r阵容卡情况!$F$11:$F$27,[1]各r阵容卡情况!T$11:T$27,$C64)),0)</f>
        <v>2.36</v>
      </c>
      <c r="BF64" s="15">
        <f>IFERROR(IF(求节点([1]各r阵容卡情况!$F$11:$F$27,[1]各r阵容卡情况!U$11:U$27,$C64)&lt;=0,0,求节点([1]各r阵容卡情况!$F$11:$F$27,[1]各r阵容卡情况!U$11:U$27,$C64)),0)</f>
        <v>2.36</v>
      </c>
      <c r="BG64" s="15">
        <f>IFERROR(IF(求节点([1]各r阵容卡情况!$F$11:$F$27,[1]各r阵容卡情况!V$11:V$27,$C64)&lt;=0,0,求节点([1]各r阵容卡情况!$F$11:$F$27,[1]各r阵容卡情况!V$11:V$27,$C64)),0)</f>
        <v>2.36</v>
      </c>
      <c r="BH64" s="14">
        <f t="shared" si="40"/>
        <v>10</v>
      </c>
      <c r="BI64" s="14">
        <f t="shared" si="40"/>
        <v>10</v>
      </c>
      <c r="BJ64" s="14">
        <f t="shared" si="23"/>
        <v>59</v>
      </c>
      <c r="BK64" s="14">
        <f t="shared" si="41"/>
        <v>59</v>
      </c>
      <c r="BL64" s="14">
        <f t="shared" si="41"/>
        <v>59</v>
      </c>
      <c r="BM64" s="14">
        <v>0</v>
      </c>
      <c r="BN64" s="14">
        <f>IFERROR(IF(求节点([1]各r阵容卡情况!$F$11:$F$27,[1]各r阵容卡情况!AA$11:AA$27,$C64)&lt;=0,0,求节点([1]各r阵容卡情况!$F$11:$F$27,[1]各r阵容卡情况!AA$11:AA$27,$C64)),0)</f>
        <v>0</v>
      </c>
      <c r="BO64" s="14">
        <f>IFERROR(IF(求节点([1]各r阵容卡情况!$F$11:$F$27,[1]各r阵容卡情况!AB$11:AB$27,$C64)&lt;=0,0,求节点([1]各r阵容卡情况!$F$11:$F$27,[1]各r阵容卡情况!AB$11:AB$27,$C64)),0)</f>
        <v>2</v>
      </c>
      <c r="BP64" s="14">
        <f>IFERROR(IF(求节点([1]各r阵容卡情况!$F$11:$F$27,[1]各r阵容卡情况!AC$11:AC$27,$C64)&lt;=0,0,求节点([1]各r阵容卡情况!$F$11:$F$27,[1]各r阵容卡情况!AC$11:AC$27,$C64)),0)</f>
        <v>1.9476663118122661</v>
      </c>
      <c r="BQ64" s="14">
        <f>IFERROR(IF(求节点([1]各r阵容卡情况!$F$11:$F$27,[1]各r阵容卡情况!AD$11:AD$27,$C64)&lt;=0,0,求节点([1]各r阵容卡情况!$F$11:$F$27,[1]各r阵容卡情况!AD$11:AD$27,$C64)),0)</f>
        <v>2</v>
      </c>
      <c r="BR64" s="14">
        <f t="shared" si="25"/>
        <v>0</v>
      </c>
      <c r="BS64" s="14">
        <f t="shared" si="26"/>
        <v>0</v>
      </c>
      <c r="BT64" s="14">
        <f t="shared" si="27"/>
        <v>4</v>
      </c>
      <c r="BU64" s="14">
        <f t="shared" si="28"/>
        <v>10</v>
      </c>
      <c r="BV64" s="14">
        <f t="shared" si="29"/>
        <v>80</v>
      </c>
      <c r="CH64" s="27">
        <f t="shared" si="30"/>
        <v>0</v>
      </c>
      <c r="CI64" s="27">
        <f t="shared" si="31"/>
        <v>6</v>
      </c>
      <c r="CJ64" s="27">
        <f t="shared" si="32"/>
        <v>12.842998935436798</v>
      </c>
      <c r="CK64" s="27">
        <f t="shared" si="33"/>
        <v>0.94766631181226602</v>
      </c>
      <c r="CL64" s="27">
        <f t="shared" si="34"/>
        <v>0</v>
      </c>
    </row>
    <row r="65" spans="3:90" x14ac:dyDescent="0.15">
      <c r="C65" s="13">
        <v>60</v>
      </c>
      <c r="D65" s="14">
        <v>26</v>
      </c>
      <c r="E65" s="14">
        <f>IFERROR(IF(求节点([1]基础状态预期!$D$17:$D$33,[1]基础状态预期!F$17:F$33,$C65)&lt;=0,0,求节点([1]基础状态预期!$D$17:$D$33,[1]基础状态预期!F$17:F$33,$C65)),0)</f>
        <v>0</v>
      </c>
      <c r="F65" s="14">
        <f>IFERROR(IF(求节点([1]基础状态预期!$D$17:$D$33,[1]基础状态预期!G$17:G$33,$C65)&lt;=0,0,求节点([1]基础状态预期!$D$17:$D$33,[1]基础状态预期!G$17:G$33,$C65)),0)</f>
        <v>0</v>
      </c>
      <c r="G65" s="14">
        <f>IFERROR(IF(求节点([1]基础状态预期!$D$17:$D$33,[1]基础状态预期!H$17:H$33,$C65)&lt;=0,0,求节点([1]基础状态预期!$D$17:$D$33,[1]基础状态预期!H$17:H$33,$C65)),0)</f>
        <v>0</v>
      </c>
      <c r="H65" s="14">
        <f>IFERROR(IF(求节点([1]基础状态预期!$D$17:$D$33,[1]基础状态预期!I$17:I$33,$C65)&lt;=0,0,求节点([1]基础状态预期!$D$17:$D$33,[1]基础状态预期!I$17:I$33,$C65)),0)</f>
        <v>3.8788022814352239</v>
      </c>
      <c r="I65" s="14">
        <f>IFERROR(IF(求节点([1]基础状态预期!$D$17:$D$33,[1]基础状态预期!J$17:J$33,$C65)&lt;=0,0,求节点([1]基础状态预期!$D$17:$D$33,[1]基础状态预期!J$17:J$33,$C65)),0)</f>
        <v>2.1211977185647761</v>
      </c>
      <c r="J65" s="14">
        <f>IFERROR(IF(求节点([1]基础状态预期!$D$17:$D$33,[1]基础状态预期!K$17:K$33,$C65)&lt;=0,0,求节点([1]基础状态预期!$D$17:$D$33,[1]基础状态预期!K$17:K$33,$C65)),0)</f>
        <v>0</v>
      </c>
      <c r="K65" s="14">
        <f>IFERROR(IF(求节点([1]基础状态预期!$D$17:$D$33,[1]基础状态预期!L$17:L$33,$C65)&lt;=0,0,求节点([1]基础状态预期!$D$17:$D$33,[1]基础状态预期!L$17:L$33,$C65)),0)</f>
        <v>0</v>
      </c>
      <c r="L65" s="14">
        <f>IFERROR(IF(求节点([1]基础状态预期!$D$17:$D$33,[1]基础状态预期!M$17:M$33,$C65)&lt;=0,0,求节点([1]基础状态预期!$D$17:$D$33,[1]基础状态预期!M$17:M$33,$C65)),0)</f>
        <v>0</v>
      </c>
      <c r="M65" s="14">
        <f>IFERROR(IF(求节点([1]基础状态预期!$D$17:$D$33,[1]基础状态预期!N$17:N$33,$C65)&lt;=0,0,求节点([1]基础状态预期!$D$17:$D$33,[1]基础状态预期!N$17:N$33,$C65)),0)</f>
        <v>3.3608521199064132</v>
      </c>
      <c r="N65" s="14">
        <f>IFERROR(IF(求节点([1]基础状态预期!$D$17:$D$33,[1]基础状态预期!O$17:O$33,$C65)&lt;=0,0,求节点([1]基础状态预期!$D$17:$D$33,[1]基础状态预期!O$17:O$33,$C65)),0)</f>
        <v>0.70710667572569197</v>
      </c>
      <c r="O65" s="14">
        <f t="shared" si="35"/>
        <v>0</v>
      </c>
      <c r="P65" s="14">
        <f t="shared" si="36"/>
        <v>6</v>
      </c>
      <c r="Q65" s="14">
        <f t="shared" si="37"/>
        <v>10</v>
      </c>
      <c r="R65" s="14">
        <f t="shared" si="38"/>
        <v>43</v>
      </c>
      <c r="S65" s="14">
        <f t="shared" si="39"/>
        <v>50</v>
      </c>
      <c r="T65" s="32">
        <f>IFERROR(IF(求节点([1]基础状态预期!$D$17:$D$55,[1]基础状态预期!P$17:P$55,$C65)&lt;=0,0,求节点([1]基础状态预期!$D$17:$D$55,[1]基础状态预期!P$17:P$55,$C65)),0)</f>
        <v>0</v>
      </c>
      <c r="U65" s="32">
        <f>IFERROR(IF(求节点([1]基础状态预期!$D$17:$D$55,[1]基础状态预期!Q$17:Q$55,$C65)&lt;=0,0,求节点([1]基础状态预期!$D$17:$D$55,[1]基础状态预期!Q$17:Q$55,$C65)),0)</f>
        <v>0</v>
      </c>
      <c r="V65" s="32">
        <f>IFERROR(IF(求节点([1]基础状态预期!$D$17:$D$55,[1]基础状态预期!R$17:R$55,$C65)&lt;=0,0,求节点([1]基础状态预期!$D$17:$D$55,[1]基础状态预期!R$17:R$55,$C65)),0)</f>
        <v>2.4</v>
      </c>
      <c r="W65" s="32">
        <f>IFERROR(IF(求节点([1]基础状态预期!$D$17:$D$55,[1]基础状态预期!S$17:S$55,$C65)&lt;=0,0,求节点([1]基础状态预期!$D$17:$D$55,[1]基础状态预期!S$17:S$55,$C65)),0)</f>
        <v>2.4</v>
      </c>
      <c r="X65" s="32">
        <f>IFERROR(IF(求节点([1]基础状态预期!$D$17:$D$55,[1]基础状态预期!T$17:T$55,$C65)&lt;=0,0,求节点([1]基础状态预期!$D$17:$D$55,[1]基础状态预期!T$17:T$55,$C65)),0)</f>
        <v>2.4</v>
      </c>
      <c r="Y65" s="32">
        <f>IFERROR(IF(求节点([1]基础状态预期!$D$17:$D$55,[1]基础状态预期!U$17:U$55,$C65)&lt;=0,0,求节点([1]基础状态预期!$D$17:$D$55,[1]基础状态预期!U$17:U$55,$C65)),0)</f>
        <v>0</v>
      </c>
      <c r="Z65" s="32">
        <f>MIN(IFERROR(IF(求节点([1]基础状态预期!$D$17:$D$55,[1]基础状态预期!V$17:V$55,$C65)&lt;=0,0,求节点([1]基础状态预期!$D$17:$D$55,[1]基础状态预期!V$17:V$55,$C65)),0),10)</f>
        <v>0</v>
      </c>
      <c r="AA65" s="32">
        <f>MIN(IFERROR(IF(求节点([1]基础状态预期!$D$17:$D$55,[1]基础状态预期!W$17:W$55,$C65)&lt;=0,0,求节点([1]基础状态预期!$D$17:$D$55,[1]基础状态预期!W$17:W$55,$C65)),0),60)</f>
        <v>60</v>
      </c>
      <c r="AB65" s="32">
        <f>MIN(IFERROR(IF(求节点([1]基础状态预期!$D$17:$D$55,[1]基础状态预期!X$17:X$55,$C65)&lt;=0,0,求节点([1]基础状态预期!$D$17:$D$55,[1]基础状态预期!X$17:X$55,$C65)),0),80)</f>
        <v>80</v>
      </c>
      <c r="AC65" s="32">
        <f>MIN(IFERROR(IF(求节点([1]基础状态预期!$D$17:$D$55,[1]基础状态预期!Y$17:Y$55,$C65)&lt;=0,0,求节点([1]基础状态预期!$D$17:$D$55,[1]基础状态预期!Y$17:Y$55,$C65)),0),80)</f>
        <v>80</v>
      </c>
      <c r="AD65" s="32">
        <f>IFERROR(IF(求节点([1]基础状态预期!$D$17:$D$55,[1]基础状态预期!Z$17:Z$55,$C65)&lt;=0,0,求节点([1]基础状态预期!$D$17:$D$55,[1]基础状态预期!Z$17:Z$55,$C65)),0)</f>
        <v>0</v>
      </c>
      <c r="AE65" s="32">
        <f>IFERROR(IF(求节点([1]基础状态预期!$D$17:$D$55,[1]基础状态预期!AA$17:AA$55,$C65)&lt;=0,0,求节点([1]基础状态预期!$D$17:$D$55,[1]基础状态预期!AA$17:AA$55,$C65)),0)</f>
        <v>0</v>
      </c>
      <c r="AF65" s="32">
        <f>IFERROR(IF(求节点([1]基础状态预期!$D$17:$D$55,[1]基础状态预期!AB$17:AB$55,$C65)&lt;=0,0,求节点([1]基础状态预期!$D$17:$D$55,[1]基础状态预期!AB$17:AB$55,$C65)),0)</f>
        <v>0</v>
      </c>
      <c r="AG65" s="32">
        <f>IFERROR(IF(求节点([1]基础状态预期!$D$17:$D$55,[1]基础状态预期!AC$17:AC$55,$C65)&lt;=0,0,求节点([1]基础状态预期!$D$17:$D$55,[1]基础状态预期!AC$17:AC$55,$C65)),0)</f>
        <v>2</v>
      </c>
      <c r="AH65" s="32">
        <f>IFERROR(IF(求节点([1]基础状态预期!$D$17:$D$55,[1]基础状态预期!AD$17:AD$55,$C65)&lt;=0,0,求节点([1]基础状态预期!$D$17:$D$55,[1]基础状态预期!AD$17:AD$55,$C65)),0)</f>
        <v>2</v>
      </c>
      <c r="AI65" s="14">
        <f t="shared" si="12"/>
        <v>0</v>
      </c>
      <c r="AJ65" s="14">
        <f t="shared" si="13"/>
        <v>0</v>
      </c>
      <c r="AK65" s="14">
        <f t="shared" si="14"/>
        <v>0</v>
      </c>
      <c r="AL65" s="14">
        <f t="shared" si="15"/>
        <v>30</v>
      </c>
      <c r="AM65" s="14">
        <f t="shared" si="16"/>
        <v>80</v>
      </c>
      <c r="AN65" s="14">
        <v>0</v>
      </c>
      <c r="AO65" s="14">
        <f>IFERROR(IF(求节点([1]各r阵容卡情况!$F$11:$F$27,[1]各r阵容卡情况!G$11:G$27,$C65)&lt;=0,0,求节点([1]各r阵容卡情况!$F$11:$F$27,[1]各r阵容卡情况!G$11:G$27,$C65)),0)</f>
        <v>5.8788022814352239</v>
      </c>
      <c r="AP65" s="14">
        <f>IFERROR(IF(求节点([1]各r阵容卡情况!$F$11:$F$27,[1]各r阵容卡情况!H$11:H$27,$C65)&lt;=0,0,求节点([1]各r阵容卡情况!$F$11:$F$27,[1]各r阵容卡情况!H$11:H$27,$C65)),0)</f>
        <v>13</v>
      </c>
      <c r="AQ65" s="14">
        <f>IFERROR(IF(求节点([1]各r阵容卡情况!$F$11:$F$27,[1]各r阵容卡情况!I$11:I$27,$C65)&lt;=0,0,求节点([1]各r阵容卡情况!$F$11:$F$27,[1]各r阵容卡情况!I$11:I$27,$C65)),0)</f>
        <v>1.242395437129552</v>
      </c>
      <c r="AR65" s="14">
        <f>IFERROR(IF(求节点([1]各r阵容卡情况!$F$11:$F$27,[1]各r阵容卡情况!J$11:J$27,$C65)&lt;=0,0,求节点([1]各r阵容卡情况!$F$11:$F$27,[1]各r阵容卡情况!J$11:J$27,$C65)),0)</f>
        <v>0</v>
      </c>
      <c r="AS65" s="14">
        <v>0</v>
      </c>
      <c r="AT65" s="14">
        <f>IFERROR(IF(求节点([1]各r阵容卡情况!$F$11:$F$27,[1]各r阵容卡情况!K$11:K$27,$C65)&lt;=0,0,求节点([1]各r阵容卡情况!$F$11:$F$27,[1]各r阵容卡情况!K$11:K$27,$C65)),0)</f>
        <v>3</v>
      </c>
      <c r="AU65" s="14">
        <f>IFERROR(IF(求节点([1]各r阵容卡情况!$F$11:$F$27,[1]各r阵容卡情况!L$11:L$27,$C65)&lt;=0,0,求节点([1]各r阵容卡情况!$F$11:$F$27,[1]各r阵容卡情况!L$11:L$27,$C65)),0)</f>
        <v>6</v>
      </c>
      <c r="AV65" s="14">
        <f>IFERROR(IF(求节点([1]各r阵容卡情况!$F$11:$F$27,[1]各r阵容卡情况!M$11:M$27,$C65)&lt;=0,0,求节点([1]各r阵容卡情况!$F$11:$F$27,[1]各r阵容卡情况!M$11:M$27,$C65)),0)</f>
        <v>3.3608521199064132</v>
      </c>
      <c r="AW65" s="14">
        <f>IFERROR(IF(求节点([1]各r阵容卡情况!$F$11:$F$27,[1]各r阵容卡情况!N$11:N$27,$C65)&lt;=0,0,求节点([1]各r阵容卡情况!$F$11:$F$27,[1]各r阵容卡情况!N$11:N$27,$C65)),0)</f>
        <v>0.70710667572569197</v>
      </c>
      <c r="AX65" s="14">
        <f t="shared" si="17"/>
        <v>0</v>
      </c>
      <c r="AY65" s="14">
        <f t="shared" si="18"/>
        <v>15</v>
      </c>
      <c r="AZ65" s="14">
        <f t="shared" si="19"/>
        <v>40</v>
      </c>
      <c r="BA65" s="14">
        <f t="shared" si="20"/>
        <v>43</v>
      </c>
      <c r="BB65" s="14">
        <f t="shared" si="21"/>
        <v>50</v>
      </c>
      <c r="BC65" s="14">
        <v>0</v>
      </c>
      <c r="BD65" s="15">
        <f>IFERROR(IF(求节点([1]各r阵容卡情况!$F$11:$F$27,[1]各r阵容卡情况!S$11:S$27,$C65)&lt;=0,0,求节点([1]各r阵容卡情况!$F$11:$F$27,[1]各r阵容卡情况!S$11:S$27,$C65)),0)</f>
        <v>2.4</v>
      </c>
      <c r="BE65" s="15">
        <f>IFERROR(IF(求节点([1]各r阵容卡情况!$F$11:$F$27,[1]各r阵容卡情况!T$11:T$27,$C65)&lt;=0,0,求节点([1]各r阵容卡情况!$F$11:$F$27,[1]各r阵容卡情况!T$11:T$27,$C65)),0)</f>
        <v>2.4</v>
      </c>
      <c r="BF65" s="15">
        <f>IFERROR(IF(求节点([1]各r阵容卡情况!$F$11:$F$27,[1]各r阵容卡情况!U$11:U$27,$C65)&lt;=0,0,求节点([1]各r阵容卡情况!$F$11:$F$27,[1]各r阵容卡情况!U$11:U$27,$C65)),0)</f>
        <v>2.4</v>
      </c>
      <c r="BG65" s="15">
        <f>IFERROR(IF(求节点([1]各r阵容卡情况!$F$11:$F$27,[1]各r阵容卡情况!V$11:V$27,$C65)&lt;=0,0,求节点([1]各r阵容卡情况!$F$11:$F$27,[1]各r阵容卡情况!V$11:V$27,$C65)),0)</f>
        <v>2.4</v>
      </c>
      <c r="BH65" s="14">
        <f t="shared" si="40"/>
        <v>10</v>
      </c>
      <c r="BI65" s="14">
        <f t="shared" si="40"/>
        <v>10</v>
      </c>
      <c r="BJ65" s="14">
        <f t="shared" si="23"/>
        <v>60</v>
      </c>
      <c r="BK65" s="14">
        <f t="shared" si="41"/>
        <v>60</v>
      </c>
      <c r="BL65" s="14">
        <f t="shared" si="41"/>
        <v>60</v>
      </c>
      <c r="BM65" s="14">
        <v>0</v>
      </c>
      <c r="BN65" s="14">
        <f>IFERROR(IF(求节点([1]各r阵容卡情况!$F$11:$F$27,[1]各r阵容卡情况!AA$11:AA$27,$C65)&lt;=0,0,求节点([1]各r阵容卡情况!$F$11:$F$27,[1]各r阵容卡情况!AA$11:AA$27,$C65)),0)</f>
        <v>0</v>
      </c>
      <c r="BO65" s="14">
        <f>IFERROR(IF(求节点([1]各r阵容卡情况!$F$11:$F$27,[1]各r阵容卡情况!AB$11:AB$27,$C65)&lt;=0,0,求节点([1]各r阵容卡情况!$F$11:$F$27,[1]各r阵容卡情况!AB$11:AB$27,$C65)),0)</f>
        <v>2</v>
      </c>
      <c r="BP65" s="14">
        <f>IFERROR(IF(求节点([1]各r阵容卡情况!$F$11:$F$27,[1]各r阵容卡情况!AC$11:AC$27,$C65)&lt;=0,0,求节点([1]各r阵容卡情况!$F$11:$F$27,[1]各r阵容卡情况!AC$11:AC$27,$C65)),0)</f>
        <v>2</v>
      </c>
      <c r="BQ65" s="14">
        <f>IFERROR(IF(求节点([1]各r阵容卡情况!$F$11:$F$27,[1]各r阵容卡情况!AD$11:AD$27,$C65)&lt;=0,0,求节点([1]各r阵容卡情况!$F$11:$F$27,[1]各r阵容卡情况!AD$11:AD$27,$C65)),0)</f>
        <v>2</v>
      </c>
      <c r="BR65" s="14">
        <f t="shared" si="25"/>
        <v>0</v>
      </c>
      <c r="BS65" s="14">
        <f t="shared" si="26"/>
        <v>0</v>
      </c>
      <c r="BT65" s="14">
        <f t="shared" si="27"/>
        <v>4</v>
      </c>
      <c r="BU65" s="14">
        <f t="shared" si="28"/>
        <v>30</v>
      </c>
      <c r="BV65" s="14">
        <f t="shared" si="29"/>
        <v>80</v>
      </c>
      <c r="CH65" s="27">
        <f t="shared" si="30"/>
        <v>0</v>
      </c>
      <c r="CI65" s="27">
        <f t="shared" si="31"/>
        <v>5.843391992526529</v>
      </c>
      <c r="CJ65" s="27">
        <f t="shared" si="32"/>
        <v>12.921695996263265</v>
      </c>
      <c r="CK65" s="27">
        <f t="shared" si="33"/>
        <v>1.2349120112102063</v>
      </c>
      <c r="CL65" s="27">
        <f t="shared" si="34"/>
        <v>0</v>
      </c>
    </row>
    <row r="66" spans="3:90" x14ac:dyDescent="0.15">
      <c r="C66" s="13">
        <v>61</v>
      </c>
      <c r="D66" s="14">
        <v>26</v>
      </c>
      <c r="E66" s="14">
        <f>IFERROR(IF(求节点([1]基础状态预期!$D$17:$D$33,[1]基础状态预期!F$17:F$33,$C66)&lt;=0,0,求节点([1]基础状态预期!$D$17:$D$33,[1]基础状态预期!F$17:F$33,$C66)),0)</f>
        <v>0</v>
      </c>
      <c r="F66" s="14">
        <f>IFERROR(IF(求节点([1]基础状态预期!$D$17:$D$33,[1]基础状态预期!G$17:G$33,$C66)&lt;=0,0,求节点([1]基础状态预期!$D$17:$D$33,[1]基础状态预期!G$17:G$33,$C66)),0)</f>
        <v>0</v>
      </c>
      <c r="G66" s="14">
        <f>IFERROR(IF(求节点([1]基础状态预期!$D$17:$D$33,[1]基础状态预期!H$17:H$33,$C66)&lt;=0,0,求节点([1]基础状态预期!$D$17:$D$33,[1]基础状态预期!H$17:H$33,$C66)),0)</f>
        <v>0</v>
      </c>
      <c r="H66" s="14">
        <f>IFERROR(IF(求节点([1]基础状态预期!$D$17:$D$33,[1]基础状态预期!I$17:I$33,$C66)&lt;=0,0,求节点([1]基础状态预期!$D$17:$D$33,[1]基础状态预期!I$17:I$33,$C66)),0)</f>
        <v>3.7056556436784902</v>
      </c>
      <c r="I66" s="14">
        <f>IFERROR(IF(求节点([1]基础状态预期!$D$17:$D$33,[1]基础状态预期!J$17:J$33,$C66)&lt;=0,0,求节点([1]基础状态预期!$D$17:$D$33,[1]基础状态预期!J$17:J$33,$C66)),0)</f>
        <v>2.2943443563215098</v>
      </c>
      <c r="J66" s="14">
        <f>IFERROR(IF(求节点([1]基础状态预期!$D$17:$D$33,[1]基础状态预期!K$17:K$33,$C66)&lt;=0,0,求节点([1]基础状态预期!$D$17:$D$33,[1]基础状态预期!K$17:K$33,$C66)),0)</f>
        <v>0</v>
      </c>
      <c r="K66" s="14">
        <f>IFERROR(IF(求节点([1]基础状态预期!$D$17:$D$33,[1]基础状态预期!L$17:L$33,$C66)&lt;=0,0,求节点([1]基础状态预期!$D$17:$D$33,[1]基础状态预期!L$17:L$33,$C66)),0)</f>
        <v>0</v>
      </c>
      <c r="L66" s="14">
        <f>IFERROR(IF(求节点([1]基础状态预期!$D$17:$D$33,[1]基础状态预期!M$17:M$33,$C66)&lt;=0,0,求节点([1]基础状态预期!$D$17:$D$33,[1]基础状态预期!M$17:M$33,$C66)),0)</f>
        <v>0</v>
      </c>
      <c r="M66" s="14">
        <f>IFERROR(IF(求节点([1]基础状态预期!$D$17:$D$33,[1]基础状态预期!N$17:N$33,$C66)&lt;=0,0,求节点([1]基础状态预期!$D$17:$D$33,[1]基础状态预期!N$17:N$33,$C66)),0)</f>
        <v>3.4231446428204961</v>
      </c>
      <c r="N66" s="14">
        <f>IFERROR(IF(求节点([1]基础状态预期!$D$17:$D$33,[1]基础状态预期!O$17:O$33,$C66)&lt;=0,0,求节点([1]基础状态预期!$D$17:$D$33,[1]基础状态预期!O$17:O$33,$C66)),0)</f>
        <v>0.99139298536041343</v>
      </c>
      <c r="O66" s="14">
        <f t="shared" si="35"/>
        <v>0</v>
      </c>
      <c r="P66" s="14">
        <f t="shared" si="36"/>
        <v>6</v>
      </c>
      <c r="Q66" s="14">
        <f t="shared" si="37"/>
        <v>10</v>
      </c>
      <c r="R66" s="14">
        <f t="shared" si="38"/>
        <v>43</v>
      </c>
      <c r="S66" s="14">
        <f t="shared" si="39"/>
        <v>50</v>
      </c>
      <c r="T66" s="32">
        <f>IFERROR(IF(求节点([1]基础状态预期!$D$17:$D$55,[1]基础状态预期!P$17:P$55,$C66)&lt;=0,0,求节点([1]基础状态预期!$D$17:$D$55,[1]基础状态预期!P$17:P$55,$C66)),0)</f>
        <v>0</v>
      </c>
      <c r="U66" s="32">
        <f>IFERROR(IF(求节点([1]基础状态预期!$D$17:$D$55,[1]基础状态预期!Q$17:Q$55,$C66)&lt;=0,0,求节点([1]基础状态预期!$D$17:$D$55,[1]基础状态预期!Q$17:Q$55,$C66)),0)</f>
        <v>0</v>
      </c>
      <c r="V66" s="32">
        <f>IFERROR(IF(求节点([1]基础状态预期!$D$17:$D$55,[1]基础状态预期!R$17:R$55,$C66)&lt;=0,0,求节点([1]基础状态预期!$D$17:$D$55,[1]基础状态预期!R$17:R$55,$C66)),0)</f>
        <v>2.44</v>
      </c>
      <c r="W66" s="32">
        <f>IFERROR(IF(求节点([1]基础状态预期!$D$17:$D$55,[1]基础状态预期!S$17:S$55,$C66)&lt;=0,0,求节点([1]基础状态预期!$D$17:$D$55,[1]基础状态预期!S$17:S$55,$C66)),0)</f>
        <v>2.44</v>
      </c>
      <c r="X66" s="32">
        <f>IFERROR(IF(求节点([1]基础状态预期!$D$17:$D$55,[1]基础状态预期!T$17:T$55,$C66)&lt;=0,0,求节点([1]基础状态预期!$D$17:$D$55,[1]基础状态预期!T$17:T$55,$C66)),0)</f>
        <v>2.44</v>
      </c>
      <c r="Y66" s="32">
        <f>IFERROR(IF(求节点([1]基础状态预期!$D$17:$D$55,[1]基础状态预期!U$17:U$55,$C66)&lt;=0,0,求节点([1]基础状态预期!$D$17:$D$55,[1]基础状态预期!U$17:U$55,$C66)),0)</f>
        <v>0</v>
      </c>
      <c r="Z66" s="32">
        <f>MIN(IFERROR(IF(求节点([1]基础状态预期!$D$17:$D$55,[1]基础状态预期!V$17:V$55,$C66)&lt;=0,0,求节点([1]基础状态预期!$D$17:$D$55,[1]基础状态预期!V$17:V$55,$C66)),0),10)</f>
        <v>0</v>
      </c>
      <c r="AA66" s="32">
        <f>MIN(IFERROR(IF(求节点([1]基础状态预期!$D$17:$D$55,[1]基础状态预期!W$17:W$55,$C66)&lt;=0,0,求节点([1]基础状态预期!$D$17:$D$55,[1]基础状态预期!W$17:W$55,$C66)),0),60)</f>
        <v>60</v>
      </c>
      <c r="AB66" s="32">
        <f>MIN(IFERROR(IF(求节点([1]基础状态预期!$D$17:$D$55,[1]基础状态预期!X$17:X$55,$C66)&lt;=0,0,求节点([1]基础状态预期!$D$17:$D$55,[1]基础状态预期!X$17:X$55,$C66)),0),80)</f>
        <v>80</v>
      </c>
      <c r="AC66" s="32">
        <f>MIN(IFERROR(IF(求节点([1]基础状态预期!$D$17:$D$55,[1]基础状态预期!Y$17:Y$55,$C66)&lt;=0,0,求节点([1]基础状态预期!$D$17:$D$55,[1]基础状态预期!Y$17:Y$55,$C66)),0),80)</f>
        <v>80</v>
      </c>
      <c r="AD66" s="32">
        <f>IFERROR(IF(求节点([1]基础状态预期!$D$17:$D$55,[1]基础状态预期!Z$17:Z$55,$C66)&lt;=0,0,求节点([1]基础状态预期!$D$17:$D$55,[1]基础状态预期!Z$17:Z$55,$C66)),0)</f>
        <v>0</v>
      </c>
      <c r="AE66" s="32">
        <f>IFERROR(IF(求节点([1]基础状态预期!$D$17:$D$55,[1]基础状态预期!AA$17:AA$55,$C66)&lt;=0,0,求节点([1]基础状态预期!$D$17:$D$55,[1]基础状态预期!AA$17:AA$55,$C66)),0)</f>
        <v>0</v>
      </c>
      <c r="AF66" s="32">
        <f>IFERROR(IF(求节点([1]基础状态预期!$D$17:$D$55,[1]基础状态预期!AB$17:AB$55,$C66)&lt;=0,0,求节点([1]基础状态预期!$D$17:$D$55,[1]基础状态预期!AB$17:AB$55,$C66)),0)</f>
        <v>0</v>
      </c>
      <c r="AG66" s="32">
        <f>IFERROR(IF(求节点([1]基础状态预期!$D$17:$D$55,[1]基础状态预期!AC$17:AC$55,$C66)&lt;=0,0,求节点([1]基础状态预期!$D$17:$D$55,[1]基础状态预期!AC$17:AC$55,$C66)),0)</f>
        <v>2</v>
      </c>
      <c r="AH66" s="32">
        <f>IFERROR(IF(求节点([1]基础状态预期!$D$17:$D$55,[1]基础状态预期!AD$17:AD$55,$C66)&lt;=0,0,求节点([1]基础状态预期!$D$17:$D$55,[1]基础状态预期!AD$17:AD$55,$C66)),0)</f>
        <v>2</v>
      </c>
      <c r="AI66" s="14">
        <f t="shared" si="12"/>
        <v>0</v>
      </c>
      <c r="AJ66" s="14">
        <f t="shared" si="13"/>
        <v>0</v>
      </c>
      <c r="AK66" s="14">
        <f t="shared" si="14"/>
        <v>0</v>
      </c>
      <c r="AL66" s="14">
        <f t="shared" si="15"/>
        <v>30</v>
      </c>
      <c r="AM66" s="14">
        <f t="shared" si="16"/>
        <v>80</v>
      </c>
      <c r="AN66" s="14">
        <v>0</v>
      </c>
      <c r="AO66" s="14">
        <f>IFERROR(IF(求节点([1]各r阵容卡情况!$F$11:$F$27,[1]各r阵容卡情况!G$11:G$27,$C66)&lt;=0,0,求节点([1]各r阵容卡情况!$F$11:$F$27,[1]各r阵容卡情况!G$11:G$27,$C66)),0)</f>
        <v>5.7056556436784902</v>
      </c>
      <c r="AP66" s="14">
        <f>IFERROR(IF(求节点([1]各r阵容卡情况!$F$11:$F$27,[1]各r阵容卡情况!H$11:H$27,$C66)&lt;=0,0,求节点([1]各r阵容卡情况!$F$11:$F$27,[1]各r阵容卡情况!H$11:H$27,$C66)),0)</f>
        <v>13</v>
      </c>
      <c r="AQ66" s="14">
        <f>IFERROR(IF(求节点([1]各r阵容卡情况!$F$11:$F$27,[1]各r阵容卡情况!I$11:I$27,$C66)&lt;=0,0,求节点([1]各r阵容卡情况!$F$11:$F$27,[1]各r阵容卡情况!I$11:I$27,$C66)),0)</f>
        <v>1.5886887126430196</v>
      </c>
      <c r="AR66" s="14">
        <f>IFERROR(IF(求节点([1]各r阵容卡情况!$F$11:$F$27,[1]各r阵容卡情况!J$11:J$27,$C66)&lt;=0,0,求节点([1]各r阵容卡情况!$F$11:$F$27,[1]各r阵容卡情况!J$11:J$27,$C66)),0)</f>
        <v>0</v>
      </c>
      <c r="AS66" s="14">
        <v>0</v>
      </c>
      <c r="AT66" s="14">
        <f>IFERROR(IF(求节点([1]各r阵容卡情况!$F$11:$F$27,[1]各r阵容卡情况!K$11:K$27,$C66)&lt;=0,0,求节点([1]各r阵容卡情况!$F$11:$F$27,[1]各r阵容卡情况!K$11:K$27,$C66)),0)</f>
        <v>3</v>
      </c>
      <c r="AU66" s="14">
        <f>IFERROR(IF(求节点([1]各r阵容卡情况!$F$11:$F$27,[1]各r阵容卡情况!L$11:L$27,$C66)&lt;=0,0,求节点([1]各r阵容卡情况!$F$11:$F$27,[1]各r阵容卡情况!L$11:L$27,$C66)),0)</f>
        <v>6</v>
      </c>
      <c r="AV66" s="14">
        <f>IFERROR(IF(求节点([1]各r阵容卡情况!$F$11:$F$27,[1]各r阵容卡情况!M$11:M$27,$C66)&lt;=0,0,求节点([1]各r阵容卡情况!$F$11:$F$27,[1]各r阵容卡情况!M$11:M$27,$C66)),0)</f>
        <v>3.4231446428204961</v>
      </c>
      <c r="AW66" s="14">
        <f>IFERROR(IF(求节点([1]各r阵容卡情况!$F$11:$F$27,[1]各r阵容卡情况!N$11:N$27,$C66)&lt;=0,0,求节点([1]各r阵容卡情况!$F$11:$F$27,[1]各r阵容卡情况!N$11:N$27,$C66)),0)</f>
        <v>0.99139298536041343</v>
      </c>
      <c r="AX66" s="14">
        <f t="shared" si="17"/>
        <v>0</v>
      </c>
      <c r="AY66" s="14">
        <f t="shared" si="18"/>
        <v>15</v>
      </c>
      <c r="AZ66" s="14">
        <f t="shared" si="19"/>
        <v>40</v>
      </c>
      <c r="BA66" s="14">
        <f t="shared" si="20"/>
        <v>43</v>
      </c>
      <c r="BB66" s="14">
        <f t="shared" si="21"/>
        <v>50</v>
      </c>
      <c r="BC66" s="14">
        <v>0</v>
      </c>
      <c r="BD66" s="15">
        <f>IFERROR(IF(求节点([1]各r阵容卡情况!$F$11:$F$27,[1]各r阵容卡情况!S$11:S$27,$C66)&lt;=0,0,求节点([1]各r阵容卡情况!$F$11:$F$27,[1]各r阵容卡情况!S$11:S$27,$C66)),0)</f>
        <v>2.44</v>
      </c>
      <c r="BE66" s="15">
        <f>IFERROR(IF(求节点([1]各r阵容卡情况!$F$11:$F$27,[1]各r阵容卡情况!T$11:T$27,$C66)&lt;=0,0,求节点([1]各r阵容卡情况!$F$11:$F$27,[1]各r阵容卡情况!T$11:T$27,$C66)),0)</f>
        <v>2.44</v>
      </c>
      <c r="BF66" s="15">
        <f>IFERROR(IF(求节点([1]各r阵容卡情况!$F$11:$F$27,[1]各r阵容卡情况!U$11:U$27,$C66)&lt;=0,0,求节点([1]各r阵容卡情况!$F$11:$F$27,[1]各r阵容卡情况!U$11:U$27,$C66)),0)</f>
        <v>2.44</v>
      </c>
      <c r="BG66" s="15">
        <f>IFERROR(IF(求节点([1]各r阵容卡情况!$F$11:$F$27,[1]各r阵容卡情况!V$11:V$27,$C66)&lt;=0,0,求节点([1]各r阵容卡情况!$F$11:$F$27,[1]各r阵容卡情况!V$11:V$27,$C66)),0)</f>
        <v>2.44</v>
      </c>
      <c r="BH66" s="14">
        <f t="shared" si="40"/>
        <v>10</v>
      </c>
      <c r="BI66" s="14">
        <f t="shared" si="40"/>
        <v>10</v>
      </c>
      <c r="BJ66" s="14">
        <f t="shared" si="23"/>
        <v>60</v>
      </c>
      <c r="BK66" s="14">
        <f t="shared" si="41"/>
        <v>61</v>
      </c>
      <c r="BL66" s="14">
        <f t="shared" si="41"/>
        <v>61</v>
      </c>
      <c r="BM66" s="14">
        <v>0</v>
      </c>
      <c r="BN66" s="14">
        <f>IFERROR(IF(求节点([1]各r阵容卡情况!$F$11:$F$27,[1]各r阵容卡情况!AA$11:AA$27,$C66)&lt;=0,0,求节点([1]各r阵容卡情况!$F$11:$F$27,[1]各r阵容卡情况!AA$11:AA$27,$C66)),0)</f>
        <v>0</v>
      </c>
      <c r="BO66" s="14">
        <f>IFERROR(IF(求节点([1]各r阵容卡情况!$F$11:$F$27,[1]各r阵容卡情况!AB$11:AB$27,$C66)&lt;=0,0,求节点([1]各r阵容卡情况!$F$11:$F$27,[1]各r阵容卡情况!AB$11:AB$27,$C66)),0)</f>
        <v>2</v>
      </c>
      <c r="BP66" s="14">
        <f>IFERROR(IF(求节点([1]各r阵容卡情况!$F$11:$F$27,[1]各r阵容卡情况!AC$11:AC$27,$C66)&lt;=0,0,求节点([1]各r阵容卡情况!$F$11:$F$27,[1]各r阵容卡情况!AC$11:AC$27,$C66)),0)</f>
        <v>2</v>
      </c>
      <c r="BQ66" s="14">
        <f>IFERROR(IF(求节点([1]各r阵容卡情况!$F$11:$F$27,[1]各r阵容卡情况!AD$11:AD$27,$C66)&lt;=0,0,求节点([1]各r阵容卡情况!$F$11:$F$27,[1]各r阵容卡情况!AD$11:AD$27,$C66)),0)</f>
        <v>2</v>
      </c>
      <c r="BR66" s="14">
        <f t="shared" si="25"/>
        <v>0</v>
      </c>
      <c r="BS66" s="14">
        <f t="shared" si="26"/>
        <v>0</v>
      </c>
      <c r="BT66" s="14">
        <f t="shared" si="27"/>
        <v>4</v>
      </c>
      <c r="BU66" s="14">
        <f t="shared" si="28"/>
        <v>30</v>
      </c>
      <c r="BV66" s="14">
        <f t="shared" si="29"/>
        <v>80</v>
      </c>
      <c r="CH66" s="27">
        <f t="shared" si="30"/>
        <v>0</v>
      </c>
      <c r="CI66" s="27">
        <f t="shared" si="31"/>
        <v>5.6229021677177053</v>
      </c>
      <c r="CJ66" s="27">
        <f t="shared" si="32"/>
        <v>12.811451083858852</v>
      </c>
      <c r="CK66" s="27">
        <f t="shared" si="33"/>
        <v>1.5656467484234415</v>
      </c>
      <c r="CL66" s="27">
        <f t="shared" si="34"/>
        <v>0</v>
      </c>
    </row>
    <row r="67" spans="3:90" x14ac:dyDescent="0.15">
      <c r="C67" s="13">
        <v>62</v>
      </c>
      <c r="D67" s="14">
        <v>27</v>
      </c>
      <c r="E67" s="14">
        <f>IFERROR(IF(求节点([1]基础状态预期!$D$17:$D$33,[1]基础状态预期!F$17:F$33,$C67)&lt;=0,0,求节点([1]基础状态预期!$D$17:$D$33,[1]基础状态预期!F$17:F$33,$C67)),0)</f>
        <v>0</v>
      </c>
      <c r="F67" s="14">
        <f>IFERROR(IF(求节点([1]基础状态预期!$D$17:$D$33,[1]基础状态预期!G$17:G$33,$C67)&lt;=0,0,求节点([1]基础状态预期!$D$17:$D$33,[1]基础状态预期!G$17:G$33,$C67)),0)</f>
        <v>0</v>
      </c>
      <c r="G67" s="14">
        <f>IFERROR(IF(求节点([1]基础状态预期!$D$17:$D$33,[1]基础状态预期!H$17:H$33,$C67)&lt;=0,0,求节点([1]基础状态预期!$D$17:$D$33,[1]基础状态预期!H$17:H$33,$C67)),0)</f>
        <v>0</v>
      </c>
      <c r="H67" s="14">
        <f>IFERROR(IF(求节点([1]基础状态预期!$D$17:$D$33,[1]基础状态预期!I$17:I$33,$C67)&lt;=0,0,求节点([1]基础状态预期!$D$17:$D$33,[1]基础状态预期!I$17:I$33,$C67)),0)</f>
        <v>3.5325090059217565</v>
      </c>
      <c r="I67" s="14">
        <f>IFERROR(IF(求节点([1]基础状态预期!$D$17:$D$33,[1]基础状态预期!J$17:J$33,$C67)&lt;=0,0,求节点([1]基础状态预期!$D$17:$D$33,[1]基础状态预期!J$17:J$33,$C67)),0)</f>
        <v>2.4674909940782435</v>
      </c>
      <c r="J67" s="14">
        <f>IFERROR(IF(求节点([1]基础状态预期!$D$17:$D$33,[1]基础状态预期!K$17:K$33,$C67)&lt;=0,0,求节点([1]基础状态预期!$D$17:$D$33,[1]基础状态预期!K$17:K$33,$C67)),0)</f>
        <v>0</v>
      </c>
      <c r="K67" s="14">
        <f>IFERROR(IF(求节点([1]基础状态预期!$D$17:$D$33,[1]基础状态预期!L$17:L$33,$C67)&lt;=0,0,求节点([1]基础状态预期!$D$17:$D$33,[1]基础状态预期!L$17:L$33,$C67)),0)</f>
        <v>0</v>
      </c>
      <c r="L67" s="14">
        <f>IFERROR(IF(求节点([1]基础状态预期!$D$17:$D$33,[1]基础状态预期!M$17:M$33,$C67)&lt;=0,0,求节点([1]基础状态预期!$D$17:$D$33,[1]基础状态预期!M$17:M$33,$C67)),0)</f>
        <v>0</v>
      </c>
      <c r="M67" s="14">
        <f>IFERROR(IF(求节点([1]基础状态预期!$D$17:$D$33,[1]基础状态预期!N$17:N$33,$C67)&lt;=0,0,求节点([1]基础状态预期!$D$17:$D$33,[1]基础状态预期!N$17:N$33,$C67)),0)</f>
        <v>3.4854371657345795</v>
      </c>
      <c r="N67" s="14">
        <f>IFERROR(IF(求节点([1]基础状态预期!$D$17:$D$33,[1]基础状态预期!O$17:O$33,$C67)&lt;=0,0,求节点([1]基础状态预期!$D$17:$D$33,[1]基础状态预期!O$17:O$33,$C67)),0)</f>
        <v>1.2756792949951348</v>
      </c>
      <c r="O67" s="14">
        <f t="shared" si="35"/>
        <v>0</v>
      </c>
      <c r="P67" s="14">
        <f t="shared" si="36"/>
        <v>6</v>
      </c>
      <c r="Q67" s="14">
        <f t="shared" si="37"/>
        <v>10</v>
      </c>
      <c r="R67" s="14">
        <f t="shared" si="38"/>
        <v>43</v>
      </c>
      <c r="S67" s="14">
        <f t="shared" si="39"/>
        <v>58</v>
      </c>
      <c r="T67" s="32">
        <f>IFERROR(IF(求节点([1]基础状态预期!$D$17:$D$55,[1]基础状态预期!P$17:P$55,$C67)&lt;=0,0,求节点([1]基础状态预期!$D$17:$D$55,[1]基础状态预期!P$17:P$55,$C67)),0)</f>
        <v>0</v>
      </c>
      <c r="U67" s="32">
        <f>IFERROR(IF(求节点([1]基础状态预期!$D$17:$D$55,[1]基础状态预期!Q$17:Q$55,$C67)&lt;=0,0,求节点([1]基础状态预期!$D$17:$D$55,[1]基础状态预期!Q$17:Q$55,$C67)),0)</f>
        <v>0</v>
      </c>
      <c r="V67" s="32">
        <f>IFERROR(IF(求节点([1]基础状态预期!$D$17:$D$55,[1]基础状态预期!R$17:R$55,$C67)&lt;=0,0,求节点([1]基础状态预期!$D$17:$D$55,[1]基础状态预期!R$17:R$55,$C67)),0)</f>
        <v>2.48</v>
      </c>
      <c r="W67" s="32">
        <f>IFERROR(IF(求节点([1]基础状态预期!$D$17:$D$55,[1]基础状态预期!S$17:S$55,$C67)&lt;=0,0,求节点([1]基础状态预期!$D$17:$D$55,[1]基础状态预期!S$17:S$55,$C67)),0)</f>
        <v>2.48</v>
      </c>
      <c r="X67" s="32">
        <f>IFERROR(IF(求节点([1]基础状态预期!$D$17:$D$55,[1]基础状态预期!T$17:T$55,$C67)&lt;=0,0,求节点([1]基础状态预期!$D$17:$D$55,[1]基础状态预期!T$17:T$55,$C67)),0)</f>
        <v>2.48</v>
      </c>
      <c r="Y67" s="32">
        <f>IFERROR(IF(求节点([1]基础状态预期!$D$17:$D$55,[1]基础状态预期!U$17:U$55,$C67)&lt;=0,0,求节点([1]基础状态预期!$D$17:$D$55,[1]基础状态预期!U$17:U$55,$C67)),0)</f>
        <v>0</v>
      </c>
      <c r="Z67" s="32">
        <f>MIN(IFERROR(IF(求节点([1]基础状态预期!$D$17:$D$55,[1]基础状态预期!V$17:V$55,$C67)&lt;=0,0,求节点([1]基础状态预期!$D$17:$D$55,[1]基础状态预期!V$17:V$55,$C67)),0),10)</f>
        <v>0</v>
      </c>
      <c r="AA67" s="32">
        <f>MIN(IFERROR(IF(求节点([1]基础状态预期!$D$17:$D$55,[1]基础状态预期!W$17:W$55,$C67)&lt;=0,0,求节点([1]基础状态预期!$D$17:$D$55,[1]基础状态预期!W$17:W$55,$C67)),0),60)</f>
        <v>60</v>
      </c>
      <c r="AB67" s="32">
        <f>MIN(IFERROR(IF(求节点([1]基础状态预期!$D$17:$D$55,[1]基础状态预期!X$17:X$55,$C67)&lt;=0,0,求节点([1]基础状态预期!$D$17:$D$55,[1]基础状态预期!X$17:X$55,$C67)),0),80)</f>
        <v>80</v>
      </c>
      <c r="AC67" s="32">
        <f>MIN(IFERROR(IF(求节点([1]基础状态预期!$D$17:$D$55,[1]基础状态预期!Y$17:Y$55,$C67)&lt;=0,0,求节点([1]基础状态预期!$D$17:$D$55,[1]基础状态预期!Y$17:Y$55,$C67)),0),80)</f>
        <v>80</v>
      </c>
      <c r="AD67" s="32">
        <f>IFERROR(IF(求节点([1]基础状态预期!$D$17:$D$55,[1]基础状态预期!Z$17:Z$55,$C67)&lt;=0,0,求节点([1]基础状态预期!$D$17:$D$55,[1]基础状态预期!Z$17:Z$55,$C67)),0)</f>
        <v>0</v>
      </c>
      <c r="AE67" s="32">
        <f>IFERROR(IF(求节点([1]基础状态预期!$D$17:$D$55,[1]基础状态预期!AA$17:AA$55,$C67)&lt;=0,0,求节点([1]基础状态预期!$D$17:$D$55,[1]基础状态预期!AA$17:AA$55,$C67)),0)</f>
        <v>0</v>
      </c>
      <c r="AF67" s="32">
        <f>IFERROR(IF(求节点([1]基础状态预期!$D$17:$D$55,[1]基础状态预期!AB$17:AB$55,$C67)&lt;=0,0,求节点([1]基础状态预期!$D$17:$D$55,[1]基础状态预期!AB$17:AB$55,$C67)),0)</f>
        <v>0</v>
      </c>
      <c r="AG67" s="32">
        <f>IFERROR(IF(求节点([1]基础状态预期!$D$17:$D$55,[1]基础状态预期!AC$17:AC$55,$C67)&lt;=0,0,求节点([1]基础状态预期!$D$17:$D$55,[1]基础状态预期!AC$17:AC$55,$C67)),0)</f>
        <v>2</v>
      </c>
      <c r="AH67" s="32">
        <f>IFERROR(IF(求节点([1]基础状态预期!$D$17:$D$55,[1]基础状态预期!AD$17:AD$55,$C67)&lt;=0,0,求节点([1]基础状态预期!$D$17:$D$55,[1]基础状态预期!AD$17:AD$55,$C67)),0)</f>
        <v>2</v>
      </c>
      <c r="AI67" s="14">
        <f t="shared" si="12"/>
        <v>0</v>
      </c>
      <c r="AJ67" s="14">
        <f t="shared" si="13"/>
        <v>0</v>
      </c>
      <c r="AK67" s="14">
        <f t="shared" si="14"/>
        <v>0</v>
      </c>
      <c r="AL67" s="14">
        <f t="shared" si="15"/>
        <v>30</v>
      </c>
      <c r="AM67" s="14">
        <f t="shared" si="16"/>
        <v>80</v>
      </c>
      <c r="AN67" s="14">
        <v>0</v>
      </c>
      <c r="AO67" s="14">
        <f>IFERROR(IF(求节点([1]各r阵容卡情况!$F$11:$F$27,[1]各r阵容卡情况!G$11:G$27,$C67)&lt;=0,0,求节点([1]各r阵容卡情况!$F$11:$F$27,[1]各r阵容卡情况!G$11:G$27,$C67)),0)</f>
        <v>5.5325090059217565</v>
      </c>
      <c r="AP67" s="14">
        <f>IFERROR(IF(求节点([1]各r阵容卡情况!$F$11:$F$27,[1]各r阵容卡情况!H$11:H$27,$C67)&lt;=0,0,求节点([1]各r阵容卡情况!$F$11:$F$27,[1]各r阵容卡情况!H$11:H$27,$C67)),0)</f>
        <v>13</v>
      </c>
      <c r="AQ67" s="14">
        <f>IFERROR(IF(求节点([1]各r阵容卡情况!$F$11:$F$27,[1]各r阵容卡情况!I$11:I$27,$C67)&lt;=0,0,求节点([1]各r阵容卡情况!$F$11:$F$27,[1]各r阵容卡情况!I$11:I$27,$C67)),0)</f>
        <v>1.9349819881564871</v>
      </c>
      <c r="AR67" s="14">
        <f>IFERROR(IF(求节点([1]各r阵容卡情况!$F$11:$F$27,[1]各r阵容卡情况!J$11:J$27,$C67)&lt;=0,0,求节点([1]各r阵容卡情况!$F$11:$F$27,[1]各r阵容卡情况!J$11:J$27,$C67)),0)</f>
        <v>0</v>
      </c>
      <c r="AS67" s="14">
        <v>0</v>
      </c>
      <c r="AT67" s="14">
        <f>IFERROR(IF(求节点([1]各r阵容卡情况!$F$11:$F$27,[1]各r阵容卡情况!K$11:K$27,$C67)&lt;=0,0,求节点([1]各r阵容卡情况!$F$11:$F$27,[1]各r阵容卡情况!K$11:K$27,$C67)),0)</f>
        <v>3</v>
      </c>
      <c r="AU67" s="14">
        <f>IFERROR(IF(求节点([1]各r阵容卡情况!$F$11:$F$27,[1]各r阵容卡情况!L$11:L$27,$C67)&lt;=0,0,求节点([1]各r阵容卡情况!$F$11:$F$27,[1]各r阵容卡情况!L$11:L$27,$C67)),0)</f>
        <v>6</v>
      </c>
      <c r="AV67" s="14">
        <f>IFERROR(IF(求节点([1]各r阵容卡情况!$F$11:$F$27,[1]各r阵容卡情况!M$11:M$27,$C67)&lt;=0,0,求节点([1]各r阵容卡情况!$F$11:$F$27,[1]各r阵容卡情况!M$11:M$27,$C67)),0)</f>
        <v>3.4854371657345795</v>
      </c>
      <c r="AW67" s="14">
        <f>IFERROR(IF(求节点([1]各r阵容卡情况!$F$11:$F$27,[1]各r阵容卡情况!N$11:N$27,$C67)&lt;=0,0,求节点([1]各r阵容卡情况!$F$11:$F$27,[1]各r阵容卡情况!N$11:N$27,$C67)),0)</f>
        <v>1.2756792949951348</v>
      </c>
      <c r="AX67" s="14">
        <f t="shared" si="17"/>
        <v>0</v>
      </c>
      <c r="AY67" s="14">
        <f t="shared" si="18"/>
        <v>15</v>
      </c>
      <c r="AZ67" s="14">
        <f t="shared" si="19"/>
        <v>40</v>
      </c>
      <c r="BA67" s="14">
        <f t="shared" si="20"/>
        <v>43</v>
      </c>
      <c r="BB67" s="14">
        <f t="shared" si="21"/>
        <v>58</v>
      </c>
      <c r="BC67" s="14">
        <v>0</v>
      </c>
      <c r="BD67" s="15">
        <f>IFERROR(IF(求节点([1]各r阵容卡情况!$F$11:$F$27,[1]各r阵容卡情况!S$11:S$27,$C67)&lt;=0,0,求节点([1]各r阵容卡情况!$F$11:$F$27,[1]各r阵容卡情况!S$11:S$27,$C67)),0)</f>
        <v>2.48</v>
      </c>
      <c r="BE67" s="15">
        <f>IFERROR(IF(求节点([1]各r阵容卡情况!$F$11:$F$27,[1]各r阵容卡情况!T$11:T$27,$C67)&lt;=0,0,求节点([1]各r阵容卡情况!$F$11:$F$27,[1]各r阵容卡情况!T$11:T$27,$C67)),0)</f>
        <v>2.48</v>
      </c>
      <c r="BF67" s="15">
        <f>IFERROR(IF(求节点([1]各r阵容卡情况!$F$11:$F$27,[1]各r阵容卡情况!U$11:U$27,$C67)&lt;=0,0,求节点([1]各r阵容卡情况!$F$11:$F$27,[1]各r阵容卡情况!U$11:U$27,$C67)),0)</f>
        <v>2.48</v>
      </c>
      <c r="BG67" s="15">
        <f>IFERROR(IF(求节点([1]各r阵容卡情况!$F$11:$F$27,[1]各r阵容卡情况!V$11:V$27,$C67)&lt;=0,0,求节点([1]各r阵容卡情况!$F$11:$F$27,[1]各r阵容卡情况!V$11:V$27,$C67)),0)</f>
        <v>2.48</v>
      </c>
      <c r="BH67" s="14">
        <f t="shared" si="40"/>
        <v>10</v>
      </c>
      <c r="BI67" s="14">
        <f t="shared" si="40"/>
        <v>10</v>
      </c>
      <c r="BJ67" s="14">
        <f t="shared" si="23"/>
        <v>60</v>
      </c>
      <c r="BK67" s="14">
        <f t="shared" si="41"/>
        <v>62</v>
      </c>
      <c r="BL67" s="14">
        <f t="shared" si="41"/>
        <v>62</v>
      </c>
      <c r="BM67" s="14">
        <v>0</v>
      </c>
      <c r="BN67" s="14">
        <f>IFERROR(IF(求节点([1]各r阵容卡情况!$F$11:$F$27,[1]各r阵容卡情况!AA$11:AA$27,$C67)&lt;=0,0,求节点([1]各r阵容卡情况!$F$11:$F$27,[1]各r阵容卡情况!AA$11:AA$27,$C67)),0)</f>
        <v>0</v>
      </c>
      <c r="BO67" s="14">
        <f>IFERROR(IF(求节点([1]各r阵容卡情况!$F$11:$F$27,[1]各r阵容卡情况!AB$11:AB$27,$C67)&lt;=0,0,求节点([1]各r阵容卡情况!$F$11:$F$27,[1]各r阵容卡情况!AB$11:AB$27,$C67)),0)</f>
        <v>2</v>
      </c>
      <c r="BP67" s="14">
        <f>IFERROR(IF(求节点([1]各r阵容卡情况!$F$11:$F$27,[1]各r阵容卡情况!AC$11:AC$27,$C67)&lt;=0,0,求节点([1]各r阵容卡情况!$F$11:$F$27,[1]各r阵容卡情况!AC$11:AC$27,$C67)),0)</f>
        <v>2</v>
      </c>
      <c r="BQ67" s="14">
        <f>IFERROR(IF(求节点([1]各r阵容卡情况!$F$11:$F$27,[1]各r阵容卡情况!AD$11:AD$27,$C67)&lt;=0,0,求节点([1]各r阵容卡情况!$F$11:$F$27,[1]各r阵容卡情况!AD$11:AD$27,$C67)),0)</f>
        <v>2</v>
      </c>
      <c r="BR67" s="14">
        <f t="shared" si="25"/>
        <v>0</v>
      </c>
      <c r="BS67" s="14">
        <f t="shared" si="26"/>
        <v>0</v>
      </c>
      <c r="BT67" s="14">
        <f t="shared" si="27"/>
        <v>4</v>
      </c>
      <c r="BU67" s="14">
        <f t="shared" si="28"/>
        <v>30</v>
      </c>
      <c r="BV67" s="14">
        <f t="shared" si="29"/>
        <v>80</v>
      </c>
      <c r="CH67" s="27">
        <f t="shared" si="30"/>
        <v>0</v>
      </c>
      <c r="CI67" s="27">
        <f t="shared" si="31"/>
        <v>5.5325090059217565</v>
      </c>
      <c r="CJ67" s="27">
        <f t="shared" si="32"/>
        <v>13</v>
      </c>
      <c r="CK67" s="27">
        <f t="shared" si="33"/>
        <v>1.9349819881564869</v>
      </c>
      <c r="CL67" s="27">
        <f t="shared" si="34"/>
        <v>0</v>
      </c>
    </row>
    <row r="68" spans="3:90" x14ac:dyDescent="0.15">
      <c r="C68" s="13">
        <v>63</v>
      </c>
      <c r="D68" s="14">
        <v>27</v>
      </c>
      <c r="E68" s="14">
        <f>IFERROR(IF(求节点([1]基础状态预期!$D$17:$D$33,[1]基础状态预期!F$17:F$33,$C68)&lt;=0,0,求节点([1]基础状态预期!$D$17:$D$33,[1]基础状态预期!F$17:F$33,$C68)),0)</f>
        <v>0</v>
      </c>
      <c r="F68" s="14">
        <f>IFERROR(IF(求节点([1]基础状态预期!$D$17:$D$33,[1]基础状态预期!G$17:G$33,$C68)&lt;=0,0,求节点([1]基础状态预期!$D$17:$D$33,[1]基础状态预期!G$17:G$33,$C68)),0)</f>
        <v>0</v>
      </c>
      <c r="G68" s="14">
        <f>IFERROR(IF(求节点([1]基础状态预期!$D$17:$D$33,[1]基础状态预期!H$17:H$33,$C68)&lt;=0,0,求节点([1]基础状态预期!$D$17:$D$33,[1]基础状态预期!H$17:H$33,$C68)),0)</f>
        <v>0</v>
      </c>
      <c r="H68" s="14">
        <f>IFERROR(IF(求节点([1]基础状态预期!$D$17:$D$33,[1]基础状态预期!I$17:I$33,$C68)&lt;=0,0,求节点([1]基础状态预期!$D$17:$D$33,[1]基础状态预期!I$17:I$33,$C68)),0)</f>
        <v>3.3593623681650229</v>
      </c>
      <c r="I68" s="14">
        <f>IFERROR(IF(求节点([1]基础状态预期!$D$17:$D$33,[1]基础状态预期!J$17:J$33,$C68)&lt;=0,0,求节点([1]基础状态预期!$D$17:$D$33,[1]基础状态预期!J$17:J$33,$C68)),0)</f>
        <v>2.6406376318349771</v>
      </c>
      <c r="J68" s="14">
        <f>IFERROR(IF(求节点([1]基础状态预期!$D$17:$D$33,[1]基础状态预期!K$17:K$33,$C68)&lt;=0,0,求节点([1]基础状态预期!$D$17:$D$33,[1]基础状态预期!K$17:K$33,$C68)),0)</f>
        <v>0</v>
      </c>
      <c r="K68" s="14">
        <f>IFERROR(IF(求节点([1]基础状态预期!$D$17:$D$33,[1]基础状态预期!L$17:L$33,$C68)&lt;=0,0,求节点([1]基础状态预期!$D$17:$D$33,[1]基础状态预期!L$17:L$33,$C68)),0)</f>
        <v>0</v>
      </c>
      <c r="L68" s="14">
        <f>IFERROR(IF(求节点([1]基础状态预期!$D$17:$D$33,[1]基础状态预期!M$17:M$33,$C68)&lt;=0,0,求节点([1]基础状态预期!$D$17:$D$33,[1]基础状态预期!M$17:M$33,$C68)),0)</f>
        <v>0</v>
      </c>
      <c r="M68" s="14">
        <f>IFERROR(IF(求节点([1]基础状态预期!$D$17:$D$33,[1]基础状态预期!N$17:N$33,$C68)&lt;=0,0,求节点([1]基础状态预期!$D$17:$D$33,[1]基础状态预期!N$17:N$33,$C68)),0)</f>
        <v>3.5477296886486624</v>
      </c>
      <c r="N68" s="14">
        <f>IFERROR(IF(求节点([1]基础状态预期!$D$17:$D$33,[1]基础状态预期!O$17:O$33,$C68)&lt;=0,0,求节点([1]基础状态预期!$D$17:$D$33,[1]基础状态预期!O$17:O$33,$C68)),0)</f>
        <v>1.5599656046298562</v>
      </c>
      <c r="O68" s="14">
        <f t="shared" si="35"/>
        <v>0</v>
      </c>
      <c r="P68" s="14">
        <f t="shared" si="36"/>
        <v>6</v>
      </c>
      <c r="Q68" s="14">
        <f t="shared" si="37"/>
        <v>10</v>
      </c>
      <c r="R68" s="14">
        <f t="shared" si="38"/>
        <v>43</v>
      </c>
      <c r="S68" s="14">
        <f t="shared" si="39"/>
        <v>58</v>
      </c>
      <c r="T68" s="32">
        <f>IFERROR(IF(求节点([1]基础状态预期!$D$17:$D$55,[1]基础状态预期!P$17:P$55,$C68)&lt;=0,0,求节点([1]基础状态预期!$D$17:$D$55,[1]基础状态预期!P$17:P$55,$C68)),0)</f>
        <v>0</v>
      </c>
      <c r="U68" s="32">
        <f>IFERROR(IF(求节点([1]基础状态预期!$D$17:$D$55,[1]基础状态预期!Q$17:Q$55,$C68)&lt;=0,0,求节点([1]基础状态预期!$D$17:$D$55,[1]基础状态预期!Q$17:Q$55,$C68)),0)</f>
        <v>0</v>
      </c>
      <c r="V68" s="32">
        <f>IFERROR(IF(求节点([1]基础状态预期!$D$17:$D$55,[1]基础状态预期!R$17:R$55,$C68)&lt;=0,0,求节点([1]基础状态预期!$D$17:$D$55,[1]基础状态预期!R$17:R$55,$C68)),0)</f>
        <v>2.52</v>
      </c>
      <c r="W68" s="32">
        <f>IFERROR(IF(求节点([1]基础状态预期!$D$17:$D$55,[1]基础状态预期!S$17:S$55,$C68)&lt;=0,0,求节点([1]基础状态预期!$D$17:$D$55,[1]基础状态预期!S$17:S$55,$C68)),0)</f>
        <v>2.52</v>
      </c>
      <c r="X68" s="32">
        <f>IFERROR(IF(求节点([1]基础状态预期!$D$17:$D$55,[1]基础状态预期!T$17:T$55,$C68)&lt;=0,0,求节点([1]基础状态预期!$D$17:$D$55,[1]基础状态预期!T$17:T$55,$C68)),0)</f>
        <v>2.52</v>
      </c>
      <c r="Y68" s="32">
        <f>IFERROR(IF(求节点([1]基础状态预期!$D$17:$D$55,[1]基础状态预期!U$17:U$55,$C68)&lt;=0,0,求节点([1]基础状态预期!$D$17:$D$55,[1]基础状态预期!U$17:U$55,$C68)),0)</f>
        <v>0</v>
      </c>
      <c r="Z68" s="32">
        <f>MIN(IFERROR(IF(求节点([1]基础状态预期!$D$17:$D$55,[1]基础状态预期!V$17:V$55,$C68)&lt;=0,0,求节点([1]基础状态预期!$D$17:$D$55,[1]基础状态预期!V$17:V$55,$C68)),0),10)</f>
        <v>0</v>
      </c>
      <c r="AA68" s="32">
        <f>MIN(IFERROR(IF(求节点([1]基础状态预期!$D$17:$D$55,[1]基础状态预期!W$17:W$55,$C68)&lt;=0,0,求节点([1]基础状态预期!$D$17:$D$55,[1]基础状态预期!W$17:W$55,$C68)),0),60)</f>
        <v>60</v>
      </c>
      <c r="AB68" s="32">
        <f>MIN(IFERROR(IF(求节点([1]基础状态预期!$D$17:$D$55,[1]基础状态预期!X$17:X$55,$C68)&lt;=0,0,求节点([1]基础状态预期!$D$17:$D$55,[1]基础状态预期!X$17:X$55,$C68)),0),80)</f>
        <v>80</v>
      </c>
      <c r="AC68" s="32">
        <f>MIN(IFERROR(IF(求节点([1]基础状态预期!$D$17:$D$55,[1]基础状态预期!Y$17:Y$55,$C68)&lt;=0,0,求节点([1]基础状态预期!$D$17:$D$55,[1]基础状态预期!Y$17:Y$55,$C68)),0),80)</f>
        <v>80</v>
      </c>
      <c r="AD68" s="32">
        <f>IFERROR(IF(求节点([1]基础状态预期!$D$17:$D$55,[1]基础状态预期!Z$17:Z$55,$C68)&lt;=0,0,求节点([1]基础状态预期!$D$17:$D$55,[1]基础状态预期!Z$17:Z$55,$C68)),0)</f>
        <v>0</v>
      </c>
      <c r="AE68" s="32">
        <f>IFERROR(IF(求节点([1]基础状态预期!$D$17:$D$55,[1]基础状态预期!AA$17:AA$55,$C68)&lt;=0,0,求节点([1]基础状态预期!$D$17:$D$55,[1]基础状态预期!AA$17:AA$55,$C68)),0)</f>
        <v>0</v>
      </c>
      <c r="AF68" s="32">
        <f>IFERROR(IF(求节点([1]基础状态预期!$D$17:$D$55,[1]基础状态预期!AB$17:AB$55,$C68)&lt;=0,0,求节点([1]基础状态预期!$D$17:$D$55,[1]基础状态预期!AB$17:AB$55,$C68)),0)</f>
        <v>0</v>
      </c>
      <c r="AG68" s="32">
        <f>IFERROR(IF(求节点([1]基础状态预期!$D$17:$D$55,[1]基础状态预期!AC$17:AC$55,$C68)&lt;=0,0,求节点([1]基础状态预期!$D$17:$D$55,[1]基础状态预期!AC$17:AC$55,$C68)),0)</f>
        <v>2</v>
      </c>
      <c r="AH68" s="32">
        <f>IFERROR(IF(求节点([1]基础状态预期!$D$17:$D$55,[1]基础状态预期!AD$17:AD$55,$C68)&lt;=0,0,求节点([1]基础状态预期!$D$17:$D$55,[1]基础状态预期!AD$17:AD$55,$C68)),0)</f>
        <v>2</v>
      </c>
      <c r="AI68" s="14">
        <f t="shared" si="12"/>
        <v>0</v>
      </c>
      <c r="AJ68" s="14">
        <f t="shared" si="13"/>
        <v>0</v>
      </c>
      <c r="AK68" s="14">
        <f t="shared" si="14"/>
        <v>0</v>
      </c>
      <c r="AL68" s="14">
        <f t="shared" si="15"/>
        <v>30</v>
      </c>
      <c r="AM68" s="14">
        <f t="shared" si="16"/>
        <v>80</v>
      </c>
      <c r="AN68" s="14">
        <v>0</v>
      </c>
      <c r="AO68" s="14">
        <f>IFERROR(IF(求节点([1]各r阵容卡情况!$F$11:$F$27,[1]各r阵容卡情况!G$11:G$27,$C68)&lt;=0,0,求节点([1]各r阵容卡情况!$F$11:$F$27,[1]各r阵容卡情况!G$11:G$27,$C68)),0)</f>
        <v>5.3593623681650229</v>
      </c>
      <c r="AP68" s="14">
        <f>IFERROR(IF(求节点([1]各r阵容卡情况!$F$11:$F$27,[1]各r阵容卡情况!H$11:H$27,$C68)&lt;=0,0,求节点([1]各r阵容卡情况!$F$11:$F$27,[1]各r阵容卡情况!H$11:H$27,$C68)),0)</f>
        <v>13</v>
      </c>
      <c r="AQ68" s="14">
        <f>IFERROR(IF(求节点([1]各r阵容卡情况!$F$11:$F$27,[1]各r阵容卡情况!I$11:I$27,$C68)&lt;=0,0,求节点([1]各r阵容卡情况!$F$11:$F$27,[1]各r阵容卡情况!I$11:I$27,$C68)),0)</f>
        <v>2.2812752636699547</v>
      </c>
      <c r="AR68" s="14">
        <f>IFERROR(IF(求节点([1]各r阵容卡情况!$F$11:$F$27,[1]各r阵容卡情况!J$11:J$27,$C68)&lt;=0,0,求节点([1]各r阵容卡情况!$F$11:$F$27,[1]各r阵容卡情况!J$11:J$27,$C68)),0)</f>
        <v>0</v>
      </c>
      <c r="AS68" s="14">
        <v>0</v>
      </c>
      <c r="AT68" s="14">
        <f>IFERROR(IF(求节点([1]各r阵容卡情况!$F$11:$F$27,[1]各r阵容卡情况!K$11:K$27,$C68)&lt;=0,0,求节点([1]各r阵容卡情况!$F$11:$F$27,[1]各r阵容卡情况!K$11:K$27,$C68)),0)</f>
        <v>3</v>
      </c>
      <c r="AU68" s="14">
        <f>IFERROR(IF(求节点([1]各r阵容卡情况!$F$11:$F$27,[1]各r阵容卡情况!L$11:L$27,$C68)&lt;=0,0,求节点([1]各r阵容卡情况!$F$11:$F$27,[1]各r阵容卡情况!L$11:L$27,$C68)),0)</f>
        <v>6</v>
      </c>
      <c r="AV68" s="14">
        <f>IFERROR(IF(求节点([1]各r阵容卡情况!$F$11:$F$27,[1]各r阵容卡情况!M$11:M$27,$C68)&lt;=0,0,求节点([1]各r阵容卡情况!$F$11:$F$27,[1]各r阵容卡情况!M$11:M$27,$C68)),0)</f>
        <v>3.5477296886486624</v>
      </c>
      <c r="AW68" s="14">
        <f>IFERROR(IF(求节点([1]各r阵容卡情况!$F$11:$F$27,[1]各r阵容卡情况!N$11:N$27,$C68)&lt;=0,0,求节点([1]各r阵容卡情况!$F$11:$F$27,[1]各r阵容卡情况!N$11:N$27,$C68)),0)</f>
        <v>1.5599656046298562</v>
      </c>
      <c r="AX68" s="14">
        <f t="shared" si="17"/>
        <v>0</v>
      </c>
      <c r="AY68" s="14">
        <f t="shared" si="18"/>
        <v>15</v>
      </c>
      <c r="AZ68" s="14">
        <f t="shared" si="19"/>
        <v>40</v>
      </c>
      <c r="BA68" s="14">
        <f t="shared" si="20"/>
        <v>43</v>
      </c>
      <c r="BB68" s="14">
        <f t="shared" si="21"/>
        <v>58</v>
      </c>
      <c r="BC68" s="14">
        <v>0</v>
      </c>
      <c r="BD68" s="15">
        <f>IFERROR(IF(求节点([1]各r阵容卡情况!$F$11:$F$27,[1]各r阵容卡情况!S$11:S$27,$C68)&lt;=0,0,求节点([1]各r阵容卡情况!$F$11:$F$27,[1]各r阵容卡情况!S$11:S$27,$C68)),0)</f>
        <v>2.52</v>
      </c>
      <c r="BE68" s="15">
        <f>IFERROR(IF(求节点([1]各r阵容卡情况!$F$11:$F$27,[1]各r阵容卡情况!T$11:T$27,$C68)&lt;=0,0,求节点([1]各r阵容卡情况!$F$11:$F$27,[1]各r阵容卡情况!T$11:T$27,$C68)),0)</f>
        <v>2.52</v>
      </c>
      <c r="BF68" s="15">
        <f>IFERROR(IF(求节点([1]各r阵容卡情况!$F$11:$F$27,[1]各r阵容卡情况!U$11:U$27,$C68)&lt;=0,0,求节点([1]各r阵容卡情况!$F$11:$F$27,[1]各r阵容卡情况!U$11:U$27,$C68)),0)</f>
        <v>2.52</v>
      </c>
      <c r="BG68" s="15">
        <f>IFERROR(IF(求节点([1]各r阵容卡情况!$F$11:$F$27,[1]各r阵容卡情况!V$11:V$27,$C68)&lt;=0,0,求节点([1]各r阵容卡情况!$F$11:$F$27,[1]各r阵容卡情况!V$11:V$27,$C68)),0)</f>
        <v>2.52</v>
      </c>
      <c r="BH68" s="14">
        <f t="shared" si="40"/>
        <v>10</v>
      </c>
      <c r="BI68" s="14">
        <f t="shared" si="40"/>
        <v>10</v>
      </c>
      <c r="BJ68" s="14">
        <f t="shared" si="23"/>
        <v>60</v>
      </c>
      <c r="BK68" s="14">
        <f t="shared" si="41"/>
        <v>63</v>
      </c>
      <c r="BL68" s="14">
        <f t="shared" si="41"/>
        <v>63</v>
      </c>
      <c r="BM68" s="14">
        <v>0</v>
      </c>
      <c r="BN68" s="14">
        <f>IFERROR(IF(求节点([1]各r阵容卡情况!$F$11:$F$27,[1]各r阵容卡情况!AA$11:AA$27,$C68)&lt;=0,0,求节点([1]各r阵容卡情况!$F$11:$F$27,[1]各r阵容卡情况!AA$11:AA$27,$C68)),0)</f>
        <v>0</v>
      </c>
      <c r="BO68" s="14">
        <f>IFERROR(IF(求节点([1]各r阵容卡情况!$F$11:$F$27,[1]各r阵容卡情况!AB$11:AB$27,$C68)&lt;=0,0,求节点([1]各r阵容卡情况!$F$11:$F$27,[1]各r阵容卡情况!AB$11:AB$27,$C68)),0)</f>
        <v>2</v>
      </c>
      <c r="BP68" s="14">
        <f>IFERROR(IF(求节点([1]各r阵容卡情况!$F$11:$F$27,[1]各r阵容卡情况!AC$11:AC$27,$C68)&lt;=0,0,求节点([1]各r阵容卡情况!$F$11:$F$27,[1]各r阵容卡情况!AC$11:AC$27,$C68)),0)</f>
        <v>2</v>
      </c>
      <c r="BQ68" s="14">
        <f>IFERROR(IF(求节点([1]各r阵容卡情况!$F$11:$F$27,[1]各r阵容卡情况!AD$11:AD$27,$C68)&lt;=0,0,求节点([1]各r阵容卡情况!$F$11:$F$27,[1]各r阵容卡情况!AD$11:AD$27,$C68)),0)</f>
        <v>2</v>
      </c>
      <c r="BR68" s="14">
        <f t="shared" si="25"/>
        <v>0</v>
      </c>
      <c r="BS68" s="14">
        <f t="shared" si="26"/>
        <v>0</v>
      </c>
      <c r="BT68" s="14">
        <f t="shared" si="27"/>
        <v>4</v>
      </c>
      <c r="BU68" s="14">
        <f t="shared" si="28"/>
        <v>30</v>
      </c>
      <c r="BV68" s="14">
        <f t="shared" si="29"/>
        <v>80</v>
      </c>
      <c r="CH68" s="27">
        <f t="shared" si="30"/>
        <v>0</v>
      </c>
      <c r="CI68" s="27">
        <f t="shared" si="31"/>
        <v>5.3593623681650229</v>
      </c>
      <c r="CJ68" s="27">
        <f t="shared" si="32"/>
        <v>13</v>
      </c>
      <c r="CK68" s="27">
        <f t="shared" si="33"/>
        <v>2.2812752636699547</v>
      </c>
      <c r="CL68" s="27">
        <f t="shared" si="34"/>
        <v>0</v>
      </c>
    </row>
    <row r="69" spans="3:90" x14ac:dyDescent="0.15">
      <c r="C69" s="13">
        <v>64</v>
      </c>
      <c r="D69" s="14">
        <v>27</v>
      </c>
      <c r="E69" s="14">
        <f>IFERROR(IF(求节点([1]基础状态预期!$D$17:$D$33,[1]基础状态预期!F$17:F$33,$C69)&lt;=0,0,求节点([1]基础状态预期!$D$17:$D$33,[1]基础状态预期!F$17:F$33,$C69)),0)</f>
        <v>0</v>
      </c>
      <c r="F69" s="14">
        <f>IFERROR(IF(求节点([1]基础状态预期!$D$17:$D$33,[1]基础状态预期!G$17:G$33,$C69)&lt;=0,0,求节点([1]基础状态预期!$D$17:$D$33,[1]基础状态预期!G$17:G$33,$C69)),0)</f>
        <v>0</v>
      </c>
      <c r="G69" s="14">
        <f>IFERROR(IF(求节点([1]基础状态预期!$D$17:$D$33,[1]基础状态预期!H$17:H$33,$C69)&lt;=0,0,求节点([1]基础状态预期!$D$17:$D$33,[1]基础状态预期!H$17:H$33,$C69)),0)</f>
        <v>0</v>
      </c>
      <c r="H69" s="14">
        <f>IFERROR(IF(求节点([1]基础状态预期!$D$17:$D$33,[1]基础状态预期!I$17:I$33,$C69)&lt;=0,0,求节点([1]基础状态预期!$D$17:$D$33,[1]基础状态预期!I$17:I$33,$C69)),0)</f>
        <v>3.1862157304082888</v>
      </c>
      <c r="I69" s="14">
        <f>IFERROR(IF(求节点([1]基础状态预期!$D$17:$D$33,[1]基础状态预期!J$17:J$33,$C69)&lt;=0,0,求节点([1]基础状态预期!$D$17:$D$33,[1]基础状态预期!J$17:J$33,$C69)),0)</f>
        <v>2.8137842695917112</v>
      </c>
      <c r="J69" s="14">
        <f>IFERROR(IF(求节点([1]基础状态预期!$D$17:$D$33,[1]基础状态预期!K$17:K$33,$C69)&lt;=0,0,求节点([1]基础状态预期!$D$17:$D$33,[1]基础状态预期!K$17:K$33,$C69)),0)</f>
        <v>0</v>
      </c>
      <c r="K69" s="14">
        <f>IFERROR(IF(求节点([1]基础状态预期!$D$17:$D$33,[1]基础状态预期!L$17:L$33,$C69)&lt;=0,0,求节点([1]基础状态预期!$D$17:$D$33,[1]基础状态预期!L$17:L$33,$C69)),0)</f>
        <v>0</v>
      </c>
      <c r="L69" s="14">
        <f>IFERROR(IF(求节点([1]基础状态预期!$D$17:$D$33,[1]基础状态预期!M$17:M$33,$C69)&lt;=0,0,求节点([1]基础状态预期!$D$17:$D$33,[1]基础状态预期!M$17:M$33,$C69)),0)</f>
        <v>0</v>
      </c>
      <c r="M69" s="14">
        <f>IFERROR(IF(求节点([1]基础状态预期!$D$17:$D$33,[1]基础状态预期!N$17:N$33,$C69)&lt;=0,0,求节点([1]基础状态预期!$D$17:$D$33,[1]基础状态预期!N$17:N$33,$C69)),0)</f>
        <v>3.6100222115627458</v>
      </c>
      <c r="N69" s="14">
        <f>IFERROR(IF(求节点([1]基础状态预期!$D$17:$D$33,[1]基础状态预期!O$17:O$33,$C69)&lt;=0,0,求节点([1]基础状态预期!$D$17:$D$33,[1]基础状态预期!O$17:O$33,$C69)),0)</f>
        <v>1.8442519142645777</v>
      </c>
      <c r="O69" s="14">
        <f t="shared" si="35"/>
        <v>0</v>
      </c>
      <c r="P69" s="14">
        <f t="shared" si="36"/>
        <v>6</v>
      </c>
      <c r="Q69" s="14">
        <f t="shared" si="37"/>
        <v>10</v>
      </c>
      <c r="R69" s="14">
        <f t="shared" si="38"/>
        <v>43</v>
      </c>
      <c r="S69" s="14">
        <f t="shared" si="39"/>
        <v>58</v>
      </c>
      <c r="T69" s="32">
        <f>IFERROR(IF(求节点([1]基础状态预期!$D$17:$D$55,[1]基础状态预期!P$17:P$55,$C69)&lt;=0,0,求节点([1]基础状态预期!$D$17:$D$55,[1]基础状态预期!P$17:P$55,$C69)),0)</f>
        <v>0</v>
      </c>
      <c r="U69" s="32">
        <f>IFERROR(IF(求节点([1]基础状态预期!$D$17:$D$55,[1]基础状态预期!Q$17:Q$55,$C69)&lt;=0,0,求节点([1]基础状态预期!$D$17:$D$55,[1]基础状态预期!Q$17:Q$55,$C69)),0)</f>
        <v>0</v>
      </c>
      <c r="V69" s="32">
        <f>IFERROR(IF(求节点([1]基础状态预期!$D$17:$D$55,[1]基础状态预期!R$17:R$55,$C69)&lt;=0,0,求节点([1]基础状态预期!$D$17:$D$55,[1]基础状态预期!R$17:R$55,$C69)),0)</f>
        <v>2.56</v>
      </c>
      <c r="W69" s="32">
        <f>IFERROR(IF(求节点([1]基础状态预期!$D$17:$D$55,[1]基础状态预期!S$17:S$55,$C69)&lt;=0,0,求节点([1]基础状态预期!$D$17:$D$55,[1]基础状态预期!S$17:S$55,$C69)),0)</f>
        <v>2.56</v>
      </c>
      <c r="X69" s="32">
        <f>IFERROR(IF(求节点([1]基础状态预期!$D$17:$D$55,[1]基础状态预期!T$17:T$55,$C69)&lt;=0,0,求节点([1]基础状态预期!$D$17:$D$55,[1]基础状态预期!T$17:T$55,$C69)),0)</f>
        <v>2.56</v>
      </c>
      <c r="Y69" s="32">
        <f>IFERROR(IF(求节点([1]基础状态预期!$D$17:$D$55,[1]基础状态预期!U$17:U$55,$C69)&lt;=0,0,求节点([1]基础状态预期!$D$17:$D$55,[1]基础状态预期!U$17:U$55,$C69)),0)</f>
        <v>0</v>
      </c>
      <c r="Z69" s="32">
        <f>MIN(IFERROR(IF(求节点([1]基础状态预期!$D$17:$D$55,[1]基础状态预期!V$17:V$55,$C69)&lt;=0,0,求节点([1]基础状态预期!$D$17:$D$55,[1]基础状态预期!V$17:V$55,$C69)),0),10)</f>
        <v>0</v>
      </c>
      <c r="AA69" s="32">
        <f>MIN(IFERROR(IF(求节点([1]基础状态预期!$D$17:$D$55,[1]基础状态预期!W$17:W$55,$C69)&lt;=0,0,求节点([1]基础状态预期!$D$17:$D$55,[1]基础状态预期!W$17:W$55,$C69)),0),60)</f>
        <v>60</v>
      </c>
      <c r="AB69" s="32">
        <f>MIN(IFERROR(IF(求节点([1]基础状态预期!$D$17:$D$55,[1]基础状态预期!X$17:X$55,$C69)&lt;=0,0,求节点([1]基础状态预期!$D$17:$D$55,[1]基础状态预期!X$17:X$55,$C69)),0),80)</f>
        <v>80</v>
      </c>
      <c r="AC69" s="32">
        <f>MIN(IFERROR(IF(求节点([1]基础状态预期!$D$17:$D$55,[1]基础状态预期!Y$17:Y$55,$C69)&lt;=0,0,求节点([1]基础状态预期!$D$17:$D$55,[1]基础状态预期!Y$17:Y$55,$C69)),0),80)</f>
        <v>80</v>
      </c>
      <c r="AD69" s="32">
        <f>IFERROR(IF(求节点([1]基础状态预期!$D$17:$D$55,[1]基础状态预期!Z$17:Z$55,$C69)&lt;=0,0,求节点([1]基础状态预期!$D$17:$D$55,[1]基础状态预期!Z$17:Z$55,$C69)),0)</f>
        <v>0</v>
      </c>
      <c r="AE69" s="32">
        <f>IFERROR(IF(求节点([1]基础状态预期!$D$17:$D$55,[1]基础状态预期!AA$17:AA$55,$C69)&lt;=0,0,求节点([1]基础状态预期!$D$17:$D$55,[1]基础状态预期!AA$17:AA$55,$C69)),0)</f>
        <v>0</v>
      </c>
      <c r="AF69" s="32">
        <f>IFERROR(IF(求节点([1]基础状态预期!$D$17:$D$55,[1]基础状态预期!AB$17:AB$55,$C69)&lt;=0,0,求节点([1]基础状态预期!$D$17:$D$55,[1]基础状态预期!AB$17:AB$55,$C69)),0)</f>
        <v>0</v>
      </c>
      <c r="AG69" s="32">
        <f>IFERROR(IF(求节点([1]基础状态预期!$D$17:$D$55,[1]基础状态预期!AC$17:AC$55,$C69)&lt;=0,0,求节点([1]基础状态预期!$D$17:$D$55,[1]基础状态预期!AC$17:AC$55,$C69)),0)</f>
        <v>2</v>
      </c>
      <c r="AH69" s="32">
        <f>IFERROR(IF(求节点([1]基础状态预期!$D$17:$D$55,[1]基础状态预期!AD$17:AD$55,$C69)&lt;=0,0,求节点([1]基础状态预期!$D$17:$D$55,[1]基础状态预期!AD$17:AD$55,$C69)),0)</f>
        <v>2</v>
      </c>
      <c r="AI69" s="14">
        <f t="shared" si="12"/>
        <v>0</v>
      </c>
      <c r="AJ69" s="14">
        <f t="shared" si="13"/>
        <v>0</v>
      </c>
      <c r="AK69" s="14">
        <f t="shared" si="14"/>
        <v>0</v>
      </c>
      <c r="AL69" s="14">
        <f t="shared" si="15"/>
        <v>30</v>
      </c>
      <c r="AM69" s="14">
        <f t="shared" si="16"/>
        <v>80</v>
      </c>
      <c r="AN69" s="14">
        <v>0</v>
      </c>
      <c r="AO69" s="14">
        <f>IFERROR(IF(求节点([1]各r阵容卡情况!$F$11:$F$27,[1]各r阵容卡情况!G$11:G$27,$C69)&lt;=0,0,求节点([1]各r阵容卡情况!$F$11:$F$27,[1]各r阵容卡情况!G$11:G$27,$C69)),0)</f>
        <v>5.1862157304082892</v>
      </c>
      <c r="AP69" s="14">
        <f>IFERROR(IF(求节点([1]各r阵容卡情况!$F$11:$F$27,[1]各r阵容卡情况!H$11:H$27,$C69)&lt;=0,0,求节点([1]各r阵容卡情况!$F$11:$F$27,[1]各r阵容卡情况!H$11:H$27,$C69)),0)</f>
        <v>13</v>
      </c>
      <c r="AQ69" s="14">
        <f>IFERROR(IF(求节点([1]各r阵容卡情况!$F$11:$F$27,[1]各r阵容卡情况!I$11:I$27,$C69)&lt;=0,0,求节点([1]各r阵容卡情况!$F$11:$F$27,[1]各r阵容卡情况!I$11:I$27,$C69)),0)</f>
        <v>2.6275685391834225</v>
      </c>
      <c r="AR69" s="14">
        <f>IFERROR(IF(求节点([1]各r阵容卡情况!$F$11:$F$27,[1]各r阵容卡情况!J$11:J$27,$C69)&lt;=0,0,求节点([1]各r阵容卡情况!$F$11:$F$27,[1]各r阵容卡情况!J$11:J$27,$C69)),0)</f>
        <v>0</v>
      </c>
      <c r="AS69" s="14">
        <v>0</v>
      </c>
      <c r="AT69" s="14">
        <f>IFERROR(IF(求节点([1]各r阵容卡情况!$F$11:$F$27,[1]各r阵容卡情况!K$11:K$27,$C69)&lt;=0,0,求节点([1]各r阵容卡情况!$F$11:$F$27,[1]各r阵容卡情况!K$11:K$27,$C69)),0)</f>
        <v>3</v>
      </c>
      <c r="AU69" s="14">
        <f>IFERROR(IF(求节点([1]各r阵容卡情况!$F$11:$F$27,[1]各r阵容卡情况!L$11:L$27,$C69)&lt;=0,0,求节点([1]各r阵容卡情况!$F$11:$F$27,[1]各r阵容卡情况!L$11:L$27,$C69)),0)</f>
        <v>6</v>
      </c>
      <c r="AV69" s="14">
        <f>IFERROR(IF(求节点([1]各r阵容卡情况!$F$11:$F$27,[1]各r阵容卡情况!M$11:M$27,$C69)&lt;=0,0,求节点([1]各r阵容卡情况!$F$11:$F$27,[1]各r阵容卡情况!M$11:M$27,$C69)),0)</f>
        <v>3.6100222115627458</v>
      </c>
      <c r="AW69" s="14">
        <f>IFERROR(IF(求节点([1]各r阵容卡情况!$F$11:$F$27,[1]各r阵容卡情况!N$11:N$27,$C69)&lt;=0,0,求节点([1]各r阵容卡情况!$F$11:$F$27,[1]各r阵容卡情况!N$11:N$27,$C69)),0)</f>
        <v>1.8442519142645777</v>
      </c>
      <c r="AX69" s="14">
        <f t="shared" si="17"/>
        <v>0</v>
      </c>
      <c r="AY69" s="14">
        <f t="shared" si="18"/>
        <v>15</v>
      </c>
      <c r="AZ69" s="14">
        <f t="shared" si="19"/>
        <v>40</v>
      </c>
      <c r="BA69" s="14">
        <f t="shared" si="20"/>
        <v>43</v>
      </c>
      <c r="BB69" s="14">
        <f t="shared" si="21"/>
        <v>58</v>
      </c>
      <c r="BC69" s="14">
        <v>0</v>
      </c>
      <c r="BD69" s="15">
        <f>IFERROR(IF(求节点([1]各r阵容卡情况!$F$11:$F$27,[1]各r阵容卡情况!S$11:S$27,$C69)&lt;=0,0,求节点([1]各r阵容卡情况!$F$11:$F$27,[1]各r阵容卡情况!S$11:S$27,$C69)),0)</f>
        <v>2.56</v>
      </c>
      <c r="BE69" s="15">
        <f>IFERROR(IF(求节点([1]各r阵容卡情况!$F$11:$F$27,[1]各r阵容卡情况!T$11:T$27,$C69)&lt;=0,0,求节点([1]各r阵容卡情况!$F$11:$F$27,[1]各r阵容卡情况!T$11:T$27,$C69)),0)</f>
        <v>2.56</v>
      </c>
      <c r="BF69" s="15">
        <f>IFERROR(IF(求节点([1]各r阵容卡情况!$F$11:$F$27,[1]各r阵容卡情况!U$11:U$27,$C69)&lt;=0,0,求节点([1]各r阵容卡情况!$F$11:$F$27,[1]各r阵容卡情况!U$11:U$27,$C69)),0)</f>
        <v>2.56</v>
      </c>
      <c r="BG69" s="15">
        <f>IFERROR(IF(求节点([1]各r阵容卡情况!$F$11:$F$27,[1]各r阵容卡情况!V$11:V$27,$C69)&lt;=0,0,求节点([1]各r阵容卡情况!$F$11:$F$27,[1]各r阵容卡情况!V$11:V$27,$C69)),0)</f>
        <v>2.56</v>
      </c>
      <c r="BH69" s="14">
        <f t="shared" si="40"/>
        <v>10</v>
      </c>
      <c r="BI69" s="14">
        <f t="shared" si="40"/>
        <v>10</v>
      </c>
      <c r="BJ69" s="14">
        <f t="shared" si="23"/>
        <v>60</v>
      </c>
      <c r="BK69" s="14">
        <f t="shared" si="41"/>
        <v>64</v>
      </c>
      <c r="BL69" s="14">
        <f t="shared" si="41"/>
        <v>64</v>
      </c>
      <c r="BM69" s="14">
        <v>0</v>
      </c>
      <c r="BN69" s="14">
        <f>IFERROR(IF(求节点([1]各r阵容卡情况!$F$11:$F$27,[1]各r阵容卡情况!AA$11:AA$27,$C69)&lt;=0,0,求节点([1]各r阵容卡情况!$F$11:$F$27,[1]各r阵容卡情况!AA$11:AA$27,$C69)),0)</f>
        <v>0</v>
      </c>
      <c r="BO69" s="14">
        <f>IFERROR(IF(求节点([1]各r阵容卡情况!$F$11:$F$27,[1]各r阵容卡情况!AB$11:AB$27,$C69)&lt;=0,0,求节点([1]各r阵容卡情况!$F$11:$F$27,[1]各r阵容卡情况!AB$11:AB$27,$C69)),0)</f>
        <v>2</v>
      </c>
      <c r="BP69" s="14">
        <f>IFERROR(IF(求节点([1]各r阵容卡情况!$F$11:$F$27,[1]各r阵容卡情况!AC$11:AC$27,$C69)&lt;=0,0,求节点([1]各r阵容卡情况!$F$11:$F$27,[1]各r阵容卡情况!AC$11:AC$27,$C69)),0)</f>
        <v>2</v>
      </c>
      <c r="BQ69" s="14">
        <f>IFERROR(IF(求节点([1]各r阵容卡情况!$F$11:$F$27,[1]各r阵容卡情况!AD$11:AD$27,$C69)&lt;=0,0,求节点([1]各r阵容卡情况!$F$11:$F$27,[1]各r阵容卡情况!AD$11:AD$27,$C69)),0)</f>
        <v>2</v>
      </c>
      <c r="BR69" s="14">
        <f t="shared" si="25"/>
        <v>0</v>
      </c>
      <c r="BS69" s="14">
        <f t="shared" si="26"/>
        <v>0</v>
      </c>
      <c r="BT69" s="14">
        <f t="shared" si="27"/>
        <v>4</v>
      </c>
      <c r="BU69" s="14">
        <f t="shared" si="28"/>
        <v>30</v>
      </c>
      <c r="BV69" s="14">
        <f t="shared" si="29"/>
        <v>80</v>
      </c>
      <c r="CH69" s="27">
        <f t="shared" si="30"/>
        <v>0</v>
      </c>
      <c r="CI69" s="27">
        <f t="shared" si="31"/>
        <v>5.1862157304082892</v>
      </c>
      <c r="CJ69" s="27">
        <f t="shared" si="32"/>
        <v>13</v>
      </c>
      <c r="CK69" s="27">
        <f t="shared" si="33"/>
        <v>2.6275685391834225</v>
      </c>
      <c r="CL69" s="27">
        <f t="shared" si="34"/>
        <v>0</v>
      </c>
    </row>
    <row r="70" spans="3:90" x14ac:dyDescent="0.15">
      <c r="C70" s="13">
        <v>65</v>
      </c>
      <c r="D70" s="14">
        <v>28</v>
      </c>
      <c r="E70" s="14">
        <f>IFERROR(IF(求节点([1]基础状态预期!$D$17:$D$33,[1]基础状态预期!F$17:F$33,$C70)&lt;=0,0,求节点([1]基础状态预期!$D$17:$D$33,[1]基础状态预期!F$17:F$33,$C70)),0)</f>
        <v>0</v>
      </c>
      <c r="F70" s="14">
        <f>IFERROR(IF(求节点([1]基础状态预期!$D$17:$D$33,[1]基础状态预期!G$17:G$33,$C70)&lt;=0,0,求节点([1]基础状态预期!$D$17:$D$33,[1]基础状态预期!G$17:G$33,$C70)),0)</f>
        <v>0</v>
      </c>
      <c r="G70" s="14">
        <f>IFERROR(IF(求节点([1]基础状态预期!$D$17:$D$33,[1]基础状态预期!H$17:H$33,$C70)&lt;=0,0,求节点([1]基础状态预期!$D$17:$D$33,[1]基础状态预期!H$17:H$33,$C70)),0)</f>
        <v>0</v>
      </c>
      <c r="H70" s="14">
        <f>IFERROR(IF(求节点([1]基础状态预期!$D$17:$D$33,[1]基础状态预期!I$17:I$33,$C70)&lt;=0,0,求节点([1]基础状态预期!$D$17:$D$33,[1]基础状态预期!I$17:I$33,$C70)),0)</f>
        <v>3.0130690926515551</v>
      </c>
      <c r="I70" s="14">
        <f>IFERROR(IF(求节点([1]基础状态预期!$D$17:$D$33,[1]基础状态预期!J$17:J$33,$C70)&lt;=0,0,求节点([1]基础状态预期!$D$17:$D$33,[1]基础状态预期!J$17:J$33,$C70)),0)</f>
        <v>2.9869309073484449</v>
      </c>
      <c r="J70" s="14">
        <f>IFERROR(IF(求节点([1]基础状态预期!$D$17:$D$33,[1]基础状态预期!K$17:K$33,$C70)&lt;=0,0,求节点([1]基础状态预期!$D$17:$D$33,[1]基础状态预期!K$17:K$33,$C70)),0)</f>
        <v>0</v>
      </c>
      <c r="K70" s="14">
        <f>IFERROR(IF(求节点([1]基础状态预期!$D$17:$D$33,[1]基础状态预期!L$17:L$33,$C70)&lt;=0,0,求节点([1]基础状态预期!$D$17:$D$33,[1]基础状态预期!L$17:L$33,$C70)),0)</f>
        <v>0</v>
      </c>
      <c r="L70" s="14">
        <f>IFERROR(IF(求节点([1]基础状态预期!$D$17:$D$33,[1]基础状态预期!M$17:M$33,$C70)&lt;=0,0,求节点([1]基础状态预期!$D$17:$D$33,[1]基础状态预期!M$17:M$33,$C70)),0)</f>
        <v>0</v>
      </c>
      <c r="M70" s="14">
        <f>IFERROR(IF(求节点([1]基础状态预期!$D$17:$D$33,[1]基础状态预期!N$17:N$33,$C70)&lt;=0,0,求节点([1]基础状态预期!$D$17:$D$33,[1]基础状态预期!N$17:N$33,$C70)),0)</f>
        <v>3.6723147344768288</v>
      </c>
      <c r="N70" s="14">
        <f>IFERROR(IF(求节点([1]基础状态预期!$D$17:$D$33,[1]基础状态预期!O$17:O$33,$C70)&lt;=0,0,求节点([1]基础状态预期!$D$17:$D$33,[1]基础状态预期!O$17:O$33,$C70)),0)</f>
        <v>2.1285382238992989</v>
      </c>
      <c r="O70" s="14">
        <f t="shared" ref="O70:O105" si="42">INDEX($CA$5:$CE$12,MATCH(J70,$BZ$5:$BZ$12,1),MATCH(O$5,$CA$4:$CE$4,0))</f>
        <v>0</v>
      </c>
      <c r="P70" s="14">
        <f t="shared" ref="P70:P105" si="43">INDEX($CA$5:$CE$12,MATCH(K70,$BZ$5:$BZ$12,1),MATCH(P$5,$CA$4:$CE$4,0))</f>
        <v>6</v>
      </c>
      <c r="Q70" s="14">
        <f t="shared" ref="Q70:Q105" si="44">INDEX($CA$5:$CE$12,MATCH(L70,$BZ$5:$BZ$12,1),MATCH(Q$5,$CA$4:$CE$4,0))</f>
        <v>10</v>
      </c>
      <c r="R70" s="14">
        <f t="shared" ref="R70:R105" si="45">INDEX($CA$5:$CE$12,MATCH(M70,$BZ$5:$BZ$12,1),MATCH(R$5,$CA$4:$CE$4,0))</f>
        <v>43</v>
      </c>
      <c r="S70" s="14">
        <f t="shared" ref="S70:S105" si="46">INDEX($CA$5:$CE$12,MATCH(N70,$BZ$5:$BZ$12,1),MATCH(S$5,$CA$4:$CE$4,0))</f>
        <v>66</v>
      </c>
      <c r="T70" s="32">
        <f>IFERROR(IF(求节点([1]基础状态预期!$D$17:$D$55,[1]基础状态预期!P$17:P$55,$C70)&lt;=0,0,求节点([1]基础状态预期!$D$17:$D$55,[1]基础状态预期!P$17:P$55,$C70)),0)</f>
        <v>0</v>
      </c>
      <c r="U70" s="32">
        <f>IFERROR(IF(求节点([1]基础状态预期!$D$17:$D$55,[1]基础状态预期!Q$17:Q$55,$C70)&lt;=0,0,求节点([1]基础状态预期!$D$17:$D$55,[1]基础状态预期!Q$17:Q$55,$C70)),0)</f>
        <v>0</v>
      </c>
      <c r="V70" s="32">
        <f>IFERROR(IF(求节点([1]基础状态预期!$D$17:$D$55,[1]基础状态预期!R$17:R$55,$C70)&lt;=0,0,求节点([1]基础状态预期!$D$17:$D$55,[1]基础状态预期!R$17:R$55,$C70)),0)</f>
        <v>2.6</v>
      </c>
      <c r="W70" s="32">
        <f>IFERROR(IF(求节点([1]基础状态预期!$D$17:$D$55,[1]基础状态预期!S$17:S$55,$C70)&lt;=0,0,求节点([1]基础状态预期!$D$17:$D$55,[1]基础状态预期!S$17:S$55,$C70)),0)</f>
        <v>2.6</v>
      </c>
      <c r="X70" s="32">
        <f>IFERROR(IF(求节点([1]基础状态预期!$D$17:$D$55,[1]基础状态预期!T$17:T$55,$C70)&lt;=0,0,求节点([1]基础状态预期!$D$17:$D$55,[1]基础状态预期!T$17:T$55,$C70)),0)</f>
        <v>2.6</v>
      </c>
      <c r="Y70" s="32">
        <f>IFERROR(IF(求节点([1]基础状态预期!$D$17:$D$55,[1]基础状态预期!U$17:U$55,$C70)&lt;=0,0,求节点([1]基础状态预期!$D$17:$D$55,[1]基础状态预期!U$17:U$55,$C70)),0)</f>
        <v>0</v>
      </c>
      <c r="Z70" s="32">
        <f>MIN(IFERROR(IF(求节点([1]基础状态预期!$D$17:$D$55,[1]基础状态预期!V$17:V$55,$C70)&lt;=0,0,求节点([1]基础状态预期!$D$17:$D$55,[1]基础状态预期!V$17:V$55,$C70)),0),10)</f>
        <v>0</v>
      </c>
      <c r="AA70" s="32">
        <f>MIN(IFERROR(IF(求节点([1]基础状态预期!$D$17:$D$55,[1]基础状态预期!W$17:W$55,$C70)&lt;=0,0,求节点([1]基础状态预期!$D$17:$D$55,[1]基础状态预期!W$17:W$55,$C70)),0),60)</f>
        <v>60</v>
      </c>
      <c r="AB70" s="32">
        <f>MIN(IFERROR(IF(求节点([1]基础状态预期!$D$17:$D$55,[1]基础状态预期!X$17:X$55,$C70)&lt;=0,0,求节点([1]基础状态预期!$D$17:$D$55,[1]基础状态预期!X$17:X$55,$C70)),0),80)</f>
        <v>80</v>
      </c>
      <c r="AC70" s="32">
        <f>MIN(IFERROR(IF(求节点([1]基础状态预期!$D$17:$D$55,[1]基础状态预期!Y$17:Y$55,$C70)&lt;=0,0,求节点([1]基础状态预期!$D$17:$D$55,[1]基础状态预期!Y$17:Y$55,$C70)),0),80)</f>
        <v>80</v>
      </c>
      <c r="AD70" s="32">
        <f>IFERROR(IF(求节点([1]基础状态预期!$D$17:$D$55,[1]基础状态预期!Z$17:Z$55,$C70)&lt;=0,0,求节点([1]基础状态预期!$D$17:$D$55,[1]基础状态预期!Z$17:Z$55,$C70)),0)</f>
        <v>0</v>
      </c>
      <c r="AE70" s="32">
        <f>IFERROR(IF(求节点([1]基础状态预期!$D$17:$D$55,[1]基础状态预期!AA$17:AA$55,$C70)&lt;=0,0,求节点([1]基础状态预期!$D$17:$D$55,[1]基础状态预期!AA$17:AA$55,$C70)),0)</f>
        <v>0</v>
      </c>
      <c r="AF70" s="32">
        <f>IFERROR(IF(求节点([1]基础状态预期!$D$17:$D$55,[1]基础状态预期!AB$17:AB$55,$C70)&lt;=0,0,求节点([1]基础状态预期!$D$17:$D$55,[1]基础状态预期!AB$17:AB$55,$C70)),0)</f>
        <v>0</v>
      </c>
      <c r="AG70" s="32">
        <f>IFERROR(IF(求节点([1]基础状态预期!$D$17:$D$55,[1]基础状态预期!AC$17:AC$55,$C70)&lt;=0,0,求节点([1]基础状态预期!$D$17:$D$55,[1]基础状态预期!AC$17:AC$55,$C70)),0)</f>
        <v>2</v>
      </c>
      <c r="AH70" s="32">
        <f>IFERROR(IF(求节点([1]基础状态预期!$D$17:$D$55,[1]基础状态预期!AD$17:AD$55,$C70)&lt;=0,0,求节点([1]基础状态预期!$D$17:$D$55,[1]基础状态预期!AD$17:AD$55,$C70)),0)</f>
        <v>2</v>
      </c>
      <c r="AI70" s="14">
        <f t="shared" si="12"/>
        <v>0</v>
      </c>
      <c r="AJ70" s="14">
        <f t="shared" si="13"/>
        <v>0</v>
      </c>
      <c r="AK70" s="14">
        <f t="shared" si="14"/>
        <v>0</v>
      </c>
      <c r="AL70" s="14">
        <f t="shared" si="15"/>
        <v>30</v>
      </c>
      <c r="AM70" s="14">
        <f t="shared" si="16"/>
        <v>80</v>
      </c>
      <c r="AN70" s="14">
        <v>0</v>
      </c>
      <c r="AO70" s="14">
        <f>IFERROR(IF(求节点([1]各r阵容卡情况!$F$11:$F$27,[1]各r阵容卡情况!G$11:G$27,$C70)&lt;=0,0,求节点([1]各r阵容卡情况!$F$11:$F$27,[1]各r阵容卡情况!G$11:G$27,$C70)),0)</f>
        <v>5.0130690926515555</v>
      </c>
      <c r="AP70" s="14">
        <f>IFERROR(IF(求节点([1]各r阵容卡情况!$F$11:$F$27,[1]各r阵容卡情况!H$11:H$27,$C70)&lt;=0,0,求节点([1]各r阵容卡情况!$F$11:$F$27,[1]各r阵容卡情况!H$11:H$27,$C70)),0)</f>
        <v>13</v>
      </c>
      <c r="AQ70" s="14">
        <f>IFERROR(IF(求节点([1]各r阵容卡情况!$F$11:$F$27,[1]各r阵容卡情况!I$11:I$27,$C70)&lt;=0,0,求节点([1]各r阵容卡情况!$F$11:$F$27,[1]各r阵容卡情况!I$11:I$27,$C70)),0)</f>
        <v>2.9738618146968898</v>
      </c>
      <c r="AR70" s="14">
        <f>IFERROR(IF(求节点([1]各r阵容卡情况!$F$11:$F$27,[1]各r阵容卡情况!J$11:J$27,$C70)&lt;=0,0,求节点([1]各r阵容卡情况!$F$11:$F$27,[1]各r阵容卡情况!J$11:J$27,$C70)),0)</f>
        <v>0</v>
      </c>
      <c r="AS70" s="14">
        <v>0</v>
      </c>
      <c r="AT70" s="14">
        <f>IFERROR(IF(求节点([1]各r阵容卡情况!$F$11:$F$27,[1]各r阵容卡情况!K$11:K$27,$C70)&lt;=0,0,求节点([1]各r阵容卡情况!$F$11:$F$27,[1]各r阵容卡情况!K$11:K$27,$C70)),0)</f>
        <v>3</v>
      </c>
      <c r="AU70" s="14">
        <f>IFERROR(IF(求节点([1]各r阵容卡情况!$F$11:$F$27,[1]各r阵容卡情况!L$11:L$27,$C70)&lt;=0,0,求节点([1]各r阵容卡情况!$F$11:$F$27,[1]各r阵容卡情况!L$11:L$27,$C70)),0)</f>
        <v>6</v>
      </c>
      <c r="AV70" s="14">
        <f>IFERROR(IF(求节点([1]各r阵容卡情况!$F$11:$F$27,[1]各r阵容卡情况!M$11:M$27,$C70)&lt;=0,0,求节点([1]各r阵容卡情况!$F$11:$F$27,[1]各r阵容卡情况!M$11:M$27,$C70)),0)</f>
        <v>3.6723147344768288</v>
      </c>
      <c r="AW70" s="14">
        <f>IFERROR(IF(求节点([1]各r阵容卡情况!$F$11:$F$27,[1]各r阵容卡情况!N$11:N$27,$C70)&lt;=0,0,求节点([1]各r阵容卡情况!$F$11:$F$27,[1]各r阵容卡情况!N$11:N$27,$C70)),0)</f>
        <v>2.1285382238992989</v>
      </c>
      <c r="AX70" s="14">
        <f t="shared" si="17"/>
        <v>0</v>
      </c>
      <c r="AY70" s="14">
        <f t="shared" si="18"/>
        <v>15</v>
      </c>
      <c r="AZ70" s="14">
        <f t="shared" si="19"/>
        <v>40</v>
      </c>
      <c r="BA70" s="14">
        <f t="shared" si="20"/>
        <v>43</v>
      </c>
      <c r="BB70" s="14">
        <f t="shared" si="21"/>
        <v>66</v>
      </c>
      <c r="BC70" s="14">
        <v>0</v>
      </c>
      <c r="BD70" s="15">
        <f>IFERROR(IF(求节点([1]各r阵容卡情况!$F$11:$F$27,[1]各r阵容卡情况!S$11:S$27,$C70)&lt;=0,0,求节点([1]各r阵容卡情况!$F$11:$F$27,[1]各r阵容卡情况!S$11:S$27,$C70)),0)</f>
        <v>2.6</v>
      </c>
      <c r="BE70" s="15">
        <f>IFERROR(IF(求节点([1]各r阵容卡情况!$F$11:$F$27,[1]各r阵容卡情况!T$11:T$27,$C70)&lt;=0,0,求节点([1]各r阵容卡情况!$F$11:$F$27,[1]各r阵容卡情况!T$11:T$27,$C70)),0)</f>
        <v>2.6</v>
      </c>
      <c r="BF70" s="15">
        <f>IFERROR(IF(求节点([1]各r阵容卡情况!$F$11:$F$27,[1]各r阵容卡情况!U$11:U$27,$C70)&lt;=0,0,求节点([1]各r阵容卡情况!$F$11:$F$27,[1]各r阵容卡情况!U$11:U$27,$C70)),0)</f>
        <v>2.6</v>
      </c>
      <c r="BG70" s="15">
        <f>IFERROR(IF(求节点([1]各r阵容卡情况!$F$11:$F$27,[1]各r阵容卡情况!V$11:V$27,$C70)&lt;=0,0,求节点([1]各r阵容卡情况!$F$11:$F$27,[1]各r阵容卡情况!V$11:V$27,$C70)),0)</f>
        <v>2.6</v>
      </c>
      <c r="BH70" s="14">
        <f t="shared" si="40"/>
        <v>10</v>
      </c>
      <c r="BI70" s="14">
        <f t="shared" si="40"/>
        <v>10</v>
      </c>
      <c r="BJ70" s="14">
        <f t="shared" si="23"/>
        <v>60</v>
      </c>
      <c r="BK70" s="14">
        <f t="shared" si="41"/>
        <v>65</v>
      </c>
      <c r="BL70" s="14">
        <f t="shared" si="41"/>
        <v>65</v>
      </c>
      <c r="BM70" s="14">
        <v>0</v>
      </c>
      <c r="BN70" s="14">
        <f>IFERROR(IF(求节点([1]各r阵容卡情况!$F$11:$F$27,[1]各r阵容卡情况!AA$11:AA$27,$C70)&lt;=0,0,求节点([1]各r阵容卡情况!$F$11:$F$27,[1]各r阵容卡情况!AA$11:AA$27,$C70)),0)</f>
        <v>0</v>
      </c>
      <c r="BO70" s="14">
        <f>IFERROR(IF(求节点([1]各r阵容卡情况!$F$11:$F$27,[1]各r阵容卡情况!AB$11:AB$27,$C70)&lt;=0,0,求节点([1]各r阵容卡情况!$F$11:$F$27,[1]各r阵容卡情况!AB$11:AB$27,$C70)),0)</f>
        <v>2</v>
      </c>
      <c r="BP70" s="14">
        <f>IFERROR(IF(求节点([1]各r阵容卡情况!$F$11:$F$27,[1]各r阵容卡情况!AC$11:AC$27,$C70)&lt;=0,0,求节点([1]各r阵容卡情况!$F$11:$F$27,[1]各r阵容卡情况!AC$11:AC$27,$C70)),0)</f>
        <v>2</v>
      </c>
      <c r="BQ70" s="14">
        <f>IFERROR(IF(求节点([1]各r阵容卡情况!$F$11:$F$27,[1]各r阵容卡情况!AD$11:AD$27,$C70)&lt;=0,0,求节点([1]各r阵容卡情况!$F$11:$F$27,[1]各r阵容卡情况!AD$11:AD$27,$C70)),0)</f>
        <v>2</v>
      </c>
      <c r="BR70" s="14">
        <f t="shared" si="25"/>
        <v>0</v>
      </c>
      <c r="BS70" s="14">
        <f t="shared" si="26"/>
        <v>0</v>
      </c>
      <c r="BT70" s="14">
        <f t="shared" si="27"/>
        <v>4</v>
      </c>
      <c r="BU70" s="14">
        <f t="shared" si="28"/>
        <v>30</v>
      </c>
      <c r="BV70" s="14">
        <f t="shared" si="29"/>
        <v>80</v>
      </c>
      <c r="CH70" s="27">
        <f t="shared" si="30"/>
        <v>0</v>
      </c>
      <c r="CI70" s="27">
        <f t="shared" si="31"/>
        <v>5.0130690926515555</v>
      </c>
      <c r="CJ70" s="27">
        <f t="shared" si="32"/>
        <v>13.000000000000002</v>
      </c>
      <c r="CK70" s="27">
        <f t="shared" si="33"/>
        <v>2.9738618146968898</v>
      </c>
      <c r="CL70" s="27">
        <f t="shared" si="34"/>
        <v>0</v>
      </c>
    </row>
    <row r="71" spans="3:90" x14ac:dyDescent="0.15">
      <c r="C71" s="13">
        <v>66</v>
      </c>
      <c r="D71" s="14">
        <v>28</v>
      </c>
      <c r="E71" s="14">
        <f>IFERROR(IF(求节点([1]基础状态预期!$D$17:$D$33,[1]基础状态预期!F$17:F$33,$C71)&lt;=0,0,求节点([1]基础状态预期!$D$17:$D$33,[1]基础状态预期!F$17:F$33,$C71)),0)</f>
        <v>0</v>
      </c>
      <c r="F71" s="14">
        <f>IFERROR(IF(求节点([1]基础状态预期!$D$17:$D$33,[1]基础状态预期!G$17:G$33,$C71)&lt;=0,0,求节点([1]基础状态预期!$D$17:$D$33,[1]基础状态预期!G$17:G$33,$C71)),0)</f>
        <v>0</v>
      </c>
      <c r="G71" s="14">
        <f>IFERROR(IF(求节点([1]基础状态预期!$D$17:$D$33,[1]基础状态预期!H$17:H$33,$C71)&lt;=0,0,求节点([1]基础状态预期!$D$17:$D$33,[1]基础状态预期!H$17:H$33,$C71)),0)</f>
        <v>0</v>
      </c>
      <c r="H71" s="14">
        <f>IFERROR(IF(求节点([1]基础状态预期!$D$17:$D$33,[1]基础状态预期!I$17:I$33,$C71)&lt;=0,0,求节点([1]基础状态预期!$D$17:$D$33,[1]基础状态预期!I$17:I$33,$C71)),0)</f>
        <v>2.7749402128691667</v>
      </c>
      <c r="I71" s="14">
        <f>IFERROR(IF(求节点([1]基础状态预期!$D$17:$D$33,[1]基础状态预期!J$17:J$33,$C71)&lt;=0,0,求节点([1]基础状态预期!$D$17:$D$33,[1]基础状态预期!J$17:J$33,$C71)),0)</f>
        <v>3.2250597871308333</v>
      </c>
      <c r="J71" s="14">
        <f>IFERROR(IF(求节点([1]基础状态预期!$D$17:$D$33,[1]基础状态预期!K$17:K$33,$C71)&lt;=0,0,求节点([1]基础状态预期!$D$17:$D$33,[1]基础状态预期!K$17:K$33,$C71)),0)</f>
        <v>0</v>
      </c>
      <c r="K71" s="14">
        <f>IFERROR(IF(求节点([1]基础状态预期!$D$17:$D$33,[1]基础状态预期!L$17:L$33,$C71)&lt;=0,0,求节点([1]基础状态预期!$D$17:$D$33,[1]基础状态预期!L$17:L$33,$C71)),0)</f>
        <v>0</v>
      </c>
      <c r="L71" s="14">
        <f>IFERROR(IF(求节点([1]基础状态预期!$D$17:$D$33,[1]基础状态预期!M$17:M$33,$C71)&lt;=0,0,求节点([1]基础状态预期!$D$17:$D$33,[1]基础状态预期!M$17:M$33,$C71)),0)</f>
        <v>0</v>
      </c>
      <c r="M71" s="14">
        <f>IFERROR(IF(求节点([1]基础状态预期!$D$17:$D$33,[1]基础状态预期!N$17:N$33,$C71)&lt;=0,0,求节点([1]基础状态预期!$D$17:$D$33,[1]基础状态预期!N$17:N$33,$C71)),0)</f>
        <v>3.7401831399466317</v>
      </c>
      <c r="N71" s="14">
        <f>IFERROR(IF(求节点([1]基础状态预期!$D$17:$D$33,[1]基础状态预期!O$17:O$33,$C71)&lt;=0,0,求节点([1]基础状态预期!$D$17:$D$33,[1]基础状态预期!O$17:O$33,$C71)),0)</f>
        <v>2.2153310525353609</v>
      </c>
      <c r="O71" s="14">
        <f t="shared" si="42"/>
        <v>0</v>
      </c>
      <c r="P71" s="14">
        <f t="shared" si="43"/>
        <v>6</v>
      </c>
      <c r="Q71" s="14">
        <f t="shared" si="44"/>
        <v>10</v>
      </c>
      <c r="R71" s="14">
        <f t="shared" si="45"/>
        <v>43</v>
      </c>
      <c r="S71" s="14">
        <f t="shared" si="46"/>
        <v>66</v>
      </c>
      <c r="T71" s="32">
        <f>IFERROR(IF(求节点([1]基础状态预期!$D$17:$D$55,[1]基础状态预期!P$17:P$55,$C71)&lt;=0,0,求节点([1]基础状态预期!$D$17:$D$55,[1]基础状态预期!P$17:P$55,$C71)),0)</f>
        <v>0</v>
      </c>
      <c r="U71" s="32">
        <f>IFERROR(IF(求节点([1]基础状态预期!$D$17:$D$55,[1]基础状态预期!Q$17:Q$55,$C71)&lt;=0,0,求节点([1]基础状态预期!$D$17:$D$55,[1]基础状态预期!Q$17:Q$55,$C71)),0)</f>
        <v>0</v>
      </c>
      <c r="V71" s="32">
        <f>IFERROR(IF(求节点([1]基础状态预期!$D$17:$D$55,[1]基础状态预期!R$17:R$55,$C71)&lt;=0,0,求节点([1]基础状态预期!$D$17:$D$55,[1]基础状态预期!R$17:R$55,$C71)),0)</f>
        <v>2.64</v>
      </c>
      <c r="W71" s="32">
        <f>IFERROR(IF(求节点([1]基础状态预期!$D$17:$D$55,[1]基础状态预期!S$17:S$55,$C71)&lt;=0,0,求节点([1]基础状态预期!$D$17:$D$55,[1]基础状态预期!S$17:S$55,$C71)),0)</f>
        <v>2.64</v>
      </c>
      <c r="X71" s="32">
        <f>IFERROR(IF(求节点([1]基础状态预期!$D$17:$D$55,[1]基础状态预期!T$17:T$55,$C71)&lt;=0,0,求节点([1]基础状态预期!$D$17:$D$55,[1]基础状态预期!T$17:T$55,$C71)),0)</f>
        <v>2.64</v>
      </c>
      <c r="Y71" s="32">
        <f>IFERROR(IF(求节点([1]基础状态预期!$D$17:$D$55,[1]基础状态预期!U$17:U$55,$C71)&lt;=0,0,求节点([1]基础状态预期!$D$17:$D$55,[1]基础状态预期!U$17:U$55,$C71)),0)</f>
        <v>0</v>
      </c>
      <c r="Z71" s="32">
        <f>MIN(IFERROR(IF(求节点([1]基础状态预期!$D$17:$D$55,[1]基础状态预期!V$17:V$55,$C71)&lt;=0,0,求节点([1]基础状态预期!$D$17:$D$55,[1]基础状态预期!V$17:V$55,$C71)),0),10)</f>
        <v>0</v>
      </c>
      <c r="AA71" s="32">
        <f>MIN(IFERROR(IF(求节点([1]基础状态预期!$D$17:$D$55,[1]基础状态预期!W$17:W$55,$C71)&lt;=0,0,求节点([1]基础状态预期!$D$17:$D$55,[1]基础状态预期!W$17:W$55,$C71)),0),60)</f>
        <v>60</v>
      </c>
      <c r="AB71" s="32">
        <f>MIN(IFERROR(IF(求节点([1]基础状态预期!$D$17:$D$55,[1]基础状态预期!X$17:X$55,$C71)&lt;=0,0,求节点([1]基础状态预期!$D$17:$D$55,[1]基础状态预期!X$17:X$55,$C71)),0),80)</f>
        <v>80</v>
      </c>
      <c r="AC71" s="32">
        <f>MIN(IFERROR(IF(求节点([1]基础状态预期!$D$17:$D$55,[1]基础状态预期!Y$17:Y$55,$C71)&lt;=0,0,求节点([1]基础状态预期!$D$17:$D$55,[1]基础状态预期!Y$17:Y$55,$C71)),0),80)</f>
        <v>80</v>
      </c>
      <c r="AD71" s="32">
        <f>IFERROR(IF(求节点([1]基础状态预期!$D$17:$D$55,[1]基础状态预期!Z$17:Z$55,$C71)&lt;=0,0,求节点([1]基础状态预期!$D$17:$D$55,[1]基础状态预期!Z$17:Z$55,$C71)),0)</f>
        <v>0</v>
      </c>
      <c r="AE71" s="32">
        <f>IFERROR(IF(求节点([1]基础状态预期!$D$17:$D$55,[1]基础状态预期!AA$17:AA$55,$C71)&lt;=0,0,求节点([1]基础状态预期!$D$17:$D$55,[1]基础状态预期!AA$17:AA$55,$C71)),0)</f>
        <v>0</v>
      </c>
      <c r="AF71" s="32">
        <f>IFERROR(IF(求节点([1]基础状态预期!$D$17:$D$55,[1]基础状态预期!AB$17:AB$55,$C71)&lt;=0,0,求节点([1]基础状态预期!$D$17:$D$55,[1]基础状态预期!AB$17:AB$55,$C71)),0)</f>
        <v>0</v>
      </c>
      <c r="AG71" s="32">
        <f>IFERROR(IF(求节点([1]基础状态预期!$D$17:$D$55,[1]基础状态预期!AC$17:AC$55,$C71)&lt;=0,0,求节点([1]基础状态预期!$D$17:$D$55,[1]基础状态预期!AC$17:AC$55,$C71)),0)</f>
        <v>2</v>
      </c>
      <c r="AH71" s="32">
        <f>IFERROR(IF(求节点([1]基础状态预期!$D$17:$D$55,[1]基础状态预期!AD$17:AD$55,$C71)&lt;=0,0,求节点([1]基础状态预期!$D$17:$D$55,[1]基础状态预期!AD$17:AD$55,$C71)),0)</f>
        <v>2</v>
      </c>
      <c r="AI71" s="14">
        <f t="shared" ref="AI71:AI105" si="47">INDEX($CA$16:$CE$18,MATCH(AD71,$BZ$16:$BZ$18,1),MATCH(AI$5,$CA$15:$CE$15,0))</f>
        <v>0</v>
      </c>
      <c r="AJ71" s="14">
        <f t="shared" ref="AJ71:AJ105" si="48">INDEX($CA$16:$CE$18,MATCH(AE71,$BZ$16:$BZ$18,1),MATCH(AJ$5,$CA$15:$CE$15,0))</f>
        <v>0</v>
      </c>
      <c r="AK71" s="14">
        <f t="shared" ref="AK71:AK105" si="49">INDEX($CA$16:$CE$18,MATCH(AF71,$BZ$16:$BZ$18,1),MATCH(AK$5,$CA$15:$CE$15,0))</f>
        <v>0</v>
      </c>
      <c r="AL71" s="14">
        <f t="shared" ref="AL71:AL105" si="50">INDEX($CA$16:$CE$18,MATCH(AG71,$BZ$16:$BZ$18,1),MATCH(AL$5,$CA$15:$CE$15,0))</f>
        <v>30</v>
      </c>
      <c r="AM71" s="14">
        <f t="shared" ref="AM71:AM105" si="51">INDEX($CA$16:$CE$18,MATCH(AH71,$BZ$16:$BZ$18,1),MATCH(AM$5,$CA$15:$CE$15,0))</f>
        <v>80</v>
      </c>
      <c r="AN71" s="14">
        <v>0</v>
      </c>
      <c r="AO71" s="14">
        <f>IFERROR(IF(求节点([1]各r阵容卡情况!$F$11:$F$27,[1]各r阵容卡情况!G$11:G$27,$C71)&lt;=0,0,求节点([1]各r阵容卡情况!$F$11:$F$27,[1]各r阵容卡情况!G$11:G$27,$C71)),0)</f>
        <v>4.3248206386075001</v>
      </c>
      <c r="AP71" s="14">
        <f>IFERROR(IF(求节点([1]各r阵容卡情况!$F$11:$F$27,[1]各r阵容卡情况!H$11:H$27,$C71)&lt;=0,0,求节点([1]各r阵容卡情况!$F$11:$F$27,[1]各r阵容卡情况!H$11:H$27,$C71)),0)</f>
        <v>13.225059787130833</v>
      </c>
      <c r="AQ71" s="14">
        <f>IFERROR(IF(求节点([1]各r阵容卡情况!$F$11:$F$27,[1]各r阵容卡情况!I$11:I$27,$C71)&lt;=0,0,求节点([1]各r阵容卡情况!$F$11:$F$27,[1]各r阵容卡情况!I$11:I$27,$C71)),0)</f>
        <v>3.450119574261667</v>
      </c>
      <c r="AR71" s="14">
        <f>IFERROR(IF(求节点([1]各r阵容卡情况!$F$11:$F$27,[1]各r阵容卡情况!J$11:J$27,$C71)&lt;=0,0,求节点([1]各r阵容卡情况!$F$11:$F$27,[1]各r阵容卡情况!J$11:J$27,$C71)),0)</f>
        <v>0</v>
      </c>
      <c r="AS71" s="14">
        <v>0</v>
      </c>
      <c r="AT71" s="14">
        <f>IFERROR(IF(求节点([1]各r阵容卡情况!$F$11:$F$27,[1]各r阵容卡情况!K$11:K$27,$C71)&lt;=0,0,求节点([1]各r阵容卡情况!$F$11:$F$27,[1]各r阵容卡情况!K$11:K$27,$C71)),0)</f>
        <v>3</v>
      </c>
      <c r="AU71" s="14">
        <f>IFERROR(IF(求节点([1]各r阵容卡情况!$F$11:$F$27,[1]各r阵容卡情况!L$11:L$27,$C71)&lt;=0,0,求节点([1]各r阵容卡情况!$F$11:$F$27,[1]各r阵容卡情况!L$11:L$27,$C71)),0)</f>
        <v>6</v>
      </c>
      <c r="AV71" s="14">
        <f>IFERROR(IF(求节点([1]各r阵容卡情况!$F$11:$F$27,[1]各r阵容卡情况!M$11:M$27,$C71)&lt;=0,0,求节点([1]各r阵容卡情况!$F$11:$F$27,[1]各r阵容卡情况!M$11:M$27,$C71)),0)</f>
        <v>3.7401831399466317</v>
      </c>
      <c r="AW71" s="14">
        <f>IFERROR(IF(求节点([1]各r阵容卡情况!$F$11:$F$27,[1]各r阵容卡情况!N$11:N$27,$C71)&lt;=0,0,求节点([1]各r阵容卡情况!$F$11:$F$27,[1]各r阵容卡情况!N$11:N$27,$C71)),0)</f>
        <v>2.2153310525353609</v>
      </c>
      <c r="AX71" s="14">
        <f t="shared" ref="AX71:AX105" si="52">INDEX($CA$5:$CE$12,MATCH(AS71,$BZ$5:$BZ$12,1),MATCH(AX$5,$CA$4:$CE$4,0))</f>
        <v>0</v>
      </c>
      <c r="AY71" s="14">
        <f t="shared" ref="AY71:AY105" si="53">INDEX($CA$5:$CE$12,MATCH(AT71,$BZ$5:$BZ$12,1),MATCH(AY$5,$CA$4:$CE$4,0))</f>
        <v>15</v>
      </c>
      <c r="AZ71" s="14">
        <f t="shared" ref="AZ71:AZ105" si="54">INDEX($CA$5:$CE$12,MATCH(AU71,$BZ$5:$BZ$12,1),MATCH(AZ$5,$CA$4:$CE$4,0))</f>
        <v>40</v>
      </c>
      <c r="BA71" s="14">
        <f t="shared" ref="BA71:BA105" si="55">INDEX($CA$5:$CE$12,MATCH(AV71,$BZ$5:$BZ$12,1),MATCH(BA$5,$CA$4:$CE$4,0))</f>
        <v>43</v>
      </c>
      <c r="BB71" s="14">
        <f t="shared" ref="BB71:BB105" si="56">INDEX($CA$5:$CE$12,MATCH(AW71,$BZ$5:$BZ$12,1),MATCH(BB$5,$CA$4:$CE$4,0))</f>
        <v>66</v>
      </c>
      <c r="BC71" s="14">
        <v>0</v>
      </c>
      <c r="BD71" s="15">
        <f>IFERROR(IF(求节点([1]各r阵容卡情况!$F$11:$F$27,[1]各r阵容卡情况!S$11:S$27,$C71)&lt;=0,0,求节点([1]各r阵容卡情况!$F$11:$F$27,[1]各r阵容卡情况!S$11:S$27,$C71)),0)</f>
        <v>2.64</v>
      </c>
      <c r="BE71" s="15">
        <f>IFERROR(IF(求节点([1]各r阵容卡情况!$F$11:$F$27,[1]各r阵容卡情况!T$11:T$27,$C71)&lt;=0,0,求节点([1]各r阵容卡情况!$F$11:$F$27,[1]各r阵容卡情况!T$11:T$27,$C71)),0)</f>
        <v>2.64</v>
      </c>
      <c r="BF71" s="15">
        <f>IFERROR(IF(求节点([1]各r阵容卡情况!$F$11:$F$27,[1]各r阵容卡情况!U$11:U$27,$C71)&lt;=0,0,求节点([1]各r阵容卡情况!$F$11:$F$27,[1]各r阵容卡情况!U$11:U$27,$C71)),0)</f>
        <v>2.64</v>
      </c>
      <c r="BG71" s="15">
        <f>IFERROR(IF(求节点([1]各r阵容卡情况!$F$11:$F$27,[1]各r阵容卡情况!V$11:V$27,$C71)&lt;=0,0,求节点([1]各r阵容卡情况!$F$11:$F$27,[1]各r阵容卡情况!V$11:V$27,$C71)),0)</f>
        <v>2.64</v>
      </c>
      <c r="BH71" s="14">
        <f t="shared" ref="BH71:BI105" si="57">MIN($C71,10)</f>
        <v>10</v>
      </c>
      <c r="BI71" s="14">
        <f t="shared" si="57"/>
        <v>10</v>
      </c>
      <c r="BJ71" s="14">
        <f t="shared" ref="BJ71:BJ105" si="58">MIN($C71,60)</f>
        <v>60</v>
      </c>
      <c r="BK71" s="14">
        <f t="shared" ref="BK71:BL105" si="59">MIN($C71,80)</f>
        <v>66</v>
      </c>
      <c r="BL71" s="14">
        <f t="shared" si="59"/>
        <v>66</v>
      </c>
      <c r="BM71" s="14">
        <v>0</v>
      </c>
      <c r="BN71" s="14">
        <f>IFERROR(IF(求节点([1]各r阵容卡情况!$F$11:$F$27,[1]各r阵容卡情况!AA$11:AA$27,$C71)&lt;=0,0,求节点([1]各r阵容卡情况!$F$11:$F$27,[1]各r阵容卡情况!AA$11:AA$27,$C71)),0)</f>
        <v>0</v>
      </c>
      <c r="BO71" s="14">
        <f>IFERROR(IF(求节点([1]各r阵容卡情况!$F$11:$F$27,[1]各r阵容卡情况!AB$11:AB$27,$C71)&lt;=0,0,求节点([1]各r阵容卡情况!$F$11:$F$27,[1]各r阵容卡情况!AB$11:AB$27,$C71)),0)</f>
        <v>2</v>
      </c>
      <c r="BP71" s="14">
        <f>IFERROR(IF(求节点([1]各r阵容卡情况!$F$11:$F$27,[1]各r阵容卡情况!AC$11:AC$27,$C71)&lt;=0,0,求节点([1]各r阵容卡情况!$F$11:$F$27,[1]各r阵容卡情况!AC$11:AC$27,$C71)),0)</f>
        <v>2</v>
      </c>
      <c r="BQ71" s="14">
        <f>IFERROR(IF(求节点([1]各r阵容卡情况!$F$11:$F$27,[1]各r阵容卡情况!AD$11:AD$27,$C71)&lt;=0,0,求节点([1]各r阵容卡情况!$F$11:$F$27,[1]各r阵容卡情况!AD$11:AD$27,$C71)),0)</f>
        <v>2</v>
      </c>
      <c r="BR71" s="14">
        <f t="shared" ref="BR71:BR105" si="60">INDEX($CA$16:$CE$18,MATCH(BM71,$BZ$16:$BZ$18,1),MATCH(BR$5,$CA$15:$CE$15,0))</f>
        <v>0</v>
      </c>
      <c r="BS71" s="14">
        <f t="shared" ref="BS71:BS105" si="61">INDEX($CA$16:$CE$18,MATCH(BN71,$BZ$16:$BZ$18,1),MATCH(BS$5,$CA$15:$CE$15,0))</f>
        <v>0</v>
      </c>
      <c r="BT71" s="14">
        <f t="shared" ref="BT71:BT105" si="62">INDEX($CA$16:$CE$18,MATCH(BO71,$BZ$16:$BZ$18,1),MATCH(BT$5,$CA$15:$CE$15,0))</f>
        <v>4</v>
      </c>
      <c r="BU71" s="14">
        <f t="shared" ref="BU71:BU105" si="63">INDEX($CA$16:$CE$18,MATCH(BP71,$BZ$16:$BZ$18,1),MATCH(BU$5,$CA$15:$CE$15,0))</f>
        <v>30</v>
      </c>
      <c r="BV71" s="14">
        <f t="shared" ref="BV71:BV105" si="64">INDEX($CA$16:$CE$18,MATCH(BQ71,$BZ$16:$BZ$18,1),MATCH(BV$5,$CA$15:$CE$15,0))</f>
        <v>80</v>
      </c>
      <c r="CH71" s="27">
        <f t="shared" ref="CH71:CH105" si="65">IFERROR(MIN(($D71-SUM($E71:$I71)),SUM($AN71:$AR71))*AN71/SUM($AN71:$AR71),0)</f>
        <v>0</v>
      </c>
      <c r="CI71" s="27">
        <f t="shared" ref="CI71:CI105" si="66">IFERROR(MIN(($D71-SUM($E71:$I71)),SUM($AN71:$AR71))*AO71/SUM($AN71:$AR71),0)</f>
        <v>4.3248206386075001</v>
      </c>
      <c r="CJ71" s="27">
        <f t="shared" ref="CJ71:CJ105" si="67">IFERROR(MIN(($D71-SUM($E71:$I71)),SUM($AN71:$AR71))*AP71/SUM($AN71:$AR71),0)</f>
        <v>13.225059787130833</v>
      </c>
      <c r="CK71" s="27">
        <f t="shared" ref="CK71:CK105" si="68">IFERROR(MIN(($D71-SUM($E71:$I71)),SUM($AN71:$AR71))*AQ71/SUM($AN71:$AR71),0)</f>
        <v>3.450119574261667</v>
      </c>
      <c r="CL71" s="27">
        <f t="shared" ref="CL71:CL105" si="69">IFERROR(MIN(($D71-SUM($E71:$I71)),SUM($AN71:$AR71))*AR71/SUM($AN71:$AR71),0)</f>
        <v>0</v>
      </c>
    </row>
    <row r="72" spans="3:90" x14ac:dyDescent="0.15">
      <c r="C72" s="13">
        <v>67</v>
      </c>
      <c r="D72" s="14">
        <v>28</v>
      </c>
      <c r="E72" s="14">
        <f>IFERROR(IF(求节点([1]基础状态预期!$D$17:$D$33,[1]基础状态预期!F$17:F$33,$C72)&lt;=0,0,求节点([1]基础状态预期!$D$17:$D$33,[1]基础状态预期!F$17:F$33,$C72)),0)</f>
        <v>0</v>
      </c>
      <c r="F72" s="14">
        <f>IFERROR(IF(求节点([1]基础状态预期!$D$17:$D$33,[1]基础状态预期!G$17:G$33,$C72)&lt;=0,0,求节点([1]基础状态预期!$D$17:$D$33,[1]基础状态预期!G$17:G$33,$C72)),0)</f>
        <v>0</v>
      </c>
      <c r="G72" s="14">
        <f>IFERROR(IF(求节点([1]基础状态预期!$D$17:$D$33,[1]基础状态预期!H$17:H$33,$C72)&lt;=0,0,求节点([1]基础状态预期!$D$17:$D$33,[1]基础状态预期!H$17:H$33,$C72)),0)</f>
        <v>0</v>
      </c>
      <c r="H72" s="14">
        <f>IFERROR(IF(求节点([1]基础状态预期!$D$17:$D$33,[1]基础状态预期!I$17:I$33,$C72)&lt;=0,0,求节点([1]基础状态预期!$D$17:$D$33,[1]基础状态预期!I$17:I$33,$C72)),0)</f>
        <v>2.5315060359498118</v>
      </c>
      <c r="I72" s="14">
        <f>IFERROR(IF(求节点([1]基础状态预期!$D$17:$D$33,[1]基础状态预期!J$17:J$33,$C72)&lt;=0,0,求节点([1]基础状态预期!$D$17:$D$33,[1]基础状态预期!J$17:J$33,$C72)),0)</f>
        <v>3.4684939640501882</v>
      </c>
      <c r="J72" s="14">
        <f>IFERROR(IF(求节点([1]基础状态预期!$D$17:$D$33,[1]基础状态预期!K$17:K$33,$C72)&lt;=0,0,求节点([1]基础状态预期!$D$17:$D$33,[1]基础状态预期!K$17:K$33,$C72)),0)</f>
        <v>0</v>
      </c>
      <c r="K72" s="14">
        <f>IFERROR(IF(求节点([1]基础状态预期!$D$17:$D$33,[1]基础状态预期!L$17:L$33,$C72)&lt;=0,0,求节点([1]基础状态预期!$D$17:$D$33,[1]基础状态预期!L$17:L$33,$C72)),0)</f>
        <v>0</v>
      </c>
      <c r="L72" s="14">
        <f>IFERROR(IF(求节点([1]基础状态预期!$D$17:$D$33,[1]基础状态预期!M$17:M$33,$C72)&lt;=0,0,求节点([1]基础状态预期!$D$17:$D$33,[1]基础状态预期!M$17:M$33,$C72)),0)</f>
        <v>0</v>
      </c>
      <c r="M72" s="14">
        <f>IFERROR(IF(求节点([1]基础状态预期!$D$17:$D$33,[1]基础状态预期!N$17:N$33,$C72)&lt;=0,0,求节点([1]基础状态预期!$D$17:$D$33,[1]基础状态预期!N$17:N$33,$C72)),0)</f>
        <v>3.8085067730730491</v>
      </c>
      <c r="N72" s="14">
        <f>IFERROR(IF(求节点([1]基础状态预期!$D$17:$D$33,[1]基础状态预期!O$17:O$33,$C72)&lt;=0,0,求节点([1]基础状态预期!$D$17:$D$33,[1]基础状态预期!O$17:O$33,$C72)),0)</f>
        <v>2.2860000669315563</v>
      </c>
      <c r="O72" s="14">
        <f t="shared" si="42"/>
        <v>0</v>
      </c>
      <c r="P72" s="14">
        <f t="shared" si="43"/>
        <v>6</v>
      </c>
      <c r="Q72" s="14">
        <f t="shared" si="44"/>
        <v>10</v>
      </c>
      <c r="R72" s="14">
        <f t="shared" si="45"/>
        <v>43</v>
      </c>
      <c r="S72" s="14">
        <f t="shared" si="46"/>
        <v>66</v>
      </c>
      <c r="T72" s="32">
        <f>IFERROR(IF(求节点([1]基础状态预期!$D$17:$D$55,[1]基础状态预期!P$17:P$55,$C72)&lt;=0,0,求节点([1]基础状态预期!$D$17:$D$55,[1]基础状态预期!P$17:P$55,$C72)),0)</f>
        <v>0</v>
      </c>
      <c r="U72" s="32">
        <f>IFERROR(IF(求节点([1]基础状态预期!$D$17:$D$55,[1]基础状态预期!Q$17:Q$55,$C72)&lt;=0,0,求节点([1]基础状态预期!$D$17:$D$55,[1]基础状态预期!Q$17:Q$55,$C72)),0)</f>
        <v>0</v>
      </c>
      <c r="V72" s="32">
        <f>IFERROR(IF(求节点([1]基础状态预期!$D$17:$D$55,[1]基础状态预期!R$17:R$55,$C72)&lt;=0,0,求节点([1]基础状态预期!$D$17:$D$55,[1]基础状态预期!R$17:R$55,$C72)),0)</f>
        <v>2.68</v>
      </c>
      <c r="W72" s="32">
        <f>IFERROR(IF(求节点([1]基础状态预期!$D$17:$D$55,[1]基础状态预期!S$17:S$55,$C72)&lt;=0,0,求节点([1]基础状态预期!$D$17:$D$55,[1]基础状态预期!S$17:S$55,$C72)),0)</f>
        <v>2.68</v>
      </c>
      <c r="X72" s="32">
        <f>IFERROR(IF(求节点([1]基础状态预期!$D$17:$D$55,[1]基础状态预期!T$17:T$55,$C72)&lt;=0,0,求节点([1]基础状态预期!$D$17:$D$55,[1]基础状态预期!T$17:T$55,$C72)),0)</f>
        <v>2.68</v>
      </c>
      <c r="Y72" s="32">
        <f>IFERROR(IF(求节点([1]基础状态预期!$D$17:$D$55,[1]基础状态预期!U$17:U$55,$C72)&lt;=0,0,求节点([1]基础状态预期!$D$17:$D$55,[1]基础状态预期!U$17:U$55,$C72)),0)</f>
        <v>0</v>
      </c>
      <c r="Z72" s="32">
        <f>MIN(IFERROR(IF(求节点([1]基础状态预期!$D$17:$D$55,[1]基础状态预期!V$17:V$55,$C72)&lt;=0,0,求节点([1]基础状态预期!$D$17:$D$55,[1]基础状态预期!V$17:V$55,$C72)),0),10)</f>
        <v>0</v>
      </c>
      <c r="AA72" s="32">
        <f>MIN(IFERROR(IF(求节点([1]基础状态预期!$D$17:$D$55,[1]基础状态预期!W$17:W$55,$C72)&lt;=0,0,求节点([1]基础状态预期!$D$17:$D$55,[1]基础状态预期!W$17:W$55,$C72)),0),60)</f>
        <v>60</v>
      </c>
      <c r="AB72" s="32">
        <f>MIN(IFERROR(IF(求节点([1]基础状态预期!$D$17:$D$55,[1]基础状态预期!X$17:X$55,$C72)&lt;=0,0,求节点([1]基础状态预期!$D$17:$D$55,[1]基础状态预期!X$17:X$55,$C72)),0),80)</f>
        <v>80</v>
      </c>
      <c r="AC72" s="32">
        <f>MIN(IFERROR(IF(求节点([1]基础状态预期!$D$17:$D$55,[1]基础状态预期!Y$17:Y$55,$C72)&lt;=0,0,求节点([1]基础状态预期!$D$17:$D$55,[1]基础状态预期!Y$17:Y$55,$C72)),0),80)</f>
        <v>80</v>
      </c>
      <c r="AD72" s="32">
        <f>IFERROR(IF(求节点([1]基础状态预期!$D$17:$D$55,[1]基础状态预期!Z$17:Z$55,$C72)&lt;=0,0,求节点([1]基础状态预期!$D$17:$D$55,[1]基础状态预期!Z$17:Z$55,$C72)),0)</f>
        <v>0</v>
      </c>
      <c r="AE72" s="32">
        <f>IFERROR(IF(求节点([1]基础状态预期!$D$17:$D$55,[1]基础状态预期!AA$17:AA$55,$C72)&lt;=0,0,求节点([1]基础状态预期!$D$17:$D$55,[1]基础状态预期!AA$17:AA$55,$C72)),0)</f>
        <v>0</v>
      </c>
      <c r="AF72" s="32">
        <f>IFERROR(IF(求节点([1]基础状态预期!$D$17:$D$55,[1]基础状态预期!AB$17:AB$55,$C72)&lt;=0,0,求节点([1]基础状态预期!$D$17:$D$55,[1]基础状态预期!AB$17:AB$55,$C72)),0)</f>
        <v>0</v>
      </c>
      <c r="AG72" s="32">
        <f>IFERROR(IF(求节点([1]基础状态预期!$D$17:$D$55,[1]基础状态预期!AC$17:AC$55,$C72)&lt;=0,0,求节点([1]基础状态预期!$D$17:$D$55,[1]基础状态预期!AC$17:AC$55,$C72)),0)</f>
        <v>2</v>
      </c>
      <c r="AH72" s="32">
        <f>IFERROR(IF(求节点([1]基础状态预期!$D$17:$D$55,[1]基础状态预期!AD$17:AD$55,$C72)&lt;=0,0,求节点([1]基础状态预期!$D$17:$D$55,[1]基础状态预期!AD$17:AD$55,$C72)),0)</f>
        <v>2</v>
      </c>
      <c r="AI72" s="14">
        <f t="shared" si="47"/>
        <v>0</v>
      </c>
      <c r="AJ72" s="14">
        <f t="shared" si="48"/>
        <v>0</v>
      </c>
      <c r="AK72" s="14">
        <f t="shared" si="49"/>
        <v>0</v>
      </c>
      <c r="AL72" s="14">
        <f t="shared" si="50"/>
        <v>30</v>
      </c>
      <c r="AM72" s="14">
        <f t="shared" si="51"/>
        <v>80</v>
      </c>
      <c r="AN72" s="14">
        <v>0</v>
      </c>
      <c r="AO72" s="14">
        <f>IFERROR(IF(求节点([1]各r阵容卡情况!$F$11:$F$27,[1]各r阵容卡情况!G$11:G$27,$C72)&lt;=0,0,求节点([1]各r阵容卡情况!$F$11:$F$27,[1]各r阵容卡情况!G$11:G$27,$C72)),0)</f>
        <v>3.5945181078494355</v>
      </c>
      <c r="AP72" s="14">
        <f>IFERROR(IF(求节点([1]各r阵容卡情况!$F$11:$F$27,[1]各r阵容卡情况!H$11:H$27,$C72)&lt;=0,0,求节点([1]各r阵容卡情况!$F$11:$F$27,[1]各r阵容卡情况!H$11:H$27,$C72)),0)</f>
        <v>13.468493964050188</v>
      </c>
      <c r="AQ72" s="14">
        <f>IFERROR(IF(求节点([1]各r阵容卡情况!$F$11:$F$27,[1]各r阵容卡情况!I$11:I$27,$C72)&lt;=0,0,求节点([1]各r阵容卡情况!$F$11:$F$27,[1]各r阵容卡情况!I$11:I$27,$C72)),0)</f>
        <v>3.9369879281003763</v>
      </c>
      <c r="AR72" s="14">
        <f>IFERROR(IF(求节点([1]各r阵容卡情况!$F$11:$F$27,[1]各r阵容卡情况!J$11:J$27,$C72)&lt;=0,0,求节点([1]各r阵容卡情况!$F$11:$F$27,[1]各r阵容卡情况!J$11:J$27,$C72)),0)</f>
        <v>0</v>
      </c>
      <c r="AS72" s="14">
        <v>0</v>
      </c>
      <c r="AT72" s="14">
        <f>IFERROR(IF(求节点([1]各r阵容卡情况!$F$11:$F$27,[1]各r阵容卡情况!K$11:K$27,$C72)&lt;=0,0,求节点([1]各r阵容卡情况!$F$11:$F$27,[1]各r阵容卡情况!K$11:K$27,$C72)),0)</f>
        <v>3</v>
      </c>
      <c r="AU72" s="14">
        <f>IFERROR(IF(求节点([1]各r阵容卡情况!$F$11:$F$27,[1]各r阵容卡情况!L$11:L$27,$C72)&lt;=0,0,求节点([1]各r阵容卡情况!$F$11:$F$27,[1]各r阵容卡情况!L$11:L$27,$C72)),0)</f>
        <v>6</v>
      </c>
      <c r="AV72" s="14">
        <f>IFERROR(IF(求节点([1]各r阵容卡情况!$F$11:$F$27,[1]各r阵容卡情况!M$11:M$27,$C72)&lt;=0,0,求节点([1]各r阵容卡情况!$F$11:$F$27,[1]各r阵容卡情况!M$11:M$27,$C72)),0)</f>
        <v>3.8085067730730491</v>
      </c>
      <c r="AW72" s="14">
        <f>IFERROR(IF(求节点([1]各r阵容卡情况!$F$11:$F$27,[1]各r阵容卡情况!N$11:N$27,$C72)&lt;=0,0,求节点([1]各r阵容卡情况!$F$11:$F$27,[1]各r阵容卡情况!N$11:N$27,$C72)),0)</f>
        <v>2.2860000669315563</v>
      </c>
      <c r="AX72" s="14">
        <f t="shared" si="52"/>
        <v>0</v>
      </c>
      <c r="AY72" s="14">
        <f t="shared" si="53"/>
        <v>15</v>
      </c>
      <c r="AZ72" s="14">
        <f t="shared" si="54"/>
        <v>40</v>
      </c>
      <c r="BA72" s="14">
        <f t="shared" si="55"/>
        <v>43</v>
      </c>
      <c r="BB72" s="14">
        <f t="shared" si="56"/>
        <v>66</v>
      </c>
      <c r="BC72" s="14">
        <v>0</v>
      </c>
      <c r="BD72" s="15">
        <f>IFERROR(IF(求节点([1]各r阵容卡情况!$F$11:$F$27,[1]各r阵容卡情况!S$11:S$27,$C72)&lt;=0,0,求节点([1]各r阵容卡情况!$F$11:$F$27,[1]各r阵容卡情况!S$11:S$27,$C72)),0)</f>
        <v>2.68</v>
      </c>
      <c r="BE72" s="15">
        <f>IFERROR(IF(求节点([1]各r阵容卡情况!$F$11:$F$27,[1]各r阵容卡情况!T$11:T$27,$C72)&lt;=0,0,求节点([1]各r阵容卡情况!$F$11:$F$27,[1]各r阵容卡情况!T$11:T$27,$C72)),0)</f>
        <v>2.68</v>
      </c>
      <c r="BF72" s="15">
        <f>IFERROR(IF(求节点([1]各r阵容卡情况!$F$11:$F$27,[1]各r阵容卡情况!U$11:U$27,$C72)&lt;=0,0,求节点([1]各r阵容卡情况!$F$11:$F$27,[1]各r阵容卡情况!U$11:U$27,$C72)),0)</f>
        <v>2.68</v>
      </c>
      <c r="BG72" s="15">
        <f>IFERROR(IF(求节点([1]各r阵容卡情况!$F$11:$F$27,[1]各r阵容卡情况!V$11:V$27,$C72)&lt;=0,0,求节点([1]各r阵容卡情况!$F$11:$F$27,[1]各r阵容卡情况!V$11:V$27,$C72)),0)</f>
        <v>2.68</v>
      </c>
      <c r="BH72" s="14">
        <f t="shared" si="57"/>
        <v>10</v>
      </c>
      <c r="BI72" s="14">
        <f t="shared" si="57"/>
        <v>10</v>
      </c>
      <c r="BJ72" s="14">
        <f t="shared" si="58"/>
        <v>60</v>
      </c>
      <c r="BK72" s="14">
        <f t="shared" si="59"/>
        <v>67</v>
      </c>
      <c r="BL72" s="14">
        <f t="shared" si="59"/>
        <v>67</v>
      </c>
      <c r="BM72" s="14">
        <v>0</v>
      </c>
      <c r="BN72" s="14">
        <f>IFERROR(IF(求节点([1]各r阵容卡情况!$F$11:$F$27,[1]各r阵容卡情况!AA$11:AA$27,$C72)&lt;=0,0,求节点([1]各r阵容卡情况!$F$11:$F$27,[1]各r阵容卡情况!AA$11:AA$27,$C72)),0)</f>
        <v>0</v>
      </c>
      <c r="BO72" s="14">
        <f>IFERROR(IF(求节点([1]各r阵容卡情况!$F$11:$F$27,[1]各r阵容卡情况!AB$11:AB$27,$C72)&lt;=0,0,求节点([1]各r阵容卡情况!$F$11:$F$27,[1]各r阵容卡情况!AB$11:AB$27,$C72)),0)</f>
        <v>2</v>
      </c>
      <c r="BP72" s="14">
        <f>IFERROR(IF(求节点([1]各r阵容卡情况!$F$11:$F$27,[1]各r阵容卡情况!AC$11:AC$27,$C72)&lt;=0,0,求节点([1]各r阵容卡情况!$F$11:$F$27,[1]各r阵容卡情况!AC$11:AC$27,$C72)),0)</f>
        <v>2</v>
      </c>
      <c r="BQ72" s="14">
        <f>IFERROR(IF(求节点([1]各r阵容卡情况!$F$11:$F$27,[1]各r阵容卡情况!AD$11:AD$27,$C72)&lt;=0,0,求节点([1]各r阵容卡情况!$F$11:$F$27,[1]各r阵容卡情况!AD$11:AD$27,$C72)),0)</f>
        <v>2</v>
      </c>
      <c r="BR72" s="14">
        <f t="shared" si="60"/>
        <v>0</v>
      </c>
      <c r="BS72" s="14">
        <f t="shared" si="61"/>
        <v>0</v>
      </c>
      <c r="BT72" s="14">
        <f t="shared" si="62"/>
        <v>4</v>
      </c>
      <c r="BU72" s="14">
        <f t="shared" si="63"/>
        <v>30</v>
      </c>
      <c r="BV72" s="14">
        <f t="shared" si="64"/>
        <v>80</v>
      </c>
      <c r="CH72" s="27">
        <f t="shared" si="65"/>
        <v>0</v>
      </c>
      <c r="CI72" s="27">
        <f t="shared" si="66"/>
        <v>3.594518107849435</v>
      </c>
      <c r="CJ72" s="27">
        <f t="shared" si="67"/>
        <v>13.468493964050188</v>
      </c>
      <c r="CK72" s="27">
        <f t="shared" si="68"/>
        <v>3.9369879281003763</v>
      </c>
      <c r="CL72" s="27">
        <f t="shared" si="69"/>
        <v>0</v>
      </c>
    </row>
    <row r="73" spans="3:90" x14ac:dyDescent="0.15">
      <c r="C73" s="13">
        <v>68</v>
      </c>
      <c r="D73" s="14">
        <v>29</v>
      </c>
      <c r="E73" s="14">
        <f>IFERROR(IF(求节点([1]基础状态预期!$D$17:$D$33,[1]基础状态预期!F$17:F$33,$C73)&lt;=0,0,求节点([1]基础状态预期!$D$17:$D$33,[1]基础状态预期!F$17:F$33,$C73)),0)</f>
        <v>0</v>
      </c>
      <c r="F73" s="14">
        <f>IFERROR(IF(求节点([1]基础状态预期!$D$17:$D$33,[1]基础状态预期!G$17:G$33,$C73)&lt;=0,0,求节点([1]基础状态预期!$D$17:$D$33,[1]基础状态预期!G$17:G$33,$C73)),0)</f>
        <v>0</v>
      </c>
      <c r="G73" s="14">
        <f>IFERROR(IF(求节点([1]基础状态预期!$D$17:$D$33,[1]基础状态预期!H$17:H$33,$C73)&lt;=0,0,求节点([1]基础状态预期!$D$17:$D$33,[1]基础状态预期!H$17:H$33,$C73)),0)</f>
        <v>0</v>
      </c>
      <c r="H73" s="14">
        <f>IFERROR(IF(求节点([1]基础状态预期!$D$17:$D$33,[1]基础状态预期!I$17:I$33,$C73)&lt;=0,0,求节点([1]基础状态预期!$D$17:$D$33,[1]基础状态预期!I$17:I$33,$C73)),0)</f>
        <v>2.288071859030457</v>
      </c>
      <c r="I73" s="14">
        <f>IFERROR(IF(求节点([1]基础状态预期!$D$17:$D$33,[1]基础状态预期!J$17:J$33,$C73)&lt;=0,0,求节点([1]基础状态预期!$D$17:$D$33,[1]基础状态预期!J$17:J$33,$C73)),0)</f>
        <v>3.711928140969543</v>
      </c>
      <c r="J73" s="14">
        <f>IFERROR(IF(求节点([1]基础状态预期!$D$17:$D$33,[1]基础状态预期!K$17:K$33,$C73)&lt;=0,0,求节点([1]基础状态预期!$D$17:$D$33,[1]基础状态预期!K$17:K$33,$C73)),0)</f>
        <v>0</v>
      </c>
      <c r="K73" s="14">
        <f>IFERROR(IF(求节点([1]基础状态预期!$D$17:$D$33,[1]基础状态预期!L$17:L$33,$C73)&lt;=0,0,求节点([1]基础状态预期!$D$17:$D$33,[1]基础状态预期!L$17:L$33,$C73)),0)</f>
        <v>0</v>
      </c>
      <c r="L73" s="14">
        <f>IFERROR(IF(求节点([1]基础状态预期!$D$17:$D$33,[1]基础状态预期!M$17:M$33,$C73)&lt;=0,0,求节点([1]基础状态预期!$D$17:$D$33,[1]基础状态预期!M$17:M$33,$C73)),0)</f>
        <v>0</v>
      </c>
      <c r="M73" s="14">
        <f>IFERROR(IF(求节点([1]基础状态预期!$D$17:$D$33,[1]基础状态预期!N$17:N$33,$C73)&lt;=0,0,求节点([1]基础状态预期!$D$17:$D$33,[1]基础状态预期!N$17:N$33,$C73)),0)</f>
        <v>3.8768304061994669</v>
      </c>
      <c r="N73" s="14">
        <f>IFERROR(IF(求节点([1]基础状态预期!$D$17:$D$33,[1]基础状态预期!O$17:O$33,$C73)&lt;=0,0,求节点([1]基础状态预期!$D$17:$D$33,[1]基础状态预期!O$17:O$33,$C73)),0)</f>
        <v>2.3566690813277518</v>
      </c>
      <c r="O73" s="14">
        <f t="shared" si="42"/>
        <v>0</v>
      </c>
      <c r="P73" s="14">
        <f t="shared" si="43"/>
        <v>6</v>
      </c>
      <c r="Q73" s="14">
        <f t="shared" si="44"/>
        <v>10</v>
      </c>
      <c r="R73" s="14">
        <f t="shared" si="45"/>
        <v>43</v>
      </c>
      <c r="S73" s="14">
        <f t="shared" si="46"/>
        <v>66</v>
      </c>
      <c r="T73" s="32">
        <f>IFERROR(IF(求节点([1]基础状态预期!$D$17:$D$55,[1]基础状态预期!P$17:P$55,$C73)&lt;=0,0,求节点([1]基础状态预期!$D$17:$D$55,[1]基础状态预期!P$17:P$55,$C73)),0)</f>
        <v>0</v>
      </c>
      <c r="U73" s="32">
        <f>IFERROR(IF(求节点([1]基础状态预期!$D$17:$D$55,[1]基础状态预期!Q$17:Q$55,$C73)&lt;=0,0,求节点([1]基础状态预期!$D$17:$D$55,[1]基础状态预期!Q$17:Q$55,$C73)),0)</f>
        <v>0</v>
      </c>
      <c r="V73" s="32">
        <f>IFERROR(IF(求节点([1]基础状态预期!$D$17:$D$55,[1]基础状态预期!R$17:R$55,$C73)&lt;=0,0,求节点([1]基础状态预期!$D$17:$D$55,[1]基础状态预期!R$17:R$55,$C73)),0)</f>
        <v>2.7199999999999998</v>
      </c>
      <c r="W73" s="32">
        <f>IFERROR(IF(求节点([1]基础状态预期!$D$17:$D$55,[1]基础状态预期!S$17:S$55,$C73)&lt;=0,0,求节点([1]基础状态预期!$D$17:$D$55,[1]基础状态预期!S$17:S$55,$C73)),0)</f>
        <v>2.72</v>
      </c>
      <c r="X73" s="32">
        <f>IFERROR(IF(求节点([1]基础状态预期!$D$17:$D$55,[1]基础状态预期!T$17:T$55,$C73)&lt;=0,0,求节点([1]基础状态预期!$D$17:$D$55,[1]基础状态预期!T$17:T$55,$C73)),0)</f>
        <v>2.72</v>
      </c>
      <c r="Y73" s="32">
        <f>IFERROR(IF(求节点([1]基础状态预期!$D$17:$D$55,[1]基础状态预期!U$17:U$55,$C73)&lt;=0,0,求节点([1]基础状态预期!$D$17:$D$55,[1]基础状态预期!U$17:U$55,$C73)),0)</f>
        <v>0</v>
      </c>
      <c r="Z73" s="32">
        <f>MIN(IFERROR(IF(求节点([1]基础状态预期!$D$17:$D$55,[1]基础状态预期!V$17:V$55,$C73)&lt;=0,0,求节点([1]基础状态预期!$D$17:$D$55,[1]基础状态预期!V$17:V$55,$C73)),0),10)</f>
        <v>0</v>
      </c>
      <c r="AA73" s="32">
        <f>MIN(IFERROR(IF(求节点([1]基础状态预期!$D$17:$D$55,[1]基础状态预期!W$17:W$55,$C73)&lt;=0,0,求节点([1]基础状态预期!$D$17:$D$55,[1]基础状态预期!W$17:W$55,$C73)),0),60)</f>
        <v>60</v>
      </c>
      <c r="AB73" s="32">
        <f>MIN(IFERROR(IF(求节点([1]基础状态预期!$D$17:$D$55,[1]基础状态预期!X$17:X$55,$C73)&lt;=0,0,求节点([1]基础状态预期!$D$17:$D$55,[1]基础状态预期!X$17:X$55,$C73)),0),80)</f>
        <v>80</v>
      </c>
      <c r="AC73" s="32">
        <f>MIN(IFERROR(IF(求节点([1]基础状态预期!$D$17:$D$55,[1]基础状态预期!Y$17:Y$55,$C73)&lt;=0,0,求节点([1]基础状态预期!$D$17:$D$55,[1]基础状态预期!Y$17:Y$55,$C73)),0),80)</f>
        <v>80</v>
      </c>
      <c r="AD73" s="32">
        <f>IFERROR(IF(求节点([1]基础状态预期!$D$17:$D$55,[1]基础状态预期!Z$17:Z$55,$C73)&lt;=0,0,求节点([1]基础状态预期!$D$17:$D$55,[1]基础状态预期!Z$17:Z$55,$C73)),0)</f>
        <v>0</v>
      </c>
      <c r="AE73" s="32">
        <f>IFERROR(IF(求节点([1]基础状态预期!$D$17:$D$55,[1]基础状态预期!AA$17:AA$55,$C73)&lt;=0,0,求节点([1]基础状态预期!$D$17:$D$55,[1]基础状态预期!AA$17:AA$55,$C73)),0)</f>
        <v>0</v>
      </c>
      <c r="AF73" s="32">
        <f>IFERROR(IF(求节点([1]基础状态预期!$D$17:$D$55,[1]基础状态预期!AB$17:AB$55,$C73)&lt;=0,0,求节点([1]基础状态预期!$D$17:$D$55,[1]基础状态预期!AB$17:AB$55,$C73)),0)</f>
        <v>0</v>
      </c>
      <c r="AG73" s="32">
        <f>IFERROR(IF(求节点([1]基础状态预期!$D$17:$D$55,[1]基础状态预期!AC$17:AC$55,$C73)&lt;=0,0,求节点([1]基础状态预期!$D$17:$D$55,[1]基础状态预期!AC$17:AC$55,$C73)),0)</f>
        <v>2</v>
      </c>
      <c r="AH73" s="32">
        <f>IFERROR(IF(求节点([1]基础状态预期!$D$17:$D$55,[1]基础状态预期!AD$17:AD$55,$C73)&lt;=0,0,求节点([1]基础状态预期!$D$17:$D$55,[1]基础状态预期!AD$17:AD$55,$C73)),0)</f>
        <v>2</v>
      </c>
      <c r="AI73" s="14">
        <f t="shared" si="47"/>
        <v>0</v>
      </c>
      <c r="AJ73" s="14">
        <f t="shared" si="48"/>
        <v>0</v>
      </c>
      <c r="AK73" s="14">
        <f t="shared" si="49"/>
        <v>0</v>
      </c>
      <c r="AL73" s="14">
        <f t="shared" si="50"/>
        <v>30</v>
      </c>
      <c r="AM73" s="14">
        <f t="shared" si="51"/>
        <v>80</v>
      </c>
      <c r="AN73" s="14">
        <v>0</v>
      </c>
      <c r="AO73" s="14">
        <f>IFERROR(IF(求节点([1]各r阵容卡情况!$F$11:$F$27,[1]各r阵容卡情况!G$11:G$27,$C73)&lt;=0,0,求节点([1]各r阵容卡情况!$F$11:$F$27,[1]各r阵容卡情况!G$11:G$27,$C73)),0)</f>
        <v>2.8642155770913713</v>
      </c>
      <c r="AP73" s="14">
        <f>IFERROR(IF(求节点([1]各r阵容卡情况!$F$11:$F$27,[1]各r阵容卡情况!H$11:H$27,$C73)&lt;=0,0,求节点([1]各r阵容卡情况!$F$11:$F$27,[1]各r阵容卡情况!H$11:H$27,$C73)),0)</f>
        <v>13.711928140969542</v>
      </c>
      <c r="AQ73" s="14">
        <f>IFERROR(IF(求节点([1]各r阵容卡情况!$F$11:$F$27,[1]各r阵容卡情况!I$11:I$27,$C73)&lt;=0,0,求节点([1]各r阵容卡情况!$F$11:$F$27,[1]各r阵容卡情况!I$11:I$27,$C73)),0)</f>
        <v>4.4238562819390861</v>
      </c>
      <c r="AR73" s="14">
        <f>IFERROR(IF(求节点([1]各r阵容卡情况!$F$11:$F$27,[1]各r阵容卡情况!J$11:J$27,$C73)&lt;=0,0,求节点([1]各r阵容卡情况!$F$11:$F$27,[1]各r阵容卡情况!J$11:J$27,$C73)),0)</f>
        <v>0</v>
      </c>
      <c r="AS73" s="14">
        <v>0</v>
      </c>
      <c r="AT73" s="14">
        <f>IFERROR(IF(求节点([1]各r阵容卡情况!$F$11:$F$27,[1]各r阵容卡情况!K$11:K$27,$C73)&lt;=0,0,求节点([1]各r阵容卡情况!$F$11:$F$27,[1]各r阵容卡情况!K$11:K$27,$C73)),0)</f>
        <v>3</v>
      </c>
      <c r="AU73" s="14">
        <f>IFERROR(IF(求节点([1]各r阵容卡情况!$F$11:$F$27,[1]各r阵容卡情况!L$11:L$27,$C73)&lt;=0,0,求节点([1]各r阵容卡情况!$F$11:$F$27,[1]各r阵容卡情况!L$11:L$27,$C73)),0)</f>
        <v>6</v>
      </c>
      <c r="AV73" s="14">
        <f>IFERROR(IF(求节点([1]各r阵容卡情况!$F$11:$F$27,[1]各r阵容卡情况!M$11:M$27,$C73)&lt;=0,0,求节点([1]各r阵容卡情况!$F$11:$F$27,[1]各r阵容卡情况!M$11:M$27,$C73)),0)</f>
        <v>3.8768304061994669</v>
      </c>
      <c r="AW73" s="14">
        <f>IFERROR(IF(求节点([1]各r阵容卡情况!$F$11:$F$27,[1]各r阵容卡情况!N$11:N$27,$C73)&lt;=0,0,求节点([1]各r阵容卡情况!$F$11:$F$27,[1]各r阵容卡情况!N$11:N$27,$C73)),0)</f>
        <v>2.3566690813277518</v>
      </c>
      <c r="AX73" s="14">
        <f t="shared" si="52"/>
        <v>0</v>
      </c>
      <c r="AY73" s="14">
        <f t="shared" si="53"/>
        <v>15</v>
      </c>
      <c r="AZ73" s="14">
        <f t="shared" si="54"/>
        <v>40</v>
      </c>
      <c r="BA73" s="14">
        <f t="shared" si="55"/>
        <v>43</v>
      </c>
      <c r="BB73" s="14">
        <f t="shared" si="56"/>
        <v>66</v>
      </c>
      <c r="BC73" s="14">
        <v>0</v>
      </c>
      <c r="BD73" s="15">
        <f>IFERROR(IF(求节点([1]各r阵容卡情况!$F$11:$F$27,[1]各r阵容卡情况!S$11:S$27,$C73)&lt;=0,0,求节点([1]各r阵容卡情况!$F$11:$F$27,[1]各r阵容卡情况!S$11:S$27,$C73)),0)</f>
        <v>2.72</v>
      </c>
      <c r="BE73" s="15">
        <f>IFERROR(IF(求节点([1]各r阵容卡情况!$F$11:$F$27,[1]各r阵容卡情况!T$11:T$27,$C73)&lt;=0,0,求节点([1]各r阵容卡情况!$F$11:$F$27,[1]各r阵容卡情况!T$11:T$27,$C73)),0)</f>
        <v>2.72</v>
      </c>
      <c r="BF73" s="15">
        <f>IFERROR(IF(求节点([1]各r阵容卡情况!$F$11:$F$27,[1]各r阵容卡情况!U$11:U$27,$C73)&lt;=0,0,求节点([1]各r阵容卡情况!$F$11:$F$27,[1]各r阵容卡情况!U$11:U$27,$C73)),0)</f>
        <v>2.72</v>
      </c>
      <c r="BG73" s="15">
        <f>IFERROR(IF(求节点([1]各r阵容卡情况!$F$11:$F$27,[1]各r阵容卡情况!V$11:V$27,$C73)&lt;=0,0,求节点([1]各r阵容卡情况!$F$11:$F$27,[1]各r阵容卡情况!V$11:V$27,$C73)),0)</f>
        <v>2.72</v>
      </c>
      <c r="BH73" s="14">
        <f t="shared" si="57"/>
        <v>10</v>
      </c>
      <c r="BI73" s="14">
        <f t="shared" si="57"/>
        <v>10</v>
      </c>
      <c r="BJ73" s="14">
        <f t="shared" si="58"/>
        <v>60</v>
      </c>
      <c r="BK73" s="14">
        <f t="shared" si="59"/>
        <v>68</v>
      </c>
      <c r="BL73" s="14">
        <f t="shared" si="59"/>
        <v>68</v>
      </c>
      <c r="BM73" s="14">
        <v>0</v>
      </c>
      <c r="BN73" s="14">
        <f>IFERROR(IF(求节点([1]各r阵容卡情况!$F$11:$F$27,[1]各r阵容卡情况!AA$11:AA$27,$C73)&lt;=0,0,求节点([1]各r阵容卡情况!$F$11:$F$27,[1]各r阵容卡情况!AA$11:AA$27,$C73)),0)</f>
        <v>0</v>
      </c>
      <c r="BO73" s="14">
        <f>IFERROR(IF(求节点([1]各r阵容卡情况!$F$11:$F$27,[1]各r阵容卡情况!AB$11:AB$27,$C73)&lt;=0,0,求节点([1]各r阵容卡情况!$F$11:$F$27,[1]各r阵容卡情况!AB$11:AB$27,$C73)),0)</f>
        <v>2</v>
      </c>
      <c r="BP73" s="14">
        <f>IFERROR(IF(求节点([1]各r阵容卡情况!$F$11:$F$27,[1]各r阵容卡情况!AC$11:AC$27,$C73)&lt;=0,0,求节点([1]各r阵容卡情况!$F$11:$F$27,[1]各r阵容卡情况!AC$11:AC$27,$C73)),0)</f>
        <v>2</v>
      </c>
      <c r="BQ73" s="14">
        <f>IFERROR(IF(求节点([1]各r阵容卡情况!$F$11:$F$27,[1]各r阵容卡情况!AD$11:AD$27,$C73)&lt;=0,0,求节点([1]各r阵容卡情况!$F$11:$F$27,[1]各r阵容卡情况!AD$11:AD$27,$C73)),0)</f>
        <v>2</v>
      </c>
      <c r="BR73" s="14">
        <f t="shared" si="60"/>
        <v>0</v>
      </c>
      <c r="BS73" s="14">
        <f t="shared" si="61"/>
        <v>0</v>
      </c>
      <c r="BT73" s="14">
        <f t="shared" si="62"/>
        <v>4</v>
      </c>
      <c r="BU73" s="14">
        <f t="shared" si="63"/>
        <v>30</v>
      </c>
      <c r="BV73" s="14">
        <f t="shared" si="64"/>
        <v>80</v>
      </c>
      <c r="CH73" s="27">
        <f t="shared" si="65"/>
        <v>0</v>
      </c>
      <c r="CI73" s="27">
        <f t="shared" si="66"/>
        <v>2.8642155770913713</v>
      </c>
      <c r="CJ73" s="27">
        <f t="shared" si="67"/>
        <v>13.711928140969544</v>
      </c>
      <c r="CK73" s="27">
        <f t="shared" si="68"/>
        <v>4.4238562819390861</v>
      </c>
      <c r="CL73" s="27">
        <f t="shared" si="69"/>
        <v>0</v>
      </c>
    </row>
    <row r="74" spans="3:90" x14ac:dyDescent="0.15">
      <c r="C74" s="13">
        <v>69</v>
      </c>
      <c r="D74" s="14">
        <v>29</v>
      </c>
      <c r="E74" s="14">
        <f>IFERROR(IF(求节点([1]基础状态预期!$D$17:$D$33,[1]基础状态预期!F$17:F$33,$C74)&lt;=0,0,求节点([1]基础状态预期!$D$17:$D$33,[1]基础状态预期!F$17:F$33,$C74)),0)</f>
        <v>0</v>
      </c>
      <c r="F74" s="14">
        <f>IFERROR(IF(求节点([1]基础状态预期!$D$17:$D$33,[1]基础状态预期!G$17:G$33,$C74)&lt;=0,0,求节点([1]基础状态预期!$D$17:$D$33,[1]基础状态预期!G$17:G$33,$C74)),0)</f>
        <v>0</v>
      </c>
      <c r="G74" s="14">
        <f>IFERROR(IF(求节点([1]基础状态预期!$D$17:$D$33,[1]基础状态预期!H$17:H$33,$C74)&lt;=0,0,求节点([1]基础状态预期!$D$17:$D$33,[1]基础状态预期!H$17:H$33,$C74)),0)</f>
        <v>0</v>
      </c>
      <c r="H74" s="14">
        <f>IFERROR(IF(求节点([1]基础状态预期!$D$17:$D$33,[1]基础状态预期!I$17:I$33,$C74)&lt;=0,0,求节点([1]基础状态预期!$D$17:$D$33,[1]基础状态预期!I$17:I$33,$C74)),0)</f>
        <v>2.0446376821111025</v>
      </c>
      <c r="I74" s="14">
        <f>IFERROR(IF(求节点([1]基础状态预期!$D$17:$D$33,[1]基础状态预期!J$17:J$33,$C74)&lt;=0,0,求节点([1]基础状态预期!$D$17:$D$33,[1]基础状态预期!J$17:J$33,$C74)),0)</f>
        <v>3.9553623178888975</v>
      </c>
      <c r="J74" s="14">
        <f>IFERROR(IF(求节点([1]基础状态预期!$D$17:$D$33,[1]基础状态预期!K$17:K$33,$C74)&lt;=0,0,求节点([1]基础状态预期!$D$17:$D$33,[1]基础状态预期!K$17:K$33,$C74)),0)</f>
        <v>0</v>
      </c>
      <c r="K74" s="14">
        <f>IFERROR(IF(求节点([1]基础状态预期!$D$17:$D$33,[1]基础状态预期!L$17:L$33,$C74)&lt;=0,0,求节点([1]基础状态预期!$D$17:$D$33,[1]基础状态预期!L$17:L$33,$C74)),0)</f>
        <v>0</v>
      </c>
      <c r="L74" s="14">
        <f>IFERROR(IF(求节点([1]基础状态预期!$D$17:$D$33,[1]基础状态预期!M$17:M$33,$C74)&lt;=0,0,求节点([1]基础状态预期!$D$17:$D$33,[1]基础状态预期!M$17:M$33,$C74)),0)</f>
        <v>0</v>
      </c>
      <c r="M74" s="14">
        <f>IFERROR(IF(求节点([1]基础状态预期!$D$17:$D$33,[1]基础状态预期!N$17:N$33,$C74)&lt;=0,0,求节点([1]基础状态预期!$D$17:$D$33,[1]基础状态预期!N$17:N$33,$C74)),0)</f>
        <v>3.9451540393258844</v>
      </c>
      <c r="N74" s="14">
        <f>IFERROR(IF(求节点([1]基础状态预期!$D$17:$D$33,[1]基础状态预期!O$17:O$33,$C74)&lt;=0,0,求节点([1]基础状态预期!$D$17:$D$33,[1]基础状态预期!O$17:O$33,$C74)),0)</f>
        <v>2.4273380957239477</v>
      </c>
      <c r="O74" s="14">
        <f t="shared" si="42"/>
        <v>0</v>
      </c>
      <c r="P74" s="14">
        <f t="shared" si="43"/>
        <v>6</v>
      </c>
      <c r="Q74" s="14">
        <f t="shared" si="44"/>
        <v>10</v>
      </c>
      <c r="R74" s="14">
        <f t="shared" si="45"/>
        <v>43</v>
      </c>
      <c r="S74" s="14">
        <f t="shared" si="46"/>
        <v>66</v>
      </c>
      <c r="T74" s="32">
        <f>IFERROR(IF(求节点([1]基础状态预期!$D$17:$D$55,[1]基础状态预期!P$17:P$55,$C74)&lt;=0,0,求节点([1]基础状态预期!$D$17:$D$55,[1]基础状态预期!P$17:P$55,$C74)),0)</f>
        <v>0</v>
      </c>
      <c r="U74" s="32">
        <f>IFERROR(IF(求节点([1]基础状态预期!$D$17:$D$55,[1]基础状态预期!Q$17:Q$55,$C74)&lt;=0,0,求节点([1]基础状态预期!$D$17:$D$55,[1]基础状态预期!Q$17:Q$55,$C74)),0)</f>
        <v>0</v>
      </c>
      <c r="V74" s="32">
        <f>IFERROR(IF(求节点([1]基础状态预期!$D$17:$D$55,[1]基础状态预期!R$17:R$55,$C74)&lt;=0,0,求节点([1]基础状态预期!$D$17:$D$55,[1]基础状态预期!R$17:R$55,$C74)),0)</f>
        <v>2.76</v>
      </c>
      <c r="W74" s="32">
        <f>IFERROR(IF(求节点([1]基础状态预期!$D$17:$D$55,[1]基础状态预期!S$17:S$55,$C74)&lt;=0,0,求节点([1]基础状态预期!$D$17:$D$55,[1]基础状态预期!S$17:S$55,$C74)),0)</f>
        <v>2.7600000000000002</v>
      </c>
      <c r="X74" s="32">
        <f>IFERROR(IF(求节点([1]基础状态预期!$D$17:$D$55,[1]基础状态预期!T$17:T$55,$C74)&lt;=0,0,求节点([1]基础状态预期!$D$17:$D$55,[1]基础状态预期!T$17:T$55,$C74)),0)</f>
        <v>2.7600000000000002</v>
      </c>
      <c r="Y74" s="32">
        <f>IFERROR(IF(求节点([1]基础状态预期!$D$17:$D$55,[1]基础状态预期!U$17:U$55,$C74)&lt;=0,0,求节点([1]基础状态预期!$D$17:$D$55,[1]基础状态预期!U$17:U$55,$C74)),0)</f>
        <v>0</v>
      </c>
      <c r="Z74" s="32">
        <f>MIN(IFERROR(IF(求节点([1]基础状态预期!$D$17:$D$55,[1]基础状态预期!V$17:V$55,$C74)&lt;=0,0,求节点([1]基础状态预期!$D$17:$D$55,[1]基础状态预期!V$17:V$55,$C74)),0),10)</f>
        <v>0</v>
      </c>
      <c r="AA74" s="32">
        <f>MIN(IFERROR(IF(求节点([1]基础状态预期!$D$17:$D$55,[1]基础状态预期!W$17:W$55,$C74)&lt;=0,0,求节点([1]基础状态预期!$D$17:$D$55,[1]基础状态预期!W$17:W$55,$C74)),0),60)</f>
        <v>60</v>
      </c>
      <c r="AB74" s="32">
        <f>MIN(IFERROR(IF(求节点([1]基础状态预期!$D$17:$D$55,[1]基础状态预期!X$17:X$55,$C74)&lt;=0,0,求节点([1]基础状态预期!$D$17:$D$55,[1]基础状态预期!X$17:X$55,$C74)),0),80)</f>
        <v>80</v>
      </c>
      <c r="AC74" s="32">
        <f>MIN(IFERROR(IF(求节点([1]基础状态预期!$D$17:$D$55,[1]基础状态预期!Y$17:Y$55,$C74)&lt;=0,0,求节点([1]基础状态预期!$D$17:$D$55,[1]基础状态预期!Y$17:Y$55,$C74)),0),80)</f>
        <v>80</v>
      </c>
      <c r="AD74" s="32">
        <f>IFERROR(IF(求节点([1]基础状态预期!$D$17:$D$55,[1]基础状态预期!Z$17:Z$55,$C74)&lt;=0,0,求节点([1]基础状态预期!$D$17:$D$55,[1]基础状态预期!Z$17:Z$55,$C74)),0)</f>
        <v>0</v>
      </c>
      <c r="AE74" s="32">
        <f>IFERROR(IF(求节点([1]基础状态预期!$D$17:$D$55,[1]基础状态预期!AA$17:AA$55,$C74)&lt;=0,0,求节点([1]基础状态预期!$D$17:$D$55,[1]基础状态预期!AA$17:AA$55,$C74)),0)</f>
        <v>0</v>
      </c>
      <c r="AF74" s="32">
        <f>IFERROR(IF(求节点([1]基础状态预期!$D$17:$D$55,[1]基础状态预期!AB$17:AB$55,$C74)&lt;=0,0,求节点([1]基础状态预期!$D$17:$D$55,[1]基础状态预期!AB$17:AB$55,$C74)),0)</f>
        <v>0</v>
      </c>
      <c r="AG74" s="32">
        <f>IFERROR(IF(求节点([1]基础状态预期!$D$17:$D$55,[1]基础状态预期!AC$17:AC$55,$C74)&lt;=0,0,求节点([1]基础状态预期!$D$17:$D$55,[1]基础状态预期!AC$17:AC$55,$C74)),0)</f>
        <v>2</v>
      </c>
      <c r="AH74" s="32">
        <f>IFERROR(IF(求节点([1]基础状态预期!$D$17:$D$55,[1]基础状态预期!AD$17:AD$55,$C74)&lt;=0,0,求节点([1]基础状态预期!$D$17:$D$55,[1]基础状态预期!AD$17:AD$55,$C74)),0)</f>
        <v>2</v>
      </c>
      <c r="AI74" s="14">
        <f t="shared" si="47"/>
        <v>0</v>
      </c>
      <c r="AJ74" s="14">
        <f t="shared" si="48"/>
        <v>0</v>
      </c>
      <c r="AK74" s="14">
        <f t="shared" si="49"/>
        <v>0</v>
      </c>
      <c r="AL74" s="14">
        <f t="shared" si="50"/>
        <v>30</v>
      </c>
      <c r="AM74" s="14">
        <f t="shared" si="51"/>
        <v>80</v>
      </c>
      <c r="AN74" s="14">
        <v>0</v>
      </c>
      <c r="AO74" s="14">
        <f>IFERROR(IF(求节点([1]各r阵容卡情况!$F$11:$F$27,[1]各r阵容卡情况!G$11:G$27,$C74)&lt;=0,0,求节点([1]各r阵容卡情况!$F$11:$F$27,[1]各r阵容卡情况!G$11:G$27,$C74)),0)</f>
        <v>2.1339130463333076</v>
      </c>
      <c r="AP74" s="14">
        <f>IFERROR(IF(求节点([1]各r阵容卡情况!$F$11:$F$27,[1]各r阵容卡情况!H$11:H$27,$C74)&lt;=0,0,求节点([1]各r阵容卡情况!$F$11:$F$27,[1]各r阵容卡情况!H$11:H$27,$C74)),0)</f>
        <v>13.955362317888898</v>
      </c>
      <c r="AQ74" s="14">
        <f>IFERROR(IF(求节点([1]各r阵容卡情况!$F$11:$F$27,[1]各r阵容卡情况!I$11:I$27,$C74)&lt;=0,0,求节点([1]各r阵容卡情况!$F$11:$F$27,[1]各r阵容卡情况!I$11:I$27,$C74)),0)</f>
        <v>4.9107246357777949</v>
      </c>
      <c r="AR74" s="14">
        <f>IFERROR(IF(求节点([1]各r阵容卡情况!$F$11:$F$27,[1]各r阵容卡情况!J$11:J$27,$C74)&lt;=0,0,求节点([1]各r阵容卡情况!$F$11:$F$27,[1]各r阵容卡情况!J$11:J$27,$C74)),0)</f>
        <v>0</v>
      </c>
      <c r="AS74" s="14">
        <v>0</v>
      </c>
      <c r="AT74" s="14">
        <f>IFERROR(IF(求节点([1]各r阵容卡情况!$F$11:$F$27,[1]各r阵容卡情况!K$11:K$27,$C74)&lt;=0,0,求节点([1]各r阵容卡情况!$F$11:$F$27,[1]各r阵容卡情况!K$11:K$27,$C74)),0)</f>
        <v>3</v>
      </c>
      <c r="AU74" s="14">
        <f>IFERROR(IF(求节点([1]各r阵容卡情况!$F$11:$F$27,[1]各r阵容卡情况!L$11:L$27,$C74)&lt;=0,0,求节点([1]各r阵容卡情况!$F$11:$F$27,[1]各r阵容卡情况!L$11:L$27,$C74)),0)</f>
        <v>6</v>
      </c>
      <c r="AV74" s="14">
        <f>IFERROR(IF(求节点([1]各r阵容卡情况!$F$11:$F$27,[1]各r阵容卡情况!M$11:M$27,$C74)&lt;=0,0,求节点([1]各r阵容卡情况!$F$11:$F$27,[1]各r阵容卡情况!M$11:M$27,$C74)),0)</f>
        <v>3.9451540393258844</v>
      </c>
      <c r="AW74" s="14">
        <f>IFERROR(IF(求节点([1]各r阵容卡情况!$F$11:$F$27,[1]各r阵容卡情况!N$11:N$27,$C74)&lt;=0,0,求节点([1]各r阵容卡情况!$F$11:$F$27,[1]各r阵容卡情况!N$11:N$27,$C74)),0)</f>
        <v>2.4273380957239477</v>
      </c>
      <c r="AX74" s="14">
        <f t="shared" si="52"/>
        <v>0</v>
      </c>
      <c r="AY74" s="14">
        <f t="shared" si="53"/>
        <v>15</v>
      </c>
      <c r="AZ74" s="14">
        <f t="shared" si="54"/>
        <v>40</v>
      </c>
      <c r="BA74" s="14">
        <f t="shared" si="55"/>
        <v>43</v>
      </c>
      <c r="BB74" s="14">
        <f t="shared" si="56"/>
        <v>66</v>
      </c>
      <c r="BC74" s="14">
        <v>0</v>
      </c>
      <c r="BD74" s="15">
        <f>IFERROR(IF(求节点([1]各r阵容卡情况!$F$11:$F$27,[1]各r阵容卡情况!S$11:S$27,$C74)&lt;=0,0,求节点([1]各r阵容卡情况!$F$11:$F$27,[1]各r阵容卡情况!S$11:S$27,$C74)),0)</f>
        <v>2.7600000000000002</v>
      </c>
      <c r="BE74" s="15">
        <f>IFERROR(IF(求节点([1]各r阵容卡情况!$F$11:$F$27,[1]各r阵容卡情况!T$11:T$27,$C74)&lt;=0,0,求节点([1]各r阵容卡情况!$F$11:$F$27,[1]各r阵容卡情况!T$11:T$27,$C74)),0)</f>
        <v>2.7600000000000002</v>
      </c>
      <c r="BF74" s="15">
        <f>IFERROR(IF(求节点([1]各r阵容卡情况!$F$11:$F$27,[1]各r阵容卡情况!U$11:U$27,$C74)&lt;=0,0,求节点([1]各r阵容卡情况!$F$11:$F$27,[1]各r阵容卡情况!U$11:U$27,$C74)),0)</f>
        <v>2.7600000000000002</v>
      </c>
      <c r="BG74" s="15">
        <f>IFERROR(IF(求节点([1]各r阵容卡情况!$F$11:$F$27,[1]各r阵容卡情况!V$11:V$27,$C74)&lt;=0,0,求节点([1]各r阵容卡情况!$F$11:$F$27,[1]各r阵容卡情况!V$11:V$27,$C74)),0)</f>
        <v>2.7600000000000002</v>
      </c>
      <c r="BH74" s="14">
        <f t="shared" si="57"/>
        <v>10</v>
      </c>
      <c r="BI74" s="14">
        <f t="shared" si="57"/>
        <v>10</v>
      </c>
      <c r="BJ74" s="14">
        <f t="shared" si="58"/>
        <v>60</v>
      </c>
      <c r="BK74" s="14">
        <f t="shared" si="59"/>
        <v>69</v>
      </c>
      <c r="BL74" s="14">
        <f t="shared" si="59"/>
        <v>69</v>
      </c>
      <c r="BM74" s="14">
        <v>0</v>
      </c>
      <c r="BN74" s="14">
        <f>IFERROR(IF(求节点([1]各r阵容卡情况!$F$11:$F$27,[1]各r阵容卡情况!AA$11:AA$27,$C74)&lt;=0,0,求节点([1]各r阵容卡情况!$F$11:$F$27,[1]各r阵容卡情况!AA$11:AA$27,$C74)),0)</f>
        <v>0</v>
      </c>
      <c r="BO74" s="14">
        <f>IFERROR(IF(求节点([1]各r阵容卡情况!$F$11:$F$27,[1]各r阵容卡情况!AB$11:AB$27,$C74)&lt;=0,0,求节点([1]各r阵容卡情况!$F$11:$F$27,[1]各r阵容卡情况!AB$11:AB$27,$C74)),0)</f>
        <v>2</v>
      </c>
      <c r="BP74" s="14">
        <f>IFERROR(IF(求节点([1]各r阵容卡情况!$F$11:$F$27,[1]各r阵容卡情况!AC$11:AC$27,$C74)&lt;=0,0,求节点([1]各r阵容卡情况!$F$11:$F$27,[1]各r阵容卡情况!AC$11:AC$27,$C74)),0)</f>
        <v>2</v>
      </c>
      <c r="BQ74" s="14">
        <f>IFERROR(IF(求节点([1]各r阵容卡情况!$F$11:$F$27,[1]各r阵容卡情况!AD$11:AD$27,$C74)&lt;=0,0,求节点([1]各r阵容卡情况!$F$11:$F$27,[1]各r阵容卡情况!AD$11:AD$27,$C74)),0)</f>
        <v>2</v>
      </c>
      <c r="BR74" s="14">
        <f t="shared" si="60"/>
        <v>0</v>
      </c>
      <c r="BS74" s="14">
        <f t="shared" si="61"/>
        <v>0</v>
      </c>
      <c r="BT74" s="14">
        <f t="shared" si="62"/>
        <v>4</v>
      </c>
      <c r="BU74" s="14">
        <f t="shared" si="63"/>
        <v>30</v>
      </c>
      <c r="BV74" s="14">
        <f t="shared" si="64"/>
        <v>80</v>
      </c>
      <c r="CH74" s="27">
        <f t="shared" si="65"/>
        <v>0</v>
      </c>
      <c r="CI74" s="27">
        <f t="shared" si="66"/>
        <v>2.1339130463333076</v>
      </c>
      <c r="CJ74" s="27">
        <f t="shared" si="67"/>
        <v>13.955362317888898</v>
      </c>
      <c r="CK74" s="27">
        <f t="shared" si="68"/>
        <v>4.9107246357777949</v>
      </c>
      <c r="CL74" s="27">
        <f t="shared" si="69"/>
        <v>0</v>
      </c>
    </row>
    <row r="75" spans="3:90" x14ac:dyDescent="0.15">
      <c r="C75" s="13">
        <v>70</v>
      </c>
      <c r="D75" s="14">
        <v>30</v>
      </c>
      <c r="E75" s="14">
        <f>IFERROR(IF(求节点([1]基础状态预期!$D$17:$D$33,[1]基础状态预期!F$17:F$33,$C75)&lt;=0,0,求节点([1]基础状态预期!$D$17:$D$33,[1]基础状态预期!F$17:F$33,$C75)),0)</f>
        <v>0</v>
      </c>
      <c r="F75" s="14">
        <f>IFERROR(IF(求节点([1]基础状态预期!$D$17:$D$33,[1]基础状态预期!G$17:G$33,$C75)&lt;=0,0,求节点([1]基础状态预期!$D$17:$D$33,[1]基础状态预期!G$17:G$33,$C75)),0)</f>
        <v>0</v>
      </c>
      <c r="G75" s="14">
        <f>IFERROR(IF(求节点([1]基础状态预期!$D$17:$D$33,[1]基础状态预期!H$17:H$33,$C75)&lt;=0,0,求节点([1]基础状态预期!$D$17:$D$33,[1]基础状态预期!H$17:H$33,$C75)),0)</f>
        <v>0</v>
      </c>
      <c r="H75" s="14">
        <f>IFERROR(IF(求节点([1]基础状态预期!$D$17:$D$33,[1]基础状态预期!I$17:I$33,$C75)&lt;=0,0,求节点([1]基础状态预期!$D$17:$D$33,[1]基础状态预期!I$17:I$33,$C75)),0)</f>
        <v>1.7442029359982258</v>
      </c>
      <c r="I75" s="14">
        <f>IFERROR(IF(求节点([1]基础状态预期!$D$17:$D$33,[1]基础状态预期!J$17:J$33,$C75)&lt;=0,0,求节点([1]基础状态预期!$D$17:$D$33,[1]基础状态预期!J$17:J$33,$C75)),0)</f>
        <v>4.2557970640017739</v>
      </c>
      <c r="J75" s="14">
        <f>IFERROR(IF(求节点([1]基础状态预期!$D$17:$D$33,[1]基础状态预期!K$17:K$33,$C75)&lt;=0,0,求节点([1]基础状态预期!$D$17:$D$33,[1]基础状态预期!K$17:K$33,$C75)),0)</f>
        <v>0</v>
      </c>
      <c r="K75" s="14">
        <f>IFERROR(IF(求节点([1]基础状态预期!$D$17:$D$33,[1]基础状态预期!L$17:L$33,$C75)&lt;=0,0,求节点([1]基础状态预期!$D$17:$D$33,[1]基础状态预期!L$17:L$33,$C75)),0)</f>
        <v>0</v>
      </c>
      <c r="L75" s="14">
        <f>IFERROR(IF(求节点([1]基础状态预期!$D$17:$D$33,[1]基础状态预期!M$17:M$33,$C75)&lt;=0,0,求节点([1]基础状态预期!$D$17:$D$33,[1]基础状态预期!M$17:M$33,$C75)),0)</f>
        <v>0</v>
      </c>
      <c r="M75" s="14">
        <f>IFERROR(IF(求节点([1]基础状态预期!$D$17:$D$33,[1]基础状态预期!N$17:N$33,$C75)&lt;=0,0,求节点([1]基础状态预期!$D$17:$D$33,[1]基础状态预期!N$17:N$33,$C75)),0)</f>
        <v>4.0281509436860432</v>
      </c>
      <c r="N75" s="14">
        <f>IFERROR(IF(求节点([1]基础状态预期!$D$17:$D$33,[1]基础状态预期!O$17:O$33,$C75)&lt;=0,0,求节点([1]基础状态预期!$D$17:$D$33,[1]基础状态预期!O$17:O$33,$C75)),0)</f>
        <v>2.4777412554908356</v>
      </c>
      <c r="O75" s="14">
        <f t="shared" si="42"/>
        <v>0</v>
      </c>
      <c r="P75" s="14">
        <f t="shared" si="43"/>
        <v>6</v>
      </c>
      <c r="Q75" s="14">
        <f t="shared" si="44"/>
        <v>10</v>
      </c>
      <c r="R75" s="14">
        <f t="shared" si="45"/>
        <v>50</v>
      </c>
      <c r="S75" s="14">
        <f t="shared" si="46"/>
        <v>66</v>
      </c>
      <c r="T75" s="32">
        <f>IFERROR(IF(求节点([1]基础状态预期!$D$17:$D$55,[1]基础状态预期!P$17:P$55,$C75)&lt;=0,0,求节点([1]基础状态预期!$D$17:$D$55,[1]基础状态预期!P$17:P$55,$C75)),0)</f>
        <v>0</v>
      </c>
      <c r="U75" s="32">
        <f>IFERROR(IF(求节点([1]基础状态预期!$D$17:$D$55,[1]基础状态预期!Q$17:Q$55,$C75)&lt;=0,0,求节点([1]基础状态预期!$D$17:$D$55,[1]基础状态预期!Q$17:Q$55,$C75)),0)</f>
        <v>0</v>
      </c>
      <c r="V75" s="32">
        <f>IFERROR(IF(求节点([1]基础状态预期!$D$17:$D$55,[1]基础状态预期!R$17:R$55,$C75)&lt;=0,0,求节点([1]基础状态预期!$D$17:$D$55,[1]基础状态预期!R$17:R$55,$C75)),0)</f>
        <v>2.8</v>
      </c>
      <c r="W75" s="32">
        <f>IFERROR(IF(求节点([1]基础状态预期!$D$17:$D$55,[1]基础状态预期!S$17:S$55,$C75)&lt;=0,0,求节点([1]基础状态预期!$D$17:$D$55,[1]基础状态预期!S$17:S$55,$C75)),0)</f>
        <v>2.8</v>
      </c>
      <c r="X75" s="32">
        <f>IFERROR(IF(求节点([1]基础状态预期!$D$17:$D$55,[1]基础状态预期!T$17:T$55,$C75)&lt;=0,0,求节点([1]基础状态预期!$D$17:$D$55,[1]基础状态预期!T$17:T$55,$C75)),0)</f>
        <v>2.8</v>
      </c>
      <c r="Y75" s="32">
        <f>IFERROR(IF(求节点([1]基础状态预期!$D$17:$D$55,[1]基础状态预期!U$17:U$55,$C75)&lt;=0,0,求节点([1]基础状态预期!$D$17:$D$55,[1]基础状态预期!U$17:U$55,$C75)),0)</f>
        <v>0</v>
      </c>
      <c r="Z75" s="32">
        <f>MIN(IFERROR(IF(求节点([1]基础状态预期!$D$17:$D$55,[1]基础状态预期!V$17:V$55,$C75)&lt;=0,0,求节点([1]基础状态预期!$D$17:$D$55,[1]基础状态预期!V$17:V$55,$C75)),0),10)</f>
        <v>0</v>
      </c>
      <c r="AA75" s="32">
        <f>MIN(IFERROR(IF(求节点([1]基础状态预期!$D$17:$D$55,[1]基础状态预期!W$17:W$55,$C75)&lt;=0,0,求节点([1]基础状态预期!$D$17:$D$55,[1]基础状态预期!W$17:W$55,$C75)),0),60)</f>
        <v>60</v>
      </c>
      <c r="AB75" s="32">
        <f>MIN(IFERROR(IF(求节点([1]基础状态预期!$D$17:$D$55,[1]基础状态预期!X$17:X$55,$C75)&lt;=0,0,求节点([1]基础状态预期!$D$17:$D$55,[1]基础状态预期!X$17:X$55,$C75)),0),80)</f>
        <v>80</v>
      </c>
      <c r="AC75" s="32">
        <f>MIN(IFERROR(IF(求节点([1]基础状态预期!$D$17:$D$55,[1]基础状态预期!Y$17:Y$55,$C75)&lt;=0,0,求节点([1]基础状态预期!$D$17:$D$55,[1]基础状态预期!Y$17:Y$55,$C75)),0),80)</f>
        <v>80</v>
      </c>
      <c r="AD75" s="32">
        <f>IFERROR(IF(求节点([1]基础状态预期!$D$17:$D$55,[1]基础状态预期!Z$17:Z$55,$C75)&lt;=0,0,求节点([1]基础状态预期!$D$17:$D$55,[1]基础状态预期!Z$17:Z$55,$C75)),0)</f>
        <v>0</v>
      </c>
      <c r="AE75" s="32">
        <f>IFERROR(IF(求节点([1]基础状态预期!$D$17:$D$55,[1]基础状态预期!AA$17:AA$55,$C75)&lt;=0,0,求节点([1]基础状态预期!$D$17:$D$55,[1]基础状态预期!AA$17:AA$55,$C75)),0)</f>
        <v>0</v>
      </c>
      <c r="AF75" s="32">
        <f>IFERROR(IF(求节点([1]基础状态预期!$D$17:$D$55,[1]基础状态预期!AB$17:AB$55,$C75)&lt;=0,0,求节点([1]基础状态预期!$D$17:$D$55,[1]基础状态预期!AB$17:AB$55,$C75)),0)</f>
        <v>0</v>
      </c>
      <c r="AG75" s="32">
        <f>IFERROR(IF(求节点([1]基础状态预期!$D$17:$D$55,[1]基础状态预期!AC$17:AC$55,$C75)&lt;=0,0,求节点([1]基础状态预期!$D$17:$D$55,[1]基础状态预期!AC$17:AC$55,$C75)),0)</f>
        <v>2</v>
      </c>
      <c r="AH75" s="32">
        <f>IFERROR(IF(求节点([1]基础状态预期!$D$17:$D$55,[1]基础状态预期!AD$17:AD$55,$C75)&lt;=0,0,求节点([1]基础状态预期!$D$17:$D$55,[1]基础状态预期!AD$17:AD$55,$C75)),0)</f>
        <v>2</v>
      </c>
      <c r="AI75" s="14">
        <f t="shared" si="47"/>
        <v>0</v>
      </c>
      <c r="AJ75" s="14">
        <f t="shared" si="48"/>
        <v>0</v>
      </c>
      <c r="AK75" s="14">
        <f t="shared" si="49"/>
        <v>0</v>
      </c>
      <c r="AL75" s="14">
        <f t="shared" si="50"/>
        <v>30</v>
      </c>
      <c r="AM75" s="14">
        <f t="shared" si="51"/>
        <v>80</v>
      </c>
      <c r="AN75" s="14">
        <v>0</v>
      </c>
      <c r="AO75" s="14">
        <f>IFERROR(IF(求节点([1]各r阵容卡情况!$F$11:$F$27,[1]各r阵容卡情况!G$11:G$27,$C75)&lt;=0,0,求节点([1]各r阵容卡情况!$F$11:$F$27,[1]各r阵容卡情况!G$11:G$27,$C75)),0)</f>
        <v>1.4884058719964517</v>
      </c>
      <c r="AP75" s="14">
        <f>IFERROR(IF(求节点([1]各r阵容卡情况!$F$11:$F$27,[1]各r阵容卡情况!H$11:H$27,$C75)&lt;=0,0,求节点([1]各r阵容卡情况!$F$11:$F$27,[1]各r阵容卡情况!H$11:H$27,$C75)),0)</f>
        <v>14.255797064001774</v>
      </c>
      <c r="AQ75" s="14">
        <f>IFERROR(IF(求节点([1]各r阵容卡情况!$F$11:$F$27,[1]各r阵容卡情况!I$11:I$27,$C75)&lt;=0,0,求节点([1]各r阵容卡情况!$F$11:$F$27,[1]各r阵容卡情况!I$11:I$27,$C75)),0)</f>
        <v>5.2557970640017739</v>
      </c>
      <c r="AR75" s="14">
        <f>IFERROR(IF(求节点([1]各r阵容卡情况!$F$11:$F$27,[1]各r阵容卡情况!J$11:J$27,$C75)&lt;=0,0,求节点([1]各r阵容卡情况!$F$11:$F$27,[1]各r阵容卡情况!J$11:J$27,$C75)),0)</f>
        <v>0</v>
      </c>
      <c r="AS75" s="14">
        <v>0</v>
      </c>
      <c r="AT75" s="14">
        <f>IFERROR(IF(求节点([1]各r阵容卡情况!$F$11:$F$27,[1]各r阵容卡情况!K$11:K$27,$C75)&lt;=0,0,求节点([1]各r阵容卡情况!$F$11:$F$27,[1]各r阵容卡情况!K$11:K$27,$C75)),0)</f>
        <v>3</v>
      </c>
      <c r="AU75" s="14">
        <f>IFERROR(IF(求节点([1]各r阵容卡情况!$F$11:$F$27,[1]各r阵容卡情况!L$11:L$27,$C75)&lt;=0,0,求节点([1]各r阵容卡情况!$F$11:$F$27,[1]各r阵容卡情况!L$11:L$27,$C75)),0)</f>
        <v>6</v>
      </c>
      <c r="AV75" s="14">
        <f>IFERROR(IF(求节点([1]各r阵容卡情况!$F$11:$F$27,[1]各r阵容卡情况!M$11:M$27,$C75)&lt;=0,0,求节点([1]各r阵容卡情况!$F$11:$F$27,[1]各r阵容卡情况!M$11:M$27,$C75)),0)</f>
        <v>4.0281509436860432</v>
      </c>
      <c r="AW75" s="14">
        <f>IFERROR(IF(求节点([1]各r阵容卡情况!$F$11:$F$27,[1]各r阵容卡情况!N$11:N$27,$C75)&lt;=0,0,求节点([1]各r阵容卡情况!$F$11:$F$27,[1]各r阵容卡情况!N$11:N$27,$C75)),0)</f>
        <v>2.4777412554908356</v>
      </c>
      <c r="AX75" s="14">
        <f t="shared" si="52"/>
        <v>0</v>
      </c>
      <c r="AY75" s="14">
        <f t="shared" si="53"/>
        <v>15</v>
      </c>
      <c r="AZ75" s="14">
        <f t="shared" si="54"/>
        <v>40</v>
      </c>
      <c r="BA75" s="14">
        <f t="shared" si="55"/>
        <v>50</v>
      </c>
      <c r="BB75" s="14">
        <f t="shared" si="56"/>
        <v>66</v>
      </c>
      <c r="BC75" s="14">
        <v>0</v>
      </c>
      <c r="BD75" s="15">
        <f>IFERROR(IF(求节点([1]各r阵容卡情况!$F$11:$F$27,[1]各r阵容卡情况!S$11:S$27,$C75)&lt;=0,0,求节点([1]各r阵容卡情况!$F$11:$F$27,[1]各r阵容卡情况!S$11:S$27,$C75)),0)</f>
        <v>2.8</v>
      </c>
      <c r="BE75" s="15">
        <f>IFERROR(IF(求节点([1]各r阵容卡情况!$F$11:$F$27,[1]各r阵容卡情况!T$11:T$27,$C75)&lt;=0,0,求节点([1]各r阵容卡情况!$F$11:$F$27,[1]各r阵容卡情况!T$11:T$27,$C75)),0)</f>
        <v>2.8</v>
      </c>
      <c r="BF75" s="15">
        <f>IFERROR(IF(求节点([1]各r阵容卡情况!$F$11:$F$27,[1]各r阵容卡情况!U$11:U$27,$C75)&lt;=0,0,求节点([1]各r阵容卡情况!$F$11:$F$27,[1]各r阵容卡情况!U$11:U$27,$C75)),0)</f>
        <v>2.8</v>
      </c>
      <c r="BG75" s="15">
        <f>IFERROR(IF(求节点([1]各r阵容卡情况!$F$11:$F$27,[1]各r阵容卡情况!V$11:V$27,$C75)&lt;=0,0,求节点([1]各r阵容卡情况!$F$11:$F$27,[1]各r阵容卡情况!V$11:V$27,$C75)),0)</f>
        <v>2.8</v>
      </c>
      <c r="BH75" s="14">
        <f t="shared" si="57"/>
        <v>10</v>
      </c>
      <c r="BI75" s="14">
        <f t="shared" si="57"/>
        <v>10</v>
      </c>
      <c r="BJ75" s="14">
        <f t="shared" si="58"/>
        <v>60</v>
      </c>
      <c r="BK75" s="14">
        <f t="shared" si="59"/>
        <v>70</v>
      </c>
      <c r="BL75" s="14">
        <f t="shared" si="59"/>
        <v>70</v>
      </c>
      <c r="BM75" s="14">
        <v>0</v>
      </c>
      <c r="BN75" s="14">
        <f>IFERROR(IF(求节点([1]各r阵容卡情况!$F$11:$F$27,[1]各r阵容卡情况!AA$11:AA$27,$C75)&lt;=0,0,求节点([1]各r阵容卡情况!$F$11:$F$27,[1]各r阵容卡情况!AA$11:AA$27,$C75)),0)</f>
        <v>0</v>
      </c>
      <c r="BO75" s="14">
        <f>IFERROR(IF(求节点([1]各r阵容卡情况!$F$11:$F$27,[1]各r阵容卡情况!AB$11:AB$27,$C75)&lt;=0,0,求节点([1]各r阵容卡情况!$F$11:$F$27,[1]各r阵容卡情况!AB$11:AB$27,$C75)),0)</f>
        <v>2</v>
      </c>
      <c r="BP75" s="14">
        <f>IFERROR(IF(求节点([1]各r阵容卡情况!$F$11:$F$27,[1]各r阵容卡情况!AC$11:AC$27,$C75)&lt;=0,0,求节点([1]各r阵容卡情况!$F$11:$F$27,[1]各r阵容卡情况!AC$11:AC$27,$C75)),0)</f>
        <v>2</v>
      </c>
      <c r="BQ75" s="14">
        <f>IFERROR(IF(求节点([1]各r阵容卡情况!$F$11:$F$27,[1]各r阵容卡情况!AD$11:AD$27,$C75)&lt;=0,0,求节点([1]各r阵容卡情况!$F$11:$F$27,[1]各r阵容卡情况!AD$11:AD$27,$C75)),0)</f>
        <v>2</v>
      </c>
      <c r="BR75" s="14">
        <f t="shared" si="60"/>
        <v>0</v>
      </c>
      <c r="BS75" s="14">
        <f t="shared" si="61"/>
        <v>0</v>
      </c>
      <c r="BT75" s="14">
        <f t="shared" si="62"/>
        <v>4</v>
      </c>
      <c r="BU75" s="14">
        <f t="shared" si="63"/>
        <v>30</v>
      </c>
      <c r="BV75" s="14">
        <f t="shared" si="64"/>
        <v>80</v>
      </c>
      <c r="CH75" s="27">
        <f t="shared" si="65"/>
        <v>0</v>
      </c>
      <c r="CI75" s="27">
        <f t="shared" si="66"/>
        <v>1.4884058719964517</v>
      </c>
      <c r="CJ75" s="27">
        <f t="shared" si="67"/>
        <v>14.255797064001772</v>
      </c>
      <c r="CK75" s="27">
        <f t="shared" si="68"/>
        <v>5.2557970640017739</v>
      </c>
      <c r="CL75" s="27">
        <f t="shared" si="69"/>
        <v>0</v>
      </c>
    </row>
    <row r="76" spans="3:90" x14ac:dyDescent="0.15">
      <c r="C76" s="13">
        <v>71</v>
      </c>
      <c r="D76" s="14">
        <v>30</v>
      </c>
      <c r="E76" s="14">
        <f>IFERROR(IF(求节点([1]基础状态预期!$D$17:$D$33,[1]基础状态预期!F$17:F$33,$C76)&lt;=0,0,求节点([1]基础状态预期!$D$17:$D$33,[1]基础状态预期!F$17:F$33,$C76)),0)</f>
        <v>0</v>
      </c>
      <c r="F76" s="14">
        <f>IFERROR(IF(求节点([1]基础状态预期!$D$17:$D$33,[1]基础状态预期!G$17:G$33,$C76)&lt;=0,0,求节点([1]基础状态预期!$D$17:$D$33,[1]基础状态预期!G$17:G$33,$C76)),0)</f>
        <v>0</v>
      </c>
      <c r="G76" s="14">
        <f>IFERROR(IF(求节点([1]基础状态预期!$D$17:$D$33,[1]基础状态预期!H$17:H$33,$C76)&lt;=0,0,求节点([1]基础状态预期!$D$17:$D$33,[1]基础状态预期!H$17:H$33,$C76)),0)</f>
        <v>0</v>
      </c>
      <c r="H76" s="14">
        <f>IFERROR(IF(求节点([1]基础状态预期!$D$17:$D$33,[1]基础状态预期!I$17:I$33,$C76)&lt;=0,0,求节点([1]基础状态预期!$D$17:$D$33,[1]基础状态预期!I$17:I$33,$C76)),0)</f>
        <v>1.4309693058292372</v>
      </c>
      <c r="I76" s="14">
        <f>IFERROR(IF(求节点([1]基础状态预期!$D$17:$D$33,[1]基础状态预期!J$17:J$33,$C76)&lt;=0,0,求节点([1]基础状态预期!$D$17:$D$33,[1]基础状态预期!J$17:J$33,$C76)),0)</f>
        <v>4.5690306941707632</v>
      </c>
      <c r="J76" s="14">
        <f>IFERROR(IF(求节点([1]基础状态预期!$D$17:$D$33,[1]基础状态预期!K$17:K$33,$C76)&lt;=0,0,求节点([1]基础状态预期!$D$17:$D$33,[1]基础状态预期!K$17:K$33,$C76)),0)</f>
        <v>0</v>
      </c>
      <c r="K76" s="14">
        <f>IFERROR(IF(求节点([1]基础状态预期!$D$17:$D$33,[1]基础状态预期!L$17:L$33,$C76)&lt;=0,0,求节点([1]基础状态预期!$D$17:$D$33,[1]基础状态预期!L$17:L$33,$C76)),0)</f>
        <v>0</v>
      </c>
      <c r="L76" s="14">
        <f>IFERROR(IF(求节点([1]基础状态预期!$D$17:$D$33,[1]基础状态预期!M$17:M$33,$C76)&lt;=0,0,求节点([1]基础状态预期!$D$17:$D$33,[1]基础状态预期!M$17:M$33,$C76)),0)</f>
        <v>0</v>
      </c>
      <c r="M76" s="14">
        <f>IFERROR(IF(求节点([1]基础状态预期!$D$17:$D$33,[1]基础状态预期!N$17:N$33,$C76)&lt;=0,0,求节点([1]基础状态预期!$D$17:$D$33,[1]基础状态预期!N$17:N$33,$C76)),0)</f>
        <v>4.1144425782550691</v>
      </c>
      <c r="N76" s="14">
        <f>IFERROR(IF(求节点([1]基础状态预期!$D$17:$D$33,[1]基础状态预期!O$17:O$33,$C76)&lt;=0,0,求节点([1]基础状态预期!$D$17:$D$33,[1]基础状态预期!O$17:O$33,$C76)),0)</f>
        <v>2.5235939287034945</v>
      </c>
      <c r="O76" s="14">
        <f t="shared" si="42"/>
        <v>0</v>
      </c>
      <c r="P76" s="14">
        <f t="shared" si="43"/>
        <v>6</v>
      </c>
      <c r="Q76" s="14">
        <f t="shared" si="44"/>
        <v>10</v>
      </c>
      <c r="R76" s="14">
        <f t="shared" si="45"/>
        <v>50</v>
      </c>
      <c r="S76" s="14">
        <f t="shared" si="46"/>
        <v>66</v>
      </c>
      <c r="T76" s="32">
        <f>IFERROR(IF(求节点([1]基础状态预期!$D$17:$D$55,[1]基础状态预期!P$17:P$55,$C76)&lt;=0,0,求节点([1]基础状态预期!$D$17:$D$55,[1]基础状态预期!P$17:P$55,$C76)),0)</f>
        <v>0</v>
      </c>
      <c r="U76" s="32">
        <f>IFERROR(IF(求节点([1]基础状态预期!$D$17:$D$55,[1]基础状态预期!Q$17:Q$55,$C76)&lt;=0,0,求节点([1]基础状态预期!$D$17:$D$55,[1]基础状态预期!Q$17:Q$55,$C76)),0)</f>
        <v>0</v>
      </c>
      <c r="V76" s="32">
        <f>IFERROR(IF(求节点([1]基础状态预期!$D$17:$D$55,[1]基础状态预期!R$17:R$55,$C76)&lt;=0,0,求节点([1]基础状态预期!$D$17:$D$55,[1]基础状态预期!R$17:R$55,$C76)),0)</f>
        <v>2.84</v>
      </c>
      <c r="W76" s="32">
        <f>IFERROR(IF(求节点([1]基础状态预期!$D$17:$D$55,[1]基础状态预期!S$17:S$55,$C76)&lt;=0,0,求节点([1]基础状态预期!$D$17:$D$55,[1]基础状态预期!S$17:S$55,$C76)),0)</f>
        <v>2.84</v>
      </c>
      <c r="X76" s="32">
        <f>IFERROR(IF(求节点([1]基础状态预期!$D$17:$D$55,[1]基础状态预期!T$17:T$55,$C76)&lt;=0,0,求节点([1]基础状态预期!$D$17:$D$55,[1]基础状态预期!T$17:T$55,$C76)),0)</f>
        <v>2.84</v>
      </c>
      <c r="Y76" s="32">
        <f>IFERROR(IF(求节点([1]基础状态预期!$D$17:$D$55,[1]基础状态预期!U$17:U$55,$C76)&lt;=0,0,求节点([1]基础状态预期!$D$17:$D$55,[1]基础状态预期!U$17:U$55,$C76)),0)</f>
        <v>0</v>
      </c>
      <c r="Z76" s="32">
        <f>MIN(IFERROR(IF(求节点([1]基础状态预期!$D$17:$D$55,[1]基础状态预期!V$17:V$55,$C76)&lt;=0,0,求节点([1]基础状态预期!$D$17:$D$55,[1]基础状态预期!V$17:V$55,$C76)),0),10)</f>
        <v>0</v>
      </c>
      <c r="AA76" s="32">
        <f>MIN(IFERROR(IF(求节点([1]基础状态预期!$D$17:$D$55,[1]基础状态预期!W$17:W$55,$C76)&lt;=0,0,求节点([1]基础状态预期!$D$17:$D$55,[1]基础状态预期!W$17:W$55,$C76)),0),60)</f>
        <v>60</v>
      </c>
      <c r="AB76" s="32">
        <f>MIN(IFERROR(IF(求节点([1]基础状态预期!$D$17:$D$55,[1]基础状态预期!X$17:X$55,$C76)&lt;=0,0,求节点([1]基础状态预期!$D$17:$D$55,[1]基础状态预期!X$17:X$55,$C76)),0),80)</f>
        <v>80</v>
      </c>
      <c r="AC76" s="32">
        <f>MIN(IFERROR(IF(求节点([1]基础状态预期!$D$17:$D$55,[1]基础状态预期!Y$17:Y$55,$C76)&lt;=0,0,求节点([1]基础状态预期!$D$17:$D$55,[1]基础状态预期!Y$17:Y$55,$C76)),0),80)</f>
        <v>80</v>
      </c>
      <c r="AD76" s="32">
        <f>IFERROR(IF(求节点([1]基础状态预期!$D$17:$D$55,[1]基础状态预期!Z$17:Z$55,$C76)&lt;=0,0,求节点([1]基础状态预期!$D$17:$D$55,[1]基础状态预期!Z$17:Z$55,$C76)),0)</f>
        <v>0</v>
      </c>
      <c r="AE76" s="32">
        <f>IFERROR(IF(求节点([1]基础状态预期!$D$17:$D$55,[1]基础状态预期!AA$17:AA$55,$C76)&lt;=0,0,求节点([1]基础状态预期!$D$17:$D$55,[1]基础状态预期!AA$17:AA$55,$C76)),0)</f>
        <v>0</v>
      </c>
      <c r="AF76" s="32">
        <f>IFERROR(IF(求节点([1]基础状态预期!$D$17:$D$55,[1]基础状态预期!AB$17:AB$55,$C76)&lt;=0,0,求节点([1]基础状态预期!$D$17:$D$55,[1]基础状态预期!AB$17:AB$55,$C76)),0)</f>
        <v>0</v>
      </c>
      <c r="AG76" s="32">
        <f>IFERROR(IF(求节点([1]基础状态预期!$D$17:$D$55,[1]基础状态预期!AC$17:AC$55,$C76)&lt;=0,0,求节点([1]基础状态预期!$D$17:$D$55,[1]基础状态预期!AC$17:AC$55,$C76)),0)</f>
        <v>2</v>
      </c>
      <c r="AH76" s="32">
        <f>IFERROR(IF(求节点([1]基础状态预期!$D$17:$D$55,[1]基础状态预期!AD$17:AD$55,$C76)&lt;=0,0,求节点([1]基础状态预期!$D$17:$D$55,[1]基础状态预期!AD$17:AD$55,$C76)),0)</f>
        <v>2</v>
      </c>
      <c r="AI76" s="14">
        <f t="shared" si="47"/>
        <v>0</v>
      </c>
      <c r="AJ76" s="14">
        <f t="shared" si="48"/>
        <v>0</v>
      </c>
      <c r="AK76" s="14">
        <f t="shared" si="49"/>
        <v>0</v>
      </c>
      <c r="AL76" s="14">
        <f t="shared" si="50"/>
        <v>30</v>
      </c>
      <c r="AM76" s="14">
        <f t="shared" si="51"/>
        <v>80</v>
      </c>
      <c r="AN76" s="14">
        <v>0</v>
      </c>
      <c r="AO76" s="14">
        <f>IFERROR(IF(求节点([1]各r阵容卡情况!$F$11:$F$27,[1]各r阵容卡情况!G$11:G$27,$C76)&lt;=0,0,求节点([1]各r阵容卡情况!$F$11:$F$27,[1]各r阵容卡情况!G$11:G$27,$C76)),0)</f>
        <v>0.86193861165847419</v>
      </c>
      <c r="AP76" s="14">
        <f>IFERROR(IF(求节点([1]各r阵容卡情况!$F$11:$F$27,[1]各r阵容卡情况!H$11:H$27,$C76)&lt;=0,0,求节点([1]各r阵容卡情况!$F$11:$F$27,[1]各r阵容卡情况!H$11:H$27,$C76)),0)</f>
        <v>14.569030694170763</v>
      </c>
      <c r="AQ76" s="14">
        <f>IFERROR(IF(求节点([1]各r阵容卡情况!$F$11:$F$27,[1]各r阵容卡情况!I$11:I$27,$C76)&lt;=0,0,求节点([1]各r阵容卡情况!$F$11:$F$27,[1]各r阵容卡情况!I$11:I$27,$C76)),0)</f>
        <v>5.5690306941707632</v>
      </c>
      <c r="AR76" s="14">
        <f>IFERROR(IF(求节点([1]各r阵容卡情况!$F$11:$F$27,[1]各r阵容卡情况!J$11:J$27,$C76)&lt;=0,0,求节点([1]各r阵容卡情况!$F$11:$F$27,[1]各r阵容卡情况!J$11:J$27,$C76)),0)</f>
        <v>0</v>
      </c>
      <c r="AS76" s="14">
        <v>0</v>
      </c>
      <c r="AT76" s="14">
        <f>IFERROR(IF(求节点([1]各r阵容卡情况!$F$11:$F$27,[1]各r阵容卡情况!K$11:K$27,$C76)&lt;=0,0,求节点([1]各r阵容卡情况!$F$11:$F$27,[1]各r阵容卡情况!K$11:K$27,$C76)),0)</f>
        <v>3</v>
      </c>
      <c r="AU76" s="14">
        <f>IFERROR(IF(求节点([1]各r阵容卡情况!$F$11:$F$27,[1]各r阵容卡情况!L$11:L$27,$C76)&lt;=0,0,求节点([1]各r阵容卡情况!$F$11:$F$27,[1]各r阵容卡情况!L$11:L$27,$C76)),0)</f>
        <v>6</v>
      </c>
      <c r="AV76" s="14">
        <f>IFERROR(IF(求节点([1]各r阵容卡情况!$F$11:$F$27,[1]各r阵容卡情况!M$11:M$27,$C76)&lt;=0,0,求节点([1]各r阵容卡情况!$F$11:$F$27,[1]各r阵容卡情况!M$11:M$27,$C76)),0)</f>
        <v>4.1144425782550691</v>
      </c>
      <c r="AW76" s="14">
        <f>IFERROR(IF(求节点([1]各r阵容卡情况!$F$11:$F$27,[1]各r阵容卡情况!N$11:N$27,$C76)&lt;=0,0,求节点([1]各r阵容卡情况!$F$11:$F$27,[1]各r阵容卡情况!N$11:N$27,$C76)),0)</f>
        <v>2.5235939287034945</v>
      </c>
      <c r="AX76" s="14">
        <f t="shared" si="52"/>
        <v>0</v>
      </c>
      <c r="AY76" s="14">
        <f t="shared" si="53"/>
        <v>15</v>
      </c>
      <c r="AZ76" s="14">
        <f t="shared" si="54"/>
        <v>40</v>
      </c>
      <c r="BA76" s="14">
        <f t="shared" si="55"/>
        <v>50</v>
      </c>
      <c r="BB76" s="14">
        <f t="shared" si="56"/>
        <v>66</v>
      </c>
      <c r="BC76" s="14">
        <v>0</v>
      </c>
      <c r="BD76" s="15">
        <f>IFERROR(IF(求节点([1]各r阵容卡情况!$F$11:$F$27,[1]各r阵容卡情况!S$11:S$27,$C76)&lt;=0,0,求节点([1]各r阵容卡情况!$F$11:$F$27,[1]各r阵容卡情况!S$11:S$27,$C76)),0)</f>
        <v>2.84</v>
      </c>
      <c r="BE76" s="15">
        <f>IFERROR(IF(求节点([1]各r阵容卡情况!$F$11:$F$27,[1]各r阵容卡情况!T$11:T$27,$C76)&lt;=0,0,求节点([1]各r阵容卡情况!$F$11:$F$27,[1]各r阵容卡情况!T$11:T$27,$C76)),0)</f>
        <v>2.84</v>
      </c>
      <c r="BF76" s="15">
        <f>IFERROR(IF(求节点([1]各r阵容卡情况!$F$11:$F$27,[1]各r阵容卡情况!U$11:U$27,$C76)&lt;=0,0,求节点([1]各r阵容卡情况!$F$11:$F$27,[1]各r阵容卡情况!U$11:U$27,$C76)),0)</f>
        <v>2.84</v>
      </c>
      <c r="BG76" s="15">
        <f>IFERROR(IF(求节点([1]各r阵容卡情况!$F$11:$F$27,[1]各r阵容卡情况!V$11:V$27,$C76)&lt;=0,0,求节点([1]各r阵容卡情况!$F$11:$F$27,[1]各r阵容卡情况!V$11:V$27,$C76)),0)</f>
        <v>2.84</v>
      </c>
      <c r="BH76" s="14">
        <f t="shared" si="57"/>
        <v>10</v>
      </c>
      <c r="BI76" s="14">
        <f t="shared" si="57"/>
        <v>10</v>
      </c>
      <c r="BJ76" s="14">
        <f t="shared" si="58"/>
        <v>60</v>
      </c>
      <c r="BK76" s="14">
        <f t="shared" si="59"/>
        <v>71</v>
      </c>
      <c r="BL76" s="14">
        <f t="shared" si="59"/>
        <v>71</v>
      </c>
      <c r="BM76" s="14">
        <v>0</v>
      </c>
      <c r="BN76" s="14">
        <f>IFERROR(IF(求节点([1]各r阵容卡情况!$F$11:$F$27,[1]各r阵容卡情况!AA$11:AA$27,$C76)&lt;=0,0,求节点([1]各r阵容卡情况!$F$11:$F$27,[1]各r阵容卡情况!AA$11:AA$27,$C76)),0)</f>
        <v>0</v>
      </c>
      <c r="BO76" s="14">
        <f>IFERROR(IF(求节点([1]各r阵容卡情况!$F$11:$F$27,[1]各r阵容卡情况!AB$11:AB$27,$C76)&lt;=0,0,求节点([1]各r阵容卡情况!$F$11:$F$27,[1]各r阵容卡情况!AB$11:AB$27,$C76)),0)</f>
        <v>2</v>
      </c>
      <c r="BP76" s="14">
        <f>IFERROR(IF(求节点([1]各r阵容卡情况!$F$11:$F$27,[1]各r阵容卡情况!AC$11:AC$27,$C76)&lt;=0,0,求节点([1]各r阵容卡情况!$F$11:$F$27,[1]各r阵容卡情况!AC$11:AC$27,$C76)),0)</f>
        <v>2</v>
      </c>
      <c r="BQ76" s="14">
        <f>IFERROR(IF(求节点([1]各r阵容卡情况!$F$11:$F$27,[1]各r阵容卡情况!AD$11:AD$27,$C76)&lt;=0,0,求节点([1]各r阵容卡情况!$F$11:$F$27,[1]各r阵容卡情况!AD$11:AD$27,$C76)),0)</f>
        <v>2</v>
      </c>
      <c r="BR76" s="14">
        <f t="shared" si="60"/>
        <v>0</v>
      </c>
      <c r="BS76" s="14">
        <f t="shared" si="61"/>
        <v>0</v>
      </c>
      <c r="BT76" s="14">
        <f t="shared" si="62"/>
        <v>4</v>
      </c>
      <c r="BU76" s="14">
        <f t="shared" si="63"/>
        <v>30</v>
      </c>
      <c r="BV76" s="14">
        <f t="shared" si="64"/>
        <v>80</v>
      </c>
      <c r="CH76" s="27">
        <f t="shared" si="65"/>
        <v>0</v>
      </c>
      <c r="CI76" s="27">
        <f t="shared" si="66"/>
        <v>0.86193861165847419</v>
      </c>
      <c r="CJ76" s="27">
        <f t="shared" si="67"/>
        <v>14.569030694170763</v>
      </c>
      <c r="CK76" s="27">
        <f t="shared" si="68"/>
        <v>5.5690306941707632</v>
      </c>
      <c r="CL76" s="27">
        <f t="shared" si="69"/>
        <v>0</v>
      </c>
    </row>
    <row r="77" spans="3:90" x14ac:dyDescent="0.15">
      <c r="C77" s="13">
        <v>72</v>
      </c>
      <c r="D77" s="14">
        <v>30</v>
      </c>
      <c r="E77" s="14">
        <f>IFERROR(IF(求节点([1]基础状态预期!$D$17:$D$33,[1]基础状态预期!F$17:F$33,$C77)&lt;=0,0,求节点([1]基础状态预期!$D$17:$D$33,[1]基础状态预期!F$17:F$33,$C77)),0)</f>
        <v>0</v>
      </c>
      <c r="F77" s="14">
        <f>IFERROR(IF(求节点([1]基础状态预期!$D$17:$D$33,[1]基础状态预期!G$17:G$33,$C77)&lt;=0,0,求节点([1]基础状态预期!$D$17:$D$33,[1]基础状态预期!G$17:G$33,$C77)),0)</f>
        <v>0</v>
      </c>
      <c r="G77" s="14">
        <f>IFERROR(IF(求节点([1]基础状态预期!$D$17:$D$33,[1]基础状态预期!H$17:H$33,$C77)&lt;=0,0,求节点([1]基础状态预期!$D$17:$D$33,[1]基础状态预期!H$17:H$33,$C77)),0)</f>
        <v>0</v>
      </c>
      <c r="H77" s="14">
        <f>IFERROR(IF(求节点([1]基础状态预期!$D$17:$D$33,[1]基础状态预期!I$17:I$33,$C77)&lt;=0,0,求节点([1]基础状态预期!$D$17:$D$33,[1]基础状态预期!I$17:I$33,$C77)),0)</f>
        <v>1.1177356756602483</v>
      </c>
      <c r="I77" s="14">
        <f>IFERROR(IF(求节点([1]基础状态预期!$D$17:$D$33,[1]基础状态预期!J$17:J$33,$C77)&lt;=0,0,求节点([1]基础状态预期!$D$17:$D$33,[1]基础状态预期!J$17:J$33,$C77)),0)</f>
        <v>4.8822643243397517</v>
      </c>
      <c r="J77" s="14">
        <f>IFERROR(IF(求节点([1]基础状态预期!$D$17:$D$33,[1]基础状态预期!K$17:K$33,$C77)&lt;=0,0,求节点([1]基础状态预期!$D$17:$D$33,[1]基础状态预期!K$17:K$33,$C77)),0)</f>
        <v>0</v>
      </c>
      <c r="K77" s="14">
        <f>IFERROR(IF(求节点([1]基础状态预期!$D$17:$D$33,[1]基础状态预期!L$17:L$33,$C77)&lt;=0,0,求节点([1]基础状态预期!$D$17:$D$33,[1]基础状态预期!L$17:L$33,$C77)),0)</f>
        <v>0</v>
      </c>
      <c r="L77" s="14">
        <f>IFERROR(IF(求节点([1]基础状态预期!$D$17:$D$33,[1]基础状态预期!M$17:M$33,$C77)&lt;=0,0,求节点([1]基础状态预期!$D$17:$D$33,[1]基础状态预期!M$17:M$33,$C77)),0)</f>
        <v>0</v>
      </c>
      <c r="M77" s="14">
        <f>IFERROR(IF(求节点([1]基础状态预期!$D$17:$D$33,[1]基础状态预期!N$17:N$33,$C77)&lt;=0,0,求节点([1]基础状态预期!$D$17:$D$33,[1]基础状态预期!N$17:N$33,$C77)),0)</f>
        <v>4.2007342128240941</v>
      </c>
      <c r="N77" s="14">
        <f>IFERROR(IF(求节点([1]基础状态预期!$D$17:$D$33,[1]基础状态预期!O$17:O$33,$C77)&lt;=0,0,求节点([1]基础状态预期!$D$17:$D$33,[1]基础状态预期!O$17:O$33,$C77)),0)</f>
        <v>2.5694466019161535</v>
      </c>
      <c r="O77" s="14">
        <f t="shared" si="42"/>
        <v>0</v>
      </c>
      <c r="P77" s="14">
        <f t="shared" si="43"/>
        <v>6</v>
      </c>
      <c r="Q77" s="14">
        <f t="shared" si="44"/>
        <v>10</v>
      </c>
      <c r="R77" s="14">
        <f t="shared" si="45"/>
        <v>50</v>
      </c>
      <c r="S77" s="14">
        <f t="shared" si="46"/>
        <v>66</v>
      </c>
      <c r="T77" s="32">
        <f>IFERROR(IF(求节点([1]基础状态预期!$D$17:$D$55,[1]基础状态预期!P$17:P$55,$C77)&lt;=0,0,求节点([1]基础状态预期!$D$17:$D$55,[1]基础状态预期!P$17:P$55,$C77)),0)</f>
        <v>0</v>
      </c>
      <c r="U77" s="32">
        <f>IFERROR(IF(求节点([1]基础状态预期!$D$17:$D$55,[1]基础状态预期!Q$17:Q$55,$C77)&lt;=0,0,求节点([1]基础状态预期!$D$17:$D$55,[1]基础状态预期!Q$17:Q$55,$C77)),0)</f>
        <v>0</v>
      </c>
      <c r="V77" s="32">
        <f>IFERROR(IF(求节点([1]基础状态预期!$D$17:$D$55,[1]基础状态预期!R$17:R$55,$C77)&lt;=0,0,求节点([1]基础状态预期!$D$17:$D$55,[1]基础状态预期!R$17:R$55,$C77)),0)</f>
        <v>2.88</v>
      </c>
      <c r="W77" s="32">
        <f>IFERROR(IF(求节点([1]基础状态预期!$D$17:$D$55,[1]基础状态预期!S$17:S$55,$C77)&lt;=0,0,求节点([1]基础状态预期!$D$17:$D$55,[1]基础状态预期!S$17:S$55,$C77)),0)</f>
        <v>2.88</v>
      </c>
      <c r="X77" s="32">
        <f>IFERROR(IF(求节点([1]基础状态预期!$D$17:$D$55,[1]基础状态预期!T$17:T$55,$C77)&lt;=0,0,求节点([1]基础状态预期!$D$17:$D$55,[1]基础状态预期!T$17:T$55,$C77)),0)</f>
        <v>2.88</v>
      </c>
      <c r="Y77" s="32">
        <f>IFERROR(IF(求节点([1]基础状态预期!$D$17:$D$55,[1]基础状态预期!U$17:U$55,$C77)&lt;=0,0,求节点([1]基础状态预期!$D$17:$D$55,[1]基础状态预期!U$17:U$55,$C77)),0)</f>
        <v>0</v>
      </c>
      <c r="Z77" s="32">
        <f>MIN(IFERROR(IF(求节点([1]基础状态预期!$D$17:$D$55,[1]基础状态预期!V$17:V$55,$C77)&lt;=0,0,求节点([1]基础状态预期!$D$17:$D$55,[1]基础状态预期!V$17:V$55,$C77)),0),10)</f>
        <v>0</v>
      </c>
      <c r="AA77" s="32">
        <f>MIN(IFERROR(IF(求节点([1]基础状态预期!$D$17:$D$55,[1]基础状态预期!W$17:W$55,$C77)&lt;=0,0,求节点([1]基础状态预期!$D$17:$D$55,[1]基础状态预期!W$17:W$55,$C77)),0),60)</f>
        <v>60</v>
      </c>
      <c r="AB77" s="32">
        <f>MIN(IFERROR(IF(求节点([1]基础状态预期!$D$17:$D$55,[1]基础状态预期!X$17:X$55,$C77)&lt;=0,0,求节点([1]基础状态预期!$D$17:$D$55,[1]基础状态预期!X$17:X$55,$C77)),0),80)</f>
        <v>80</v>
      </c>
      <c r="AC77" s="32">
        <f>MIN(IFERROR(IF(求节点([1]基础状态预期!$D$17:$D$55,[1]基础状态预期!Y$17:Y$55,$C77)&lt;=0,0,求节点([1]基础状态预期!$D$17:$D$55,[1]基础状态预期!Y$17:Y$55,$C77)),0),80)</f>
        <v>80</v>
      </c>
      <c r="AD77" s="32">
        <f>IFERROR(IF(求节点([1]基础状态预期!$D$17:$D$55,[1]基础状态预期!Z$17:Z$55,$C77)&lt;=0,0,求节点([1]基础状态预期!$D$17:$D$55,[1]基础状态预期!Z$17:Z$55,$C77)),0)</f>
        <v>0</v>
      </c>
      <c r="AE77" s="32">
        <f>IFERROR(IF(求节点([1]基础状态预期!$D$17:$D$55,[1]基础状态预期!AA$17:AA$55,$C77)&lt;=0,0,求节点([1]基础状态预期!$D$17:$D$55,[1]基础状态预期!AA$17:AA$55,$C77)),0)</f>
        <v>0</v>
      </c>
      <c r="AF77" s="32">
        <f>IFERROR(IF(求节点([1]基础状态预期!$D$17:$D$55,[1]基础状态预期!AB$17:AB$55,$C77)&lt;=0,0,求节点([1]基础状态预期!$D$17:$D$55,[1]基础状态预期!AB$17:AB$55,$C77)),0)</f>
        <v>0</v>
      </c>
      <c r="AG77" s="32">
        <f>IFERROR(IF(求节点([1]基础状态预期!$D$17:$D$55,[1]基础状态预期!AC$17:AC$55,$C77)&lt;=0,0,求节点([1]基础状态预期!$D$17:$D$55,[1]基础状态预期!AC$17:AC$55,$C77)),0)</f>
        <v>2</v>
      </c>
      <c r="AH77" s="32">
        <f>IFERROR(IF(求节点([1]基础状态预期!$D$17:$D$55,[1]基础状态预期!AD$17:AD$55,$C77)&lt;=0,0,求节点([1]基础状态预期!$D$17:$D$55,[1]基础状态预期!AD$17:AD$55,$C77)),0)</f>
        <v>2</v>
      </c>
      <c r="AI77" s="14">
        <f t="shared" si="47"/>
        <v>0</v>
      </c>
      <c r="AJ77" s="14">
        <f t="shared" si="48"/>
        <v>0</v>
      </c>
      <c r="AK77" s="14">
        <f t="shared" si="49"/>
        <v>0</v>
      </c>
      <c r="AL77" s="14">
        <f t="shared" si="50"/>
        <v>30</v>
      </c>
      <c r="AM77" s="14">
        <f t="shared" si="51"/>
        <v>80</v>
      </c>
      <c r="AN77" s="14">
        <v>0</v>
      </c>
      <c r="AO77" s="14">
        <f>IFERROR(IF(求节点([1]各r阵容卡情况!$F$11:$F$27,[1]各r阵容卡情况!G$11:G$27,$C77)&lt;=0,0,求节点([1]各r阵容卡情况!$F$11:$F$27,[1]各r阵容卡情况!G$11:G$27,$C77)),0)</f>
        <v>0.23547135132049668</v>
      </c>
      <c r="AP77" s="14">
        <f>IFERROR(IF(求节点([1]各r阵容卡情况!$F$11:$F$27,[1]各r阵容卡情况!H$11:H$27,$C77)&lt;=0,0,求节点([1]各r阵容卡情况!$F$11:$F$27,[1]各r阵容卡情况!H$11:H$27,$C77)),0)</f>
        <v>14.882264324339751</v>
      </c>
      <c r="AQ77" s="14">
        <f>IFERROR(IF(求节点([1]各r阵容卡情况!$F$11:$F$27,[1]各r阵容卡情况!I$11:I$27,$C77)&lt;=0,0,求节点([1]各r阵容卡情况!$F$11:$F$27,[1]各r阵容卡情况!I$11:I$27,$C77)),0)</f>
        <v>5.8822643243397517</v>
      </c>
      <c r="AR77" s="14">
        <f>IFERROR(IF(求节点([1]各r阵容卡情况!$F$11:$F$27,[1]各r阵容卡情况!J$11:J$27,$C77)&lt;=0,0,求节点([1]各r阵容卡情况!$F$11:$F$27,[1]各r阵容卡情况!J$11:J$27,$C77)),0)</f>
        <v>0</v>
      </c>
      <c r="AS77" s="14">
        <v>0</v>
      </c>
      <c r="AT77" s="14">
        <f>IFERROR(IF(求节点([1]各r阵容卡情况!$F$11:$F$27,[1]各r阵容卡情况!K$11:K$27,$C77)&lt;=0,0,求节点([1]各r阵容卡情况!$F$11:$F$27,[1]各r阵容卡情况!K$11:K$27,$C77)),0)</f>
        <v>3</v>
      </c>
      <c r="AU77" s="14">
        <f>IFERROR(IF(求节点([1]各r阵容卡情况!$F$11:$F$27,[1]各r阵容卡情况!L$11:L$27,$C77)&lt;=0,0,求节点([1]各r阵容卡情况!$F$11:$F$27,[1]各r阵容卡情况!L$11:L$27,$C77)),0)</f>
        <v>6</v>
      </c>
      <c r="AV77" s="14">
        <f>IFERROR(IF(求节点([1]各r阵容卡情况!$F$11:$F$27,[1]各r阵容卡情况!M$11:M$27,$C77)&lt;=0,0,求节点([1]各r阵容卡情况!$F$11:$F$27,[1]各r阵容卡情况!M$11:M$27,$C77)),0)</f>
        <v>4.2007342128240941</v>
      </c>
      <c r="AW77" s="14">
        <f>IFERROR(IF(求节点([1]各r阵容卡情况!$F$11:$F$27,[1]各r阵容卡情况!N$11:N$27,$C77)&lt;=0,0,求节点([1]各r阵容卡情况!$F$11:$F$27,[1]各r阵容卡情况!N$11:N$27,$C77)),0)</f>
        <v>2.5694466019161535</v>
      </c>
      <c r="AX77" s="14">
        <f t="shared" si="52"/>
        <v>0</v>
      </c>
      <c r="AY77" s="14">
        <f t="shared" si="53"/>
        <v>15</v>
      </c>
      <c r="AZ77" s="14">
        <f t="shared" si="54"/>
        <v>40</v>
      </c>
      <c r="BA77" s="14">
        <f t="shared" si="55"/>
        <v>50</v>
      </c>
      <c r="BB77" s="14">
        <f t="shared" si="56"/>
        <v>66</v>
      </c>
      <c r="BC77" s="14">
        <v>0</v>
      </c>
      <c r="BD77" s="15">
        <f>IFERROR(IF(求节点([1]各r阵容卡情况!$F$11:$F$27,[1]各r阵容卡情况!S$11:S$27,$C77)&lt;=0,0,求节点([1]各r阵容卡情况!$F$11:$F$27,[1]各r阵容卡情况!S$11:S$27,$C77)),0)</f>
        <v>2.88</v>
      </c>
      <c r="BE77" s="15">
        <f>IFERROR(IF(求节点([1]各r阵容卡情况!$F$11:$F$27,[1]各r阵容卡情况!T$11:T$27,$C77)&lt;=0,0,求节点([1]各r阵容卡情况!$F$11:$F$27,[1]各r阵容卡情况!T$11:T$27,$C77)),0)</f>
        <v>2.88</v>
      </c>
      <c r="BF77" s="15">
        <f>IFERROR(IF(求节点([1]各r阵容卡情况!$F$11:$F$27,[1]各r阵容卡情况!U$11:U$27,$C77)&lt;=0,0,求节点([1]各r阵容卡情况!$F$11:$F$27,[1]各r阵容卡情况!U$11:U$27,$C77)),0)</f>
        <v>2.88</v>
      </c>
      <c r="BG77" s="15">
        <f>IFERROR(IF(求节点([1]各r阵容卡情况!$F$11:$F$27,[1]各r阵容卡情况!V$11:V$27,$C77)&lt;=0,0,求节点([1]各r阵容卡情况!$F$11:$F$27,[1]各r阵容卡情况!V$11:V$27,$C77)),0)</f>
        <v>2.88</v>
      </c>
      <c r="BH77" s="14">
        <f t="shared" si="57"/>
        <v>10</v>
      </c>
      <c r="BI77" s="14">
        <f t="shared" si="57"/>
        <v>10</v>
      </c>
      <c r="BJ77" s="14">
        <f t="shared" si="58"/>
        <v>60</v>
      </c>
      <c r="BK77" s="14">
        <f t="shared" si="59"/>
        <v>72</v>
      </c>
      <c r="BL77" s="14">
        <f t="shared" si="59"/>
        <v>72</v>
      </c>
      <c r="BM77" s="14">
        <v>0</v>
      </c>
      <c r="BN77" s="14">
        <f>IFERROR(IF(求节点([1]各r阵容卡情况!$F$11:$F$27,[1]各r阵容卡情况!AA$11:AA$27,$C77)&lt;=0,0,求节点([1]各r阵容卡情况!$F$11:$F$27,[1]各r阵容卡情况!AA$11:AA$27,$C77)),0)</f>
        <v>0</v>
      </c>
      <c r="BO77" s="14">
        <f>IFERROR(IF(求节点([1]各r阵容卡情况!$F$11:$F$27,[1]各r阵容卡情况!AB$11:AB$27,$C77)&lt;=0,0,求节点([1]各r阵容卡情况!$F$11:$F$27,[1]各r阵容卡情况!AB$11:AB$27,$C77)),0)</f>
        <v>2</v>
      </c>
      <c r="BP77" s="14">
        <f>IFERROR(IF(求节点([1]各r阵容卡情况!$F$11:$F$27,[1]各r阵容卡情况!AC$11:AC$27,$C77)&lt;=0,0,求节点([1]各r阵容卡情况!$F$11:$F$27,[1]各r阵容卡情况!AC$11:AC$27,$C77)),0)</f>
        <v>2</v>
      </c>
      <c r="BQ77" s="14">
        <f>IFERROR(IF(求节点([1]各r阵容卡情况!$F$11:$F$27,[1]各r阵容卡情况!AD$11:AD$27,$C77)&lt;=0,0,求节点([1]各r阵容卡情况!$F$11:$F$27,[1]各r阵容卡情况!AD$11:AD$27,$C77)),0)</f>
        <v>2</v>
      </c>
      <c r="BR77" s="14">
        <f t="shared" si="60"/>
        <v>0</v>
      </c>
      <c r="BS77" s="14">
        <f t="shared" si="61"/>
        <v>0</v>
      </c>
      <c r="BT77" s="14">
        <f t="shared" si="62"/>
        <v>4</v>
      </c>
      <c r="BU77" s="14">
        <f t="shared" si="63"/>
        <v>30</v>
      </c>
      <c r="BV77" s="14">
        <f t="shared" si="64"/>
        <v>80</v>
      </c>
      <c r="CH77" s="27">
        <f t="shared" si="65"/>
        <v>0</v>
      </c>
      <c r="CI77" s="27">
        <f t="shared" si="66"/>
        <v>0.23547135132049668</v>
      </c>
      <c r="CJ77" s="27">
        <f t="shared" si="67"/>
        <v>14.882264324339749</v>
      </c>
      <c r="CK77" s="27">
        <f t="shared" si="68"/>
        <v>5.8822643243397517</v>
      </c>
      <c r="CL77" s="27">
        <f t="shared" si="69"/>
        <v>0</v>
      </c>
    </row>
    <row r="78" spans="3:90" x14ac:dyDescent="0.15">
      <c r="C78" s="13">
        <v>73</v>
      </c>
      <c r="D78" s="14">
        <v>30</v>
      </c>
      <c r="E78" s="14">
        <f>IFERROR(IF(求节点([1]基础状态预期!$D$17:$D$33,[1]基础状态预期!F$17:F$33,$C78)&lt;=0,0,求节点([1]基础状态预期!$D$17:$D$33,[1]基础状态预期!F$17:F$33,$C78)),0)</f>
        <v>0</v>
      </c>
      <c r="F78" s="14">
        <f>IFERROR(IF(求节点([1]基础状态预期!$D$17:$D$33,[1]基础状态预期!G$17:G$33,$C78)&lt;=0,0,求节点([1]基础状态预期!$D$17:$D$33,[1]基础状态预期!G$17:G$33,$C78)),0)</f>
        <v>0</v>
      </c>
      <c r="G78" s="14">
        <f>IFERROR(IF(求节点([1]基础状态预期!$D$17:$D$33,[1]基础状态预期!H$17:H$33,$C78)&lt;=0,0,求节点([1]基础状态预期!$D$17:$D$33,[1]基础状态预期!H$17:H$33,$C78)),0)</f>
        <v>0</v>
      </c>
      <c r="H78" s="14">
        <f>IFERROR(IF(求节点([1]基础状态预期!$D$17:$D$33,[1]基础状态预期!I$17:I$33,$C78)&lt;=0,0,求节点([1]基础状态预期!$D$17:$D$33,[1]基础状态预期!I$17:I$33,$C78)),0)</f>
        <v>0.88100660685461918</v>
      </c>
      <c r="I78" s="14">
        <f>IFERROR(IF(求节点([1]基础状态预期!$D$17:$D$33,[1]基础状态预期!J$17:J$33,$C78)&lt;=0,0,求节点([1]基础状态预期!$D$17:$D$33,[1]基础状态预期!J$17:J$33,$C78)),0)</f>
        <v>5.1189933931453808</v>
      </c>
      <c r="J78" s="14">
        <f>IFERROR(IF(求节点([1]基础状态预期!$D$17:$D$33,[1]基础状态预期!K$17:K$33,$C78)&lt;=0,0,求节点([1]基础状态预期!$D$17:$D$33,[1]基础状态预期!K$17:K$33,$C78)),0)</f>
        <v>0</v>
      </c>
      <c r="K78" s="14">
        <f>IFERROR(IF(求节点([1]基础状态预期!$D$17:$D$33,[1]基础状态预期!L$17:L$33,$C78)&lt;=0,0,求节点([1]基础状态预期!$D$17:$D$33,[1]基础状态预期!L$17:L$33,$C78)),0)</f>
        <v>0</v>
      </c>
      <c r="L78" s="14">
        <f>IFERROR(IF(求节点([1]基础状态预期!$D$17:$D$33,[1]基础状态预期!M$17:M$33,$C78)&lt;=0,0,求节点([1]基础状态预期!$D$17:$D$33,[1]基础状态预期!M$17:M$33,$C78)),0)</f>
        <v>0</v>
      </c>
      <c r="M78" s="14">
        <f>IFERROR(IF(求节点([1]基础状态预期!$D$17:$D$33,[1]基础状态预期!N$17:N$33,$C78)&lt;=0,0,求节点([1]基础状态预期!$D$17:$D$33,[1]基础状态预期!N$17:N$33,$C78)),0)</f>
        <v>4.2967929344994316</v>
      </c>
      <c r="N78" s="14">
        <f>IFERROR(IF(求节点([1]基础状态预期!$D$17:$D$33,[1]基础状态预期!O$17:O$33,$C78)&lt;=0,0,求节点([1]基础状态预期!$D$17:$D$33,[1]基础状态预期!O$17:O$33,$C78)),0)</f>
        <v>2.6801610978472952</v>
      </c>
      <c r="O78" s="14">
        <f t="shared" si="42"/>
        <v>0</v>
      </c>
      <c r="P78" s="14">
        <f t="shared" si="43"/>
        <v>6</v>
      </c>
      <c r="Q78" s="14">
        <f t="shared" si="44"/>
        <v>10</v>
      </c>
      <c r="R78" s="14">
        <f t="shared" si="45"/>
        <v>50</v>
      </c>
      <c r="S78" s="14">
        <f t="shared" si="46"/>
        <v>66</v>
      </c>
      <c r="T78" s="32">
        <f>IFERROR(IF(求节点([1]基础状态预期!$D$17:$D$55,[1]基础状态预期!P$17:P$55,$C78)&lt;=0,0,求节点([1]基础状态预期!$D$17:$D$55,[1]基础状态预期!P$17:P$55,$C78)),0)</f>
        <v>0</v>
      </c>
      <c r="U78" s="32">
        <f>IFERROR(IF(求节点([1]基础状态预期!$D$17:$D$55,[1]基础状态预期!Q$17:Q$55,$C78)&lt;=0,0,求节点([1]基础状态预期!$D$17:$D$55,[1]基础状态预期!Q$17:Q$55,$C78)),0)</f>
        <v>0</v>
      </c>
      <c r="V78" s="32">
        <f>IFERROR(IF(求节点([1]基础状态预期!$D$17:$D$55,[1]基础状态预期!R$17:R$55,$C78)&lt;=0,0,求节点([1]基础状态预期!$D$17:$D$55,[1]基础状态预期!R$17:R$55,$C78)),0)</f>
        <v>2.92</v>
      </c>
      <c r="W78" s="32">
        <f>IFERROR(IF(求节点([1]基础状态预期!$D$17:$D$55,[1]基础状态预期!S$17:S$55,$C78)&lt;=0,0,求节点([1]基础状态预期!$D$17:$D$55,[1]基础状态预期!S$17:S$55,$C78)),0)</f>
        <v>2.92</v>
      </c>
      <c r="X78" s="32">
        <f>IFERROR(IF(求节点([1]基础状态预期!$D$17:$D$55,[1]基础状态预期!T$17:T$55,$C78)&lt;=0,0,求节点([1]基础状态预期!$D$17:$D$55,[1]基础状态预期!T$17:T$55,$C78)),0)</f>
        <v>2.92</v>
      </c>
      <c r="Y78" s="32">
        <f>IFERROR(IF(求节点([1]基础状态预期!$D$17:$D$55,[1]基础状态预期!U$17:U$55,$C78)&lt;=0,0,求节点([1]基础状态预期!$D$17:$D$55,[1]基础状态预期!U$17:U$55,$C78)),0)</f>
        <v>0</v>
      </c>
      <c r="Z78" s="32">
        <f>MIN(IFERROR(IF(求节点([1]基础状态预期!$D$17:$D$55,[1]基础状态预期!V$17:V$55,$C78)&lt;=0,0,求节点([1]基础状态预期!$D$17:$D$55,[1]基础状态预期!V$17:V$55,$C78)),0),10)</f>
        <v>0</v>
      </c>
      <c r="AA78" s="32">
        <f>MIN(IFERROR(IF(求节点([1]基础状态预期!$D$17:$D$55,[1]基础状态预期!W$17:W$55,$C78)&lt;=0,0,求节点([1]基础状态预期!$D$17:$D$55,[1]基础状态预期!W$17:W$55,$C78)),0),60)</f>
        <v>60</v>
      </c>
      <c r="AB78" s="32">
        <f>MIN(IFERROR(IF(求节点([1]基础状态预期!$D$17:$D$55,[1]基础状态预期!X$17:X$55,$C78)&lt;=0,0,求节点([1]基础状态预期!$D$17:$D$55,[1]基础状态预期!X$17:X$55,$C78)),0),80)</f>
        <v>80</v>
      </c>
      <c r="AC78" s="32">
        <f>MIN(IFERROR(IF(求节点([1]基础状态预期!$D$17:$D$55,[1]基础状态预期!Y$17:Y$55,$C78)&lt;=0,0,求节点([1]基础状态预期!$D$17:$D$55,[1]基础状态预期!Y$17:Y$55,$C78)),0),80)</f>
        <v>80</v>
      </c>
      <c r="AD78" s="32">
        <f>IFERROR(IF(求节点([1]基础状态预期!$D$17:$D$55,[1]基础状态预期!Z$17:Z$55,$C78)&lt;=0,0,求节点([1]基础状态预期!$D$17:$D$55,[1]基础状态预期!Z$17:Z$55,$C78)),0)</f>
        <v>0</v>
      </c>
      <c r="AE78" s="32">
        <f>IFERROR(IF(求节点([1]基础状态预期!$D$17:$D$55,[1]基础状态预期!AA$17:AA$55,$C78)&lt;=0,0,求节点([1]基础状态预期!$D$17:$D$55,[1]基础状态预期!AA$17:AA$55,$C78)),0)</f>
        <v>0</v>
      </c>
      <c r="AF78" s="32">
        <f>IFERROR(IF(求节点([1]基础状态预期!$D$17:$D$55,[1]基础状态预期!AB$17:AB$55,$C78)&lt;=0,0,求节点([1]基础状态预期!$D$17:$D$55,[1]基础状态预期!AB$17:AB$55,$C78)),0)</f>
        <v>0</v>
      </c>
      <c r="AG78" s="32">
        <f>IFERROR(IF(求节点([1]基础状态预期!$D$17:$D$55,[1]基础状态预期!AC$17:AC$55,$C78)&lt;=0,0,求节点([1]基础状态预期!$D$17:$D$55,[1]基础状态预期!AC$17:AC$55,$C78)),0)</f>
        <v>2</v>
      </c>
      <c r="AH78" s="32">
        <f>IFERROR(IF(求节点([1]基础状态预期!$D$17:$D$55,[1]基础状态预期!AD$17:AD$55,$C78)&lt;=0,0,求节点([1]基础状态预期!$D$17:$D$55,[1]基础状态预期!AD$17:AD$55,$C78)),0)</f>
        <v>2</v>
      </c>
      <c r="AI78" s="14">
        <f t="shared" si="47"/>
        <v>0</v>
      </c>
      <c r="AJ78" s="14">
        <f t="shared" si="48"/>
        <v>0</v>
      </c>
      <c r="AK78" s="14">
        <f t="shared" si="49"/>
        <v>0</v>
      </c>
      <c r="AL78" s="14">
        <f t="shared" si="50"/>
        <v>30</v>
      </c>
      <c r="AM78" s="14">
        <f t="shared" si="51"/>
        <v>80</v>
      </c>
      <c r="AN78" s="14">
        <v>0</v>
      </c>
      <c r="AO78" s="14">
        <f>IFERROR(IF(求节点([1]各r阵容卡情况!$F$11:$F$27,[1]各r阵容卡情况!G$11:G$27,$C78)&lt;=0,0,求节点([1]各r阵容卡情况!$F$11:$F$27,[1]各r阵容卡情况!G$11:G$27,$C78)),0)</f>
        <v>0</v>
      </c>
      <c r="AP78" s="14">
        <f>IFERROR(IF(求节点([1]各r阵容卡情况!$F$11:$F$27,[1]各r阵容卡情况!H$11:H$27,$C78)&lt;=0,0,求节点([1]各r阵容卡情况!$F$11:$F$27,[1]各r阵容卡情况!H$11:H$27,$C78)),0)</f>
        <v>15.237986786290762</v>
      </c>
      <c r="AQ78" s="14">
        <f>IFERROR(IF(求节点([1]各r阵容卡情况!$F$11:$F$27,[1]各r阵容卡情况!I$11:I$27,$C78)&lt;=0,0,求节点([1]各r阵容卡情况!$F$11:$F$27,[1]各r阵容卡情况!I$11:I$27,$C78)),0)</f>
        <v>6.2379867862907616</v>
      </c>
      <c r="AR78" s="14">
        <f>IFERROR(IF(求节点([1]各r阵容卡情况!$F$11:$F$27,[1]各r阵容卡情况!J$11:J$27,$C78)&lt;=0,0,求节点([1]各r阵容卡情况!$F$11:$F$27,[1]各r阵容卡情况!J$11:J$27,$C78)),0)</f>
        <v>0</v>
      </c>
      <c r="AS78" s="14">
        <v>0</v>
      </c>
      <c r="AT78" s="14">
        <f>IFERROR(IF(求节点([1]各r阵容卡情况!$F$11:$F$27,[1]各r阵容卡情况!K$11:K$27,$C78)&lt;=0,0,求节点([1]各r阵容卡情况!$F$11:$F$27,[1]各r阵容卡情况!K$11:K$27,$C78)),0)</f>
        <v>3</v>
      </c>
      <c r="AU78" s="14">
        <f>IFERROR(IF(求节点([1]各r阵容卡情况!$F$11:$F$27,[1]各r阵容卡情况!L$11:L$27,$C78)&lt;=0,0,求节点([1]各r阵容卡情况!$F$11:$F$27,[1]各r阵容卡情况!L$11:L$27,$C78)),0)</f>
        <v>6</v>
      </c>
      <c r="AV78" s="14">
        <f>IFERROR(IF(求节点([1]各r阵容卡情况!$F$11:$F$27,[1]各r阵容卡情况!M$11:M$27,$C78)&lt;=0,0,求节点([1]各r阵容卡情况!$F$11:$F$27,[1]各r阵容卡情况!M$11:M$27,$C78)),0)</f>
        <v>4.2967929344994316</v>
      </c>
      <c r="AW78" s="14">
        <f>IFERROR(IF(求节点([1]各r阵容卡情况!$F$11:$F$27,[1]各r阵容卡情况!N$11:N$27,$C78)&lt;=0,0,求节点([1]各r阵容卡情况!$F$11:$F$27,[1]各r阵容卡情况!N$11:N$27,$C78)),0)</f>
        <v>2.6801610978472952</v>
      </c>
      <c r="AX78" s="14">
        <f t="shared" si="52"/>
        <v>0</v>
      </c>
      <c r="AY78" s="14">
        <f t="shared" si="53"/>
        <v>15</v>
      </c>
      <c r="AZ78" s="14">
        <f t="shared" si="54"/>
        <v>40</v>
      </c>
      <c r="BA78" s="14">
        <f t="shared" si="55"/>
        <v>50</v>
      </c>
      <c r="BB78" s="14">
        <f t="shared" si="56"/>
        <v>66</v>
      </c>
      <c r="BC78" s="14">
        <v>0</v>
      </c>
      <c r="BD78" s="15">
        <f>IFERROR(IF(求节点([1]各r阵容卡情况!$F$11:$F$27,[1]各r阵容卡情况!S$11:S$27,$C78)&lt;=0,0,求节点([1]各r阵容卡情况!$F$11:$F$27,[1]各r阵容卡情况!S$11:S$27,$C78)),0)</f>
        <v>2.92</v>
      </c>
      <c r="BE78" s="15">
        <f>IFERROR(IF(求节点([1]各r阵容卡情况!$F$11:$F$27,[1]各r阵容卡情况!T$11:T$27,$C78)&lt;=0,0,求节点([1]各r阵容卡情况!$F$11:$F$27,[1]各r阵容卡情况!T$11:T$27,$C78)),0)</f>
        <v>2.92</v>
      </c>
      <c r="BF78" s="15">
        <f>IFERROR(IF(求节点([1]各r阵容卡情况!$F$11:$F$27,[1]各r阵容卡情况!U$11:U$27,$C78)&lt;=0,0,求节点([1]各r阵容卡情况!$F$11:$F$27,[1]各r阵容卡情况!U$11:U$27,$C78)),0)</f>
        <v>2.92</v>
      </c>
      <c r="BG78" s="15">
        <f>IFERROR(IF(求节点([1]各r阵容卡情况!$F$11:$F$27,[1]各r阵容卡情况!V$11:V$27,$C78)&lt;=0,0,求节点([1]各r阵容卡情况!$F$11:$F$27,[1]各r阵容卡情况!V$11:V$27,$C78)),0)</f>
        <v>2.92</v>
      </c>
      <c r="BH78" s="14">
        <f t="shared" si="57"/>
        <v>10</v>
      </c>
      <c r="BI78" s="14">
        <f t="shared" si="57"/>
        <v>10</v>
      </c>
      <c r="BJ78" s="14">
        <f t="shared" si="58"/>
        <v>60</v>
      </c>
      <c r="BK78" s="14">
        <f t="shared" si="59"/>
        <v>73</v>
      </c>
      <c r="BL78" s="14">
        <f t="shared" si="59"/>
        <v>73</v>
      </c>
      <c r="BM78" s="14">
        <v>0</v>
      </c>
      <c r="BN78" s="14">
        <f>IFERROR(IF(求节点([1]各r阵容卡情况!$F$11:$F$27,[1]各r阵容卡情况!AA$11:AA$27,$C78)&lt;=0,0,求节点([1]各r阵容卡情况!$F$11:$F$27,[1]各r阵容卡情况!AA$11:AA$27,$C78)),0)</f>
        <v>0</v>
      </c>
      <c r="BO78" s="14">
        <f>IFERROR(IF(求节点([1]各r阵容卡情况!$F$11:$F$27,[1]各r阵容卡情况!AB$11:AB$27,$C78)&lt;=0,0,求节点([1]各r阵容卡情况!$F$11:$F$27,[1]各r阵容卡情况!AB$11:AB$27,$C78)),0)</f>
        <v>2</v>
      </c>
      <c r="BP78" s="14">
        <f>IFERROR(IF(求节点([1]各r阵容卡情况!$F$11:$F$27,[1]各r阵容卡情况!AC$11:AC$27,$C78)&lt;=0,0,求节点([1]各r阵容卡情况!$F$11:$F$27,[1]各r阵容卡情况!AC$11:AC$27,$C78)),0)</f>
        <v>2</v>
      </c>
      <c r="BQ78" s="14">
        <f>IFERROR(IF(求节点([1]各r阵容卡情况!$F$11:$F$27,[1]各r阵容卡情况!AD$11:AD$27,$C78)&lt;=0,0,求节点([1]各r阵容卡情况!$F$11:$F$27,[1]各r阵容卡情况!AD$11:AD$27,$C78)),0)</f>
        <v>2</v>
      </c>
      <c r="BR78" s="14">
        <f t="shared" si="60"/>
        <v>0</v>
      </c>
      <c r="BS78" s="14">
        <f t="shared" si="61"/>
        <v>0</v>
      </c>
      <c r="BT78" s="14">
        <f t="shared" si="62"/>
        <v>4</v>
      </c>
      <c r="BU78" s="14">
        <f t="shared" si="63"/>
        <v>30</v>
      </c>
      <c r="BV78" s="14">
        <f t="shared" si="64"/>
        <v>80</v>
      </c>
      <c r="CH78" s="27">
        <f t="shared" si="65"/>
        <v>0</v>
      </c>
      <c r="CI78" s="27">
        <f t="shared" si="66"/>
        <v>0</v>
      </c>
      <c r="CJ78" s="27">
        <f t="shared" si="67"/>
        <v>15.237986786290763</v>
      </c>
      <c r="CK78" s="27">
        <f t="shared" si="68"/>
        <v>6.2379867862907616</v>
      </c>
      <c r="CL78" s="27">
        <f t="shared" si="69"/>
        <v>0</v>
      </c>
    </row>
    <row r="79" spans="3:90" x14ac:dyDescent="0.15">
      <c r="C79" s="13">
        <v>74</v>
      </c>
      <c r="D79" s="14">
        <v>30</v>
      </c>
      <c r="E79" s="14">
        <f>IFERROR(IF(求节点([1]基础状态预期!$D$17:$D$33,[1]基础状态预期!F$17:F$33,$C79)&lt;=0,0,求节点([1]基础状态预期!$D$17:$D$33,[1]基础状态预期!F$17:F$33,$C79)),0)</f>
        <v>0</v>
      </c>
      <c r="F79" s="14">
        <f>IFERROR(IF(求节点([1]基础状态预期!$D$17:$D$33,[1]基础状态预期!G$17:G$33,$C79)&lt;=0,0,求节点([1]基础状态预期!$D$17:$D$33,[1]基础状态预期!G$17:G$33,$C79)),0)</f>
        <v>0</v>
      </c>
      <c r="G79" s="14">
        <f>IFERROR(IF(求节点([1]基础状态预期!$D$17:$D$33,[1]基础状态预期!H$17:H$33,$C79)&lt;=0,0,求节点([1]基础状态预期!$D$17:$D$33,[1]基础状态预期!H$17:H$33,$C79)),0)</f>
        <v>0</v>
      </c>
      <c r="H79" s="14">
        <f>IFERROR(IF(求节点([1]基础状态预期!$D$17:$D$33,[1]基础状态预期!I$17:I$33,$C79)&lt;=0,0,求节点([1]基础状态预期!$D$17:$D$33,[1]基础状态预期!I$17:I$33,$C79)),0)</f>
        <v>0.69035124887548061</v>
      </c>
      <c r="I79" s="14">
        <f>IFERROR(IF(求节点([1]基础状态预期!$D$17:$D$33,[1]基础状态预期!J$17:J$33,$C79)&lt;=0,0,求节点([1]基础状态预期!$D$17:$D$33,[1]基础状态预期!J$17:J$33,$C79)),0)</f>
        <v>5.3096487511245192</v>
      </c>
      <c r="J79" s="14">
        <f>IFERROR(IF(求节点([1]基础状态预期!$D$17:$D$33,[1]基础状态预期!K$17:K$33,$C79)&lt;=0,0,求节点([1]基础状态预期!$D$17:$D$33,[1]基础状态预期!K$17:K$33,$C79)),0)</f>
        <v>0</v>
      </c>
      <c r="K79" s="14">
        <f>IFERROR(IF(求节点([1]基础状态预期!$D$17:$D$33,[1]基础状态预期!L$17:L$33,$C79)&lt;=0,0,求节点([1]基础状态预期!$D$17:$D$33,[1]基础状态预期!L$17:L$33,$C79)),0)</f>
        <v>0</v>
      </c>
      <c r="L79" s="14">
        <f>IFERROR(IF(求节点([1]基础状态预期!$D$17:$D$33,[1]基础状态预期!M$17:M$33,$C79)&lt;=0,0,求节点([1]基础状态预期!$D$17:$D$33,[1]基础状态预期!M$17:M$33,$C79)),0)</f>
        <v>0</v>
      </c>
      <c r="M79" s="14">
        <f>IFERROR(IF(求节点([1]基础状态预期!$D$17:$D$33,[1]基础状态预期!N$17:N$33,$C79)&lt;=0,0,求节点([1]基础状态预期!$D$17:$D$33,[1]基础状态预期!N$17:N$33,$C79)),0)</f>
        <v>4.3987337361309686</v>
      </c>
      <c r="N79" s="14">
        <f>IFERROR(IF(求节点([1]基础状态预期!$D$17:$D$33,[1]基础状态预期!O$17:O$33,$C79)&lt;=0,0,求节点([1]基础状态预期!$D$17:$D$33,[1]基础状态预期!O$17:O$33,$C79)),0)</f>
        <v>2.8299376419799405</v>
      </c>
      <c r="O79" s="14">
        <f t="shared" si="42"/>
        <v>0</v>
      </c>
      <c r="P79" s="14">
        <f t="shared" si="43"/>
        <v>6</v>
      </c>
      <c r="Q79" s="14">
        <f t="shared" si="44"/>
        <v>10</v>
      </c>
      <c r="R79" s="14">
        <f t="shared" si="45"/>
        <v>50</v>
      </c>
      <c r="S79" s="14">
        <f t="shared" si="46"/>
        <v>66</v>
      </c>
      <c r="T79" s="32">
        <f>IFERROR(IF(求节点([1]基础状态预期!$D$17:$D$55,[1]基础状态预期!P$17:P$55,$C79)&lt;=0,0,求节点([1]基础状态预期!$D$17:$D$55,[1]基础状态预期!P$17:P$55,$C79)),0)</f>
        <v>0</v>
      </c>
      <c r="U79" s="32">
        <f>IFERROR(IF(求节点([1]基础状态预期!$D$17:$D$55,[1]基础状态预期!Q$17:Q$55,$C79)&lt;=0,0,求节点([1]基础状态预期!$D$17:$D$55,[1]基础状态预期!Q$17:Q$55,$C79)),0)</f>
        <v>0</v>
      </c>
      <c r="V79" s="32">
        <f>IFERROR(IF(求节点([1]基础状态预期!$D$17:$D$55,[1]基础状态预期!R$17:R$55,$C79)&lt;=0,0,求节点([1]基础状态预期!$D$17:$D$55,[1]基础状态预期!R$17:R$55,$C79)),0)</f>
        <v>2.96</v>
      </c>
      <c r="W79" s="32">
        <f>IFERROR(IF(求节点([1]基础状态预期!$D$17:$D$55,[1]基础状态预期!S$17:S$55,$C79)&lt;=0,0,求节点([1]基础状态预期!$D$17:$D$55,[1]基础状态预期!S$17:S$55,$C79)),0)</f>
        <v>2.96</v>
      </c>
      <c r="X79" s="32">
        <f>IFERROR(IF(求节点([1]基础状态预期!$D$17:$D$55,[1]基础状态预期!T$17:T$55,$C79)&lt;=0,0,求节点([1]基础状态预期!$D$17:$D$55,[1]基础状态预期!T$17:T$55,$C79)),0)</f>
        <v>2.96</v>
      </c>
      <c r="Y79" s="32">
        <f>IFERROR(IF(求节点([1]基础状态预期!$D$17:$D$55,[1]基础状态预期!U$17:U$55,$C79)&lt;=0,0,求节点([1]基础状态预期!$D$17:$D$55,[1]基础状态预期!U$17:U$55,$C79)),0)</f>
        <v>0</v>
      </c>
      <c r="Z79" s="32">
        <f>MIN(IFERROR(IF(求节点([1]基础状态预期!$D$17:$D$55,[1]基础状态预期!V$17:V$55,$C79)&lt;=0,0,求节点([1]基础状态预期!$D$17:$D$55,[1]基础状态预期!V$17:V$55,$C79)),0),10)</f>
        <v>0</v>
      </c>
      <c r="AA79" s="32">
        <f>MIN(IFERROR(IF(求节点([1]基础状态预期!$D$17:$D$55,[1]基础状态预期!W$17:W$55,$C79)&lt;=0,0,求节点([1]基础状态预期!$D$17:$D$55,[1]基础状态预期!W$17:W$55,$C79)),0),60)</f>
        <v>60</v>
      </c>
      <c r="AB79" s="32">
        <f>MIN(IFERROR(IF(求节点([1]基础状态预期!$D$17:$D$55,[1]基础状态预期!X$17:X$55,$C79)&lt;=0,0,求节点([1]基础状态预期!$D$17:$D$55,[1]基础状态预期!X$17:X$55,$C79)),0),80)</f>
        <v>80</v>
      </c>
      <c r="AC79" s="32">
        <f>MIN(IFERROR(IF(求节点([1]基础状态预期!$D$17:$D$55,[1]基础状态预期!Y$17:Y$55,$C79)&lt;=0,0,求节点([1]基础状态预期!$D$17:$D$55,[1]基础状态预期!Y$17:Y$55,$C79)),0),80)</f>
        <v>80</v>
      </c>
      <c r="AD79" s="32">
        <f>IFERROR(IF(求节点([1]基础状态预期!$D$17:$D$55,[1]基础状态预期!Z$17:Z$55,$C79)&lt;=0,0,求节点([1]基础状态预期!$D$17:$D$55,[1]基础状态预期!Z$17:Z$55,$C79)),0)</f>
        <v>0</v>
      </c>
      <c r="AE79" s="32">
        <f>IFERROR(IF(求节点([1]基础状态预期!$D$17:$D$55,[1]基础状态预期!AA$17:AA$55,$C79)&lt;=0,0,求节点([1]基础状态预期!$D$17:$D$55,[1]基础状态预期!AA$17:AA$55,$C79)),0)</f>
        <v>0</v>
      </c>
      <c r="AF79" s="32">
        <f>IFERROR(IF(求节点([1]基础状态预期!$D$17:$D$55,[1]基础状态预期!AB$17:AB$55,$C79)&lt;=0,0,求节点([1]基础状态预期!$D$17:$D$55,[1]基础状态预期!AB$17:AB$55,$C79)),0)</f>
        <v>0</v>
      </c>
      <c r="AG79" s="32">
        <f>IFERROR(IF(求节点([1]基础状态预期!$D$17:$D$55,[1]基础状态预期!AC$17:AC$55,$C79)&lt;=0,0,求节点([1]基础状态预期!$D$17:$D$55,[1]基础状态预期!AC$17:AC$55,$C79)),0)</f>
        <v>2</v>
      </c>
      <c r="AH79" s="32">
        <f>IFERROR(IF(求节点([1]基础状态预期!$D$17:$D$55,[1]基础状态预期!AD$17:AD$55,$C79)&lt;=0,0,求节点([1]基础状态预期!$D$17:$D$55,[1]基础状态预期!AD$17:AD$55,$C79)),0)</f>
        <v>2</v>
      </c>
      <c r="AI79" s="14">
        <f t="shared" si="47"/>
        <v>0</v>
      </c>
      <c r="AJ79" s="14">
        <f t="shared" si="48"/>
        <v>0</v>
      </c>
      <c r="AK79" s="14">
        <f t="shared" si="49"/>
        <v>0</v>
      </c>
      <c r="AL79" s="14">
        <f t="shared" si="50"/>
        <v>30</v>
      </c>
      <c r="AM79" s="14">
        <f t="shared" si="51"/>
        <v>80</v>
      </c>
      <c r="AN79" s="14">
        <v>0</v>
      </c>
      <c r="AO79" s="14">
        <f>IFERROR(IF(求节点([1]各r阵容卡情况!$F$11:$F$27,[1]各r阵容卡情况!G$11:G$27,$C79)&lt;=0,0,求节点([1]各r阵容卡情况!$F$11:$F$27,[1]各r阵容卡情况!G$11:G$27,$C79)),0)</f>
        <v>0</v>
      </c>
      <c r="AP79" s="14">
        <f>IFERROR(IF(求节点([1]各r阵容卡情况!$F$11:$F$27,[1]各r阵容卡情况!H$11:H$27,$C79)&lt;=0,0,求节点([1]各r阵容卡情况!$F$11:$F$27,[1]各r阵容卡情况!H$11:H$27,$C79)),0)</f>
        <v>15.619297502249038</v>
      </c>
      <c r="AQ79" s="14">
        <f>IFERROR(IF(求节点([1]各r阵容卡情况!$F$11:$F$27,[1]各r阵容卡情况!I$11:I$27,$C79)&lt;=0,0,求节点([1]各r阵容卡情况!$F$11:$F$27,[1]各r阵容卡情况!I$11:I$27,$C79)),0)</f>
        <v>6.6192975022490392</v>
      </c>
      <c r="AR79" s="14">
        <f>IFERROR(IF(求节点([1]各r阵容卡情况!$F$11:$F$27,[1]各r阵容卡情况!J$11:J$27,$C79)&lt;=0,0,求节点([1]各r阵容卡情况!$F$11:$F$27,[1]各r阵容卡情况!J$11:J$27,$C79)),0)</f>
        <v>0</v>
      </c>
      <c r="AS79" s="14">
        <v>0</v>
      </c>
      <c r="AT79" s="14">
        <f>IFERROR(IF(求节点([1]各r阵容卡情况!$F$11:$F$27,[1]各r阵容卡情况!K$11:K$27,$C79)&lt;=0,0,求节点([1]各r阵容卡情况!$F$11:$F$27,[1]各r阵容卡情况!K$11:K$27,$C79)),0)</f>
        <v>3</v>
      </c>
      <c r="AU79" s="14">
        <f>IFERROR(IF(求节点([1]各r阵容卡情况!$F$11:$F$27,[1]各r阵容卡情况!L$11:L$27,$C79)&lt;=0,0,求节点([1]各r阵容卡情况!$F$11:$F$27,[1]各r阵容卡情况!L$11:L$27,$C79)),0)</f>
        <v>6</v>
      </c>
      <c r="AV79" s="14">
        <f>IFERROR(IF(求节点([1]各r阵容卡情况!$F$11:$F$27,[1]各r阵容卡情况!M$11:M$27,$C79)&lt;=0,0,求节点([1]各r阵容卡情况!$F$11:$F$27,[1]各r阵容卡情况!M$11:M$27,$C79)),0)</f>
        <v>4.3987337361309686</v>
      </c>
      <c r="AW79" s="14">
        <f>IFERROR(IF(求节点([1]各r阵容卡情况!$F$11:$F$27,[1]各r阵容卡情况!N$11:N$27,$C79)&lt;=0,0,求节点([1]各r阵容卡情况!$F$11:$F$27,[1]各r阵容卡情况!N$11:N$27,$C79)),0)</f>
        <v>2.8299376419799405</v>
      </c>
      <c r="AX79" s="14">
        <f t="shared" si="52"/>
        <v>0</v>
      </c>
      <c r="AY79" s="14">
        <f t="shared" si="53"/>
        <v>15</v>
      </c>
      <c r="AZ79" s="14">
        <f t="shared" si="54"/>
        <v>40</v>
      </c>
      <c r="BA79" s="14">
        <f t="shared" si="55"/>
        <v>50</v>
      </c>
      <c r="BB79" s="14">
        <f t="shared" si="56"/>
        <v>66</v>
      </c>
      <c r="BC79" s="14">
        <v>0</v>
      </c>
      <c r="BD79" s="15">
        <f>IFERROR(IF(求节点([1]各r阵容卡情况!$F$11:$F$27,[1]各r阵容卡情况!S$11:S$27,$C79)&lt;=0,0,求节点([1]各r阵容卡情况!$F$11:$F$27,[1]各r阵容卡情况!S$11:S$27,$C79)),0)</f>
        <v>2.96</v>
      </c>
      <c r="BE79" s="15">
        <f>IFERROR(IF(求节点([1]各r阵容卡情况!$F$11:$F$27,[1]各r阵容卡情况!T$11:T$27,$C79)&lt;=0,0,求节点([1]各r阵容卡情况!$F$11:$F$27,[1]各r阵容卡情况!T$11:T$27,$C79)),0)</f>
        <v>2.96</v>
      </c>
      <c r="BF79" s="15">
        <f>IFERROR(IF(求节点([1]各r阵容卡情况!$F$11:$F$27,[1]各r阵容卡情况!U$11:U$27,$C79)&lt;=0,0,求节点([1]各r阵容卡情况!$F$11:$F$27,[1]各r阵容卡情况!U$11:U$27,$C79)),0)</f>
        <v>2.96</v>
      </c>
      <c r="BG79" s="15">
        <f>IFERROR(IF(求节点([1]各r阵容卡情况!$F$11:$F$27,[1]各r阵容卡情况!V$11:V$27,$C79)&lt;=0,0,求节点([1]各r阵容卡情况!$F$11:$F$27,[1]各r阵容卡情况!V$11:V$27,$C79)),0)</f>
        <v>2.96</v>
      </c>
      <c r="BH79" s="14">
        <f t="shared" si="57"/>
        <v>10</v>
      </c>
      <c r="BI79" s="14">
        <f t="shared" si="57"/>
        <v>10</v>
      </c>
      <c r="BJ79" s="14">
        <f t="shared" si="58"/>
        <v>60</v>
      </c>
      <c r="BK79" s="14">
        <f t="shared" si="59"/>
        <v>74</v>
      </c>
      <c r="BL79" s="14">
        <f t="shared" si="59"/>
        <v>74</v>
      </c>
      <c r="BM79" s="14">
        <v>0</v>
      </c>
      <c r="BN79" s="14">
        <f>IFERROR(IF(求节点([1]各r阵容卡情况!$F$11:$F$27,[1]各r阵容卡情况!AA$11:AA$27,$C79)&lt;=0,0,求节点([1]各r阵容卡情况!$F$11:$F$27,[1]各r阵容卡情况!AA$11:AA$27,$C79)),0)</f>
        <v>0</v>
      </c>
      <c r="BO79" s="14">
        <f>IFERROR(IF(求节点([1]各r阵容卡情况!$F$11:$F$27,[1]各r阵容卡情况!AB$11:AB$27,$C79)&lt;=0,0,求节点([1]各r阵容卡情况!$F$11:$F$27,[1]各r阵容卡情况!AB$11:AB$27,$C79)),0)</f>
        <v>2</v>
      </c>
      <c r="BP79" s="14">
        <f>IFERROR(IF(求节点([1]各r阵容卡情况!$F$11:$F$27,[1]各r阵容卡情况!AC$11:AC$27,$C79)&lt;=0,0,求节点([1]各r阵容卡情况!$F$11:$F$27,[1]各r阵容卡情况!AC$11:AC$27,$C79)),0)</f>
        <v>2</v>
      </c>
      <c r="BQ79" s="14">
        <f>IFERROR(IF(求节点([1]各r阵容卡情况!$F$11:$F$27,[1]各r阵容卡情况!AD$11:AD$27,$C79)&lt;=0,0,求节点([1]各r阵容卡情况!$F$11:$F$27,[1]各r阵容卡情况!AD$11:AD$27,$C79)),0)</f>
        <v>2</v>
      </c>
      <c r="BR79" s="14">
        <f t="shared" si="60"/>
        <v>0</v>
      </c>
      <c r="BS79" s="14">
        <f t="shared" si="61"/>
        <v>0</v>
      </c>
      <c r="BT79" s="14">
        <f t="shared" si="62"/>
        <v>4</v>
      </c>
      <c r="BU79" s="14">
        <f t="shared" si="63"/>
        <v>30</v>
      </c>
      <c r="BV79" s="14">
        <f t="shared" si="64"/>
        <v>80</v>
      </c>
      <c r="CH79" s="27">
        <f t="shared" si="65"/>
        <v>0</v>
      </c>
      <c r="CI79" s="27">
        <f t="shared" si="66"/>
        <v>0</v>
      </c>
      <c r="CJ79" s="27">
        <f t="shared" si="67"/>
        <v>15.619297502249037</v>
      </c>
      <c r="CK79" s="27">
        <f t="shared" si="68"/>
        <v>6.6192975022490401</v>
      </c>
      <c r="CL79" s="27">
        <f t="shared" si="69"/>
        <v>0</v>
      </c>
    </row>
    <row r="80" spans="3:90" x14ac:dyDescent="0.15">
      <c r="C80" s="13">
        <v>75</v>
      </c>
      <c r="D80" s="14">
        <v>30</v>
      </c>
      <c r="E80" s="14">
        <f>IFERROR(IF(求节点([1]基础状态预期!$D$17:$D$33,[1]基础状态预期!F$17:F$33,$C80)&lt;=0,0,求节点([1]基础状态预期!$D$17:$D$33,[1]基础状态预期!F$17:F$33,$C80)),0)</f>
        <v>0</v>
      </c>
      <c r="F80" s="14">
        <f>IFERROR(IF(求节点([1]基础状态预期!$D$17:$D$33,[1]基础状态预期!G$17:G$33,$C80)&lt;=0,0,求节点([1]基础状态预期!$D$17:$D$33,[1]基础状态预期!G$17:G$33,$C80)),0)</f>
        <v>0</v>
      </c>
      <c r="G80" s="14">
        <f>IFERROR(IF(求节点([1]基础状态预期!$D$17:$D$33,[1]基础状态预期!H$17:H$33,$C80)&lt;=0,0,求节点([1]基础状态预期!$D$17:$D$33,[1]基础状态预期!H$17:H$33,$C80)),0)</f>
        <v>0</v>
      </c>
      <c r="H80" s="14">
        <f>IFERROR(IF(求节点([1]基础状态预期!$D$17:$D$33,[1]基础状态预期!I$17:I$33,$C80)&lt;=0,0,求节点([1]基础状态预期!$D$17:$D$33,[1]基础状态预期!I$17:I$33,$C80)),0)</f>
        <v>0.4997227796061352</v>
      </c>
      <c r="I80" s="14">
        <f>IFERROR(IF(求节点([1]基础状态预期!$D$17:$D$33,[1]基础状态预期!J$17:J$33,$C80)&lt;=0,0,求节点([1]基础状态预期!$D$17:$D$33,[1]基础状态预期!J$17:J$33,$C80)),0)</f>
        <v>5.5002772203938646</v>
      </c>
      <c r="J80" s="14">
        <f>IFERROR(IF(求节点([1]基础状态预期!$D$17:$D$33,[1]基础状态预期!K$17:K$33,$C80)&lt;=0,0,求节点([1]基础状态预期!$D$17:$D$33,[1]基础状态预期!K$17:K$33,$C80)),0)</f>
        <v>0</v>
      </c>
      <c r="K80" s="14">
        <f>IFERROR(IF(求节点([1]基础状态预期!$D$17:$D$33,[1]基础状态预期!L$17:L$33,$C80)&lt;=0,0,求节点([1]基础状态预期!$D$17:$D$33,[1]基础状态预期!L$17:L$33,$C80)),0)</f>
        <v>0</v>
      </c>
      <c r="L80" s="14">
        <f>IFERROR(IF(求节点([1]基础状态预期!$D$17:$D$33,[1]基础状态预期!M$17:M$33,$C80)&lt;=0,0,求节点([1]基础状态预期!$D$17:$D$33,[1]基础状态预期!M$17:M$33,$C80)),0)</f>
        <v>0</v>
      </c>
      <c r="M80" s="14">
        <f>IFERROR(IF(求节点([1]基础状态预期!$D$17:$D$33,[1]基础状态预期!N$17:N$33,$C80)&lt;=0,0,求节点([1]基础状态预期!$D$17:$D$33,[1]基础状态预期!N$17:N$33,$C80)),0)</f>
        <v>4.498016667418808</v>
      </c>
      <c r="N80" s="14">
        <f>IFERROR(IF(求节点([1]基础状态预期!$D$17:$D$33,[1]基础状态预期!O$17:O$33,$C80)&lt;=0,0,求节点([1]基础状态预期!$D$17:$D$33,[1]基础状态预期!O$17:O$33,$C80)),0)</f>
        <v>2.9796969215858407</v>
      </c>
      <c r="O80" s="14">
        <f t="shared" si="42"/>
        <v>0</v>
      </c>
      <c r="P80" s="14">
        <f t="shared" si="43"/>
        <v>6</v>
      </c>
      <c r="Q80" s="14">
        <f t="shared" si="44"/>
        <v>10</v>
      </c>
      <c r="R80" s="14">
        <f t="shared" si="45"/>
        <v>50</v>
      </c>
      <c r="S80" s="14">
        <f t="shared" si="46"/>
        <v>66</v>
      </c>
      <c r="T80" s="32">
        <f>IFERROR(IF(求节点([1]基础状态预期!$D$17:$D$55,[1]基础状态预期!P$17:P$55,$C80)&lt;=0,0,求节点([1]基础状态预期!$D$17:$D$55,[1]基础状态预期!P$17:P$55,$C80)),0)</f>
        <v>0</v>
      </c>
      <c r="U80" s="32">
        <f>IFERROR(IF(求节点([1]基础状态预期!$D$17:$D$55,[1]基础状态预期!Q$17:Q$55,$C80)&lt;=0,0,求节点([1]基础状态预期!$D$17:$D$55,[1]基础状态预期!Q$17:Q$55,$C80)),0)</f>
        <v>0</v>
      </c>
      <c r="V80" s="32">
        <f>IFERROR(IF(求节点([1]基础状态预期!$D$17:$D$55,[1]基础状态预期!R$17:R$55,$C80)&lt;=0,0,求节点([1]基础状态预期!$D$17:$D$55,[1]基础状态预期!R$17:R$55,$C80)),0)</f>
        <v>3</v>
      </c>
      <c r="W80" s="32">
        <f>IFERROR(IF(求节点([1]基础状态预期!$D$17:$D$55,[1]基础状态预期!S$17:S$55,$C80)&lt;=0,0,求节点([1]基础状态预期!$D$17:$D$55,[1]基础状态预期!S$17:S$55,$C80)),0)</f>
        <v>3</v>
      </c>
      <c r="X80" s="32">
        <f>IFERROR(IF(求节点([1]基础状态预期!$D$17:$D$55,[1]基础状态预期!T$17:T$55,$C80)&lt;=0,0,求节点([1]基础状态预期!$D$17:$D$55,[1]基础状态预期!T$17:T$55,$C80)),0)</f>
        <v>2.9999999999999996</v>
      </c>
      <c r="Y80" s="32">
        <f>IFERROR(IF(求节点([1]基础状态预期!$D$17:$D$55,[1]基础状态预期!U$17:U$55,$C80)&lt;=0,0,求节点([1]基础状态预期!$D$17:$D$55,[1]基础状态预期!U$17:U$55,$C80)),0)</f>
        <v>0</v>
      </c>
      <c r="Z80" s="32">
        <f>MIN(IFERROR(IF(求节点([1]基础状态预期!$D$17:$D$55,[1]基础状态预期!V$17:V$55,$C80)&lt;=0,0,求节点([1]基础状态预期!$D$17:$D$55,[1]基础状态预期!V$17:V$55,$C80)),0),10)</f>
        <v>0</v>
      </c>
      <c r="AA80" s="32">
        <f>MIN(IFERROR(IF(求节点([1]基础状态预期!$D$17:$D$55,[1]基础状态预期!W$17:W$55,$C80)&lt;=0,0,求节点([1]基础状态预期!$D$17:$D$55,[1]基础状态预期!W$17:W$55,$C80)),0),60)</f>
        <v>60</v>
      </c>
      <c r="AB80" s="32">
        <f>MIN(IFERROR(IF(求节点([1]基础状态预期!$D$17:$D$55,[1]基础状态预期!X$17:X$55,$C80)&lt;=0,0,求节点([1]基础状态预期!$D$17:$D$55,[1]基础状态预期!X$17:X$55,$C80)),0),80)</f>
        <v>80</v>
      </c>
      <c r="AC80" s="32">
        <f>MIN(IFERROR(IF(求节点([1]基础状态预期!$D$17:$D$55,[1]基础状态预期!Y$17:Y$55,$C80)&lt;=0,0,求节点([1]基础状态预期!$D$17:$D$55,[1]基础状态预期!Y$17:Y$55,$C80)),0),80)</f>
        <v>80</v>
      </c>
      <c r="AD80" s="32">
        <f>IFERROR(IF(求节点([1]基础状态预期!$D$17:$D$55,[1]基础状态预期!Z$17:Z$55,$C80)&lt;=0,0,求节点([1]基础状态预期!$D$17:$D$55,[1]基础状态预期!Z$17:Z$55,$C80)),0)</f>
        <v>0</v>
      </c>
      <c r="AE80" s="32">
        <f>IFERROR(IF(求节点([1]基础状态预期!$D$17:$D$55,[1]基础状态预期!AA$17:AA$55,$C80)&lt;=0,0,求节点([1]基础状态预期!$D$17:$D$55,[1]基础状态预期!AA$17:AA$55,$C80)),0)</f>
        <v>0</v>
      </c>
      <c r="AF80" s="32">
        <f>IFERROR(IF(求节点([1]基础状态预期!$D$17:$D$55,[1]基础状态预期!AB$17:AB$55,$C80)&lt;=0,0,求节点([1]基础状态预期!$D$17:$D$55,[1]基础状态预期!AB$17:AB$55,$C80)),0)</f>
        <v>0</v>
      </c>
      <c r="AG80" s="32">
        <f>IFERROR(IF(求节点([1]基础状态预期!$D$17:$D$55,[1]基础状态预期!AC$17:AC$55,$C80)&lt;=0,0,求节点([1]基础状态预期!$D$17:$D$55,[1]基础状态预期!AC$17:AC$55,$C80)),0)</f>
        <v>0</v>
      </c>
      <c r="AH80" s="32">
        <f>IFERROR(IF(求节点([1]基础状态预期!$D$17:$D$55,[1]基础状态预期!AD$17:AD$55,$C80)&lt;=0,0,求节点([1]基础状态预期!$D$17:$D$55,[1]基础状态预期!AD$17:AD$55,$C80)),0)</f>
        <v>2</v>
      </c>
      <c r="AI80" s="14">
        <f t="shared" si="47"/>
        <v>0</v>
      </c>
      <c r="AJ80" s="14">
        <f t="shared" si="48"/>
        <v>0</v>
      </c>
      <c r="AK80" s="14">
        <f t="shared" si="49"/>
        <v>0</v>
      </c>
      <c r="AL80" s="14">
        <f t="shared" si="50"/>
        <v>0</v>
      </c>
      <c r="AM80" s="14">
        <f t="shared" si="51"/>
        <v>80</v>
      </c>
      <c r="AN80" s="14">
        <v>0</v>
      </c>
      <c r="AO80" s="14">
        <f>IFERROR(IF(求节点([1]各r阵容卡情况!$F$11:$F$27,[1]各r阵容卡情况!G$11:G$27,$C80)&lt;=0,0,求节点([1]各r阵容卡情况!$F$11:$F$27,[1]各r阵容卡情况!G$11:G$27,$C80)),0)</f>
        <v>0</v>
      </c>
      <c r="AP80" s="14">
        <f>IFERROR(IF(求节点([1]各r阵容卡情况!$F$11:$F$27,[1]各r阵容卡情况!H$11:H$27,$C80)&lt;=0,0,求节点([1]各r阵容卡情况!$F$11:$F$27,[1]各r阵容卡情况!H$11:H$27,$C80)),0)</f>
        <v>16</v>
      </c>
      <c r="AQ80" s="14">
        <f>IFERROR(IF(求节点([1]各r阵容卡情况!$F$11:$F$27,[1]各r阵容卡情况!I$11:I$27,$C80)&lt;=0,0,求节点([1]各r阵容卡情况!$F$11:$F$27,[1]各r阵容卡情况!I$11:I$27,$C80)),0)</f>
        <v>7.00055444078773</v>
      </c>
      <c r="AR80" s="14">
        <f>IFERROR(IF(求节点([1]各r阵容卡情况!$F$11:$F$27,[1]各r阵容卡情况!J$11:J$27,$C80)&lt;=0,0,求节点([1]各r阵容卡情况!$F$11:$F$27,[1]各r阵容卡情况!J$11:J$27,$C80)),0)</f>
        <v>0</v>
      </c>
      <c r="AS80" s="14">
        <v>0</v>
      </c>
      <c r="AT80" s="14">
        <f>IFERROR(IF(求节点([1]各r阵容卡情况!$F$11:$F$27,[1]各r阵容卡情况!K$11:K$27,$C80)&lt;=0,0,求节点([1]各r阵容卡情况!$F$11:$F$27,[1]各r阵容卡情况!K$11:K$27,$C80)),0)</f>
        <v>3</v>
      </c>
      <c r="AU80" s="14">
        <f>IFERROR(IF(求节点([1]各r阵容卡情况!$F$11:$F$27,[1]各r阵容卡情况!L$11:L$27,$C80)&lt;=0,0,求节点([1]各r阵容卡情况!$F$11:$F$27,[1]各r阵容卡情况!L$11:L$27,$C80)),0)</f>
        <v>6</v>
      </c>
      <c r="AV80" s="14">
        <f>IFERROR(IF(求节点([1]各r阵容卡情况!$F$11:$F$27,[1]各r阵容卡情况!M$11:M$27,$C80)&lt;=0,0,求节点([1]各r阵容卡情况!$F$11:$F$27,[1]各r阵容卡情况!M$11:M$27,$C80)),0)</f>
        <v>4.5007383319914549</v>
      </c>
      <c r="AW80" s="14">
        <f>IFERROR(IF(求节点([1]各r阵容卡情况!$F$11:$F$27,[1]各r阵容卡情况!N$11:N$27,$C80)&lt;=0,0,求节点([1]各r阵容卡情况!$F$11:$F$27,[1]各r阵容卡情况!N$11:N$27,$C80)),0)</f>
        <v>2.9796969215858407</v>
      </c>
      <c r="AX80" s="14">
        <f t="shared" si="52"/>
        <v>0</v>
      </c>
      <c r="AY80" s="14">
        <f t="shared" si="53"/>
        <v>15</v>
      </c>
      <c r="AZ80" s="14">
        <f t="shared" si="54"/>
        <v>40</v>
      </c>
      <c r="BA80" s="14">
        <f t="shared" si="55"/>
        <v>50</v>
      </c>
      <c r="BB80" s="14">
        <f t="shared" si="56"/>
        <v>66</v>
      </c>
      <c r="BC80" s="14">
        <v>0</v>
      </c>
      <c r="BD80" s="15">
        <f>IFERROR(IF(求节点([1]各r阵容卡情况!$F$11:$F$27,[1]各r阵容卡情况!S$11:S$27,$C80)&lt;=0,0,求节点([1]各r阵容卡情况!$F$11:$F$27,[1]各r阵容卡情况!S$11:S$27,$C80)),0)</f>
        <v>2.9999999999999996</v>
      </c>
      <c r="BE80" s="15">
        <f>IFERROR(IF(求节点([1]各r阵容卡情况!$F$11:$F$27,[1]各r阵容卡情况!T$11:T$27,$C80)&lt;=0,0,求节点([1]各r阵容卡情况!$F$11:$F$27,[1]各r阵容卡情况!T$11:T$27,$C80)),0)</f>
        <v>2.9999999999999996</v>
      </c>
      <c r="BF80" s="15">
        <f>IFERROR(IF(求节点([1]各r阵容卡情况!$F$11:$F$27,[1]各r阵容卡情况!U$11:U$27,$C80)&lt;=0,0,求节点([1]各r阵容卡情况!$F$11:$F$27,[1]各r阵容卡情况!U$11:U$27,$C80)),0)</f>
        <v>2.9999999999999996</v>
      </c>
      <c r="BG80" s="15">
        <f>IFERROR(IF(求节点([1]各r阵容卡情况!$F$11:$F$27,[1]各r阵容卡情况!V$11:V$27,$C80)&lt;=0,0,求节点([1]各r阵容卡情况!$F$11:$F$27,[1]各r阵容卡情况!V$11:V$27,$C80)),0)</f>
        <v>2.9999999999999996</v>
      </c>
      <c r="BH80" s="14">
        <f t="shared" si="57"/>
        <v>10</v>
      </c>
      <c r="BI80" s="14">
        <f t="shared" si="57"/>
        <v>10</v>
      </c>
      <c r="BJ80" s="14">
        <f t="shared" si="58"/>
        <v>60</v>
      </c>
      <c r="BK80" s="14">
        <f t="shared" si="59"/>
        <v>75</v>
      </c>
      <c r="BL80" s="14">
        <f t="shared" si="59"/>
        <v>75</v>
      </c>
      <c r="BM80" s="14">
        <v>0</v>
      </c>
      <c r="BN80" s="14">
        <f>IFERROR(IF(求节点([1]各r阵容卡情况!$F$11:$F$27,[1]各r阵容卡情况!AA$11:AA$27,$C80)&lt;=0,0,求节点([1]各r阵容卡情况!$F$11:$F$27,[1]各r阵容卡情况!AA$11:AA$27,$C80)),0)</f>
        <v>0</v>
      </c>
      <c r="BO80" s="14">
        <f>IFERROR(IF(求节点([1]各r阵容卡情况!$F$11:$F$27,[1]各r阵容卡情况!AB$11:AB$27,$C80)&lt;=0,0,求节点([1]各r阵容卡情况!$F$11:$F$27,[1]各r阵容卡情况!AB$11:AB$27,$C80)),0)</f>
        <v>2</v>
      </c>
      <c r="BP80" s="14">
        <f>IFERROR(IF(求节点([1]各r阵容卡情况!$F$11:$F$27,[1]各r阵容卡情况!AC$11:AC$27,$C80)&lt;=0,0,求节点([1]各r阵容卡情况!$F$11:$F$27,[1]各r阵容卡情况!AC$11:AC$27,$C80)),0)</f>
        <v>2</v>
      </c>
      <c r="BQ80" s="14">
        <f>IFERROR(IF(求节点([1]各r阵容卡情况!$F$11:$F$27,[1]各r阵容卡情况!AD$11:AD$27,$C80)&lt;=0,0,求节点([1]各r阵容卡情况!$F$11:$F$27,[1]各r阵容卡情况!AD$11:AD$27,$C80)),0)</f>
        <v>2</v>
      </c>
      <c r="BR80" s="14">
        <f t="shared" si="60"/>
        <v>0</v>
      </c>
      <c r="BS80" s="14">
        <f t="shared" si="61"/>
        <v>0</v>
      </c>
      <c r="BT80" s="14">
        <f t="shared" si="62"/>
        <v>4</v>
      </c>
      <c r="BU80" s="14">
        <f t="shared" si="63"/>
        <v>30</v>
      </c>
      <c r="BV80" s="14">
        <f t="shared" si="64"/>
        <v>80</v>
      </c>
      <c r="CH80" s="27">
        <f t="shared" si="65"/>
        <v>0</v>
      </c>
      <c r="CI80" s="27">
        <f t="shared" si="66"/>
        <v>0</v>
      </c>
      <c r="CJ80" s="27">
        <f t="shared" si="67"/>
        <v>16</v>
      </c>
      <c r="CK80" s="27">
        <f t="shared" si="68"/>
        <v>7.00055444078773</v>
      </c>
      <c r="CL80" s="27">
        <f t="shared" si="69"/>
        <v>0</v>
      </c>
    </row>
    <row r="81" spans="3:90" x14ac:dyDescent="0.15">
      <c r="C81" s="13">
        <v>76</v>
      </c>
      <c r="D81" s="14">
        <v>30</v>
      </c>
      <c r="E81" s="14">
        <f>IFERROR(IF(求节点([1]基础状态预期!$D$17:$D$33,[1]基础状态预期!F$17:F$33,$C81)&lt;=0,0,求节点([1]基础状态预期!$D$17:$D$33,[1]基础状态预期!F$17:F$33,$C81)),0)</f>
        <v>0</v>
      </c>
      <c r="F81" s="14">
        <f>IFERROR(IF(求节点([1]基础状态预期!$D$17:$D$33,[1]基础状态预期!G$17:G$33,$C81)&lt;=0,0,求节点([1]基础状态预期!$D$17:$D$33,[1]基础状态预期!G$17:G$33,$C81)),0)</f>
        <v>0</v>
      </c>
      <c r="G81" s="14">
        <f>IFERROR(IF(求节点([1]基础状态预期!$D$17:$D$33,[1]基础状态预期!H$17:H$33,$C81)&lt;=0,0,求节点([1]基础状态预期!$D$17:$D$33,[1]基础状态预期!H$17:H$33,$C81)),0)</f>
        <v>0</v>
      </c>
      <c r="H81" s="14">
        <f>IFERROR(IF(求节点([1]基础状态预期!$D$17:$D$33,[1]基础状态预期!I$17:I$33,$C81)&lt;=0,0,求节点([1]基础状态预期!$D$17:$D$33,[1]基础状态预期!I$17:I$33,$C81)),0)</f>
        <v>0.32592478146786552</v>
      </c>
      <c r="I81" s="14">
        <f>IFERROR(IF(求节点([1]基础状态预期!$D$17:$D$33,[1]基础状态预期!J$17:J$33,$C81)&lt;=0,0,求节点([1]基础状态预期!$D$17:$D$33,[1]基础状态预期!J$17:J$33,$C81)),0)</f>
        <v>5.6740752185321348</v>
      </c>
      <c r="J81" s="14">
        <f>IFERROR(IF(求节点([1]基础状态预期!$D$17:$D$33,[1]基础状态预期!K$17:K$33,$C81)&lt;=0,0,求节点([1]基础状态预期!$D$17:$D$33,[1]基础状态预期!K$17:K$33,$C81)),0)</f>
        <v>0</v>
      </c>
      <c r="K81" s="14">
        <f>IFERROR(IF(求节点([1]基础状态预期!$D$17:$D$33,[1]基础状态预期!L$17:L$33,$C81)&lt;=0,0,求节点([1]基础状态预期!$D$17:$D$33,[1]基础状态预期!L$17:L$33,$C81)),0)</f>
        <v>0</v>
      </c>
      <c r="L81" s="14">
        <f>IFERROR(IF(求节点([1]基础状态预期!$D$17:$D$33,[1]基础状态预期!M$17:M$33,$C81)&lt;=0,0,求节点([1]基础状态预期!$D$17:$D$33,[1]基础状态预期!M$17:M$33,$C81)),0)</f>
        <v>0</v>
      </c>
      <c r="M81" s="14">
        <f>IFERROR(IF(求节点([1]基础状态预期!$D$17:$D$33,[1]基础状态预期!N$17:N$33,$C81)&lt;=0,0,求节点([1]基础状态预期!$D$17:$D$33,[1]基础状态预期!N$17:N$33,$C81)),0)</f>
        <v>2.9336567376871554</v>
      </c>
      <c r="N81" s="14">
        <f>IFERROR(IF(求节点([1]基础状态预期!$D$17:$D$33,[1]基础状态预期!O$17:O$33,$C81)&lt;=0,0,求节点([1]基础状态预期!$D$17:$D$33,[1]基础状态预期!O$17:O$33,$C81)),0)</f>
        <v>3.1186498024760145</v>
      </c>
      <c r="O81" s="14">
        <f t="shared" si="42"/>
        <v>0</v>
      </c>
      <c r="P81" s="14">
        <f t="shared" si="43"/>
        <v>6</v>
      </c>
      <c r="Q81" s="14">
        <f t="shared" si="44"/>
        <v>10</v>
      </c>
      <c r="R81" s="14">
        <f t="shared" si="45"/>
        <v>36</v>
      </c>
      <c r="S81" s="14">
        <f t="shared" si="46"/>
        <v>74</v>
      </c>
      <c r="T81" s="32">
        <f>IFERROR(IF(求节点([1]基础状态预期!$D$17:$D$55,[1]基础状态预期!P$17:P$55,$C81)&lt;=0,0,求节点([1]基础状态预期!$D$17:$D$55,[1]基础状态预期!P$17:P$55,$C81)),0)</f>
        <v>0</v>
      </c>
      <c r="U81" s="32">
        <f>IFERROR(IF(求节点([1]基础状态预期!$D$17:$D$55,[1]基础状态预期!Q$17:Q$55,$C81)&lt;=0,0,求节点([1]基础状态预期!$D$17:$D$55,[1]基础状态预期!Q$17:Q$55,$C81)),0)</f>
        <v>0</v>
      </c>
      <c r="V81" s="32">
        <f>IFERROR(IF(求节点([1]基础状态预期!$D$17:$D$55,[1]基础状态预期!R$17:R$55,$C81)&lt;=0,0,求节点([1]基础状态预期!$D$17:$D$55,[1]基础状态预期!R$17:R$55,$C81)),0)</f>
        <v>3.04</v>
      </c>
      <c r="W81" s="32">
        <f>IFERROR(IF(求节点([1]基础状态预期!$D$17:$D$55,[1]基础状态预期!S$17:S$55,$C81)&lt;=0,0,求节点([1]基础状态预期!$D$17:$D$55,[1]基础状态预期!S$17:S$55,$C81)),0)</f>
        <v>3.04</v>
      </c>
      <c r="X81" s="32">
        <f>IFERROR(IF(求节点([1]基础状态预期!$D$17:$D$55,[1]基础状态预期!T$17:T$55,$C81)&lt;=0,0,求节点([1]基础状态预期!$D$17:$D$55,[1]基础状态预期!T$17:T$55,$C81)),0)</f>
        <v>3.04</v>
      </c>
      <c r="Y81" s="32">
        <f>IFERROR(IF(求节点([1]基础状态预期!$D$17:$D$55,[1]基础状态预期!U$17:U$55,$C81)&lt;=0,0,求节点([1]基础状态预期!$D$17:$D$55,[1]基础状态预期!U$17:U$55,$C81)),0)</f>
        <v>0</v>
      </c>
      <c r="Z81" s="32">
        <f>MIN(IFERROR(IF(求节点([1]基础状态预期!$D$17:$D$55,[1]基础状态预期!V$17:V$55,$C81)&lt;=0,0,求节点([1]基础状态预期!$D$17:$D$55,[1]基础状态预期!V$17:V$55,$C81)),0),10)</f>
        <v>0</v>
      </c>
      <c r="AA81" s="32">
        <f>MIN(IFERROR(IF(求节点([1]基础状态预期!$D$17:$D$55,[1]基础状态预期!W$17:W$55,$C81)&lt;=0,0,求节点([1]基础状态预期!$D$17:$D$55,[1]基础状态预期!W$17:W$55,$C81)),0),60)</f>
        <v>60</v>
      </c>
      <c r="AB81" s="32">
        <f>MIN(IFERROR(IF(求节点([1]基础状态预期!$D$17:$D$55,[1]基础状态预期!X$17:X$55,$C81)&lt;=0,0,求节点([1]基础状态预期!$D$17:$D$55,[1]基础状态预期!X$17:X$55,$C81)),0),80)</f>
        <v>80</v>
      </c>
      <c r="AC81" s="32">
        <f>MIN(IFERROR(IF(求节点([1]基础状态预期!$D$17:$D$55,[1]基础状态预期!Y$17:Y$55,$C81)&lt;=0,0,求节点([1]基础状态预期!$D$17:$D$55,[1]基础状态预期!Y$17:Y$55,$C81)),0),80)</f>
        <v>80</v>
      </c>
      <c r="AD81" s="32">
        <f>IFERROR(IF(求节点([1]基础状态预期!$D$17:$D$55,[1]基础状态预期!Z$17:Z$55,$C81)&lt;=0,0,求节点([1]基础状态预期!$D$17:$D$55,[1]基础状态预期!Z$17:Z$55,$C81)),0)</f>
        <v>0</v>
      </c>
      <c r="AE81" s="32">
        <f>IFERROR(IF(求节点([1]基础状态预期!$D$17:$D$55,[1]基础状态预期!AA$17:AA$55,$C81)&lt;=0,0,求节点([1]基础状态预期!$D$17:$D$55,[1]基础状态预期!AA$17:AA$55,$C81)),0)</f>
        <v>0</v>
      </c>
      <c r="AF81" s="32">
        <f>IFERROR(IF(求节点([1]基础状态预期!$D$17:$D$55,[1]基础状态预期!AB$17:AB$55,$C81)&lt;=0,0,求节点([1]基础状态预期!$D$17:$D$55,[1]基础状态预期!AB$17:AB$55,$C81)),0)</f>
        <v>0</v>
      </c>
      <c r="AG81" s="32">
        <f>IFERROR(IF(求节点([1]基础状态预期!$D$17:$D$55,[1]基础状态预期!AC$17:AC$55,$C81)&lt;=0,0,求节点([1]基础状态预期!$D$17:$D$55,[1]基础状态预期!AC$17:AC$55,$C81)),0)</f>
        <v>0</v>
      </c>
      <c r="AH81" s="32">
        <f>IFERROR(IF(求节点([1]基础状态预期!$D$17:$D$55,[1]基础状态预期!AD$17:AD$55,$C81)&lt;=0,0,求节点([1]基础状态预期!$D$17:$D$55,[1]基础状态预期!AD$17:AD$55,$C81)),0)</f>
        <v>2</v>
      </c>
      <c r="AI81" s="14">
        <f t="shared" si="47"/>
        <v>0</v>
      </c>
      <c r="AJ81" s="14">
        <f t="shared" si="48"/>
        <v>0</v>
      </c>
      <c r="AK81" s="14">
        <f t="shared" si="49"/>
        <v>0</v>
      </c>
      <c r="AL81" s="14">
        <f t="shared" si="50"/>
        <v>0</v>
      </c>
      <c r="AM81" s="14">
        <f t="shared" si="51"/>
        <v>80</v>
      </c>
      <c r="AN81" s="14">
        <v>0</v>
      </c>
      <c r="AO81" s="14">
        <f>IFERROR(IF(求节点([1]各r阵容卡情况!$F$11:$F$27,[1]各r阵容卡情况!G$11:G$27,$C81)&lt;=0,0,求节点([1]各r阵容卡情况!$F$11:$F$27,[1]各r阵容卡情况!G$11:G$27,$C81)),0)</f>
        <v>0</v>
      </c>
      <c r="AP81" s="14">
        <f>IFERROR(IF(求节点([1]各r阵容卡情况!$F$11:$F$27,[1]各r阵容卡情况!H$11:H$27,$C81)&lt;=0,0,求节点([1]各r阵容卡情况!$F$11:$F$27,[1]各r阵容卡情况!H$11:H$27,$C81)),0)</f>
        <v>16</v>
      </c>
      <c r="AQ81" s="14">
        <f>IFERROR(IF(求节点([1]各r阵容卡情况!$F$11:$F$27,[1]各r阵容卡情况!I$11:I$27,$C81)&lt;=0,0,求节点([1]各r阵容卡情况!$F$11:$F$27,[1]各r阵容卡情况!I$11:I$27,$C81)),0)</f>
        <v>7.3481504370642687</v>
      </c>
      <c r="AR81" s="14">
        <f>IFERROR(IF(求节点([1]各r阵容卡情况!$F$11:$F$27,[1]各r阵容卡情况!J$11:J$27,$C81)&lt;=0,0,求节点([1]各r阵容卡情况!$F$11:$F$27,[1]各r阵容卡情况!J$11:J$27,$C81)),0)</f>
        <v>0</v>
      </c>
      <c r="AS81" s="14">
        <v>0</v>
      </c>
      <c r="AT81" s="14">
        <f>IFERROR(IF(求节点([1]各r阵容卡情况!$F$11:$F$27,[1]各r阵容卡情况!K$11:K$27,$C81)&lt;=0,0,求节点([1]各r阵容卡情况!$F$11:$F$27,[1]各r阵容卡情况!K$11:K$27,$C81)),0)</f>
        <v>3</v>
      </c>
      <c r="AU81" s="14">
        <f>IFERROR(IF(求节点([1]各r阵容卡情况!$F$11:$F$27,[1]各r阵容卡情况!L$11:L$27,$C81)&lt;=0,0,求节点([1]各r阵容卡情况!$F$11:$F$27,[1]各r阵容卡情况!L$11:L$27,$C81)),0)</f>
        <v>6</v>
      </c>
      <c r="AV81" s="14">
        <f>IFERROR(IF(求节点([1]各r阵容卡情况!$F$11:$F$27,[1]各r阵容卡情况!M$11:M$27,$C81)&lt;=0,0,求节点([1]各r阵容卡情况!$F$11:$F$27,[1]各r阵容卡情况!M$11:M$27,$C81)),0)</f>
        <v>4.6426736994253979</v>
      </c>
      <c r="AW81" s="14">
        <f>IFERROR(IF(求节点([1]各r阵容卡情况!$F$11:$F$27,[1]各r阵容卡情况!N$11:N$27,$C81)&lt;=0,0,求节点([1]各r阵容卡情况!$F$11:$F$27,[1]各r阵容卡情况!N$11:N$27,$C81)),0)</f>
        <v>3.1186498024760145</v>
      </c>
      <c r="AX81" s="14">
        <f t="shared" si="52"/>
        <v>0</v>
      </c>
      <c r="AY81" s="14">
        <f t="shared" si="53"/>
        <v>15</v>
      </c>
      <c r="AZ81" s="14">
        <f t="shared" si="54"/>
        <v>40</v>
      </c>
      <c r="BA81" s="14">
        <f t="shared" si="55"/>
        <v>50</v>
      </c>
      <c r="BB81" s="14">
        <f t="shared" si="56"/>
        <v>74</v>
      </c>
      <c r="BC81" s="14">
        <v>0</v>
      </c>
      <c r="BD81" s="15">
        <f>IFERROR(IF(求节点([1]各r阵容卡情况!$F$11:$F$27,[1]各r阵容卡情况!S$11:S$27,$C81)&lt;=0,0,求节点([1]各r阵容卡情况!$F$11:$F$27,[1]各r阵容卡情况!S$11:S$27,$C81)),0)</f>
        <v>3.04</v>
      </c>
      <c r="BE81" s="15">
        <f>IFERROR(IF(求节点([1]各r阵容卡情况!$F$11:$F$27,[1]各r阵容卡情况!T$11:T$27,$C81)&lt;=0,0,求节点([1]各r阵容卡情况!$F$11:$F$27,[1]各r阵容卡情况!T$11:T$27,$C81)),0)</f>
        <v>3.04</v>
      </c>
      <c r="BF81" s="15">
        <f>IFERROR(IF(求节点([1]各r阵容卡情况!$F$11:$F$27,[1]各r阵容卡情况!U$11:U$27,$C81)&lt;=0,0,求节点([1]各r阵容卡情况!$F$11:$F$27,[1]各r阵容卡情况!U$11:U$27,$C81)),0)</f>
        <v>3.04</v>
      </c>
      <c r="BG81" s="15">
        <f>IFERROR(IF(求节点([1]各r阵容卡情况!$F$11:$F$27,[1]各r阵容卡情况!V$11:V$27,$C81)&lt;=0,0,求节点([1]各r阵容卡情况!$F$11:$F$27,[1]各r阵容卡情况!V$11:V$27,$C81)),0)</f>
        <v>3.04</v>
      </c>
      <c r="BH81" s="14">
        <f t="shared" si="57"/>
        <v>10</v>
      </c>
      <c r="BI81" s="14">
        <f t="shared" si="57"/>
        <v>10</v>
      </c>
      <c r="BJ81" s="14">
        <f t="shared" si="58"/>
        <v>60</v>
      </c>
      <c r="BK81" s="14">
        <f t="shared" si="59"/>
        <v>76</v>
      </c>
      <c r="BL81" s="14">
        <f t="shared" si="59"/>
        <v>76</v>
      </c>
      <c r="BM81" s="14">
        <v>0</v>
      </c>
      <c r="BN81" s="14">
        <f>IFERROR(IF(求节点([1]各r阵容卡情况!$F$11:$F$27,[1]各r阵容卡情况!AA$11:AA$27,$C81)&lt;=0,0,求节点([1]各r阵容卡情况!$F$11:$F$27,[1]各r阵容卡情况!AA$11:AA$27,$C81)),0)</f>
        <v>0</v>
      </c>
      <c r="BO81" s="14">
        <f>IFERROR(IF(求节点([1]各r阵容卡情况!$F$11:$F$27,[1]各r阵容卡情况!AB$11:AB$27,$C81)&lt;=0,0,求节点([1]各r阵容卡情况!$F$11:$F$27,[1]各r阵容卡情况!AB$11:AB$27,$C81)),0)</f>
        <v>2</v>
      </c>
      <c r="BP81" s="14">
        <f>IFERROR(IF(求节点([1]各r阵容卡情况!$F$11:$F$27,[1]各r阵容卡情况!AC$11:AC$27,$C81)&lt;=0,0,求节点([1]各r阵容卡情况!$F$11:$F$27,[1]各r阵容卡情况!AC$11:AC$27,$C81)),0)</f>
        <v>2</v>
      </c>
      <c r="BQ81" s="14">
        <f>IFERROR(IF(求节点([1]各r阵容卡情况!$F$11:$F$27,[1]各r阵容卡情况!AD$11:AD$27,$C81)&lt;=0,0,求节点([1]各r阵容卡情况!$F$11:$F$27,[1]各r阵容卡情况!AD$11:AD$27,$C81)),0)</f>
        <v>2</v>
      </c>
      <c r="BR81" s="14">
        <f t="shared" si="60"/>
        <v>0</v>
      </c>
      <c r="BS81" s="14">
        <f t="shared" si="61"/>
        <v>0</v>
      </c>
      <c r="BT81" s="14">
        <f t="shared" si="62"/>
        <v>4</v>
      </c>
      <c r="BU81" s="14">
        <f t="shared" si="63"/>
        <v>30</v>
      </c>
      <c r="BV81" s="14">
        <f t="shared" si="64"/>
        <v>80</v>
      </c>
      <c r="CH81" s="27">
        <f t="shared" si="65"/>
        <v>0</v>
      </c>
      <c r="CI81" s="27">
        <f t="shared" si="66"/>
        <v>0</v>
      </c>
      <c r="CJ81" s="27">
        <f t="shared" si="67"/>
        <v>16</v>
      </c>
      <c r="CK81" s="27">
        <f t="shared" si="68"/>
        <v>7.3481504370642687</v>
      </c>
      <c r="CL81" s="27">
        <f t="shared" si="69"/>
        <v>0</v>
      </c>
    </row>
    <row r="82" spans="3:90" x14ac:dyDescent="0.15">
      <c r="C82" s="13">
        <v>77</v>
      </c>
      <c r="D82" s="14">
        <v>30</v>
      </c>
      <c r="E82" s="14">
        <f>IFERROR(IF(求节点([1]基础状态预期!$D$17:$D$33,[1]基础状态预期!F$17:F$33,$C82)&lt;=0,0,求节点([1]基础状态预期!$D$17:$D$33,[1]基础状态预期!F$17:F$33,$C82)),0)</f>
        <v>0</v>
      </c>
      <c r="F82" s="14">
        <f>IFERROR(IF(求节点([1]基础状态预期!$D$17:$D$33,[1]基础状态预期!G$17:G$33,$C82)&lt;=0,0,求节点([1]基础状态预期!$D$17:$D$33,[1]基础状态预期!G$17:G$33,$C82)),0)</f>
        <v>0</v>
      </c>
      <c r="G82" s="14">
        <f>IFERROR(IF(求节点([1]基础状态预期!$D$17:$D$33,[1]基础状态预期!H$17:H$33,$C82)&lt;=0,0,求节点([1]基础状态预期!$D$17:$D$33,[1]基础状态预期!H$17:H$33,$C82)),0)</f>
        <v>0</v>
      </c>
      <c r="H82" s="14">
        <f>IFERROR(IF(求节点([1]基础状态预期!$D$17:$D$33,[1]基础状态预期!I$17:I$33,$C82)&lt;=0,0,求节点([1]基础状态预期!$D$17:$D$33,[1]基础状态预期!I$17:I$33,$C82)),0)</f>
        <v>0.15212678332959595</v>
      </c>
      <c r="I82" s="14">
        <f>IFERROR(IF(求节点([1]基础状态预期!$D$17:$D$33,[1]基础状态预期!J$17:J$33,$C82)&lt;=0,0,求节点([1]基础状态预期!$D$17:$D$33,[1]基础状态预期!J$17:J$33,$C82)),0)</f>
        <v>5.8478732166704042</v>
      </c>
      <c r="J82" s="14">
        <f>IFERROR(IF(求节点([1]基础状态预期!$D$17:$D$33,[1]基础状态预期!K$17:K$33,$C82)&lt;=0,0,求节点([1]基础状态预期!$D$17:$D$33,[1]基础状态预期!K$17:K$33,$C82)),0)</f>
        <v>0</v>
      </c>
      <c r="K82" s="14">
        <f>IFERROR(IF(求节点([1]基础状态预期!$D$17:$D$33,[1]基础状态预期!L$17:L$33,$C82)&lt;=0,0,求节点([1]基础状态预期!$D$17:$D$33,[1]基础状态预期!L$17:L$33,$C82)),0)</f>
        <v>0</v>
      </c>
      <c r="L82" s="14">
        <f>IFERROR(IF(求节点([1]基础状态预期!$D$17:$D$33,[1]基础状态预期!M$17:M$33,$C82)&lt;=0,0,求节点([1]基础状态预期!$D$17:$D$33,[1]基础状态预期!M$17:M$33,$C82)),0)</f>
        <v>0</v>
      </c>
      <c r="M82" s="14">
        <f>IFERROR(IF(求节点([1]基础状态预期!$D$17:$D$33,[1]基础状态预期!N$17:N$33,$C82)&lt;=0,0,求节点([1]基础状态预期!$D$17:$D$33,[1]基础状态预期!N$17:N$33,$C82)),0)</f>
        <v>1.3692968079555028</v>
      </c>
      <c r="N82" s="14">
        <f>IFERROR(IF(求节点([1]基础状态预期!$D$17:$D$33,[1]基础状态预期!O$17:O$33,$C82)&lt;=0,0,求节点([1]基础状态预期!$D$17:$D$33,[1]基础状态预期!O$17:O$33,$C82)),0)</f>
        <v>3.257602683366188</v>
      </c>
      <c r="O82" s="14">
        <f t="shared" si="42"/>
        <v>0</v>
      </c>
      <c r="P82" s="14">
        <f t="shared" si="43"/>
        <v>6</v>
      </c>
      <c r="Q82" s="14">
        <f t="shared" si="44"/>
        <v>10</v>
      </c>
      <c r="R82" s="14">
        <f t="shared" si="45"/>
        <v>29</v>
      </c>
      <c r="S82" s="14">
        <f t="shared" si="46"/>
        <v>74</v>
      </c>
      <c r="T82" s="32">
        <f>IFERROR(IF(求节点([1]基础状态预期!$D$17:$D$55,[1]基础状态预期!P$17:P$55,$C82)&lt;=0,0,求节点([1]基础状态预期!$D$17:$D$55,[1]基础状态预期!P$17:P$55,$C82)),0)</f>
        <v>0</v>
      </c>
      <c r="U82" s="32">
        <f>IFERROR(IF(求节点([1]基础状态预期!$D$17:$D$55,[1]基础状态预期!Q$17:Q$55,$C82)&lt;=0,0,求节点([1]基础状态预期!$D$17:$D$55,[1]基础状态预期!Q$17:Q$55,$C82)),0)</f>
        <v>0</v>
      </c>
      <c r="V82" s="32">
        <f>IFERROR(IF(求节点([1]基础状态预期!$D$17:$D$55,[1]基础状态预期!R$17:R$55,$C82)&lt;=0,0,求节点([1]基础状态预期!$D$17:$D$55,[1]基础状态预期!R$17:R$55,$C82)),0)</f>
        <v>3.08</v>
      </c>
      <c r="W82" s="32">
        <f>IFERROR(IF(求节点([1]基础状态预期!$D$17:$D$55,[1]基础状态预期!S$17:S$55,$C82)&lt;=0,0,求节点([1]基础状态预期!$D$17:$D$55,[1]基础状态预期!S$17:S$55,$C82)),0)</f>
        <v>3.08</v>
      </c>
      <c r="X82" s="32">
        <f>IFERROR(IF(求节点([1]基础状态预期!$D$17:$D$55,[1]基础状态预期!T$17:T$55,$C82)&lt;=0,0,求节点([1]基础状态预期!$D$17:$D$55,[1]基础状态预期!T$17:T$55,$C82)),0)</f>
        <v>3.08</v>
      </c>
      <c r="Y82" s="32">
        <f>IFERROR(IF(求节点([1]基础状态预期!$D$17:$D$55,[1]基础状态预期!U$17:U$55,$C82)&lt;=0,0,求节点([1]基础状态预期!$D$17:$D$55,[1]基础状态预期!U$17:U$55,$C82)),0)</f>
        <v>0</v>
      </c>
      <c r="Z82" s="32">
        <f>MIN(IFERROR(IF(求节点([1]基础状态预期!$D$17:$D$55,[1]基础状态预期!V$17:V$55,$C82)&lt;=0,0,求节点([1]基础状态预期!$D$17:$D$55,[1]基础状态预期!V$17:V$55,$C82)),0),10)</f>
        <v>0</v>
      </c>
      <c r="AA82" s="32">
        <f>MIN(IFERROR(IF(求节点([1]基础状态预期!$D$17:$D$55,[1]基础状态预期!W$17:W$55,$C82)&lt;=0,0,求节点([1]基础状态预期!$D$17:$D$55,[1]基础状态预期!W$17:W$55,$C82)),0),60)</f>
        <v>60</v>
      </c>
      <c r="AB82" s="32">
        <f>MIN(IFERROR(IF(求节点([1]基础状态预期!$D$17:$D$55,[1]基础状态预期!X$17:X$55,$C82)&lt;=0,0,求节点([1]基础状态预期!$D$17:$D$55,[1]基础状态预期!X$17:X$55,$C82)),0),80)</f>
        <v>80</v>
      </c>
      <c r="AC82" s="32">
        <f>MIN(IFERROR(IF(求节点([1]基础状态预期!$D$17:$D$55,[1]基础状态预期!Y$17:Y$55,$C82)&lt;=0,0,求节点([1]基础状态预期!$D$17:$D$55,[1]基础状态预期!Y$17:Y$55,$C82)),0),80)</f>
        <v>80</v>
      </c>
      <c r="AD82" s="32">
        <f>IFERROR(IF(求节点([1]基础状态预期!$D$17:$D$55,[1]基础状态预期!Z$17:Z$55,$C82)&lt;=0,0,求节点([1]基础状态预期!$D$17:$D$55,[1]基础状态预期!Z$17:Z$55,$C82)),0)</f>
        <v>0</v>
      </c>
      <c r="AE82" s="32">
        <f>IFERROR(IF(求节点([1]基础状态预期!$D$17:$D$55,[1]基础状态预期!AA$17:AA$55,$C82)&lt;=0,0,求节点([1]基础状态预期!$D$17:$D$55,[1]基础状态预期!AA$17:AA$55,$C82)),0)</f>
        <v>0</v>
      </c>
      <c r="AF82" s="32">
        <f>IFERROR(IF(求节点([1]基础状态预期!$D$17:$D$55,[1]基础状态预期!AB$17:AB$55,$C82)&lt;=0,0,求节点([1]基础状态预期!$D$17:$D$55,[1]基础状态预期!AB$17:AB$55,$C82)),0)</f>
        <v>0</v>
      </c>
      <c r="AG82" s="32">
        <f>IFERROR(IF(求节点([1]基础状态预期!$D$17:$D$55,[1]基础状态预期!AC$17:AC$55,$C82)&lt;=0,0,求节点([1]基础状态预期!$D$17:$D$55,[1]基础状态预期!AC$17:AC$55,$C82)),0)</f>
        <v>0</v>
      </c>
      <c r="AH82" s="32">
        <f>IFERROR(IF(求节点([1]基础状态预期!$D$17:$D$55,[1]基础状态预期!AD$17:AD$55,$C82)&lt;=0,0,求节点([1]基础状态预期!$D$17:$D$55,[1]基础状态预期!AD$17:AD$55,$C82)),0)</f>
        <v>2</v>
      </c>
      <c r="AI82" s="14">
        <f t="shared" si="47"/>
        <v>0</v>
      </c>
      <c r="AJ82" s="14">
        <f t="shared" si="48"/>
        <v>0</v>
      </c>
      <c r="AK82" s="14">
        <f t="shared" si="49"/>
        <v>0</v>
      </c>
      <c r="AL82" s="14">
        <f t="shared" si="50"/>
        <v>0</v>
      </c>
      <c r="AM82" s="14">
        <f t="shared" si="51"/>
        <v>80</v>
      </c>
      <c r="AN82" s="14">
        <v>0</v>
      </c>
      <c r="AO82" s="14">
        <f>IFERROR(IF(求节点([1]各r阵容卡情况!$F$11:$F$27,[1]各r阵容卡情况!G$11:G$27,$C82)&lt;=0,0,求节点([1]各r阵容卡情况!$F$11:$F$27,[1]各r阵容卡情况!G$11:G$27,$C82)),0)</f>
        <v>0</v>
      </c>
      <c r="AP82" s="14">
        <f>IFERROR(IF(求节点([1]各r阵容卡情况!$F$11:$F$27,[1]各r阵容卡情况!H$11:H$27,$C82)&lt;=0,0,求节点([1]各r阵容卡情况!$F$11:$F$27,[1]各r阵容卡情况!H$11:H$27,$C82)),0)</f>
        <v>16</v>
      </c>
      <c r="AQ82" s="14">
        <f>IFERROR(IF(求节点([1]各r阵容卡情况!$F$11:$F$27,[1]各r阵容卡情况!I$11:I$27,$C82)&lt;=0,0,求节点([1]各r阵容卡情况!$F$11:$F$27,[1]各r阵容卡情况!I$11:I$27,$C82)),0)</f>
        <v>7.6957464333408083</v>
      </c>
      <c r="AR82" s="14">
        <f>IFERROR(IF(求节点([1]各r阵容卡情况!$F$11:$F$27,[1]各r阵容卡情况!J$11:J$27,$C82)&lt;=0,0,求节点([1]各r阵容卡情况!$F$11:$F$27,[1]各r阵容卡情况!J$11:J$27,$C82)),0)</f>
        <v>0</v>
      </c>
      <c r="AS82" s="14">
        <v>0</v>
      </c>
      <c r="AT82" s="14">
        <f>IFERROR(IF(求节点([1]各r阵容卡情况!$F$11:$F$27,[1]各r阵容卡情况!K$11:K$27,$C82)&lt;=0,0,求节点([1]各r阵容卡情况!$F$11:$F$27,[1]各r阵容卡情况!K$11:K$27,$C82)),0)</f>
        <v>3</v>
      </c>
      <c r="AU82" s="14">
        <f>IFERROR(IF(求节点([1]各r阵容卡情况!$F$11:$F$27,[1]各r阵容卡情况!L$11:L$27,$C82)&lt;=0,0,求节点([1]各r阵容卡情况!$F$11:$F$27,[1]各r阵容卡情况!L$11:L$27,$C82)),0)</f>
        <v>6</v>
      </c>
      <c r="AV82" s="14">
        <f>IFERROR(IF(求节点([1]各r阵容卡情况!$F$11:$F$27,[1]各r阵容卡情况!M$11:M$27,$C82)&lt;=0,0,求节点([1]各r阵容卡情况!$F$11:$F$27,[1]各r阵容卡情况!M$11:M$27,$C82)),0)</f>
        <v>4.78460906685934</v>
      </c>
      <c r="AW82" s="14">
        <f>IFERROR(IF(求节点([1]各r阵容卡情况!$F$11:$F$27,[1]各r阵容卡情况!N$11:N$27,$C82)&lt;=0,0,求节点([1]各r阵容卡情况!$F$11:$F$27,[1]各r阵容卡情况!N$11:N$27,$C82)),0)</f>
        <v>3.257602683366188</v>
      </c>
      <c r="AX82" s="14">
        <f t="shared" si="52"/>
        <v>0</v>
      </c>
      <c r="AY82" s="14">
        <f t="shared" si="53"/>
        <v>15</v>
      </c>
      <c r="AZ82" s="14">
        <f t="shared" si="54"/>
        <v>40</v>
      </c>
      <c r="BA82" s="14">
        <f t="shared" si="55"/>
        <v>50</v>
      </c>
      <c r="BB82" s="14">
        <f t="shared" si="56"/>
        <v>74</v>
      </c>
      <c r="BC82" s="14">
        <v>0</v>
      </c>
      <c r="BD82" s="15">
        <f>IFERROR(IF(求节点([1]各r阵容卡情况!$F$11:$F$27,[1]各r阵容卡情况!S$11:S$27,$C82)&lt;=0,0,求节点([1]各r阵容卡情况!$F$11:$F$27,[1]各r阵容卡情况!S$11:S$27,$C82)),0)</f>
        <v>3.08</v>
      </c>
      <c r="BE82" s="15">
        <f>IFERROR(IF(求节点([1]各r阵容卡情况!$F$11:$F$27,[1]各r阵容卡情况!T$11:T$27,$C82)&lt;=0,0,求节点([1]各r阵容卡情况!$F$11:$F$27,[1]各r阵容卡情况!T$11:T$27,$C82)),0)</f>
        <v>3.08</v>
      </c>
      <c r="BF82" s="15">
        <f>IFERROR(IF(求节点([1]各r阵容卡情况!$F$11:$F$27,[1]各r阵容卡情况!U$11:U$27,$C82)&lt;=0,0,求节点([1]各r阵容卡情况!$F$11:$F$27,[1]各r阵容卡情况!U$11:U$27,$C82)),0)</f>
        <v>3.08</v>
      </c>
      <c r="BG82" s="15">
        <f>IFERROR(IF(求节点([1]各r阵容卡情况!$F$11:$F$27,[1]各r阵容卡情况!V$11:V$27,$C82)&lt;=0,0,求节点([1]各r阵容卡情况!$F$11:$F$27,[1]各r阵容卡情况!V$11:V$27,$C82)),0)</f>
        <v>3.08</v>
      </c>
      <c r="BH82" s="14">
        <f t="shared" si="57"/>
        <v>10</v>
      </c>
      <c r="BI82" s="14">
        <f t="shared" si="57"/>
        <v>10</v>
      </c>
      <c r="BJ82" s="14">
        <f t="shared" si="58"/>
        <v>60</v>
      </c>
      <c r="BK82" s="14">
        <f t="shared" si="59"/>
        <v>77</v>
      </c>
      <c r="BL82" s="14">
        <f t="shared" si="59"/>
        <v>77</v>
      </c>
      <c r="BM82" s="14">
        <v>0</v>
      </c>
      <c r="BN82" s="14">
        <f>IFERROR(IF(求节点([1]各r阵容卡情况!$F$11:$F$27,[1]各r阵容卡情况!AA$11:AA$27,$C82)&lt;=0,0,求节点([1]各r阵容卡情况!$F$11:$F$27,[1]各r阵容卡情况!AA$11:AA$27,$C82)),0)</f>
        <v>0</v>
      </c>
      <c r="BO82" s="14">
        <f>IFERROR(IF(求节点([1]各r阵容卡情况!$F$11:$F$27,[1]各r阵容卡情况!AB$11:AB$27,$C82)&lt;=0,0,求节点([1]各r阵容卡情况!$F$11:$F$27,[1]各r阵容卡情况!AB$11:AB$27,$C82)),0)</f>
        <v>2</v>
      </c>
      <c r="BP82" s="14">
        <f>IFERROR(IF(求节点([1]各r阵容卡情况!$F$11:$F$27,[1]各r阵容卡情况!AC$11:AC$27,$C82)&lt;=0,0,求节点([1]各r阵容卡情况!$F$11:$F$27,[1]各r阵容卡情况!AC$11:AC$27,$C82)),0)</f>
        <v>2</v>
      </c>
      <c r="BQ82" s="14">
        <f>IFERROR(IF(求节点([1]各r阵容卡情况!$F$11:$F$27,[1]各r阵容卡情况!AD$11:AD$27,$C82)&lt;=0,0,求节点([1]各r阵容卡情况!$F$11:$F$27,[1]各r阵容卡情况!AD$11:AD$27,$C82)),0)</f>
        <v>2</v>
      </c>
      <c r="BR82" s="14">
        <f t="shared" si="60"/>
        <v>0</v>
      </c>
      <c r="BS82" s="14">
        <f t="shared" si="61"/>
        <v>0</v>
      </c>
      <c r="BT82" s="14">
        <f t="shared" si="62"/>
        <v>4</v>
      </c>
      <c r="BU82" s="14">
        <f t="shared" si="63"/>
        <v>30</v>
      </c>
      <c r="BV82" s="14">
        <f t="shared" si="64"/>
        <v>80</v>
      </c>
      <c r="CH82" s="27">
        <f t="shared" si="65"/>
        <v>0</v>
      </c>
      <c r="CI82" s="27">
        <f t="shared" si="66"/>
        <v>0</v>
      </c>
      <c r="CJ82" s="27">
        <f t="shared" si="67"/>
        <v>16</v>
      </c>
      <c r="CK82" s="27">
        <f t="shared" si="68"/>
        <v>7.6957464333408083</v>
      </c>
      <c r="CL82" s="27">
        <f t="shared" si="69"/>
        <v>0</v>
      </c>
    </row>
    <row r="83" spans="3:90" x14ac:dyDescent="0.15">
      <c r="C83" s="13">
        <v>78</v>
      </c>
      <c r="D83" s="14">
        <v>30</v>
      </c>
      <c r="E83" s="14">
        <f>IFERROR(IF(求节点([1]基础状态预期!$D$17:$D$33,[1]基础状态预期!F$17:F$33,$C83)&lt;=0,0,求节点([1]基础状态预期!$D$17:$D$33,[1]基础状态预期!F$17:F$33,$C83)),0)</f>
        <v>0</v>
      </c>
      <c r="F83" s="14">
        <f>IFERROR(IF(求节点([1]基础状态预期!$D$17:$D$33,[1]基础状态预期!G$17:G$33,$C83)&lt;=0,0,求节点([1]基础状态预期!$D$17:$D$33,[1]基础状态预期!G$17:G$33,$C83)),0)</f>
        <v>0</v>
      </c>
      <c r="G83" s="14">
        <f>IFERROR(IF(求节点([1]基础状态预期!$D$17:$D$33,[1]基础状态预期!H$17:H$33,$C83)&lt;=0,0,求节点([1]基础状态预期!$D$17:$D$33,[1]基础状态预期!H$17:H$33,$C83)),0)</f>
        <v>0</v>
      </c>
      <c r="H83" s="14">
        <f>IFERROR(IF(求节点([1]基础状态预期!$D$17:$D$33,[1]基础状态预期!I$17:I$33,$C83)&lt;=0,0,求节点([1]基础状态预期!$D$17:$D$33,[1]基础状态预期!I$17:I$33,$C83)),0)</f>
        <v>0</v>
      </c>
      <c r="I83" s="14">
        <f>IFERROR(IF(求节点([1]基础状态预期!$D$17:$D$33,[1]基础状态预期!J$17:J$33,$C83)&lt;=0,0,求节点([1]基础状态预期!$D$17:$D$33,[1]基础状态预期!J$17:J$33,$C83)),0)</f>
        <v>6</v>
      </c>
      <c r="J83" s="14">
        <f>IFERROR(IF(求节点([1]基础状态预期!$D$17:$D$33,[1]基础状态预期!K$17:K$33,$C83)&lt;=0,0,求节点([1]基础状态预期!$D$17:$D$33,[1]基础状态预期!K$17:K$33,$C83)),0)</f>
        <v>0</v>
      </c>
      <c r="K83" s="14">
        <f>IFERROR(IF(求节点([1]基础状态预期!$D$17:$D$33,[1]基础状态预期!L$17:L$33,$C83)&lt;=0,0,求节点([1]基础状态预期!$D$17:$D$33,[1]基础状态预期!L$17:L$33,$C83)),0)</f>
        <v>0</v>
      </c>
      <c r="L83" s="14">
        <f>IFERROR(IF(求节点([1]基础状态预期!$D$17:$D$33,[1]基础状态预期!M$17:M$33,$C83)&lt;=0,0,求节点([1]基础状态预期!$D$17:$D$33,[1]基础状态预期!M$17:M$33,$C83)),0)</f>
        <v>0</v>
      </c>
      <c r="M83" s="14">
        <f>IFERROR(IF(求节点([1]基础状态预期!$D$17:$D$33,[1]基础状态预期!N$17:N$33,$C83)&lt;=0,0,求节点([1]基础状态预期!$D$17:$D$33,[1]基础状态预期!N$17:N$33,$C83)),0)</f>
        <v>0</v>
      </c>
      <c r="N83" s="14">
        <f>IFERROR(IF(求节点([1]基础状态预期!$D$17:$D$33,[1]基础状态预期!O$17:O$33,$C83)&lt;=0,0,求节点([1]基础状态预期!$D$17:$D$33,[1]基础状态预期!O$17:O$33,$C83)),0)</f>
        <v>3.4064273987471152</v>
      </c>
      <c r="O83" s="14">
        <f t="shared" si="42"/>
        <v>0</v>
      </c>
      <c r="P83" s="14">
        <f t="shared" si="43"/>
        <v>6</v>
      </c>
      <c r="Q83" s="14">
        <f t="shared" si="44"/>
        <v>10</v>
      </c>
      <c r="R83" s="14">
        <f t="shared" si="45"/>
        <v>22</v>
      </c>
      <c r="S83" s="14">
        <f t="shared" si="46"/>
        <v>74</v>
      </c>
      <c r="T83" s="32">
        <f>IFERROR(IF(求节点([1]基础状态预期!$D$17:$D$55,[1]基础状态预期!P$17:P$55,$C83)&lt;=0,0,求节点([1]基础状态预期!$D$17:$D$55,[1]基础状态预期!P$17:P$55,$C83)),0)</f>
        <v>0</v>
      </c>
      <c r="U83" s="32">
        <f>IFERROR(IF(求节点([1]基础状态预期!$D$17:$D$55,[1]基础状态预期!Q$17:Q$55,$C83)&lt;=0,0,求节点([1]基础状态预期!$D$17:$D$55,[1]基础状态预期!Q$17:Q$55,$C83)),0)</f>
        <v>0</v>
      </c>
      <c r="V83" s="32">
        <f>IFERROR(IF(求节点([1]基础状态预期!$D$17:$D$55,[1]基础状态预期!R$17:R$55,$C83)&lt;=0,0,求节点([1]基础状态预期!$D$17:$D$55,[1]基础状态预期!R$17:R$55,$C83)),0)</f>
        <v>3.12</v>
      </c>
      <c r="W83" s="32">
        <f>IFERROR(IF(求节点([1]基础状态预期!$D$17:$D$55,[1]基础状态预期!S$17:S$55,$C83)&lt;=0,0,求节点([1]基础状态预期!$D$17:$D$55,[1]基础状态预期!S$17:S$55,$C83)),0)</f>
        <v>3.12</v>
      </c>
      <c r="X83" s="32">
        <f>IFERROR(IF(求节点([1]基础状态预期!$D$17:$D$55,[1]基础状态预期!T$17:T$55,$C83)&lt;=0,0,求节点([1]基础状态预期!$D$17:$D$55,[1]基础状态预期!T$17:T$55,$C83)),0)</f>
        <v>3.12</v>
      </c>
      <c r="Y83" s="32">
        <f>IFERROR(IF(求节点([1]基础状态预期!$D$17:$D$55,[1]基础状态预期!U$17:U$55,$C83)&lt;=0,0,求节点([1]基础状态预期!$D$17:$D$55,[1]基础状态预期!U$17:U$55,$C83)),0)</f>
        <v>0</v>
      </c>
      <c r="Z83" s="32">
        <f>MIN(IFERROR(IF(求节点([1]基础状态预期!$D$17:$D$55,[1]基础状态预期!V$17:V$55,$C83)&lt;=0,0,求节点([1]基础状态预期!$D$17:$D$55,[1]基础状态预期!V$17:V$55,$C83)),0),10)</f>
        <v>0</v>
      </c>
      <c r="AA83" s="32">
        <f>MIN(IFERROR(IF(求节点([1]基础状态预期!$D$17:$D$55,[1]基础状态预期!W$17:W$55,$C83)&lt;=0,0,求节点([1]基础状态预期!$D$17:$D$55,[1]基础状态预期!W$17:W$55,$C83)),0),60)</f>
        <v>60</v>
      </c>
      <c r="AB83" s="32">
        <f>MIN(IFERROR(IF(求节点([1]基础状态预期!$D$17:$D$55,[1]基础状态预期!X$17:X$55,$C83)&lt;=0,0,求节点([1]基础状态预期!$D$17:$D$55,[1]基础状态预期!X$17:X$55,$C83)),0),80)</f>
        <v>80</v>
      </c>
      <c r="AC83" s="32">
        <f>MIN(IFERROR(IF(求节点([1]基础状态预期!$D$17:$D$55,[1]基础状态预期!Y$17:Y$55,$C83)&lt;=0,0,求节点([1]基础状态预期!$D$17:$D$55,[1]基础状态预期!Y$17:Y$55,$C83)),0),80)</f>
        <v>80</v>
      </c>
      <c r="AD83" s="32">
        <f>IFERROR(IF(求节点([1]基础状态预期!$D$17:$D$55,[1]基础状态预期!Z$17:Z$55,$C83)&lt;=0,0,求节点([1]基础状态预期!$D$17:$D$55,[1]基础状态预期!Z$17:Z$55,$C83)),0)</f>
        <v>0</v>
      </c>
      <c r="AE83" s="32">
        <f>IFERROR(IF(求节点([1]基础状态预期!$D$17:$D$55,[1]基础状态预期!AA$17:AA$55,$C83)&lt;=0,0,求节点([1]基础状态预期!$D$17:$D$55,[1]基础状态预期!AA$17:AA$55,$C83)),0)</f>
        <v>0</v>
      </c>
      <c r="AF83" s="32">
        <f>IFERROR(IF(求节点([1]基础状态预期!$D$17:$D$55,[1]基础状态预期!AB$17:AB$55,$C83)&lt;=0,0,求节点([1]基础状态预期!$D$17:$D$55,[1]基础状态预期!AB$17:AB$55,$C83)),0)</f>
        <v>0</v>
      </c>
      <c r="AG83" s="32">
        <f>IFERROR(IF(求节点([1]基础状态预期!$D$17:$D$55,[1]基础状态预期!AC$17:AC$55,$C83)&lt;=0,0,求节点([1]基础状态预期!$D$17:$D$55,[1]基础状态预期!AC$17:AC$55,$C83)),0)</f>
        <v>0</v>
      </c>
      <c r="AH83" s="32">
        <f>IFERROR(IF(求节点([1]基础状态预期!$D$17:$D$55,[1]基础状态预期!AD$17:AD$55,$C83)&lt;=0,0,求节点([1]基础状态预期!$D$17:$D$55,[1]基础状态预期!AD$17:AD$55,$C83)),0)</f>
        <v>2</v>
      </c>
      <c r="AI83" s="14">
        <f t="shared" si="47"/>
        <v>0</v>
      </c>
      <c r="AJ83" s="14">
        <f t="shared" si="48"/>
        <v>0</v>
      </c>
      <c r="AK83" s="14">
        <f t="shared" si="49"/>
        <v>0</v>
      </c>
      <c r="AL83" s="14">
        <f t="shared" si="50"/>
        <v>0</v>
      </c>
      <c r="AM83" s="14">
        <f t="shared" si="51"/>
        <v>80</v>
      </c>
      <c r="AN83" s="14">
        <v>0</v>
      </c>
      <c r="AO83" s="14">
        <f>IFERROR(IF(求节点([1]各r阵容卡情况!$F$11:$F$27,[1]各r阵容卡情况!G$11:G$27,$C83)&lt;=0,0,求节点([1]各r阵容卡情况!$F$11:$F$27,[1]各r阵容卡情况!G$11:G$27,$C83)),0)</f>
        <v>0</v>
      </c>
      <c r="AP83" s="14">
        <f>IFERROR(IF(求节点([1]各r阵容卡情况!$F$11:$F$27,[1]各r阵容卡情况!H$11:H$27,$C83)&lt;=0,0,求节点([1]各r阵容卡情况!$F$11:$F$27,[1]各r阵容卡情况!H$11:H$27,$C83)),0)</f>
        <v>15.895951967307155</v>
      </c>
      <c r="AQ83" s="14">
        <f>IFERROR(IF(求节点([1]各r阵容卡情况!$F$11:$F$27,[1]各r阵容卡情况!I$11:I$27,$C83)&lt;=0,0,求节点([1]各r阵容卡情况!$F$11:$F$27,[1]各r阵容卡情况!I$11:I$27,$C83)),0)</f>
        <v>8.1040480326928446</v>
      </c>
      <c r="AR83" s="14">
        <f>IFERROR(IF(求节点([1]各r阵容卡情况!$F$11:$F$27,[1]各r阵容卡情况!J$11:J$27,$C83)&lt;=0,0,求节点([1]各r阵容卡情况!$F$11:$F$27,[1]各r阵容卡情况!J$11:J$27,$C83)),0)</f>
        <v>0</v>
      </c>
      <c r="AS83" s="14">
        <v>0</v>
      </c>
      <c r="AT83" s="14">
        <f>IFERROR(IF(求节点([1]各r阵容卡情况!$F$11:$F$27,[1]各r阵容卡情况!K$11:K$27,$C83)&lt;=0,0,求节点([1]各r阵容卡情况!$F$11:$F$27,[1]各r阵容卡情况!K$11:K$27,$C83)),0)</f>
        <v>3</v>
      </c>
      <c r="AU83" s="14">
        <f>IFERROR(IF(求节点([1]各r阵容卡情况!$F$11:$F$27,[1]各r阵容卡情况!L$11:L$27,$C83)&lt;=0,0,求节点([1]各r阵容卡情况!$F$11:$F$27,[1]各r阵容卡情况!L$11:L$27,$C83)),0)</f>
        <v>6</v>
      </c>
      <c r="AV83" s="14">
        <f>IFERROR(IF(求节点([1]各r阵容卡情况!$F$11:$F$27,[1]各r阵容卡情况!M$11:M$27,$C83)&lt;=0,0,求节点([1]各r阵容卡情况!$F$11:$F$27,[1]各r阵容卡情况!M$11:M$27,$C83)),0)</f>
        <v>4.9240849535604747</v>
      </c>
      <c r="AW83" s="14">
        <f>IFERROR(IF(求节点([1]各r阵容卡情况!$F$11:$F$27,[1]各r阵容卡情况!N$11:N$27,$C83)&lt;=0,0,求节点([1]各r阵容卡情况!$F$11:$F$27,[1]各r阵容卡情况!N$11:N$27,$C83)),0)</f>
        <v>3.4064273987471152</v>
      </c>
      <c r="AX83" s="14">
        <f t="shared" si="52"/>
        <v>0</v>
      </c>
      <c r="AY83" s="14">
        <f t="shared" si="53"/>
        <v>15</v>
      </c>
      <c r="AZ83" s="14">
        <f t="shared" si="54"/>
        <v>40</v>
      </c>
      <c r="BA83" s="14">
        <f t="shared" si="55"/>
        <v>50</v>
      </c>
      <c r="BB83" s="14">
        <f t="shared" si="56"/>
        <v>74</v>
      </c>
      <c r="BC83" s="14">
        <v>0</v>
      </c>
      <c r="BD83" s="15">
        <f>IFERROR(IF(求节点([1]各r阵容卡情况!$F$11:$F$27,[1]各r阵容卡情况!S$11:S$27,$C83)&lt;=0,0,求节点([1]各r阵容卡情况!$F$11:$F$27,[1]各r阵容卡情况!S$11:S$27,$C83)),0)</f>
        <v>3.12</v>
      </c>
      <c r="BE83" s="15">
        <f>IFERROR(IF(求节点([1]各r阵容卡情况!$F$11:$F$27,[1]各r阵容卡情况!T$11:T$27,$C83)&lt;=0,0,求节点([1]各r阵容卡情况!$F$11:$F$27,[1]各r阵容卡情况!T$11:T$27,$C83)),0)</f>
        <v>3.12</v>
      </c>
      <c r="BF83" s="15">
        <f>IFERROR(IF(求节点([1]各r阵容卡情况!$F$11:$F$27,[1]各r阵容卡情况!U$11:U$27,$C83)&lt;=0,0,求节点([1]各r阵容卡情况!$F$11:$F$27,[1]各r阵容卡情况!U$11:U$27,$C83)),0)</f>
        <v>3.12</v>
      </c>
      <c r="BG83" s="15">
        <f>IFERROR(IF(求节点([1]各r阵容卡情况!$F$11:$F$27,[1]各r阵容卡情况!V$11:V$27,$C83)&lt;=0,0,求节点([1]各r阵容卡情况!$F$11:$F$27,[1]各r阵容卡情况!V$11:V$27,$C83)),0)</f>
        <v>3.12</v>
      </c>
      <c r="BH83" s="14">
        <f t="shared" si="57"/>
        <v>10</v>
      </c>
      <c r="BI83" s="14">
        <f t="shared" si="57"/>
        <v>10</v>
      </c>
      <c r="BJ83" s="14">
        <f t="shared" si="58"/>
        <v>60</v>
      </c>
      <c r="BK83" s="14">
        <f t="shared" si="59"/>
        <v>78</v>
      </c>
      <c r="BL83" s="14">
        <f t="shared" si="59"/>
        <v>78</v>
      </c>
      <c r="BM83" s="14">
        <v>0</v>
      </c>
      <c r="BN83" s="14">
        <f>IFERROR(IF(求节点([1]各r阵容卡情况!$F$11:$F$27,[1]各r阵容卡情况!AA$11:AA$27,$C83)&lt;=0,0,求节点([1]各r阵容卡情况!$F$11:$F$27,[1]各r阵容卡情况!AA$11:AA$27,$C83)),0)</f>
        <v>0</v>
      </c>
      <c r="BO83" s="14">
        <f>IFERROR(IF(求节点([1]各r阵容卡情况!$F$11:$F$27,[1]各r阵容卡情况!AB$11:AB$27,$C83)&lt;=0,0,求节点([1]各r阵容卡情况!$F$11:$F$27,[1]各r阵容卡情况!AB$11:AB$27,$C83)),0)</f>
        <v>2</v>
      </c>
      <c r="BP83" s="14">
        <f>IFERROR(IF(求节点([1]各r阵容卡情况!$F$11:$F$27,[1]各r阵容卡情况!AC$11:AC$27,$C83)&lt;=0,0,求节点([1]各r阵容卡情况!$F$11:$F$27,[1]各r阵容卡情况!AC$11:AC$27,$C83)),0)</f>
        <v>2</v>
      </c>
      <c r="BQ83" s="14">
        <f>IFERROR(IF(求节点([1]各r阵容卡情况!$F$11:$F$27,[1]各r阵容卡情况!AD$11:AD$27,$C83)&lt;=0,0,求节点([1]各r阵容卡情况!$F$11:$F$27,[1]各r阵容卡情况!AD$11:AD$27,$C83)),0)</f>
        <v>2</v>
      </c>
      <c r="BR83" s="14">
        <f t="shared" si="60"/>
        <v>0</v>
      </c>
      <c r="BS83" s="14">
        <f t="shared" si="61"/>
        <v>0</v>
      </c>
      <c r="BT83" s="14">
        <f t="shared" si="62"/>
        <v>4</v>
      </c>
      <c r="BU83" s="14">
        <f t="shared" si="63"/>
        <v>30</v>
      </c>
      <c r="BV83" s="14">
        <f t="shared" si="64"/>
        <v>80</v>
      </c>
      <c r="CH83" s="27">
        <f t="shared" si="65"/>
        <v>0</v>
      </c>
      <c r="CI83" s="27">
        <f t="shared" si="66"/>
        <v>0</v>
      </c>
      <c r="CJ83" s="27">
        <f t="shared" si="67"/>
        <v>15.895951967307155</v>
      </c>
      <c r="CK83" s="27">
        <f t="shared" si="68"/>
        <v>8.1040480326928446</v>
      </c>
      <c r="CL83" s="27">
        <f t="shared" si="69"/>
        <v>0</v>
      </c>
    </row>
    <row r="84" spans="3:90" x14ac:dyDescent="0.15">
      <c r="C84" s="13">
        <v>79</v>
      </c>
      <c r="D84" s="14">
        <v>30</v>
      </c>
      <c r="E84" s="14">
        <f>IFERROR(IF(求节点([1]基础状态预期!$D$17:$D$33,[1]基础状态预期!F$17:F$33,$C84)&lt;=0,0,求节点([1]基础状态预期!$D$17:$D$33,[1]基础状态预期!F$17:F$33,$C84)),0)</f>
        <v>0</v>
      </c>
      <c r="F84" s="14">
        <f>IFERROR(IF(求节点([1]基础状态预期!$D$17:$D$33,[1]基础状态预期!G$17:G$33,$C84)&lt;=0,0,求节点([1]基础状态预期!$D$17:$D$33,[1]基础状态预期!G$17:G$33,$C84)),0)</f>
        <v>0</v>
      </c>
      <c r="G84" s="14">
        <f>IFERROR(IF(求节点([1]基础状态预期!$D$17:$D$33,[1]基础状态预期!H$17:H$33,$C84)&lt;=0,0,求节点([1]基础状态预期!$D$17:$D$33,[1]基础状态预期!H$17:H$33,$C84)),0)</f>
        <v>0</v>
      </c>
      <c r="H84" s="14">
        <f>IFERROR(IF(求节点([1]基础状态预期!$D$17:$D$33,[1]基础状态预期!I$17:I$33,$C84)&lt;=0,0,求节点([1]基础状态预期!$D$17:$D$33,[1]基础状态预期!I$17:I$33,$C84)),0)</f>
        <v>0</v>
      </c>
      <c r="I84" s="14">
        <f>IFERROR(IF(求节点([1]基础状态预期!$D$17:$D$33,[1]基础状态预期!J$17:J$33,$C84)&lt;=0,0,求节点([1]基础状态预期!$D$17:$D$33,[1]基础状态预期!J$17:J$33,$C84)),0)</f>
        <v>6</v>
      </c>
      <c r="J84" s="14">
        <f>IFERROR(IF(求节点([1]基础状态预期!$D$17:$D$33,[1]基础状态预期!K$17:K$33,$C84)&lt;=0,0,求节点([1]基础状态预期!$D$17:$D$33,[1]基础状态预期!K$17:K$33,$C84)),0)</f>
        <v>0</v>
      </c>
      <c r="K84" s="14">
        <f>IFERROR(IF(求节点([1]基础状态预期!$D$17:$D$33,[1]基础状态预期!L$17:L$33,$C84)&lt;=0,0,求节点([1]基础状态预期!$D$17:$D$33,[1]基础状态预期!L$17:L$33,$C84)),0)</f>
        <v>0</v>
      </c>
      <c r="L84" s="14">
        <f>IFERROR(IF(求节点([1]基础状态预期!$D$17:$D$33,[1]基础状态预期!M$17:M$33,$C84)&lt;=0,0,求节点([1]基础状态预期!$D$17:$D$33,[1]基础状态预期!M$17:M$33,$C84)),0)</f>
        <v>0</v>
      </c>
      <c r="M84" s="14">
        <f>IFERROR(IF(求节点([1]基础状态预期!$D$17:$D$33,[1]基础状态预期!N$17:N$33,$C84)&lt;=0,0,求节点([1]基础状态预期!$D$17:$D$33,[1]基础状态预期!N$17:N$33,$C84)),0)</f>
        <v>0</v>
      </c>
      <c r="N84" s="14">
        <f>IFERROR(IF(求节点([1]基础状态预期!$D$17:$D$33,[1]基础状态预期!O$17:O$33,$C84)&lt;=0,0,求节点([1]基础状态预期!$D$17:$D$33,[1]基础状态预期!O$17:O$33,$C84)),0)</f>
        <v>3.6245500487338784</v>
      </c>
      <c r="O84" s="14">
        <f t="shared" si="42"/>
        <v>0</v>
      </c>
      <c r="P84" s="14">
        <f t="shared" si="43"/>
        <v>6</v>
      </c>
      <c r="Q84" s="14">
        <f t="shared" si="44"/>
        <v>10</v>
      </c>
      <c r="R84" s="14">
        <f t="shared" si="45"/>
        <v>22</v>
      </c>
      <c r="S84" s="14">
        <f t="shared" si="46"/>
        <v>74</v>
      </c>
      <c r="T84" s="32">
        <f>IFERROR(IF(求节点([1]基础状态预期!$D$17:$D$55,[1]基础状态预期!P$17:P$55,$C84)&lt;=0,0,求节点([1]基础状态预期!$D$17:$D$55,[1]基础状态预期!P$17:P$55,$C84)),0)</f>
        <v>0</v>
      </c>
      <c r="U84" s="32">
        <f>IFERROR(IF(求节点([1]基础状态预期!$D$17:$D$55,[1]基础状态预期!Q$17:Q$55,$C84)&lt;=0,0,求节点([1]基础状态预期!$D$17:$D$55,[1]基础状态预期!Q$17:Q$55,$C84)),0)</f>
        <v>0</v>
      </c>
      <c r="V84" s="32">
        <f>IFERROR(IF(求节点([1]基础状态预期!$D$17:$D$55,[1]基础状态预期!R$17:R$55,$C84)&lt;=0,0,求节点([1]基础状态预期!$D$17:$D$55,[1]基础状态预期!R$17:R$55,$C84)),0)</f>
        <v>3.16</v>
      </c>
      <c r="W84" s="32">
        <f>IFERROR(IF(求节点([1]基础状态预期!$D$17:$D$55,[1]基础状态预期!S$17:S$55,$C84)&lt;=0,0,求节点([1]基础状态预期!$D$17:$D$55,[1]基础状态预期!S$17:S$55,$C84)),0)</f>
        <v>3.16</v>
      </c>
      <c r="X84" s="32">
        <f>IFERROR(IF(求节点([1]基础状态预期!$D$17:$D$55,[1]基础状态预期!T$17:T$55,$C84)&lt;=0,0,求节点([1]基础状态预期!$D$17:$D$55,[1]基础状态预期!T$17:T$55,$C84)),0)</f>
        <v>3.1599999999999997</v>
      </c>
      <c r="Y84" s="32">
        <f>IFERROR(IF(求节点([1]基础状态预期!$D$17:$D$55,[1]基础状态预期!U$17:U$55,$C84)&lt;=0,0,求节点([1]基础状态预期!$D$17:$D$55,[1]基础状态预期!U$17:U$55,$C84)),0)</f>
        <v>0</v>
      </c>
      <c r="Z84" s="32">
        <f>MIN(IFERROR(IF(求节点([1]基础状态预期!$D$17:$D$55,[1]基础状态预期!V$17:V$55,$C84)&lt;=0,0,求节点([1]基础状态预期!$D$17:$D$55,[1]基础状态预期!V$17:V$55,$C84)),0),10)</f>
        <v>0</v>
      </c>
      <c r="AA84" s="32">
        <f>MIN(IFERROR(IF(求节点([1]基础状态预期!$D$17:$D$55,[1]基础状态预期!W$17:W$55,$C84)&lt;=0,0,求节点([1]基础状态预期!$D$17:$D$55,[1]基础状态预期!W$17:W$55,$C84)),0),60)</f>
        <v>60</v>
      </c>
      <c r="AB84" s="32">
        <f>MIN(IFERROR(IF(求节点([1]基础状态预期!$D$17:$D$55,[1]基础状态预期!X$17:X$55,$C84)&lt;=0,0,求节点([1]基础状态预期!$D$17:$D$55,[1]基础状态预期!X$17:X$55,$C84)),0),80)</f>
        <v>80</v>
      </c>
      <c r="AC84" s="32">
        <f>MIN(IFERROR(IF(求节点([1]基础状态预期!$D$17:$D$55,[1]基础状态预期!Y$17:Y$55,$C84)&lt;=0,0,求节点([1]基础状态预期!$D$17:$D$55,[1]基础状态预期!Y$17:Y$55,$C84)),0),80)</f>
        <v>80</v>
      </c>
      <c r="AD84" s="32">
        <f>IFERROR(IF(求节点([1]基础状态预期!$D$17:$D$55,[1]基础状态预期!Z$17:Z$55,$C84)&lt;=0,0,求节点([1]基础状态预期!$D$17:$D$55,[1]基础状态预期!Z$17:Z$55,$C84)),0)</f>
        <v>0</v>
      </c>
      <c r="AE84" s="32">
        <f>IFERROR(IF(求节点([1]基础状态预期!$D$17:$D$55,[1]基础状态预期!AA$17:AA$55,$C84)&lt;=0,0,求节点([1]基础状态预期!$D$17:$D$55,[1]基础状态预期!AA$17:AA$55,$C84)),0)</f>
        <v>0</v>
      </c>
      <c r="AF84" s="32">
        <f>IFERROR(IF(求节点([1]基础状态预期!$D$17:$D$55,[1]基础状态预期!AB$17:AB$55,$C84)&lt;=0,0,求节点([1]基础状态预期!$D$17:$D$55,[1]基础状态预期!AB$17:AB$55,$C84)),0)</f>
        <v>0</v>
      </c>
      <c r="AG84" s="32">
        <f>IFERROR(IF(求节点([1]基础状态预期!$D$17:$D$55,[1]基础状态预期!AC$17:AC$55,$C84)&lt;=0,0,求节点([1]基础状态预期!$D$17:$D$55,[1]基础状态预期!AC$17:AC$55,$C84)),0)</f>
        <v>0</v>
      </c>
      <c r="AH84" s="32">
        <f>IFERROR(IF(求节点([1]基础状态预期!$D$17:$D$55,[1]基础状态预期!AD$17:AD$55,$C84)&lt;=0,0,求节点([1]基础状态预期!$D$17:$D$55,[1]基础状态预期!AD$17:AD$55,$C84)),0)</f>
        <v>2</v>
      </c>
      <c r="AI84" s="14">
        <f t="shared" si="47"/>
        <v>0</v>
      </c>
      <c r="AJ84" s="14">
        <f t="shared" si="48"/>
        <v>0</v>
      </c>
      <c r="AK84" s="14">
        <f t="shared" si="49"/>
        <v>0</v>
      </c>
      <c r="AL84" s="14">
        <f t="shared" si="50"/>
        <v>0</v>
      </c>
      <c r="AM84" s="14">
        <f t="shared" si="51"/>
        <v>80</v>
      </c>
      <c r="AN84" s="14">
        <v>0</v>
      </c>
      <c r="AO84" s="14">
        <f>IFERROR(IF(求节点([1]各r阵容卡情况!$F$11:$F$27,[1]各r阵容卡情况!G$11:G$27,$C84)&lt;=0,0,求节点([1]各r阵容卡情况!$F$11:$F$27,[1]各r阵容卡情况!G$11:G$27,$C84)),0)</f>
        <v>0</v>
      </c>
      <c r="AP84" s="14">
        <f>IFERROR(IF(求节点([1]各r阵容卡情况!$F$11:$F$27,[1]各r阵容卡情况!H$11:H$27,$C84)&lt;=0,0,求节点([1]各r阵容卡情况!$F$11:$F$27,[1]各r阵容卡情况!H$11:H$27,$C84)),0)</f>
        <v>15.061511445541674</v>
      </c>
      <c r="AQ84" s="14">
        <f>IFERROR(IF(求节点([1]各r阵容卡情况!$F$11:$F$27,[1]各r阵容卡情况!I$11:I$27,$C84)&lt;=0,0,求节点([1]各r阵容卡情况!$F$11:$F$27,[1]各r阵容卡情况!I$11:I$27,$C84)),0)</f>
        <v>8.9384885544583259</v>
      </c>
      <c r="AR84" s="14">
        <f>IFERROR(IF(求节点([1]各r阵容卡情况!$F$11:$F$27,[1]各r阵容卡情况!J$11:J$27,$C84)&lt;=0,0,求节点([1]各r阵容卡情况!$F$11:$F$27,[1]各r阵容卡情况!J$11:J$27,$C84)),0)</f>
        <v>0</v>
      </c>
      <c r="AS84" s="14">
        <v>0</v>
      </c>
      <c r="AT84" s="14">
        <f>IFERROR(IF(求节点([1]各r阵容卡情况!$F$11:$F$27,[1]各r阵容卡情况!K$11:K$27,$C84)&lt;=0,0,求节点([1]各r阵容卡情况!$F$11:$F$27,[1]各r阵容卡情况!K$11:K$27,$C84)),0)</f>
        <v>3</v>
      </c>
      <c r="AU84" s="14">
        <f>IFERROR(IF(求节点([1]各r阵容卡情况!$F$11:$F$27,[1]各r阵容卡情况!L$11:L$27,$C84)&lt;=0,0,求节点([1]各r阵容卡情况!$F$11:$F$27,[1]各r阵容卡情况!L$11:L$27,$C84)),0)</f>
        <v>6</v>
      </c>
      <c r="AV84" s="14">
        <f>IFERROR(IF(求节点([1]各r阵容卡情况!$F$11:$F$27,[1]各r阵容卡情况!M$11:M$27,$C84)&lt;=0,0,求节点([1]各r阵容卡情况!$F$11:$F$27,[1]各r阵容卡情况!M$11:M$27,$C84)),0)</f>
        <v>5.0462958693845117</v>
      </c>
      <c r="AW84" s="14">
        <f>IFERROR(IF(求节点([1]各r阵容卡情况!$F$11:$F$27,[1]各r阵容卡情况!N$11:N$27,$C84)&lt;=0,0,求节点([1]各r阵容卡情况!$F$11:$F$27,[1]各r阵容卡情况!N$11:N$27,$C84)),0)</f>
        <v>3.6245500487338784</v>
      </c>
      <c r="AX84" s="14">
        <f t="shared" si="52"/>
        <v>0</v>
      </c>
      <c r="AY84" s="14">
        <f t="shared" si="53"/>
        <v>15</v>
      </c>
      <c r="AZ84" s="14">
        <f t="shared" si="54"/>
        <v>40</v>
      </c>
      <c r="BA84" s="14">
        <f t="shared" si="55"/>
        <v>58</v>
      </c>
      <c r="BB84" s="14">
        <f t="shared" si="56"/>
        <v>74</v>
      </c>
      <c r="BC84" s="14">
        <v>0</v>
      </c>
      <c r="BD84" s="15">
        <f>IFERROR(IF(求节点([1]各r阵容卡情况!$F$11:$F$27,[1]各r阵容卡情况!S$11:S$27,$C84)&lt;=0,0,求节点([1]各r阵容卡情况!$F$11:$F$27,[1]各r阵容卡情况!S$11:S$27,$C84)),0)</f>
        <v>3.1599999999999997</v>
      </c>
      <c r="BE84" s="15">
        <f>IFERROR(IF(求节点([1]各r阵容卡情况!$F$11:$F$27,[1]各r阵容卡情况!T$11:T$27,$C84)&lt;=0,0,求节点([1]各r阵容卡情况!$F$11:$F$27,[1]各r阵容卡情况!T$11:T$27,$C84)),0)</f>
        <v>3.1599999999999997</v>
      </c>
      <c r="BF84" s="15">
        <f>IFERROR(IF(求节点([1]各r阵容卡情况!$F$11:$F$27,[1]各r阵容卡情况!U$11:U$27,$C84)&lt;=0,0,求节点([1]各r阵容卡情况!$F$11:$F$27,[1]各r阵容卡情况!U$11:U$27,$C84)),0)</f>
        <v>3.1599999999999997</v>
      </c>
      <c r="BG84" s="15">
        <f>IFERROR(IF(求节点([1]各r阵容卡情况!$F$11:$F$27,[1]各r阵容卡情况!V$11:V$27,$C84)&lt;=0,0,求节点([1]各r阵容卡情况!$F$11:$F$27,[1]各r阵容卡情况!V$11:V$27,$C84)),0)</f>
        <v>3.1599999999999997</v>
      </c>
      <c r="BH84" s="14">
        <f t="shared" si="57"/>
        <v>10</v>
      </c>
      <c r="BI84" s="14">
        <f t="shared" si="57"/>
        <v>10</v>
      </c>
      <c r="BJ84" s="14">
        <f t="shared" si="58"/>
        <v>60</v>
      </c>
      <c r="BK84" s="14">
        <f t="shared" si="59"/>
        <v>79</v>
      </c>
      <c r="BL84" s="14">
        <f t="shared" si="59"/>
        <v>79</v>
      </c>
      <c r="BM84" s="14">
        <v>0</v>
      </c>
      <c r="BN84" s="14">
        <f>IFERROR(IF(求节点([1]各r阵容卡情况!$F$11:$F$27,[1]各r阵容卡情况!AA$11:AA$27,$C84)&lt;=0,0,求节点([1]各r阵容卡情况!$F$11:$F$27,[1]各r阵容卡情况!AA$11:AA$27,$C84)),0)</f>
        <v>0</v>
      </c>
      <c r="BO84" s="14">
        <f>IFERROR(IF(求节点([1]各r阵容卡情况!$F$11:$F$27,[1]各r阵容卡情况!AB$11:AB$27,$C84)&lt;=0,0,求节点([1]各r阵容卡情况!$F$11:$F$27,[1]各r阵容卡情况!AB$11:AB$27,$C84)),0)</f>
        <v>2</v>
      </c>
      <c r="BP84" s="14">
        <f>IFERROR(IF(求节点([1]各r阵容卡情况!$F$11:$F$27,[1]各r阵容卡情况!AC$11:AC$27,$C84)&lt;=0,0,求节点([1]各r阵容卡情况!$F$11:$F$27,[1]各r阵容卡情况!AC$11:AC$27,$C84)),0)</f>
        <v>2</v>
      </c>
      <c r="BQ84" s="14">
        <f>IFERROR(IF(求节点([1]各r阵容卡情况!$F$11:$F$27,[1]各r阵容卡情况!AD$11:AD$27,$C84)&lt;=0,0,求节点([1]各r阵容卡情况!$F$11:$F$27,[1]各r阵容卡情况!AD$11:AD$27,$C84)),0)</f>
        <v>2</v>
      </c>
      <c r="BR84" s="14">
        <f t="shared" si="60"/>
        <v>0</v>
      </c>
      <c r="BS84" s="14">
        <f t="shared" si="61"/>
        <v>0</v>
      </c>
      <c r="BT84" s="14">
        <f t="shared" si="62"/>
        <v>4</v>
      </c>
      <c r="BU84" s="14">
        <f t="shared" si="63"/>
        <v>30</v>
      </c>
      <c r="BV84" s="14">
        <f t="shared" si="64"/>
        <v>80</v>
      </c>
      <c r="CH84" s="27">
        <f t="shared" si="65"/>
        <v>0</v>
      </c>
      <c r="CI84" s="27">
        <f t="shared" si="66"/>
        <v>0</v>
      </c>
      <c r="CJ84" s="27">
        <f t="shared" si="67"/>
        <v>15.061511445541674</v>
      </c>
      <c r="CK84" s="27">
        <f t="shared" si="68"/>
        <v>8.9384885544583259</v>
      </c>
      <c r="CL84" s="27">
        <f t="shared" si="69"/>
        <v>0</v>
      </c>
    </row>
    <row r="85" spans="3:90" x14ac:dyDescent="0.15">
      <c r="C85" s="13">
        <v>80</v>
      </c>
      <c r="D85" s="14">
        <v>30</v>
      </c>
      <c r="E85" s="14">
        <f>IFERROR(IF(求节点([1]基础状态预期!$D$17:$D$33,[1]基础状态预期!F$17:F$33,$C85)&lt;=0,0,求节点([1]基础状态预期!$D$17:$D$33,[1]基础状态预期!F$17:F$33,$C85)),0)</f>
        <v>0</v>
      </c>
      <c r="F85" s="14">
        <f>IFERROR(IF(求节点([1]基础状态预期!$D$17:$D$33,[1]基础状态预期!G$17:G$33,$C85)&lt;=0,0,求节点([1]基础状态预期!$D$17:$D$33,[1]基础状态预期!G$17:G$33,$C85)),0)</f>
        <v>0</v>
      </c>
      <c r="G85" s="14">
        <f>IFERROR(IF(求节点([1]基础状态预期!$D$17:$D$33,[1]基础状态预期!H$17:H$33,$C85)&lt;=0,0,求节点([1]基础状态预期!$D$17:$D$33,[1]基础状态预期!H$17:H$33,$C85)),0)</f>
        <v>0</v>
      </c>
      <c r="H85" s="14">
        <f>IFERROR(IF(求节点([1]基础状态预期!$D$17:$D$33,[1]基础状态预期!I$17:I$33,$C85)&lt;=0,0,求节点([1]基础状态预期!$D$17:$D$33,[1]基础状态预期!I$17:I$33,$C85)),0)</f>
        <v>0</v>
      </c>
      <c r="I85" s="14">
        <f>IFERROR(IF(求节点([1]基础状态预期!$D$17:$D$33,[1]基础状态预期!J$17:J$33,$C85)&lt;=0,0,求节点([1]基础状态预期!$D$17:$D$33,[1]基础状态预期!J$17:J$33,$C85)),0)</f>
        <v>6</v>
      </c>
      <c r="J85" s="14">
        <f>IFERROR(IF(求节点([1]基础状态预期!$D$17:$D$33,[1]基础状态预期!K$17:K$33,$C85)&lt;=0,0,求节点([1]基础状态预期!$D$17:$D$33,[1]基础状态预期!K$17:K$33,$C85)),0)</f>
        <v>0</v>
      </c>
      <c r="K85" s="14">
        <f>IFERROR(IF(求节点([1]基础状态预期!$D$17:$D$33,[1]基础状态预期!L$17:L$33,$C85)&lt;=0,0,求节点([1]基础状态预期!$D$17:$D$33,[1]基础状态预期!L$17:L$33,$C85)),0)</f>
        <v>0</v>
      </c>
      <c r="L85" s="14">
        <f>IFERROR(IF(求节点([1]基础状态预期!$D$17:$D$33,[1]基础状态预期!M$17:M$33,$C85)&lt;=0,0,求节点([1]基础状态预期!$D$17:$D$33,[1]基础状态预期!M$17:M$33,$C85)),0)</f>
        <v>0</v>
      </c>
      <c r="M85" s="14">
        <f>IFERROR(IF(求节点([1]基础状态预期!$D$17:$D$33,[1]基础状态预期!N$17:N$33,$C85)&lt;=0,0,求节点([1]基础状态预期!$D$17:$D$33,[1]基础状态预期!N$17:N$33,$C85)),0)</f>
        <v>0</v>
      </c>
      <c r="N85" s="14">
        <f>IFERROR(IF(求节点([1]基础状态预期!$D$17:$D$33,[1]基础状态预期!O$17:O$33,$C85)&lt;=0,0,求节点([1]基础状态预期!$D$17:$D$33,[1]基础状态预期!O$17:O$33,$C85)),0)</f>
        <v>3.8426726987206417</v>
      </c>
      <c r="O85" s="14">
        <f t="shared" si="42"/>
        <v>0</v>
      </c>
      <c r="P85" s="14">
        <f t="shared" si="43"/>
        <v>6</v>
      </c>
      <c r="Q85" s="14">
        <f t="shared" si="44"/>
        <v>10</v>
      </c>
      <c r="R85" s="14">
        <f t="shared" si="45"/>
        <v>22</v>
      </c>
      <c r="S85" s="14">
        <f t="shared" si="46"/>
        <v>74</v>
      </c>
      <c r="T85" s="32">
        <f>IFERROR(IF(求节点([1]基础状态预期!$D$17:$D$55,[1]基础状态预期!P$17:P$55,$C85)&lt;=0,0,求节点([1]基础状态预期!$D$17:$D$55,[1]基础状态预期!P$17:P$55,$C85)),0)</f>
        <v>0</v>
      </c>
      <c r="U85" s="32">
        <f>IFERROR(IF(求节点([1]基础状态预期!$D$17:$D$55,[1]基础状态预期!Q$17:Q$55,$C85)&lt;=0,0,求节点([1]基础状态预期!$D$17:$D$55,[1]基础状态预期!Q$17:Q$55,$C85)),0)</f>
        <v>0</v>
      </c>
      <c r="V85" s="32">
        <f>IFERROR(IF(求节点([1]基础状态预期!$D$17:$D$55,[1]基础状态预期!R$17:R$55,$C85)&lt;=0,0,求节点([1]基础状态预期!$D$17:$D$55,[1]基础状态预期!R$17:R$55,$C85)),0)</f>
        <v>3.2</v>
      </c>
      <c r="W85" s="32">
        <f>IFERROR(IF(求节点([1]基础状态预期!$D$17:$D$55,[1]基础状态预期!S$17:S$55,$C85)&lt;=0,0,求节点([1]基础状态预期!$D$17:$D$55,[1]基础状态预期!S$17:S$55,$C85)),0)</f>
        <v>3.2</v>
      </c>
      <c r="X85" s="32">
        <f>IFERROR(IF(求节点([1]基础状态预期!$D$17:$D$55,[1]基础状态预期!T$17:T$55,$C85)&lt;=0,0,求节点([1]基础状态预期!$D$17:$D$55,[1]基础状态预期!T$17:T$55,$C85)),0)</f>
        <v>3.1999999999999997</v>
      </c>
      <c r="Y85" s="32">
        <f>IFERROR(IF(求节点([1]基础状态预期!$D$17:$D$55,[1]基础状态预期!U$17:U$55,$C85)&lt;=0,0,求节点([1]基础状态预期!$D$17:$D$55,[1]基础状态预期!U$17:U$55,$C85)),0)</f>
        <v>0</v>
      </c>
      <c r="Z85" s="32">
        <f>MIN(IFERROR(IF(求节点([1]基础状态预期!$D$17:$D$55,[1]基础状态预期!V$17:V$55,$C85)&lt;=0,0,求节点([1]基础状态预期!$D$17:$D$55,[1]基础状态预期!V$17:V$55,$C85)),0),10)</f>
        <v>0</v>
      </c>
      <c r="AA85" s="32">
        <f>MIN(IFERROR(IF(求节点([1]基础状态预期!$D$17:$D$55,[1]基础状态预期!W$17:W$55,$C85)&lt;=0,0,求节点([1]基础状态预期!$D$17:$D$55,[1]基础状态预期!W$17:W$55,$C85)),0),60)</f>
        <v>60</v>
      </c>
      <c r="AB85" s="32">
        <f>MIN(IFERROR(IF(求节点([1]基础状态预期!$D$17:$D$55,[1]基础状态预期!X$17:X$55,$C85)&lt;=0,0,求节点([1]基础状态预期!$D$17:$D$55,[1]基础状态预期!X$17:X$55,$C85)),0),80)</f>
        <v>80</v>
      </c>
      <c r="AC85" s="32">
        <f>MIN(IFERROR(IF(求节点([1]基础状态预期!$D$17:$D$55,[1]基础状态预期!Y$17:Y$55,$C85)&lt;=0,0,求节点([1]基础状态预期!$D$17:$D$55,[1]基础状态预期!Y$17:Y$55,$C85)),0),80)</f>
        <v>80</v>
      </c>
      <c r="AD85" s="32">
        <f>IFERROR(IF(求节点([1]基础状态预期!$D$17:$D$55,[1]基础状态预期!Z$17:Z$55,$C85)&lt;=0,0,求节点([1]基础状态预期!$D$17:$D$55,[1]基础状态预期!Z$17:Z$55,$C85)),0)</f>
        <v>0</v>
      </c>
      <c r="AE85" s="32">
        <f>IFERROR(IF(求节点([1]基础状态预期!$D$17:$D$55,[1]基础状态预期!AA$17:AA$55,$C85)&lt;=0,0,求节点([1]基础状态预期!$D$17:$D$55,[1]基础状态预期!AA$17:AA$55,$C85)),0)</f>
        <v>0</v>
      </c>
      <c r="AF85" s="32">
        <f>IFERROR(IF(求节点([1]基础状态预期!$D$17:$D$55,[1]基础状态预期!AB$17:AB$55,$C85)&lt;=0,0,求节点([1]基础状态预期!$D$17:$D$55,[1]基础状态预期!AB$17:AB$55,$C85)),0)</f>
        <v>0</v>
      </c>
      <c r="AG85" s="32">
        <f>IFERROR(IF(求节点([1]基础状态预期!$D$17:$D$55,[1]基础状态预期!AC$17:AC$55,$C85)&lt;=0,0,求节点([1]基础状态预期!$D$17:$D$55,[1]基础状态预期!AC$17:AC$55,$C85)),0)</f>
        <v>0</v>
      </c>
      <c r="AH85" s="32">
        <f>IFERROR(IF(求节点([1]基础状态预期!$D$17:$D$55,[1]基础状态预期!AD$17:AD$55,$C85)&lt;=0,0,求节点([1]基础状态预期!$D$17:$D$55,[1]基础状态预期!AD$17:AD$55,$C85)),0)</f>
        <v>2</v>
      </c>
      <c r="AI85" s="14">
        <f t="shared" si="47"/>
        <v>0</v>
      </c>
      <c r="AJ85" s="14">
        <f t="shared" si="48"/>
        <v>0</v>
      </c>
      <c r="AK85" s="14">
        <f t="shared" si="49"/>
        <v>0</v>
      </c>
      <c r="AL85" s="14">
        <f t="shared" si="50"/>
        <v>0</v>
      </c>
      <c r="AM85" s="14">
        <f t="shared" si="51"/>
        <v>80</v>
      </c>
      <c r="AN85" s="14">
        <v>0</v>
      </c>
      <c r="AO85" s="14">
        <f>IFERROR(IF(求节点([1]各r阵容卡情况!$F$11:$F$27,[1]各r阵容卡情况!G$11:G$27,$C85)&lt;=0,0,求节点([1]各r阵容卡情况!$F$11:$F$27,[1]各r阵容卡情况!G$11:G$27,$C85)),0)</f>
        <v>0</v>
      </c>
      <c r="AP85" s="14">
        <f>IFERROR(IF(求节点([1]各r阵容卡情况!$F$11:$F$27,[1]各r阵容卡情况!H$11:H$27,$C85)&lt;=0,0,求节点([1]各r阵容卡情况!$F$11:$F$27,[1]各r阵容卡情况!H$11:H$27,$C85)),0)</f>
        <v>14.227070923776193</v>
      </c>
      <c r="AQ85" s="14">
        <f>IFERROR(IF(求节点([1]各r阵容卡情况!$F$11:$F$27,[1]各r阵容卡情况!I$11:I$27,$C85)&lt;=0,0,求节点([1]各r阵容卡情况!$F$11:$F$27,[1]各r阵容卡情况!I$11:I$27,$C85)),0)</f>
        <v>9.7729290762238072</v>
      </c>
      <c r="AR85" s="14">
        <f>IFERROR(IF(求节点([1]各r阵容卡情况!$F$11:$F$27,[1]各r阵容卡情况!J$11:J$27,$C85)&lt;=0,0,求节点([1]各r阵容卡情况!$F$11:$F$27,[1]各r阵容卡情况!J$11:J$27,$C85)),0)</f>
        <v>0</v>
      </c>
      <c r="AS85" s="14">
        <v>0</v>
      </c>
      <c r="AT85" s="14">
        <f>IFERROR(IF(求节点([1]各r阵容卡情况!$F$11:$F$27,[1]各r阵容卡情况!K$11:K$27,$C85)&lt;=0,0,求节点([1]各r阵容卡情况!$F$11:$F$27,[1]各r阵容卡情况!K$11:K$27,$C85)),0)</f>
        <v>3</v>
      </c>
      <c r="AU85" s="14">
        <f>IFERROR(IF(求节点([1]各r阵容卡情况!$F$11:$F$27,[1]各r阵容卡情况!L$11:L$27,$C85)&lt;=0,0,求节点([1]各r阵容卡情况!$F$11:$F$27,[1]各r阵容卡情况!L$11:L$27,$C85)),0)</f>
        <v>6</v>
      </c>
      <c r="AV85" s="14">
        <f>IFERROR(IF(求节点([1]各r阵容卡情况!$F$11:$F$27,[1]各r阵容卡情况!M$11:M$27,$C85)&lt;=0,0,求节点([1]各r阵容卡情况!$F$11:$F$27,[1]各r阵容卡情况!M$11:M$27,$C85)),0)</f>
        <v>5.1685067852085496</v>
      </c>
      <c r="AW85" s="14">
        <f>IFERROR(IF(求节点([1]各r阵容卡情况!$F$11:$F$27,[1]各r阵容卡情况!N$11:N$27,$C85)&lt;=0,0,求节点([1]各r阵容卡情况!$F$11:$F$27,[1]各r阵容卡情况!N$11:N$27,$C85)),0)</f>
        <v>3.8426726987206417</v>
      </c>
      <c r="AX85" s="14">
        <f t="shared" si="52"/>
        <v>0</v>
      </c>
      <c r="AY85" s="14">
        <f t="shared" si="53"/>
        <v>15</v>
      </c>
      <c r="AZ85" s="14">
        <f t="shared" si="54"/>
        <v>40</v>
      </c>
      <c r="BA85" s="14">
        <f t="shared" si="55"/>
        <v>58</v>
      </c>
      <c r="BB85" s="14">
        <f t="shared" si="56"/>
        <v>74</v>
      </c>
      <c r="BC85" s="14">
        <v>0</v>
      </c>
      <c r="BD85" s="15">
        <f>IFERROR(IF(求节点([1]各r阵容卡情况!$F$11:$F$27,[1]各r阵容卡情况!S$11:S$27,$C85)&lt;=0,0,求节点([1]各r阵容卡情况!$F$11:$F$27,[1]各r阵容卡情况!S$11:S$27,$C85)),0)</f>
        <v>3.1999999999999997</v>
      </c>
      <c r="BE85" s="15">
        <f>IFERROR(IF(求节点([1]各r阵容卡情况!$F$11:$F$27,[1]各r阵容卡情况!T$11:T$27,$C85)&lt;=0,0,求节点([1]各r阵容卡情况!$F$11:$F$27,[1]各r阵容卡情况!T$11:T$27,$C85)),0)</f>
        <v>3.1999999999999997</v>
      </c>
      <c r="BF85" s="15">
        <f>IFERROR(IF(求节点([1]各r阵容卡情况!$F$11:$F$27,[1]各r阵容卡情况!U$11:U$27,$C85)&lt;=0,0,求节点([1]各r阵容卡情况!$F$11:$F$27,[1]各r阵容卡情况!U$11:U$27,$C85)),0)</f>
        <v>3.1999999999999997</v>
      </c>
      <c r="BG85" s="15">
        <f>IFERROR(IF(求节点([1]各r阵容卡情况!$F$11:$F$27,[1]各r阵容卡情况!V$11:V$27,$C85)&lt;=0,0,求节点([1]各r阵容卡情况!$F$11:$F$27,[1]各r阵容卡情况!V$11:V$27,$C85)),0)</f>
        <v>3.1999999999999997</v>
      </c>
      <c r="BH85" s="14">
        <f t="shared" si="57"/>
        <v>10</v>
      </c>
      <c r="BI85" s="14">
        <f t="shared" si="57"/>
        <v>10</v>
      </c>
      <c r="BJ85" s="14">
        <f t="shared" si="58"/>
        <v>60</v>
      </c>
      <c r="BK85" s="14">
        <f t="shared" si="59"/>
        <v>80</v>
      </c>
      <c r="BL85" s="14">
        <f t="shared" si="59"/>
        <v>80</v>
      </c>
      <c r="BM85" s="14">
        <v>0</v>
      </c>
      <c r="BN85" s="14">
        <f>IFERROR(IF(求节点([1]各r阵容卡情况!$F$11:$F$27,[1]各r阵容卡情况!AA$11:AA$27,$C85)&lt;=0,0,求节点([1]各r阵容卡情况!$F$11:$F$27,[1]各r阵容卡情况!AA$11:AA$27,$C85)),0)</f>
        <v>0</v>
      </c>
      <c r="BO85" s="14">
        <f>IFERROR(IF(求节点([1]各r阵容卡情况!$F$11:$F$27,[1]各r阵容卡情况!AB$11:AB$27,$C85)&lt;=0,0,求节点([1]各r阵容卡情况!$F$11:$F$27,[1]各r阵容卡情况!AB$11:AB$27,$C85)),0)</f>
        <v>2</v>
      </c>
      <c r="BP85" s="14">
        <f>IFERROR(IF(求节点([1]各r阵容卡情况!$F$11:$F$27,[1]各r阵容卡情况!AC$11:AC$27,$C85)&lt;=0,0,求节点([1]各r阵容卡情况!$F$11:$F$27,[1]各r阵容卡情况!AC$11:AC$27,$C85)),0)</f>
        <v>2</v>
      </c>
      <c r="BQ85" s="14">
        <f>IFERROR(IF(求节点([1]各r阵容卡情况!$F$11:$F$27,[1]各r阵容卡情况!AD$11:AD$27,$C85)&lt;=0,0,求节点([1]各r阵容卡情况!$F$11:$F$27,[1]各r阵容卡情况!AD$11:AD$27,$C85)),0)</f>
        <v>2</v>
      </c>
      <c r="BR85" s="14">
        <f t="shared" si="60"/>
        <v>0</v>
      </c>
      <c r="BS85" s="14">
        <f t="shared" si="61"/>
        <v>0</v>
      </c>
      <c r="BT85" s="14">
        <f t="shared" si="62"/>
        <v>4</v>
      </c>
      <c r="BU85" s="14">
        <f t="shared" si="63"/>
        <v>30</v>
      </c>
      <c r="BV85" s="14">
        <f t="shared" si="64"/>
        <v>80</v>
      </c>
      <c r="CH85" s="27">
        <f t="shared" si="65"/>
        <v>0</v>
      </c>
      <c r="CI85" s="27">
        <f t="shared" si="66"/>
        <v>0</v>
      </c>
      <c r="CJ85" s="27">
        <f t="shared" si="67"/>
        <v>14.227070923776191</v>
      </c>
      <c r="CK85" s="27">
        <f t="shared" si="68"/>
        <v>9.7729290762238072</v>
      </c>
      <c r="CL85" s="27">
        <f t="shared" si="69"/>
        <v>0</v>
      </c>
    </row>
    <row r="86" spans="3:90" x14ac:dyDescent="0.15">
      <c r="C86" s="13">
        <v>81</v>
      </c>
      <c r="D86" s="14">
        <v>30</v>
      </c>
      <c r="E86" s="14">
        <f>IFERROR(IF(求节点([1]基础状态预期!$D$17:$D$33,[1]基础状态预期!F$17:F$33,$C86)&lt;=0,0,求节点([1]基础状态预期!$D$17:$D$33,[1]基础状态预期!F$17:F$33,$C86)),0)</f>
        <v>0</v>
      </c>
      <c r="F86" s="14">
        <f>IFERROR(IF(求节点([1]基础状态预期!$D$17:$D$33,[1]基础状态预期!G$17:G$33,$C86)&lt;=0,0,求节点([1]基础状态预期!$D$17:$D$33,[1]基础状态预期!G$17:G$33,$C86)),0)</f>
        <v>0</v>
      </c>
      <c r="G86" s="14">
        <f>IFERROR(IF(求节点([1]基础状态预期!$D$17:$D$33,[1]基础状态预期!H$17:H$33,$C86)&lt;=0,0,求节点([1]基础状态预期!$D$17:$D$33,[1]基础状态预期!H$17:H$33,$C86)),0)</f>
        <v>0</v>
      </c>
      <c r="H86" s="14">
        <f>IFERROR(IF(求节点([1]基础状态预期!$D$17:$D$33,[1]基础状态预期!I$17:I$33,$C86)&lt;=0,0,求节点([1]基础状态预期!$D$17:$D$33,[1]基础状态预期!I$17:I$33,$C86)),0)</f>
        <v>0</v>
      </c>
      <c r="I86" s="14">
        <f>IFERROR(IF(求节点([1]基础状态预期!$D$17:$D$33,[1]基础状态预期!J$17:J$33,$C86)&lt;=0,0,求节点([1]基础状态预期!$D$17:$D$33,[1]基础状态预期!J$17:J$33,$C86)),0)</f>
        <v>6</v>
      </c>
      <c r="J86" s="14">
        <f>IFERROR(IF(求节点([1]基础状态预期!$D$17:$D$33,[1]基础状态预期!K$17:K$33,$C86)&lt;=0,0,求节点([1]基础状态预期!$D$17:$D$33,[1]基础状态预期!K$17:K$33,$C86)),0)</f>
        <v>0</v>
      </c>
      <c r="K86" s="14">
        <f>IFERROR(IF(求节点([1]基础状态预期!$D$17:$D$33,[1]基础状态预期!L$17:L$33,$C86)&lt;=0,0,求节点([1]基础状态预期!$D$17:$D$33,[1]基础状态预期!L$17:L$33,$C86)),0)</f>
        <v>0</v>
      </c>
      <c r="L86" s="14">
        <f>IFERROR(IF(求节点([1]基础状态预期!$D$17:$D$33,[1]基础状态预期!M$17:M$33,$C86)&lt;=0,0,求节点([1]基础状态预期!$D$17:$D$33,[1]基础状态预期!M$17:M$33,$C86)),0)</f>
        <v>0</v>
      </c>
      <c r="M86" s="14">
        <f>IFERROR(IF(求节点([1]基础状态预期!$D$17:$D$33,[1]基础状态预期!N$17:N$33,$C86)&lt;=0,0,求节点([1]基础状态预期!$D$17:$D$33,[1]基础状态预期!N$17:N$33,$C86)),0)</f>
        <v>0</v>
      </c>
      <c r="N86" s="14">
        <f>IFERROR(IF(求节点([1]基础状态预期!$D$17:$D$33,[1]基础状态预期!O$17:O$33,$C86)&lt;=0,0,求节点([1]基础状态预期!$D$17:$D$33,[1]基础状态预期!O$17:O$33,$C86)),0)</f>
        <v>4.0880896727719245</v>
      </c>
      <c r="O86" s="14">
        <f t="shared" si="42"/>
        <v>0</v>
      </c>
      <c r="P86" s="14">
        <f t="shared" si="43"/>
        <v>6</v>
      </c>
      <c r="Q86" s="14">
        <f t="shared" si="44"/>
        <v>10</v>
      </c>
      <c r="R86" s="14">
        <f t="shared" si="45"/>
        <v>22</v>
      </c>
      <c r="S86" s="14">
        <f t="shared" si="46"/>
        <v>82</v>
      </c>
      <c r="T86" s="32">
        <f>IFERROR(IF(求节点([1]基础状态预期!$D$17:$D$55,[1]基础状态预期!P$17:P$55,$C86)&lt;=0,0,求节点([1]基础状态预期!$D$17:$D$55,[1]基础状态预期!P$17:P$55,$C86)),0)</f>
        <v>0</v>
      </c>
      <c r="U86" s="32">
        <f>IFERROR(IF(求节点([1]基础状态预期!$D$17:$D$55,[1]基础状态预期!Q$17:Q$55,$C86)&lt;=0,0,求节点([1]基础状态预期!$D$17:$D$55,[1]基础状态预期!Q$17:Q$55,$C86)),0)</f>
        <v>0</v>
      </c>
      <c r="V86" s="32">
        <f>IFERROR(IF(求节点([1]基础状态预期!$D$17:$D$55,[1]基础状态预期!R$17:R$55,$C86)&lt;=0,0,求节点([1]基础状态预期!$D$17:$D$55,[1]基础状态预期!R$17:R$55,$C86)),0)</f>
        <v>3.2399999999999998</v>
      </c>
      <c r="W86" s="32">
        <f>IFERROR(IF(求节点([1]基础状态预期!$D$17:$D$55,[1]基础状态预期!S$17:S$55,$C86)&lt;=0,0,求节点([1]基础状态预期!$D$17:$D$55,[1]基础状态预期!S$17:S$55,$C86)),0)</f>
        <v>3.2399999999999998</v>
      </c>
      <c r="X86" s="32">
        <f>IFERROR(IF(求节点([1]基础状态预期!$D$17:$D$55,[1]基础状态预期!T$17:T$55,$C86)&lt;=0,0,求节点([1]基础状态预期!$D$17:$D$55,[1]基础状态预期!T$17:T$55,$C86)),0)</f>
        <v>3.2399999999999998</v>
      </c>
      <c r="Y86" s="32">
        <f>IFERROR(IF(求节点([1]基础状态预期!$D$17:$D$55,[1]基础状态预期!U$17:U$55,$C86)&lt;=0,0,求节点([1]基础状态预期!$D$17:$D$55,[1]基础状态预期!U$17:U$55,$C86)),0)</f>
        <v>0</v>
      </c>
      <c r="Z86" s="32">
        <f>MIN(IFERROR(IF(求节点([1]基础状态预期!$D$17:$D$55,[1]基础状态预期!V$17:V$55,$C86)&lt;=0,0,求节点([1]基础状态预期!$D$17:$D$55,[1]基础状态预期!V$17:V$55,$C86)),0),10)</f>
        <v>0</v>
      </c>
      <c r="AA86" s="32">
        <f>MIN(IFERROR(IF(求节点([1]基础状态预期!$D$17:$D$55,[1]基础状态预期!W$17:W$55,$C86)&lt;=0,0,求节点([1]基础状态预期!$D$17:$D$55,[1]基础状态预期!W$17:W$55,$C86)),0),60)</f>
        <v>60</v>
      </c>
      <c r="AB86" s="32">
        <f>MIN(IFERROR(IF(求节点([1]基础状态预期!$D$17:$D$55,[1]基础状态预期!X$17:X$55,$C86)&lt;=0,0,求节点([1]基础状态预期!$D$17:$D$55,[1]基础状态预期!X$17:X$55,$C86)),0),80)</f>
        <v>80</v>
      </c>
      <c r="AC86" s="32">
        <f>MIN(IFERROR(IF(求节点([1]基础状态预期!$D$17:$D$55,[1]基础状态预期!Y$17:Y$55,$C86)&lt;=0,0,求节点([1]基础状态预期!$D$17:$D$55,[1]基础状态预期!Y$17:Y$55,$C86)),0),80)</f>
        <v>80</v>
      </c>
      <c r="AD86" s="32">
        <f>IFERROR(IF(求节点([1]基础状态预期!$D$17:$D$55,[1]基础状态预期!Z$17:Z$55,$C86)&lt;=0,0,求节点([1]基础状态预期!$D$17:$D$55,[1]基础状态预期!Z$17:Z$55,$C86)),0)</f>
        <v>0</v>
      </c>
      <c r="AE86" s="32">
        <f>IFERROR(IF(求节点([1]基础状态预期!$D$17:$D$55,[1]基础状态预期!AA$17:AA$55,$C86)&lt;=0,0,求节点([1]基础状态预期!$D$17:$D$55,[1]基础状态预期!AA$17:AA$55,$C86)),0)</f>
        <v>0</v>
      </c>
      <c r="AF86" s="32">
        <f>IFERROR(IF(求节点([1]基础状态预期!$D$17:$D$55,[1]基础状态预期!AB$17:AB$55,$C86)&lt;=0,0,求节点([1]基础状态预期!$D$17:$D$55,[1]基础状态预期!AB$17:AB$55,$C86)),0)</f>
        <v>0</v>
      </c>
      <c r="AG86" s="32">
        <f>IFERROR(IF(求节点([1]基础状态预期!$D$17:$D$55,[1]基础状态预期!AC$17:AC$55,$C86)&lt;=0,0,求节点([1]基础状态预期!$D$17:$D$55,[1]基础状态预期!AC$17:AC$55,$C86)),0)</f>
        <v>0</v>
      </c>
      <c r="AH86" s="32">
        <f>IFERROR(IF(求节点([1]基础状态预期!$D$17:$D$55,[1]基础状态预期!AD$17:AD$55,$C86)&lt;=0,0,求节点([1]基础状态预期!$D$17:$D$55,[1]基础状态预期!AD$17:AD$55,$C86)),0)</f>
        <v>2</v>
      </c>
      <c r="AI86" s="14">
        <f t="shared" si="47"/>
        <v>0</v>
      </c>
      <c r="AJ86" s="14">
        <f t="shared" si="48"/>
        <v>0</v>
      </c>
      <c r="AK86" s="14">
        <f t="shared" si="49"/>
        <v>0</v>
      </c>
      <c r="AL86" s="14">
        <f t="shared" si="50"/>
        <v>0</v>
      </c>
      <c r="AM86" s="14">
        <f t="shared" si="51"/>
        <v>80</v>
      </c>
      <c r="AN86" s="14">
        <v>0</v>
      </c>
      <c r="AO86" s="14">
        <f>IFERROR(IF(求节点([1]各r阵容卡情况!$F$11:$F$27,[1]各r阵容卡情况!G$11:G$27,$C86)&lt;=0,0,求节点([1]各r阵容卡情况!$F$11:$F$27,[1]各r阵容卡情况!G$11:G$27,$C86)),0)</f>
        <v>0</v>
      </c>
      <c r="AP86" s="14">
        <f>IFERROR(IF(求节点([1]各r阵容卡情况!$F$11:$F$27,[1]各r阵容卡情况!H$11:H$27,$C86)&lt;=0,0,求节点([1]各r阵容卡情况!$F$11:$F$27,[1]各r阵容卡情况!H$11:H$27,$C86)),0)</f>
        <v>13.292075950672537</v>
      </c>
      <c r="AQ86" s="14">
        <f>IFERROR(IF(求节点([1]各r阵容卡情况!$F$11:$F$27,[1]各r阵容卡情况!I$11:I$27,$C86)&lt;=0,0,求节点([1]各r阵容卡情况!$F$11:$F$27,[1]各r阵容卡情况!I$11:I$27,$C86)),0)</f>
        <v>10.707924049327463</v>
      </c>
      <c r="AR86" s="14">
        <f>IFERROR(IF(求节点([1]各r阵容卡情况!$F$11:$F$27,[1]各r阵容卡情况!J$11:J$27,$C86)&lt;=0,0,求节点([1]各r阵容卡情况!$F$11:$F$27,[1]各r阵容卡情况!J$11:J$27,$C86)),0)</f>
        <v>0</v>
      </c>
      <c r="AS86" s="14">
        <v>0</v>
      </c>
      <c r="AT86" s="14">
        <f>IFERROR(IF(求节点([1]各r阵容卡情况!$F$11:$F$27,[1]各r阵容卡情况!K$11:K$27,$C86)&lt;=0,0,求节点([1]各r阵容卡情况!$F$11:$F$27,[1]各r阵容卡情况!K$11:K$27,$C86)),0)</f>
        <v>3</v>
      </c>
      <c r="AU86" s="14">
        <f>IFERROR(IF(求节点([1]各r阵容卡情况!$F$11:$F$27,[1]各r阵容卡情况!L$11:L$27,$C86)&lt;=0,0,求节点([1]各r阵容卡情况!$F$11:$F$27,[1]各r阵容卡情况!L$11:L$27,$C86)),0)</f>
        <v>6</v>
      </c>
      <c r="AV86" s="14">
        <f>IFERROR(IF(求节点([1]各r阵容卡情况!$F$11:$F$27,[1]各r阵容卡情况!M$11:M$27,$C86)&lt;=0,0,求节点([1]各r阵容卡情况!$F$11:$F$27,[1]各r阵容卡情况!M$11:M$27,$C86)),0)</f>
        <v>5.2949907056005729</v>
      </c>
      <c r="AW86" s="14">
        <f>IFERROR(IF(求节点([1]各r阵容卡情况!$F$11:$F$27,[1]各r阵容卡情况!N$11:N$27,$C86)&lt;=0,0,求节点([1]各r阵容卡情况!$F$11:$F$27,[1]各r阵容卡情况!N$11:N$27,$C86)),0)</f>
        <v>4.0880896727719245</v>
      </c>
      <c r="AX86" s="14">
        <f t="shared" si="52"/>
        <v>0</v>
      </c>
      <c r="AY86" s="14">
        <f t="shared" si="53"/>
        <v>15</v>
      </c>
      <c r="AZ86" s="14">
        <f t="shared" si="54"/>
        <v>40</v>
      </c>
      <c r="BA86" s="14">
        <f t="shared" si="55"/>
        <v>58</v>
      </c>
      <c r="BB86" s="14">
        <f t="shared" si="56"/>
        <v>82</v>
      </c>
      <c r="BC86" s="14">
        <v>0</v>
      </c>
      <c r="BD86" s="15">
        <f>IFERROR(IF(求节点([1]各r阵容卡情况!$F$11:$F$27,[1]各r阵容卡情况!S$11:S$27,$C86)&lt;=0,0,求节点([1]各r阵容卡情况!$F$11:$F$27,[1]各r阵容卡情况!S$11:S$27,$C86)),0)</f>
        <v>3.2399999999999998</v>
      </c>
      <c r="BE86" s="15">
        <f>IFERROR(IF(求节点([1]各r阵容卡情况!$F$11:$F$27,[1]各r阵容卡情况!T$11:T$27,$C86)&lt;=0,0,求节点([1]各r阵容卡情况!$F$11:$F$27,[1]各r阵容卡情况!T$11:T$27,$C86)),0)</f>
        <v>3.2399999999999998</v>
      </c>
      <c r="BF86" s="15">
        <f>IFERROR(IF(求节点([1]各r阵容卡情况!$F$11:$F$27,[1]各r阵容卡情况!U$11:U$27,$C86)&lt;=0,0,求节点([1]各r阵容卡情况!$F$11:$F$27,[1]各r阵容卡情况!U$11:U$27,$C86)),0)</f>
        <v>3.2399999999999998</v>
      </c>
      <c r="BG86" s="15">
        <f>IFERROR(IF(求节点([1]各r阵容卡情况!$F$11:$F$27,[1]各r阵容卡情况!V$11:V$27,$C86)&lt;=0,0,求节点([1]各r阵容卡情况!$F$11:$F$27,[1]各r阵容卡情况!V$11:V$27,$C86)),0)</f>
        <v>3.2399999999999998</v>
      </c>
      <c r="BH86" s="14">
        <f t="shared" si="57"/>
        <v>10</v>
      </c>
      <c r="BI86" s="14">
        <f t="shared" si="57"/>
        <v>10</v>
      </c>
      <c r="BJ86" s="14">
        <f t="shared" si="58"/>
        <v>60</v>
      </c>
      <c r="BK86" s="14">
        <f t="shared" si="59"/>
        <v>80</v>
      </c>
      <c r="BL86" s="14">
        <f t="shared" si="59"/>
        <v>80</v>
      </c>
      <c r="BM86" s="14">
        <v>0</v>
      </c>
      <c r="BN86" s="14">
        <f>IFERROR(IF(求节点([1]各r阵容卡情况!$F$11:$F$27,[1]各r阵容卡情况!AA$11:AA$27,$C86)&lt;=0,0,求节点([1]各r阵容卡情况!$F$11:$F$27,[1]各r阵容卡情况!AA$11:AA$27,$C86)),0)</f>
        <v>0</v>
      </c>
      <c r="BO86" s="14">
        <f>IFERROR(IF(求节点([1]各r阵容卡情况!$F$11:$F$27,[1]各r阵容卡情况!AB$11:AB$27,$C86)&lt;=0,0,求节点([1]各r阵容卡情况!$F$11:$F$27,[1]各r阵容卡情况!AB$11:AB$27,$C86)),0)</f>
        <v>2</v>
      </c>
      <c r="BP86" s="14">
        <f>IFERROR(IF(求节点([1]各r阵容卡情况!$F$11:$F$27,[1]各r阵容卡情况!AC$11:AC$27,$C86)&lt;=0,0,求节点([1]各r阵容卡情况!$F$11:$F$27,[1]各r阵容卡情况!AC$11:AC$27,$C86)),0)</f>
        <v>2</v>
      </c>
      <c r="BQ86" s="14">
        <f>IFERROR(IF(求节点([1]各r阵容卡情况!$F$11:$F$27,[1]各r阵容卡情况!AD$11:AD$27,$C86)&lt;=0,0,求节点([1]各r阵容卡情况!$F$11:$F$27,[1]各r阵容卡情况!AD$11:AD$27,$C86)),0)</f>
        <v>2</v>
      </c>
      <c r="BR86" s="14">
        <f t="shared" si="60"/>
        <v>0</v>
      </c>
      <c r="BS86" s="14">
        <f t="shared" si="61"/>
        <v>0</v>
      </c>
      <c r="BT86" s="14">
        <f t="shared" si="62"/>
        <v>4</v>
      </c>
      <c r="BU86" s="14">
        <f t="shared" si="63"/>
        <v>30</v>
      </c>
      <c r="BV86" s="14">
        <f t="shared" si="64"/>
        <v>80</v>
      </c>
      <c r="CH86" s="27">
        <f t="shared" si="65"/>
        <v>0</v>
      </c>
      <c r="CI86" s="27">
        <f t="shared" si="66"/>
        <v>0</v>
      </c>
      <c r="CJ86" s="27">
        <f t="shared" si="67"/>
        <v>13.292075950672535</v>
      </c>
      <c r="CK86" s="27">
        <f t="shared" si="68"/>
        <v>10.707924049327465</v>
      </c>
      <c r="CL86" s="27">
        <f t="shared" si="69"/>
        <v>0</v>
      </c>
    </row>
    <row r="87" spans="3:90" x14ac:dyDescent="0.15">
      <c r="C87" s="13">
        <v>82</v>
      </c>
      <c r="D87" s="14">
        <v>30</v>
      </c>
      <c r="E87" s="14">
        <f>IFERROR(IF(求节点([1]基础状态预期!$D$17:$D$33,[1]基础状态预期!F$17:F$33,$C87)&lt;=0,0,求节点([1]基础状态预期!$D$17:$D$33,[1]基础状态预期!F$17:F$33,$C87)),0)</f>
        <v>0</v>
      </c>
      <c r="F87" s="14">
        <f>IFERROR(IF(求节点([1]基础状态预期!$D$17:$D$33,[1]基础状态预期!G$17:G$33,$C87)&lt;=0,0,求节点([1]基础状态预期!$D$17:$D$33,[1]基础状态预期!G$17:G$33,$C87)),0)</f>
        <v>0</v>
      </c>
      <c r="G87" s="14">
        <f>IFERROR(IF(求节点([1]基础状态预期!$D$17:$D$33,[1]基础状态预期!H$17:H$33,$C87)&lt;=0,0,求节点([1]基础状态预期!$D$17:$D$33,[1]基础状态预期!H$17:H$33,$C87)),0)</f>
        <v>0</v>
      </c>
      <c r="H87" s="14">
        <f>IFERROR(IF(求节点([1]基础状态预期!$D$17:$D$33,[1]基础状态预期!I$17:I$33,$C87)&lt;=0,0,求节点([1]基础状态预期!$D$17:$D$33,[1]基础状态预期!I$17:I$33,$C87)),0)</f>
        <v>0</v>
      </c>
      <c r="I87" s="14">
        <f>IFERROR(IF(求节点([1]基础状态预期!$D$17:$D$33,[1]基础状态预期!J$17:J$33,$C87)&lt;=0,0,求节点([1]基础状态预期!$D$17:$D$33,[1]基础状态预期!J$17:J$33,$C87)),0)</f>
        <v>6</v>
      </c>
      <c r="J87" s="14">
        <f>IFERROR(IF(求节点([1]基础状态预期!$D$17:$D$33,[1]基础状态预期!K$17:K$33,$C87)&lt;=0,0,求节点([1]基础状态预期!$D$17:$D$33,[1]基础状态预期!K$17:K$33,$C87)),0)</f>
        <v>0</v>
      </c>
      <c r="K87" s="14">
        <f>IFERROR(IF(求节点([1]基础状态预期!$D$17:$D$33,[1]基础状态预期!L$17:L$33,$C87)&lt;=0,0,求节点([1]基础状态预期!$D$17:$D$33,[1]基础状态预期!L$17:L$33,$C87)),0)</f>
        <v>0</v>
      </c>
      <c r="L87" s="14">
        <f>IFERROR(IF(求节点([1]基础状态预期!$D$17:$D$33,[1]基础状态预期!M$17:M$33,$C87)&lt;=0,0,求节点([1]基础状态预期!$D$17:$D$33,[1]基础状态预期!M$17:M$33,$C87)),0)</f>
        <v>0</v>
      </c>
      <c r="M87" s="14">
        <f>IFERROR(IF(求节点([1]基础状态预期!$D$17:$D$33,[1]基础状态预期!N$17:N$33,$C87)&lt;=0,0,求节点([1]基础状态预期!$D$17:$D$33,[1]基础状态预期!N$17:N$33,$C87)),0)</f>
        <v>0</v>
      </c>
      <c r="N87" s="14">
        <f>IFERROR(IF(求节点([1]基础状态预期!$D$17:$D$33,[1]基础状态预期!O$17:O$33,$C87)&lt;=0,0,求节点([1]基础状态预期!$D$17:$D$33,[1]基础状态预期!O$17:O$33,$C87)),0)</f>
        <v>4.3437108904990431</v>
      </c>
      <c r="O87" s="14">
        <f t="shared" si="42"/>
        <v>0</v>
      </c>
      <c r="P87" s="14">
        <f t="shared" si="43"/>
        <v>6</v>
      </c>
      <c r="Q87" s="14">
        <f t="shared" si="44"/>
        <v>10</v>
      </c>
      <c r="R87" s="14">
        <f t="shared" si="45"/>
        <v>22</v>
      </c>
      <c r="S87" s="14">
        <f t="shared" si="46"/>
        <v>82</v>
      </c>
      <c r="T87" s="32">
        <f>IFERROR(IF(求节点([1]基础状态预期!$D$17:$D$55,[1]基础状态预期!P$17:P$55,$C87)&lt;=0,0,求节点([1]基础状态预期!$D$17:$D$55,[1]基础状态预期!P$17:P$55,$C87)),0)</f>
        <v>0</v>
      </c>
      <c r="U87" s="32">
        <f>IFERROR(IF(求节点([1]基础状态预期!$D$17:$D$55,[1]基础状态预期!Q$17:Q$55,$C87)&lt;=0,0,求节点([1]基础状态预期!$D$17:$D$55,[1]基础状态预期!Q$17:Q$55,$C87)),0)</f>
        <v>0</v>
      </c>
      <c r="V87" s="32">
        <f>IFERROR(IF(求节点([1]基础状态预期!$D$17:$D$55,[1]基础状态预期!R$17:R$55,$C87)&lt;=0,0,求节点([1]基础状态预期!$D$17:$D$55,[1]基础状态预期!R$17:R$55,$C87)),0)</f>
        <v>3.28</v>
      </c>
      <c r="W87" s="32">
        <f>IFERROR(IF(求节点([1]基础状态预期!$D$17:$D$55,[1]基础状态预期!S$17:S$55,$C87)&lt;=0,0,求节点([1]基础状态预期!$D$17:$D$55,[1]基础状态预期!S$17:S$55,$C87)),0)</f>
        <v>3.28</v>
      </c>
      <c r="X87" s="32">
        <f>IFERROR(IF(求节点([1]基础状态预期!$D$17:$D$55,[1]基础状态预期!T$17:T$55,$C87)&lt;=0,0,求节点([1]基础状态预期!$D$17:$D$55,[1]基础状态预期!T$17:T$55,$C87)),0)</f>
        <v>3.28</v>
      </c>
      <c r="Y87" s="32">
        <f>IFERROR(IF(求节点([1]基础状态预期!$D$17:$D$55,[1]基础状态预期!U$17:U$55,$C87)&lt;=0,0,求节点([1]基础状态预期!$D$17:$D$55,[1]基础状态预期!U$17:U$55,$C87)),0)</f>
        <v>0</v>
      </c>
      <c r="Z87" s="32">
        <f>MIN(IFERROR(IF(求节点([1]基础状态预期!$D$17:$D$55,[1]基础状态预期!V$17:V$55,$C87)&lt;=0,0,求节点([1]基础状态预期!$D$17:$D$55,[1]基础状态预期!V$17:V$55,$C87)),0),10)</f>
        <v>0</v>
      </c>
      <c r="AA87" s="32">
        <f>MIN(IFERROR(IF(求节点([1]基础状态预期!$D$17:$D$55,[1]基础状态预期!W$17:W$55,$C87)&lt;=0,0,求节点([1]基础状态预期!$D$17:$D$55,[1]基础状态预期!W$17:W$55,$C87)),0),60)</f>
        <v>60</v>
      </c>
      <c r="AB87" s="32">
        <f>MIN(IFERROR(IF(求节点([1]基础状态预期!$D$17:$D$55,[1]基础状态预期!X$17:X$55,$C87)&lt;=0,0,求节点([1]基础状态预期!$D$17:$D$55,[1]基础状态预期!X$17:X$55,$C87)),0),80)</f>
        <v>80</v>
      </c>
      <c r="AC87" s="32">
        <f>MIN(IFERROR(IF(求节点([1]基础状态预期!$D$17:$D$55,[1]基础状态预期!Y$17:Y$55,$C87)&lt;=0,0,求节点([1]基础状态预期!$D$17:$D$55,[1]基础状态预期!Y$17:Y$55,$C87)),0),80)</f>
        <v>80</v>
      </c>
      <c r="AD87" s="32">
        <f>IFERROR(IF(求节点([1]基础状态预期!$D$17:$D$55,[1]基础状态预期!Z$17:Z$55,$C87)&lt;=0,0,求节点([1]基础状态预期!$D$17:$D$55,[1]基础状态预期!Z$17:Z$55,$C87)),0)</f>
        <v>0</v>
      </c>
      <c r="AE87" s="32">
        <f>IFERROR(IF(求节点([1]基础状态预期!$D$17:$D$55,[1]基础状态预期!AA$17:AA$55,$C87)&lt;=0,0,求节点([1]基础状态预期!$D$17:$D$55,[1]基础状态预期!AA$17:AA$55,$C87)),0)</f>
        <v>0</v>
      </c>
      <c r="AF87" s="32">
        <f>IFERROR(IF(求节点([1]基础状态预期!$D$17:$D$55,[1]基础状态预期!AB$17:AB$55,$C87)&lt;=0,0,求节点([1]基础状态预期!$D$17:$D$55,[1]基础状态预期!AB$17:AB$55,$C87)),0)</f>
        <v>0</v>
      </c>
      <c r="AG87" s="32">
        <f>IFERROR(IF(求节点([1]基础状态预期!$D$17:$D$55,[1]基础状态预期!AC$17:AC$55,$C87)&lt;=0,0,求节点([1]基础状态预期!$D$17:$D$55,[1]基础状态预期!AC$17:AC$55,$C87)),0)</f>
        <v>0</v>
      </c>
      <c r="AH87" s="32">
        <f>IFERROR(IF(求节点([1]基础状态预期!$D$17:$D$55,[1]基础状态预期!AD$17:AD$55,$C87)&lt;=0,0,求节点([1]基础状态预期!$D$17:$D$55,[1]基础状态预期!AD$17:AD$55,$C87)),0)</f>
        <v>2</v>
      </c>
      <c r="AI87" s="14">
        <f t="shared" si="47"/>
        <v>0</v>
      </c>
      <c r="AJ87" s="14">
        <f t="shared" si="48"/>
        <v>0</v>
      </c>
      <c r="AK87" s="14">
        <f t="shared" si="49"/>
        <v>0</v>
      </c>
      <c r="AL87" s="14">
        <f t="shared" si="50"/>
        <v>0</v>
      </c>
      <c r="AM87" s="14">
        <f t="shared" si="51"/>
        <v>80</v>
      </c>
      <c r="AN87" s="14">
        <v>0</v>
      </c>
      <c r="AO87" s="14">
        <f>IFERROR(IF(求节点([1]各r阵容卡情况!$F$11:$F$27,[1]各r阵容卡情况!G$11:G$27,$C87)&lt;=0,0,求节点([1]各r阵容卡情况!$F$11:$F$27,[1]各r阵容卡情况!G$11:G$27,$C87)),0)</f>
        <v>0</v>
      </c>
      <c r="AP87" s="14">
        <f>IFERROR(IF(求节点([1]各r阵容卡情况!$F$11:$F$27,[1]各r阵容卡情况!H$11:H$27,$C87)&lt;=0,0,求节点([1]各r阵容卡情况!$F$11:$F$27,[1]各r阵容卡情况!H$11:H$27,$C87)),0)</f>
        <v>12.319487735775489</v>
      </c>
      <c r="AQ87" s="14">
        <f>IFERROR(IF(求节点([1]各r阵容卡情况!$F$11:$F$27,[1]各r阵容卡情况!I$11:I$27,$C87)&lt;=0,0,求节点([1]各r阵容卡情况!$F$11:$F$27,[1]各r阵容卡情况!I$11:I$27,$C87)),0)</f>
        <v>11.680512264224511</v>
      </c>
      <c r="AR87" s="14">
        <f>IFERROR(IF(求节点([1]各r阵容卡情况!$F$11:$F$27,[1]各r阵容卡情况!J$11:J$27,$C87)&lt;=0,0,求节点([1]各r阵容卡情况!$F$11:$F$27,[1]各r阵容卡情况!J$11:J$27,$C87)),0)</f>
        <v>0</v>
      </c>
      <c r="AS87" s="14">
        <v>0</v>
      </c>
      <c r="AT87" s="14">
        <f>IFERROR(IF(求节点([1]各r阵容卡情况!$F$11:$F$27,[1]各r阵容卡情况!K$11:K$27,$C87)&lt;=0,0,求节点([1]各r阵容卡情况!$F$11:$F$27,[1]各r阵容卡情况!K$11:K$27,$C87)),0)</f>
        <v>3</v>
      </c>
      <c r="AU87" s="14">
        <f>IFERROR(IF(求节点([1]各r阵容卡情况!$F$11:$F$27,[1]各r阵容卡情况!L$11:L$27,$C87)&lt;=0,0,求节点([1]各r阵容卡情况!$F$11:$F$27,[1]各r阵容卡情况!L$11:L$27,$C87)),0)</f>
        <v>6</v>
      </c>
      <c r="AV87" s="14">
        <f>IFERROR(IF(求节点([1]各r阵容卡情况!$F$11:$F$27,[1]各r阵容卡情况!M$11:M$27,$C87)&lt;=0,0,求节点([1]各r阵容卡情况!$F$11:$F$27,[1]各r阵容卡情况!M$11:M$27,$C87)),0)</f>
        <v>5.4230721295518212</v>
      </c>
      <c r="AW87" s="14">
        <f>IFERROR(IF(求节点([1]各r阵容卡情况!$F$11:$F$27,[1]各r阵容卡情况!N$11:N$27,$C87)&lt;=0,0,求节点([1]各r阵容卡情况!$F$11:$F$27,[1]各r阵容卡情况!N$11:N$27,$C87)),0)</f>
        <v>4.3437108904990431</v>
      </c>
      <c r="AX87" s="14">
        <f t="shared" si="52"/>
        <v>0</v>
      </c>
      <c r="AY87" s="14">
        <f t="shared" si="53"/>
        <v>15</v>
      </c>
      <c r="AZ87" s="14">
        <f t="shared" si="54"/>
        <v>40</v>
      </c>
      <c r="BA87" s="14">
        <f t="shared" si="55"/>
        <v>58</v>
      </c>
      <c r="BB87" s="14">
        <f t="shared" si="56"/>
        <v>82</v>
      </c>
      <c r="BC87" s="14">
        <v>0</v>
      </c>
      <c r="BD87" s="15">
        <f>IFERROR(IF(求节点([1]各r阵容卡情况!$F$11:$F$27,[1]各r阵容卡情况!S$11:S$27,$C87)&lt;=0,0,求节点([1]各r阵容卡情况!$F$11:$F$27,[1]各r阵容卡情况!S$11:S$27,$C87)),0)</f>
        <v>3.28</v>
      </c>
      <c r="BE87" s="15">
        <f>IFERROR(IF(求节点([1]各r阵容卡情况!$F$11:$F$27,[1]各r阵容卡情况!T$11:T$27,$C87)&lt;=0,0,求节点([1]各r阵容卡情况!$F$11:$F$27,[1]各r阵容卡情况!T$11:T$27,$C87)),0)</f>
        <v>3.28</v>
      </c>
      <c r="BF87" s="15">
        <f>IFERROR(IF(求节点([1]各r阵容卡情况!$F$11:$F$27,[1]各r阵容卡情况!U$11:U$27,$C87)&lt;=0,0,求节点([1]各r阵容卡情况!$F$11:$F$27,[1]各r阵容卡情况!U$11:U$27,$C87)),0)</f>
        <v>3.28</v>
      </c>
      <c r="BG87" s="15">
        <f>IFERROR(IF(求节点([1]各r阵容卡情况!$F$11:$F$27,[1]各r阵容卡情况!V$11:V$27,$C87)&lt;=0,0,求节点([1]各r阵容卡情况!$F$11:$F$27,[1]各r阵容卡情况!V$11:V$27,$C87)),0)</f>
        <v>3.28</v>
      </c>
      <c r="BH87" s="14">
        <f t="shared" si="57"/>
        <v>10</v>
      </c>
      <c r="BI87" s="14">
        <f t="shared" si="57"/>
        <v>10</v>
      </c>
      <c r="BJ87" s="14">
        <f t="shared" si="58"/>
        <v>60</v>
      </c>
      <c r="BK87" s="14">
        <f t="shared" si="59"/>
        <v>80</v>
      </c>
      <c r="BL87" s="14">
        <f t="shared" si="59"/>
        <v>80</v>
      </c>
      <c r="BM87" s="14">
        <v>0</v>
      </c>
      <c r="BN87" s="14">
        <f>IFERROR(IF(求节点([1]各r阵容卡情况!$F$11:$F$27,[1]各r阵容卡情况!AA$11:AA$27,$C87)&lt;=0,0,求节点([1]各r阵容卡情况!$F$11:$F$27,[1]各r阵容卡情况!AA$11:AA$27,$C87)),0)</f>
        <v>0</v>
      </c>
      <c r="BO87" s="14">
        <f>IFERROR(IF(求节点([1]各r阵容卡情况!$F$11:$F$27,[1]各r阵容卡情况!AB$11:AB$27,$C87)&lt;=0,0,求节点([1]各r阵容卡情况!$F$11:$F$27,[1]各r阵容卡情况!AB$11:AB$27,$C87)),0)</f>
        <v>2</v>
      </c>
      <c r="BP87" s="14">
        <f>IFERROR(IF(求节点([1]各r阵容卡情况!$F$11:$F$27,[1]各r阵容卡情况!AC$11:AC$27,$C87)&lt;=0,0,求节点([1]各r阵容卡情况!$F$11:$F$27,[1]各r阵容卡情况!AC$11:AC$27,$C87)),0)</f>
        <v>2</v>
      </c>
      <c r="BQ87" s="14">
        <f>IFERROR(IF(求节点([1]各r阵容卡情况!$F$11:$F$27,[1]各r阵容卡情况!AD$11:AD$27,$C87)&lt;=0,0,求节点([1]各r阵容卡情况!$F$11:$F$27,[1]各r阵容卡情况!AD$11:AD$27,$C87)),0)</f>
        <v>2</v>
      </c>
      <c r="BR87" s="14">
        <f t="shared" si="60"/>
        <v>0</v>
      </c>
      <c r="BS87" s="14">
        <f t="shared" si="61"/>
        <v>0</v>
      </c>
      <c r="BT87" s="14">
        <f t="shared" si="62"/>
        <v>4</v>
      </c>
      <c r="BU87" s="14">
        <f t="shared" si="63"/>
        <v>30</v>
      </c>
      <c r="BV87" s="14">
        <f t="shared" si="64"/>
        <v>80</v>
      </c>
      <c r="CH87" s="27">
        <f t="shared" si="65"/>
        <v>0</v>
      </c>
      <c r="CI87" s="27">
        <f t="shared" si="66"/>
        <v>0</v>
      </c>
      <c r="CJ87" s="27">
        <f t="shared" si="67"/>
        <v>12.319487735775489</v>
      </c>
      <c r="CK87" s="27">
        <f t="shared" si="68"/>
        <v>11.680512264224511</v>
      </c>
      <c r="CL87" s="27">
        <f t="shared" si="69"/>
        <v>0</v>
      </c>
    </row>
    <row r="88" spans="3:90" x14ac:dyDescent="0.15">
      <c r="C88" s="13">
        <v>83</v>
      </c>
      <c r="D88" s="14">
        <v>30</v>
      </c>
      <c r="E88" s="14">
        <f>IFERROR(IF(求节点([1]基础状态预期!$D$17:$D$33,[1]基础状态预期!F$17:F$33,$C88)&lt;=0,0,求节点([1]基础状态预期!$D$17:$D$33,[1]基础状态预期!F$17:F$33,$C88)),0)</f>
        <v>0</v>
      </c>
      <c r="F88" s="14">
        <f>IFERROR(IF(求节点([1]基础状态预期!$D$17:$D$33,[1]基础状态预期!G$17:G$33,$C88)&lt;=0,0,求节点([1]基础状态预期!$D$17:$D$33,[1]基础状态预期!G$17:G$33,$C88)),0)</f>
        <v>0</v>
      </c>
      <c r="G88" s="14">
        <f>IFERROR(IF(求节点([1]基础状态预期!$D$17:$D$33,[1]基础状态预期!H$17:H$33,$C88)&lt;=0,0,求节点([1]基础状态预期!$D$17:$D$33,[1]基础状态预期!H$17:H$33,$C88)),0)</f>
        <v>0</v>
      </c>
      <c r="H88" s="14">
        <f>IFERROR(IF(求节点([1]基础状态预期!$D$17:$D$33,[1]基础状态预期!I$17:I$33,$C88)&lt;=0,0,求节点([1]基础状态预期!$D$17:$D$33,[1]基础状态预期!I$17:I$33,$C88)),0)</f>
        <v>0</v>
      </c>
      <c r="I88" s="14">
        <f>IFERROR(IF(求节点([1]基础状态预期!$D$17:$D$33,[1]基础状态预期!J$17:J$33,$C88)&lt;=0,0,求节点([1]基础状态预期!$D$17:$D$33,[1]基础状态预期!J$17:J$33,$C88)),0)</f>
        <v>6</v>
      </c>
      <c r="J88" s="14">
        <f>IFERROR(IF(求节点([1]基础状态预期!$D$17:$D$33,[1]基础状态预期!K$17:K$33,$C88)&lt;=0,0,求节点([1]基础状态预期!$D$17:$D$33,[1]基础状态预期!K$17:K$33,$C88)),0)</f>
        <v>0</v>
      </c>
      <c r="K88" s="14">
        <f>IFERROR(IF(求节点([1]基础状态预期!$D$17:$D$33,[1]基础状态预期!L$17:L$33,$C88)&lt;=0,0,求节点([1]基础状态预期!$D$17:$D$33,[1]基础状态预期!L$17:L$33,$C88)),0)</f>
        <v>0</v>
      </c>
      <c r="L88" s="14">
        <f>IFERROR(IF(求节点([1]基础状态预期!$D$17:$D$33,[1]基础状态预期!M$17:M$33,$C88)&lt;=0,0,求节点([1]基础状态预期!$D$17:$D$33,[1]基础状态预期!M$17:M$33,$C88)),0)</f>
        <v>0</v>
      </c>
      <c r="M88" s="14">
        <f>IFERROR(IF(求节点([1]基础状态预期!$D$17:$D$33,[1]基础状态预期!N$17:N$33,$C88)&lt;=0,0,求节点([1]基础状态预期!$D$17:$D$33,[1]基础状态预期!N$17:N$33,$C88)),0)</f>
        <v>0</v>
      </c>
      <c r="N88" s="14">
        <f>IFERROR(IF(求节点([1]基础状态预期!$D$17:$D$33,[1]基础状态预期!O$17:O$33,$C88)&lt;=0,0,求节点([1]基础状态预期!$D$17:$D$33,[1]基础状态预期!O$17:O$33,$C88)),0)</f>
        <v>4.6126630773930213</v>
      </c>
      <c r="O88" s="14">
        <f t="shared" si="42"/>
        <v>0</v>
      </c>
      <c r="P88" s="14">
        <f t="shared" si="43"/>
        <v>6</v>
      </c>
      <c r="Q88" s="14">
        <f t="shared" si="44"/>
        <v>10</v>
      </c>
      <c r="R88" s="14">
        <f t="shared" si="45"/>
        <v>22</v>
      </c>
      <c r="S88" s="14">
        <f t="shared" si="46"/>
        <v>82</v>
      </c>
      <c r="T88" s="32">
        <f>IFERROR(IF(求节点([1]基础状态预期!$D$17:$D$55,[1]基础状态预期!P$17:P$55,$C88)&lt;=0,0,求节点([1]基础状态预期!$D$17:$D$55,[1]基础状态预期!P$17:P$55,$C88)),0)</f>
        <v>0</v>
      </c>
      <c r="U88" s="32">
        <f>IFERROR(IF(求节点([1]基础状态预期!$D$17:$D$55,[1]基础状态预期!Q$17:Q$55,$C88)&lt;=0,0,求节点([1]基础状态预期!$D$17:$D$55,[1]基础状态预期!Q$17:Q$55,$C88)),0)</f>
        <v>0</v>
      </c>
      <c r="V88" s="32">
        <f>IFERROR(IF(求节点([1]基础状态预期!$D$17:$D$55,[1]基础状态预期!R$17:R$55,$C88)&lt;=0,0,求节点([1]基础状态预期!$D$17:$D$55,[1]基础状态预期!R$17:R$55,$C88)),0)</f>
        <v>3.32</v>
      </c>
      <c r="W88" s="32">
        <f>IFERROR(IF(求节点([1]基础状态预期!$D$17:$D$55,[1]基础状态预期!S$17:S$55,$C88)&lt;=0,0,求节点([1]基础状态预期!$D$17:$D$55,[1]基础状态预期!S$17:S$55,$C88)),0)</f>
        <v>3.32</v>
      </c>
      <c r="X88" s="32">
        <f>IFERROR(IF(求节点([1]基础状态预期!$D$17:$D$55,[1]基础状态预期!T$17:T$55,$C88)&lt;=0,0,求节点([1]基础状态预期!$D$17:$D$55,[1]基础状态预期!T$17:T$55,$C88)),0)</f>
        <v>3.32</v>
      </c>
      <c r="Y88" s="32">
        <f>IFERROR(IF(求节点([1]基础状态预期!$D$17:$D$55,[1]基础状态预期!U$17:U$55,$C88)&lt;=0,0,求节点([1]基础状态预期!$D$17:$D$55,[1]基础状态预期!U$17:U$55,$C88)),0)</f>
        <v>0</v>
      </c>
      <c r="Z88" s="32">
        <f>MIN(IFERROR(IF(求节点([1]基础状态预期!$D$17:$D$55,[1]基础状态预期!V$17:V$55,$C88)&lt;=0,0,求节点([1]基础状态预期!$D$17:$D$55,[1]基础状态预期!V$17:V$55,$C88)),0),10)</f>
        <v>0</v>
      </c>
      <c r="AA88" s="32">
        <f>MIN(IFERROR(IF(求节点([1]基础状态预期!$D$17:$D$55,[1]基础状态预期!W$17:W$55,$C88)&lt;=0,0,求节点([1]基础状态预期!$D$17:$D$55,[1]基础状态预期!W$17:W$55,$C88)),0),60)</f>
        <v>60</v>
      </c>
      <c r="AB88" s="32">
        <f>MIN(IFERROR(IF(求节点([1]基础状态预期!$D$17:$D$55,[1]基础状态预期!X$17:X$55,$C88)&lt;=0,0,求节点([1]基础状态预期!$D$17:$D$55,[1]基础状态预期!X$17:X$55,$C88)),0),80)</f>
        <v>80</v>
      </c>
      <c r="AC88" s="32">
        <f>MIN(IFERROR(IF(求节点([1]基础状态预期!$D$17:$D$55,[1]基础状态预期!Y$17:Y$55,$C88)&lt;=0,0,求节点([1]基础状态预期!$D$17:$D$55,[1]基础状态预期!Y$17:Y$55,$C88)),0),80)</f>
        <v>80</v>
      </c>
      <c r="AD88" s="32">
        <f>IFERROR(IF(求节点([1]基础状态预期!$D$17:$D$55,[1]基础状态预期!Z$17:Z$55,$C88)&lt;=0,0,求节点([1]基础状态预期!$D$17:$D$55,[1]基础状态预期!Z$17:Z$55,$C88)),0)</f>
        <v>0</v>
      </c>
      <c r="AE88" s="32">
        <f>IFERROR(IF(求节点([1]基础状态预期!$D$17:$D$55,[1]基础状态预期!AA$17:AA$55,$C88)&lt;=0,0,求节点([1]基础状态预期!$D$17:$D$55,[1]基础状态预期!AA$17:AA$55,$C88)),0)</f>
        <v>0</v>
      </c>
      <c r="AF88" s="32">
        <f>IFERROR(IF(求节点([1]基础状态预期!$D$17:$D$55,[1]基础状态预期!AB$17:AB$55,$C88)&lt;=0,0,求节点([1]基础状态预期!$D$17:$D$55,[1]基础状态预期!AB$17:AB$55,$C88)),0)</f>
        <v>0</v>
      </c>
      <c r="AG88" s="32">
        <f>IFERROR(IF(求节点([1]基础状态预期!$D$17:$D$55,[1]基础状态预期!AC$17:AC$55,$C88)&lt;=0,0,求节点([1]基础状态预期!$D$17:$D$55,[1]基础状态预期!AC$17:AC$55,$C88)),0)</f>
        <v>0</v>
      </c>
      <c r="AH88" s="32">
        <f>IFERROR(IF(求节点([1]基础状态预期!$D$17:$D$55,[1]基础状态预期!AD$17:AD$55,$C88)&lt;=0,0,求节点([1]基础状态预期!$D$17:$D$55,[1]基础状态预期!AD$17:AD$55,$C88)),0)</f>
        <v>2</v>
      </c>
      <c r="AI88" s="14">
        <f t="shared" si="47"/>
        <v>0</v>
      </c>
      <c r="AJ88" s="14">
        <f t="shared" si="48"/>
        <v>0</v>
      </c>
      <c r="AK88" s="14">
        <f t="shared" si="49"/>
        <v>0</v>
      </c>
      <c r="AL88" s="14">
        <f t="shared" si="50"/>
        <v>0</v>
      </c>
      <c r="AM88" s="14">
        <f t="shared" si="51"/>
        <v>80</v>
      </c>
      <c r="AN88" s="14">
        <v>0</v>
      </c>
      <c r="AO88" s="14">
        <f>IFERROR(IF(求节点([1]各r阵容卡情况!$F$11:$F$27,[1]各r阵容卡情况!G$11:G$27,$C88)&lt;=0,0,求节点([1]各r阵容卡情况!$F$11:$F$27,[1]各r阵容卡情况!G$11:G$27,$C88)),0)</f>
        <v>0</v>
      </c>
      <c r="AP88" s="14">
        <f>IFERROR(IF(求节点([1]各r阵容卡情况!$F$11:$F$27,[1]各r阵容卡情况!H$11:H$27,$C88)&lt;=0,0,求节点([1]各r阵容卡情况!$F$11:$F$27,[1]各r阵容卡情况!H$11:H$27,$C88)),0)</f>
        <v>11.991353629173606</v>
      </c>
      <c r="AQ88" s="14">
        <f>IFERROR(IF(求节点([1]各r阵容卡情况!$F$11:$F$27,[1]各r阵容卡情况!I$11:I$27,$C88)&lt;=0,0,求节点([1]各r阵容卡情况!$F$11:$F$27,[1]各r阵容卡情况!I$11:I$27,$C88)),0)</f>
        <v>12.008646370826394</v>
      </c>
      <c r="AR88" s="14">
        <f>IFERROR(IF(求节点([1]各r阵容卡情况!$F$11:$F$27,[1]各r阵容卡情况!J$11:J$27,$C88)&lt;=0,0,求节点([1]各r阵容卡情况!$F$11:$F$27,[1]各r阵容卡情况!J$11:J$27,$C88)),0)</f>
        <v>0</v>
      </c>
      <c r="AS88" s="14">
        <v>0</v>
      </c>
      <c r="AT88" s="14">
        <f>IFERROR(IF(求节点([1]各r阵容卡情况!$F$11:$F$27,[1]各r阵容卡情况!K$11:K$27,$C88)&lt;=0,0,求节点([1]各r阵容卡情况!$F$11:$F$27,[1]各r阵容卡情况!K$11:K$27,$C88)),0)</f>
        <v>3</v>
      </c>
      <c r="AU88" s="14">
        <f>IFERROR(IF(求节点([1]各r阵容卡情况!$F$11:$F$27,[1]各r阵容卡情况!L$11:L$27,$C88)&lt;=0,0,求节点([1]各r阵容卡情况!$F$11:$F$27,[1]各r阵容卡情况!L$11:L$27,$C88)),0)</f>
        <v>6</v>
      </c>
      <c r="AV88" s="14">
        <f>IFERROR(IF(求节点([1]各r阵容卡情况!$F$11:$F$27,[1]各r阵容卡情况!M$11:M$27,$C88)&lt;=0,0,求节点([1]各r阵容卡情况!$F$11:$F$27,[1]各r阵容卡情况!M$11:M$27,$C88)),0)</f>
        <v>5.4870631792015505</v>
      </c>
      <c r="AW88" s="14">
        <f>IFERROR(IF(求节点([1]各r阵容卡情况!$F$11:$F$27,[1]各r阵容卡情况!N$11:N$27,$C88)&lt;=0,0,求节点([1]各r阵容卡情况!$F$11:$F$27,[1]各r阵容卡情况!N$11:N$27,$C88)),0)</f>
        <v>4.4585680904002132</v>
      </c>
      <c r="AX88" s="14">
        <f t="shared" si="52"/>
        <v>0</v>
      </c>
      <c r="AY88" s="14">
        <f t="shared" si="53"/>
        <v>15</v>
      </c>
      <c r="AZ88" s="14">
        <f t="shared" si="54"/>
        <v>40</v>
      </c>
      <c r="BA88" s="14">
        <f t="shared" si="55"/>
        <v>58</v>
      </c>
      <c r="BB88" s="14">
        <f t="shared" si="56"/>
        <v>82</v>
      </c>
      <c r="BC88" s="14">
        <v>0</v>
      </c>
      <c r="BD88" s="15">
        <f>IFERROR(IF(求节点([1]各r阵容卡情况!$F$11:$F$27,[1]各r阵容卡情况!S$11:S$27,$C88)&lt;=0,0,求节点([1]各r阵容卡情况!$F$11:$F$27,[1]各r阵容卡情况!S$11:S$27,$C88)),0)</f>
        <v>3.3078978390132621</v>
      </c>
      <c r="BE88" s="15">
        <f>IFERROR(IF(求节点([1]各r阵容卡情况!$F$11:$F$27,[1]各r阵容卡情况!T$11:T$27,$C88)&lt;=0,0,求节点([1]各r阵容卡情况!$F$11:$F$27,[1]各r阵容卡情况!T$11:T$27,$C88)),0)</f>
        <v>3.3078978390132621</v>
      </c>
      <c r="BF88" s="15">
        <f>IFERROR(IF(求节点([1]各r阵容卡情况!$F$11:$F$27,[1]各r阵容卡情况!U$11:U$27,$C88)&lt;=0,0,求节点([1]各r阵容卡情况!$F$11:$F$27,[1]各r阵容卡情况!U$11:U$27,$C88)),0)</f>
        <v>3.3078978390132621</v>
      </c>
      <c r="BG88" s="15">
        <f>IFERROR(IF(求节点([1]各r阵容卡情况!$F$11:$F$27,[1]各r阵容卡情况!V$11:V$27,$C88)&lt;=0,0,求节点([1]各r阵容卡情况!$F$11:$F$27,[1]各r阵容卡情况!V$11:V$27,$C88)),0)</f>
        <v>3.3078978390132621</v>
      </c>
      <c r="BH88" s="14">
        <f t="shared" si="57"/>
        <v>10</v>
      </c>
      <c r="BI88" s="14">
        <f t="shared" si="57"/>
        <v>10</v>
      </c>
      <c r="BJ88" s="14">
        <f t="shared" si="58"/>
        <v>60</v>
      </c>
      <c r="BK88" s="14">
        <f t="shared" si="59"/>
        <v>80</v>
      </c>
      <c r="BL88" s="14">
        <f t="shared" si="59"/>
        <v>80</v>
      </c>
      <c r="BM88" s="14">
        <v>0</v>
      </c>
      <c r="BN88" s="14">
        <f>IFERROR(IF(求节点([1]各r阵容卡情况!$F$11:$F$27,[1]各r阵容卡情况!AA$11:AA$27,$C88)&lt;=0,0,求节点([1]各r阵容卡情况!$F$11:$F$27,[1]各r阵容卡情况!AA$11:AA$27,$C88)),0)</f>
        <v>0</v>
      </c>
      <c r="BO88" s="14">
        <f>IFERROR(IF(求节点([1]各r阵容卡情况!$F$11:$F$27,[1]各r阵容卡情况!AB$11:AB$27,$C88)&lt;=0,0,求节点([1]各r阵容卡情况!$F$11:$F$27,[1]各r阵容卡情况!AB$11:AB$27,$C88)),0)</f>
        <v>2</v>
      </c>
      <c r="BP88" s="14">
        <f>IFERROR(IF(求节点([1]各r阵容卡情况!$F$11:$F$27,[1]各r阵容卡情况!AC$11:AC$27,$C88)&lt;=0,0,求节点([1]各r阵容卡情况!$F$11:$F$27,[1]各r阵容卡情况!AC$11:AC$27,$C88)),0)</f>
        <v>2</v>
      </c>
      <c r="BQ88" s="14">
        <f>IFERROR(IF(求节点([1]各r阵容卡情况!$F$11:$F$27,[1]各r阵容卡情况!AD$11:AD$27,$C88)&lt;=0,0,求节点([1]各r阵容卡情况!$F$11:$F$27,[1]各r阵容卡情况!AD$11:AD$27,$C88)),0)</f>
        <v>2</v>
      </c>
      <c r="BR88" s="14">
        <f t="shared" si="60"/>
        <v>0</v>
      </c>
      <c r="BS88" s="14">
        <f t="shared" si="61"/>
        <v>0</v>
      </c>
      <c r="BT88" s="14">
        <f t="shared" si="62"/>
        <v>4</v>
      </c>
      <c r="BU88" s="14">
        <f t="shared" si="63"/>
        <v>30</v>
      </c>
      <c r="BV88" s="14">
        <f t="shared" si="64"/>
        <v>80</v>
      </c>
      <c r="CH88" s="27">
        <f t="shared" si="65"/>
        <v>0</v>
      </c>
      <c r="CI88" s="27">
        <f t="shared" si="66"/>
        <v>0</v>
      </c>
      <c r="CJ88" s="27">
        <f t="shared" si="67"/>
        <v>11.991353629173608</v>
      </c>
      <c r="CK88" s="27">
        <f t="shared" si="68"/>
        <v>12.008646370826392</v>
      </c>
      <c r="CL88" s="27">
        <f t="shared" si="69"/>
        <v>0</v>
      </c>
    </row>
    <row r="89" spans="3:90" x14ac:dyDescent="0.15">
      <c r="C89" s="13">
        <v>84</v>
      </c>
      <c r="D89" s="14">
        <v>30</v>
      </c>
      <c r="E89" s="14">
        <f>IFERROR(IF(求节点([1]基础状态预期!$D$17:$D$33,[1]基础状态预期!F$17:F$33,$C89)&lt;=0,0,求节点([1]基础状态预期!$D$17:$D$33,[1]基础状态预期!F$17:F$33,$C89)),0)</f>
        <v>0</v>
      </c>
      <c r="F89" s="14">
        <f>IFERROR(IF(求节点([1]基础状态预期!$D$17:$D$33,[1]基础状态预期!G$17:G$33,$C89)&lt;=0,0,求节点([1]基础状态预期!$D$17:$D$33,[1]基础状态预期!G$17:G$33,$C89)),0)</f>
        <v>0</v>
      </c>
      <c r="G89" s="14">
        <f>IFERROR(IF(求节点([1]基础状态预期!$D$17:$D$33,[1]基础状态预期!H$17:H$33,$C89)&lt;=0,0,求节点([1]基础状态预期!$D$17:$D$33,[1]基础状态预期!H$17:H$33,$C89)),0)</f>
        <v>0</v>
      </c>
      <c r="H89" s="14">
        <f>IFERROR(IF(求节点([1]基础状态预期!$D$17:$D$33,[1]基础状态预期!I$17:I$33,$C89)&lt;=0,0,求节点([1]基础状态预期!$D$17:$D$33,[1]基础状态预期!I$17:I$33,$C89)),0)</f>
        <v>0</v>
      </c>
      <c r="I89" s="14">
        <f>IFERROR(IF(求节点([1]基础状态预期!$D$17:$D$33,[1]基础状态预期!J$17:J$33,$C89)&lt;=0,0,求节点([1]基础状态预期!$D$17:$D$33,[1]基础状态预期!J$17:J$33,$C89)),0)</f>
        <v>6</v>
      </c>
      <c r="J89" s="14">
        <f>IFERROR(IF(求节点([1]基础状态预期!$D$17:$D$33,[1]基础状态预期!K$17:K$33,$C89)&lt;=0,0,求节点([1]基础状态预期!$D$17:$D$33,[1]基础状态预期!K$17:K$33,$C89)),0)</f>
        <v>0</v>
      </c>
      <c r="K89" s="14">
        <f>IFERROR(IF(求节点([1]基础状态预期!$D$17:$D$33,[1]基础状态预期!L$17:L$33,$C89)&lt;=0,0,求节点([1]基础状态预期!$D$17:$D$33,[1]基础状态预期!L$17:L$33,$C89)),0)</f>
        <v>0</v>
      </c>
      <c r="L89" s="14">
        <f>IFERROR(IF(求节点([1]基础状态预期!$D$17:$D$33,[1]基础状态预期!M$17:M$33,$C89)&lt;=0,0,求节点([1]基础状态预期!$D$17:$D$33,[1]基础状态预期!M$17:M$33,$C89)),0)</f>
        <v>0</v>
      </c>
      <c r="M89" s="14">
        <f>IFERROR(IF(求节点([1]基础状态预期!$D$17:$D$33,[1]基础状态预期!N$17:N$33,$C89)&lt;=0,0,求节点([1]基础状态预期!$D$17:$D$33,[1]基础状态预期!N$17:N$33,$C89)),0)</f>
        <v>0</v>
      </c>
      <c r="N89" s="14">
        <f>IFERROR(IF(求节点([1]基础状态预期!$D$17:$D$33,[1]基础状态预期!O$17:O$33,$C89)&lt;=0,0,求节点([1]基础状态预期!$D$17:$D$33,[1]基础状态预期!O$17:O$33,$C89)),0)</f>
        <v>4.8881365903171696</v>
      </c>
      <c r="O89" s="14">
        <f t="shared" si="42"/>
        <v>0</v>
      </c>
      <c r="P89" s="14">
        <f t="shared" si="43"/>
        <v>6</v>
      </c>
      <c r="Q89" s="14">
        <f t="shared" si="44"/>
        <v>10</v>
      </c>
      <c r="R89" s="14">
        <f t="shared" si="45"/>
        <v>22</v>
      </c>
      <c r="S89" s="14">
        <f t="shared" si="46"/>
        <v>82</v>
      </c>
      <c r="T89" s="32">
        <f>IFERROR(IF(求节点([1]基础状态预期!$D$17:$D$55,[1]基础状态预期!P$17:P$55,$C89)&lt;=0,0,求节点([1]基础状态预期!$D$17:$D$55,[1]基础状态预期!P$17:P$55,$C89)),0)</f>
        <v>0</v>
      </c>
      <c r="U89" s="32">
        <f>IFERROR(IF(求节点([1]基础状态预期!$D$17:$D$55,[1]基础状态预期!Q$17:Q$55,$C89)&lt;=0,0,求节点([1]基础状态预期!$D$17:$D$55,[1]基础状态预期!Q$17:Q$55,$C89)),0)</f>
        <v>0</v>
      </c>
      <c r="V89" s="32">
        <f>IFERROR(IF(求节点([1]基础状态预期!$D$17:$D$55,[1]基础状态预期!R$17:R$55,$C89)&lt;=0,0,求节点([1]基础状态预期!$D$17:$D$55,[1]基础状态预期!R$17:R$55,$C89)),0)</f>
        <v>3.36</v>
      </c>
      <c r="W89" s="32">
        <f>IFERROR(IF(求节点([1]基础状态预期!$D$17:$D$55,[1]基础状态预期!S$17:S$55,$C89)&lt;=0,0,求节点([1]基础状态预期!$D$17:$D$55,[1]基础状态预期!S$17:S$55,$C89)),0)</f>
        <v>3.36</v>
      </c>
      <c r="X89" s="32">
        <f>IFERROR(IF(求节点([1]基础状态预期!$D$17:$D$55,[1]基础状态预期!T$17:T$55,$C89)&lt;=0,0,求节点([1]基础状态预期!$D$17:$D$55,[1]基础状态预期!T$17:T$55,$C89)),0)</f>
        <v>3.36</v>
      </c>
      <c r="Y89" s="32">
        <f>IFERROR(IF(求节点([1]基础状态预期!$D$17:$D$55,[1]基础状态预期!U$17:U$55,$C89)&lt;=0,0,求节点([1]基础状态预期!$D$17:$D$55,[1]基础状态预期!U$17:U$55,$C89)),0)</f>
        <v>0</v>
      </c>
      <c r="Z89" s="32">
        <f>MIN(IFERROR(IF(求节点([1]基础状态预期!$D$17:$D$55,[1]基础状态预期!V$17:V$55,$C89)&lt;=0,0,求节点([1]基础状态预期!$D$17:$D$55,[1]基础状态预期!V$17:V$55,$C89)),0),10)</f>
        <v>0</v>
      </c>
      <c r="AA89" s="32">
        <f>MIN(IFERROR(IF(求节点([1]基础状态预期!$D$17:$D$55,[1]基础状态预期!W$17:W$55,$C89)&lt;=0,0,求节点([1]基础状态预期!$D$17:$D$55,[1]基础状态预期!W$17:W$55,$C89)),0),60)</f>
        <v>60</v>
      </c>
      <c r="AB89" s="32">
        <f>MIN(IFERROR(IF(求节点([1]基础状态预期!$D$17:$D$55,[1]基础状态预期!X$17:X$55,$C89)&lt;=0,0,求节点([1]基础状态预期!$D$17:$D$55,[1]基础状态预期!X$17:X$55,$C89)),0),80)</f>
        <v>80</v>
      </c>
      <c r="AC89" s="32">
        <f>MIN(IFERROR(IF(求节点([1]基础状态预期!$D$17:$D$55,[1]基础状态预期!Y$17:Y$55,$C89)&lt;=0,0,求节点([1]基础状态预期!$D$17:$D$55,[1]基础状态预期!Y$17:Y$55,$C89)),0),80)</f>
        <v>80</v>
      </c>
      <c r="AD89" s="32">
        <f>IFERROR(IF(求节点([1]基础状态预期!$D$17:$D$55,[1]基础状态预期!Z$17:Z$55,$C89)&lt;=0,0,求节点([1]基础状态预期!$D$17:$D$55,[1]基础状态预期!Z$17:Z$55,$C89)),0)</f>
        <v>0</v>
      </c>
      <c r="AE89" s="32">
        <f>IFERROR(IF(求节点([1]基础状态预期!$D$17:$D$55,[1]基础状态预期!AA$17:AA$55,$C89)&lt;=0,0,求节点([1]基础状态预期!$D$17:$D$55,[1]基础状态预期!AA$17:AA$55,$C89)),0)</f>
        <v>0</v>
      </c>
      <c r="AF89" s="32">
        <f>IFERROR(IF(求节点([1]基础状态预期!$D$17:$D$55,[1]基础状态预期!AB$17:AB$55,$C89)&lt;=0,0,求节点([1]基础状态预期!$D$17:$D$55,[1]基础状态预期!AB$17:AB$55,$C89)),0)</f>
        <v>0</v>
      </c>
      <c r="AG89" s="32">
        <f>IFERROR(IF(求节点([1]基础状态预期!$D$17:$D$55,[1]基础状态预期!AC$17:AC$55,$C89)&lt;=0,0,求节点([1]基础状态预期!$D$17:$D$55,[1]基础状态预期!AC$17:AC$55,$C89)),0)</f>
        <v>0</v>
      </c>
      <c r="AH89" s="32">
        <f>IFERROR(IF(求节点([1]基础状态预期!$D$17:$D$55,[1]基础状态预期!AD$17:AD$55,$C89)&lt;=0,0,求节点([1]基础状态预期!$D$17:$D$55,[1]基础状态预期!AD$17:AD$55,$C89)),0)</f>
        <v>2</v>
      </c>
      <c r="AI89" s="14">
        <f t="shared" si="47"/>
        <v>0</v>
      </c>
      <c r="AJ89" s="14">
        <f t="shared" si="48"/>
        <v>0</v>
      </c>
      <c r="AK89" s="14">
        <f t="shared" si="49"/>
        <v>0</v>
      </c>
      <c r="AL89" s="14">
        <f t="shared" si="50"/>
        <v>0</v>
      </c>
      <c r="AM89" s="14">
        <f t="shared" si="51"/>
        <v>80</v>
      </c>
      <c r="AN89" s="14">
        <v>0</v>
      </c>
      <c r="AO89" s="14">
        <f>IFERROR(IF(求节点([1]各r阵容卡情况!$F$11:$F$27,[1]各r阵容卡情况!G$11:G$27,$C89)&lt;=0,0,求节点([1]各r阵容卡情况!$F$11:$F$27,[1]各r阵容卡情况!G$11:G$27,$C89)),0)</f>
        <v>0</v>
      </c>
      <c r="AP89" s="14">
        <f>IFERROR(IF(求节点([1]各r阵容卡情况!$F$11:$F$27,[1]各r阵容卡情况!H$11:H$27,$C89)&lt;=0,0,求节点([1]各r阵容卡情况!$F$11:$F$27,[1]各r阵容卡情况!H$11:H$27,$C89)),0)</f>
        <v>11.978477573135963</v>
      </c>
      <c r="AQ89" s="14">
        <f>IFERROR(IF(求节点([1]各r阵容卡情况!$F$11:$F$27,[1]各r阵容卡情况!I$11:I$27,$C89)&lt;=0,0,求节点([1]各r阵容卡情况!$F$11:$F$27,[1]各r阵容卡情况!I$11:I$27,$C89)),0)</f>
        <v>12.021522426864037</v>
      </c>
      <c r="AR89" s="14">
        <f>IFERROR(IF(求节点([1]各r阵容卡情况!$F$11:$F$27,[1]各r阵容卡情况!J$11:J$27,$C89)&lt;=0,0,求节点([1]各r阵容卡情况!$F$11:$F$27,[1]各r阵容卡情况!J$11:J$27,$C89)),0)</f>
        <v>0</v>
      </c>
      <c r="AS89" s="14">
        <v>0</v>
      </c>
      <c r="AT89" s="14">
        <f>IFERROR(IF(求节点([1]各r阵容卡情况!$F$11:$F$27,[1]各r阵容卡情况!K$11:K$27,$C89)&lt;=0,0,求节点([1]各r阵容卡情况!$F$11:$F$27,[1]各r阵容卡情况!K$11:K$27,$C89)),0)</f>
        <v>3</v>
      </c>
      <c r="AU89" s="14">
        <f>IFERROR(IF(求节点([1]各r阵容卡情况!$F$11:$F$27,[1]各r阵容卡情况!L$11:L$27,$C89)&lt;=0,0,求节点([1]各r阵容卡情况!$F$11:$F$27,[1]各r阵容卡情况!L$11:L$27,$C89)),0)</f>
        <v>6</v>
      </c>
      <c r="AV89" s="14">
        <f>IFERROR(IF(求节点([1]各r阵容卡情况!$F$11:$F$27,[1]各r阵容卡情况!M$11:M$27,$C89)&lt;=0,0,求节点([1]各r阵容卡情况!$F$11:$F$27,[1]各r阵容卡情况!M$11:M$27,$C89)),0)</f>
        <v>5.5197021027616824</v>
      </c>
      <c r="AW89" s="14">
        <f>IFERROR(IF(求节点([1]各r阵容卡情况!$F$11:$F$27,[1]各r阵容卡情况!N$11:N$27,$C89)&lt;=0,0,求节点([1]各r阵容卡情况!$F$11:$F$27,[1]各r阵容卡情况!N$11:N$27,$C89)),0)</f>
        <v>4.5045654765796677</v>
      </c>
      <c r="AX89" s="14">
        <f t="shared" si="52"/>
        <v>0</v>
      </c>
      <c r="AY89" s="14">
        <f t="shared" si="53"/>
        <v>15</v>
      </c>
      <c r="AZ89" s="14">
        <f t="shared" si="54"/>
        <v>40</v>
      </c>
      <c r="BA89" s="14">
        <f t="shared" si="55"/>
        <v>58</v>
      </c>
      <c r="BB89" s="14">
        <f t="shared" si="56"/>
        <v>82</v>
      </c>
      <c r="BC89" s="14">
        <v>0</v>
      </c>
      <c r="BD89" s="15">
        <f>IFERROR(IF(求节点([1]各r阵容卡情况!$F$11:$F$27,[1]各r阵容卡情况!S$11:S$27,$C89)&lt;=0,0,求节点([1]各r阵容卡情况!$F$11:$F$27,[1]各r阵容卡情况!S$11:S$27,$C89)),0)</f>
        <v>3.3298754679895572</v>
      </c>
      <c r="BE89" s="15">
        <f>IFERROR(IF(求节点([1]各r阵容卡情况!$F$11:$F$27,[1]各r阵容卡情况!T$11:T$27,$C89)&lt;=0,0,求节点([1]各r阵容卡情况!$F$11:$F$27,[1]各r阵容卡情况!T$11:T$27,$C89)),0)</f>
        <v>3.3298754679895572</v>
      </c>
      <c r="BF89" s="15">
        <f>IFERROR(IF(求节点([1]各r阵容卡情况!$F$11:$F$27,[1]各r阵容卡情况!U$11:U$27,$C89)&lt;=0,0,求节点([1]各r阵容卡情况!$F$11:$F$27,[1]各r阵容卡情况!U$11:U$27,$C89)),0)</f>
        <v>3.3298754679895572</v>
      </c>
      <c r="BG89" s="15">
        <f>IFERROR(IF(求节点([1]各r阵容卡情况!$F$11:$F$27,[1]各r阵容卡情况!V$11:V$27,$C89)&lt;=0,0,求节点([1]各r阵容卡情况!$F$11:$F$27,[1]各r阵容卡情况!V$11:V$27,$C89)),0)</f>
        <v>3.3298754679895572</v>
      </c>
      <c r="BH89" s="14">
        <f t="shared" si="57"/>
        <v>10</v>
      </c>
      <c r="BI89" s="14">
        <f t="shared" si="57"/>
        <v>10</v>
      </c>
      <c r="BJ89" s="14">
        <f t="shared" si="58"/>
        <v>60</v>
      </c>
      <c r="BK89" s="14">
        <f t="shared" si="59"/>
        <v>80</v>
      </c>
      <c r="BL89" s="14">
        <f t="shared" si="59"/>
        <v>80</v>
      </c>
      <c r="BM89" s="14">
        <v>0</v>
      </c>
      <c r="BN89" s="14">
        <f>IFERROR(IF(求节点([1]各r阵容卡情况!$F$11:$F$27,[1]各r阵容卡情况!AA$11:AA$27,$C89)&lt;=0,0,求节点([1]各r阵容卡情况!$F$11:$F$27,[1]各r阵容卡情况!AA$11:AA$27,$C89)),0)</f>
        <v>0</v>
      </c>
      <c r="BO89" s="14">
        <f>IFERROR(IF(求节点([1]各r阵容卡情况!$F$11:$F$27,[1]各r阵容卡情况!AB$11:AB$27,$C89)&lt;=0,0,求节点([1]各r阵容卡情况!$F$11:$F$27,[1]各r阵容卡情况!AB$11:AB$27,$C89)),0)</f>
        <v>2</v>
      </c>
      <c r="BP89" s="14">
        <f>IFERROR(IF(求节点([1]各r阵容卡情况!$F$11:$F$27,[1]各r阵容卡情况!AC$11:AC$27,$C89)&lt;=0,0,求节点([1]各r阵容卡情况!$F$11:$F$27,[1]各r阵容卡情况!AC$11:AC$27,$C89)),0)</f>
        <v>2</v>
      </c>
      <c r="BQ89" s="14">
        <f>IFERROR(IF(求节点([1]各r阵容卡情况!$F$11:$F$27,[1]各r阵容卡情况!AD$11:AD$27,$C89)&lt;=0,0,求节点([1]各r阵容卡情况!$F$11:$F$27,[1]各r阵容卡情况!AD$11:AD$27,$C89)),0)</f>
        <v>2</v>
      </c>
      <c r="BR89" s="14">
        <f t="shared" si="60"/>
        <v>0</v>
      </c>
      <c r="BS89" s="14">
        <f t="shared" si="61"/>
        <v>0</v>
      </c>
      <c r="BT89" s="14">
        <f t="shared" si="62"/>
        <v>4</v>
      </c>
      <c r="BU89" s="14">
        <f t="shared" si="63"/>
        <v>30</v>
      </c>
      <c r="BV89" s="14">
        <f t="shared" si="64"/>
        <v>80</v>
      </c>
      <c r="CH89" s="27">
        <f t="shared" si="65"/>
        <v>0</v>
      </c>
      <c r="CI89" s="27">
        <f t="shared" si="66"/>
        <v>0</v>
      </c>
      <c r="CJ89" s="27">
        <f t="shared" si="67"/>
        <v>11.978477573135963</v>
      </c>
      <c r="CK89" s="27">
        <f t="shared" si="68"/>
        <v>12.021522426864037</v>
      </c>
      <c r="CL89" s="27">
        <f t="shared" si="69"/>
        <v>0</v>
      </c>
    </row>
    <row r="90" spans="3:90" x14ac:dyDescent="0.15">
      <c r="C90" s="13">
        <v>85</v>
      </c>
      <c r="D90" s="14">
        <v>30</v>
      </c>
      <c r="E90" s="14">
        <f>IFERROR(IF(求节点([1]基础状态预期!$D$17:$D$33,[1]基础状态预期!F$17:F$33,$C90)&lt;=0,0,求节点([1]基础状态预期!$D$17:$D$33,[1]基础状态预期!F$17:F$33,$C90)),0)</f>
        <v>0</v>
      </c>
      <c r="F90" s="14">
        <f>IFERROR(IF(求节点([1]基础状态预期!$D$17:$D$33,[1]基础状态预期!G$17:G$33,$C90)&lt;=0,0,求节点([1]基础状态预期!$D$17:$D$33,[1]基础状态预期!G$17:G$33,$C90)),0)</f>
        <v>0</v>
      </c>
      <c r="G90" s="14">
        <f>IFERROR(IF(求节点([1]基础状态预期!$D$17:$D$33,[1]基础状态预期!H$17:H$33,$C90)&lt;=0,0,求节点([1]基础状态预期!$D$17:$D$33,[1]基础状态预期!H$17:H$33,$C90)),0)</f>
        <v>0</v>
      </c>
      <c r="H90" s="14">
        <f>IFERROR(IF(求节点([1]基础状态预期!$D$17:$D$33,[1]基础状态预期!I$17:I$33,$C90)&lt;=0,0,求节点([1]基础状态预期!$D$17:$D$33,[1]基础状态预期!I$17:I$33,$C90)),0)</f>
        <v>0</v>
      </c>
      <c r="I90" s="14">
        <f>IFERROR(IF(求节点([1]基础状态预期!$D$17:$D$33,[1]基础状态预期!J$17:J$33,$C90)&lt;=0,0,求节点([1]基础状态预期!$D$17:$D$33,[1]基础状态预期!J$17:J$33,$C90)),0)</f>
        <v>6</v>
      </c>
      <c r="J90" s="14">
        <f>IFERROR(IF(求节点([1]基础状态预期!$D$17:$D$33,[1]基础状态预期!K$17:K$33,$C90)&lt;=0,0,求节点([1]基础状态预期!$D$17:$D$33,[1]基础状态预期!K$17:K$33,$C90)),0)</f>
        <v>0</v>
      </c>
      <c r="K90" s="14">
        <f>IFERROR(IF(求节点([1]基础状态预期!$D$17:$D$33,[1]基础状态预期!L$17:L$33,$C90)&lt;=0,0,求节点([1]基础状态预期!$D$17:$D$33,[1]基础状态预期!L$17:L$33,$C90)),0)</f>
        <v>0</v>
      </c>
      <c r="L90" s="14">
        <f>IFERROR(IF(求节点([1]基础状态预期!$D$17:$D$33,[1]基础状态预期!M$17:M$33,$C90)&lt;=0,0,求节点([1]基础状态预期!$D$17:$D$33,[1]基础状态预期!M$17:M$33,$C90)),0)</f>
        <v>0</v>
      </c>
      <c r="M90" s="14">
        <f>IFERROR(IF(求节点([1]基础状态预期!$D$17:$D$33,[1]基础状态预期!N$17:N$33,$C90)&lt;=0,0,求节点([1]基础状态预期!$D$17:$D$33,[1]基础状态预期!N$17:N$33,$C90)),0)</f>
        <v>0</v>
      </c>
      <c r="N90" s="14">
        <f>IFERROR(IF(求节点([1]基础状态预期!$D$17:$D$33,[1]基础状态预期!O$17:O$33,$C90)&lt;=0,0,求节点([1]基础状态预期!$D$17:$D$33,[1]基础状态预期!O$17:O$33,$C90)),0)</f>
        <v>4.9245636481763491</v>
      </c>
      <c r="O90" s="14">
        <f t="shared" si="42"/>
        <v>0</v>
      </c>
      <c r="P90" s="14">
        <f t="shared" si="43"/>
        <v>6</v>
      </c>
      <c r="Q90" s="14">
        <f t="shared" si="44"/>
        <v>10</v>
      </c>
      <c r="R90" s="14">
        <f t="shared" si="45"/>
        <v>22</v>
      </c>
      <c r="S90" s="14">
        <f t="shared" si="46"/>
        <v>82</v>
      </c>
      <c r="T90" s="32">
        <f>IFERROR(IF(求节点([1]基础状态预期!$D$17:$D$55,[1]基础状态预期!P$17:P$55,$C90)&lt;=0,0,求节点([1]基础状态预期!$D$17:$D$55,[1]基础状态预期!P$17:P$55,$C90)),0)</f>
        <v>0</v>
      </c>
      <c r="U90" s="32">
        <f>IFERROR(IF(求节点([1]基础状态预期!$D$17:$D$55,[1]基础状态预期!Q$17:Q$55,$C90)&lt;=0,0,求节点([1]基础状态预期!$D$17:$D$55,[1]基础状态预期!Q$17:Q$55,$C90)),0)</f>
        <v>0</v>
      </c>
      <c r="V90" s="32">
        <f>IFERROR(IF(求节点([1]基础状态预期!$D$17:$D$55,[1]基础状态预期!R$17:R$55,$C90)&lt;=0,0,求节点([1]基础状态预期!$D$17:$D$55,[1]基础状态预期!R$17:R$55,$C90)),0)</f>
        <v>3.4</v>
      </c>
      <c r="W90" s="32">
        <f>IFERROR(IF(求节点([1]基础状态预期!$D$17:$D$55,[1]基础状态预期!S$17:S$55,$C90)&lt;=0,0,求节点([1]基础状态预期!$D$17:$D$55,[1]基础状态预期!S$17:S$55,$C90)),0)</f>
        <v>3.4</v>
      </c>
      <c r="X90" s="32">
        <f>IFERROR(IF(求节点([1]基础状态预期!$D$17:$D$55,[1]基础状态预期!T$17:T$55,$C90)&lt;=0,0,求节点([1]基础状态预期!$D$17:$D$55,[1]基础状态预期!T$17:T$55,$C90)),0)</f>
        <v>3.4</v>
      </c>
      <c r="Y90" s="32">
        <f>IFERROR(IF(求节点([1]基础状态预期!$D$17:$D$55,[1]基础状态预期!U$17:U$55,$C90)&lt;=0,0,求节点([1]基础状态预期!$D$17:$D$55,[1]基础状态预期!U$17:U$55,$C90)),0)</f>
        <v>0</v>
      </c>
      <c r="Z90" s="32">
        <f>MIN(IFERROR(IF(求节点([1]基础状态预期!$D$17:$D$55,[1]基础状态预期!V$17:V$55,$C90)&lt;=0,0,求节点([1]基础状态预期!$D$17:$D$55,[1]基础状态预期!V$17:V$55,$C90)),0),10)</f>
        <v>0</v>
      </c>
      <c r="AA90" s="32">
        <f>MIN(IFERROR(IF(求节点([1]基础状态预期!$D$17:$D$55,[1]基础状态预期!W$17:W$55,$C90)&lt;=0,0,求节点([1]基础状态预期!$D$17:$D$55,[1]基础状态预期!W$17:W$55,$C90)),0),60)</f>
        <v>60</v>
      </c>
      <c r="AB90" s="32">
        <f>MIN(IFERROR(IF(求节点([1]基础状态预期!$D$17:$D$55,[1]基础状态预期!X$17:X$55,$C90)&lt;=0,0,求节点([1]基础状态预期!$D$17:$D$55,[1]基础状态预期!X$17:X$55,$C90)),0),80)</f>
        <v>80</v>
      </c>
      <c r="AC90" s="32">
        <f>MIN(IFERROR(IF(求节点([1]基础状态预期!$D$17:$D$55,[1]基础状态预期!Y$17:Y$55,$C90)&lt;=0,0,求节点([1]基础状态预期!$D$17:$D$55,[1]基础状态预期!Y$17:Y$55,$C90)),0),80)</f>
        <v>80</v>
      </c>
      <c r="AD90" s="32">
        <f>IFERROR(IF(求节点([1]基础状态预期!$D$17:$D$55,[1]基础状态预期!Z$17:Z$55,$C90)&lt;=0,0,求节点([1]基础状态预期!$D$17:$D$55,[1]基础状态预期!Z$17:Z$55,$C90)),0)</f>
        <v>0</v>
      </c>
      <c r="AE90" s="32">
        <f>IFERROR(IF(求节点([1]基础状态预期!$D$17:$D$55,[1]基础状态预期!AA$17:AA$55,$C90)&lt;=0,0,求节点([1]基础状态预期!$D$17:$D$55,[1]基础状态预期!AA$17:AA$55,$C90)),0)</f>
        <v>0</v>
      </c>
      <c r="AF90" s="32">
        <f>IFERROR(IF(求节点([1]基础状态预期!$D$17:$D$55,[1]基础状态预期!AB$17:AB$55,$C90)&lt;=0,0,求节点([1]基础状态预期!$D$17:$D$55,[1]基础状态预期!AB$17:AB$55,$C90)),0)</f>
        <v>0</v>
      </c>
      <c r="AG90" s="32">
        <f>IFERROR(IF(求节点([1]基础状态预期!$D$17:$D$55,[1]基础状态预期!AC$17:AC$55,$C90)&lt;=0,0,求节点([1]基础状态预期!$D$17:$D$55,[1]基础状态预期!AC$17:AC$55,$C90)),0)</f>
        <v>0</v>
      </c>
      <c r="AH90" s="32">
        <f>IFERROR(IF(求节点([1]基础状态预期!$D$17:$D$55,[1]基础状态预期!AD$17:AD$55,$C90)&lt;=0,0,求节点([1]基础状态预期!$D$17:$D$55,[1]基础状态预期!AD$17:AD$55,$C90)),0)</f>
        <v>2</v>
      </c>
      <c r="AI90" s="14">
        <f t="shared" si="47"/>
        <v>0</v>
      </c>
      <c r="AJ90" s="14">
        <f t="shared" si="48"/>
        <v>0</v>
      </c>
      <c r="AK90" s="14">
        <f t="shared" si="49"/>
        <v>0</v>
      </c>
      <c r="AL90" s="14">
        <f t="shared" si="50"/>
        <v>0</v>
      </c>
      <c r="AM90" s="14">
        <f t="shared" si="51"/>
        <v>80</v>
      </c>
      <c r="AN90" s="14">
        <v>0</v>
      </c>
      <c r="AO90" s="14">
        <f>IFERROR(IF(求节点([1]各r阵容卡情况!$F$11:$F$27,[1]各r阵容卡情况!G$11:G$27,$C90)&lt;=0,0,求节点([1]各r阵容卡情况!$F$11:$F$27,[1]各r阵容卡情况!G$11:G$27,$C90)),0)</f>
        <v>0</v>
      </c>
      <c r="AP90" s="14">
        <f>IFERROR(IF(求节点([1]各r阵容卡情况!$F$11:$F$27,[1]各r阵容卡情况!H$11:H$27,$C90)&lt;=0,0,求节点([1]各r阵容卡情况!$F$11:$F$27,[1]各r阵容卡情况!H$11:H$27,$C90)),0)</f>
        <v>11.965601517098321</v>
      </c>
      <c r="AQ90" s="14">
        <f>IFERROR(IF(求节点([1]各r阵容卡情况!$F$11:$F$27,[1]各r阵容卡情况!I$11:I$27,$C90)&lt;=0,0,求节点([1]各r阵容卡情况!$F$11:$F$27,[1]各r阵容卡情况!I$11:I$27,$C90)),0)</f>
        <v>12.034398482901679</v>
      </c>
      <c r="AR90" s="14">
        <f>IFERROR(IF(求节点([1]各r阵容卡情况!$F$11:$F$27,[1]各r阵容卡情况!J$11:J$27,$C90)&lt;=0,0,求节点([1]各r阵容卡情况!$F$11:$F$27,[1]各r阵容卡情况!J$11:J$27,$C90)),0)</f>
        <v>0</v>
      </c>
      <c r="AS90" s="14">
        <v>0</v>
      </c>
      <c r="AT90" s="14">
        <f>IFERROR(IF(求节点([1]各r阵容卡情况!$F$11:$F$27,[1]各r阵容卡情况!K$11:K$27,$C90)&lt;=0,0,求节点([1]各r阵容卡情况!$F$11:$F$27,[1]各r阵容卡情况!K$11:K$27,$C90)),0)</f>
        <v>3</v>
      </c>
      <c r="AU90" s="14">
        <f>IFERROR(IF(求节点([1]各r阵容卡情况!$F$11:$F$27,[1]各r阵容卡情况!L$11:L$27,$C90)&lt;=0,0,求节点([1]各r阵容卡情况!$F$11:$F$27,[1]各r阵容卡情况!L$11:L$27,$C90)),0)</f>
        <v>6</v>
      </c>
      <c r="AV90" s="14">
        <f>IFERROR(IF(求节点([1]各r阵容卡情况!$F$11:$F$27,[1]各r阵容卡情况!M$11:M$27,$C90)&lt;=0,0,求节点([1]各r阵容卡情况!$F$11:$F$27,[1]各r阵容卡情况!M$11:M$27,$C90)),0)</f>
        <v>5.5523410263218134</v>
      </c>
      <c r="AW90" s="14">
        <f>IFERROR(IF(求节点([1]各r阵容卡情况!$F$11:$F$27,[1]各r阵容卡情况!N$11:N$27,$C90)&lt;=0,0,求节点([1]各r阵容卡情况!$F$11:$F$27,[1]各r阵容卡情况!N$11:N$27,$C90)),0)</f>
        <v>4.5505628627591221</v>
      </c>
      <c r="AX90" s="14">
        <f t="shared" si="52"/>
        <v>0</v>
      </c>
      <c r="AY90" s="14">
        <f t="shared" si="53"/>
        <v>15</v>
      </c>
      <c r="AZ90" s="14">
        <f t="shared" si="54"/>
        <v>40</v>
      </c>
      <c r="BA90" s="14">
        <f t="shared" si="55"/>
        <v>58</v>
      </c>
      <c r="BB90" s="14">
        <f t="shared" si="56"/>
        <v>82</v>
      </c>
      <c r="BC90" s="14">
        <v>0</v>
      </c>
      <c r="BD90" s="15">
        <f>IFERROR(IF(求节点([1]各r阵容卡情况!$F$11:$F$27,[1]各r阵容卡情况!S$11:S$27,$C90)&lt;=0,0,求节点([1]各r阵容卡情况!$F$11:$F$27,[1]各r阵容卡情况!S$11:S$27,$C90)),0)</f>
        <v>3.3518530969658524</v>
      </c>
      <c r="BE90" s="15">
        <f>IFERROR(IF(求节点([1]各r阵容卡情况!$F$11:$F$27,[1]各r阵容卡情况!T$11:T$27,$C90)&lt;=0,0,求节点([1]各r阵容卡情况!$F$11:$F$27,[1]各r阵容卡情况!T$11:T$27,$C90)),0)</f>
        <v>3.3518530969658524</v>
      </c>
      <c r="BF90" s="15">
        <f>IFERROR(IF(求节点([1]各r阵容卡情况!$F$11:$F$27,[1]各r阵容卡情况!U$11:U$27,$C90)&lt;=0,0,求节点([1]各r阵容卡情况!$F$11:$F$27,[1]各r阵容卡情况!U$11:U$27,$C90)),0)</f>
        <v>3.3518530969658524</v>
      </c>
      <c r="BG90" s="15">
        <f>IFERROR(IF(求节点([1]各r阵容卡情况!$F$11:$F$27,[1]各r阵容卡情况!V$11:V$27,$C90)&lt;=0,0,求节点([1]各r阵容卡情况!$F$11:$F$27,[1]各r阵容卡情况!V$11:V$27,$C90)),0)</f>
        <v>3.3518530969658524</v>
      </c>
      <c r="BH90" s="14">
        <f t="shared" si="57"/>
        <v>10</v>
      </c>
      <c r="BI90" s="14">
        <f t="shared" si="57"/>
        <v>10</v>
      </c>
      <c r="BJ90" s="14">
        <f t="shared" si="58"/>
        <v>60</v>
      </c>
      <c r="BK90" s="14">
        <f t="shared" si="59"/>
        <v>80</v>
      </c>
      <c r="BL90" s="14">
        <f t="shared" si="59"/>
        <v>80</v>
      </c>
      <c r="BM90" s="14">
        <v>0</v>
      </c>
      <c r="BN90" s="14">
        <f>IFERROR(IF(求节点([1]各r阵容卡情况!$F$11:$F$27,[1]各r阵容卡情况!AA$11:AA$27,$C90)&lt;=0,0,求节点([1]各r阵容卡情况!$F$11:$F$27,[1]各r阵容卡情况!AA$11:AA$27,$C90)),0)</f>
        <v>0</v>
      </c>
      <c r="BO90" s="14">
        <f>IFERROR(IF(求节点([1]各r阵容卡情况!$F$11:$F$27,[1]各r阵容卡情况!AB$11:AB$27,$C90)&lt;=0,0,求节点([1]各r阵容卡情况!$F$11:$F$27,[1]各r阵容卡情况!AB$11:AB$27,$C90)),0)</f>
        <v>2</v>
      </c>
      <c r="BP90" s="14">
        <f>IFERROR(IF(求节点([1]各r阵容卡情况!$F$11:$F$27,[1]各r阵容卡情况!AC$11:AC$27,$C90)&lt;=0,0,求节点([1]各r阵容卡情况!$F$11:$F$27,[1]各r阵容卡情况!AC$11:AC$27,$C90)),0)</f>
        <v>2</v>
      </c>
      <c r="BQ90" s="14">
        <f>IFERROR(IF(求节点([1]各r阵容卡情况!$F$11:$F$27,[1]各r阵容卡情况!AD$11:AD$27,$C90)&lt;=0,0,求节点([1]各r阵容卡情况!$F$11:$F$27,[1]各r阵容卡情况!AD$11:AD$27,$C90)),0)</f>
        <v>2</v>
      </c>
      <c r="BR90" s="14">
        <f t="shared" si="60"/>
        <v>0</v>
      </c>
      <c r="BS90" s="14">
        <f t="shared" si="61"/>
        <v>0</v>
      </c>
      <c r="BT90" s="14">
        <f t="shared" si="62"/>
        <v>4</v>
      </c>
      <c r="BU90" s="14">
        <f t="shared" si="63"/>
        <v>30</v>
      </c>
      <c r="BV90" s="14">
        <f t="shared" si="64"/>
        <v>80</v>
      </c>
      <c r="CH90" s="27">
        <f t="shared" si="65"/>
        <v>0</v>
      </c>
      <c r="CI90" s="27">
        <f t="shared" si="66"/>
        <v>0</v>
      </c>
      <c r="CJ90" s="27">
        <f t="shared" si="67"/>
        <v>11.965601517098321</v>
      </c>
      <c r="CK90" s="27">
        <f t="shared" si="68"/>
        <v>12.034398482901679</v>
      </c>
      <c r="CL90" s="27">
        <f t="shared" si="69"/>
        <v>0</v>
      </c>
    </row>
    <row r="91" spans="3:90" x14ac:dyDescent="0.15">
      <c r="C91" s="13">
        <v>86</v>
      </c>
      <c r="D91" s="14">
        <v>30</v>
      </c>
      <c r="E91" s="14">
        <f>IFERROR(IF(求节点([1]基础状态预期!$D$17:$D$33,[1]基础状态预期!F$17:F$33,$C91)&lt;=0,0,求节点([1]基础状态预期!$D$17:$D$33,[1]基础状态预期!F$17:F$33,$C91)),0)</f>
        <v>0</v>
      </c>
      <c r="F91" s="14">
        <f>IFERROR(IF(求节点([1]基础状态预期!$D$17:$D$33,[1]基础状态预期!G$17:G$33,$C91)&lt;=0,0,求节点([1]基础状态预期!$D$17:$D$33,[1]基础状态预期!G$17:G$33,$C91)),0)</f>
        <v>0</v>
      </c>
      <c r="G91" s="14">
        <f>IFERROR(IF(求节点([1]基础状态预期!$D$17:$D$33,[1]基础状态预期!H$17:H$33,$C91)&lt;=0,0,求节点([1]基础状态预期!$D$17:$D$33,[1]基础状态预期!H$17:H$33,$C91)),0)</f>
        <v>0</v>
      </c>
      <c r="H91" s="14">
        <f>IFERROR(IF(求节点([1]基础状态预期!$D$17:$D$33,[1]基础状态预期!I$17:I$33,$C91)&lt;=0,0,求节点([1]基础状态预期!$D$17:$D$33,[1]基础状态预期!I$17:I$33,$C91)),0)</f>
        <v>0</v>
      </c>
      <c r="I91" s="14">
        <f>IFERROR(IF(求节点([1]基础状态预期!$D$17:$D$33,[1]基础状态预期!J$17:J$33,$C91)&lt;=0,0,求节点([1]基础状态预期!$D$17:$D$33,[1]基础状态预期!J$17:J$33,$C91)),0)</f>
        <v>6</v>
      </c>
      <c r="J91" s="14">
        <f>IFERROR(IF(求节点([1]基础状态预期!$D$17:$D$33,[1]基础状态预期!K$17:K$33,$C91)&lt;=0,0,求节点([1]基础状态预期!$D$17:$D$33,[1]基础状态预期!K$17:K$33,$C91)),0)</f>
        <v>0</v>
      </c>
      <c r="K91" s="14">
        <f>IFERROR(IF(求节点([1]基础状态预期!$D$17:$D$33,[1]基础状态预期!L$17:L$33,$C91)&lt;=0,0,求节点([1]基础状态预期!$D$17:$D$33,[1]基础状态预期!L$17:L$33,$C91)),0)</f>
        <v>0</v>
      </c>
      <c r="L91" s="14">
        <f>IFERROR(IF(求节点([1]基础状态预期!$D$17:$D$33,[1]基础状态预期!M$17:M$33,$C91)&lt;=0,0,求节点([1]基础状态预期!$D$17:$D$33,[1]基础状态预期!M$17:M$33,$C91)),0)</f>
        <v>0</v>
      </c>
      <c r="M91" s="14">
        <f>IFERROR(IF(求节点([1]基础状态预期!$D$17:$D$33,[1]基础状态预期!N$17:N$33,$C91)&lt;=0,0,求节点([1]基础状态预期!$D$17:$D$33,[1]基础状态预期!N$17:N$33,$C91)),0)</f>
        <v>0</v>
      </c>
      <c r="N91" s="14">
        <f>IFERROR(IF(求节点([1]基础状态预期!$D$17:$D$33,[1]基础状态预期!O$17:O$33,$C91)&lt;=0,0,求节点([1]基础状态预期!$D$17:$D$33,[1]基础状态预期!O$17:O$33,$C91)),0)</f>
        <v>4.9245636481763491</v>
      </c>
      <c r="O91" s="14">
        <f t="shared" si="42"/>
        <v>0</v>
      </c>
      <c r="P91" s="14">
        <f t="shared" si="43"/>
        <v>6</v>
      </c>
      <c r="Q91" s="14">
        <f t="shared" si="44"/>
        <v>10</v>
      </c>
      <c r="R91" s="14">
        <f t="shared" si="45"/>
        <v>22</v>
      </c>
      <c r="S91" s="14">
        <f t="shared" si="46"/>
        <v>82</v>
      </c>
      <c r="T91" s="32">
        <f>IFERROR(IF(求节点([1]基础状态预期!$D$17:$D$55,[1]基础状态预期!P$17:P$55,$C91)&lt;=0,0,求节点([1]基础状态预期!$D$17:$D$55,[1]基础状态预期!P$17:P$55,$C91)),0)</f>
        <v>0</v>
      </c>
      <c r="U91" s="32">
        <f>IFERROR(IF(求节点([1]基础状态预期!$D$17:$D$55,[1]基础状态预期!Q$17:Q$55,$C91)&lt;=0,0,求节点([1]基础状态预期!$D$17:$D$55,[1]基础状态预期!Q$17:Q$55,$C91)),0)</f>
        <v>0</v>
      </c>
      <c r="V91" s="32">
        <f>IFERROR(IF(求节点([1]基础状态预期!$D$17:$D$55,[1]基础状态预期!R$17:R$55,$C91)&lt;=0,0,求节点([1]基础状态预期!$D$17:$D$55,[1]基础状态预期!R$17:R$55,$C91)),0)</f>
        <v>3.44</v>
      </c>
      <c r="W91" s="32">
        <f>IFERROR(IF(求节点([1]基础状态预期!$D$17:$D$55,[1]基础状态预期!S$17:S$55,$C91)&lt;=0,0,求节点([1]基础状态预期!$D$17:$D$55,[1]基础状态预期!S$17:S$55,$C91)),0)</f>
        <v>3.44</v>
      </c>
      <c r="X91" s="32">
        <f>IFERROR(IF(求节点([1]基础状态预期!$D$17:$D$55,[1]基础状态预期!T$17:T$55,$C91)&lt;=0,0,求节点([1]基础状态预期!$D$17:$D$55,[1]基础状态预期!T$17:T$55,$C91)),0)</f>
        <v>3.44</v>
      </c>
      <c r="Y91" s="32">
        <f>IFERROR(IF(求节点([1]基础状态预期!$D$17:$D$55,[1]基础状态预期!U$17:U$55,$C91)&lt;=0,0,求节点([1]基础状态预期!$D$17:$D$55,[1]基础状态预期!U$17:U$55,$C91)),0)</f>
        <v>0</v>
      </c>
      <c r="Z91" s="32">
        <f>MIN(IFERROR(IF(求节点([1]基础状态预期!$D$17:$D$55,[1]基础状态预期!V$17:V$55,$C91)&lt;=0,0,求节点([1]基础状态预期!$D$17:$D$55,[1]基础状态预期!V$17:V$55,$C91)),0),10)</f>
        <v>0</v>
      </c>
      <c r="AA91" s="32">
        <f>MIN(IFERROR(IF(求节点([1]基础状态预期!$D$17:$D$55,[1]基础状态预期!W$17:W$55,$C91)&lt;=0,0,求节点([1]基础状态预期!$D$17:$D$55,[1]基础状态预期!W$17:W$55,$C91)),0),60)</f>
        <v>60</v>
      </c>
      <c r="AB91" s="32">
        <f>MIN(IFERROR(IF(求节点([1]基础状态预期!$D$17:$D$55,[1]基础状态预期!X$17:X$55,$C91)&lt;=0,0,求节点([1]基础状态预期!$D$17:$D$55,[1]基础状态预期!X$17:X$55,$C91)),0),80)</f>
        <v>80</v>
      </c>
      <c r="AC91" s="32">
        <f>MIN(IFERROR(IF(求节点([1]基础状态预期!$D$17:$D$55,[1]基础状态预期!Y$17:Y$55,$C91)&lt;=0,0,求节点([1]基础状态预期!$D$17:$D$55,[1]基础状态预期!Y$17:Y$55,$C91)),0),80)</f>
        <v>80</v>
      </c>
      <c r="AD91" s="32">
        <f>IFERROR(IF(求节点([1]基础状态预期!$D$17:$D$55,[1]基础状态预期!Z$17:Z$55,$C91)&lt;=0,0,求节点([1]基础状态预期!$D$17:$D$55,[1]基础状态预期!Z$17:Z$55,$C91)),0)</f>
        <v>0</v>
      </c>
      <c r="AE91" s="32">
        <f>IFERROR(IF(求节点([1]基础状态预期!$D$17:$D$55,[1]基础状态预期!AA$17:AA$55,$C91)&lt;=0,0,求节点([1]基础状态预期!$D$17:$D$55,[1]基础状态预期!AA$17:AA$55,$C91)),0)</f>
        <v>0</v>
      </c>
      <c r="AF91" s="32">
        <f>IFERROR(IF(求节点([1]基础状态预期!$D$17:$D$55,[1]基础状态预期!AB$17:AB$55,$C91)&lt;=0,0,求节点([1]基础状态预期!$D$17:$D$55,[1]基础状态预期!AB$17:AB$55,$C91)),0)</f>
        <v>0</v>
      </c>
      <c r="AG91" s="32">
        <f>IFERROR(IF(求节点([1]基础状态预期!$D$17:$D$55,[1]基础状态预期!AC$17:AC$55,$C91)&lt;=0,0,求节点([1]基础状态预期!$D$17:$D$55,[1]基础状态预期!AC$17:AC$55,$C91)),0)</f>
        <v>0</v>
      </c>
      <c r="AH91" s="32">
        <f>IFERROR(IF(求节点([1]基础状态预期!$D$17:$D$55,[1]基础状态预期!AD$17:AD$55,$C91)&lt;=0,0,求节点([1]基础状态预期!$D$17:$D$55,[1]基础状态预期!AD$17:AD$55,$C91)),0)</f>
        <v>2</v>
      </c>
      <c r="AI91" s="14">
        <f t="shared" si="47"/>
        <v>0</v>
      </c>
      <c r="AJ91" s="14">
        <f t="shared" si="48"/>
        <v>0</v>
      </c>
      <c r="AK91" s="14">
        <f t="shared" si="49"/>
        <v>0</v>
      </c>
      <c r="AL91" s="14">
        <f t="shared" si="50"/>
        <v>0</v>
      </c>
      <c r="AM91" s="14">
        <f t="shared" si="51"/>
        <v>80</v>
      </c>
      <c r="AN91" s="14">
        <v>0</v>
      </c>
      <c r="AO91" s="14">
        <f>IFERROR(IF(求节点([1]各r阵容卡情况!$F$11:$F$27,[1]各r阵容卡情况!G$11:G$27,$C91)&lt;=0,0,求节点([1]各r阵容卡情况!$F$11:$F$27,[1]各r阵容卡情况!G$11:G$27,$C91)),0)</f>
        <v>0</v>
      </c>
      <c r="AP91" s="14">
        <f>IFERROR(IF(求节点([1]各r阵容卡情况!$F$11:$F$27,[1]各r阵容卡情况!H$11:H$27,$C91)&lt;=0,0,求节点([1]各r阵容卡情况!$F$11:$F$27,[1]各r阵容卡情况!H$11:H$27,$C91)),0)</f>
        <v>11.952725461060679</v>
      </c>
      <c r="AQ91" s="14">
        <f>IFERROR(IF(求节点([1]各r阵容卡情况!$F$11:$F$27,[1]各r阵容卡情况!I$11:I$27,$C91)&lt;=0,0,求节点([1]各r阵容卡情况!$F$11:$F$27,[1]各r阵容卡情况!I$11:I$27,$C91)),0)</f>
        <v>12.047274538939321</v>
      </c>
      <c r="AR91" s="14">
        <f>IFERROR(IF(求节点([1]各r阵容卡情况!$F$11:$F$27,[1]各r阵容卡情况!J$11:J$27,$C91)&lt;=0,0,求节点([1]各r阵容卡情况!$F$11:$F$27,[1]各r阵容卡情况!J$11:J$27,$C91)),0)</f>
        <v>0</v>
      </c>
      <c r="AS91" s="14">
        <v>0</v>
      </c>
      <c r="AT91" s="14">
        <f>IFERROR(IF(求节点([1]各r阵容卡情况!$F$11:$F$27,[1]各r阵容卡情况!K$11:K$27,$C91)&lt;=0,0,求节点([1]各r阵容卡情况!$F$11:$F$27,[1]各r阵容卡情况!K$11:K$27,$C91)),0)</f>
        <v>3</v>
      </c>
      <c r="AU91" s="14">
        <f>IFERROR(IF(求节点([1]各r阵容卡情况!$F$11:$F$27,[1]各r阵容卡情况!L$11:L$27,$C91)&lt;=0,0,求节点([1]各r阵容卡情况!$F$11:$F$27,[1]各r阵容卡情况!L$11:L$27,$C91)),0)</f>
        <v>6</v>
      </c>
      <c r="AV91" s="14">
        <f>IFERROR(IF(求节点([1]各r阵容卡情况!$F$11:$F$27,[1]各r阵容卡情况!M$11:M$27,$C91)&lt;=0,0,求节点([1]各r阵容卡情况!$F$11:$F$27,[1]各r阵容卡情况!M$11:M$27,$C91)),0)</f>
        <v>5.5849799498819443</v>
      </c>
      <c r="AW91" s="14">
        <f>IFERROR(IF(求节点([1]各r阵容卡情况!$F$11:$F$27,[1]各r阵容卡情况!N$11:N$27,$C91)&lt;=0,0,求节点([1]各r阵容卡情况!$F$11:$F$27,[1]各r阵容卡情况!N$11:N$27,$C91)),0)</f>
        <v>4.5965602489385766</v>
      </c>
      <c r="AX91" s="14">
        <f t="shared" si="52"/>
        <v>0</v>
      </c>
      <c r="AY91" s="14">
        <f t="shared" si="53"/>
        <v>15</v>
      </c>
      <c r="AZ91" s="14">
        <f t="shared" si="54"/>
        <v>40</v>
      </c>
      <c r="BA91" s="14">
        <f t="shared" si="55"/>
        <v>58</v>
      </c>
      <c r="BB91" s="14">
        <f t="shared" si="56"/>
        <v>82</v>
      </c>
      <c r="BC91" s="14">
        <v>0</v>
      </c>
      <c r="BD91" s="15">
        <f>IFERROR(IF(求节点([1]各r阵容卡情况!$F$11:$F$27,[1]各r阵容卡情况!S$11:S$27,$C91)&lt;=0,0,求节点([1]各r阵容卡情况!$F$11:$F$27,[1]各r阵容卡情况!S$11:S$27,$C91)),0)</f>
        <v>3.3738307259421476</v>
      </c>
      <c r="BE91" s="15">
        <f>IFERROR(IF(求节点([1]各r阵容卡情况!$F$11:$F$27,[1]各r阵容卡情况!T$11:T$27,$C91)&lt;=0,0,求节点([1]各r阵容卡情况!$F$11:$F$27,[1]各r阵容卡情况!T$11:T$27,$C91)),0)</f>
        <v>3.3738307259421476</v>
      </c>
      <c r="BF91" s="15">
        <f>IFERROR(IF(求节点([1]各r阵容卡情况!$F$11:$F$27,[1]各r阵容卡情况!U$11:U$27,$C91)&lt;=0,0,求节点([1]各r阵容卡情况!$F$11:$F$27,[1]各r阵容卡情况!U$11:U$27,$C91)),0)</f>
        <v>3.3738307259421476</v>
      </c>
      <c r="BG91" s="15">
        <f>IFERROR(IF(求节点([1]各r阵容卡情况!$F$11:$F$27,[1]各r阵容卡情况!V$11:V$27,$C91)&lt;=0,0,求节点([1]各r阵容卡情况!$F$11:$F$27,[1]各r阵容卡情况!V$11:V$27,$C91)),0)</f>
        <v>3.3738307259421476</v>
      </c>
      <c r="BH91" s="14">
        <f t="shared" si="57"/>
        <v>10</v>
      </c>
      <c r="BI91" s="14">
        <f t="shared" si="57"/>
        <v>10</v>
      </c>
      <c r="BJ91" s="14">
        <f t="shared" si="58"/>
        <v>60</v>
      </c>
      <c r="BK91" s="14">
        <f t="shared" si="59"/>
        <v>80</v>
      </c>
      <c r="BL91" s="14">
        <f t="shared" si="59"/>
        <v>80</v>
      </c>
      <c r="BM91" s="14">
        <v>0</v>
      </c>
      <c r="BN91" s="14">
        <f>IFERROR(IF(求节点([1]各r阵容卡情况!$F$11:$F$27,[1]各r阵容卡情况!AA$11:AA$27,$C91)&lt;=0,0,求节点([1]各r阵容卡情况!$F$11:$F$27,[1]各r阵容卡情况!AA$11:AA$27,$C91)),0)</f>
        <v>0</v>
      </c>
      <c r="BO91" s="14">
        <f>IFERROR(IF(求节点([1]各r阵容卡情况!$F$11:$F$27,[1]各r阵容卡情况!AB$11:AB$27,$C91)&lt;=0,0,求节点([1]各r阵容卡情况!$F$11:$F$27,[1]各r阵容卡情况!AB$11:AB$27,$C91)),0)</f>
        <v>2</v>
      </c>
      <c r="BP91" s="14">
        <f>IFERROR(IF(求节点([1]各r阵容卡情况!$F$11:$F$27,[1]各r阵容卡情况!AC$11:AC$27,$C91)&lt;=0,0,求节点([1]各r阵容卡情况!$F$11:$F$27,[1]各r阵容卡情况!AC$11:AC$27,$C91)),0)</f>
        <v>2</v>
      </c>
      <c r="BQ91" s="14">
        <f>IFERROR(IF(求节点([1]各r阵容卡情况!$F$11:$F$27,[1]各r阵容卡情况!AD$11:AD$27,$C91)&lt;=0,0,求节点([1]各r阵容卡情况!$F$11:$F$27,[1]各r阵容卡情况!AD$11:AD$27,$C91)),0)</f>
        <v>2</v>
      </c>
      <c r="BR91" s="14">
        <f t="shared" si="60"/>
        <v>0</v>
      </c>
      <c r="BS91" s="14">
        <f t="shared" si="61"/>
        <v>0</v>
      </c>
      <c r="BT91" s="14">
        <f t="shared" si="62"/>
        <v>4</v>
      </c>
      <c r="BU91" s="14">
        <f t="shared" si="63"/>
        <v>30</v>
      </c>
      <c r="BV91" s="14">
        <f t="shared" si="64"/>
        <v>80</v>
      </c>
      <c r="CH91" s="27">
        <f t="shared" si="65"/>
        <v>0</v>
      </c>
      <c r="CI91" s="27">
        <f t="shared" si="66"/>
        <v>0</v>
      </c>
      <c r="CJ91" s="27">
        <f t="shared" si="67"/>
        <v>11.952725461060679</v>
      </c>
      <c r="CK91" s="27">
        <f t="shared" si="68"/>
        <v>12.047274538939321</v>
      </c>
      <c r="CL91" s="27">
        <f t="shared" si="69"/>
        <v>0</v>
      </c>
    </row>
    <row r="92" spans="3:90" x14ac:dyDescent="0.15">
      <c r="C92" s="13">
        <v>87</v>
      </c>
      <c r="D92" s="14">
        <v>30</v>
      </c>
      <c r="E92" s="14">
        <f>IFERROR(IF(求节点([1]基础状态预期!$D$17:$D$33,[1]基础状态预期!F$17:F$33,$C92)&lt;=0,0,求节点([1]基础状态预期!$D$17:$D$33,[1]基础状态预期!F$17:F$33,$C92)),0)</f>
        <v>0</v>
      </c>
      <c r="F92" s="14">
        <f>IFERROR(IF(求节点([1]基础状态预期!$D$17:$D$33,[1]基础状态预期!G$17:G$33,$C92)&lt;=0,0,求节点([1]基础状态预期!$D$17:$D$33,[1]基础状态预期!G$17:G$33,$C92)),0)</f>
        <v>0</v>
      </c>
      <c r="G92" s="14">
        <f>IFERROR(IF(求节点([1]基础状态预期!$D$17:$D$33,[1]基础状态预期!H$17:H$33,$C92)&lt;=0,0,求节点([1]基础状态预期!$D$17:$D$33,[1]基础状态预期!H$17:H$33,$C92)),0)</f>
        <v>0</v>
      </c>
      <c r="H92" s="14">
        <f>IFERROR(IF(求节点([1]基础状态预期!$D$17:$D$33,[1]基础状态预期!I$17:I$33,$C92)&lt;=0,0,求节点([1]基础状态预期!$D$17:$D$33,[1]基础状态预期!I$17:I$33,$C92)),0)</f>
        <v>0</v>
      </c>
      <c r="I92" s="14">
        <f>IFERROR(IF(求节点([1]基础状态预期!$D$17:$D$33,[1]基础状态预期!J$17:J$33,$C92)&lt;=0,0,求节点([1]基础状态预期!$D$17:$D$33,[1]基础状态预期!J$17:J$33,$C92)),0)</f>
        <v>6</v>
      </c>
      <c r="J92" s="14">
        <f>IFERROR(IF(求节点([1]基础状态预期!$D$17:$D$33,[1]基础状态预期!K$17:K$33,$C92)&lt;=0,0,求节点([1]基础状态预期!$D$17:$D$33,[1]基础状态预期!K$17:K$33,$C92)),0)</f>
        <v>0</v>
      </c>
      <c r="K92" s="14">
        <f>IFERROR(IF(求节点([1]基础状态预期!$D$17:$D$33,[1]基础状态预期!L$17:L$33,$C92)&lt;=0,0,求节点([1]基础状态预期!$D$17:$D$33,[1]基础状态预期!L$17:L$33,$C92)),0)</f>
        <v>0</v>
      </c>
      <c r="L92" s="14">
        <f>IFERROR(IF(求节点([1]基础状态预期!$D$17:$D$33,[1]基础状态预期!M$17:M$33,$C92)&lt;=0,0,求节点([1]基础状态预期!$D$17:$D$33,[1]基础状态预期!M$17:M$33,$C92)),0)</f>
        <v>0</v>
      </c>
      <c r="M92" s="14">
        <f>IFERROR(IF(求节点([1]基础状态预期!$D$17:$D$33,[1]基础状态预期!N$17:N$33,$C92)&lt;=0,0,求节点([1]基础状态预期!$D$17:$D$33,[1]基础状态预期!N$17:N$33,$C92)),0)</f>
        <v>0</v>
      </c>
      <c r="N92" s="14">
        <f>IFERROR(IF(求节点([1]基础状态预期!$D$17:$D$33,[1]基础状态预期!O$17:O$33,$C92)&lt;=0,0,求节点([1]基础状态预期!$D$17:$D$33,[1]基础状态预期!O$17:O$33,$C92)),0)</f>
        <v>4.9245636481763491</v>
      </c>
      <c r="O92" s="14">
        <f t="shared" si="42"/>
        <v>0</v>
      </c>
      <c r="P92" s="14">
        <f t="shared" si="43"/>
        <v>6</v>
      </c>
      <c r="Q92" s="14">
        <f t="shared" si="44"/>
        <v>10</v>
      </c>
      <c r="R92" s="14">
        <f t="shared" si="45"/>
        <v>22</v>
      </c>
      <c r="S92" s="14">
        <f t="shared" si="46"/>
        <v>82</v>
      </c>
      <c r="T92" s="32">
        <f>IFERROR(IF(求节点([1]基础状态预期!$D$17:$D$55,[1]基础状态预期!P$17:P$55,$C92)&lt;=0,0,求节点([1]基础状态预期!$D$17:$D$55,[1]基础状态预期!P$17:P$55,$C92)),0)</f>
        <v>0</v>
      </c>
      <c r="U92" s="32">
        <f>IFERROR(IF(求节点([1]基础状态预期!$D$17:$D$55,[1]基础状态预期!Q$17:Q$55,$C92)&lt;=0,0,求节点([1]基础状态预期!$D$17:$D$55,[1]基础状态预期!Q$17:Q$55,$C92)),0)</f>
        <v>0</v>
      </c>
      <c r="V92" s="32">
        <f>IFERROR(IF(求节点([1]基础状态预期!$D$17:$D$55,[1]基础状态预期!R$17:R$55,$C92)&lt;=0,0,求节点([1]基础状态预期!$D$17:$D$55,[1]基础状态预期!R$17:R$55,$C92)),0)</f>
        <v>3.48</v>
      </c>
      <c r="W92" s="32">
        <f>IFERROR(IF(求节点([1]基础状态预期!$D$17:$D$55,[1]基础状态预期!S$17:S$55,$C92)&lt;=0,0,求节点([1]基础状态预期!$D$17:$D$55,[1]基础状态预期!S$17:S$55,$C92)),0)</f>
        <v>3.48</v>
      </c>
      <c r="X92" s="32">
        <f>IFERROR(IF(求节点([1]基础状态预期!$D$17:$D$55,[1]基础状态预期!T$17:T$55,$C92)&lt;=0,0,求节点([1]基础状态预期!$D$17:$D$55,[1]基础状态预期!T$17:T$55,$C92)),0)</f>
        <v>3.48</v>
      </c>
      <c r="Y92" s="32">
        <f>IFERROR(IF(求节点([1]基础状态预期!$D$17:$D$55,[1]基础状态预期!U$17:U$55,$C92)&lt;=0,0,求节点([1]基础状态预期!$D$17:$D$55,[1]基础状态预期!U$17:U$55,$C92)),0)</f>
        <v>0</v>
      </c>
      <c r="Z92" s="32">
        <f>MIN(IFERROR(IF(求节点([1]基础状态预期!$D$17:$D$55,[1]基础状态预期!V$17:V$55,$C92)&lt;=0,0,求节点([1]基础状态预期!$D$17:$D$55,[1]基础状态预期!V$17:V$55,$C92)),0),10)</f>
        <v>0</v>
      </c>
      <c r="AA92" s="32">
        <f>MIN(IFERROR(IF(求节点([1]基础状态预期!$D$17:$D$55,[1]基础状态预期!W$17:W$55,$C92)&lt;=0,0,求节点([1]基础状态预期!$D$17:$D$55,[1]基础状态预期!W$17:W$55,$C92)),0),60)</f>
        <v>60</v>
      </c>
      <c r="AB92" s="32">
        <f>MIN(IFERROR(IF(求节点([1]基础状态预期!$D$17:$D$55,[1]基础状态预期!X$17:X$55,$C92)&lt;=0,0,求节点([1]基础状态预期!$D$17:$D$55,[1]基础状态预期!X$17:X$55,$C92)),0),80)</f>
        <v>80</v>
      </c>
      <c r="AC92" s="32">
        <f>MIN(IFERROR(IF(求节点([1]基础状态预期!$D$17:$D$55,[1]基础状态预期!Y$17:Y$55,$C92)&lt;=0,0,求节点([1]基础状态预期!$D$17:$D$55,[1]基础状态预期!Y$17:Y$55,$C92)),0),80)</f>
        <v>80</v>
      </c>
      <c r="AD92" s="32">
        <f>IFERROR(IF(求节点([1]基础状态预期!$D$17:$D$55,[1]基础状态预期!Z$17:Z$55,$C92)&lt;=0,0,求节点([1]基础状态预期!$D$17:$D$55,[1]基础状态预期!Z$17:Z$55,$C92)),0)</f>
        <v>0</v>
      </c>
      <c r="AE92" s="32">
        <f>IFERROR(IF(求节点([1]基础状态预期!$D$17:$D$55,[1]基础状态预期!AA$17:AA$55,$C92)&lt;=0,0,求节点([1]基础状态预期!$D$17:$D$55,[1]基础状态预期!AA$17:AA$55,$C92)),0)</f>
        <v>0</v>
      </c>
      <c r="AF92" s="32">
        <f>IFERROR(IF(求节点([1]基础状态预期!$D$17:$D$55,[1]基础状态预期!AB$17:AB$55,$C92)&lt;=0,0,求节点([1]基础状态预期!$D$17:$D$55,[1]基础状态预期!AB$17:AB$55,$C92)),0)</f>
        <v>0</v>
      </c>
      <c r="AG92" s="32">
        <f>IFERROR(IF(求节点([1]基础状态预期!$D$17:$D$55,[1]基础状态预期!AC$17:AC$55,$C92)&lt;=0,0,求节点([1]基础状态预期!$D$17:$D$55,[1]基础状态预期!AC$17:AC$55,$C92)),0)</f>
        <v>0</v>
      </c>
      <c r="AH92" s="32">
        <f>IFERROR(IF(求节点([1]基础状态预期!$D$17:$D$55,[1]基础状态预期!AD$17:AD$55,$C92)&lt;=0,0,求节点([1]基础状态预期!$D$17:$D$55,[1]基础状态预期!AD$17:AD$55,$C92)),0)</f>
        <v>2</v>
      </c>
      <c r="AI92" s="14">
        <f t="shared" si="47"/>
        <v>0</v>
      </c>
      <c r="AJ92" s="14">
        <f t="shared" si="48"/>
        <v>0</v>
      </c>
      <c r="AK92" s="14">
        <f t="shared" si="49"/>
        <v>0</v>
      </c>
      <c r="AL92" s="14">
        <f t="shared" si="50"/>
        <v>0</v>
      </c>
      <c r="AM92" s="14">
        <f t="shared" si="51"/>
        <v>80</v>
      </c>
      <c r="AN92" s="14">
        <v>0</v>
      </c>
      <c r="AO92" s="14">
        <f>IFERROR(IF(求节点([1]各r阵容卡情况!$F$11:$F$27,[1]各r阵容卡情况!G$11:G$27,$C92)&lt;=0,0,求节点([1]各r阵容卡情况!$F$11:$F$27,[1]各r阵容卡情况!G$11:G$27,$C92)),0)</f>
        <v>0</v>
      </c>
      <c r="AP92" s="14">
        <f>IFERROR(IF(求节点([1]各r阵容卡情况!$F$11:$F$27,[1]各r阵容卡情况!H$11:H$27,$C92)&lt;=0,0,求节点([1]各r阵容卡情况!$F$11:$F$27,[1]各r阵容卡情况!H$11:H$27,$C92)),0)</f>
        <v>11.939849405023036</v>
      </c>
      <c r="AQ92" s="14">
        <f>IFERROR(IF(求节点([1]各r阵容卡情况!$F$11:$F$27,[1]各r阵容卡情况!I$11:I$27,$C92)&lt;=0,0,求节点([1]各r阵容卡情况!$F$11:$F$27,[1]各r阵容卡情况!I$11:I$27,$C92)),0)</f>
        <v>12.060150594976964</v>
      </c>
      <c r="AR92" s="14">
        <f>IFERROR(IF(求节点([1]各r阵容卡情况!$F$11:$F$27,[1]各r阵容卡情况!J$11:J$27,$C92)&lt;=0,0,求节点([1]各r阵容卡情况!$F$11:$F$27,[1]各r阵容卡情况!J$11:J$27,$C92)),0)</f>
        <v>0</v>
      </c>
      <c r="AS92" s="14">
        <v>0</v>
      </c>
      <c r="AT92" s="14">
        <f>IFERROR(IF(求节点([1]各r阵容卡情况!$F$11:$F$27,[1]各r阵容卡情况!K$11:K$27,$C92)&lt;=0,0,求节点([1]各r阵容卡情况!$F$11:$F$27,[1]各r阵容卡情况!K$11:K$27,$C92)),0)</f>
        <v>3</v>
      </c>
      <c r="AU92" s="14">
        <f>IFERROR(IF(求节点([1]各r阵容卡情况!$F$11:$F$27,[1]各r阵容卡情况!L$11:L$27,$C92)&lt;=0,0,求节点([1]各r阵容卡情况!$F$11:$F$27,[1]各r阵容卡情况!L$11:L$27,$C92)),0)</f>
        <v>6</v>
      </c>
      <c r="AV92" s="14">
        <f>IFERROR(IF(求节点([1]各r阵容卡情况!$F$11:$F$27,[1]各r阵容卡情况!M$11:M$27,$C92)&lt;=0,0,求节点([1]各r阵容卡情况!$F$11:$F$27,[1]各r阵容卡情况!M$11:M$27,$C92)),0)</f>
        <v>5.6176188734420762</v>
      </c>
      <c r="AW92" s="14">
        <f>IFERROR(IF(求节点([1]各r阵容卡情况!$F$11:$F$27,[1]各r阵容卡情况!N$11:N$27,$C92)&lt;=0,0,求节点([1]各r阵容卡情况!$F$11:$F$27,[1]各r阵容卡情况!N$11:N$27,$C92)),0)</f>
        <v>4.6425576351180311</v>
      </c>
      <c r="AX92" s="14">
        <f t="shared" si="52"/>
        <v>0</v>
      </c>
      <c r="AY92" s="14">
        <f t="shared" si="53"/>
        <v>15</v>
      </c>
      <c r="AZ92" s="14">
        <f t="shared" si="54"/>
        <v>40</v>
      </c>
      <c r="BA92" s="14">
        <f t="shared" si="55"/>
        <v>58</v>
      </c>
      <c r="BB92" s="14">
        <f t="shared" si="56"/>
        <v>82</v>
      </c>
      <c r="BC92" s="14">
        <v>0</v>
      </c>
      <c r="BD92" s="15">
        <f>IFERROR(IF(求节点([1]各r阵容卡情况!$F$11:$F$27,[1]各r阵容卡情况!S$11:S$27,$C92)&lt;=0,0,求节点([1]各r阵容卡情况!$F$11:$F$27,[1]各r阵容卡情况!S$11:S$27,$C92)),0)</f>
        <v>3.3958083549184428</v>
      </c>
      <c r="BE92" s="15">
        <f>IFERROR(IF(求节点([1]各r阵容卡情况!$F$11:$F$27,[1]各r阵容卡情况!T$11:T$27,$C92)&lt;=0,0,求节点([1]各r阵容卡情况!$F$11:$F$27,[1]各r阵容卡情况!T$11:T$27,$C92)),0)</f>
        <v>3.3958083549184428</v>
      </c>
      <c r="BF92" s="15">
        <f>IFERROR(IF(求节点([1]各r阵容卡情况!$F$11:$F$27,[1]各r阵容卡情况!U$11:U$27,$C92)&lt;=0,0,求节点([1]各r阵容卡情况!$F$11:$F$27,[1]各r阵容卡情况!U$11:U$27,$C92)),0)</f>
        <v>3.3958083549184428</v>
      </c>
      <c r="BG92" s="15">
        <f>IFERROR(IF(求节点([1]各r阵容卡情况!$F$11:$F$27,[1]各r阵容卡情况!V$11:V$27,$C92)&lt;=0,0,求节点([1]各r阵容卡情况!$F$11:$F$27,[1]各r阵容卡情况!V$11:V$27,$C92)),0)</f>
        <v>3.3958083549184428</v>
      </c>
      <c r="BH92" s="14">
        <f t="shared" si="57"/>
        <v>10</v>
      </c>
      <c r="BI92" s="14">
        <f t="shared" si="57"/>
        <v>10</v>
      </c>
      <c r="BJ92" s="14">
        <f t="shared" si="58"/>
        <v>60</v>
      </c>
      <c r="BK92" s="14">
        <f t="shared" si="59"/>
        <v>80</v>
      </c>
      <c r="BL92" s="14">
        <f t="shared" si="59"/>
        <v>80</v>
      </c>
      <c r="BM92" s="14">
        <v>0</v>
      </c>
      <c r="BN92" s="14">
        <f>IFERROR(IF(求节点([1]各r阵容卡情况!$F$11:$F$27,[1]各r阵容卡情况!AA$11:AA$27,$C92)&lt;=0,0,求节点([1]各r阵容卡情况!$F$11:$F$27,[1]各r阵容卡情况!AA$11:AA$27,$C92)),0)</f>
        <v>0</v>
      </c>
      <c r="BO92" s="14">
        <f>IFERROR(IF(求节点([1]各r阵容卡情况!$F$11:$F$27,[1]各r阵容卡情况!AB$11:AB$27,$C92)&lt;=0,0,求节点([1]各r阵容卡情况!$F$11:$F$27,[1]各r阵容卡情况!AB$11:AB$27,$C92)),0)</f>
        <v>2</v>
      </c>
      <c r="BP92" s="14">
        <f>IFERROR(IF(求节点([1]各r阵容卡情况!$F$11:$F$27,[1]各r阵容卡情况!AC$11:AC$27,$C92)&lt;=0,0,求节点([1]各r阵容卡情况!$F$11:$F$27,[1]各r阵容卡情况!AC$11:AC$27,$C92)),0)</f>
        <v>2</v>
      </c>
      <c r="BQ92" s="14">
        <f>IFERROR(IF(求节点([1]各r阵容卡情况!$F$11:$F$27,[1]各r阵容卡情况!AD$11:AD$27,$C92)&lt;=0,0,求节点([1]各r阵容卡情况!$F$11:$F$27,[1]各r阵容卡情况!AD$11:AD$27,$C92)),0)</f>
        <v>2</v>
      </c>
      <c r="BR92" s="14">
        <f t="shared" si="60"/>
        <v>0</v>
      </c>
      <c r="BS92" s="14">
        <f t="shared" si="61"/>
        <v>0</v>
      </c>
      <c r="BT92" s="14">
        <f t="shared" si="62"/>
        <v>4</v>
      </c>
      <c r="BU92" s="14">
        <f t="shared" si="63"/>
        <v>30</v>
      </c>
      <c r="BV92" s="14">
        <f t="shared" si="64"/>
        <v>80</v>
      </c>
      <c r="CH92" s="27">
        <f t="shared" si="65"/>
        <v>0</v>
      </c>
      <c r="CI92" s="27">
        <f t="shared" si="66"/>
        <v>0</v>
      </c>
      <c r="CJ92" s="27">
        <f t="shared" si="67"/>
        <v>11.939849405023034</v>
      </c>
      <c r="CK92" s="27">
        <f t="shared" si="68"/>
        <v>12.060150594976966</v>
      </c>
      <c r="CL92" s="27">
        <f t="shared" si="69"/>
        <v>0</v>
      </c>
    </row>
    <row r="93" spans="3:90" x14ac:dyDescent="0.15">
      <c r="C93" s="13">
        <v>88</v>
      </c>
      <c r="D93" s="14">
        <v>30</v>
      </c>
      <c r="E93" s="14">
        <f>IFERROR(IF(求节点([1]基础状态预期!$D$17:$D$33,[1]基础状态预期!F$17:F$33,$C93)&lt;=0,0,求节点([1]基础状态预期!$D$17:$D$33,[1]基础状态预期!F$17:F$33,$C93)),0)</f>
        <v>0</v>
      </c>
      <c r="F93" s="14">
        <f>IFERROR(IF(求节点([1]基础状态预期!$D$17:$D$33,[1]基础状态预期!G$17:G$33,$C93)&lt;=0,0,求节点([1]基础状态预期!$D$17:$D$33,[1]基础状态预期!G$17:G$33,$C93)),0)</f>
        <v>0</v>
      </c>
      <c r="G93" s="14">
        <f>IFERROR(IF(求节点([1]基础状态预期!$D$17:$D$33,[1]基础状态预期!H$17:H$33,$C93)&lt;=0,0,求节点([1]基础状态预期!$D$17:$D$33,[1]基础状态预期!H$17:H$33,$C93)),0)</f>
        <v>0</v>
      </c>
      <c r="H93" s="14">
        <f>IFERROR(IF(求节点([1]基础状态预期!$D$17:$D$33,[1]基础状态预期!I$17:I$33,$C93)&lt;=0,0,求节点([1]基础状态预期!$D$17:$D$33,[1]基础状态预期!I$17:I$33,$C93)),0)</f>
        <v>0</v>
      </c>
      <c r="I93" s="14">
        <f>IFERROR(IF(求节点([1]基础状态预期!$D$17:$D$33,[1]基础状态预期!J$17:J$33,$C93)&lt;=0,0,求节点([1]基础状态预期!$D$17:$D$33,[1]基础状态预期!J$17:J$33,$C93)),0)</f>
        <v>6</v>
      </c>
      <c r="J93" s="14">
        <f>IFERROR(IF(求节点([1]基础状态预期!$D$17:$D$33,[1]基础状态预期!K$17:K$33,$C93)&lt;=0,0,求节点([1]基础状态预期!$D$17:$D$33,[1]基础状态预期!K$17:K$33,$C93)),0)</f>
        <v>0</v>
      </c>
      <c r="K93" s="14">
        <f>IFERROR(IF(求节点([1]基础状态预期!$D$17:$D$33,[1]基础状态预期!L$17:L$33,$C93)&lt;=0,0,求节点([1]基础状态预期!$D$17:$D$33,[1]基础状态预期!L$17:L$33,$C93)),0)</f>
        <v>0</v>
      </c>
      <c r="L93" s="14">
        <f>IFERROR(IF(求节点([1]基础状态预期!$D$17:$D$33,[1]基础状态预期!M$17:M$33,$C93)&lt;=0,0,求节点([1]基础状态预期!$D$17:$D$33,[1]基础状态预期!M$17:M$33,$C93)),0)</f>
        <v>0</v>
      </c>
      <c r="M93" s="14">
        <f>IFERROR(IF(求节点([1]基础状态预期!$D$17:$D$33,[1]基础状态预期!N$17:N$33,$C93)&lt;=0,0,求节点([1]基础状态预期!$D$17:$D$33,[1]基础状态预期!N$17:N$33,$C93)),0)</f>
        <v>0</v>
      </c>
      <c r="N93" s="14">
        <f>IFERROR(IF(求节点([1]基础状态预期!$D$17:$D$33,[1]基础状态预期!O$17:O$33,$C93)&lt;=0,0,求节点([1]基础状态预期!$D$17:$D$33,[1]基础状态预期!O$17:O$33,$C93)),0)</f>
        <v>4.9245636481763491</v>
      </c>
      <c r="O93" s="14">
        <f t="shared" si="42"/>
        <v>0</v>
      </c>
      <c r="P93" s="14">
        <f t="shared" si="43"/>
        <v>6</v>
      </c>
      <c r="Q93" s="14">
        <f t="shared" si="44"/>
        <v>10</v>
      </c>
      <c r="R93" s="14">
        <f t="shared" si="45"/>
        <v>22</v>
      </c>
      <c r="S93" s="14">
        <f t="shared" si="46"/>
        <v>82</v>
      </c>
      <c r="T93" s="32">
        <f>IFERROR(IF(求节点([1]基础状态预期!$D$17:$D$55,[1]基础状态预期!P$17:P$55,$C93)&lt;=0,0,求节点([1]基础状态预期!$D$17:$D$55,[1]基础状态预期!P$17:P$55,$C93)),0)</f>
        <v>0</v>
      </c>
      <c r="U93" s="32">
        <f>IFERROR(IF(求节点([1]基础状态预期!$D$17:$D$55,[1]基础状态预期!Q$17:Q$55,$C93)&lt;=0,0,求节点([1]基础状态预期!$D$17:$D$55,[1]基础状态预期!Q$17:Q$55,$C93)),0)</f>
        <v>0</v>
      </c>
      <c r="V93" s="32">
        <f>IFERROR(IF(求节点([1]基础状态预期!$D$17:$D$55,[1]基础状态预期!R$17:R$55,$C93)&lt;=0,0,求节点([1]基础状态预期!$D$17:$D$55,[1]基础状态预期!R$17:R$55,$C93)),0)</f>
        <v>3.52</v>
      </c>
      <c r="W93" s="32">
        <f>IFERROR(IF(求节点([1]基础状态预期!$D$17:$D$55,[1]基础状态预期!S$17:S$55,$C93)&lt;=0,0,求节点([1]基础状态预期!$D$17:$D$55,[1]基础状态预期!S$17:S$55,$C93)),0)</f>
        <v>3.52</v>
      </c>
      <c r="X93" s="32">
        <f>IFERROR(IF(求节点([1]基础状态预期!$D$17:$D$55,[1]基础状态预期!T$17:T$55,$C93)&lt;=0,0,求节点([1]基础状态预期!$D$17:$D$55,[1]基础状态预期!T$17:T$55,$C93)),0)</f>
        <v>3.52</v>
      </c>
      <c r="Y93" s="32">
        <f>IFERROR(IF(求节点([1]基础状态预期!$D$17:$D$55,[1]基础状态预期!U$17:U$55,$C93)&lt;=0,0,求节点([1]基础状态预期!$D$17:$D$55,[1]基础状态预期!U$17:U$55,$C93)),0)</f>
        <v>0</v>
      </c>
      <c r="Z93" s="32">
        <f>MIN(IFERROR(IF(求节点([1]基础状态预期!$D$17:$D$55,[1]基础状态预期!V$17:V$55,$C93)&lt;=0,0,求节点([1]基础状态预期!$D$17:$D$55,[1]基础状态预期!V$17:V$55,$C93)),0),10)</f>
        <v>0</v>
      </c>
      <c r="AA93" s="32">
        <f>MIN(IFERROR(IF(求节点([1]基础状态预期!$D$17:$D$55,[1]基础状态预期!W$17:W$55,$C93)&lt;=0,0,求节点([1]基础状态预期!$D$17:$D$55,[1]基础状态预期!W$17:W$55,$C93)),0),60)</f>
        <v>60</v>
      </c>
      <c r="AB93" s="32">
        <f>MIN(IFERROR(IF(求节点([1]基础状态预期!$D$17:$D$55,[1]基础状态预期!X$17:X$55,$C93)&lt;=0,0,求节点([1]基础状态预期!$D$17:$D$55,[1]基础状态预期!X$17:X$55,$C93)),0),80)</f>
        <v>80</v>
      </c>
      <c r="AC93" s="32">
        <f>MIN(IFERROR(IF(求节点([1]基础状态预期!$D$17:$D$55,[1]基础状态预期!Y$17:Y$55,$C93)&lt;=0,0,求节点([1]基础状态预期!$D$17:$D$55,[1]基础状态预期!Y$17:Y$55,$C93)),0),80)</f>
        <v>80</v>
      </c>
      <c r="AD93" s="32">
        <f>IFERROR(IF(求节点([1]基础状态预期!$D$17:$D$55,[1]基础状态预期!Z$17:Z$55,$C93)&lt;=0,0,求节点([1]基础状态预期!$D$17:$D$55,[1]基础状态预期!Z$17:Z$55,$C93)),0)</f>
        <v>0</v>
      </c>
      <c r="AE93" s="32">
        <f>IFERROR(IF(求节点([1]基础状态预期!$D$17:$D$55,[1]基础状态预期!AA$17:AA$55,$C93)&lt;=0,0,求节点([1]基础状态预期!$D$17:$D$55,[1]基础状态预期!AA$17:AA$55,$C93)),0)</f>
        <v>0</v>
      </c>
      <c r="AF93" s="32">
        <f>IFERROR(IF(求节点([1]基础状态预期!$D$17:$D$55,[1]基础状态预期!AB$17:AB$55,$C93)&lt;=0,0,求节点([1]基础状态预期!$D$17:$D$55,[1]基础状态预期!AB$17:AB$55,$C93)),0)</f>
        <v>0</v>
      </c>
      <c r="AG93" s="32">
        <f>IFERROR(IF(求节点([1]基础状态预期!$D$17:$D$55,[1]基础状态预期!AC$17:AC$55,$C93)&lt;=0,0,求节点([1]基础状态预期!$D$17:$D$55,[1]基础状态预期!AC$17:AC$55,$C93)),0)</f>
        <v>0</v>
      </c>
      <c r="AH93" s="32">
        <f>IFERROR(IF(求节点([1]基础状态预期!$D$17:$D$55,[1]基础状态预期!AD$17:AD$55,$C93)&lt;=0,0,求节点([1]基础状态预期!$D$17:$D$55,[1]基础状态预期!AD$17:AD$55,$C93)),0)</f>
        <v>2</v>
      </c>
      <c r="AI93" s="14">
        <f t="shared" si="47"/>
        <v>0</v>
      </c>
      <c r="AJ93" s="14">
        <f t="shared" si="48"/>
        <v>0</v>
      </c>
      <c r="AK93" s="14">
        <f t="shared" si="49"/>
        <v>0</v>
      </c>
      <c r="AL93" s="14">
        <f t="shared" si="50"/>
        <v>0</v>
      </c>
      <c r="AM93" s="14">
        <f t="shared" si="51"/>
        <v>80</v>
      </c>
      <c r="AN93" s="14">
        <v>0</v>
      </c>
      <c r="AO93" s="14">
        <f>IFERROR(IF(求节点([1]各r阵容卡情况!$F$11:$F$27,[1]各r阵容卡情况!G$11:G$27,$C93)&lt;=0,0,求节点([1]各r阵容卡情况!$F$11:$F$27,[1]各r阵容卡情况!G$11:G$27,$C93)),0)</f>
        <v>0</v>
      </c>
      <c r="AP93" s="14">
        <f>IFERROR(IF(求节点([1]各r阵容卡情况!$F$11:$F$27,[1]各r阵容卡情况!H$11:H$27,$C93)&lt;=0,0,求节点([1]各r阵容卡情况!$F$11:$F$27,[1]各r阵容卡情况!H$11:H$27,$C93)),0)</f>
        <v>11.926973348985394</v>
      </c>
      <c r="AQ93" s="14">
        <f>IFERROR(IF(求节点([1]各r阵容卡情况!$F$11:$F$27,[1]各r阵容卡情况!I$11:I$27,$C93)&lt;=0,0,求节点([1]各r阵容卡情况!$F$11:$F$27,[1]各r阵容卡情况!I$11:I$27,$C93)),0)</f>
        <v>12.073026651014606</v>
      </c>
      <c r="AR93" s="14">
        <f>IFERROR(IF(求节点([1]各r阵容卡情况!$F$11:$F$27,[1]各r阵容卡情况!J$11:J$27,$C93)&lt;=0,0,求节点([1]各r阵容卡情况!$F$11:$F$27,[1]各r阵容卡情况!J$11:J$27,$C93)),0)</f>
        <v>0</v>
      </c>
      <c r="AS93" s="14">
        <v>0</v>
      </c>
      <c r="AT93" s="14">
        <f>IFERROR(IF(求节点([1]各r阵容卡情况!$F$11:$F$27,[1]各r阵容卡情况!K$11:K$27,$C93)&lt;=0,0,求节点([1]各r阵容卡情况!$F$11:$F$27,[1]各r阵容卡情况!K$11:K$27,$C93)),0)</f>
        <v>3</v>
      </c>
      <c r="AU93" s="14">
        <f>IFERROR(IF(求节点([1]各r阵容卡情况!$F$11:$F$27,[1]各r阵容卡情况!L$11:L$27,$C93)&lt;=0,0,求节点([1]各r阵容卡情况!$F$11:$F$27,[1]各r阵容卡情况!L$11:L$27,$C93)),0)</f>
        <v>6</v>
      </c>
      <c r="AV93" s="14">
        <f>IFERROR(IF(求节点([1]各r阵容卡情况!$F$11:$F$27,[1]各r阵容卡情况!M$11:M$27,$C93)&lt;=0,0,求节点([1]各r阵容卡情况!$F$11:$F$27,[1]各r阵容卡情况!M$11:M$27,$C93)),0)</f>
        <v>5.6502577970022072</v>
      </c>
      <c r="AW93" s="14">
        <f>IFERROR(IF(求节点([1]各r阵容卡情况!$F$11:$F$27,[1]各r阵容卡情况!N$11:N$27,$C93)&lt;=0,0,求节点([1]各r阵容卡情况!$F$11:$F$27,[1]各r阵容卡情况!N$11:N$27,$C93)),0)</f>
        <v>4.6885550212974856</v>
      </c>
      <c r="AX93" s="14">
        <f t="shared" si="52"/>
        <v>0</v>
      </c>
      <c r="AY93" s="14">
        <f t="shared" si="53"/>
        <v>15</v>
      </c>
      <c r="AZ93" s="14">
        <f t="shared" si="54"/>
        <v>40</v>
      </c>
      <c r="BA93" s="14">
        <f t="shared" si="55"/>
        <v>58</v>
      </c>
      <c r="BB93" s="14">
        <f t="shared" si="56"/>
        <v>82</v>
      </c>
      <c r="BC93" s="14">
        <v>0</v>
      </c>
      <c r="BD93" s="15">
        <f>IFERROR(IF(求节点([1]各r阵容卡情况!$F$11:$F$27,[1]各r阵容卡情况!S$11:S$27,$C93)&lt;=0,0,求节点([1]各r阵容卡情况!$F$11:$F$27,[1]各r阵容卡情况!S$11:S$27,$C93)),0)</f>
        <v>3.417785983894738</v>
      </c>
      <c r="BE93" s="15">
        <f>IFERROR(IF(求节点([1]各r阵容卡情况!$F$11:$F$27,[1]各r阵容卡情况!T$11:T$27,$C93)&lt;=0,0,求节点([1]各r阵容卡情况!$F$11:$F$27,[1]各r阵容卡情况!T$11:T$27,$C93)),0)</f>
        <v>3.417785983894738</v>
      </c>
      <c r="BF93" s="15">
        <f>IFERROR(IF(求节点([1]各r阵容卡情况!$F$11:$F$27,[1]各r阵容卡情况!U$11:U$27,$C93)&lt;=0,0,求节点([1]各r阵容卡情况!$F$11:$F$27,[1]各r阵容卡情况!U$11:U$27,$C93)),0)</f>
        <v>3.417785983894738</v>
      </c>
      <c r="BG93" s="15">
        <f>IFERROR(IF(求节点([1]各r阵容卡情况!$F$11:$F$27,[1]各r阵容卡情况!V$11:V$27,$C93)&lt;=0,0,求节点([1]各r阵容卡情况!$F$11:$F$27,[1]各r阵容卡情况!V$11:V$27,$C93)),0)</f>
        <v>3.417785983894738</v>
      </c>
      <c r="BH93" s="14">
        <f t="shared" si="57"/>
        <v>10</v>
      </c>
      <c r="BI93" s="14">
        <f t="shared" si="57"/>
        <v>10</v>
      </c>
      <c r="BJ93" s="14">
        <f t="shared" si="58"/>
        <v>60</v>
      </c>
      <c r="BK93" s="14">
        <f t="shared" si="59"/>
        <v>80</v>
      </c>
      <c r="BL93" s="14">
        <f t="shared" si="59"/>
        <v>80</v>
      </c>
      <c r="BM93" s="14">
        <v>0</v>
      </c>
      <c r="BN93" s="14">
        <f>IFERROR(IF(求节点([1]各r阵容卡情况!$F$11:$F$27,[1]各r阵容卡情况!AA$11:AA$27,$C93)&lt;=0,0,求节点([1]各r阵容卡情况!$F$11:$F$27,[1]各r阵容卡情况!AA$11:AA$27,$C93)),0)</f>
        <v>0</v>
      </c>
      <c r="BO93" s="14">
        <f>IFERROR(IF(求节点([1]各r阵容卡情况!$F$11:$F$27,[1]各r阵容卡情况!AB$11:AB$27,$C93)&lt;=0,0,求节点([1]各r阵容卡情况!$F$11:$F$27,[1]各r阵容卡情况!AB$11:AB$27,$C93)),0)</f>
        <v>2</v>
      </c>
      <c r="BP93" s="14">
        <f>IFERROR(IF(求节点([1]各r阵容卡情况!$F$11:$F$27,[1]各r阵容卡情况!AC$11:AC$27,$C93)&lt;=0,0,求节点([1]各r阵容卡情况!$F$11:$F$27,[1]各r阵容卡情况!AC$11:AC$27,$C93)),0)</f>
        <v>2</v>
      </c>
      <c r="BQ93" s="14">
        <f>IFERROR(IF(求节点([1]各r阵容卡情况!$F$11:$F$27,[1]各r阵容卡情况!AD$11:AD$27,$C93)&lt;=0,0,求节点([1]各r阵容卡情况!$F$11:$F$27,[1]各r阵容卡情况!AD$11:AD$27,$C93)),0)</f>
        <v>2</v>
      </c>
      <c r="BR93" s="14">
        <f t="shared" si="60"/>
        <v>0</v>
      </c>
      <c r="BS93" s="14">
        <f t="shared" si="61"/>
        <v>0</v>
      </c>
      <c r="BT93" s="14">
        <f t="shared" si="62"/>
        <v>4</v>
      </c>
      <c r="BU93" s="14">
        <f t="shared" si="63"/>
        <v>30</v>
      </c>
      <c r="BV93" s="14">
        <f t="shared" si="64"/>
        <v>80</v>
      </c>
      <c r="CH93" s="27">
        <f t="shared" si="65"/>
        <v>0</v>
      </c>
      <c r="CI93" s="27">
        <f t="shared" si="66"/>
        <v>0</v>
      </c>
      <c r="CJ93" s="27">
        <f t="shared" si="67"/>
        <v>11.926973348985394</v>
      </c>
      <c r="CK93" s="27">
        <f t="shared" si="68"/>
        <v>12.073026651014606</v>
      </c>
      <c r="CL93" s="27">
        <f t="shared" si="69"/>
        <v>0</v>
      </c>
    </row>
    <row r="94" spans="3:90" x14ac:dyDescent="0.15">
      <c r="C94" s="13">
        <v>89</v>
      </c>
      <c r="D94" s="14">
        <v>30</v>
      </c>
      <c r="E94" s="14">
        <f>IFERROR(IF(求节点([1]基础状态预期!$D$17:$D$33,[1]基础状态预期!F$17:F$33,$C94)&lt;=0,0,求节点([1]基础状态预期!$D$17:$D$33,[1]基础状态预期!F$17:F$33,$C94)),0)</f>
        <v>0</v>
      </c>
      <c r="F94" s="14">
        <f>IFERROR(IF(求节点([1]基础状态预期!$D$17:$D$33,[1]基础状态预期!G$17:G$33,$C94)&lt;=0,0,求节点([1]基础状态预期!$D$17:$D$33,[1]基础状态预期!G$17:G$33,$C94)),0)</f>
        <v>0</v>
      </c>
      <c r="G94" s="14">
        <f>IFERROR(IF(求节点([1]基础状态预期!$D$17:$D$33,[1]基础状态预期!H$17:H$33,$C94)&lt;=0,0,求节点([1]基础状态预期!$D$17:$D$33,[1]基础状态预期!H$17:H$33,$C94)),0)</f>
        <v>0</v>
      </c>
      <c r="H94" s="14">
        <f>IFERROR(IF(求节点([1]基础状态预期!$D$17:$D$33,[1]基础状态预期!I$17:I$33,$C94)&lt;=0,0,求节点([1]基础状态预期!$D$17:$D$33,[1]基础状态预期!I$17:I$33,$C94)),0)</f>
        <v>0</v>
      </c>
      <c r="I94" s="14">
        <f>IFERROR(IF(求节点([1]基础状态预期!$D$17:$D$33,[1]基础状态预期!J$17:J$33,$C94)&lt;=0,0,求节点([1]基础状态预期!$D$17:$D$33,[1]基础状态预期!J$17:J$33,$C94)),0)</f>
        <v>6</v>
      </c>
      <c r="J94" s="14">
        <f>IFERROR(IF(求节点([1]基础状态预期!$D$17:$D$33,[1]基础状态预期!K$17:K$33,$C94)&lt;=0,0,求节点([1]基础状态预期!$D$17:$D$33,[1]基础状态预期!K$17:K$33,$C94)),0)</f>
        <v>0</v>
      </c>
      <c r="K94" s="14">
        <f>IFERROR(IF(求节点([1]基础状态预期!$D$17:$D$33,[1]基础状态预期!L$17:L$33,$C94)&lt;=0,0,求节点([1]基础状态预期!$D$17:$D$33,[1]基础状态预期!L$17:L$33,$C94)),0)</f>
        <v>0</v>
      </c>
      <c r="L94" s="14">
        <f>IFERROR(IF(求节点([1]基础状态预期!$D$17:$D$33,[1]基础状态预期!M$17:M$33,$C94)&lt;=0,0,求节点([1]基础状态预期!$D$17:$D$33,[1]基础状态预期!M$17:M$33,$C94)),0)</f>
        <v>0</v>
      </c>
      <c r="M94" s="14">
        <f>IFERROR(IF(求节点([1]基础状态预期!$D$17:$D$33,[1]基础状态预期!N$17:N$33,$C94)&lt;=0,0,求节点([1]基础状态预期!$D$17:$D$33,[1]基础状态预期!N$17:N$33,$C94)),0)</f>
        <v>0</v>
      </c>
      <c r="N94" s="14">
        <f>IFERROR(IF(求节点([1]基础状态预期!$D$17:$D$33,[1]基础状态预期!O$17:O$33,$C94)&lt;=0,0,求节点([1]基础状态预期!$D$17:$D$33,[1]基础状态预期!O$17:O$33,$C94)),0)</f>
        <v>4.9245636481763491</v>
      </c>
      <c r="O94" s="14">
        <f t="shared" si="42"/>
        <v>0</v>
      </c>
      <c r="P94" s="14">
        <f t="shared" si="43"/>
        <v>6</v>
      </c>
      <c r="Q94" s="14">
        <f t="shared" si="44"/>
        <v>10</v>
      </c>
      <c r="R94" s="14">
        <f t="shared" si="45"/>
        <v>22</v>
      </c>
      <c r="S94" s="14">
        <f t="shared" si="46"/>
        <v>82</v>
      </c>
      <c r="T94" s="32">
        <f>IFERROR(IF(求节点([1]基础状态预期!$D$17:$D$55,[1]基础状态预期!P$17:P$55,$C94)&lt;=0,0,求节点([1]基础状态预期!$D$17:$D$55,[1]基础状态预期!P$17:P$55,$C94)),0)</f>
        <v>0</v>
      </c>
      <c r="U94" s="32">
        <f>IFERROR(IF(求节点([1]基础状态预期!$D$17:$D$55,[1]基础状态预期!Q$17:Q$55,$C94)&lt;=0,0,求节点([1]基础状态预期!$D$17:$D$55,[1]基础状态预期!Q$17:Q$55,$C94)),0)</f>
        <v>0</v>
      </c>
      <c r="V94" s="32">
        <f>IFERROR(IF(求节点([1]基础状态预期!$D$17:$D$55,[1]基础状态预期!R$17:R$55,$C94)&lt;=0,0,求节点([1]基础状态预期!$D$17:$D$55,[1]基础状态预期!R$17:R$55,$C94)),0)</f>
        <v>3.56</v>
      </c>
      <c r="W94" s="32">
        <f>IFERROR(IF(求节点([1]基础状态预期!$D$17:$D$55,[1]基础状态预期!S$17:S$55,$C94)&lt;=0,0,求节点([1]基础状态预期!$D$17:$D$55,[1]基础状态预期!S$17:S$55,$C94)),0)</f>
        <v>3.56</v>
      </c>
      <c r="X94" s="32">
        <f>IFERROR(IF(求节点([1]基础状态预期!$D$17:$D$55,[1]基础状态预期!T$17:T$55,$C94)&lt;=0,0,求节点([1]基础状态预期!$D$17:$D$55,[1]基础状态预期!T$17:T$55,$C94)),0)</f>
        <v>3.56</v>
      </c>
      <c r="Y94" s="32">
        <f>IFERROR(IF(求节点([1]基础状态预期!$D$17:$D$55,[1]基础状态预期!U$17:U$55,$C94)&lt;=0,0,求节点([1]基础状态预期!$D$17:$D$55,[1]基础状态预期!U$17:U$55,$C94)),0)</f>
        <v>0</v>
      </c>
      <c r="Z94" s="32">
        <f>MIN(IFERROR(IF(求节点([1]基础状态预期!$D$17:$D$55,[1]基础状态预期!V$17:V$55,$C94)&lt;=0,0,求节点([1]基础状态预期!$D$17:$D$55,[1]基础状态预期!V$17:V$55,$C94)),0),10)</f>
        <v>0</v>
      </c>
      <c r="AA94" s="32">
        <f>MIN(IFERROR(IF(求节点([1]基础状态预期!$D$17:$D$55,[1]基础状态预期!W$17:W$55,$C94)&lt;=0,0,求节点([1]基础状态预期!$D$17:$D$55,[1]基础状态预期!W$17:W$55,$C94)),0),60)</f>
        <v>60</v>
      </c>
      <c r="AB94" s="32">
        <f>MIN(IFERROR(IF(求节点([1]基础状态预期!$D$17:$D$55,[1]基础状态预期!X$17:X$55,$C94)&lt;=0,0,求节点([1]基础状态预期!$D$17:$D$55,[1]基础状态预期!X$17:X$55,$C94)),0),80)</f>
        <v>80</v>
      </c>
      <c r="AC94" s="32">
        <f>MIN(IFERROR(IF(求节点([1]基础状态预期!$D$17:$D$55,[1]基础状态预期!Y$17:Y$55,$C94)&lt;=0,0,求节点([1]基础状态预期!$D$17:$D$55,[1]基础状态预期!Y$17:Y$55,$C94)),0),80)</f>
        <v>80</v>
      </c>
      <c r="AD94" s="32">
        <f>IFERROR(IF(求节点([1]基础状态预期!$D$17:$D$55,[1]基础状态预期!Z$17:Z$55,$C94)&lt;=0,0,求节点([1]基础状态预期!$D$17:$D$55,[1]基础状态预期!Z$17:Z$55,$C94)),0)</f>
        <v>0</v>
      </c>
      <c r="AE94" s="32">
        <f>IFERROR(IF(求节点([1]基础状态预期!$D$17:$D$55,[1]基础状态预期!AA$17:AA$55,$C94)&lt;=0,0,求节点([1]基础状态预期!$D$17:$D$55,[1]基础状态预期!AA$17:AA$55,$C94)),0)</f>
        <v>0</v>
      </c>
      <c r="AF94" s="32">
        <f>IFERROR(IF(求节点([1]基础状态预期!$D$17:$D$55,[1]基础状态预期!AB$17:AB$55,$C94)&lt;=0,0,求节点([1]基础状态预期!$D$17:$D$55,[1]基础状态预期!AB$17:AB$55,$C94)),0)</f>
        <v>0</v>
      </c>
      <c r="AG94" s="32">
        <f>IFERROR(IF(求节点([1]基础状态预期!$D$17:$D$55,[1]基础状态预期!AC$17:AC$55,$C94)&lt;=0,0,求节点([1]基础状态预期!$D$17:$D$55,[1]基础状态预期!AC$17:AC$55,$C94)),0)</f>
        <v>0</v>
      </c>
      <c r="AH94" s="32">
        <f>IFERROR(IF(求节点([1]基础状态预期!$D$17:$D$55,[1]基础状态预期!AD$17:AD$55,$C94)&lt;=0,0,求节点([1]基础状态预期!$D$17:$D$55,[1]基础状态预期!AD$17:AD$55,$C94)),0)</f>
        <v>2</v>
      </c>
      <c r="AI94" s="14">
        <f t="shared" si="47"/>
        <v>0</v>
      </c>
      <c r="AJ94" s="14">
        <f t="shared" si="48"/>
        <v>0</v>
      </c>
      <c r="AK94" s="14">
        <f t="shared" si="49"/>
        <v>0</v>
      </c>
      <c r="AL94" s="14">
        <f t="shared" si="50"/>
        <v>0</v>
      </c>
      <c r="AM94" s="14">
        <f t="shared" si="51"/>
        <v>80</v>
      </c>
      <c r="AN94" s="14">
        <v>0</v>
      </c>
      <c r="AO94" s="14">
        <f>IFERROR(IF(求节点([1]各r阵容卡情况!$F$11:$F$27,[1]各r阵容卡情况!G$11:G$27,$C94)&lt;=0,0,求节点([1]各r阵容卡情况!$F$11:$F$27,[1]各r阵容卡情况!G$11:G$27,$C94)),0)</f>
        <v>0</v>
      </c>
      <c r="AP94" s="14">
        <f>IFERROR(IF(求节点([1]各r阵容卡情况!$F$11:$F$27,[1]各r阵容卡情况!H$11:H$27,$C94)&lt;=0,0,求节点([1]各r阵容卡情况!$F$11:$F$27,[1]各r阵容卡情况!H$11:H$27,$C94)),0)</f>
        <v>11.914097292947751</v>
      </c>
      <c r="AQ94" s="14">
        <f>IFERROR(IF(求节点([1]各r阵容卡情况!$F$11:$F$27,[1]各r阵容卡情况!I$11:I$27,$C94)&lt;=0,0,求节点([1]各r阵容卡情况!$F$11:$F$27,[1]各r阵容卡情况!I$11:I$27,$C94)),0)</f>
        <v>12.085902707052249</v>
      </c>
      <c r="AR94" s="14">
        <f>IFERROR(IF(求节点([1]各r阵容卡情况!$F$11:$F$27,[1]各r阵容卡情况!J$11:J$27,$C94)&lt;=0,0,求节点([1]各r阵容卡情况!$F$11:$F$27,[1]各r阵容卡情况!J$11:J$27,$C94)),0)</f>
        <v>0</v>
      </c>
      <c r="AS94" s="14">
        <v>0</v>
      </c>
      <c r="AT94" s="14">
        <f>IFERROR(IF(求节点([1]各r阵容卡情况!$F$11:$F$27,[1]各r阵容卡情况!K$11:K$27,$C94)&lt;=0,0,求节点([1]各r阵容卡情况!$F$11:$F$27,[1]各r阵容卡情况!K$11:K$27,$C94)),0)</f>
        <v>3</v>
      </c>
      <c r="AU94" s="14">
        <f>IFERROR(IF(求节点([1]各r阵容卡情况!$F$11:$F$27,[1]各r阵容卡情况!L$11:L$27,$C94)&lt;=0,0,求节点([1]各r阵容卡情况!$F$11:$F$27,[1]各r阵容卡情况!L$11:L$27,$C94)),0)</f>
        <v>6</v>
      </c>
      <c r="AV94" s="14">
        <f>IFERROR(IF(求节点([1]各r阵容卡情况!$F$11:$F$27,[1]各r阵容卡情况!M$11:M$27,$C94)&lt;=0,0,求节点([1]各r阵容卡情况!$F$11:$F$27,[1]各r阵容卡情况!M$11:M$27,$C94)),0)</f>
        <v>5.6828967205623382</v>
      </c>
      <c r="AW94" s="14">
        <f>IFERROR(IF(求节点([1]各r阵容卡情况!$F$11:$F$27,[1]各r阵容卡情况!N$11:N$27,$C94)&lt;=0,0,求节点([1]各r阵容卡情况!$F$11:$F$27,[1]各r阵容卡情况!N$11:N$27,$C94)),0)</f>
        <v>4.7345524074769401</v>
      </c>
      <c r="AX94" s="14">
        <f t="shared" si="52"/>
        <v>0</v>
      </c>
      <c r="AY94" s="14">
        <f t="shared" si="53"/>
        <v>15</v>
      </c>
      <c r="AZ94" s="14">
        <f t="shared" si="54"/>
        <v>40</v>
      </c>
      <c r="BA94" s="14">
        <f t="shared" si="55"/>
        <v>58</v>
      </c>
      <c r="BB94" s="14">
        <f t="shared" si="56"/>
        <v>82</v>
      </c>
      <c r="BC94" s="14">
        <v>0</v>
      </c>
      <c r="BD94" s="15">
        <f>IFERROR(IF(求节点([1]各r阵容卡情况!$F$11:$F$27,[1]各r阵容卡情况!S$11:S$27,$C94)&lt;=0,0,求节点([1]各r阵容卡情况!$F$11:$F$27,[1]各r阵容卡情况!S$11:S$27,$C94)),0)</f>
        <v>3.4397636128710332</v>
      </c>
      <c r="BE94" s="15">
        <f>IFERROR(IF(求节点([1]各r阵容卡情况!$F$11:$F$27,[1]各r阵容卡情况!T$11:T$27,$C94)&lt;=0,0,求节点([1]各r阵容卡情况!$F$11:$F$27,[1]各r阵容卡情况!T$11:T$27,$C94)),0)</f>
        <v>3.4397636128710332</v>
      </c>
      <c r="BF94" s="15">
        <f>IFERROR(IF(求节点([1]各r阵容卡情况!$F$11:$F$27,[1]各r阵容卡情况!U$11:U$27,$C94)&lt;=0,0,求节点([1]各r阵容卡情况!$F$11:$F$27,[1]各r阵容卡情况!U$11:U$27,$C94)),0)</f>
        <v>3.4397636128710332</v>
      </c>
      <c r="BG94" s="15">
        <f>IFERROR(IF(求节点([1]各r阵容卡情况!$F$11:$F$27,[1]各r阵容卡情况!V$11:V$27,$C94)&lt;=0,0,求节点([1]各r阵容卡情况!$F$11:$F$27,[1]各r阵容卡情况!V$11:V$27,$C94)),0)</f>
        <v>3.4397636128710332</v>
      </c>
      <c r="BH94" s="14">
        <f t="shared" si="57"/>
        <v>10</v>
      </c>
      <c r="BI94" s="14">
        <f t="shared" si="57"/>
        <v>10</v>
      </c>
      <c r="BJ94" s="14">
        <f t="shared" si="58"/>
        <v>60</v>
      </c>
      <c r="BK94" s="14">
        <f t="shared" si="59"/>
        <v>80</v>
      </c>
      <c r="BL94" s="14">
        <f t="shared" si="59"/>
        <v>80</v>
      </c>
      <c r="BM94" s="14">
        <v>0</v>
      </c>
      <c r="BN94" s="14">
        <f>IFERROR(IF(求节点([1]各r阵容卡情况!$F$11:$F$27,[1]各r阵容卡情况!AA$11:AA$27,$C94)&lt;=0,0,求节点([1]各r阵容卡情况!$F$11:$F$27,[1]各r阵容卡情况!AA$11:AA$27,$C94)),0)</f>
        <v>0</v>
      </c>
      <c r="BO94" s="14">
        <f>IFERROR(IF(求节点([1]各r阵容卡情况!$F$11:$F$27,[1]各r阵容卡情况!AB$11:AB$27,$C94)&lt;=0,0,求节点([1]各r阵容卡情况!$F$11:$F$27,[1]各r阵容卡情况!AB$11:AB$27,$C94)),0)</f>
        <v>2</v>
      </c>
      <c r="BP94" s="14">
        <f>IFERROR(IF(求节点([1]各r阵容卡情况!$F$11:$F$27,[1]各r阵容卡情况!AC$11:AC$27,$C94)&lt;=0,0,求节点([1]各r阵容卡情况!$F$11:$F$27,[1]各r阵容卡情况!AC$11:AC$27,$C94)),0)</f>
        <v>2</v>
      </c>
      <c r="BQ94" s="14">
        <f>IFERROR(IF(求节点([1]各r阵容卡情况!$F$11:$F$27,[1]各r阵容卡情况!AD$11:AD$27,$C94)&lt;=0,0,求节点([1]各r阵容卡情况!$F$11:$F$27,[1]各r阵容卡情况!AD$11:AD$27,$C94)),0)</f>
        <v>2</v>
      </c>
      <c r="BR94" s="14">
        <f t="shared" si="60"/>
        <v>0</v>
      </c>
      <c r="BS94" s="14">
        <f t="shared" si="61"/>
        <v>0</v>
      </c>
      <c r="BT94" s="14">
        <f t="shared" si="62"/>
        <v>4</v>
      </c>
      <c r="BU94" s="14">
        <f t="shared" si="63"/>
        <v>30</v>
      </c>
      <c r="BV94" s="14">
        <f t="shared" si="64"/>
        <v>80</v>
      </c>
      <c r="CH94" s="27">
        <f t="shared" si="65"/>
        <v>0</v>
      </c>
      <c r="CI94" s="27">
        <f t="shared" si="66"/>
        <v>0</v>
      </c>
      <c r="CJ94" s="27">
        <f t="shared" si="67"/>
        <v>11.914097292947751</v>
      </c>
      <c r="CK94" s="27">
        <f t="shared" si="68"/>
        <v>12.085902707052249</v>
      </c>
      <c r="CL94" s="27">
        <f t="shared" si="69"/>
        <v>0</v>
      </c>
    </row>
    <row r="95" spans="3:90" x14ac:dyDescent="0.15">
      <c r="C95" s="13">
        <v>90</v>
      </c>
      <c r="D95" s="14">
        <v>30</v>
      </c>
      <c r="E95" s="14">
        <f>IFERROR(IF(求节点([1]基础状态预期!$D$17:$D$33,[1]基础状态预期!F$17:F$33,$C95)&lt;=0,0,求节点([1]基础状态预期!$D$17:$D$33,[1]基础状态预期!F$17:F$33,$C95)),0)</f>
        <v>0</v>
      </c>
      <c r="F95" s="14">
        <f>IFERROR(IF(求节点([1]基础状态预期!$D$17:$D$33,[1]基础状态预期!G$17:G$33,$C95)&lt;=0,0,求节点([1]基础状态预期!$D$17:$D$33,[1]基础状态预期!G$17:G$33,$C95)),0)</f>
        <v>0</v>
      </c>
      <c r="G95" s="14">
        <f>IFERROR(IF(求节点([1]基础状态预期!$D$17:$D$33,[1]基础状态预期!H$17:H$33,$C95)&lt;=0,0,求节点([1]基础状态预期!$D$17:$D$33,[1]基础状态预期!H$17:H$33,$C95)),0)</f>
        <v>0</v>
      </c>
      <c r="H95" s="14">
        <f>IFERROR(IF(求节点([1]基础状态预期!$D$17:$D$33,[1]基础状态预期!I$17:I$33,$C95)&lt;=0,0,求节点([1]基础状态预期!$D$17:$D$33,[1]基础状态预期!I$17:I$33,$C95)),0)</f>
        <v>0</v>
      </c>
      <c r="I95" s="14">
        <f>IFERROR(IF(求节点([1]基础状态预期!$D$17:$D$33,[1]基础状态预期!J$17:J$33,$C95)&lt;=0,0,求节点([1]基础状态预期!$D$17:$D$33,[1]基础状态预期!J$17:J$33,$C95)),0)</f>
        <v>6</v>
      </c>
      <c r="J95" s="14">
        <f>IFERROR(IF(求节点([1]基础状态预期!$D$17:$D$33,[1]基础状态预期!K$17:K$33,$C95)&lt;=0,0,求节点([1]基础状态预期!$D$17:$D$33,[1]基础状态预期!K$17:K$33,$C95)),0)</f>
        <v>0</v>
      </c>
      <c r="K95" s="14">
        <f>IFERROR(IF(求节点([1]基础状态预期!$D$17:$D$33,[1]基础状态预期!L$17:L$33,$C95)&lt;=0,0,求节点([1]基础状态预期!$D$17:$D$33,[1]基础状态预期!L$17:L$33,$C95)),0)</f>
        <v>0</v>
      </c>
      <c r="L95" s="14">
        <f>IFERROR(IF(求节点([1]基础状态预期!$D$17:$D$33,[1]基础状态预期!M$17:M$33,$C95)&lt;=0,0,求节点([1]基础状态预期!$D$17:$D$33,[1]基础状态预期!M$17:M$33,$C95)),0)</f>
        <v>0</v>
      </c>
      <c r="M95" s="14">
        <f>IFERROR(IF(求节点([1]基础状态预期!$D$17:$D$33,[1]基础状态预期!N$17:N$33,$C95)&lt;=0,0,求节点([1]基础状态预期!$D$17:$D$33,[1]基础状态预期!N$17:N$33,$C95)),0)</f>
        <v>0</v>
      </c>
      <c r="N95" s="14">
        <f>IFERROR(IF(求节点([1]基础状态预期!$D$17:$D$33,[1]基础状态预期!O$17:O$33,$C95)&lt;=0,0,求节点([1]基础状态预期!$D$17:$D$33,[1]基础状态预期!O$17:O$33,$C95)),0)</f>
        <v>4.9245636481763491</v>
      </c>
      <c r="O95" s="14">
        <f t="shared" si="42"/>
        <v>0</v>
      </c>
      <c r="P95" s="14">
        <f t="shared" si="43"/>
        <v>6</v>
      </c>
      <c r="Q95" s="14">
        <f t="shared" si="44"/>
        <v>10</v>
      </c>
      <c r="R95" s="14">
        <f t="shared" si="45"/>
        <v>22</v>
      </c>
      <c r="S95" s="14">
        <f t="shared" si="46"/>
        <v>82</v>
      </c>
      <c r="T95" s="32">
        <f>IFERROR(IF(求节点([1]基础状态预期!$D$17:$D$55,[1]基础状态预期!P$17:P$55,$C95)&lt;=0,0,求节点([1]基础状态预期!$D$17:$D$55,[1]基础状态预期!P$17:P$55,$C95)),0)</f>
        <v>0</v>
      </c>
      <c r="U95" s="32">
        <f>IFERROR(IF(求节点([1]基础状态预期!$D$17:$D$55,[1]基础状态预期!Q$17:Q$55,$C95)&lt;=0,0,求节点([1]基础状态预期!$D$17:$D$55,[1]基础状态预期!Q$17:Q$55,$C95)),0)</f>
        <v>0</v>
      </c>
      <c r="V95" s="32">
        <f>IFERROR(IF(求节点([1]基础状态预期!$D$17:$D$55,[1]基础状态预期!R$17:R$55,$C95)&lt;=0,0,求节点([1]基础状态预期!$D$17:$D$55,[1]基础状态预期!R$17:R$55,$C95)),0)</f>
        <v>3.6</v>
      </c>
      <c r="W95" s="32">
        <f>IFERROR(IF(求节点([1]基础状态预期!$D$17:$D$55,[1]基础状态预期!S$17:S$55,$C95)&lt;=0,0,求节点([1]基础状态预期!$D$17:$D$55,[1]基础状态预期!S$17:S$55,$C95)),0)</f>
        <v>3.6</v>
      </c>
      <c r="X95" s="32">
        <f>IFERROR(IF(求节点([1]基础状态预期!$D$17:$D$55,[1]基础状态预期!T$17:T$55,$C95)&lt;=0,0,求节点([1]基础状态预期!$D$17:$D$55,[1]基础状态预期!T$17:T$55,$C95)),0)</f>
        <v>3.6</v>
      </c>
      <c r="Y95" s="32">
        <f>IFERROR(IF(求节点([1]基础状态预期!$D$17:$D$55,[1]基础状态预期!U$17:U$55,$C95)&lt;=0,0,求节点([1]基础状态预期!$D$17:$D$55,[1]基础状态预期!U$17:U$55,$C95)),0)</f>
        <v>0</v>
      </c>
      <c r="Z95" s="32">
        <f>MIN(IFERROR(IF(求节点([1]基础状态预期!$D$17:$D$55,[1]基础状态预期!V$17:V$55,$C95)&lt;=0,0,求节点([1]基础状态预期!$D$17:$D$55,[1]基础状态预期!V$17:V$55,$C95)),0),10)</f>
        <v>0</v>
      </c>
      <c r="AA95" s="32">
        <f>MIN(IFERROR(IF(求节点([1]基础状态预期!$D$17:$D$55,[1]基础状态预期!W$17:W$55,$C95)&lt;=0,0,求节点([1]基础状态预期!$D$17:$D$55,[1]基础状态预期!W$17:W$55,$C95)),0),60)</f>
        <v>60</v>
      </c>
      <c r="AB95" s="32">
        <f>MIN(IFERROR(IF(求节点([1]基础状态预期!$D$17:$D$55,[1]基础状态预期!X$17:X$55,$C95)&lt;=0,0,求节点([1]基础状态预期!$D$17:$D$55,[1]基础状态预期!X$17:X$55,$C95)),0),80)</f>
        <v>80</v>
      </c>
      <c r="AC95" s="32">
        <f>MIN(IFERROR(IF(求节点([1]基础状态预期!$D$17:$D$55,[1]基础状态预期!Y$17:Y$55,$C95)&lt;=0,0,求节点([1]基础状态预期!$D$17:$D$55,[1]基础状态预期!Y$17:Y$55,$C95)),0),80)</f>
        <v>80</v>
      </c>
      <c r="AD95" s="32">
        <f>IFERROR(IF(求节点([1]基础状态预期!$D$17:$D$55,[1]基础状态预期!Z$17:Z$55,$C95)&lt;=0,0,求节点([1]基础状态预期!$D$17:$D$55,[1]基础状态预期!Z$17:Z$55,$C95)),0)</f>
        <v>0</v>
      </c>
      <c r="AE95" s="32">
        <f>IFERROR(IF(求节点([1]基础状态预期!$D$17:$D$55,[1]基础状态预期!AA$17:AA$55,$C95)&lt;=0,0,求节点([1]基础状态预期!$D$17:$D$55,[1]基础状态预期!AA$17:AA$55,$C95)),0)</f>
        <v>0</v>
      </c>
      <c r="AF95" s="32">
        <f>IFERROR(IF(求节点([1]基础状态预期!$D$17:$D$55,[1]基础状态预期!AB$17:AB$55,$C95)&lt;=0,0,求节点([1]基础状态预期!$D$17:$D$55,[1]基础状态预期!AB$17:AB$55,$C95)),0)</f>
        <v>0</v>
      </c>
      <c r="AG95" s="32">
        <f>IFERROR(IF(求节点([1]基础状态预期!$D$17:$D$55,[1]基础状态预期!AC$17:AC$55,$C95)&lt;=0,0,求节点([1]基础状态预期!$D$17:$D$55,[1]基础状态预期!AC$17:AC$55,$C95)),0)</f>
        <v>0</v>
      </c>
      <c r="AH95" s="32">
        <f>IFERROR(IF(求节点([1]基础状态预期!$D$17:$D$55,[1]基础状态预期!AD$17:AD$55,$C95)&lt;=0,0,求节点([1]基础状态预期!$D$17:$D$55,[1]基础状态预期!AD$17:AD$55,$C95)),0)</f>
        <v>2</v>
      </c>
      <c r="AI95" s="14">
        <f t="shared" si="47"/>
        <v>0</v>
      </c>
      <c r="AJ95" s="14">
        <f t="shared" si="48"/>
        <v>0</v>
      </c>
      <c r="AK95" s="14">
        <f t="shared" si="49"/>
        <v>0</v>
      </c>
      <c r="AL95" s="14">
        <f t="shared" si="50"/>
        <v>0</v>
      </c>
      <c r="AM95" s="14">
        <f t="shared" si="51"/>
        <v>80</v>
      </c>
      <c r="AN95" s="14">
        <v>0</v>
      </c>
      <c r="AO95" s="14">
        <f>IFERROR(IF(求节点([1]各r阵容卡情况!$F$11:$F$27,[1]各r阵容卡情况!G$11:G$27,$C95)&lt;=0,0,求节点([1]各r阵容卡情况!$F$11:$F$27,[1]各r阵容卡情况!G$11:G$27,$C95)),0)</f>
        <v>0</v>
      </c>
      <c r="AP95" s="14">
        <f>IFERROR(IF(求节点([1]各r阵容卡情况!$F$11:$F$27,[1]各r阵容卡情况!H$11:H$27,$C95)&lt;=0,0,求节点([1]各r阵容卡情况!$F$11:$F$27,[1]各r阵容卡情况!H$11:H$27,$C95)),0)</f>
        <v>11.901221236910109</v>
      </c>
      <c r="AQ95" s="14">
        <f>IFERROR(IF(求节点([1]各r阵容卡情况!$F$11:$F$27,[1]各r阵容卡情况!I$11:I$27,$C95)&lt;=0,0,求节点([1]各r阵容卡情况!$F$11:$F$27,[1]各r阵容卡情况!I$11:I$27,$C95)),0)</f>
        <v>12.098778763089891</v>
      </c>
      <c r="AR95" s="14">
        <f>IFERROR(IF(求节点([1]各r阵容卡情况!$F$11:$F$27,[1]各r阵容卡情况!J$11:J$27,$C95)&lt;=0,0,求节点([1]各r阵容卡情况!$F$11:$F$27,[1]各r阵容卡情况!J$11:J$27,$C95)),0)</f>
        <v>0</v>
      </c>
      <c r="AS95" s="14">
        <v>0</v>
      </c>
      <c r="AT95" s="14">
        <f>IFERROR(IF(求节点([1]各r阵容卡情况!$F$11:$F$27,[1]各r阵容卡情况!K$11:K$27,$C95)&lt;=0,0,求节点([1]各r阵容卡情况!$F$11:$F$27,[1]各r阵容卡情况!K$11:K$27,$C95)),0)</f>
        <v>3</v>
      </c>
      <c r="AU95" s="14">
        <f>IFERROR(IF(求节点([1]各r阵容卡情况!$F$11:$F$27,[1]各r阵容卡情况!L$11:L$27,$C95)&lt;=0,0,求节点([1]各r阵容卡情况!$F$11:$F$27,[1]各r阵容卡情况!L$11:L$27,$C95)),0)</f>
        <v>6</v>
      </c>
      <c r="AV95" s="14">
        <f>IFERROR(IF(求节点([1]各r阵容卡情况!$F$11:$F$27,[1]各r阵容卡情况!M$11:M$27,$C95)&lt;=0,0,求节点([1]各r阵容卡情况!$F$11:$F$27,[1]各r阵容卡情况!M$11:M$27,$C95)),0)</f>
        <v>5.7155356441224701</v>
      </c>
      <c r="AW95" s="14">
        <f>IFERROR(IF(求节点([1]各r阵容卡情况!$F$11:$F$27,[1]各r阵容卡情况!N$11:N$27,$C95)&lt;=0,0,求节点([1]各r阵容卡情况!$F$11:$F$27,[1]各r阵容卡情况!N$11:N$27,$C95)),0)</f>
        <v>4.7805497936563945</v>
      </c>
      <c r="AX95" s="14">
        <f t="shared" si="52"/>
        <v>0</v>
      </c>
      <c r="AY95" s="14">
        <f t="shared" si="53"/>
        <v>15</v>
      </c>
      <c r="AZ95" s="14">
        <f t="shared" si="54"/>
        <v>40</v>
      </c>
      <c r="BA95" s="14">
        <f t="shared" si="55"/>
        <v>58</v>
      </c>
      <c r="BB95" s="14">
        <f t="shared" si="56"/>
        <v>82</v>
      </c>
      <c r="BC95" s="14">
        <v>0</v>
      </c>
      <c r="BD95" s="15">
        <f>IFERROR(IF(求节点([1]各r阵容卡情况!$F$11:$F$27,[1]各r阵容卡情况!S$11:S$27,$C95)&lt;=0,0,求节点([1]各r阵容卡情况!$F$11:$F$27,[1]各r阵容卡情况!S$11:S$27,$C95)),0)</f>
        <v>3.4617412418473283</v>
      </c>
      <c r="BE95" s="15">
        <f>IFERROR(IF(求节点([1]各r阵容卡情况!$F$11:$F$27,[1]各r阵容卡情况!T$11:T$27,$C95)&lt;=0,0,求节点([1]各r阵容卡情况!$F$11:$F$27,[1]各r阵容卡情况!T$11:T$27,$C95)),0)</f>
        <v>3.4617412418473283</v>
      </c>
      <c r="BF95" s="15">
        <f>IFERROR(IF(求节点([1]各r阵容卡情况!$F$11:$F$27,[1]各r阵容卡情况!U$11:U$27,$C95)&lt;=0,0,求节点([1]各r阵容卡情况!$F$11:$F$27,[1]各r阵容卡情况!U$11:U$27,$C95)),0)</f>
        <v>3.4617412418473283</v>
      </c>
      <c r="BG95" s="15">
        <f>IFERROR(IF(求节点([1]各r阵容卡情况!$F$11:$F$27,[1]各r阵容卡情况!V$11:V$27,$C95)&lt;=0,0,求节点([1]各r阵容卡情况!$F$11:$F$27,[1]各r阵容卡情况!V$11:V$27,$C95)),0)</f>
        <v>3.4617412418473283</v>
      </c>
      <c r="BH95" s="14">
        <f t="shared" si="57"/>
        <v>10</v>
      </c>
      <c r="BI95" s="14">
        <f t="shared" si="57"/>
        <v>10</v>
      </c>
      <c r="BJ95" s="14">
        <f t="shared" si="58"/>
        <v>60</v>
      </c>
      <c r="BK95" s="14">
        <f t="shared" si="59"/>
        <v>80</v>
      </c>
      <c r="BL95" s="14">
        <f t="shared" si="59"/>
        <v>80</v>
      </c>
      <c r="BM95" s="14">
        <v>0</v>
      </c>
      <c r="BN95" s="14">
        <f>IFERROR(IF(求节点([1]各r阵容卡情况!$F$11:$F$27,[1]各r阵容卡情况!AA$11:AA$27,$C95)&lt;=0,0,求节点([1]各r阵容卡情况!$F$11:$F$27,[1]各r阵容卡情况!AA$11:AA$27,$C95)),0)</f>
        <v>0</v>
      </c>
      <c r="BO95" s="14">
        <f>IFERROR(IF(求节点([1]各r阵容卡情况!$F$11:$F$27,[1]各r阵容卡情况!AB$11:AB$27,$C95)&lt;=0,0,求节点([1]各r阵容卡情况!$F$11:$F$27,[1]各r阵容卡情况!AB$11:AB$27,$C95)),0)</f>
        <v>2</v>
      </c>
      <c r="BP95" s="14">
        <f>IFERROR(IF(求节点([1]各r阵容卡情况!$F$11:$F$27,[1]各r阵容卡情况!AC$11:AC$27,$C95)&lt;=0,0,求节点([1]各r阵容卡情况!$F$11:$F$27,[1]各r阵容卡情况!AC$11:AC$27,$C95)),0)</f>
        <v>2</v>
      </c>
      <c r="BQ95" s="14">
        <f>IFERROR(IF(求节点([1]各r阵容卡情况!$F$11:$F$27,[1]各r阵容卡情况!AD$11:AD$27,$C95)&lt;=0,0,求节点([1]各r阵容卡情况!$F$11:$F$27,[1]各r阵容卡情况!AD$11:AD$27,$C95)),0)</f>
        <v>2</v>
      </c>
      <c r="BR95" s="14">
        <f t="shared" si="60"/>
        <v>0</v>
      </c>
      <c r="BS95" s="14">
        <f t="shared" si="61"/>
        <v>0</v>
      </c>
      <c r="BT95" s="14">
        <f t="shared" si="62"/>
        <v>4</v>
      </c>
      <c r="BU95" s="14">
        <f t="shared" si="63"/>
        <v>30</v>
      </c>
      <c r="BV95" s="14">
        <f t="shared" si="64"/>
        <v>80</v>
      </c>
      <c r="CH95" s="27">
        <f t="shared" si="65"/>
        <v>0</v>
      </c>
      <c r="CI95" s="27">
        <f t="shared" si="66"/>
        <v>0</v>
      </c>
      <c r="CJ95" s="27">
        <f t="shared" si="67"/>
        <v>11.901221236910109</v>
      </c>
      <c r="CK95" s="27">
        <f t="shared" si="68"/>
        <v>12.098778763089891</v>
      </c>
      <c r="CL95" s="27">
        <f t="shared" si="69"/>
        <v>0</v>
      </c>
    </row>
    <row r="96" spans="3:90" x14ac:dyDescent="0.15">
      <c r="C96" s="13">
        <v>91</v>
      </c>
      <c r="D96" s="14">
        <v>30</v>
      </c>
      <c r="E96" s="14">
        <f>IFERROR(IF(求节点([1]基础状态预期!$D$17:$D$33,[1]基础状态预期!F$17:F$33,$C96)&lt;=0,0,求节点([1]基础状态预期!$D$17:$D$33,[1]基础状态预期!F$17:F$33,$C96)),0)</f>
        <v>0</v>
      </c>
      <c r="F96" s="14">
        <f>IFERROR(IF(求节点([1]基础状态预期!$D$17:$D$33,[1]基础状态预期!G$17:G$33,$C96)&lt;=0,0,求节点([1]基础状态预期!$D$17:$D$33,[1]基础状态预期!G$17:G$33,$C96)),0)</f>
        <v>0</v>
      </c>
      <c r="G96" s="14">
        <f>IFERROR(IF(求节点([1]基础状态预期!$D$17:$D$33,[1]基础状态预期!H$17:H$33,$C96)&lt;=0,0,求节点([1]基础状态预期!$D$17:$D$33,[1]基础状态预期!H$17:H$33,$C96)),0)</f>
        <v>0</v>
      </c>
      <c r="H96" s="14">
        <f>IFERROR(IF(求节点([1]基础状态预期!$D$17:$D$33,[1]基础状态预期!I$17:I$33,$C96)&lt;=0,0,求节点([1]基础状态预期!$D$17:$D$33,[1]基础状态预期!I$17:I$33,$C96)),0)</f>
        <v>0</v>
      </c>
      <c r="I96" s="14">
        <f>IFERROR(IF(求节点([1]基础状态预期!$D$17:$D$33,[1]基础状态预期!J$17:J$33,$C96)&lt;=0,0,求节点([1]基础状态预期!$D$17:$D$33,[1]基础状态预期!J$17:J$33,$C96)),0)</f>
        <v>6</v>
      </c>
      <c r="J96" s="14">
        <f>IFERROR(IF(求节点([1]基础状态预期!$D$17:$D$33,[1]基础状态预期!K$17:K$33,$C96)&lt;=0,0,求节点([1]基础状态预期!$D$17:$D$33,[1]基础状态预期!K$17:K$33,$C96)),0)</f>
        <v>0</v>
      </c>
      <c r="K96" s="14">
        <f>IFERROR(IF(求节点([1]基础状态预期!$D$17:$D$33,[1]基础状态预期!L$17:L$33,$C96)&lt;=0,0,求节点([1]基础状态预期!$D$17:$D$33,[1]基础状态预期!L$17:L$33,$C96)),0)</f>
        <v>0</v>
      </c>
      <c r="L96" s="14">
        <f>IFERROR(IF(求节点([1]基础状态预期!$D$17:$D$33,[1]基础状态预期!M$17:M$33,$C96)&lt;=0,0,求节点([1]基础状态预期!$D$17:$D$33,[1]基础状态预期!M$17:M$33,$C96)),0)</f>
        <v>0</v>
      </c>
      <c r="M96" s="14">
        <f>IFERROR(IF(求节点([1]基础状态预期!$D$17:$D$33,[1]基础状态预期!N$17:N$33,$C96)&lt;=0,0,求节点([1]基础状态预期!$D$17:$D$33,[1]基础状态预期!N$17:N$33,$C96)),0)</f>
        <v>0</v>
      </c>
      <c r="N96" s="14">
        <f>IFERROR(IF(求节点([1]基础状态预期!$D$17:$D$33,[1]基础状态预期!O$17:O$33,$C96)&lt;=0,0,求节点([1]基础状态预期!$D$17:$D$33,[1]基础状态预期!O$17:O$33,$C96)),0)</f>
        <v>4.9245636481763491</v>
      </c>
      <c r="O96" s="14">
        <f t="shared" si="42"/>
        <v>0</v>
      </c>
      <c r="P96" s="14">
        <f t="shared" si="43"/>
        <v>6</v>
      </c>
      <c r="Q96" s="14">
        <f t="shared" si="44"/>
        <v>10</v>
      </c>
      <c r="R96" s="14">
        <f t="shared" si="45"/>
        <v>22</v>
      </c>
      <c r="S96" s="14">
        <f t="shared" si="46"/>
        <v>82</v>
      </c>
      <c r="T96" s="32">
        <f>IFERROR(IF(求节点([1]基础状态预期!$D$17:$D$55,[1]基础状态预期!P$17:P$55,$C96)&lt;=0,0,求节点([1]基础状态预期!$D$17:$D$55,[1]基础状态预期!P$17:P$55,$C96)),0)</f>
        <v>0</v>
      </c>
      <c r="U96" s="32">
        <f>IFERROR(IF(求节点([1]基础状态预期!$D$17:$D$55,[1]基础状态预期!Q$17:Q$55,$C96)&lt;=0,0,求节点([1]基础状态预期!$D$17:$D$55,[1]基础状态预期!Q$17:Q$55,$C96)),0)</f>
        <v>0</v>
      </c>
      <c r="V96" s="32">
        <f>IFERROR(IF(求节点([1]基础状态预期!$D$17:$D$55,[1]基础状态预期!R$17:R$55,$C96)&lt;=0,0,求节点([1]基础状态预期!$D$17:$D$55,[1]基础状态预期!R$17:R$55,$C96)),0)</f>
        <v>3.64</v>
      </c>
      <c r="W96" s="32">
        <f>IFERROR(IF(求节点([1]基础状态预期!$D$17:$D$55,[1]基础状态预期!S$17:S$55,$C96)&lt;=0,0,求节点([1]基础状态预期!$D$17:$D$55,[1]基础状态预期!S$17:S$55,$C96)),0)</f>
        <v>3.64</v>
      </c>
      <c r="X96" s="32">
        <f>IFERROR(IF(求节点([1]基础状态预期!$D$17:$D$55,[1]基础状态预期!T$17:T$55,$C96)&lt;=0,0,求节点([1]基础状态预期!$D$17:$D$55,[1]基础状态预期!T$17:T$55,$C96)),0)</f>
        <v>3.64</v>
      </c>
      <c r="Y96" s="32">
        <f>IFERROR(IF(求节点([1]基础状态预期!$D$17:$D$55,[1]基础状态预期!U$17:U$55,$C96)&lt;=0,0,求节点([1]基础状态预期!$D$17:$D$55,[1]基础状态预期!U$17:U$55,$C96)),0)</f>
        <v>0</v>
      </c>
      <c r="Z96" s="32">
        <f>MIN(IFERROR(IF(求节点([1]基础状态预期!$D$17:$D$55,[1]基础状态预期!V$17:V$55,$C96)&lt;=0,0,求节点([1]基础状态预期!$D$17:$D$55,[1]基础状态预期!V$17:V$55,$C96)),0),10)</f>
        <v>0</v>
      </c>
      <c r="AA96" s="32">
        <f>MIN(IFERROR(IF(求节点([1]基础状态预期!$D$17:$D$55,[1]基础状态预期!W$17:W$55,$C96)&lt;=0,0,求节点([1]基础状态预期!$D$17:$D$55,[1]基础状态预期!W$17:W$55,$C96)),0),60)</f>
        <v>60</v>
      </c>
      <c r="AB96" s="32">
        <f>MIN(IFERROR(IF(求节点([1]基础状态预期!$D$17:$D$55,[1]基础状态预期!X$17:X$55,$C96)&lt;=0,0,求节点([1]基础状态预期!$D$17:$D$55,[1]基础状态预期!X$17:X$55,$C96)),0),80)</f>
        <v>80</v>
      </c>
      <c r="AC96" s="32">
        <f>MIN(IFERROR(IF(求节点([1]基础状态预期!$D$17:$D$55,[1]基础状态预期!Y$17:Y$55,$C96)&lt;=0,0,求节点([1]基础状态预期!$D$17:$D$55,[1]基础状态预期!Y$17:Y$55,$C96)),0),80)</f>
        <v>80</v>
      </c>
      <c r="AD96" s="32">
        <f>IFERROR(IF(求节点([1]基础状态预期!$D$17:$D$55,[1]基础状态预期!Z$17:Z$55,$C96)&lt;=0,0,求节点([1]基础状态预期!$D$17:$D$55,[1]基础状态预期!Z$17:Z$55,$C96)),0)</f>
        <v>0</v>
      </c>
      <c r="AE96" s="32">
        <f>IFERROR(IF(求节点([1]基础状态预期!$D$17:$D$55,[1]基础状态预期!AA$17:AA$55,$C96)&lt;=0,0,求节点([1]基础状态预期!$D$17:$D$55,[1]基础状态预期!AA$17:AA$55,$C96)),0)</f>
        <v>0</v>
      </c>
      <c r="AF96" s="32">
        <f>IFERROR(IF(求节点([1]基础状态预期!$D$17:$D$55,[1]基础状态预期!AB$17:AB$55,$C96)&lt;=0,0,求节点([1]基础状态预期!$D$17:$D$55,[1]基础状态预期!AB$17:AB$55,$C96)),0)</f>
        <v>0</v>
      </c>
      <c r="AG96" s="32">
        <f>IFERROR(IF(求节点([1]基础状态预期!$D$17:$D$55,[1]基础状态预期!AC$17:AC$55,$C96)&lt;=0,0,求节点([1]基础状态预期!$D$17:$D$55,[1]基础状态预期!AC$17:AC$55,$C96)),0)</f>
        <v>0</v>
      </c>
      <c r="AH96" s="32">
        <f>IFERROR(IF(求节点([1]基础状态预期!$D$17:$D$55,[1]基础状态预期!AD$17:AD$55,$C96)&lt;=0,0,求节点([1]基础状态预期!$D$17:$D$55,[1]基础状态预期!AD$17:AD$55,$C96)),0)</f>
        <v>2</v>
      </c>
      <c r="AI96" s="14">
        <f t="shared" si="47"/>
        <v>0</v>
      </c>
      <c r="AJ96" s="14">
        <f t="shared" si="48"/>
        <v>0</v>
      </c>
      <c r="AK96" s="14">
        <f t="shared" si="49"/>
        <v>0</v>
      </c>
      <c r="AL96" s="14">
        <f t="shared" si="50"/>
        <v>0</v>
      </c>
      <c r="AM96" s="14">
        <f t="shared" si="51"/>
        <v>80</v>
      </c>
      <c r="AN96" s="14">
        <v>0</v>
      </c>
      <c r="AO96" s="14">
        <f>IFERROR(IF(求节点([1]各r阵容卡情况!$F$11:$F$27,[1]各r阵容卡情况!G$11:G$27,$C96)&lt;=0,0,求节点([1]各r阵容卡情况!$F$11:$F$27,[1]各r阵容卡情况!G$11:G$27,$C96)),0)</f>
        <v>0</v>
      </c>
      <c r="AP96" s="14">
        <f>IFERROR(IF(求节点([1]各r阵容卡情况!$F$11:$F$27,[1]各r阵容卡情况!H$11:H$27,$C96)&lt;=0,0,求节点([1]各r阵容卡情况!$F$11:$F$27,[1]各r阵容卡情况!H$11:H$27,$C96)),0)</f>
        <v>11.888345180872466</v>
      </c>
      <c r="AQ96" s="14">
        <f>IFERROR(IF(求节点([1]各r阵容卡情况!$F$11:$F$27,[1]各r阵容卡情况!I$11:I$27,$C96)&lt;=0,0,求节点([1]各r阵容卡情况!$F$11:$F$27,[1]各r阵容卡情况!I$11:I$27,$C96)),0)</f>
        <v>12.111654819127534</v>
      </c>
      <c r="AR96" s="14">
        <f>IFERROR(IF(求节点([1]各r阵容卡情况!$F$11:$F$27,[1]各r阵容卡情况!J$11:J$27,$C96)&lt;=0,0,求节点([1]各r阵容卡情况!$F$11:$F$27,[1]各r阵容卡情况!J$11:J$27,$C96)),0)</f>
        <v>0</v>
      </c>
      <c r="AS96" s="14">
        <v>0</v>
      </c>
      <c r="AT96" s="14">
        <f>IFERROR(IF(求节点([1]各r阵容卡情况!$F$11:$F$27,[1]各r阵容卡情况!K$11:K$27,$C96)&lt;=0,0,求节点([1]各r阵容卡情况!$F$11:$F$27,[1]各r阵容卡情况!K$11:K$27,$C96)),0)</f>
        <v>3</v>
      </c>
      <c r="AU96" s="14">
        <f>IFERROR(IF(求节点([1]各r阵容卡情况!$F$11:$F$27,[1]各r阵容卡情况!L$11:L$27,$C96)&lt;=0,0,求节点([1]各r阵容卡情况!$F$11:$F$27,[1]各r阵容卡情况!L$11:L$27,$C96)),0)</f>
        <v>6</v>
      </c>
      <c r="AV96" s="14">
        <f>IFERROR(IF(求节点([1]各r阵容卡情况!$F$11:$F$27,[1]各r阵容卡情况!M$11:M$27,$C96)&lt;=0,0,求节点([1]各r阵容卡情况!$F$11:$F$27,[1]各r阵容卡情况!M$11:M$27,$C96)),0)</f>
        <v>5.748174567682601</v>
      </c>
      <c r="AW96" s="14">
        <f>IFERROR(IF(求节点([1]各r阵容卡情况!$F$11:$F$27,[1]各r阵容卡情况!N$11:N$27,$C96)&lt;=0,0,求节点([1]各r阵容卡情况!$F$11:$F$27,[1]各r阵容卡情况!N$11:N$27,$C96)),0)</f>
        <v>4.8265471798358499</v>
      </c>
      <c r="AX96" s="14">
        <f t="shared" si="52"/>
        <v>0</v>
      </c>
      <c r="AY96" s="14">
        <f t="shared" si="53"/>
        <v>15</v>
      </c>
      <c r="AZ96" s="14">
        <f t="shared" si="54"/>
        <v>40</v>
      </c>
      <c r="BA96" s="14">
        <f t="shared" si="55"/>
        <v>58</v>
      </c>
      <c r="BB96" s="14">
        <f t="shared" si="56"/>
        <v>82</v>
      </c>
      <c r="BC96" s="14">
        <v>0</v>
      </c>
      <c r="BD96" s="15">
        <f>IFERROR(IF(求节点([1]各r阵容卡情况!$F$11:$F$27,[1]各r阵容卡情况!S$11:S$27,$C96)&lt;=0,0,求节点([1]各r阵容卡情况!$F$11:$F$27,[1]各r阵容卡情况!S$11:S$27,$C96)),0)</f>
        <v>3.4837188708236235</v>
      </c>
      <c r="BE96" s="15">
        <f>IFERROR(IF(求节点([1]各r阵容卡情况!$F$11:$F$27,[1]各r阵容卡情况!T$11:T$27,$C96)&lt;=0,0,求节点([1]各r阵容卡情况!$F$11:$F$27,[1]各r阵容卡情况!T$11:T$27,$C96)),0)</f>
        <v>3.4837188708236235</v>
      </c>
      <c r="BF96" s="15">
        <f>IFERROR(IF(求节点([1]各r阵容卡情况!$F$11:$F$27,[1]各r阵容卡情况!U$11:U$27,$C96)&lt;=0,0,求节点([1]各r阵容卡情况!$F$11:$F$27,[1]各r阵容卡情况!U$11:U$27,$C96)),0)</f>
        <v>3.4837188708236235</v>
      </c>
      <c r="BG96" s="15">
        <f>IFERROR(IF(求节点([1]各r阵容卡情况!$F$11:$F$27,[1]各r阵容卡情况!V$11:V$27,$C96)&lt;=0,0,求节点([1]各r阵容卡情况!$F$11:$F$27,[1]各r阵容卡情况!V$11:V$27,$C96)),0)</f>
        <v>3.4837188708236235</v>
      </c>
      <c r="BH96" s="14">
        <f t="shared" si="57"/>
        <v>10</v>
      </c>
      <c r="BI96" s="14">
        <f t="shared" si="57"/>
        <v>10</v>
      </c>
      <c r="BJ96" s="14">
        <f t="shared" si="58"/>
        <v>60</v>
      </c>
      <c r="BK96" s="14">
        <f t="shared" si="59"/>
        <v>80</v>
      </c>
      <c r="BL96" s="14">
        <f t="shared" si="59"/>
        <v>80</v>
      </c>
      <c r="BM96" s="14">
        <v>0</v>
      </c>
      <c r="BN96" s="14">
        <f>IFERROR(IF(求节点([1]各r阵容卡情况!$F$11:$F$27,[1]各r阵容卡情况!AA$11:AA$27,$C96)&lt;=0,0,求节点([1]各r阵容卡情况!$F$11:$F$27,[1]各r阵容卡情况!AA$11:AA$27,$C96)),0)</f>
        <v>0</v>
      </c>
      <c r="BO96" s="14">
        <f>IFERROR(IF(求节点([1]各r阵容卡情况!$F$11:$F$27,[1]各r阵容卡情况!AB$11:AB$27,$C96)&lt;=0,0,求节点([1]各r阵容卡情况!$F$11:$F$27,[1]各r阵容卡情况!AB$11:AB$27,$C96)),0)</f>
        <v>2</v>
      </c>
      <c r="BP96" s="14">
        <f>IFERROR(IF(求节点([1]各r阵容卡情况!$F$11:$F$27,[1]各r阵容卡情况!AC$11:AC$27,$C96)&lt;=0,0,求节点([1]各r阵容卡情况!$F$11:$F$27,[1]各r阵容卡情况!AC$11:AC$27,$C96)),0)</f>
        <v>2</v>
      </c>
      <c r="BQ96" s="14">
        <f>IFERROR(IF(求节点([1]各r阵容卡情况!$F$11:$F$27,[1]各r阵容卡情况!AD$11:AD$27,$C96)&lt;=0,0,求节点([1]各r阵容卡情况!$F$11:$F$27,[1]各r阵容卡情况!AD$11:AD$27,$C96)),0)</f>
        <v>2</v>
      </c>
      <c r="BR96" s="14">
        <f t="shared" si="60"/>
        <v>0</v>
      </c>
      <c r="BS96" s="14">
        <f t="shared" si="61"/>
        <v>0</v>
      </c>
      <c r="BT96" s="14">
        <f t="shared" si="62"/>
        <v>4</v>
      </c>
      <c r="BU96" s="14">
        <f t="shared" si="63"/>
        <v>30</v>
      </c>
      <c r="BV96" s="14">
        <f t="shared" si="64"/>
        <v>80</v>
      </c>
      <c r="CH96" s="27">
        <f t="shared" si="65"/>
        <v>0</v>
      </c>
      <c r="CI96" s="27">
        <f t="shared" si="66"/>
        <v>0</v>
      </c>
      <c r="CJ96" s="27">
        <f t="shared" si="67"/>
        <v>11.888345180872468</v>
      </c>
      <c r="CK96" s="27">
        <f t="shared" si="68"/>
        <v>12.111654819127532</v>
      </c>
      <c r="CL96" s="27">
        <f t="shared" si="69"/>
        <v>0</v>
      </c>
    </row>
    <row r="97" spans="3:90" x14ac:dyDescent="0.15">
      <c r="C97" s="13">
        <v>92</v>
      </c>
      <c r="D97" s="14">
        <v>30</v>
      </c>
      <c r="E97" s="14">
        <f>IFERROR(IF(求节点([1]基础状态预期!$D$17:$D$33,[1]基础状态预期!F$17:F$33,$C97)&lt;=0,0,求节点([1]基础状态预期!$D$17:$D$33,[1]基础状态预期!F$17:F$33,$C97)),0)</f>
        <v>0</v>
      </c>
      <c r="F97" s="14">
        <f>IFERROR(IF(求节点([1]基础状态预期!$D$17:$D$33,[1]基础状态预期!G$17:G$33,$C97)&lt;=0,0,求节点([1]基础状态预期!$D$17:$D$33,[1]基础状态预期!G$17:G$33,$C97)),0)</f>
        <v>0</v>
      </c>
      <c r="G97" s="14">
        <f>IFERROR(IF(求节点([1]基础状态预期!$D$17:$D$33,[1]基础状态预期!H$17:H$33,$C97)&lt;=0,0,求节点([1]基础状态预期!$D$17:$D$33,[1]基础状态预期!H$17:H$33,$C97)),0)</f>
        <v>0</v>
      </c>
      <c r="H97" s="14">
        <f>IFERROR(IF(求节点([1]基础状态预期!$D$17:$D$33,[1]基础状态预期!I$17:I$33,$C97)&lt;=0,0,求节点([1]基础状态预期!$D$17:$D$33,[1]基础状态预期!I$17:I$33,$C97)),0)</f>
        <v>0</v>
      </c>
      <c r="I97" s="14">
        <f>IFERROR(IF(求节点([1]基础状态预期!$D$17:$D$33,[1]基础状态预期!J$17:J$33,$C97)&lt;=0,0,求节点([1]基础状态预期!$D$17:$D$33,[1]基础状态预期!J$17:J$33,$C97)),0)</f>
        <v>6</v>
      </c>
      <c r="J97" s="14">
        <f>IFERROR(IF(求节点([1]基础状态预期!$D$17:$D$33,[1]基础状态预期!K$17:K$33,$C97)&lt;=0,0,求节点([1]基础状态预期!$D$17:$D$33,[1]基础状态预期!K$17:K$33,$C97)),0)</f>
        <v>0</v>
      </c>
      <c r="K97" s="14">
        <f>IFERROR(IF(求节点([1]基础状态预期!$D$17:$D$33,[1]基础状态预期!L$17:L$33,$C97)&lt;=0,0,求节点([1]基础状态预期!$D$17:$D$33,[1]基础状态预期!L$17:L$33,$C97)),0)</f>
        <v>0</v>
      </c>
      <c r="L97" s="14">
        <f>IFERROR(IF(求节点([1]基础状态预期!$D$17:$D$33,[1]基础状态预期!M$17:M$33,$C97)&lt;=0,0,求节点([1]基础状态预期!$D$17:$D$33,[1]基础状态预期!M$17:M$33,$C97)),0)</f>
        <v>0</v>
      </c>
      <c r="M97" s="14">
        <f>IFERROR(IF(求节点([1]基础状态预期!$D$17:$D$33,[1]基础状态预期!N$17:N$33,$C97)&lt;=0,0,求节点([1]基础状态预期!$D$17:$D$33,[1]基础状态预期!N$17:N$33,$C97)),0)</f>
        <v>0</v>
      </c>
      <c r="N97" s="14">
        <f>IFERROR(IF(求节点([1]基础状态预期!$D$17:$D$33,[1]基础状态预期!O$17:O$33,$C97)&lt;=0,0,求节点([1]基础状态预期!$D$17:$D$33,[1]基础状态预期!O$17:O$33,$C97)),0)</f>
        <v>4.9245636481763491</v>
      </c>
      <c r="O97" s="14">
        <f t="shared" si="42"/>
        <v>0</v>
      </c>
      <c r="P97" s="14">
        <f t="shared" si="43"/>
        <v>6</v>
      </c>
      <c r="Q97" s="14">
        <f t="shared" si="44"/>
        <v>10</v>
      </c>
      <c r="R97" s="14">
        <f t="shared" si="45"/>
        <v>22</v>
      </c>
      <c r="S97" s="14">
        <f t="shared" si="46"/>
        <v>82</v>
      </c>
      <c r="T97" s="32">
        <f>IFERROR(IF(求节点([1]基础状态预期!$D$17:$D$55,[1]基础状态预期!P$17:P$55,$C97)&lt;=0,0,求节点([1]基础状态预期!$D$17:$D$55,[1]基础状态预期!P$17:P$55,$C97)),0)</f>
        <v>0</v>
      </c>
      <c r="U97" s="32">
        <f>IFERROR(IF(求节点([1]基础状态预期!$D$17:$D$55,[1]基础状态预期!Q$17:Q$55,$C97)&lt;=0,0,求节点([1]基础状态预期!$D$17:$D$55,[1]基础状态预期!Q$17:Q$55,$C97)),0)</f>
        <v>0</v>
      </c>
      <c r="V97" s="32">
        <f>IFERROR(IF(求节点([1]基础状态预期!$D$17:$D$55,[1]基础状态预期!R$17:R$55,$C97)&lt;=0,0,求节点([1]基础状态预期!$D$17:$D$55,[1]基础状态预期!R$17:R$55,$C97)),0)</f>
        <v>3.68</v>
      </c>
      <c r="W97" s="32">
        <f>IFERROR(IF(求节点([1]基础状态预期!$D$17:$D$55,[1]基础状态预期!S$17:S$55,$C97)&lt;=0,0,求节点([1]基础状态预期!$D$17:$D$55,[1]基础状态预期!S$17:S$55,$C97)),0)</f>
        <v>3.68</v>
      </c>
      <c r="X97" s="32">
        <f>IFERROR(IF(求节点([1]基础状态预期!$D$17:$D$55,[1]基础状态预期!T$17:T$55,$C97)&lt;=0,0,求节点([1]基础状态预期!$D$17:$D$55,[1]基础状态预期!T$17:T$55,$C97)),0)</f>
        <v>3.68</v>
      </c>
      <c r="Y97" s="32">
        <f>IFERROR(IF(求节点([1]基础状态预期!$D$17:$D$55,[1]基础状态预期!U$17:U$55,$C97)&lt;=0,0,求节点([1]基础状态预期!$D$17:$D$55,[1]基础状态预期!U$17:U$55,$C97)),0)</f>
        <v>0</v>
      </c>
      <c r="Z97" s="32">
        <f>MIN(IFERROR(IF(求节点([1]基础状态预期!$D$17:$D$55,[1]基础状态预期!V$17:V$55,$C97)&lt;=0,0,求节点([1]基础状态预期!$D$17:$D$55,[1]基础状态预期!V$17:V$55,$C97)),0),10)</f>
        <v>0</v>
      </c>
      <c r="AA97" s="32">
        <f>MIN(IFERROR(IF(求节点([1]基础状态预期!$D$17:$D$55,[1]基础状态预期!W$17:W$55,$C97)&lt;=0,0,求节点([1]基础状态预期!$D$17:$D$55,[1]基础状态预期!W$17:W$55,$C97)),0),60)</f>
        <v>60</v>
      </c>
      <c r="AB97" s="32">
        <f>MIN(IFERROR(IF(求节点([1]基础状态预期!$D$17:$D$55,[1]基础状态预期!X$17:X$55,$C97)&lt;=0,0,求节点([1]基础状态预期!$D$17:$D$55,[1]基础状态预期!X$17:X$55,$C97)),0),80)</f>
        <v>80</v>
      </c>
      <c r="AC97" s="32">
        <f>MIN(IFERROR(IF(求节点([1]基础状态预期!$D$17:$D$55,[1]基础状态预期!Y$17:Y$55,$C97)&lt;=0,0,求节点([1]基础状态预期!$D$17:$D$55,[1]基础状态预期!Y$17:Y$55,$C97)),0),80)</f>
        <v>80</v>
      </c>
      <c r="AD97" s="32">
        <f>IFERROR(IF(求节点([1]基础状态预期!$D$17:$D$55,[1]基础状态预期!Z$17:Z$55,$C97)&lt;=0,0,求节点([1]基础状态预期!$D$17:$D$55,[1]基础状态预期!Z$17:Z$55,$C97)),0)</f>
        <v>0</v>
      </c>
      <c r="AE97" s="32">
        <f>IFERROR(IF(求节点([1]基础状态预期!$D$17:$D$55,[1]基础状态预期!AA$17:AA$55,$C97)&lt;=0,0,求节点([1]基础状态预期!$D$17:$D$55,[1]基础状态预期!AA$17:AA$55,$C97)),0)</f>
        <v>0</v>
      </c>
      <c r="AF97" s="32">
        <f>IFERROR(IF(求节点([1]基础状态预期!$D$17:$D$55,[1]基础状态预期!AB$17:AB$55,$C97)&lt;=0,0,求节点([1]基础状态预期!$D$17:$D$55,[1]基础状态预期!AB$17:AB$55,$C97)),0)</f>
        <v>0</v>
      </c>
      <c r="AG97" s="32">
        <f>IFERROR(IF(求节点([1]基础状态预期!$D$17:$D$55,[1]基础状态预期!AC$17:AC$55,$C97)&lt;=0,0,求节点([1]基础状态预期!$D$17:$D$55,[1]基础状态预期!AC$17:AC$55,$C97)),0)</f>
        <v>0</v>
      </c>
      <c r="AH97" s="32">
        <f>IFERROR(IF(求节点([1]基础状态预期!$D$17:$D$55,[1]基础状态预期!AD$17:AD$55,$C97)&lt;=0,0,求节点([1]基础状态预期!$D$17:$D$55,[1]基础状态预期!AD$17:AD$55,$C97)),0)</f>
        <v>2</v>
      </c>
      <c r="AI97" s="14">
        <f t="shared" si="47"/>
        <v>0</v>
      </c>
      <c r="AJ97" s="14">
        <f t="shared" si="48"/>
        <v>0</v>
      </c>
      <c r="AK97" s="14">
        <f t="shared" si="49"/>
        <v>0</v>
      </c>
      <c r="AL97" s="14">
        <f t="shared" si="50"/>
        <v>0</v>
      </c>
      <c r="AM97" s="14">
        <f t="shared" si="51"/>
        <v>80</v>
      </c>
      <c r="AN97" s="14">
        <v>0</v>
      </c>
      <c r="AO97" s="14">
        <f>IFERROR(IF(求节点([1]各r阵容卡情况!$F$11:$F$27,[1]各r阵容卡情况!G$11:G$27,$C97)&lt;=0,0,求节点([1]各r阵容卡情况!$F$11:$F$27,[1]各r阵容卡情况!G$11:G$27,$C97)),0)</f>
        <v>0</v>
      </c>
      <c r="AP97" s="14">
        <f>IFERROR(IF(求节点([1]各r阵容卡情况!$F$11:$F$27,[1]各r阵容卡情况!H$11:H$27,$C97)&lt;=0,0,求节点([1]各r阵容卡情况!$F$11:$F$27,[1]各r阵容卡情况!H$11:H$27,$C97)),0)</f>
        <v>11.875469124834824</v>
      </c>
      <c r="AQ97" s="14">
        <f>IFERROR(IF(求节点([1]各r阵容卡情况!$F$11:$F$27,[1]各r阵容卡情况!I$11:I$27,$C97)&lt;=0,0,求节点([1]各r阵容卡情况!$F$11:$F$27,[1]各r阵容卡情况!I$11:I$27,$C97)),0)</f>
        <v>12.124530875165176</v>
      </c>
      <c r="AR97" s="14">
        <f>IFERROR(IF(求节点([1]各r阵容卡情况!$F$11:$F$27,[1]各r阵容卡情况!J$11:J$27,$C97)&lt;=0,0,求节点([1]各r阵容卡情况!$F$11:$F$27,[1]各r阵容卡情况!J$11:J$27,$C97)),0)</f>
        <v>0</v>
      </c>
      <c r="AS97" s="14">
        <v>0</v>
      </c>
      <c r="AT97" s="14">
        <f>IFERROR(IF(求节点([1]各r阵容卡情况!$F$11:$F$27,[1]各r阵容卡情况!K$11:K$27,$C97)&lt;=0,0,求节点([1]各r阵容卡情况!$F$11:$F$27,[1]各r阵容卡情况!K$11:K$27,$C97)),0)</f>
        <v>3</v>
      </c>
      <c r="AU97" s="14">
        <f>IFERROR(IF(求节点([1]各r阵容卡情况!$F$11:$F$27,[1]各r阵容卡情况!L$11:L$27,$C97)&lt;=0,0,求节点([1]各r阵容卡情况!$F$11:$F$27,[1]各r阵容卡情况!L$11:L$27,$C97)),0)</f>
        <v>6</v>
      </c>
      <c r="AV97" s="14">
        <f>IFERROR(IF(求节点([1]各r阵容卡情况!$F$11:$F$27,[1]各r阵容卡情况!M$11:M$27,$C97)&lt;=0,0,求节点([1]各r阵容卡情况!$F$11:$F$27,[1]各r阵容卡情况!M$11:M$27,$C97)),0)</f>
        <v>5.780813491242732</v>
      </c>
      <c r="AW97" s="14">
        <f>IFERROR(IF(求节点([1]各r阵容卡情况!$F$11:$F$27,[1]各r阵容卡情况!N$11:N$27,$C97)&lt;=0,0,求节点([1]各r阵容卡情况!$F$11:$F$27,[1]各r阵容卡情况!N$11:N$27,$C97)),0)</f>
        <v>4.8725445660153044</v>
      </c>
      <c r="AX97" s="14">
        <f t="shared" si="52"/>
        <v>0</v>
      </c>
      <c r="AY97" s="14">
        <f t="shared" si="53"/>
        <v>15</v>
      </c>
      <c r="AZ97" s="14">
        <f t="shared" si="54"/>
        <v>40</v>
      </c>
      <c r="BA97" s="14">
        <f t="shared" si="55"/>
        <v>58</v>
      </c>
      <c r="BB97" s="14">
        <f t="shared" si="56"/>
        <v>82</v>
      </c>
      <c r="BC97" s="14">
        <v>0</v>
      </c>
      <c r="BD97" s="15">
        <f>IFERROR(IF(求节点([1]各r阵容卡情况!$F$11:$F$27,[1]各r阵容卡情况!S$11:S$27,$C97)&lt;=0,0,求节点([1]各r阵容卡情况!$F$11:$F$27,[1]各r阵容卡情况!S$11:S$27,$C97)),0)</f>
        <v>3.5056964997999187</v>
      </c>
      <c r="BE97" s="15">
        <f>IFERROR(IF(求节点([1]各r阵容卡情况!$F$11:$F$27,[1]各r阵容卡情况!T$11:T$27,$C97)&lt;=0,0,求节点([1]各r阵容卡情况!$F$11:$F$27,[1]各r阵容卡情况!T$11:T$27,$C97)),0)</f>
        <v>3.5056964997999187</v>
      </c>
      <c r="BF97" s="15">
        <f>IFERROR(IF(求节点([1]各r阵容卡情况!$F$11:$F$27,[1]各r阵容卡情况!U$11:U$27,$C97)&lt;=0,0,求节点([1]各r阵容卡情况!$F$11:$F$27,[1]各r阵容卡情况!U$11:U$27,$C97)),0)</f>
        <v>3.5056964997999187</v>
      </c>
      <c r="BG97" s="15">
        <f>IFERROR(IF(求节点([1]各r阵容卡情况!$F$11:$F$27,[1]各r阵容卡情况!V$11:V$27,$C97)&lt;=0,0,求节点([1]各r阵容卡情况!$F$11:$F$27,[1]各r阵容卡情况!V$11:V$27,$C97)),0)</f>
        <v>3.5056964997999187</v>
      </c>
      <c r="BH97" s="14">
        <f t="shared" si="57"/>
        <v>10</v>
      </c>
      <c r="BI97" s="14">
        <f t="shared" si="57"/>
        <v>10</v>
      </c>
      <c r="BJ97" s="14">
        <f t="shared" si="58"/>
        <v>60</v>
      </c>
      <c r="BK97" s="14">
        <f t="shared" si="59"/>
        <v>80</v>
      </c>
      <c r="BL97" s="14">
        <f t="shared" si="59"/>
        <v>80</v>
      </c>
      <c r="BM97" s="14">
        <v>0</v>
      </c>
      <c r="BN97" s="14">
        <f>IFERROR(IF(求节点([1]各r阵容卡情况!$F$11:$F$27,[1]各r阵容卡情况!AA$11:AA$27,$C97)&lt;=0,0,求节点([1]各r阵容卡情况!$F$11:$F$27,[1]各r阵容卡情况!AA$11:AA$27,$C97)),0)</f>
        <v>0</v>
      </c>
      <c r="BO97" s="14">
        <f>IFERROR(IF(求节点([1]各r阵容卡情况!$F$11:$F$27,[1]各r阵容卡情况!AB$11:AB$27,$C97)&lt;=0,0,求节点([1]各r阵容卡情况!$F$11:$F$27,[1]各r阵容卡情况!AB$11:AB$27,$C97)),0)</f>
        <v>2</v>
      </c>
      <c r="BP97" s="14">
        <f>IFERROR(IF(求节点([1]各r阵容卡情况!$F$11:$F$27,[1]各r阵容卡情况!AC$11:AC$27,$C97)&lt;=0,0,求节点([1]各r阵容卡情况!$F$11:$F$27,[1]各r阵容卡情况!AC$11:AC$27,$C97)),0)</f>
        <v>2</v>
      </c>
      <c r="BQ97" s="14">
        <f>IFERROR(IF(求节点([1]各r阵容卡情况!$F$11:$F$27,[1]各r阵容卡情况!AD$11:AD$27,$C97)&lt;=0,0,求节点([1]各r阵容卡情况!$F$11:$F$27,[1]各r阵容卡情况!AD$11:AD$27,$C97)),0)</f>
        <v>2</v>
      </c>
      <c r="BR97" s="14">
        <f t="shared" si="60"/>
        <v>0</v>
      </c>
      <c r="BS97" s="14">
        <f t="shared" si="61"/>
        <v>0</v>
      </c>
      <c r="BT97" s="14">
        <f t="shared" si="62"/>
        <v>4</v>
      </c>
      <c r="BU97" s="14">
        <f t="shared" si="63"/>
        <v>30</v>
      </c>
      <c r="BV97" s="14">
        <f t="shared" si="64"/>
        <v>80</v>
      </c>
      <c r="CH97" s="27">
        <f t="shared" si="65"/>
        <v>0</v>
      </c>
      <c r="CI97" s="27">
        <f t="shared" si="66"/>
        <v>0</v>
      </c>
      <c r="CJ97" s="27">
        <f t="shared" si="67"/>
        <v>11.875469124834824</v>
      </c>
      <c r="CK97" s="27">
        <f t="shared" si="68"/>
        <v>12.124530875165176</v>
      </c>
      <c r="CL97" s="27">
        <f t="shared" si="69"/>
        <v>0</v>
      </c>
    </row>
    <row r="98" spans="3:90" x14ac:dyDescent="0.15">
      <c r="C98" s="13">
        <v>93</v>
      </c>
      <c r="D98" s="14">
        <v>30</v>
      </c>
      <c r="E98" s="14">
        <f>IFERROR(IF(求节点([1]基础状态预期!$D$17:$D$33,[1]基础状态预期!F$17:F$33,$C98)&lt;=0,0,求节点([1]基础状态预期!$D$17:$D$33,[1]基础状态预期!F$17:F$33,$C98)),0)</f>
        <v>0</v>
      </c>
      <c r="F98" s="14">
        <f>IFERROR(IF(求节点([1]基础状态预期!$D$17:$D$33,[1]基础状态预期!G$17:G$33,$C98)&lt;=0,0,求节点([1]基础状态预期!$D$17:$D$33,[1]基础状态预期!G$17:G$33,$C98)),0)</f>
        <v>0</v>
      </c>
      <c r="G98" s="14">
        <f>IFERROR(IF(求节点([1]基础状态预期!$D$17:$D$33,[1]基础状态预期!H$17:H$33,$C98)&lt;=0,0,求节点([1]基础状态预期!$D$17:$D$33,[1]基础状态预期!H$17:H$33,$C98)),0)</f>
        <v>0</v>
      </c>
      <c r="H98" s="14">
        <f>IFERROR(IF(求节点([1]基础状态预期!$D$17:$D$33,[1]基础状态预期!I$17:I$33,$C98)&lt;=0,0,求节点([1]基础状态预期!$D$17:$D$33,[1]基础状态预期!I$17:I$33,$C98)),0)</f>
        <v>0</v>
      </c>
      <c r="I98" s="14">
        <f>IFERROR(IF(求节点([1]基础状态预期!$D$17:$D$33,[1]基础状态预期!J$17:J$33,$C98)&lt;=0,0,求节点([1]基础状态预期!$D$17:$D$33,[1]基础状态预期!J$17:J$33,$C98)),0)</f>
        <v>6</v>
      </c>
      <c r="J98" s="14">
        <f>IFERROR(IF(求节点([1]基础状态预期!$D$17:$D$33,[1]基础状态预期!K$17:K$33,$C98)&lt;=0,0,求节点([1]基础状态预期!$D$17:$D$33,[1]基础状态预期!K$17:K$33,$C98)),0)</f>
        <v>0</v>
      </c>
      <c r="K98" s="14">
        <f>IFERROR(IF(求节点([1]基础状态预期!$D$17:$D$33,[1]基础状态预期!L$17:L$33,$C98)&lt;=0,0,求节点([1]基础状态预期!$D$17:$D$33,[1]基础状态预期!L$17:L$33,$C98)),0)</f>
        <v>0</v>
      </c>
      <c r="L98" s="14">
        <f>IFERROR(IF(求节点([1]基础状态预期!$D$17:$D$33,[1]基础状态预期!M$17:M$33,$C98)&lt;=0,0,求节点([1]基础状态预期!$D$17:$D$33,[1]基础状态预期!M$17:M$33,$C98)),0)</f>
        <v>0</v>
      </c>
      <c r="M98" s="14">
        <f>IFERROR(IF(求节点([1]基础状态预期!$D$17:$D$33,[1]基础状态预期!N$17:N$33,$C98)&lt;=0,0,求节点([1]基础状态预期!$D$17:$D$33,[1]基础状态预期!N$17:N$33,$C98)),0)</f>
        <v>0</v>
      </c>
      <c r="N98" s="14">
        <f>IFERROR(IF(求节点([1]基础状态预期!$D$17:$D$33,[1]基础状态预期!O$17:O$33,$C98)&lt;=0,0,求节点([1]基础状态预期!$D$17:$D$33,[1]基础状态预期!O$17:O$33,$C98)),0)</f>
        <v>4.9245636481763491</v>
      </c>
      <c r="O98" s="14">
        <f t="shared" si="42"/>
        <v>0</v>
      </c>
      <c r="P98" s="14">
        <f t="shared" si="43"/>
        <v>6</v>
      </c>
      <c r="Q98" s="14">
        <f t="shared" si="44"/>
        <v>10</v>
      </c>
      <c r="R98" s="14">
        <f t="shared" si="45"/>
        <v>22</v>
      </c>
      <c r="S98" s="14">
        <f t="shared" si="46"/>
        <v>82</v>
      </c>
      <c r="T98" s="32">
        <f>IFERROR(IF(求节点([1]基础状态预期!$D$17:$D$55,[1]基础状态预期!P$17:P$55,$C98)&lt;=0,0,求节点([1]基础状态预期!$D$17:$D$55,[1]基础状态预期!P$17:P$55,$C98)),0)</f>
        <v>0</v>
      </c>
      <c r="U98" s="32">
        <f>IFERROR(IF(求节点([1]基础状态预期!$D$17:$D$55,[1]基础状态预期!Q$17:Q$55,$C98)&lt;=0,0,求节点([1]基础状态预期!$D$17:$D$55,[1]基础状态预期!Q$17:Q$55,$C98)),0)</f>
        <v>0</v>
      </c>
      <c r="V98" s="32">
        <f>IFERROR(IF(求节点([1]基础状态预期!$D$17:$D$55,[1]基础状态预期!R$17:R$55,$C98)&lt;=0,0,求节点([1]基础状态预期!$D$17:$D$55,[1]基础状态预期!R$17:R$55,$C98)),0)</f>
        <v>3.72</v>
      </c>
      <c r="W98" s="32">
        <f>IFERROR(IF(求节点([1]基础状态预期!$D$17:$D$55,[1]基础状态预期!S$17:S$55,$C98)&lt;=0,0,求节点([1]基础状态预期!$D$17:$D$55,[1]基础状态预期!S$17:S$55,$C98)),0)</f>
        <v>3.72</v>
      </c>
      <c r="X98" s="32">
        <f>IFERROR(IF(求节点([1]基础状态预期!$D$17:$D$55,[1]基础状态预期!T$17:T$55,$C98)&lt;=0,0,求节点([1]基础状态预期!$D$17:$D$55,[1]基础状态预期!T$17:T$55,$C98)),0)</f>
        <v>3.72</v>
      </c>
      <c r="Y98" s="32">
        <f>IFERROR(IF(求节点([1]基础状态预期!$D$17:$D$55,[1]基础状态预期!U$17:U$55,$C98)&lt;=0,0,求节点([1]基础状态预期!$D$17:$D$55,[1]基础状态预期!U$17:U$55,$C98)),0)</f>
        <v>0</v>
      </c>
      <c r="Z98" s="32">
        <f>MIN(IFERROR(IF(求节点([1]基础状态预期!$D$17:$D$55,[1]基础状态预期!V$17:V$55,$C98)&lt;=0,0,求节点([1]基础状态预期!$D$17:$D$55,[1]基础状态预期!V$17:V$55,$C98)),0),10)</f>
        <v>0</v>
      </c>
      <c r="AA98" s="32">
        <f>MIN(IFERROR(IF(求节点([1]基础状态预期!$D$17:$D$55,[1]基础状态预期!W$17:W$55,$C98)&lt;=0,0,求节点([1]基础状态预期!$D$17:$D$55,[1]基础状态预期!W$17:W$55,$C98)),0),60)</f>
        <v>60</v>
      </c>
      <c r="AB98" s="32">
        <f>MIN(IFERROR(IF(求节点([1]基础状态预期!$D$17:$D$55,[1]基础状态预期!X$17:X$55,$C98)&lt;=0,0,求节点([1]基础状态预期!$D$17:$D$55,[1]基础状态预期!X$17:X$55,$C98)),0),80)</f>
        <v>80</v>
      </c>
      <c r="AC98" s="32">
        <f>MIN(IFERROR(IF(求节点([1]基础状态预期!$D$17:$D$55,[1]基础状态预期!Y$17:Y$55,$C98)&lt;=0,0,求节点([1]基础状态预期!$D$17:$D$55,[1]基础状态预期!Y$17:Y$55,$C98)),0),80)</f>
        <v>80</v>
      </c>
      <c r="AD98" s="32">
        <f>IFERROR(IF(求节点([1]基础状态预期!$D$17:$D$55,[1]基础状态预期!Z$17:Z$55,$C98)&lt;=0,0,求节点([1]基础状态预期!$D$17:$D$55,[1]基础状态预期!Z$17:Z$55,$C98)),0)</f>
        <v>0</v>
      </c>
      <c r="AE98" s="32">
        <f>IFERROR(IF(求节点([1]基础状态预期!$D$17:$D$55,[1]基础状态预期!AA$17:AA$55,$C98)&lt;=0,0,求节点([1]基础状态预期!$D$17:$D$55,[1]基础状态预期!AA$17:AA$55,$C98)),0)</f>
        <v>0</v>
      </c>
      <c r="AF98" s="32">
        <f>IFERROR(IF(求节点([1]基础状态预期!$D$17:$D$55,[1]基础状态预期!AB$17:AB$55,$C98)&lt;=0,0,求节点([1]基础状态预期!$D$17:$D$55,[1]基础状态预期!AB$17:AB$55,$C98)),0)</f>
        <v>0</v>
      </c>
      <c r="AG98" s="32">
        <f>IFERROR(IF(求节点([1]基础状态预期!$D$17:$D$55,[1]基础状态预期!AC$17:AC$55,$C98)&lt;=0,0,求节点([1]基础状态预期!$D$17:$D$55,[1]基础状态预期!AC$17:AC$55,$C98)),0)</f>
        <v>0</v>
      </c>
      <c r="AH98" s="32">
        <f>IFERROR(IF(求节点([1]基础状态预期!$D$17:$D$55,[1]基础状态预期!AD$17:AD$55,$C98)&lt;=0,0,求节点([1]基础状态预期!$D$17:$D$55,[1]基础状态预期!AD$17:AD$55,$C98)),0)</f>
        <v>2</v>
      </c>
      <c r="AI98" s="14">
        <f t="shared" si="47"/>
        <v>0</v>
      </c>
      <c r="AJ98" s="14">
        <f t="shared" si="48"/>
        <v>0</v>
      </c>
      <c r="AK98" s="14">
        <f t="shared" si="49"/>
        <v>0</v>
      </c>
      <c r="AL98" s="14">
        <f t="shared" si="50"/>
        <v>0</v>
      </c>
      <c r="AM98" s="14">
        <f t="shared" si="51"/>
        <v>80</v>
      </c>
      <c r="AN98" s="14">
        <v>0</v>
      </c>
      <c r="AO98" s="14">
        <f>IFERROR(IF(求节点([1]各r阵容卡情况!$F$11:$F$27,[1]各r阵容卡情况!G$11:G$27,$C98)&lt;=0,0,求节点([1]各r阵容卡情况!$F$11:$F$27,[1]各r阵容卡情况!G$11:G$27,$C98)),0)</f>
        <v>0</v>
      </c>
      <c r="AP98" s="14">
        <f>IFERROR(IF(求节点([1]各r阵容卡情况!$F$11:$F$27,[1]各r阵容卡情况!H$11:H$27,$C98)&lt;=0,0,求节点([1]各r阵容卡情况!$F$11:$F$27,[1]各r阵容卡情况!H$11:H$27,$C98)),0)</f>
        <v>11.862593068797182</v>
      </c>
      <c r="AQ98" s="14">
        <f>IFERROR(IF(求节点([1]各r阵容卡情况!$F$11:$F$27,[1]各r阵容卡情况!I$11:I$27,$C98)&lt;=0,0,求节点([1]各r阵容卡情况!$F$11:$F$27,[1]各r阵容卡情况!I$11:I$27,$C98)),0)</f>
        <v>12.137406931202818</v>
      </c>
      <c r="AR98" s="14">
        <f>IFERROR(IF(求节点([1]各r阵容卡情况!$F$11:$F$27,[1]各r阵容卡情况!J$11:J$27,$C98)&lt;=0,0,求节点([1]各r阵容卡情况!$F$11:$F$27,[1]各r阵容卡情况!J$11:J$27,$C98)),0)</f>
        <v>0</v>
      </c>
      <c r="AS98" s="14">
        <v>0</v>
      </c>
      <c r="AT98" s="14">
        <f>IFERROR(IF(求节点([1]各r阵容卡情况!$F$11:$F$27,[1]各r阵容卡情况!K$11:K$27,$C98)&lt;=0,0,求节点([1]各r阵容卡情况!$F$11:$F$27,[1]各r阵容卡情况!K$11:K$27,$C98)),0)</f>
        <v>3</v>
      </c>
      <c r="AU98" s="14">
        <f>IFERROR(IF(求节点([1]各r阵容卡情况!$F$11:$F$27,[1]各r阵容卡情况!L$11:L$27,$C98)&lt;=0,0,求节点([1]各r阵容卡情况!$F$11:$F$27,[1]各r阵容卡情况!L$11:L$27,$C98)),0)</f>
        <v>6</v>
      </c>
      <c r="AV98" s="14">
        <f>IFERROR(IF(求节点([1]各r阵容卡情况!$F$11:$F$27,[1]各r阵容卡情况!M$11:M$27,$C98)&lt;=0,0,求节点([1]各r阵容卡情况!$F$11:$F$27,[1]各r阵容卡情况!M$11:M$27,$C98)),0)</f>
        <v>5.813452414802863</v>
      </c>
      <c r="AW98" s="14">
        <f>IFERROR(IF(求节点([1]各r阵容卡情况!$F$11:$F$27,[1]各r阵容卡情况!N$11:N$27,$C98)&lt;=0,0,求节点([1]各r阵容卡情况!$F$11:$F$27,[1]各r阵容卡情况!N$11:N$27,$C98)),0)</f>
        <v>4.9185419521947589</v>
      </c>
      <c r="AX98" s="14">
        <f t="shared" si="52"/>
        <v>0</v>
      </c>
      <c r="AY98" s="14">
        <f t="shared" si="53"/>
        <v>15</v>
      </c>
      <c r="AZ98" s="14">
        <f t="shared" si="54"/>
        <v>40</v>
      </c>
      <c r="BA98" s="14">
        <f t="shared" si="55"/>
        <v>58</v>
      </c>
      <c r="BB98" s="14">
        <f t="shared" si="56"/>
        <v>82</v>
      </c>
      <c r="BC98" s="14">
        <v>0</v>
      </c>
      <c r="BD98" s="15">
        <f>IFERROR(IF(求节点([1]各r阵容卡情况!$F$11:$F$27,[1]各r阵容卡情况!S$11:S$27,$C98)&lt;=0,0,求节点([1]各r阵容卡情况!$F$11:$F$27,[1]各r阵容卡情况!S$11:S$27,$C98)),0)</f>
        <v>3.5276741287762139</v>
      </c>
      <c r="BE98" s="15">
        <f>IFERROR(IF(求节点([1]各r阵容卡情况!$F$11:$F$27,[1]各r阵容卡情况!T$11:T$27,$C98)&lt;=0,0,求节点([1]各r阵容卡情况!$F$11:$F$27,[1]各r阵容卡情况!T$11:T$27,$C98)),0)</f>
        <v>3.5276741287762139</v>
      </c>
      <c r="BF98" s="15">
        <f>IFERROR(IF(求节点([1]各r阵容卡情况!$F$11:$F$27,[1]各r阵容卡情况!U$11:U$27,$C98)&lt;=0,0,求节点([1]各r阵容卡情况!$F$11:$F$27,[1]各r阵容卡情况!U$11:U$27,$C98)),0)</f>
        <v>3.5276741287762139</v>
      </c>
      <c r="BG98" s="15">
        <f>IFERROR(IF(求节点([1]各r阵容卡情况!$F$11:$F$27,[1]各r阵容卡情况!V$11:V$27,$C98)&lt;=0,0,求节点([1]各r阵容卡情况!$F$11:$F$27,[1]各r阵容卡情况!V$11:V$27,$C98)),0)</f>
        <v>3.5276741287762139</v>
      </c>
      <c r="BH98" s="14">
        <f t="shared" si="57"/>
        <v>10</v>
      </c>
      <c r="BI98" s="14">
        <f t="shared" si="57"/>
        <v>10</v>
      </c>
      <c r="BJ98" s="14">
        <f t="shared" si="58"/>
        <v>60</v>
      </c>
      <c r="BK98" s="14">
        <f t="shared" si="59"/>
        <v>80</v>
      </c>
      <c r="BL98" s="14">
        <f t="shared" si="59"/>
        <v>80</v>
      </c>
      <c r="BM98" s="14">
        <v>0</v>
      </c>
      <c r="BN98" s="14">
        <f>IFERROR(IF(求节点([1]各r阵容卡情况!$F$11:$F$27,[1]各r阵容卡情况!AA$11:AA$27,$C98)&lt;=0,0,求节点([1]各r阵容卡情况!$F$11:$F$27,[1]各r阵容卡情况!AA$11:AA$27,$C98)),0)</f>
        <v>0</v>
      </c>
      <c r="BO98" s="14">
        <f>IFERROR(IF(求节点([1]各r阵容卡情况!$F$11:$F$27,[1]各r阵容卡情况!AB$11:AB$27,$C98)&lt;=0,0,求节点([1]各r阵容卡情况!$F$11:$F$27,[1]各r阵容卡情况!AB$11:AB$27,$C98)),0)</f>
        <v>2</v>
      </c>
      <c r="BP98" s="14">
        <f>IFERROR(IF(求节点([1]各r阵容卡情况!$F$11:$F$27,[1]各r阵容卡情况!AC$11:AC$27,$C98)&lt;=0,0,求节点([1]各r阵容卡情况!$F$11:$F$27,[1]各r阵容卡情况!AC$11:AC$27,$C98)),0)</f>
        <v>2</v>
      </c>
      <c r="BQ98" s="14">
        <f>IFERROR(IF(求节点([1]各r阵容卡情况!$F$11:$F$27,[1]各r阵容卡情况!AD$11:AD$27,$C98)&lt;=0,0,求节点([1]各r阵容卡情况!$F$11:$F$27,[1]各r阵容卡情况!AD$11:AD$27,$C98)),0)</f>
        <v>2</v>
      </c>
      <c r="BR98" s="14">
        <f t="shared" si="60"/>
        <v>0</v>
      </c>
      <c r="BS98" s="14">
        <f t="shared" si="61"/>
        <v>0</v>
      </c>
      <c r="BT98" s="14">
        <f t="shared" si="62"/>
        <v>4</v>
      </c>
      <c r="BU98" s="14">
        <f t="shared" si="63"/>
        <v>30</v>
      </c>
      <c r="BV98" s="14">
        <f t="shared" si="64"/>
        <v>80</v>
      </c>
      <c r="CH98" s="27">
        <f t="shared" si="65"/>
        <v>0</v>
      </c>
      <c r="CI98" s="27">
        <f t="shared" si="66"/>
        <v>0</v>
      </c>
      <c r="CJ98" s="27">
        <f t="shared" si="67"/>
        <v>11.862593068797182</v>
      </c>
      <c r="CK98" s="27">
        <f t="shared" si="68"/>
        <v>12.137406931202818</v>
      </c>
      <c r="CL98" s="27">
        <f t="shared" si="69"/>
        <v>0</v>
      </c>
    </row>
    <row r="99" spans="3:90" x14ac:dyDescent="0.15">
      <c r="C99" s="13">
        <v>94</v>
      </c>
      <c r="D99" s="14">
        <v>30</v>
      </c>
      <c r="E99" s="14">
        <f>IFERROR(IF(求节点([1]基础状态预期!$D$17:$D$33,[1]基础状态预期!F$17:F$33,$C99)&lt;=0,0,求节点([1]基础状态预期!$D$17:$D$33,[1]基础状态预期!F$17:F$33,$C99)),0)</f>
        <v>0</v>
      </c>
      <c r="F99" s="14">
        <f>IFERROR(IF(求节点([1]基础状态预期!$D$17:$D$33,[1]基础状态预期!G$17:G$33,$C99)&lt;=0,0,求节点([1]基础状态预期!$D$17:$D$33,[1]基础状态预期!G$17:G$33,$C99)),0)</f>
        <v>0</v>
      </c>
      <c r="G99" s="14">
        <f>IFERROR(IF(求节点([1]基础状态预期!$D$17:$D$33,[1]基础状态预期!H$17:H$33,$C99)&lt;=0,0,求节点([1]基础状态预期!$D$17:$D$33,[1]基础状态预期!H$17:H$33,$C99)),0)</f>
        <v>0</v>
      </c>
      <c r="H99" s="14">
        <f>IFERROR(IF(求节点([1]基础状态预期!$D$17:$D$33,[1]基础状态预期!I$17:I$33,$C99)&lt;=0,0,求节点([1]基础状态预期!$D$17:$D$33,[1]基础状态预期!I$17:I$33,$C99)),0)</f>
        <v>0</v>
      </c>
      <c r="I99" s="14">
        <f>IFERROR(IF(求节点([1]基础状态预期!$D$17:$D$33,[1]基础状态预期!J$17:J$33,$C99)&lt;=0,0,求节点([1]基础状态预期!$D$17:$D$33,[1]基础状态预期!J$17:J$33,$C99)),0)</f>
        <v>6</v>
      </c>
      <c r="J99" s="14">
        <f>IFERROR(IF(求节点([1]基础状态预期!$D$17:$D$33,[1]基础状态预期!K$17:K$33,$C99)&lt;=0,0,求节点([1]基础状态预期!$D$17:$D$33,[1]基础状态预期!K$17:K$33,$C99)),0)</f>
        <v>0</v>
      </c>
      <c r="K99" s="14">
        <f>IFERROR(IF(求节点([1]基础状态预期!$D$17:$D$33,[1]基础状态预期!L$17:L$33,$C99)&lt;=0,0,求节点([1]基础状态预期!$D$17:$D$33,[1]基础状态预期!L$17:L$33,$C99)),0)</f>
        <v>0</v>
      </c>
      <c r="L99" s="14">
        <f>IFERROR(IF(求节点([1]基础状态预期!$D$17:$D$33,[1]基础状态预期!M$17:M$33,$C99)&lt;=0,0,求节点([1]基础状态预期!$D$17:$D$33,[1]基础状态预期!M$17:M$33,$C99)),0)</f>
        <v>0</v>
      </c>
      <c r="M99" s="14">
        <f>IFERROR(IF(求节点([1]基础状态预期!$D$17:$D$33,[1]基础状态预期!N$17:N$33,$C99)&lt;=0,0,求节点([1]基础状态预期!$D$17:$D$33,[1]基础状态预期!N$17:N$33,$C99)),0)</f>
        <v>0</v>
      </c>
      <c r="N99" s="14">
        <f>IFERROR(IF(求节点([1]基础状态预期!$D$17:$D$33,[1]基础状态预期!O$17:O$33,$C99)&lt;=0,0,求节点([1]基础状态预期!$D$17:$D$33,[1]基础状态预期!O$17:O$33,$C99)),0)</f>
        <v>4.9245636481763491</v>
      </c>
      <c r="O99" s="14">
        <f t="shared" si="42"/>
        <v>0</v>
      </c>
      <c r="P99" s="14">
        <f t="shared" si="43"/>
        <v>6</v>
      </c>
      <c r="Q99" s="14">
        <f t="shared" si="44"/>
        <v>10</v>
      </c>
      <c r="R99" s="14">
        <f t="shared" si="45"/>
        <v>22</v>
      </c>
      <c r="S99" s="14">
        <f t="shared" si="46"/>
        <v>82</v>
      </c>
      <c r="T99" s="32">
        <f>IFERROR(IF(求节点([1]基础状态预期!$D$17:$D$55,[1]基础状态预期!P$17:P$55,$C99)&lt;=0,0,求节点([1]基础状态预期!$D$17:$D$55,[1]基础状态预期!P$17:P$55,$C99)),0)</f>
        <v>0</v>
      </c>
      <c r="U99" s="32">
        <f>IFERROR(IF(求节点([1]基础状态预期!$D$17:$D$55,[1]基础状态预期!Q$17:Q$55,$C99)&lt;=0,0,求节点([1]基础状态预期!$D$17:$D$55,[1]基础状态预期!Q$17:Q$55,$C99)),0)</f>
        <v>0</v>
      </c>
      <c r="V99" s="32">
        <f>IFERROR(IF(求节点([1]基础状态预期!$D$17:$D$55,[1]基础状态预期!R$17:R$55,$C99)&lt;=0,0,求节点([1]基础状态预期!$D$17:$D$55,[1]基础状态预期!R$17:R$55,$C99)),0)</f>
        <v>3.76</v>
      </c>
      <c r="W99" s="32">
        <f>IFERROR(IF(求节点([1]基础状态预期!$D$17:$D$55,[1]基础状态预期!S$17:S$55,$C99)&lt;=0,0,求节点([1]基础状态预期!$D$17:$D$55,[1]基础状态预期!S$17:S$55,$C99)),0)</f>
        <v>3.76</v>
      </c>
      <c r="X99" s="32">
        <f>IFERROR(IF(求节点([1]基础状态预期!$D$17:$D$55,[1]基础状态预期!T$17:T$55,$C99)&lt;=0,0,求节点([1]基础状态预期!$D$17:$D$55,[1]基础状态预期!T$17:T$55,$C99)),0)</f>
        <v>3.76</v>
      </c>
      <c r="Y99" s="32">
        <f>IFERROR(IF(求节点([1]基础状态预期!$D$17:$D$55,[1]基础状态预期!U$17:U$55,$C99)&lt;=0,0,求节点([1]基础状态预期!$D$17:$D$55,[1]基础状态预期!U$17:U$55,$C99)),0)</f>
        <v>0</v>
      </c>
      <c r="Z99" s="32">
        <f>MIN(IFERROR(IF(求节点([1]基础状态预期!$D$17:$D$55,[1]基础状态预期!V$17:V$55,$C99)&lt;=0,0,求节点([1]基础状态预期!$D$17:$D$55,[1]基础状态预期!V$17:V$55,$C99)),0),10)</f>
        <v>0</v>
      </c>
      <c r="AA99" s="32">
        <f>MIN(IFERROR(IF(求节点([1]基础状态预期!$D$17:$D$55,[1]基础状态预期!W$17:W$55,$C99)&lt;=0,0,求节点([1]基础状态预期!$D$17:$D$55,[1]基础状态预期!W$17:W$55,$C99)),0),60)</f>
        <v>60</v>
      </c>
      <c r="AB99" s="32">
        <f>MIN(IFERROR(IF(求节点([1]基础状态预期!$D$17:$D$55,[1]基础状态预期!X$17:X$55,$C99)&lt;=0,0,求节点([1]基础状态预期!$D$17:$D$55,[1]基础状态预期!X$17:X$55,$C99)),0),80)</f>
        <v>80</v>
      </c>
      <c r="AC99" s="32">
        <f>MIN(IFERROR(IF(求节点([1]基础状态预期!$D$17:$D$55,[1]基础状态预期!Y$17:Y$55,$C99)&lt;=0,0,求节点([1]基础状态预期!$D$17:$D$55,[1]基础状态预期!Y$17:Y$55,$C99)),0),80)</f>
        <v>80</v>
      </c>
      <c r="AD99" s="32">
        <f>IFERROR(IF(求节点([1]基础状态预期!$D$17:$D$55,[1]基础状态预期!Z$17:Z$55,$C99)&lt;=0,0,求节点([1]基础状态预期!$D$17:$D$55,[1]基础状态预期!Z$17:Z$55,$C99)),0)</f>
        <v>0</v>
      </c>
      <c r="AE99" s="32">
        <f>IFERROR(IF(求节点([1]基础状态预期!$D$17:$D$55,[1]基础状态预期!AA$17:AA$55,$C99)&lt;=0,0,求节点([1]基础状态预期!$D$17:$D$55,[1]基础状态预期!AA$17:AA$55,$C99)),0)</f>
        <v>0</v>
      </c>
      <c r="AF99" s="32">
        <f>IFERROR(IF(求节点([1]基础状态预期!$D$17:$D$55,[1]基础状态预期!AB$17:AB$55,$C99)&lt;=0,0,求节点([1]基础状态预期!$D$17:$D$55,[1]基础状态预期!AB$17:AB$55,$C99)),0)</f>
        <v>0</v>
      </c>
      <c r="AG99" s="32">
        <f>IFERROR(IF(求节点([1]基础状态预期!$D$17:$D$55,[1]基础状态预期!AC$17:AC$55,$C99)&lt;=0,0,求节点([1]基础状态预期!$D$17:$D$55,[1]基础状态预期!AC$17:AC$55,$C99)),0)</f>
        <v>0</v>
      </c>
      <c r="AH99" s="32">
        <f>IFERROR(IF(求节点([1]基础状态预期!$D$17:$D$55,[1]基础状态预期!AD$17:AD$55,$C99)&lt;=0,0,求节点([1]基础状态预期!$D$17:$D$55,[1]基础状态预期!AD$17:AD$55,$C99)),0)</f>
        <v>2</v>
      </c>
      <c r="AI99" s="14">
        <f t="shared" si="47"/>
        <v>0</v>
      </c>
      <c r="AJ99" s="14">
        <f t="shared" si="48"/>
        <v>0</v>
      </c>
      <c r="AK99" s="14">
        <f t="shared" si="49"/>
        <v>0</v>
      </c>
      <c r="AL99" s="14">
        <f t="shared" si="50"/>
        <v>0</v>
      </c>
      <c r="AM99" s="14">
        <f t="shared" si="51"/>
        <v>80</v>
      </c>
      <c r="AN99" s="14">
        <v>0</v>
      </c>
      <c r="AO99" s="14">
        <f>IFERROR(IF(求节点([1]各r阵容卡情况!$F$11:$F$27,[1]各r阵容卡情况!G$11:G$27,$C99)&lt;=0,0,求节点([1]各r阵容卡情况!$F$11:$F$27,[1]各r阵容卡情况!G$11:G$27,$C99)),0)</f>
        <v>0</v>
      </c>
      <c r="AP99" s="14">
        <f>IFERROR(IF(求节点([1]各r阵容卡情况!$F$11:$F$27,[1]各r阵容卡情况!H$11:H$27,$C99)&lt;=0,0,求节点([1]各r阵容卡情况!$F$11:$F$27,[1]各r阵容卡情况!H$11:H$27,$C99)),0)</f>
        <v>11.849717012759539</v>
      </c>
      <c r="AQ99" s="14">
        <f>IFERROR(IF(求节点([1]各r阵容卡情况!$F$11:$F$27,[1]各r阵容卡情况!I$11:I$27,$C99)&lt;=0,0,求节点([1]各r阵容卡情况!$F$11:$F$27,[1]各r阵容卡情况!I$11:I$27,$C99)),0)</f>
        <v>12.150282987240461</v>
      </c>
      <c r="AR99" s="14">
        <f>IFERROR(IF(求节点([1]各r阵容卡情况!$F$11:$F$27,[1]各r阵容卡情况!J$11:J$27,$C99)&lt;=0,0,求节点([1]各r阵容卡情况!$F$11:$F$27,[1]各r阵容卡情况!J$11:J$27,$C99)),0)</f>
        <v>0</v>
      </c>
      <c r="AS99" s="14">
        <v>0</v>
      </c>
      <c r="AT99" s="14">
        <f>IFERROR(IF(求节点([1]各r阵容卡情况!$F$11:$F$27,[1]各r阵容卡情况!K$11:K$27,$C99)&lt;=0,0,求节点([1]各r阵容卡情况!$F$11:$F$27,[1]各r阵容卡情况!K$11:K$27,$C99)),0)</f>
        <v>3</v>
      </c>
      <c r="AU99" s="14">
        <f>IFERROR(IF(求节点([1]各r阵容卡情况!$F$11:$F$27,[1]各r阵容卡情况!L$11:L$27,$C99)&lt;=0,0,求节点([1]各r阵容卡情况!$F$11:$F$27,[1]各r阵容卡情况!L$11:L$27,$C99)),0)</f>
        <v>6</v>
      </c>
      <c r="AV99" s="14">
        <f>IFERROR(IF(求节点([1]各r阵容卡情况!$F$11:$F$27,[1]各r阵容卡情况!M$11:M$27,$C99)&lt;=0,0,求节点([1]各r阵容卡情况!$F$11:$F$27,[1]各r阵容卡情况!M$11:M$27,$C99)),0)</f>
        <v>5.8460913383629949</v>
      </c>
      <c r="AW99" s="14">
        <f>IFERROR(IF(求节点([1]各r阵容卡情况!$F$11:$F$27,[1]各r阵容卡情况!N$11:N$27,$C99)&lt;=0,0,求节点([1]各r阵容卡情况!$F$11:$F$27,[1]各r阵容卡情况!N$11:N$27,$C99)),0)</f>
        <v>4.9645393383742134</v>
      </c>
      <c r="AX99" s="14">
        <f t="shared" si="52"/>
        <v>0</v>
      </c>
      <c r="AY99" s="14">
        <f t="shared" si="53"/>
        <v>15</v>
      </c>
      <c r="AZ99" s="14">
        <f t="shared" si="54"/>
        <v>40</v>
      </c>
      <c r="BA99" s="14">
        <f t="shared" si="55"/>
        <v>58</v>
      </c>
      <c r="BB99" s="14">
        <f t="shared" si="56"/>
        <v>82</v>
      </c>
      <c r="BC99" s="14">
        <v>0</v>
      </c>
      <c r="BD99" s="15">
        <f>IFERROR(IF(求节点([1]各r阵容卡情况!$F$11:$F$27,[1]各r阵容卡情况!S$11:S$27,$C99)&lt;=0,0,求节点([1]各r阵容卡情况!$F$11:$F$27,[1]各r阵容卡情况!S$11:S$27,$C99)),0)</f>
        <v>3.5496517577525091</v>
      </c>
      <c r="BE99" s="15">
        <f>IFERROR(IF(求节点([1]各r阵容卡情况!$F$11:$F$27,[1]各r阵容卡情况!T$11:T$27,$C99)&lt;=0,0,求节点([1]各r阵容卡情况!$F$11:$F$27,[1]各r阵容卡情况!T$11:T$27,$C99)),0)</f>
        <v>3.5496517577525091</v>
      </c>
      <c r="BF99" s="15">
        <f>IFERROR(IF(求节点([1]各r阵容卡情况!$F$11:$F$27,[1]各r阵容卡情况!U$11:U$27,$C99)&lt;=0,0,求节点([1]各r阵容卡情况!$F$11:$F$27,[1]各r阵容卡情况!U$11:U$27,$C99)),0)</f>
        <v>3.5496517577525091</v>
      </c>
      <c r="BG99" s="15">
        <f>IFERROR(IF(求节点([1]各r阵容卡情况!$F$11:$F$27,[1]各r阵容卡情况!V$11:V$27,$C99)&lt;=0,0,求节点([1]各r阵容卡情况!$F$11:$F$27,[1]各r阵容卡情况!V$11:V$27,$C99)),0)</f>
        <v>3.5496517577525091</v>
      </c>
      <c r="BH99" s="14">
        <f t="shared" si="57"/>
        <v>10</v>
      </c>
      <c r="BI99" s="14">
        <f t="shared" si="57"/>
        <v>10</v>
      </c>
      <c r="BJ99" s="14">
        <f t="shared" si="58"/>
        <v>60</v>
      </c>
      <c r="BK99" s="14">
        <f t="shared" si="59"/>
        <v>80</v>
      </c>
      <c r="BL99" s="14">
        <f t="shared" si="59"/>
        <v>80</v>
      </c>
      <c r="BM99" s="14">
        <v>0</v>
      </c>
      <c r="BN99" s="14">
        <f>IFERROR(IF(求节点([1]各r阵容卡情况!$F$11:$F$27,[1]各r阵容卡情况!AA$11:AA$27,$C99)&lt;=0,0,求节点([1]各r阵容卡情况!$F$11:$F$27,[1]各r阵容卡情况!AA$11:AA$27,$C99)),0)</f>
        <v>0</v>
      </c>
      <c r="BO99" s="14">
        <f>IFERROR(IF(求节点([1]各r阵容卡情况!$F$11:$F$27,[1]各r阵容卡情况!AB$11:AB$27,$C99)&lt;=0,0,求节点([1]各r阵容卡情况!$F$11:$F$27,[1]各r阵容卡情况!AB$11:AB$27,$C99)),0)</f>
        <v>2</v>
      </c>
      <c r="BP99" s="14">
        <f>IFERROR(IF(求节点([1]各r阵容卡情况!$F$11:$F$27,[1]各r阵容卡情况!AC$11:AC$27,$C99)&lt;=0,0,求节点([1]各r阵容卡情况!$F$11:$F$27,[1]各r阵容卡情况!AC$11:AC$27,$C99)),0)</f>
        <v>2</v>
      </c>
      <c r="BQ99" s="14">
        <f>IFERROR(IF(求节点([1]各r阵容卡情况!$F$11:$F$27,[1]各r阵容卡情况!AD$11:AD$27,$C99)&lt;=0,0,求节点([1]各r阵容卡情况!$F$11:$F$27,[1]各r阵容卡情况!AD$11:AD$27,$C99)),0)</f>
        <v>2</v>
      </c>
      <c r="BR99" s="14">
        <f t="shared" si="60"/>
        <v>0</v>
      </c>
      <c r="BS99" s="14">
        <f t="shared" si="61"/>
        <v>0</v>
      </c>
      <c r="BT99" s="14">
        <f t="shared" si="62"/>
        <v>4</v>
      </c>
      <c r="BU99" s="14">
        <f t="shared" si="63"/>
        <v>30</v>
      </c>
      <c r="BV99" s="14">
        <f t="shared" si="64"/>
        <v>80</v>
      </c>
      <c r="CH99" s="27">
        <f t="shared" si="65"/>
        <v>0</v>
      </c>
      <c r="CI99" s="27">
        <f t="shared" si="66"/>
        <v>0</v>
      </c>
      <c r="CJ99" s="27">
        <f t="shared" si="67"/>
        <v>11.849717012759539</v>
      </c>
      <c r="CK99" s="27">
        <f t="shared" si="68"/>
        <v>12.150282987240461</v>
      </c>
      <c r="CL99" s="27">
        <f t="shared" si="69"/>
        <v>0</v>
      </c>
    </row>
    <row r="100" spans="3:90" x14ac:dyDescent="0.15">
      <c r="C100" s="13">
        <v>95</v>
      </c>
      <c r="D100" s="14">
        <v>30</v>
      </c>
      <c r="E100" s="14">
        <f>IFERROR(IF(求节点([1]基础状态预期!$D$17:$D$33,[1]基础状态预期!F$17:F$33,$C100)&lt;=0,0,求节点([1]基础状态预期!$D$17:$D$33,[1]基础状态预期!F$17:F$33,$C100)),0)</f>
        <v>0</v>
      </c>
      <c r="F100" s="14">
        <f>IFERROR(IF(求节点([1]基础状态预期!$D$17:$D$33,[1]基础状态预期!G$17:G$33,$C100)&lt;=0,0,求节点([1]基础状态预期!$D$17:$D$33,[1]基础状态预期!G$17:G$33,$C100)),0)</f>
        <v>0</v>
      </c>
      <c r="G100" s="14">
        <f>IFERROR(IF(求节点([1]基础状态预期!$D$17:$D$33,[1]基础状态预期!H$17:H$33,$C100)&lt;=0,0,求节点([1]基础状态预期!$D$17:$D$33,[1]基础状态预期!H$17:H$33,$C100)),0)</f>
        <v>0</v>
      </c>
      <c r="H100" s="14">
        <f>IFERROR(IF(求节点([1]基础状态预期!$D$17:$D$33,[1]基础状态预期!I$17:I$33,$C100)&lt;=0,0,求节点([1]基础状态预期!$D$17:$D$33,[1]基础状态预期!I$17:I$33,$C100)),0)</f>
        <v>0</v>
      </c>
      <c r="I100" s="14">
        <f>IFERROR(IF(求节点([1]基础状态预期!$D$17:$D$33,[1]基础状态预期!J$17:J$33,$C100)&lt;=0,0,求节点([1]基础状态预期!$D$17:$D$33,[1]基础状态预期!J$17:J$33,$C100)),0)</f>
        <v>6</v>
      </c>
      <c r="J100" s="14">
        <f>IFERROR(IF(求节点([1]基础状态预期!$D$17:$D$33,[1]基础状态预期!K$17:K$33,$C100)&lt;=0,0,求节点([1]基础状态预期!$D$17:$D$33,[1]基础状态预期!K$17:K$33,$C100)),0)</f>
        <v>0</v>
      </c>
      <c r="K100" s="14">
        <f>IFERROR(IF(求节点([1]基础状态预期!$D$17:$D$33,[1]基础状态预期!L$17:L$33,$C100)&lt;=0,0,求节点([1]基础状态预期!$D$17:$D$33,[1]基础状态预期!L$17:L$33,$C100)),0)</f>
        <v>0</v>
      </c>
      <c r="L100" s="14">
        <f>IFERROR(IF(求节点([1]基础状态预期!$D$17:$D$33,[1]基础状态预期!M$17:M$33,$C100)&lt;=0,0,求节点([1]基础状态预期!$D$17:$D$33,[1]基础状态预期!M$17:M$33,$C100)),0)</f>
        <v>0</v>
      </c>
      <c r="M100" s="14">
        <f>IFERROR(IF(求节点([1]基础状态预期!$D$17:$D$33,[1]基础状态预期!N$17:N$33,$C100)&lt;=0,0,求节点([1]基础状态预期!$D$17:$D$33,[1]基础状态预期!N$17:N$33,$C100)),0)</f>
        <v>0</v>
      </c>
      <c r="N100" s="14">
        <f>IFERROR(IF(求节点([1]基础状态预期!$D$17:$D$33,[1]基础状态预期!O$17:O$33,$C100)&lt;=0,0,求节点([1]基础状态预期!$D$17:$D$33,[1]基础状态预期!O$17:O$33,$C100)),0)</f>
        <v>4.9245636481763491</v>
      </c>
      <c r="O100" s="14">
        <f t="shared" si="42"/>
        <v>0</v>
      </c>
      <c r="P100" s="14">
        <f t="shared" si="43"/>
        <v>6</v>
      </c>
      <c r="Q100" s="14">
        <f t="shared" si="44"/>
        <v>10</v>
      </c>
      <c r="R100" s="14">
        <f t="shared" si="45"/>
        <v>22</v>
      </c>
      <c r="S100" s="14">
        <f t="shared" si="46"/>
        <v>82</v>
      </c>
      <c r="T100" s="32">
        <f>IFERROR(IF(求节点([1]基础状态预期!$D$17:$D$55,[1]基础状态预期!P$17:P$55,$C100)&lt;=0,0,求节点([1]基础状态预期!$D$17:$D$55,[1]基础状态预期!P$17:P$55,$C100)),0)</f>
        <v>0</v>
      </c>
      <c r="U100" s="32">
        <f>IFERROR(IF(求节点([1]基础状态预期!$D$17:$D$55,[1]基础状态预期!Q$17:Q$55,$C100)&lt;=0,0,求节点([1]基础状态预期!$D$17:$D$55,[1]基础状态预期!Q$17:Q$55,$C100)),0)</f>
        <v>0</v>
      </c>
      <c r="V100" s="32">
        <f>IFERROR(IF(求节点([1]基础状态预期!$D$17:$D$55,[1]基础状态预期!R$17:R$55,$C100)&lt;=0,0,求节点([1]基础状态预期!$D$17:$D$55,[1]基础状态预期!R$17:R$55,$C100)),0)</f>
        <v>3.8</v>
      </c>
      <c r="W100" s="32">
        <f>IFERROR(IF(求节点([1]基础状态预期!$D$17:$D$55,[1]基础状态预期!S$17:S$55,$C100)&lt;=0,0,求节点([1]基础状态预期!$D$17:$D$55,[1]基础状态预期!S$17:S$55,$C100)),0)</f>
        <v>3.8</v>
      </c>
      <c r="X100" s="32">
        <f>IFERROR(IF(求节点([1]基础状态预期!$D$17:$D$55,[1]基础状态预期!T$17:T$55,$C100)&lt;=0,0,求节点([1]基础状态预期!$D$17:$D$55,[1]基础状态预期!T$17:T$55,$C100)),0)</f>
        <v>3.8</v>
      </c>
      <c r="Y100" s="32">
        <f>IFERROR(IF(求节点([1]基础状态预期!$D$17:$D$55,[1]基础状态预期!U$17:U$55,$C100)&lt;=0,0,求节点([1]基础状态预期!$D$17:$D$55,[1]基础状态预期!U$17:U$55,$C100)),0)</f>
        <v>0</v>
      </c>
      <c r="Z100" s="32">
        <f>MIN(IFERROR(IF(求节点([1]基础状态预期!$D$17:$D$55,[1]基础状态预期!V$17:V$55,$C100)&lt;=0,0,求节点([1]基础状态预期!$D$17:$D$55,[1]基础状态预期!V$17:V$55,$C100)),0),10)</f>
        <v>0</v>
      </c>
      <c r="AA100" s="32">
        <f>MIN(IFERROR(IF(求节点([1]基础状态预期!$D$17:$D$55,[1]基础状态预期!W$17:W$55,$C100)&lt;=0,0,求节点([1]基础状态预期!$D$17:$D$55,[1]基础状态预期!W$17:W$55,$C100)),0),60)</f>
        <v>60</v>
      </c>
      <c r="AB100" s="32">
        <f>MIN(IFERROR(IF(求节点([1]基础状态预期!$D$17:$D$55,[1]基础状态预期!X$17:X$55,$C100)&lt;=0,0,求节点([1]基础状态预期!$D$17:$D$55,[1]基础状态预期!X$17:X$55,$C100)),0),80)</f>
        <v>80</v>
      </c>
      <c r="AC100" s="32">
        <f>MIN(IFERROR(IF(求节点([1]基础状态预期!$D$17:$D$55,[1]基础状态预期!Y$17:Y$55,$C100)&lt;=0,0,求节点([1]基础状态预期!$D$17:$D$55,[1]基础状态预期!Y$17:Y$55,$C100)),0),80)</f>
        <v>80</v>
      </c>
      <c r="AD100" s="32">
        <f>IFERROR(IF(求节点([1]基础状态预期!$D$17:$D$55,[1]基础状态预期!Z$17:Z$55,$C100)&lt;=0,0,求节点([1]基础状态预期!$D$17:$D$55,[1]基础状态预期!Z$17:Z$55,$C100)),0)</f>
        <v>0</v>
      </c>
      <c r="AE100" s="32">
        <f>IFERROR(IF(求节点([1]基础状态预期!$D$17:$D$55,[1]基础状态预期!AA$17:AA$55,$C100)&lt;=0,0,求节点([1]基础状态预期!$D$17:$D$55,[1]基础状态预期!AA$17:AA$55,$C100)),0)</f>
        <v>0</v>
      </c>
      <c r="AF100" s="32">
        <f>IFERROR(IF(求节点([1]基础状态预期!$D$17:$D$55,[1]基础状态预期!AB$17:AB$55,$C100)&lt;=0,0,求节点([1]基础状态预期!$D$17:$D$55,[1]基础状态预期!AB$17:AB$55,$C100)),0)</f>
        <v>0</v>
      </c>
      <c r="AG100" s="32">
        <f>IFERROR(IF(求节点([1]基础状态预期!$D$17:$D$55,[1]基础状态预期!AC$17:AC$55,$C100)&lt;=0,0,求节点([1]基础状态预期!$D$17:$D$55,[1]基础状态预期!AC$17:AC$55,$C100)),0)</f>
        <v>0</v>
      </c>
      <c r="AH100" s="32">
        <f>IFERROR(IF(求节点([1]基础状态预期!$D$17:$D$55,[1]基础状态预期!AD$17:AD$55,$C100)&lt;=0,0,求节点([1]基础状态预期!$D$17:$D$55,[1]基础状态预期!AD$17:AD$55,$C100)),0)</f>
        <v>2</v>
      </c>
      <c r="AI100" s="14">
        <f t="shared" si="47"/>
        <v>0</v>
      </c>
      <c r="AJ100" s="14">
        <f t="shared" si="48"/>
        <v>0</v>
      </c>
      <c r="AK100" s="14">
        <f t="shared" si="49"/>
        <v>0</v>
      </c>
      <c r="AL100" s="14">
        <f t="shared" si="50"/>
        <v>0</v>
      </c>
      <c r="AM100" s="14">
        <f t="shared" si="51"/>
        <v>80</v>
      </c>
      <c r="AN100" s="14">
        <v>0</v>
      </c>
      <c r="AO100" s="14">
        <f>IFERROR(IF(求节点([1]各r阵容卡情况!$F$11:$F$27,[1]各r阵容卡情况!G$11:G$27,$C100)&lt;=0,0,求节点([1]各r阵容卡情况!$F$11:$F$27,[1]各r阵容卡情况!G$11:G$27,$C100)),0)</f>
        <v>0</v>
      </c>
      <c r="AP100" s="14">
        <f>IFERROR(IF(求节点([1]各r阵容卡情况!$F$11:$F$27,[1]各r阵容卡情况!H$11:H$27,$C100)&lt;=0,0,求节点([1]各r阵容卡情况!$F$11:$F$27,[1]各r阵容卡情况!H$11:H$27,$C100)),0)</f>
        <v>11.836840956721897</v>
      </c>
      <c r="AQ100" s="14">
        <f>IFERROR(IF(求节点([1]各r阵容卡情况!$F$11:$F$27,[1]各r阵容卡情况!I$11:I$27,$C100)&lt;=0,0,求节点([1]各r阵容卡情况!$F$11:$F$27,[1]各r阵容卡情况!I$11:I$27,$C100)),0)</f>
        <v>12.163159043278103</v>
      </c>
      <c r="AR100" s="14">
        <f>IFERROR(IF(求节点([1]各r阵容卡情况!$F$11:$F$27,[1]各r阵容卡情况!J$11:J$27,$C100)&lt;=0,0,求节点([1]各r阵容卡情况!$F$11:$F$27,[1]各r阵容卡情况!J$11:J$27,$C100)),0)</f>
        <v>0</v>
      </c>
      <c r="AS100" s="14">
        <v>0</v>
      </c>
      <c r="AT100" s="14">
        <f>IFERROR(IF(求节点([1]各r阵容卡情况!$F$11:$F$27,[1]各r阵容卡情况!K$11:K$27,$C100)&lt;=0,0,求节点([1]各r阵容卡情况!$F$11:$F$27,[1]各r阵容卡情况!K$11:K$27,$C100)),0)</f>
        <v>3</v>
      </c>
      <c r="AU100" s="14">
        <f>IFERROR(IF(求节点([1]各r阵容卡情况!$F$11:$F$27,[1]各r阵容卡情况!L$11:L$27,$C100)&lt;=0,0,求节点([1]各r阵容卡情况!$F$11:$F$27,[1]各r阵容卡情况!L$11:L$27,$C100)),0)</f>
        <v>6</v>
      </c>
      <c r="AV100" s="14">
        <f>IFERROR(IF(求节点([1]各r阵容卡情况!$F$11:$F$27,[1]各r阵容卡情况!M$11:M$27,$C100)&lt;=0,0,求节点([1]各r阵容卡情况!$F$11:$F$27,[1]各r阵容卡情况!M$11:M$27,$C100)),0)</f>
        <v>5.8787302619231259</v>
      </c>
      <c r="AW100" s="14">
        <f>IFERROR(IF(求节点([1]各r阵容卡情况!$F$11:$F$27,[1]各r阵容卡情况!N$11:N$27,$C100)&lt;=0,0,求节点([1]各r阵容卡情况!$F$11:$F$27,[1]各r阵容卡情况!N$11:N$27,$C100)),0)</f>
        <v>5.0105367245536678</v>
      </c>
      <c r="AX100" s="14">
        <f t="shared" si="52"/>
        <v>0</v>
      </c>
      <c r="AY100" s="14">
        <f t="shared" si="53"/>
        <v>15</v>
      </c>
      <c r="AZ100" s="14">
        <f t="shared" si="54"/>
        <v>40</v>
      </c>
      <c r="BA100" s="14">
        <f t="shared" si="55"/>
        <v>58</v>
      </c>
      <c r="BB100" s="14">
        <f t="shared" si="56"/>
        <v>90</v>
      </c>
      <c r="BC100" s="14">
        <v>0</v>
      </c>
      <c r="BD100" s="15">
        <f>IFERROR(IF(求节点([1]各r阵容卡情况!$F$11:$F$27,[1]各r阵容卡情况!S$11:S$27,$C100)&lt;=0,0,求节点([1]各r阵容卡情况!$F$11:$F$27,[1]各r阵容卡情况!S$11:S$27,$C100)),0)</f>
        <v>3.5716293867288043</v>
      </c>
      <c r="BE100" s="15">
        <f>IFERROR(IF(求节点([1]各r阵容卡情况!$F$11:$F$27,[1]各r阵容卡情况!T$11:T$27,$C100)&lt;=0,0,求节点([1]各r阵容卡情况!$F$11:$F$27,[1]各r阵容卡情况!T$11:T$27,$C100)),0)</f>
        <v>3.5716293867288043</v>
      </c>
      <c r="BF100" s="15">
        <f>IFERROR(IF(求节点([1]各r阵容卡情况!$F$11:$F$27,[1]各r阵容卡情况!U$11:U$27,$C100)&lt;=0,0,求节点([1]各r阵容卡情况!$F$11:$F$27,[1]各r阵容卡情况!U$11:U$27,$C100)),0)</f>
        <v>3.5716293867288043</v>
      </c>
      <c r="BG100" s="15">
        <f>IFERROR(IF(求节点([1]各r阵容卡情况!$F$11:$F$27,[1]各r阵容卡情况!V$11:V$27,$C100)&lt;=0,0,求节点([1]各r阵容卡情况!$F$11:$F$27,[1]各r阵容卡情况!V$11:V$27,$C100)),0)</f>
        <v>3.5716293867288043</v>
      </c>
      <c r="BH100" s="14">
        <f t="shared" si="57"/>
        <v>10</v>
      </c>
      <c r="BI100" s="14">
        <f t="shared" si="57"/>
        <v>10</v>
      </c>
      <c r="BJ100" s="14">
        <f t="shared" si="58"/>
        <v>60</v>
      </c>
      <c r="BK100" s="14">
        <f t="shared" si="59"/>
        <v>80</v>
      </c>
      <c r="BL100" s="14">
        <f t="shared" si="59"/>
        <v>80</v>
      </c>
      <c r="BM100" s="14">
        <v>0</v>
      </c>
      <c r="BN100" s="14">
        <f>IFERROR(IF(求节点([1]各r阵容卡情况!$F$11:$F$27,[1]各r阵容卡情况!AA$11:AA$27,$C100)&lt;=0,0,求节点([1]各r阵容卡情况!$F$11:$F$27,[1]各r阵容卡情况!AA$11:AA$27,$C100)),0)</f>
        <v>0</v>
      </c>
      <c r="BO100" s="14">
        <f>IFERROR(IF(求节点([1]各r阵容卡情况!$F$11:$F$27,[1]各r阵容卡情况!AB$11:AB$27,$C100)&lt;=0,0,求节点([1]各r阵容卡情况!$F$11:$F$27,[1]各r阵容卡情况!AB$11:AB$27,$C100)),0)</f>
        <v>2</v>
      </c>
      <c r="BP100" s="14">
        <f>IFERROR(IF(求节点([1]各r阵容卡情况!$F$11:$F$27,[1]各r阵容卡情况!AC$11:AC$27,$C100)&lt;=0,0,求节点([1]各r阵容卡情况!$F$11:$F$27,[1]各r阵容卡情况!AC$11:AC$27,$C100)),0)</f>
        <v>2</v>
      </c>
      <c r="BQ100" s="14">
        <f>IFERROR(IF(求节点([1]各r阵容卡情况!$F$11:$F$27,[1]各r阵容卡情况!AD$11:AD$27,$C100)&lt;=0,0,求节点([1]各r阵容卡情况!$F$11:$F$27,[1]各r阵容卡情况!AD$11:AD$27,$C100)),0)</f>
        <v>2</v>
      </c>
      <c r="BR100" s="14">
        <f t="shared" si="60"/>
        <v>0</v>
      </c>
      <c r="BS100" s="14">
        <f t="shared" si="61"/>
        <v>0</v>
      </c>
      <c r="BT100" s="14">
        <f t="shared" si="62"/>
        <v>4</v>
      </c>
      <c r="BU100" s="14">
        <f t="shared" si="63"/>
        <v>30</v>
      </c>
      <c r="BV100" s="14">
        <f t="shared" si="64"/>
        <v>80</v>
      </c>
      <c r="CH100" s="27">
        <f t="shared" si="65"/>
        <v>0</v>
      </c>
      <c r="CI100" s="27">
        <f t="shared" si="66"/>
        <v>0</v>
      </c>
      <c r="CJ100" s="27">
        <f t="shared" si="67"/>
        <v>11.836840956721895</v>
      </c>
      <c r="CK100" s="27">
        <f t="shared" si="68"/>
        <v>12.163159043278105</v>
      </c>
      <c r="CL100" s="27">
        <f t="shared" si="69"/>
        <v>0</v>
      </c>
    </row>
    <row r="101" spans="3:90" x14ac:dyDescent="0.15">
      <c r="C101" s="13">
        <v>96</v>
      </c>
      <c r="D101" s="14">
        <v>30</v>
      </c>
      <c r="E101" s="14">
        <f>IFERROR(IF(求节点([1]基础状态预期!$D$17:$D$33,[1]基础状态预期!F$17:F$33,$C101)&lt;=0,0,求节点([1]基础状态预期!$D$17:$D$33,[1]基础状态预期!F$17:F$33,$C101)),0)</f>
        <v>0</v>
      </c>
      <c r="F101" s="14">
        <f>IFERROR(IF(求节点([1]基础状态预期!$D$17:$D$33,[1]基础状态预期!G$17:G$33,$C101)&lt;=0,0,求节点([1]基础状态预期!$D$17:$D$33,[1]基础状态预期!G$17:G$33,$C101)),0)</f>
        <v>0</v>
      </c>
      <c r="G101" s="14">
        <f>IFERROR(IF(求节点([1]基础状态预期!$D$17:$D$33,[1]基础状态预期!H$17:H$33,$C101)&lt;=0,0,求节点([1]基础状态预期!$D$17:$D$33,[1]基础状态预期!H$17:H$33,$C101)),0)</f>
        <v>0</v>
      </c>
      <c r="H101" s="14">
        <f>IFERROR(IF(求节点([1]基础状态预期!$D$17:$D$33,[1]基础状态预期!I$17:I$33,$C101)&lt;=0,0,求节点([1]基础状态预期!$D$17:$D$33,[1]基础状态预期!I$17:I$33,$C101)),0)</f>
        <v>0</v>
      </c>
      <c r="I101" s="14">
        <f>IFERROR(IF(求节点([1]基础状态预期!$D$17:$D$33,[1]基础状态预期!J$17:J$33,$C101)&lt;=0,0,求节点([1]基础状态预期!$D$17:$D$33,[1]基础状态预期!J$17:J$33,$C101)),0)</f>
        <v>6</v>
      </c>
      <c r="J101" s="14">
        <f>IFERROR(IF(求节点([1]基础状态预期!$D$17:$D$33,[1]基础状态预期!K$17:K$33,$C101)&lt;=0,0,求节点([1]基础状态预期!$D$17:$D$33,[1]基础状态预期!K$17:K$33,$C101)),0)</f>
        <v>0</v>
      </c>
      <c r="K101" s="14">
        <f>IFERROR(IF(求节点([1]基础状态预期!$D$17:$D$33,[1]基础状态预期!L$17:L$33,$C101)&lt;=0,0,求节点([1]基础状态预期!$D$17:$D$33,[1]基础状态预期!L$17:L$33,$C101)),0)</f>
        <v>0</v>
      </c>
      <c r="L101" s="14">
        <f>IFERROR(IF(求节点([1]基础状态预期!$D$17:$D$33,[1]基础状态预期!M$17:M$33,$C101)&lt;=0,0,求节点([1]基础状态预期!$D$17:$D$33,[1]基础状态预期!M$17:M$33,$C101)),0)</f>
        <v>0</v>
      </c>
      <c r="M101" s="14">
        <f>IFERROR(IF(求节点([1]基础状态预期!$D$17:$D$33,[1]基础状态预期!N$17:N$33,$C101)&lt;=0,0,求节点([1]基础状态预期!$D$17:$D$33,[1]基础状态预期!N$17:N$33,$C101)),0)</f>
        <v>0</v>
      </c>
      <c r="N101" s="14">
        <f>IFERROR(IF(求节点([1]基础状态预期!$D$17:$D$33,[1]基础状态预期!O$17:O$33,$C101)&lt;=0,0,求节点([1]基础状态预期!$D$17:$D$33,[1]基础状态预期!O$17:O$33,$C101)),0)</f>
        <v>4.9245636481763491</v>
      </c>
      <c r="O101" s="14">
        <f t="shared" si="42"/>
        <v>0</v>
      </c>
      <c r="P101" s="14">
        <f t="shared" si="43"/>
        <v>6</v>
      </c>
      <c r="Q101" s="14">
        <f t="shared" si="44"/>
        <v>10</v>
      </c>
      <c r="R101" s="14">
        <f t="shared" si="45"/>
        <v>22</v>
      </c>
      <c r="S101" s="14">
        <f t="shared" si="46"/>
        <v>82</v>
      </c>
      <c r="T101" s="32">
        <f>IFERROR(IF(求节点([1]基础状态预期!$D$17:$D$55,[1]基础状态预期!P$17:P$55,$C101)&lt;=0,0,求节点([1]基础状态预期!$D$17:$D$55,[1]基础状态预期!P$17:P$55,$C101)),0)</f>
        <v>0</v>
      </c>
      <c r="U101" s="32">
        <f>IFERROR(IF(求节点([1]基础状态预期!$D$17:$D$55,[1]基础状态预期!Q$17:Q$55,$C101)&lt;=0,0,求节点([1]基础状态预期!$D$17:$D$55,[1]基础状态预期!Q$17:Q$55,$C101)),0)</f>
        <v>0</v>
      </c>
      <c r="V101" s="32">
        <f>IFERROR(IF(求节点([1]基础状态预期!$D$17:$D$55,[1]基础状态预期!R$17:R$55,$C101)&lt;=0,0,求节点([1]基础状态预期!$D$17:$D$55,[1]基础状态预期!R$17:R$55,$C101)),0)</f>
        <v>3.84</v>
      </c>
      <c r="W101" s="32">
        <f>IFERROR(IF(求节点([1]基础状态预期!$D$17:$D$55,[1]基础状态预期!S$17:S$55,$C101)&lt;=0,0,求节点([1]基础状态预期!$D$17:$D$55,[1]基础状态预期!S$17:S$55,$C101)),0)</f>
        <v>3.84</v>
      </c>
      <c r="X101" s="32">
        <f>IFERROR(IF(求节点([1]基础状态预期!$D$17:$D$55,[1]基础状态预期!T$17:T$55,$C101)&lt;=0,0,求节点([1]基础状态预期!$D$17:$D$55,[1]基础状态预期!T$17:T$55,$C101)),0)</f>
        <v>3.84</v>
      </c>
      <c r="Y101" s="32">
        <f>IFERROR(IF(求节点([1]基础状态预期!$D$17:$D$55,[1]基础状态预期!U$17:U$55,$C101)&lt;=0,0,求节点([1]基础状态预期!$D$17:$D$55,[1]基础状态预期!U$17:U$55,$C101)),0)</f>
        <v>0</v>
      </c>
      <c r="Z101" s="32">
        <f>MIN(IFERROR(IF(求节点([1]基础状态预期!$D$17:$D$55,[1]基础状态预期!V$17:V$55,$C101)&lt;=0,0,求节点([1]基础状态预期!$D$17:$D$55,[1]基础状态预期!V$17:V$55,$C101)),0),10)</f>
        <v>0</v>
      </c>
      <c r="AA101" s="32">
        <f>MIN(IFERROR(IF(求节点([1]基础状态预期!$D$17:$D$55,[1]基础状态预期!W$17:W$55,$C101)&lt;=0,0,求节点([1]基础状态预期!$D$17:$D$55,[1]基础状态预期!W$17:W$55,$C101)),0),60)</f>
        <v>60</v>
      </c>
      <c r="AB101" s="32">
        <f>MIN(IFERROR(IF(求节点([1]基础状态预期!$D$17:$D$55,[1]基础状态预期!X$17:X$55,$C101)&lt;=0,0,求节点([1]基础状态预期!$D$17:$D$55,[1]基础状态预期!X$17:X$55,$C101)),0),80)</f>
        <v>80</v>
      </c>
      <c r="AC101" s="32">
        <f>MIN(IFERROR(IF(求节点([1]基础状态预期!$D$17:$D$55,[1]基础状态预期!Y$17:Y$55,$C101)&lt;=0,0,求节点([1]基础状态预期!$D$17:$D$55,[1]基础状态预期!Y$17:Y$55,$C101)),0),80)</f>
        <v>80</v>
      </c>
      <c r="AD101" s="32">
        <f>IFERROR(IF(求节点([1]基础状态预期!$D$17:$D$55,[1]基础状态预期!Z$17:Z$55,$C101)&lt;=0,0,求节点([1]基础状态预期!$D$17:$D$55,[1]基础状态预期!Z$17:Z$55,$C101)),0)</f>
        <v>0</v>
      </c>
      <c r="AE101" s="32">
        <f>IFERROR(IF(求节点([1]基础状态预期!$D$17:$D$55,[1]基础状态预期!AA$17:AA$55,$C101)&lt;=0,0,求节点([1]基础状态预期!$D$17:$D$55,[1]基础状态预期!AA$17:AA$55,$C101)),0)</f>
        <v>0</v>
      </c>
      <c r="AF101" s="32">
        <f>IFERROR(IF(求节点([1]基础状态预期!$D$17:$D$55,[1]基础状态预期!AB$17:AB$55,$C101)&lt;=0,0,求节点([1]基础状态预期!$D$17:$D$55,[1]基础状态预期!AB$17:AB$55,$C101)),0)</f>
        <v>0</v>
      </c>
      <c r="AG101" s="32">
        <f>IFERROR(IF(求节点([1]基础状态预期!$D$17:$D$55,[1]基础状态预期!AC$17:AC$55,$C101)&lt;=0,0,求节点([1]基础状态预期!$D$17:$D$55,[1]基础状态预期!AC$17:AC$55,$C101)),0)</f>
        <v>0</v>
      </c>
      <c r="AH101" s="32">
        <f>IFERROR(IF(求节点([1]基础状态预期!$D$17:$D$55,[1]基础状态预期!AD$17:AD$55,$C101)&lt;=0,0,求节点([1]基础状态预期!$D$17:$D$55,[1]基础状态预期!AD$17:AD$55,$C101)),0)</f>
        <v>2</v>
      </c>
      <c r="AI101" s="14">
        <f t="shared" si="47"/>
        <v>0</v>
      </c>
      <c r="AJ101" s="14">
        <f t="shared" si="48"/>
        <v>0</v>
      </c>
      <c r="AK101" s="14">
        <f t="shared" si="49"/>
        <v>0</v>
      </c>
      <c r="AL101" s="14">
        <f t="shared" si="50"/>
        <v>0</v>
      </c>
      <c r="AM101" s="14">
        <f t="shared" si="51"/>
        <v>80</v>
      </c>
      <c r="AN101" s="14">
        <v>0</v>
      </c>
      <c r="AO101" s="14">
        <f>IFERROR(IF(求节点([1]各r阵容卡情况!$F$11:$F$27,[1]各r阵容卡情况!G$11:G$27,$C101)&lt;=0,0,求节点([1]各r阵容卡情况!$F$11:$F$27,[1]各r阵容卡情况!G$11:G$27,$C101)),0)</f>
        <v>0</v>
      </c>
      <c r="AP101" s="14">
        <f>IFERROR(IF(求节点([1]各r阵容卡情况!$F$11:$F$27,[1]各r阵容卡情况!H$11:H$27,$C101)&lt;=0,0,求节点([1]各r阵容卡情况!$F$11:$F$27,[1]各r阵容卡情况!H$11:H$27,$C101)),0)</f>
        <v>11.823964900684253</v>
      </c>
      <c r="AQ101" s="14">
        <f>IFERROR(IF(求节点([1]各r阵容卡情况!$F$11:$F$27,[1]各r阵容卡情况!I$11:I$27,$C101)&lt;=0,0,求节点([1]各r阵容卡情况!$F$11:$F$27,[1]各r阵容卡情况!I$11:I$27,$C101)),0)</f>
        <v>12.176035099315747</v>
      </c>
      <c r="AR101" s="14">
        <f>IFERROR(IF(求节点([1]各r阵容卡情况!$F$11:$F$27,[1]各r阵容卡情况!J$11:J$27,$C101)&lt;=0,0,求节点([1]各r阵容卡情况!$F$11:$F$27,[1]各r阵容卡情况!J$11:J$27,$C101)),0)</f>
        <v>0</v>
      </c>
      <c r="AS101" s="14">
        <v>0</v>
      </c>
      <c r="AT101" s="14">
        <f>IFERROR(IF(求节点([1]各r阵容卡情况!$F$11:$F$27,[1]各r阵容卡情况!K$11:K$27,$C101)&lt;=0,0,求节点([1]各r阵容卡情况!$F$11:$F$27,[1]各r阵容卡情况!K$11:K$27,$C101)),0)</f>
        <v>3</v>
      </c>
      <c r="AU101" s="14">
        <f>IFERROR(IF(求节点([1]各r阵容卡情况!$F$11:$F$27,[1]各r阵容卡情况!L$11:L$27,$C101)&lt;=0,0,求节点([1]各r阵容卡情况!$F$11:$F$27,[1]各r阵容卡情况!L$11:L$27,$C101)),0)</f>
        <v>6</v>
      </c>
      <c r="AV101" s="14">
        <f>IFERROR(IF(求节点([1]各r阵容卡情况!$F$11:$F$27,[1]各r阵容卡情况!M$11:M$27,$C101)&lt;=0,0,求节点([1]各r阵容卡情况!$F$11:$F$27,[1]各r阵容卡情况!M$11:M$27,$C101)),0)</f>
        <v>5.9113691854832568</v>
      </c>
      <c r="AW101" s="14">
        <f>IFERROR(IF(求节点([1]各r阵容卡情况!$F$11:$F$27,[1]各r阵容卡情况!N$11:N$27,$C101)&lt;=0,0,求节点([1]各r阵容卡情况!$F$11:$F$27,[1]各r阵容卡情况!N$11:N$27,$C101)),0)</f>
        <v>5.0565341107331223</v>
      </c>
      <c r="AX101" s="14">
        <f t="shared" si="52"/>
        <v>0</v>
      </c>
      <c r="AY101" s="14">
        <f t="shared" si="53"/>
        <v>15</v>
      </c>
      <c r="AZ101" s="14">
        <f t="shared" si="54"/>
        <v>40</v>
      </c>
      <c r="BA101" s="14">
        <f t="shared" si="55"/>
        <v>58</v>
      </c>
      <c r="BB101" s="14">
        <f t="shared" si="56"/>
        <v>90</v>
      </c>
      <c r="BC101" s="14">
        <v>0</v>
      </c>
      <c r="BD101" s="15">
        <f>IFERROR(IF(求节点([1]各r阵容卡情况!$F$11:$F$27,[1]各r阵容卡情况!S$11:S$27,$C101)&lt;=0,0,求节点([1]各r阵容卡情况!$F$11:$F$27,[1]各r阵容卡情况!S$11:S$27,$C101)),0)</f>
        <v>3.593607015705099</v>
      </c>
      <c r="BE101" s="15">
        <f>IFERROR(IF(求节点([1]各r阵容卡情况!$F$11:$F$27,[1]各r阵容卡情况!T$11:T$27,$C101)&lt;=0,0,求节点([1]各r阵容卡情况!$F$11:$F$27,[1]各r阵容卡情况!T$11:T$27,$C101)),0)</f>
        <v>3.593607015705099</v>
      </c>
      <c r="BF101" s="15">
        <f>IFERROR(IF(求节点([1]各r阵容卡情况!$F$11:$F$27,[1]各r阵容卡情况!U$11:U$27,$C101)&lt;=0,0,求节点([1]各r阵容卡情况!$F$11:$F$27,[1]各r阵容卡情况!U$11:U$27,$C101)),0)</f>
        <v>3.593607015705099</v>
      </c>
      <c r="BG101" s="15">
        <f>IFERROR(IF(求节点([1]各r阵容卡情况!$F$11:$F$27,[1]各r阵容卡情况!V$11:V$27,$C101)&lt;=0,0,求节点([1]各r阵容卡情况!$F$11:$F$27,[1]各r阵容卡情况!V$11:V$27,$C101)),0)</f>
        <v>3.593607015705099</v>
      </c>
      <c r="BH101" s="14">
        <f t="shared" si="57"/>
        <v>10</v>
      </c>
      <c r="BI101" s="14">
        <f t="shared" si="57"/>
        <v>10</v>
      </c>
      <c r="BJ101" s="14">
        <f t="shared" si="58"/>
        <v>60</v>
      </c>
      <c r="BK101" s="14">
        <f t="shared" si="59"/>
        <v>80</v>
      </c>
      <c r="BL101" s="14">
        <f t="shared" si="59"/>
        <v>80</v>
      </c>
      <c r="BM101" s="14">
        <v>0</v>
      </c>
      <c r="BN101" s="14">
        <f>IFERROR(IF(求节点([1]各r阵容卡情况!$F$11:$F$27,[1]各r阵容卡情况!AA$11:AA$27,$C101)&lt;=0,0,求节点([1]各r阵容卡情况!$F$11:$F$27,[1]各r阵容卡情况!AA$11:AA$27,$C101)),0)</f>
        <v>0</v>
      </c>
      <c r="BO101" s="14">
        <f>IFERROR(IF(求节点([1]各r阵容卡情况!$F$11:$F$27,[1]各r阵容卡情况!AB$11:AB$27,$C101)&lt;=0,0,求节点([1]各r阵容卡情况!$F$11:$F$27,[1]各r阵容卡情况!AB$11:AB$27,$C101)),0)</f>
        <v>2</v>
      </c>
      <c r="BP101" s="14">
        <f>IFERROR(IF(求节点([1]各r阵容卡情况!$F$11:$F$27,[1]各r阵容卡情况!AC$11:AC$27,$C101)&lt;=0,0,求节点([1]各r阵容卡情况!$F$11:$F$27,[1]各r阵容卡情况!AC$11:AC$27,$C101)),0)</f>
        <v>2</v>
      </c>
      <c r="BQ101" s="14">
        <f>IFERROR(IF(求节点([1]各r阵容卡情况!$F$11:$F$27,[1]各r阵容卡情况!AD$11:AD$27,$C101)&lt;=0,0,求节点([1]各r阵容卡情况!$F$11:$F$27,[1]各r阵容卡情况!AD$11:AD$27,$C101)),0)</f>
        <v>2</v>
      </c>
      <c r="BR101" s="14">
        <f t="shared" si="60"/>
        <v>0</v>
      </c>
      <c r="BS101" s="14">
        <f t="shared" si="61"/>
        <v>0</v>
      </c>
      <c r="BT101" s="14">
        <f t="shared" si="62"/>
        <v>4</v>
      </c>
      <c r="BU101" s="14">
        <f t="shared" si="63"/>
        <v>30</v>
      </c>
      <c r="BV101" s="14">
        <f t="shared" si="64"/>
        <v>80</v>
      </c>
      <c r="CH101" s="27">
        <f t="shared" si="65"/>
        <v>0</v>
      </c>
      <c r="CI101" s="27">
        <f t="shared" si="66"/>
        <v>0</v>
      </c>
      <c r="CJ101" s="27">
        <f t="shared" si="67"/>
        <v>11.823964900684253</v>
      </c>
      <c r="CK101" s="27">
        <f t="shared" si="68"/>
        <v>12.176035099315747</v>
      </c>
      <c r="CL101" s="27">
        <f t="shared" si="69"/>
        <v>0</v>
      </c>
    </row>
    <row r="102" spans="3:90" x14ac:dyDescent="0.15">
      <c r="C102" s="13">
        <v>97</v>
      </c>
      <c r="D102" s="14">
        <v>30</v>
      </c>
      <c r="E102" s="14">
        <f>IFERROR(IF(求节点([1]基础状态预期!$D$17:$D$33,[1]基础状态预期!F$17:F$33,$C102)&lt;=0,0,求节点([1]基础状态预期!$D$17:$D$33,[1]基础状态预期!F$17:F$33,$C102)),0)</f>
        <v>0</v>
      </c>
      <c r="F102" s="14">
        <f>IFERROR(IF(求节点([1]基础状态预期!$D$17:$D$33,[1]基础状态预期!G$17:G$33,$C102)&lt;=0,0,求节点([1]基础状态预期!$D$17:$D$33,[1]基础状态预期!G$17:G$33,$C102)),0)</f>
        <v>0</v>
      </c>
      <c r="G102" s="14">
        <f>IFERROR(IF(求节点([1]基础状态预期!$D$17:$D$33,[1]基础状态预期!H$17:H$33,$C102)&lt;=0,0,求节点([1]基础状态预期!$D$17:$D$33,[1]基础状态预期!H$17:H$33,$C102)),0)</f>
        <v>0</v>
      </c>
      <c r="H102" s="14">
        <f>IFERROR(IF(求节点([1]基础状态预期!$D$17:$D$33,[1]基础状态预期!I$17:I$33,$C102)&lt;=0,0,求节点([1]基础状态预期!$D$17:$D$33,[1]基础状态预期!I$17:I$33,$C102)),0)</f>
        <v>0</v>
      </c>
      <c r="I102" s="14">
        <f>IFERROR(IF(求节点([1]基础状态预期!$D$17:$D$33,[1]基础状态预期!J$17:J$33,$C102)&lt;=0,0,求节点([1]基础状态预期!$D$17:$D$33,[1]基础状态预期!J$17:J$33,$C102)),0)</f>
        <v>6</v>
      </c>
      <c r="J102" s="14">
        <f>IFERROR(IF(求节点([1]基础状态预期!$D$17:$D$33,[1]基础状态预期!K$17:K$33,$C102)&lt;=0,0,求节点([1]基础状态预期!$D$17:$D$33,[1]基础状态预期!K$17:K$33,$C102)),0)</f>
        <v>0</v>
      </c>
      <c r="K102" s="14">
        <f>IFERROR(IF(求节点([1]基础状态预期!$D$17:$D$33,[1]基础状态预期!L$17:L$33,$C102)&lt;=0,0,求节点([1]基础状态预期!$D$17:$D$33,[1]基础状态预期!L$17:L$33,$C102)),0)</f>
        <v>0</v>
      </c>
      <c r="L102" s="14">
        <f>IFERROR(IF(求节点([1]基础状态预期!$D$17:$D$33,[1]基础状态预期!M$17:M$33,$C102)&lt;=0,0,求节点([1]基础状态预期!$D$17:$D$33,[1]基础状态预期!M$17:M$33,$C102)),0)</f>
        <v>0</v>
      </c>
      <c r="M102" s="14">
        <f>IFERROR(IF(求节点([1]基础状态预期!$D$17:$D$33,[1]基础状态预期!N$17:N$33,$C102)&lt;=0,0,求节点([1]基础状态预期!$D$17:$D$33,[1]基础状态预期!N$17:N$33,$C102)),0)</f>
        <v>0</v>
      </c>
      <c r="N102" s="14">
        <f>IFERROR(IF(求节点([1]基础状态预期!$D$17:$D$33,[1]基础状态预期!O$17:O$33,$C102)&lt;=0,0,求节点([1]基础状态预期!$D$17:$D$33,[1]基础状态预期!O$17:O$33,$C102)),0)</f>
        <v>4.9245636481763491</v>
      </c>
      <c r="O102" s="14">
        <f t="shared" si="42"/>
        <v>0</v>
      </c>
      <c r="P102" s="14">
        <f t="shared" si="43"/>
        <v>6</v>
      </c>
      <c r="Q102" s="14">
        <f t="shared" si="44"/>
        <v>10</v>
      </c>
      <c r="R102" s="14">
        <f t="shared" si="45"/>
        <v>22</v>
      </c>
      <c r="S102" s="14">
        <f t="shared" si="46"/>
        <v>82</v>
      </c>
      <c r="T102" s="32">
        <f>IFERROR(IF(求节点([1]基础状态预期!$D$17:$D$55,[1]基础状态预期!P$17:P$55,$C102)&lt;=0,0,求节点([1]基础状态预期!$D$17:$D$55,[1]基础状态预期!P$17:P$55,$C102)),0)</f>
        <v>0</v>
      </c>
      <c r="U102" s="32">
        <f>IFERROR(IF(求节点([1]基础状态预期!$D$17:$D$55,[1]基础状态预期!Q$17:Q$55,$C102)&lt;=0,0,求节点([1]基础状态预期!$D$17:$D$55,[1]基础状态预期!Q$17:Q$55,$C102)),0)</f>
        <v>0</v>
      </c>
      <c r="V102" s="32">
        <f>IFERROR(IF(求节点([1]基础状态预期!$D$17:$D$55,[1]基础状态预期!R$17:R$55,$C102)&lt;=0,0,求节点([1]基础状态预期!$D$17:$D$55,[1]基础状态预期!R$17:R$55,$C102)),0)</f>
        <v>3.88</v>
      </c>
      <c r="W102" s="32">
        <f>IFERROR(IF(求节点([1]基础状态预期!$D$17:$D$55,[1]基础状态预期!S$17:S$55,$C102)&lt;=0,0,求节点([1]基础状态预期!$D$17:$D$55,[1]基础状态预期!S$17:S$55,$C102)),0)</f>
        <v>3.88</v>
      </c>
      <c r="X102" s="32">
        <f>IFERROR(IF(求节点([1]基础状态预期!$D$17:$D$55,[1]基础状态预期!T$17:T$55,$C102)&lt;=0,0,求节点([1]基础状态预期!$D$17:$D$55,[1]基础状态预期!T$17:T$55,$C102)),0)</f>
        <v>3.88</v>
      </c>
      <c r="Y102" s="32">
        <f>IFERROR(IF(求节点([1]基础状态预期!$D$17:$D$55,[1]基础状态预期!U$17:U$55,$C102)&lt;=0,0,求节点([1]基础状态预期!$D$17:$D$55,[1]基础状态预期!U$17:U$55,$C102)),0)</f>
        <v>0</v>
      </c>
      <c r="Z102" s="32">
        <f>MIN(IFERROR(IF(求节点([1]基础状态预期!$D$17:$D$55,[1]基础状态预期!V$17:V$55,$C102)&lt;=0,0,求节点([1]基础状态预期!$D$17:$D$55,[1]基础状态预期!V$17:V$55,$C102)),0),10)</f>
        <v>0</v>
      </c>
      <c r="AA102" s="32">
        <f>MIN(IFERROR(IF(求节点([1]基础状态预期!$D$17:$D$55,[1]基础状态预期!W$17:W$55,$C102)&lt;=0,0,求节点([1]基础状态预期!$D$17:$D$55,[1]基础状态预期!W$17:W$55,$C102)),0),60)</f>
        <v>60</v>
      </c>
      <c r="AB102" s="32">
        <f>MIN(IFERROR(IF(求节点([1]基础状态预期!$D$17:$D$55,[1]基础状态预期!X$17:X$55,$C102)&lt;=0,0,求节点([1]基础状态预期!$D$17:$D$55,[1]基础状态预期!X$17:X$55,$C102)),0),80)</f>
        <v>80</v>
      </c>
      <c r="AC102" s="32">
        <f>MIN(IFERROR(IF(求节点([1]基础状态预期!$D$17:$D$55,[1]基础状态预期!Y$17:Y$55,$C102)&lt;=0,0,求节点([1]基础状态预期!$D$17:$D$55,[1]基础状态预期!Y$17:Y$55,$C102)),0),80)</f>
        <v>80</v>
      </c>
      <c r="AD102" s="32">
        <f>IFERROR(IF(求节点([1]基础状态预期!$D$17:$D$55,[1]基础状态预期!Z$17:Z$55,$C102)&lt;=0,0,求节点([1]基础状态预期!$D$17:$D$55,[1]基础状态预期!Z$17:Z$55,$C102)),0)</f>
        <v>0</v>
      </c>
      <c r="AE102" s="32">
        <f>IFERROR(IF(求节点([1]基础状态预期!$D$17:$D$55,[1]基础状态预期!AA$17:AA$55,$C102)&lt;=0,0,求节点([1]基础状态预期!$D$17:$D$55,[1]基础状态预期!AA$17:AA$55,$C102)),0)</f>
        <v>0</v>
      </c>
      <c r="AF102" s="32">
        <f>IFERROR(IF(求节点([1]基础状态预期!$D$17:$D$55,[1]基础状态预期!AB$17:AB$55,$C102)&lt;=0,0,求节点([1]基础状态预期!$D$17:$D$55,[1]基础状态预期!AB$17:AB$55,$C102)),0)</f>
        <v>0</v>
      </c>
      <c r="AG102" s="32">
        <f>IFERROR(IF(求节点([1]基础状态预期!$D$17:$D$55,[1]基础状态预期!AC$17:AC$55,$C102)&lt;=0,0,求节点([1]基础状态预期!$D$17:$D$55,[1]基础状态预期!AC$17:AC$55,$C102)),0)</f>
        <v>0</v>
      </c>
      <c r="AH102" s="32">
        <f>IFERROR(IF(求节点([1]基础状态预期!$D$17:$D$55,[1]基础状态预期!AD$17:AD$55,$C102)&lt;=0,0,求节点([1]基础状态预期!$D$17:$D$55,[1]基础状态预期!AD$17:AD$55,$C102)),0)</f>
        <v>2</v>
      </c>
      <c r="AI102" s="14">
        <f t="shared" si="47"/>
        <v>0</v>
      </c>
      <c r="AJ102" s="14">
        <f t="shared" si="48"/>
        <v>0</v>
      </c>
      <c r="AK102" s="14">
        <f t="shared" si="49"/>
        <v>0</v>
      </c>
      <c r="AL102" s="14">
        <f t="shared" si="50"/>
        <v>0</v>
      </c>
      <c r="AM102" s="14">
        <f t="shared" si="51"/>
        <v>80</v>
      </c>
      <c r="AN102" s="14">
        <v>0</v>
      </c>
      <c r="AO102" s="14">
        <f>IFERROR(IF(求节点([1]各r阵容卡情况!$F$11:$F$27,[1]各r阵容卡情况!G$11:G$27,$C102)&lt;=0,0,求节点([1]各r阵容卡情况!$F$11:$F$27,[1]各r阵容卡情况!G$11:G$27,$C102)),0)</f>
        <v>0</v>
      </c>
      <c r="AP102" s="14">
        <f>IFERROR(IF(求节点([1]各r阵容卡情况!$F$11:$F$27,[1]各r阵容卡情况!H$11:H$27,$C102)&lt;=0,0,求节点([1]各r阵容卡情况!$F$11:$F$27,[1]各r阵容卡情况!H$11:H$27,$C102)),0)</f>
        <v>11.81108884464661</v>
      </c>
      <c r="AQ102" s="14">
        <f>IFERROR(IF(求节点([1]各r阵容卡情况!$F$11:$F$27,[1]各r阵容卡情况!I$11:I$27,$C102)&lt;=0,0,求节点([1]各r阵容卡情况!$F$11:$F$27,[1]各r阵容卡情况!I$11:I$27,$C102)),0)</f>
        <v>12.18891115535339</v>
      </c>
      <c r="AR102" s="14">
        <f>IFERROR(IF(求节点([1]各r阵容卡情况!$F$11:$F$27,[1]各r阵容卡情况!J$11:J$27,$C102)&lt;=0,0,求节点([1]各r阵容卡情况!$F$11:$F$27,[1]各r阵容卡情况!J$11:J$27,$C102)),0)</f>
        <v>0</v>
      </c>
      <c r="AS102" s="14">
        <v>0</v>
      </c>
      <c r="AT102" s="14">
        <f>IFERROR(IF(求节点([1]各r阵容卡情况!$F$11:$F$27,[1]各r阵容卡情况!K$11:K$27,$C102)&lt;=0,0,求节点([1]各r阵容卡情况!$F$11:$F$27,[1]各r阵容卡情况!K$11:K$27,$C102)),0)</f>
        <v>3</v>
      </c>
      <c r="AU102" s="14">
        <f>IFERROR(IF(求节点([1]各r阵容卡情况!$F$11:$F$27,[1]各r阵容卡情况!L$11:L$27,$C102)&lt;=0,0,求节点([1]各r阵容卡情况!$F$11:$F$27,[1]各r阵容卡情况!L$11:L$27,$C102)),0)</f>
        <v>6</v>
      </c>
      <c r="AV102" s="14">
        <f>IFERROR(IF(求节点([1]各r阵容卡情况!$F$11:$F$27,[1]各r阵容卡情况!M$11:M$27,$C102)&lt;=0,0,求节点([1]各r阵容卡情况!$F$11:$F$27,[1]各r阵容卡情况!M$11:M$27,$C102)),0)</f>
        <v>5.9440081090433887</v>
      </c>
      <c r="AW102" s="14">
        <f>IFERROR(IF(求节点([1]各r阵容卡情况!$F$11:$F$27,[1]各r阵容卡情况!N$11:N$27,$C102)&lt;=0,0,求节点([1]各r阵容卡情况!$F$11:$F$27,[1]各r阵容卡情况!N$11:N$27,$C102)),0)</f>
        <v>5.1025314969125768</v>
      </c>
      <c r="AX102" s="14">
        <f t="shared" si="52"/>
        <v>0</v>
      </c>
      <c r="AY102" s="14">
        <f t="shared" si="53"/>
        <v>15</v>
      </c>
      <c r="AZ102" s="14">
        <f t="shared" si="54"/>
        <v>40</v>
      </c>
      <c r="BA102" s="14">
        <f t="shared" si="55"/>
        <v>58</v>
      </c>
      <c r="BB102" s="14">
        <f t="shared" si="56"/>
        <v>90</v>
      </c>
      <c r="BC102" s="14">
        <v>0</v>
      </c>
      <c r="BD102" s="15">
        <f>IFERROR(IF(求节点([1]各r阵容卡情况!$F$11:$F$27,[1]各r阵容卡情况!S$11:S$27,$C102)&lt;=0,0,求节点([1]各r阵容卡情况!$F$11:$F$27,[1]各r阵容卡情况!S$11:S$27,$C102)),0)</f>
        <v>3.6155846446813946</v>
      </c>
      <c r="BE102" s="15">
        <f>IFERROR(IF(求节点([1]各r阵容卡情况!$F$11:$F$27,[1]各r阵容卡情况!T$11:T$27,$C102)&lt;=0,0,求节点([1]各r阵容卡情况!$F$11:$F$27,[1]各r阵容卡情况!T$11:T$27,$C102)),0)</f>
        <v>3.6155846446813946</v>
      </c>
      <c r="BF102" s="15">
        <f>IFERROR(IF(求节点([1]各r阵容卡情况!$F$11:$F$27,[1]各r阵容卡情况!U$11:U$27,$C102)&lt;=0,0,求节点([1]各r阵容卡情况!$F$11:$F$27,[1]各r阵容卡情况!U$11:U$27,$C102)),0)</f>
        <v>3.6155846446813946</v>
      </c>
      <c r="BG102" s="15">
        <f>IFERROR(IF(求节点([1]各r阵容卡情况!$F$11:$F$27,[1]各r阵容卡情况!V$11:V$27,$C102)&lt;=0,0,求节点([1]各r阵容卡情况!$F$11:$F$27,[1]各r阵容卡情况!V$11:V$27,$C102)),0)</f>
        <v>3.6155846446813946</v>
      </c>
      <c r="BH102" s="14">
        <f t="shared" si="57"/>
        <v>10</v>
      </c>
      <c r="BI102" s="14">
        <f t="shared" si="57"/>
        <v>10</v>
      </c>
      <c r="BJ102" s="14">
        <f t="shared" si="58"/>
        <v>60</v>
      </c>
      <c r="BK102" s="14">
        <f t="shared" si="59"/>
        <v>80</v>
      </c>
      <c r="BL102" s="14">
        <f t="shared" si="59"/>
        <v>80</v>
      </c>
      <c r="BM102" s="14">
        <v>0</v>
      </c>
      <c r="BN102" s="14">
        <f>IFERROR(IF(求节点([1]各r阵容卡情况!$F$11:$F$27,[1]各r阵容卡情况!AA$11:AA$27,$C102)&lt;=0,0,求节点([1]各r阵容卡情况!$F$11:$F$27,[1]各r阵容卡情况!AA$11:AA$27,$C102)),0)</f>
        <v>0</v>
      </c>
      <c r="BO102" s="14">
        <f>IFERROR(IF(求节点([1]各r阵容卡情况!$F$11:$F$27,[1]各r阵容卡情况!AB$11:AB$27,$C102)&lt;=0,0,求节点([1]各r阵容卡情况!$F$11:$F$27,[1]各r阵容卡情况!AB$11:AB$27,$C102)),0)</f>
        <v>2</v>
      </c>
      <c r="BP102" s="14">
        <f>IFERROR(IF(求节点([1]各r阵容卡情况!$F$11:$F$27,[1]各r阵容卡情况!AC$11:AC$27,$C102)&lt;=0,0,求节点([1]各r阵容卡情况!$F$11:$F$27,[1]各r阵容卡情况!AC$11:AC$27,$C102)),0)</f>
        <v>2</v>
      </c>
      <c r="BQ102" s="14">
        <f>IFERROR(IF(求节点([1]各r阵容卡情况!$F$11:$F$27,[1]各r阵容卡情况!AD$11:AD$27,$C102)&lt;=0,0,求节点([1]各r阵容卡情况!$F$11:$F$27,[1]各r阵容卡情况!AD$11:AD$27,$C102)),0)</f>
        <v>2</v>
      </c>
      <c r="BR102" s="14">
        <f t="shared" si="60"/>
        <v>0</v>
      </c>
      <c r="BS102" s="14">
        <f t="shared" si="61"/>
        <v>0</v>
      </c>
      <c r="BT102" s="14">
        <f t="shared" si="62"/>
        <v>4</v>
      </c>
      <c r="BU102" s="14">
        <f t="shared" si="63"/>
        <v>30</v>
      </c>
      <c r="BV102" s="14">
        <f t="shared" si="64"/>
        <v>80</v>
      </c>
      <c r="CH102" s="27">
        <f t="shared" si="65"/>
        <v>0</v>
      </c>
      <c r="CI102" s="27">
        <f t="shared" si="66"/>
        <v>0</v>
      </c>
      <c r="CJ102" s="27">
        <f t="shared" si="67"/>
        <v>11.81108884464661</v>
      </c>
      <c r="CK102" s="27">
        <f t="shared" si="68"/>
        <v>12.18891115535339</v>
      </c>
      <c r="CL102" s="27">
        <f t="shared" si="69"/>
        <v>0</v>
      </c>
    </row>
    <row r="103" spans="3:90" x14ac:dyDescent="0.15">
      <c r="C103" s="13">
        <v>98</v>
      </c>
      <c r="D103" s="14">
        <v>30</v>
      </c>
      <c r="E103" s="14">
        <f>IFERROR(IF(求节点([1]基础状态预期!$D$17:$D$33,[1]基础状态预期!F$17:F$33,$C103)&lt;=0,0,求节点([1]基础状态预期!$D$17:$D$33,[1]基础状态预期!F$17:F$33,$C103)),0)</f>
        <v>0</v>
      </c>
      <c r="F103" s="14">
        <f>IFERROR(IF(求节点([1]基础状态预期!$D$17:$D$33,[1]基础状态预期!G$17:G$33,$C103)&lt;=0,0,求节点([1]基础状态预期!$D$17:$D$33,[1]基础状态预期!G$17:G$33,$C103)),0)</f>
        <v>0</v>
      </c>
      <c r="G103" s="14">
        <f>IFERROR(IF(求节点([1]基础状态预期!$D$17:$D$33,[1]基础状态预期!H$17:H$33,$C103)&lt;=0,0,求节点([1]基础状态预期!$D$17:$D$33,[1]基础状态预期!H$17:H$33,$C103)),0)</f>
        <v>0</v>
      </c>
      <c r="H103" s="14">
        <f>IFERROR(IF(求节点([1]基础状态预期!$D$17:$D$33,[1]基础状态预期!I$17:I$33,$C103)&lt;=0,0,求节点([1]基础状态预期!$D$17:$D$33,[1]基础状态预期!I$17:I$33,$C103)),0)</f>
        <v>0</v>
      </c>
      <c r="I103" s="14">
        <f>IFERROR(IF(求节点([1]基础状态预期!$D$17:$D$33,[1]基础状态预期!J$17:J$33,$C103)&lt;=0,0,求节点([1]基础状态预期!$D$17:$D$33,[1]基础状态预期!J$17:J$33,$C103)),0)</f>
        <v>6</v>
      </c>
      <c r="J103" s="14">
        <f>IFERROR(IF(求节点([1]基础状态预期!$D$17:$D$33,[1]基础状态预期!K$17:K$33,$C103)&lt;=0,0,求节点([1]基础状态预期!$D$17:$D$33,[1]基础状态预期!K$17:K$33,$C103)),0)</f>
        <v>0</v>
      </c>
      <c r="K103" s="14">
        <f>IFERROR(IF(求节点([1]基础状态预期!$D$17:$D$33,[1]基础状态预期!L$17:L$33,$C103)&lt;=0,0,求节点([1]基础状态预期!$D$17:$D$33,[1]基础状态预期!L$17:L$33,$C103)),0)</f>
        <v>0</v>
      </c>
      <c r="L103" s="14">
        <f>IFERROR(IF(求节点([1]基础状态预期!$D$17:$D$33,[1]基础状态预期!M$17:M$33,$C103)&lt;=0,0,求节点([1]基础状态预期!$D$17:$D$33,[1]基础状态预期!M$17:M$33,$C103)),0)</f>
        <v>0</v>
      </c>
      <c r="M103" s="14">
        <f>IFERROR(IF(求节点([1]基础状态预期!$D$17:$D$33,[1]基础状态预期!N$17:N$33,$C103)&lt;=0,0,求节点([1]基础状态预期!$D$17:$D$33,[1]基础状态预期!N$17:N$33,$C103)),0)</f>
        <v>0</v>
      </c>
      <c r="N103" s="14">
        <f>IFERROR(IF(求节点([1]基础状态预期!$D$17:$D$33,[1]基础状态预期!O$17:O$33,$C103)&lt;=0,0,求节点([1]基础状态预期!$D$17:$D$33,[1]基础状态预期!O$17:O$33,$C103)),0)</f>
        <v>4.9245636481763491</v>
      </c>
      <c r="O103" s="14">
        <f t="shared" si="42"/>
        <v>0</v>
      </c>
      <c r="P103" s="14">
        <f t="shared" si="43"/>
        <v>6</v>
      </c>
      <c r="Q103" s="14">
        <f t="shared" si="44"/>
        <v>10</v>
      </c>
      <c r="R103" s="14">
        <f t="shared" si="45"/>
        <v>22</v>
      </c>
      <c r="S103" s="14">
        <f t="shared" si="46"/>
        <v>82</v>
      </c>
      <c r="T103" s="32">
        <f>IFERROR(IF(求节点([1]基础状态预期!$D$17:$D$55,[1]基础状态预期!P$17:P$55,$C103)&lt;=0,0,求节点([1]基础状态预期!$D$17:$D$55,[1]基础状态预期!P$17:P$55,$C103)),0)</f>
        <v>0</v>
      </c>
      <c r="U103" s="32">
        <f>IFERROR(IF(求节点([1]基础状态预期!$D$17:$D$55,[1]基础状态预期!Q$17:Q$55,$C103)&lt;=0,0,求节点([1]基础状态预期!$D$17:$D$55,[1]基础状态预期!Q$17:Q$55,$C103)),0)</f>
        <v>0</v>
      </c>
      <c r="V103" s="32">
        <f>IFERROR(IF(求节点([1]基础状态预期!$D$17:$D$55,[1]基础状态预期!R$17:R$55,$C103)&lt;=0,0,求节点([1]基础状态预期!$D$17:$D$55,[1]基础状态预期!R$17:R$55,$C103)),0)</f>
        <v>3.92</v>
      </c>
      <c r="W103" s="32">
        <f>IFERROR(IF(求节点([1]基础状态预期!$D$17:$D$55,[1]基础状态预期!S$17:S$55,$C103)&lt;=0,0,求节点([1]基础状态预期!$D$17:$D$55,[1]基础状态预期!S$17:S$55,$C103)),0)</f>
        <v>3.92</v>
      </c>
      <c r="X103" s="32">
        <f>IFERROR(IF(求节点([1]基础状态预期!$D$17:$D$55,[1]基础状态预期!T$17:T$55,$C103)&lt;=0,0,求节点([1]基础状态预期!$D$17:$D$55,[1]基础状态预期!T$17:T$55,$C103)),0)</f>
        <v>3.92</v>
      </c>
      <c r="Y103" s="32">
        <f>IFERROR(IF(求节点([1]基础状态预期!$D$17:$D$55,[1]基础状态预期!U$17:U$55,$C103)&lt;=0,0,求节点([1]基础状态预期!$D$17:$D$55,[1]基础状态预期!U$17:U$55,$C103)),0)</f>
        <v>0</v>
      </c>
      <c r="Z103" s="32">
        <f>MIN(IFERROR(IF(求节点([1]基础状态预期!$D$17:$D$55,[1]基础状态预期!V$17:V$55,$C103)&lt;=0,0,求节点([1]基础状态预期!$D$17:$D$55,[1]基础状态预期!V$17:V$55,$C103)),0),10)</f>
        <v>0</v>
      </c>
      <c r="AA103" s="32">
        <f>MIN(IFERROR(IF(求节点([1]基础状态预期!$D$17:$D$55,[1]基础状态预期!W$17:W$55,$C103)&lt;=0,0,求节点([1]基础状态预期!$D$17:$D$55,[1]基础状态预期!W$17:W$55,$C103)),0),60)</f>
        <v>60</v>
      </c>
      <c r="AB103" s="32">
        <f>MIN(IFERROR(IF(求节点([1]基础状态预期!$D$17:$D$55,[1]基础状态预期!X$17:X$55,$C103)&lt;=0,0,求节点([1]基础状态预期!$D$17:$D$55,[1]基础状态预期!X$17:X$55,$C103)),0),80)</f>
        <v>80</v>
      </c>
      <c r="AC103" s="32">
        <f>MIN(IFERROR(IF(求节点([1]基础状态预期!$D$17:$D$55,[1]基础状态预期!Y$17:Y$55,$C103)&lt;=0,0,求节点([1]基础状态预期!$D$17:$D$55,[1]基础状态预期!Y$17:Y$55,$C103)),0),80)</f>
        <v>80</v>
      </c>
      <c r="AD103" s="32">
        <f>IFERROR(IF(求节点([1]基础状态预期!$D$17:$D$55,[1]基础状态预期!Z$17:Z$55,$C103)&lt;=0,0,求节点([1]基础状态预期!$D$17:$D$55,[1]基础状态预期!Z$17:Z$55,$C103)),0)</f>
        <v>0</v>
      </c>
      <c r="AE103" s="32">
        <f>IFERROR(IF(求节点([1]基础状态预期!$D$17:$D$55,[1]基础状态预期!AA$17:AA$55,$C103)&lt;=0,0,求节点([1]基础状态预期!$D$17:$D$55,[1]基础状态预期!AA$17:AA$55,$C103)),0)</f>
        <v>0</v>
      </c>
      <c r="AF103" s="32">
        <f>IFERROR(IF(求节点([1]基础状态预期!$D$17:$D$55,[1]基础状态预期!AB$17:AB$55,$C103)&lt;=0,0,求节点([1]基础状态预期!$D$17:$D$55,[1]基础状态预期!AB$17:AB$55,$C103)),0)</f>
        <v>0</v>
      </c>
      <c r="AG103" s="32">
        <f>IFERROR(IF(求节点([1]基础状态预期!$D$17:$D$55,[1]基础状态预期!AC$17:AC$55,$C103)&lt;=0,0,求节点([1]基础状态预期!$D$17:$D$55,[1]基础状态预期!AC$17:AC$55,$C103)),0)</f>
        <v>0</v>
      </c>
      <c r="AH103" s="32">
        <f>IFERROR(IF(求节点([1]基础状态预期!$D$17:$D$55,[1]基础状态预期!AD$17:AD$55,$C103)&lt;=0,0,求节点([1]基础状态预期!$D$17:$D$55,[1]基础状态预期!AD$17:AD$55,$C103)),0)</f>
        <v>2</v>
      </c>
      <c r="AI103" s="14">
        <f t="shared" si="47"/>
        <v>0</v>
      </c>
      <c r="AJ103" s="14">
        <f t="shared" si="48"/>
        <v>0</v>
      </c>
      <c r="AK103" s="14">
        <f t="shared" si="49"/>
        <v>0</v>
      </c>
      <c r="AL103" s="14">
        <f t="shared" si="50"/>
        <v>0</v>
      </c>
      <c r="AM103" s="14">
        <f t="shared" si="51"/>
        <v>80</v>
      </c>
      <c r="AN103" s="14">
        <v>0</v>
      </c>
      <c r="AO103" s="14">
        <f>IFERROR(IF(求节点([1]各r阵容卡情况!$F$11:$F$27,[1]各r阵容卡情况!G$11:G$27,$C103)&lt;=0,0,求节点([1]各r阵容卡情况!$F$11:$F$27,[1]各r阵容卡情况!G$11:G$27,$C103)),0)</f>
        <v>0</v>
      </c>
      <c r="AP103" s="14">
        <f>IFERROR(IF(求节点([1]各r阵容卡情况!$F$11:$F$27,[1]各r阵容卡情况!H$11:H$27,$C103)&lt;=0,0,求节点([1]各r阵容卡情况!$F$11:$F$27,[1]各r阵容卡情况!H$11:H$27,$C103)),0)</f>
        <v>11.798212788608968</v>
      </c>
      <c r="AQ103" s="14">
        <f>IFERROR(IF(求节点([1]各r阵容卡情况!$F$11:$F$27,[1]各r阵容卡情况!I$11:I$27,$C103)&lt;=0,0,求节点([1]各r阵容卡情况!$F$11:$F$27,[1]各r阵容卡情况!I$11:I$27,$C103)),0)</f>
        <v>12.201787211391032</v>
      </c>
      <c r="AR103" s="14">
        <f>IFERROR(IF(求节点([1]各r阵容卡情况!$F$11:$F$27,[1]各r阵容卡情况!J$11:J$27,$C103)&lt;=0,0,求节点([1]各r阵容卡情况!$F$11:$F$27,[1]各r阵容卡情况!J$11:J$27,$C103)),0)</f>
        <v>0</v>
      </c>
      <c r="AS103" s="14">
        <v>0</v>
      </c>
      <c r="AT103" s="14">
        <f>IFERROR(IF(求节点([1]各r阵容卡情况!$F$11:$F$27,[1]各r阵容卡情况!K$11:K$27,$C103)&lt;=0,0,求节点([1]各r阵容卡情况!$F$11:$F$27,[1]各r阵容卡情况!K$11:K$27,$C103)),0)</f>
        <v>3</v>
      </c>
      <c r="AU103" s="14">
        <f>IFERROR(IF(求节点([1]各r阵容卡情况!$F$11:$F$27,[1]各r阵容卡情况!L$11:L$27,$C103)&lt;=0,0,求节点([1]各r阵容卡情况!$F$11:$F$27,[1]各r阵容卡情况!L$11:L$27,$C103)),0)</f>
        <v>6</v>
      </c>
      <c r="AV103" s="14">
        <f>IFERROR(IF(求节点([1]各r阵容卡情况!$F$11:$F$27,[1]各r阵容卡情况!M$11:M$27,$C103)&lt;=0,0,求节点([1]各r阵容卡情况!$F$11:$F$27,[1]各r阵容卡情况!M$11:M$27,$C103)),0)</f>
        <v>5.9766470326035197</v>
      </c>
      <c r="AW103" s="14">
        <f>IFERROR(IF(求节点([1]各r阵容卡情况!$F$11:$F$27,[1]各r阵容卡情况!N$11:N$27,$C103)&lt;=0,0,求节点([1]各r阵容卡情况!$F$11:$F$27,[1]各r阵容卡情况!N$11:N$27,$C103)),0)</f>
        <v>5.1485288830920322</v>
      </c>
      <c r="AX103" s="14">
        <f t="shared" si="52"/>
        <v>0</v>
      </c>
      <c r="AY103" s="14">
        <f t="shared" si="53"/>
        <v>15</v>
      </c>
      <c r="AZ103" s="14">
        <f t="shared" si="54"/>
        <v>40</v>
      </c>
      <c r="BA103" s="14">
        <f t="shared" si="55"/>
        <v>58</v>
      </c>
      <c r="BB103" s="14">
        <f t="shared" si="56"/>
        <v>90</v>
      </c>
      <c r="BC103" s="14">
        <v>0</v>
      </c>
      <c r="BD103" s="15">
        <f>IFERROR(IF(求节点([1]各r阵容卡情况!$F$11:$F$27,[1]各r阵容卡情况!S$11:S$27,$C103)&lt;=0,0,求节点([1]各r阵容卡情况!$F$11:$F$27,[1]各r阵容卡情况!S$11:S$27,$C103)),0)</f>
        <v>3.6375622736576894</v>
      </c>
      <c r="BE103" s="15">
        <f>IFERROR(IF(求节点([1]各r阵容卡情况!$F$11:$F$27,[1]各r阵容卡情况!T$11:T$27,$C103)&lt;=0,0,求节点([1]各r阵容卡情况!$F$11:$F$27,[1]各r阵容卡情况!T$11:T$27,$C103)),0)</f>
        <v>3.6375622736576894</v>
      </c>
      <c r="BF103" s="15">
        <f>IFERROR(IF(求节点([1]各r阵容卡情况!$F$11:$F$27,[1]各r阵容卡情况!U$11:U$27,$C103)&lt;=0,0,求节点([1]各r阵容卡情况!$F$11:$F$27,[1]各r阵容卡情况!U$11:U$27,$C103)),0)</f>
        <v>3.6375622736576894</v>
      </c>
      <c r="BG103" s="15">
        <f>IFERROR(IF(求节点([1]各r阵容卡情况!$F$11:$F$27,[1]各r阵容卡情况!V$11:V$27,$C103)&lt;=0,0,求节点([1]各r阵容卡情况!$F$11:$F$27,[1]各r阵容卡情况!V$11:V$27,$C103)),0)</f>
        <v>3.6375622736576894</v>
      </c>
      <c r="BH103" s="14">
        <f t="shared" si="57"/>
        <v>10</v>
      </c>
      <c r="BI103" s="14">
        <f t="shared" si="57"/>
        <v>10</v>
      </c>
      <c r="BJ103" s="14">
        <f t="shared" si="58"/>
        <v>60</v>
      </c>
      <c r="BK103" s="14">
        <f t="shared" si="59"/>
        <v>80</v>
      </c>
      <c r="BL103" s="14">
        <f t="shared" si="59"/>
        <v>80</v>
      </c>
      <c r="BM103" s="14">
        <v>0</v>
      </c>
      <c r="BN103" s="14">
        <f>IFERROR(IF(求节点([1]各r阵容卡情况!$F$11:$F$27,[1]各r阵容卡情况!AA$11:AA$27,$C103)&lt;=0,0,求节点([1]各r阵容卡情况!$F$11:$F$27,[1]各r阵容卡情况!AA$11:AA$27,$C103)),0)</f>
        <v>0</v>
      </c>
      <c r="BO103" s="14">
        <f>IFERROR(IF(求节点([1]各r阵容卡情况!$F$11:$F$27,[1]各r阵容卡情况!AB$11:AB$27,$C103)&lt;=0,0,求节点([1]各r阵容卡情况!$F$11:$F$27,[1]各r阵容卡情况!AB$11:AB$27,$C103)),0)</f>
        <v>2</v>
      </c>
      <c r="BP103" s="14">
        <f>IFERROR(IF(求节点([1]各r阵容卡情况!$F$11:$F$27,[1]各r阵容卡情况!AC$11:AC$27,$C103)&lt;=0,0,求节点([1]各r阵容卡情况!$F$11:$F$27,[1]各r阵容卡情况!AC$11:AC$27,$C103)),0)</f>
        <v>2</v>
      </c>
      <c r="BQ103" s="14">
        <f>IFERROR(IF(求节点([1]各r阵容卡情况!$F$11:$F$27,[1]各r阵容卡情况!AD$11:AD$27,$C103)&lt;=0,0,求节点([1]各r阵容卡情况!$F$11:$F$27,[1]各r阵容卡情况!AD$11:AD$27,$C103)),0)</f>
        <v>2</v>
      </c>
      <c r="BR103" s="14">
        <f t="shared" si="60"/>
        <v>0</v>
      </c>
      <c r="BS103" s="14">
        <f t="shared" si="61"/>
        <v>0</v>
      </c>
      <c r="BT103" s="14">
        <f t="shared" si="62"/>
        <v>4</v>
      </c>
      <c r="BU103" s="14">
        <f t="shared" si="63"/>
        <v>30</v>
      </c>
      <c r="BV103" s="14">
        <f t="shared" si="64"/>
        <v>80</v>
      </c>
      <c r="CH103" s="27">
        <f t="shared" si="65"/>
        <v>0</v>
      </c>
      <c r="CI103" s="27">
        <f t="shared" si="66"/>
        <v>0</v>
      </c>
      <c r="CJ103" s="27">
        <f t="shared" si="67"/>
        <v>11.79821278860897</v>
      </c>
      <c r="CK103" s="27">
        <f t="shared" si="68"/>
        <v>12.20178721139103</v>
      </c>
      <c r="CL103" s="27">
        <f t="shared" si="69"/>
        <v>0</v>
      </c>
    </row>
    <row r="104" spans="3:90" x14ac:dyDescent="0.15">
      <c r="C104" s="13">
        <v>99</v>
      </c>
      <c r="D104" s="14">
        <v>30</v>
      </c>
      <c r="E104" s="14">
        <f>IFERROR(IF(求节点([1]基础状态预期!$D$17:$D$33,[1]基础状态预期!F$17:F$33,$C104)&lt;=0,0,求节点([1]基础状态预期!$D$17:$D$33,[1]基础状态预期!F$17:F$33,$C104)),0)</f>
        <v>0</v>
      </c>
      <c r="F104" s="14">
        <f>IFERROR(IF(求节点([1]基础状态预期!$D$17:$D$33,[1]基础状态预期!G$17:G$33,$C104)&lt;=0,0,求节点([1]基础状态预期!$D$17:$D$33,[1]基础状态预期!G$17:G$33,$C104)),0)</f>
        <v>0</v>
      </c>
      <c r="G104" s="14">
        <f>IFERROR(IF(求节点([1]基础状态预期!$D$17:$D$33,[1]基础状态预期!H$17:H$33,$C104)&lt;=0,0,求节点([1]基础状态预期!$D$17:$D$33,[1]基础状态预期!H$17:H$33,$C104)),0)</f>
        <v>0</v>
      </c>
      <c r="H104" s="14">
        <f>IFERROR(IF(求节点([1]基础状态预期!$D$17:$D$33,[1]基础状态预期!I$17:I$33,$C104)&lt;=0,0,求节点([1]基础状态预期!$D$17:$D$33,[1]基础状态预期!I$17:I$33,$C104)),0)</f>
        <v>0</v>
      </c>
      <c r="I104" s="14">
        <f>IFERROR(IF(求节点([1]基础状态预期!$D$17:$D$33,[1]基础状态预期!J$17:J$33,$C104)&lt;=0,0,求节点([1]基础状态预期!$D$17:$D$33,[1]基础状态预期!J$17:J$33,$C104)),0)</f>
        <v>6</v>
      </c>
      <c r="J104" s="14">
        <f>IFERROR(IF(求节点([1]基础状态预期!$D$17:$D$33,[1]基础状态预期!K$17:K$33,$C104)&lt;=0,0,求节点([1]基础状态预期!$D$17:$D$33,[1]基础状态预期!K$17:K$33,$C104)),0)</f>
        <v>0</v>
      </c>
      <c r="K104" s="14">
        <f>IFERROR(IF(求节点([1]基础状态预期!$D$17:$D$33,[1]基础状态预期!L$17:L$33,$C104)&lt;=0,0,求节点([1]基础状态预期!$D$17:$D$33,[1]基础状态预期!L$17:L$33,$C104)),0)</f>
        <v>0</v>
      </c>
      <c r="L104" s="14">
        <f>IFERROR(IF(求节点([1]基础状态预期!$D$17:$D$33,[1]基础状态预期!M$17:M$33,$C104)&lt;=0,0,求节点([1]基础状态预期!$D$17:$D$33,[1]基础状态预期!M$17:M$33,$C104)),0)</f>
        <v>0</v>
      </c>
      <c r="M104" s="14">
        <f>IFERROR(IF(求节点([1]基础状态预期!$D$17:$D$33,[1]基础状态预期!N$17:N$33,$C104)&lt;=0,0,求节点([1]基础状态预期!$D$17:$D$33,[1]基础状态预期!N$17:N$33,$C104)),0)</f>
        <v>0</v>
      </c>
      <c r="N104" s="14">
        <f>IFERROR(IF(求节点([1]基础状态预期!$D$17:$D$33,[1]基础状态预期!O$17:O$33,$C104)&lt;=0,0,求节点([1]基础状态预期!$D$17:$D$33,[1]基础状态预期!O$17:O$33,$C104)),0)</f>
        <v>4.9245636481763491</v>
      </c>
      <c r="O104" s="14">
        <f t="shared" si="42"/>
        <v>0</v>
      </c>
      <c r="P104" s="14">
        <f t="shared" si="43"/>
        <v>6</v>
      </c>
      <c r="Q104" s="14">
        <f t="shared" si="44"/>
        <v>10</v>
      </c>
      <c r="R104" s="14">
        <f t="shared" si="45"/>
        <v>22</v>
      </c>
      <c r="S104" s="14">
        <f t="shared" si="46"/>
        <v>82</v>
      </c>
      <c r="T104" s="32">
        <f>IFERROR(IF(求节点([1]基础状态预期!$D$17:$D$55,[1]基础状态预期!P$17:P$55,$C104)&lt;=0,0,求节点([1]基础状态预期!$D$17:$D$55,[1]基础状态预期!P$17:P$55,$C104)),0)</f>
        <v>0</v>
      </c>
      <c r="U104" s="32">
        <f>IFERROR(IF(求节点([1]基础状态预期!$D$17:$D$55,[1]基础状态预期!Q$17:Q$55,$C104)&lt;=0,0,求节点([1]基础状态预期!$D$17:$D$55,[1]基础状态预期!Q$17:Q$55,$C104)),0)</f>
        <v>0</v>
      </c>
      <c r="V104" s="32">
        <f>IFERROR(IF(求节点([1]基础状态预期!$D$17:$D$55,[1]基础状态预期!R$17:R$55,$C104)&lt;=0,0,求节点([1]基础状态预期!$D$17:$D$55,[1]基础状态预期!R$17:R$55,$C104)),0)</f>
        <v>3.96</v>
      </c>
      <c r="W104" s="32">
        <f>IFERROR(IF(求节点([1]基础状态预期!$D$17:$D$55,[1]基础状态预期!S$17:S$55,$C104)&lt;=0,0,求节点([1]基础状态预期!$D$17:$D$55,[1]基础状态预期!S$17:S$55,$C104)),0)</f>
        <v>3.96</v>
      </c>
      <c r="X104" s="32">
        <f>IFERROR(IF(求节点([1]基础状态预期!$D$17:$D$55,[1]基础状态预期!T$17:T$55,$C104)&lt;=0,0,求节点([1]基础状态预期!$D$17:$D$55,[1]基础状态预期!T$17:T$55,$C104)),0)</f>
        <v>3.96</v>
      </c>
      <c r="Y104" s="32">
        <f>IFERROR(IF(求节点([1]基础状态预期!$D$17:$D$55,[1]基础状态预期!U$17:U$55,$C104)&lt;=0,0,求节点([1]基础状态预期!$D$17:$D$55,[1]基础状态预期!U$17:U$55,$C104)),0)</f>
        <v>0</v>
      </c>
      <c r="Z104" s="32">
        <f>MIN(IFERROR(IF(求节点([1]基础状态预期!$D$17:$D$55,[1]基础状态预期!V$17:V$55,$C104)&lt;=0,0,求节点([1]基础状态预期!$D$17:$D$55,[1]基础状态预期!V$17:V$55,$C104)),0),10)</f>
        <v>0</v>
      </c>
      <c r="AA104" s="32">
        <f>MIN(IFERROR(IF(求节点([1]基础状态预期!$D$17:$D$55,[1]基础状态预期!W$17:W$55,$C104)&lt;=0,0,求节点([1]基础状态预期!$D$17:$D$55,[1]基础状态预期!W$17:W$55,$C104)),0),60)</f>
        <v>60</v>
      </c>
      <c r="AB104" s="32">
        <f>MIN(IFERROR(IF(求节点([1]基础状态预期!$D$17:$D$55,[1]基础状态预期!X$17:X$55,$C104)&lt;=0,0,求节点([1]基础状态预期!$D$17:$D$55,[1]基础状态预期!X$17:X$55,$C104)),0),80)</f>
        <v>80</v>
      </c>
      <c r="AC104" s="32">
        <f>MIN(IFERROR(IF(求节点([1]基础状态预期!$D$17:$D$55,[1]基础状态预期!Y$17:Y$55,$C104)&lt;=0,0,求节点([1]基础状态预期!$D$17:$D$55,[1]基础状态预期!Y$17:Y$55,$C104)),0),80)</f>
        <v>80</v>
      </c>
      <c r="AD104" s="32">
        <f>IFERROR(IF(求节点([1]基础状态预期!$D$17:$D$55,[1]基础状态预期!Z$17:Z$55,$C104)&lt;=0,0,求节点([1]基础状态预期!$D$17:$D$55,[1]基础状态预期!Z$17:Z$55,$C104)),0)</f>
        <v>0</v>
      </c>
      <c r="AE104" s="32">
        <f>IFERROR(IF(求节点([1]基础状态预期!$D$17:$D$55,[1]基础状态预期!AA$17:AA$55,$C104)&lt;=0,0,求节点([1]基础状态预期!$D$17:$D$55,[1]基础状态预期!AA$17:AA$55,$C104)),0)</f>
        <v>0</v>
      </c>
      <c r="AF104" s="32">
        <f>IFERROR(IF(求节点([1]基础状态预期!$D$17:$D$55,[1]基础状态预期!AB$17:AB$55,$C104)&lt;=0,0,求节点([1]基础状态预期!$D$17:$D$55,[1]基础状态预期!AB$17:AB$55,$C104)),0)</f>
        <v>0</v>
      </c>
      <c r="AG104" s="32">
        <f>IFERROR(IF(求节点([1]基础状态预期!$D$17:$D$55,[1]基础状态预期!AC$17:AC$55,$C104)&lt;=0,0,求节点([1]基础状态预期!$D$17:$D$55,[1]基础状态预期!AC$17:AC$55,$C104)),0)</f>
        <v>0</v>
      </c>
      <c r="AH104" s="32">
        <f>IFERROR(IF(求节点([1]基础状态预期!$D$17:$D$55,[1]基础状态预期!AD$17:AD$55,$C104)&lt;=0,0,求节点([1]基础状态预期!$D$17:$D$55,[1]基础状态预期!AD$17:AD$55,$C104)),0)</f>
        <v>2</v>
      </c>
      <c r="AI104" s="14">
        <f t="shared" si="47"/>
        <v>0</v>
      </c>
      <c r="AJ104" s="14">
        <f t="shared" si="48"/>
        <v>0</v>
      </c>
      <c r="AK104" s="14">
        <f t="shared" si="49"/>
        <v>0</v>
      </c>
      <c r="AL104" s="14">
        <f t="shared" si="50"/>
        <v>0</v>
      </c>
      <c r="AM104" s="14">
        <f t="shared" si="51"/>
        <v>80</v>
      </c>
      <c r="AN104" s="14">
        <v>0</v>
      </c>
      <c r="AO104" s="14">
        <f>IFERROR(IF(求节点([1]各r阵容卡情况!$F$11:$F$27,[1]各r阵容卡情况!G$11:G$27,$C104)&lt;=0,0,求节点([1]各r阵容卡情况!$F$11:$F$27,[1]各r阵容卡情况!G$11:G$27,$C104)),0)</f>
        <v>0</v>
      </c>
      <c r="AP104" s="14">
        <f>IFERROR(IF(求节点([1]各r阵容卡情况!$F$11:$F$27,[1]各r阵容卡情况!H$11:H$27,$C104)&lt;=0,0,求节点([1]各r阵容卡情况!$F$11:$F$27,[1]各r阵容卡情况!H$11:H$27,$C104)),0)</f>
        <v>11.785336732571325</v>
      </c>
      <c r="AQ104" s="14">
        <f>IFERROR(IF(求节点([1]各r阵容卡情况!$F$11:$F$27,[1]各r阵容卡情况!I$11:I$27,$C104)&lt;=0,0,求节点([1]各r阵容卡情况!$F$11:$F$27,[1]各r阵容卡情况!I$11:I$27,$C104)),0)</f>
        <v>12.214663267428675</v>
      </c>
      <c r="AR104" s="14">
        <f>IFERROR(IF(求节点([1]各r阵容卡情况!$F$11:$F$27,[1]各r阵容卡情况!J$11:J$27,$C104)&lt;=0,0,求节点([1]各r阵容卡情况!$F$11:$F$27,[1]各r阵容卡情况!J$11:J$27,$C104)),0)</f>
        <v>0</v>
      </c>
      <c r="AS104" s="14">
        <v>0</v>
      </c>
      <c r="AT104" s="14">
        <f>IFERROR(IF(求节点([1]各r阵容卡情况!$F$11:$F$27,[1]各r阵容卡情况!K$11:K$27,$C104)&lt;=0,0,求节点([1]各r阵容卡情况!$F$11:$F$27,[1]各r阵容卡情况!K$11:K$27,$C104)),0)</f>
        <v>3</v>
      </c>
      <c r="AU104" s="14">
        <f>IFERROR(IF(求节点([1]各r阵容卡情况!$F$11:$F$27,[1]各r阵容卡情况!L$11:L$27,$C104)&lt;=0,0,求节点([1]各r阵容卡情况!$F$11:$F$27,[1]各r阵容卡情况!L$11:L$27,$C104)),0)</f>
        <v>6</v>
      </c>
      <c r="AV104" s="14">
        <f>IFERROR(IF(求节点([1]各r阵容卡情况!$F$11:$F$27,[1]各r阵容卡情况!M$11:M$27,$C104)&lt;=0,0,求节点([1]各r阵容卡情况!$F$11:$F$27,[1]各r阵容卡情况!M$11:M$27,$C104)),0)</f>
        <v>6.0092859561636507</v>
      </c>
      <c r="AW104" s="14">
        <f>IFERROR(IF(求节点([1]各r阵容卡情况!$F$11:$F$27,[1]各r阵容卡情况!N$11:N$27,$C104)&lt;=0,0,求节点([1]各r阵容卡情况!$F$11:$F$27,[1]各r阵容卡情况!N$11:N$27,$C104)),0)</f>
        <v>5.1945262692714866</v>
      </c>
      <c r="AX104" s="14">
        <f t="shared" si="52"/>
        <v>0</v>
      </c>
      <c r="AY104" s="14">
        <f t="shared" si="53"/>
        <v>15</v>
      </c>
      <c r="AZ104" s="14">
        <f t="shared" si="54"/>
        <v>40</v>
      </c>
      <c r="BA104" s="14">
        <f t="shared" si="55"/>
        <v>65</v>
      </c>
      <c r="BB104" s="14">
        <f t="shared" si="56"/>
        <v>90</v>
      </c>
      <c r="BC104" s="14">
        <v>0</v>
      </c>
      <c r="BD104" s="15">
        <f>IFERROR(IF(求节点([1]各r阵容卡情况!$F$11:$F$27,[1]各r阵容卡情况!S$11:S$27,$C104)&lt;=0,0,求节点([1]各r阵容卡情况!$F$11:$F$27,[1]各r阵容卡情况!S$11:S$27,$C104)),0)</f>
        <v>3.659539902633985</v>
      </c>
      <c r="BE104" s="15">
        <f>IFERROR(IF(求节点([1]各r阵容卡情况!$F$11:$F$27,[1]各r阵容卡情况!T$11:T$27,$C104)&lt;=0,0,求节点([1]各r阵容卡情况!$F$11:$F$27,[1]各r阵容卡情况!T$11:T$27,$C104)),0)</f>
        <v>3.659539902633985</v>
      </c>
      <c r="BF104" s="15">
        <f>IFERROR(IF(求节点([1]各r阵容卡情况!$F$11:$F$27,[1]各r阵容卡情况!U$11:U$27,$C104)&lt;=0,0,求节点([1]各r阵容卡情况!$F$11:$F$27,[1]各r阵容卡情况!U$11:U$27,$C104)),0)</f>
        <v>3.659539902633985</v>
      </c>
      <c r="BG104" s="15">
        <f>IFERROR(IF(求节点([1]各r阵容卡情况!$F$11:$F$27,[1]各r阵容卡情况!V$11:V$27,$C104)&lt;=0,0,求节点([1]各r阵容卡情况!$F$11:$F$27,[1]各r阵容卡情况!V$11:V$27,$C104)),0)</f>
        <v>3.659539902633985</v>
      </c>
      <c r="BH104" s="14">
        <f t="shared" si="57"/>
        <v>10</v>
      </c>
      <c r="BI104" s="14">
        <f t="shared" si="57"/>
        <v>10</v>
      </c>
      <c r="BJ104" s="14">
        <f t="shared" si="58"/>
        <v>60</v>
      </c>
      <c r="BK104" s="14">
        <f t="shared" si="59"/>
        <v>80</v>
      </c>
      <c r="BL104" s="14">
        <f t="shared" si="59"/>
        <v>80</v>
      </c>
      <c r="BM104" s="14">
        <v>0</v>
      </c>
      <c r="BN104" s="14">
        <f>IFERROR(IF(求节点([1]各r阵容卡情况!$F$11:$F$27,[1]各r阵容卡情况!AA$11:AA$27,$C104)&lt;=0,0,求节点([1]各r阵容卡情况!$F$11:$F$27,[1]各r阵容卡情况!AA$11:AA$27,$C104)),0)</f>
        <v>0</v>
      </c>
      <c r="BO104" s="14">
        <f>IFERROR(IF(求节点([1]各r阵容卡情况!$F$11:$F$27,[1]各r阵容卡情况!AB$11:AB$27,$C104)&lt;=0,0,求节点([1]各r阵容卡情况!$F$11:$F$27,[1]各r阵容卡情况!AB$11:AB$27,$C104)),0)</f>
        <v>2</v>
      </c>
      <c r="BP104" s="14">
        <f>IFERROR(IF(求节点([1]各r阵容卡情况!$F$11:$F$27,[1]各r阵容卡情况!AC$11:AC$27,$C104)&lt;=0,0,求节点([1]各r阵容卡情况!$F$11:$F$27,[1]各r阵容卡情况!AC$11:AC$27,$C104)),0)</f>
        <v>2</v>
      </c>
      <c r="BQ104" s="14">
        <f>IFERROR(IF(求节点([1]各r阵容卡情况!$F$11:$F$27,[1]各r阵容卡情况!AD$11:AD$27,$C104)&lt;=0,0,求节点([1]各r阵容卡情况!$F$11:$F$27,[1]各r阵容卡情况!AD$11:AD$27,$C104)),0)</f>
        <v>2</v>
      </c>
      <c r="BR104" s="14">
        <f t="shared" si="60"/>
        <v>0</v>
      </c>
      <c r="BS104" s="14">
        <f t="shared" si="61"/>
        <v>0</v>
      </c>
      <c r="BT104" s="14">
        <f t="shared" si="62"/>
        <v>4</v>
      </c>
      <c r="BU104" s="14">
        <f t="shared" si="63"/>
        <v>30</v>
      </c>
      <c r="BV104" s="14">
        <f t="shared" si="64"/>
        <v>80</v>
      </c>
      <c r="CH104" s="27">
        <f t="shared" si="65"/>
        <v>0</v>
      </c>
      <c r="CI104" s="27">
        <f t="shared" si="66"/>
        <v>0</v>
      </c>
      <c r="CJ104" s="27">
        <f t="shared" si="67"/>
        <v>11.785336732571325</v>
      </c>
      <c r="CK104" s="27">
        <f t="shared" si="68"/>
        <v>12.214663267428675</v>
      </c>
      <c r="CL104" s="27">
        <f t="shared" si="69"/>
        <v>0</v>
      </c>
    </row>
    <row r="105" spans="3:90" x14ac:dyDescent="0.15">
      <c r="C105" s="13">
        <v>100</v>
      </c>
      <c r="D105" s="14">
        <v>30</v>
      </c>
      <c r="E105" s="14">
        <f>IFERROR(IF(求节点([1]基础状态预期!$D$17:$D$33,[1]基础状态预期!F$17:F$33,$C105)&lt;=0,0,求节点([1]基础状态预期!$D$17:$D$33,[1]基础状态预期!F$17:F$33,$C105)),0)</f>
        <v>0</v>
      </c>
      <c r="F105" s="14">
        <f>IFERROR(IF(求节点([1]基础状态预期!$D$17:$D$33,[1]基础状态预期!G$17:G$33,$C105)&lt;=0,0,求节点([1]基础状态预期!$D$17:$D$33,[1]基础状态预期!G$17:G$33,$C105)),0)</f>
        <v>0</v>
      </c>
      <c r="G105" s="14">
        <f>IFERROR(IF(求节点([1]基础状态预期!$D$17:$D$33,[1]基础状态预期!H$17:H$33,$C105)&lt;=0,0,求节点([1]基础状态预期!$D$17:$D$33,[1]基础状态预期!H$17:H$33,$C105)),0)</f>
        <v>0</v>
      </c>
      <c r="H105" s="14">
        <f>IFERROR(IF(求节点([1]基础状态预期!$D$17:$D$33,[1]基础状态预期!I$17:I$33,$C105)&lt;=0,0,求节点([1]基础状态预期!$D$17:$D$33,[1]基础状态预期!I$17:I$33,$C105)),0)</f>
        <v>0</v>
      </c>
      <c r="I105" s="14">
        <f>IFERROR(IF(求节点([1]基础状态预期!$D$17:$D$33,[1]基础状态预期!J$17:J$33,$C105)&lt;=0,0,求节点([1]基础状态预期!$D$17:$D$33,[1]基础状态预期!J$17:J$33,$C105)),0)</f>
        <v>6</v>
      </c>
      <c r="J105" s="14">
        <f>IFERROR(IF(求节点([1]基础状态预期!$D$17:$D$33,[1]基础状态预期!K$17:K$33,$C105)&lt;=0,0,求节点([1]基础状态预期!$D$17:$D$33,[1]基础状态预期!K$17:K$33,$C105)),0)</f>
        <v>0</v>
      </c>
      <c r="K105" s="14">
        <f>IFERROR(IF(求节点([1]基础状态预期!$D$17:$D$33,[1]基础状态预期!L$17:L$33,$C105)&lt;=0,0,求节点([1]基础状态预期!$D$17:$D$33,[1]基础状态预期!L$17:L$33,$C105)),0)</f>
        <v>0</v>
      </c>
      <c r="L105" s="14">
        <f>IFERROR(IF(求节点([1]基础状态预期!$D$17:$D$33,[1]基础状态预期!M$17:M$33,$C105)&lt;=0,0,求节点([1]基础状态预期!$D$17:$D$33,[1]基础状态预期!M$17:M$33,$C105)),0)</f>
        <v>0</v>
      </c>
      <c r="M105" s="14">
        <f>IFERROR(IF(求节点([1]基础状态预期!$D$17:$D$33,[1]基础状态预期!N$17:N$33,$C105)&lt;=0,0,求节点([1]基础状态预期!$D$17:$D$33,[1]基础状态预期!N$17:N$33,$C105)),0)</f>
        <v>0</v>
      </c>
      <c r="N105" s="14">
        <f>IFERROR(IF(求节点([1]基础状态预期!$D$17:$D$33,[1]基础状态预期!O$17:O$33,$C105)&lt;=0,0,求节点([1]基础状态预期!$D$17:$D$33,[1]基础状态预期!O$17:O$33,$C105)),0)</f>
        <v>4.9245636481763491</v>
      </c>
      <c r="O105" s="14">
        <f t="shared" si="42"/>
        <v>0</v>
      </c>
      <c r="P105" s="14">
        <f t="shared" si="43"/>
        <v>6</v>
      </c>
      <c r="Q105" s="14">
        <f t="shared" si="44"/>
        <v>10</v>
      </c>
      <c r="R105" s="14">
        <f t="shared" si="45"/>
        <v>22</v>
      </c>
      <c r="S105" s="14">
        <f t="shared" si="46"/>
        <v>82</v>
      </c>
      <c r="T105" s="32">
        <f>IFERROR(IF(求节点([1]基础状态预期!$D$17:$D$55,[1]基础状态预期!P$17:P$55,$C105)&lt;=0,0,求节点([1]基础状态预期!$D$17:$D$55,[1]基础状态预期!P$17:P$55,$C105)),0)</f>
        <v>0</v>
      </c>
      <c r="U105" s="32">
        <f>IFERROR(IF(求节点([1]基础状态预期!$D$17:$D$55,[1]基础状态预期!Q$17:Q$55,$C105)&lt;=0,0,求节点([1]基础状态预期!$D$17:$D$55,[1]基础状态预期!Q$17:Q$55,$C105)),0)</f>
        <v>0</v>
      </c>
      <c r="V105" s="32">
        <f>IFERROR(IF(求节点([1]基础状态预期!$D$17:$D$55,[1]基础状态预期!R$17:R$55,$C105)&lt;=0,0,求节点([1]基础状态预期!$D$17:$D$55,[1]基础状态预期!R$17:R$55,$C105)),0)</f>
        <v>4</v>
      </c>
      <c r="W105" s="32">
        <f>IFERROR(IF(求节点([1]基础状态预期!$D$17:$D$55,[1]基础状态预期!S$17:S$55,$C105)&lt;=0,0,求节点([1]基础状态预期!$D$17:$D$55,[1]基础状态预期!S$17:S$55,$C105)),0)</f>
        <v>4</v>
      </c>
      <c r="X105" s="32">
        <f>IFERROR(IF(求节点([1]基础状态预期!$D$17:$D$55,[1]基础状态预期!T$17:T$55,$C105)&lt;=0,0,求节点([1]基础状态预期!$D$17:$D$55,[1]基础状态预期!T$17:T$55,$C105)),0)</f>
        <v>4</v>
      </c>
      <c r="Y105" s="32">
        <f>IFERROR(IF(求节点([1]基础状态预期!$D$17:$D$55,[1]基础状态预期!U$17:U$55,$C105)&lt;=0,0,求节点([1]基础状态预期!$D$17:$D$55,[1]基础状态预期!U$17:U$55,$C105)),0)</f>
        <v>0</v>
      </c>
      <c r="Z105" s="32">
        <f>MIN(IFERROR(IF(求节点([1]基础状态预期!$D$17:$D$55,[1]基础状态预期!V$17:V$55,$C105)&lt;=0,0,求节点([1]基础状态预期!$D$17:$D$55,[1]基础状态预期!V$17:V$55,$C105)),0),10)</f>
        <v>0</v>
      </c>
      <c r="AA105" s="32">
        <f>MIN(IFERROR(IF(求节点([1]基础状态预期!$D$17:$D$55,[1]基础状态预期!W$17:W$55,$C105)&lt;=0,0,求节点([1]基础状态预期!$D$17:$D$55,[1]基础状态预期!W$17:W$55,$C105)),0),60)</f>
        <v>60</v>
      </c>
      <c r="AB105" s="32">
        <f>MIN(IFERROR(IF(求节点([1]基础状态预期!$D$17:$D$55,[1]基础状态预期!X$17:X$55,$C105)&lt;=0,0,求节点([1]基础状态预期!$D$17:$D$55,[1]基础状态预期!X$17:X$55,$C105)),0),80)</f>
        <v>80</v>
      </c>
      <c r="AC105" s="32">
        <f>MIN(IFERROR(IF(求节点([1]基础状态预期!$D$17:$D$55,[1]基础状态预期!Y$17:Y$55,$C105)&lt;=0,0,求节点([1]基础状态预期!$D$17:$D$55,[1]基础状态预期!Y$17:Y$55,$C105)),0),80)</f>
        <v>80</v>
      </c>
      <c r="AD105" s="32">
        <f>IFERROR(IF(求节点([1]基础状态预期!$D$17:$D$55,[1]基础状态预期!Z$17:Z$55,$C105)&lt;=0,0,求节点([1]基础状态预期!$D$17:$D$55,[1]基础状态预期!Z$17:Z$55,$C105)),0)</f>
        <v>0</v>
      </c>
      <c r="AE105" s="32">
        <f>IFERROR(IF(求节点([1]基础状态预期!$D$17:$D$55,[1]基础状态预期!AA$17:AA$55,$C105)&lt;=0,0,求节点([1]基础状态预期!$D$17:$D$55,[1]基础状态预期!AA$17:AA$55,$C105)),0)</f>
        <v>0</v>
      </c>
      <c r="AF105" s="32">
        <f>IFERROR(IF(求节点([1]基础状态预期!$D$17:$D$55,[1]基础状态预期!AB$17:AB$55,$C105)&lt;=0,0,求节点([1]基础状态预期!$D$17:$D$55,[1]基础状态预期!AB$17:AB$55,$C105)),0)</f>
        <v>0</v>
      </c>
      <c r="AG105" s="32">
        <f>IFERROR(IF(求节点([1]基础状态预期!$D$17:$D$55,[1]基础状态预期!AC$17:AC$55,$C105)&lt;=0,0,求节点([1]基础状态预期!$D$17:$D$55,[1]基础状态预期!AC$17:AC$55,$C105)),0)</f>
        <v>0</v>
      </c>
      <c r="AH105" s="32">
        <f>IFERROR(IF(求节点([1]基础状态预期!$D$17:$D$55,[1]基础状态预期!AD$17:AD$55,$C105)&lt;=0,0,求节点([1]基础状态预期!$D$17:$D$55,[1]基础状态预期!AD$17:AD$55,$C105)),0)</f>
        <v>2</v>
      </c>
      <c r="AI105" s="14">
        <f t="shared" si="47"/>
        <v>0</v>
      </c>
      <c r="AJ105" s="14">
        <f t="shared" si="48"/>
        <v>0</v>
      </c>
      <c r="AK105" s="14">
        <f t="shared" si="49"/>
        <v>0</v>
      </c>
      <c r="AL105" s="14">
        <f t="shared" si="50"/>
        <v>0</v>
      </c>
      <c r="AM105" s="14">
        <f t="shared" si="51"/>
        <v>80</v>
      </c>
      <c r="AN105" s="14">
        <v>0</v>
      </c>
      <c r="AO105" s="14">
        <f>IFERROR(IF(求节点([1]各r阵容卡情况!$F$11:$F$27,[1]各r阵容卡情况!G$11:G$27,$C105)&lt;=0,0,求节点([1]各r阵容卡情况!$F$11:$F$27,[1]各r阵容卡情况!G$11:G$27,$C105)),0)</f>
        <v>0</v>
      </c>
      <c r="AP105" s="14">
        <f>IFERROR(IF(求节点([1]各r阵容卡情况!$F$11:$F$27,[1]各r阵容卡情况!H$11:H$27,$C105)&lt;=0,0,求节点([1]各r阵容卡情况!$F$11:$F$27,[1]各r阵容卡情况!H$11:H$27,$C105)),0)</f>
        <v>11.772460676533683</v>
      </c>
      <c r="AQ105" s="14">
        <f>IFERROR(IF(求节点([1]各r阵容卡情况!$F$11:$F$27,[1]各r阵容卡情况!I$11:I$27,$C105)&lt;=0,0,求节点([1]各r阵容卡情况!$F$11:$F$27,[1]各r阵容卡情况!I$11:I$27,$C105)),0)</f>
        <v>12.227539323466317</v>
      </c>
      <c r="AR105" s="14">
        <f>IFERROR(IF(求节点([1]各r阵容卡情况!$F$11:$F$27,[1]各r阵容卡情况!J$11:J$27,$C105)&lt;=0,0,求节点([1]各r阵容卡情况!$F$11:$F$27,[1]各r阵容卡情况!J$11:J$27,$C105)),0)</f>
        <v>0</v>
      </c>
      <c r="AS105" s="14">
        <v>0</v>
      </c>
      <c r="AT105" s="14">
        <f>IFERROR(IF(求节点([1]各r阵容卡情况!$F$11:$F$27,[1]各r阵容卡情况!K$11:K$27,$C105)&lt;=0,0,求节点([1]各r阵容卡情况!$F$11:$F$27,[1]各r阵容卡情况!K$11:K$27,$C105)),0)</f>
        <v>3</v>
      </c>
      <c r="AU105" s="14">
        <f>IFERROR(IF(求节点([1]各r阵容卡情况!$F$11:$F$27,[1]各r阵容卡情况!L$11:L$27,$C105)&lt;=0,0,求节点([1]各r阵容卡情况!$F$11:$F$27,[1]各r阵容卡情况!L$11:L$27,$C105)),0)</f>
        <v>6</v>
      </c>
      <c r="AV105" s="14">
        <f>IFERROR(IF(求节点([1]各r阵容卡情况!$F$11:$F$27,[1]各r阵容卡情况!M$11:M$27,$C105)&lt;=0,0,求节点([1]各r阵容卡情况!$F$11:$F$27,[1]各r阵容卡情况!M$11:M$27,$C105)),0)</f>
        <v>6.0419248797237826</v>
      </c>
      <c r="AW105" s="14">
        <f>IFERROR(IF(求节点([1]各r阵容卡情况!$F$11:$F$27,[1]各r阵容卡情况!N$11:N$27,$C105)&lt;=0,0,求节点([1]各r阵容卡情况!$F$11:$F$27,[1]各r阵容卡情况!N$11:N$27,$C105)),0)</f>
        <v>5.2405236554509411</v>
      </c>
      <c r="AX105" s="14">
        <f t="shared" si="52"/>
        <v>0</v>
      </c>
      <c r="AY105" s="14">
        <f t="shared" si="53"/>
        <v>15</v>
      </c>
      <c r="AZ105" s="14">
        <f t="shared" si="54"/>
        <v>40</v>
      </c>
      <c r="BA105" s="14">
        <f t="shared" si="55"/>
        <v>65</v>
      </c>
      <c r="BB105" s="14">
        <f t="shared" si="56"/>
        <v>90</v>
      </c>
      <c r="BC105" s="14">
        <v>0</v>
      </c>
      <c r="BD105" s="15">
        <f>IFERROR(IF(求节点([1]各r阵容卡情况!$F$11:$F$27,[1]各r阵容卡情况!S$11:S$27,$C105)&lt;=0,0,求节点([1]各r阵容卡情况!$F$11:$F$27,[1]各r阵容卡情况!S$11:S$27,$C105)),0)</f>
        <v>3.6815175316102797</v>
      </c>
      <c r="BE105" s="15">
        <f>IFERROR(IF(求节点([1]各r阵容卡情况!$F$11:$F$27,[1]各r阵容卡情况!T$11:T$27,$C105)&lt;=0,0,求节点([1]各r阵容卡情况!$F$11:$F$27,[1]各r阵容卡情况!T$11:T$27,$C105)),0)</f>
        <v>3.6815175316102797</v>
      </c>
      <c r="BF105" s="15">
        <f>IFERROR(IF(求节点([1]各r阵容卡情况!$F$11:$F$27,[1]各r阵容卡情况!U$11:U$27,$C105)&lt;=0,0,求节点([1]各r阵容卡情况!$F$11:$F$27,[1]各r阵容卡情况!U$11:U$27,$C105)),0)</f>
        <v>3.6815175316102797</v>
      </c>
      <c r="BG105" s="15">
        <f>IFERROR(IF(求节点([1]各r阵容卡情况!$F$11:$F$27,[1]各r阵容卡情况!V$11:V$27,$C105)&lt;=0,0,求节点([1]各r阵容卡情况!$F$11:$F$27,[1]各r阵容卡情况!V$11:V$27,$C105)),0)</f>
        <v>3.6815175316102797</v>
      </c>
      <c r="BH105" s="14">
        <f t="shared" si="57"/>
        <v>10</v>
      </c>
      <c r="BI105" s="14">
        <f t="shared" si="57"/>
        <v>10</v>
      </c>
      <c r="BJ105" s="14">
        <f t="shared" si="58"/>
        <v>60</v>
      </c>
      <c r="BK105" s="14">
        <f t="shared" si="59"/>
        <v>80</v>
      </c>
      <c r="BL105" s="14">
        <f t="shared" si="59"/>
        <v>80</v>
      </c>
      <c r="BM105" s="14">
        <v>0</v>
      </c>
      <c r="BN105" s="14">
        <f>IFERROR(IF(求节点([1]各r阵容卡情况!$F$11:$F$27,[1]各r阵容卡情况!AA$11:AA$27,$C105)&lt;=0,0,求节点([1]各r阵容卡情况!$F$11:$F$27,[1]各r阵容卡情况!AA$11:AA$27,$C105)),0)</f>
        <v>0</v>
      </c>
      <c r="BO105" s="14">
        <f>IFERROR(IF(求节点([1]各r阵容卡情况!$F$11:$F$27,[1]各r阵容卡情况!AB$11:AB$27,$C105)&lt;=0,0,求节点([1]各r阵容卡情况!$F$11:$F$27,[1]各r阵容卡情况!AB$11:AB$27,$C105)),0)</f>
        <v>2</v>
      </c>
      <c r="BP105" s="14">
        <f>IFERROR(IF(求节点([1]各r阵容卡情况!$F$11:$F$27,[1]各r阵容卡情况!AC$11:AC$27,$C105)&lt;=0,0,求节点([1]各r阵容卡情况!$F$11:$F$27,[1]各r阵容卡情况!AC$11:AC$27,$C105)),0)</f>
        <v>2</v>
      </c>
      <c r="BQ105" s="14">
        <f>IFERROR(IF(求节点([1]各r阵容卡情况!$F$11:$F$27,[1]各r阵容卡情况!AD$11:AD$27,$C105)&lt;=0,0,求节点([1]各r阵容卡情况!$F$11:$F$27,[1]各r阵容卡情况!AD$11:AD$27,$C105)),0)</f>
        <v>2</v>
      </c>
      <c r="BR105" s="14">
        <f t="shared" si="60"/>
        <v>0</v>
      </c>
      <c r="BS105" s="14">
        <f t="shared" si="61"/>
        <v>0</v>
      </c>
      <c r="BT105" s="14">
        <f t="shared" si="62"/>
        <v>4</v>
      </c>
      <c r="BU105" s="14">
        <f t="shared" si="63"/>
        <v>30</v>
      </c>
      <c r="BV105" s="14">
        <f t="shared" si="64"/>
        <v>80</v>
      </c>
      <c r="CH105" s="27">
        <f t="shared" si="65"/>
        <v>0</v>
      </c>
      <c r="CI105" s="27">
        <f t="shared" si="66"/>
        <v>0</v>
      </c>
      <c r="CJ105" s="27">
        <f t="shared" si="67"/>
        <v>11.772460676533683</v>
      </c>
      <c r="CK105" s="27">
        <f t="shared" si="68"/>
        <v>12.227539323466317</v>
      </c>
      <c r="CL105" s="27">
        <f t="shared" si="69"/>
        <v>0</v>
      </c>
    </row>
  </sheetData>
  <mergeCells count="17">
    <mergeCell ref="E3:AM3"/>
    <mergeCell ref="AI4:AM4"/>
    <mergeCell ref="AN4:AR4"/>
    <mergeCell ref="AS4:AW4"/>
    <mergeCell ref="AX4:BB4"/>
    <mergeCell ref="E4:I4"/>
    <mergeCell ref="J4:N4"/>
    <mergeCell ref="T4:X4"/>
    <mergeCell ref="Y4:AC4"/>
    <mergeCell ref="AD4:AH4"/>
    <mergeCell ref="O4:S4"/>
    <mergeCell ref="BH4:BL4"/>
    <mergeCell ref="CH4:CL4"/>
    <mergeCell ref="BM4:BQ4"/>
    <mergeCell ref="AN3:BV3"/>
    <mergeCell ref="BR4:BV4"/>
    <mergeCell ref="BC4:BG4"/>
  </mergeCells>
  <phoneticPr fontId="2"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9E2BF-7901-4E18-9421-B994AE4E5A45}">
  <sheetPr codeName="Sheet4"/>
  <dimension ref="C3:CL105"/>
  <sheetViews>
    <sheetView topLeftCell="C1" workbookViewId="0">
      <selection activeCell="Q15" sqref="Q15"/>
    </sheetView>
  </sheetViews>
  <sheetFormatPr defaultRowHeight="11.25" x14ac:dyDescent="0.15"/>
  <cols>
    <col min="1" max="3" width="9" style="15"/>
    <col min="4" max="4" width="11.375" style="15" bestFit="1" customWidth="1"/>
    <col min="5" max="74" width="4.625" style="15" customWidth="1"/>
    <col min="75" max="77" width="9" style="15"/>
    <col min="78" max="78" width="13.875" style="15" bestFit="1" customWidth="1"/>
    <col min="79" max="85" width="9" style="15"/>
    <col min="86" max="90" width="9" style="27"/>
    <col min="91" max="16384" width="9" style="15"/>
  </cols>
  <sheetData>
    <row r="3" spans="3:90" x14ac:dyDescent="0.15">
      <c r="E3" s="37" t="s">
        <v>95</v>
      </c>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t="s">
        <v>96</v>
      </c>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CA3" s="15">
        <v>1</v>
      </c>
      <c r="CB3" s="15">
        <v>2</v>
      </c>
      <c r="CC3" s="15">
        <v>3</v>
      </c>
      <c r="CD3" s="15">
        <v>4</v>
      </c>
      <c r="CE3" s="15">
        <v>5</v>
      </c>
    </row>
    <row r="4" spans="3:90" x14ac:dyDescent="0.15">
      <c r="E4" s="37" t="s">
        <v>73</v>
      </c>
      <c r="F4" s="37"/>
      <c r="G4" s="37"/>
      <c r="H4" s="37"/>
      <c r="I4" s="37"/>
      <c r="J4" s="37" t="s">
        <v>57</v>
      </c>
      <c r="K4" s="37"/>
      <c r="L4" s="37"/>
      <c r="M4" s="37"/>
      <c r="N4" s="37"/>
      <c r="O4" s="37" t="s">
        <v>72</v>
      </c>
      <c r="P4" s="37"/>
      <c r="Q4" s="37"/>
      <c r="R4" s="37"/>
      <c r="S4" s="37"/>
      <c r="T4" s="37" t="s">
        <v>56</v>
      </c>
      <c r="U4" s="37"/>
      <c r="V4" s="37"/>
      <c r="W4" s="37"/>
      <c r="X4" s="37"/>
      <c r="Y4" s="37" t="s">
        <v>58</v>
      </c>
      <c r="Z4" s="37"/>
      <c r="AA4" s="37"/>
      <c r="AB4" s="37"/>
      <c r="AC4" s="37"/>
      <c r="AD4" s="37" t="s">
        <v>59</v>
      </c>
      <c r="AE4" s="37"/>
      <c r="AF4" s="37"/>
      <c r="AG4" s="37"/>
      <c r="AH4" s="37"/>
      <c r="AI4" s="37" t="s">
        <v>80</v>
      </c>
      <c r="AJ4" s="37"/>
      <c r="AK4" s="37"/>
      <c r="AL4" s="37"/>
      <c r="AM4" s="37"/>
      <c r="AN4" s="37" t="s">
        <v>75</v>
      </c>
      <c r="AO4" s="37"/>
      <c r="AP4" s="37"/>
      <c r="AQ4" s="37"/>
      <c r="AR4" s="37"/>
      <c r="AS4" s="37" t="s">
        <v>76</v>
      </c>
      <c r="AT4" s="37"/>
      <c r="AU4" s="37"/>
      <c r="AV4" s="37"/>
      <c r="AW4" s="37"/>
      <c r="AX4" s="37" t="s">
        <v>72</v>
      </c>
      <c r="AY4" s="37"/>
      <c r="AZ4" s="37"/>
      <c r="BA4" s="37"/>
      <c r="BB4" s="37"/>
      <c r="BC4" s="37" t="s">
        <v>81</v>
      </c>
      <c r="BD4" s="37"/>
      <c r="BE4" s="37"/>
      <c r="BF4" s="37"/>
      <c r="BG4" s="37"/>
      <c r="BH4" s="37" t="s">
        <v>82</v>
      </c>
      <c r="BI4" s="37"/>
      <c r="BJ4" s="37"/>
      <c r="BK4" s="37"/>
      <c r="BL4" s="37"/>
      <c r="BM4" s="37" t="s">
        <v>83</v>
      </c>
      <c r="BN4" s="37"/>
      <c r="BO4" s="37"/>
      <c r="BP4" s="37"/>
      <c r="BQ4" s="37"/>
      <c r="BR4" s="37" t="s">
        <v>80</v>
      </c>
      <c r="BS4" s="37"/>
      <c r="BT4" s="37"/>
      <c r="BU4" s="37"/>
      <c r="BV4" s="37"/>
      <c r="BZ4" s="15" t="s">
        <v>65</v>
      </c>
      <c r="CA4" s="15" t="s">
        <v>66</v>
      </c>
      <c r="CB4" s="15" t="s">
        <v>67</v>
      </c>
      <c r="CC4" s="15" t="s">
        <v>68</v>
      </c>
      <c r="CD4" s="15" t="s">
        <v>69</v>
      </c>
      <c r="CE4" s="15" t="s">
        <v>70</v>
      </c>
      <c r="CH4" s="37" t="s">
        <v>149</v>
      </c>
      <c r="CI4" s="37"/>
      <c r="CJ4" s="37"/>
      <c r="CK4" s="37"/>
      <c r="CL4" s="37"/>
    </row>
    <row r="5" spans="3:90" x14ac:dyDescent="0.15">
      <c r="C5" s="15" t="s">
        <v>166</v>
      </c>
      <c r="D5" s="15" t="s">
        <v>74</v>
      </c>
      <c r="E5" s="15" t="s">
        <v>60</v>
      </c>
      <c r="F5" s="15" t="s">
        <v>61</v>
      </c>
      <c r="G5" s="15" t="s">
        <v>62</v>
      </c>
      <c r="H5" s="15" t="s">
        <v>63</v>
      </c>
      <c r="I5" s="15" t="s">
        <v>64</v>
      </c>
      <c r="J5" s="15" t="s">
        <v>60</v>
      </c>
      <c r="K5" s="15" t="s">
        <v>61</v>
      </c>
      <c r="L5" s="15" t="s">
        <v>62</v>
      </c>
      <c r="M5" s="15" t="s">
        <v>63</v>
      </c>
      <c r="N5" s="15" t="s">
        <v>64</v>
      </c>
      <c r="O5" s="15" t="s">
        <v>60</v>
      </c>
      <c r="P5" s="15" t="s">
        <v>61</v>
      </c>
      <c r="Q5" s="15" t="s">
        <v>62</v>
      </c>
      <c r="R5" s="15" t="s">
        <v>63</v>
      </c>
      <c r="S5" s="15" t="s">
        <v>64</v>
      </c>
      <c r="T5" s="15" t="s">
        <v>60</v>
      </c>
      <c r="U5" s="15" t="s">
        <v>61</v>
      </c>
      <c r="V5" s="15" t="s">
        <v>62</v>
      </c>
      <c r="W5" s="15" t="s">
        <v>63</v>
      </c>
      <c r="X5" s="15" t="s">
        <v>64</v>
      </c>
      <c r="Y5" s="15" t="s">
        <v>60</v>
      </c>
      <c r="Z5" s="15" t="s">
        <v>61</v>
      </c>
      <c r="AA5" s="15" t="s">
        <v>62</v>
      </c>
      <c r="AB5" s="15" t="s">
        <v>63</v>
      </c>
      <c r="AC5" s="15" t="s">
        <v>64</v>
      </c>
      <c r="AD5" s="15" t="s">
        <v>60</v>
      </c>
      <c r="AE5" s="15" t="s">
        <v>61</v>
      </c>
      <c r="AF5" s="15" t="s">
        <v>62</v>
      </c>
      <c r="AG5" s="15" t="s">
        <v>63</v>
      </c>
      <c r="AH5" s="15" t="s">
        <v>64</v>
      </c>
      <c r="AI5" s="15" t="s">
        <v>60</v>
      </c>
      <c r="AJ5" s="15" t="s">
        <v>61</v>
      </c>
      <c r="AK5" s="15" t="s">
        <v>62</v>
      </c>
      <c r="AL5" s="15" t="s">
        <v>63</v>
      </c>
      <c r="AM5" s="15" t="s">
        <v>64</v>
      </c>
      <c r="AN5" s="15" t="s">
        <v>60</v>
      </c>
      <c r="AO5" s="15" t="s">
        <v>61</v>
      </c>
      <c r="AP5" s="15" t="s">
        <v>62</v>
      </c>
      <c r="AQ5" s="15" t="s">
        <v>63</v>
      </c>
      <c r="AR5" s="15" t="s">
        <v>64</v>
      </c>
      <c r="AS5" s="15" t="s">
        <v>60</v>
      </c>
      <c r="AT5" s="15" t="s">
        <v>61</v>
      </c>
      <c r="AU5" s="15" t="s">
        <v>62</v>
      </c>
      <c r="AV5" s="15" t="s">
        <v>63</v>
      </c>
      <c r="AW5" s="15" t="s">
        <v>64</v>
      </c>
      <c r="AX5" s="15" t="s">
        <v>60</v>
      </c>
      <c r="AY5" s="15" t="s">
        <v>61</v>
      </c>
      <c r="AZ5" s="15" t="s">
        <v>62</v>
      </c>
      <c r="BA5" s="15" t="s">
        <v>63</v>
      </c>
      <c r="BB5" s="15" t="s">
        <v>64</v>
      </c>
      <c r="BC5" s="15" t="s">
        <v>60</v>
      </c>
      <c r="BD5" s="15" t="s">
        <v>61</v>
      </c>
      <c r="BE5" s="15" t="s">
        <v>62</v>
      </c>
      <c r="BF5" s="15" t="s">
        <v>63</v>
      </c>
      <c r="BG5" s="15" t="s">
        <v>64</v>
      </c>
      <c r="BH5" s="15" t="s">
        <v>60</v>
      </c>
      <c r="BI5" s="15" t="s">
        <v>61</v>
      </c>
      <c r="BJ5" s="15" t="s">
        <v>62</v>
      </c>
      <c r="BK5" s="15" t="s">
        <v>63</v>
      </c>
      <c r="BL5" s="15" t="s">
        <v>64</v>
      </c>
      <c r="BM5" s="15" t="s">
        <v>60</v>
      </c>
      <c r="BN5" s="15" t="s">
        <v>61</v>
      </c>
      <c r="BO5" s="15" t="s">
        <v>62</v>
      </c>
      <c r="BP5" s="15" t="s">
        <v>63</v>
      </c>
      <c r="BQ5" s="15" t="s">
        <v>64</v>
      </c>
      <c r="BR5" s="15" t="s">
        <v>60</v>
      </c>
      <c r="BS5" s="15" t="s">
        <v>61</v>
      </c>
      <c r="BT5" s="15" t="s">
        <v>62</v>
      </c>
      <c r="BU5" s="15" t="s">
        <v>63</v>
      </c>
      <c r="BV5" s="15" t="s">
        <v>64</v>
      </c>
      <c r="BZ5" s="15">
        <v>0</v>
      </c>
      <c r="CA5" s="15">
        <f>非R武将!CA5</f>
        <v>0</v>
      </c>
      <c r="CB5" s="26">
        <f>非R武将!CB5</f>
        <v>6</v>
      </c>
      <c r="CC5" s="26">
        <f>非R武将!CC5</f>
        <v>10</v>
      </c>
      <c r="CD5" s="26">
        <f>非R武将!CD5</f>
        <v>22</v>
      </c>
      <c r="CE5" s="26">
        <f>非R武将!CE5</f>
        <v>50</v>
      </c>
      <c r="CH5" s="27" t="s">
        <v>60</v>
      </c>
      <c r="CI5" s="27" t="s">
        <v>61</v>
      </c>
      <c r="CJ5" s="27" t="s">
        <v>62</v>
      </c>
      <c r="CK5" s="27" t="s">
        <v>63</v>
      </c>
      <c r="CL5" s="27" t="s">
        <v>64</v>
      </c>
    </row>
    <row r="6" spans="3:90" x14ac:dyDescent="0.15">
      <c r="C6" s="15">
        <v>1</v>
      </c>
      <c r="D6" s="15">
        <v>3</v>
      </c>
      <c r="E6" s="15">
        <f>IFERROR(IF(求节点([1]基础状态预期!$D$107:$D$145,[1]基础状态预期!F$107:F$145,$C6)&lt;=0,0,求节点([1]基础状态预期!$D$107:$D$145,[1]基础状态预期!F$107:F$145,$C6)),0)</f>
        <v>0</v>
      </c>
      <c r="F6" s="15">
        <f>IFERROR(IF(求节点([1]基础状态预期!$D$107:$D$145,[1]基础状态预期!G$107:G$145,$C6)&lt;=0,0,求节点([1]基础状态预期!$D$107:$D$145,[1]基础状态预期!G$107:G$145,$C6)),0)</f>
        <v>0</v>
      </c>
      <c r="G6" s="15">
        <f>IFERROR(IF(求节点([1]基础状态预期!$D$107:$D$145,[1]基础状态预期!H$107:H$145,$C6)&lt;=0,0,求节点([1]基础状态预期!$D$107:$D$145,[1]基础状态预期!H$107:H$145,$C6)),0)</f>
        <v>0.19802048148498153</v>
      </c>
      <c r="H6" s="15">
        <f>IFERROR(IF(求节点([1]基础状态预期!$D$107:$D$145,[1]基础状态预期!I$107:I$145,$C6)&lt;=0,0,求节点([1]基础状态预期!$D$107:$D$145,[1]基础状态预期!I$107:I$145,$C6)),0)</f>
        <v>0.39604096296996305</v>
      </c>
      <c r="I6" s="15">
        <f>IFERROR(IF(求节点([1]基础状态预期!$D$107:$D$145,[1]基础状态预期!J$107:J$145,$C6)&lt;=0,0,求节点([1]基础状态预期!$D$107:$D$145,[1]基础状态预期!J$107:J$145,$C6)),0)</f>
        <v>0</v>
      </c>
      <c r="J6" s="15">
        <f>IFERROR(IF(求节点([1]基础状态预期!$D$107:$D$145,[1]基础状态预期!K$107:K$145,$C6)&lt;=0,0,求节点([1]基础状态预期!$D$107:$D$145,[1]基础状态预期!K$107:K$145,$C6)),0)</f>
        <v>0</v>
      </c>
      <c r="K6" s="15">
        <f>IFERROR(IF(求节点([1]基础状态预期!$D$107:$D$145,[1]基础状态预期!L$107:L$145,$C6)&lt;=0,0,求节点([1]基础状态预期!$D$107:$D$145,[1]基础状态预期!L$107:L$145,$C6)),0)</f>
        <v>0</v>
      </c>
      <c r="L6" s="15">
        <f>IFERROR(IF(求节点([1]基础状态预期!$D$107:$D$145,[1]基础状态预期!M$107:M$145,$C6)&lt;=0,0,求节点([1]基础状态预期!$D$107:$D$145,[1]基础状态预期!M$107:M$145,$C6)),0)</f>
        <v>0.10223070500169584</v>
      </c>
      <c r="M6" s="15">
        <f>IFERROR(IF(求节点([1]基础状态预期!$D$107:$D$145,[1]基础状态预期!N$107:N$145,$C6)&lt;=0,0,求节点([1]基础状态预期!$D$107:$D$145,[1]基础状态预期!N$107:N$145,$C6)),0)</f>
        <v>0</v>
      </c>
      <c r="N6" s="15">
        <f>IFERROR(IF(求节点([1]基础状态预期!$D$107:$D$145,[1]基础状态预期!O$107:O$145,$C6)&lt;=0,0,求节点([1]基础状态预期!$D$107:$D$145,[1]基础状态预期!O$107:O$145,$C6)),0)</f>
        <v>0</v>
      </c>
      <c r="O6" s="15">
        <f t="shared" ref="O6:S6" si="0">INDEX($CA$5:$CE$12,MATCH(J6,$BZ$5:$BZ$12,1),MATCH(O$5,$CA$4:$CE$4,0))</f>
        <v>0</v>
      </c>
      <c r="P6" s="15">
        <f t="shared" si="0"/>
        <v>6</v>
      </c>
      <c r="Q6" s="15">
        <f t="shared" si="0"/>
        <v>10</v>
      </c>
      <c r="R6" s="15">
        <f t="shared" si="0"/>
        <v>22</v>
      </c>
      <c r="S6" s="15">
        <f t="shared" si="0"/>
        <v>50</v>
      </c>
      <c r="T6" s="15">
        <f>IFERROR(IF(求节点([1]基础状态预期!$D$107:$D$145,[1]基础状态预期!P$107:P$145,$C6)&lt;=0,0,求节点([1]基础状态预期!$D$107:$D$145,[1]基础状态预期!P$107:P$145,$C6)),0)</f>
        <v>0</v>
      </c>
      <c r="U6" s="15">
        <f>IFERROR(IF(求节点([1]基础状态预期!$D$107:$D$145,[1]基础状态预期!Q$107:Q$145,$C6)&lt;=0,0,求节点([1]基础状态预期!$D$107:$D$145,[1]基础状态预期!Q$107:Q$145,$C6)),0)</f>
        <v>0</v>
      </c>
      <c r="V6" s="15">
        <f>IFERROR(IF(求节点([1]基础状态预期!$D$107:$D$145,[1]基础状态预期!R$107:R$145,$C6)&lt;=0,0,求节点([1]基础状态预期!$D$107:$D$145,[1]基础状态预期!R$107:R$145,$C6)),0)</f>
        <v>4.0000000000000036E-2</v>
      </c>
      <c r="W6" s="15">
        <f>IFERROR(IF(求节点([1]基础状态预期!$D$107:$D$145,[1]基础状态预期!S$107:S$145,$C6)&lt;=0,0,求节点([1]基础状态预期!$D$107:$D$145,[1]基础状态预期!S$107:S$145,$C6)),0)</f>
        <v>4.0000000000000036E-2</v>
      </c>
      <c r="X6" s="15">
        <f>IFERROR(IF(求节点([1]基础状态预期!$D$107:$D$145,[1]基础状态预期!T$107:T$145,$C6)&lt;=0,0,求节点([1]基础状态预期!$D$107:$D$145,[1]基础状态预期!T$107:T$145,$C6)),0)</f>
        <v>0</v>
      </c>
      <c r="Y6" s="15">
        <f>IFERROR(IF(求节点([1]基础状态预期!$D$107:$D$145,[1]基础状态预期!U$107:U$145,$C6)&lt;=0,0,求节点([1]基础状态预期!$D$107:$D$145,[1]基础状态预期!U$107:U$145,$C6)),0)</f>
        <v>0</v>
      </c>
      <c r="Z6" s="15">
        <f>IFERROR(IF(求节点([1]基础状态预期!$D$107:$D$145,[1]基础状态预期!V$107:V$145,$C6)&lt;=0,0,求节点([1]基础状态预期!$D$107:$D$145,[1]基础状态预期!V$107:V$145,$C6)),0)</f>
        <v>0</v>
      </c>
      <c r="AA6" s="15">
        <f>IFERROR(IF(求节点([1]基础状态预期!$D$107:$D$145,[1]基础状态预期!W$107:W$145,$C6)&lt;=0,0,求节点([1]基础状态预期!$D$107:$D$145,[1]基础状态预期!W$107:W$145,$C6)),0)</f>
        <v>2</v>
      </c>
      <c r="AB6" s="15">
        <f>IFERROR(IF(求节点([1]基础状态预期!$D$107:$D$145,[1]基础状态预期!X$107:X$145,$C6)&lt;=0,0,求节点([1]基础状态预期!$D$107:$D$145,[1]基础状态预期!X$107:X$145,$C6)),0)</f>
        <v>2</v>
      </c>
      <c r="AC6" s="15">
        <f>IFERROR(IF(求节点([1]基础状态预期!$D$107:$D$145,[1]基础状态预期!Y$107:Y$145,$C6)&lt;=0,0,求节点([1]基础状态预期!$D$107:$D$145,[1]基础状态预期!Y$107:Y$145,$C6)),0)</f>
        <v>0</v>
      </c>
      <c r="AD6" s="15">
        <f>IFERROR(IF(求节点([1]基础状态预期!$D$107:$D$145,[1]基础状态预期!Z$107:Z$145,$C6)&lt;=0,0,求节点([1]基础状态预期!$D$107:$D$145,[1]基础状态预期!Z$107:Z$145,$C6)),0)</f>
        <v>0</v>
      </c>
      <c r="AE6" s="15">
        <f>IFERROR(IF(求节点([1]基础状态预期!$D$107:$D$145,[1]基础状态预期!AA$107:AA$145,$C6)&lt;=0,0,求节点([1]基础状态预期!$D$107:$D$145,[1]基础状态预期!AA$107:AA$145,$C6)),0)</f>
        <v>0</v>
      </c>
      <c r="AF6" s="15">
        <f>IFERROR(IF(求节点([1]基础状态预期!$D$107:$D$145,[1]基础状态预期!AB$107:AB$145,$C6)&lt;=0,0,求节点([1]基础状态预期!$D$107:$D$145,[1]基础状态预期!AB$107:AB$145,$C6)),0)</f>
        <v>1.7689625035848283E-2</v>
      </c>
      <c r="AG6" s="15">
        <f>IFERROR(IF(求节点([1]基础状态预期!$D$107:$D$145,[1]基础状态预期!AC$107:AC$145,$C6)&lt;=0,0,求节点([1]基础状态预期!$D$107:$D$145,[1]基础状态预期!AC$107:AC$145,$C6)),0)</f>
        <v>1.7689625035848283E-2</v>
      </c>
      <c r="AH6" s="15">
        <f>IFERROR(IF(求节点([1]基础状态预期!$D$107:$D$145,[1]基础状态预期!AD$107:AD$145,$C6)&lt;=0,0,求节点([1]基础状态预期!$D$107:$D$145,[1]基础状态预期!AD$107:AD$145,$C6)),0)</f>
        <v>0</v>
      </c>
      <c r="AI6" s="15">
        <f>INDEX($CA$16:$CE$18,MATCH(AD6,$BZ$16:$BZ$18,1),MATCH(AI$5,$CA$15:$CE$15,0))</f>
        <v>0</v>
      </c>
      <c r="AJ6" s="15">
        <f t="shared" ref="AJ6:AM21" si="1">INDEX($CA$16:$CE$18,MATCH(AE6,$BZ$16:$BZ$18,1),MATCH(AJ$5,$CA$15:$CE$15,0))</f>
        <v>0</v>
      </c>
      <c r="AK6" s="15">
        <f t="shared" si="1"/>
        <v>0</v>
      </c>
      <c r="AL6" s="15">
        <f t="shared" si="1"/>
        <v>0</v>
      </c>
      <c r="AM6" s="15">
        <f t="shared" si="1"/>
        <v>0</v>
      </c>
      <c r="AN6" s="15">
        <v>0</v>
      </c>
      <c r="AO6" s="15">
        <f>IFERROR(IF(求节点([1]各r阵容卡情况!$F$57:$F$73,[1]各r阵容卡情况!G$57:G$73,$C6)&lt;=0,0,求节点([1]各r阵容卡情况!$F$57:$F$73,[1]各r阵容卡情况!G$57:G$73,$C6)),0)</f>
        <v>0.39604096296996305</v>
      </c>
      <c r="AP6" s="15">
        <f>IFERROR(IF(求节点([1]各r阵容卡情况!$F$57:$F$73,[1]各r阵容卡情况!H$57:H$73,$C6)&lt;=0,0,求节点([1]各r阵容卡情况!$F$57:$F$73,[1]各r阵容卡情况!H$57:H$73,$C6)),0)</f>
        <v>0</v>
      </c>
      <c r="AQ6" s="15">
        <f>IFERROR(IF(求节点([1]各r阵容卡情况!$F$57:$F$73,[1]各r阵容卡情况!I$57:I$73,$C6)&lt;=0,0,求节点([1]各r阵容卡情况!$F$57:$F$73,[1]各r阵容卡情况!I$57:I$73,$C6)),0)</f>
        <v>0</v>
      </c>
      <c r="AR6" s="15">
        <f>IFERROR(IF(求节点([1]各r阵容卡情况!$F$57:$F$73,[1]各r阵容卡情况!J$57:J$73,$C6)&lt;=0,0,求节点([1]各r阵容卡情况!$F$57:$F$73,[1]各r阵容卡情况!J$57:J$73,$C6)),0)</f>
        <v>0</v>
      </c>
      <c r="AS6" s="15">
        <v>0</v>
      </c>
      <c r="AT6" s="15">
        <f>IFERROR(IF(求节点([1]各r阵容卡情况!$F$57:$F$73,[1]各r阵容卡情况!K$57:K$73,$C6)&lt;=0,0,求节点([1]各r阵容卡情况!$F$57:$F$73,[1]各r阵容卡情况!K$57:K$73,$C6)),0)</f>
        <v>0.2970307222274724</v>
      </c>
      <c r="AU6" s="15">
        <f>IFERROR(IF(求节点([1]各r阵容卡情况!$F$57:$F$73,[1]各r阵容卡情况!L$57:L$73,$C6)&lt;=0,0,求节点([1]各r阵容卡情况!$F$57:$F$73,[1]各r阵容卡情况!L$57:L$73,$C6)),0)</f>
        <v>0.10223070500169584</v>
      </c>
      <c r="AV6" s="15">
        <f>IFERROR(IF(求节点([1]各r阵容卡情况!$F$57:$F$73,[1]各r阵容卡情况!M$57:M$73,$C6)&lt;=0,0,求节点([1]各r阵容卡情况!$F$57:$F$73,[1]各r阵容卡情况!M$57:M$73,$C6)),0)</f>
        <v>0</v>
      </c>
      <c r="AW6" s="15">
        <f>IFERROR(IF(求节点([1]各r阵容卡情况!$F$57:$F$73,[1]各r阵容卡情况!N$57:N$73,$C6)&lt;=0,0,求节点([1]各r阵容卡情况!$F$57:$F$73,[1]各r阵容卡情况!N$57:N$73,$C6)),0)</f>
        <v>0</v>
      </c>
      <c r="AX6" s="15">
        <f>INDEX($CA$5:$CE$12,MATCH(AS6,$BZ$5:$BZ$12,1),MATCH(AX$5,$CA$4:$CE$4,0))</f>
        <v>0</v>
      </c>
      <c r="AY6" s="15">
        <f t="shared" ref="AY6:BB21" si="2">INDEX($CA$5:$CE$12,MATCH(AT6,$BZ$5:$BZ$12,1),MATCH(AY$5,$CA$4:$CE$4,0))</f>
        <v>6</v>
      </c>
      <c r="AZ6" s="15">
        <f t="shared" si="2"/>
        <v>10</v>
      </c>
      <c r="BA6" s="15">
        <f t="shared" si="2"/>
        <v>22</v>
      </c>
      <c r="BB6" s="15">
        <f t="shared" si="2"/>
        <v>50</v>
      </c>
      <c r="BC6" s="15">
        <v>0</v>
      </c>
      <c r="BD6" s="15">
        <f>IFERROR(IF(求节点([1]各r阵容卡情况!$F$57:$F$73,[1]各r阵容卡情况!S$57:S$73,$C6)&lt;=0,0,求节点([1]各r阵容卡情况!$F$57:$F$73,[1]各r阵容卡情况!S$57:S$73,$C6)),0)</f>
        <v>4.0000000000000036E-2</v>
      </c>
      <c r="BE6" s="15">
        <f>IFERROR(IF(求节点([1]各r阵容卡情况!$F$57:$F$73,[1]各r阵容卡情况!T$57:T$73,$C6)&lt;=0,0,求节点([1]各r阵容卡情况!$F$57:$F$73,[1]各r阵容卡情况!T$57:T$73,$C6)),0)</f>
        <v>4.0000000000000036E-2</v>
      </c>
      <c r="BF6" s="15">
        <f>IFERROR(IF(求节点([1]各r阵容卡情况!$F$57:$F$73,[1]各r阵容卡情况!U$57:U$73,$C6)&lt;=0,0,求节点([1]各r阵容卡情况!$F$57:$F$73,[1]各r阵容卡情况!U$57:U$73,$C6)),0)</f>
        <v>4.0000000000000036E-2</v>
      </c>
      <c r="BG6" s="15">
        <f>IFERROR(IF(求节点([1]各r阵容卡情况!$F$57:$F$73,[1]各r阵容卡情况!V$57:V$73,$C6)&lt;=0,0,求节点([1]各r阵容卡情况!$F$57:$F$73,[1]各r阵容卡情况!V$57:V$73,$C6)),0)</f>
        <v>4.0000000000000036E-2</v>
      </c>
      <c r="BH6" s="15">
        <f>MIN($C6,10)</f>
        <v>1</v>
      </c>
      <c r="BI6" s="15">
        <f t="shared" ref="BI6:BI21" si="3">MIN($C6,10)</f>
        <v>1</v>
      </c>
      <c r="BJ6" s="15">
        <f>MIN($C6,60)</f>
        <v>1</v>
      </c>
      <c r="BK6" s="15">
        <f>MIN($C6,80)</f>
        <v>1</v>
      </c>
      <c r="BL6" s="15">
        <f>MIN($C6,80)</f>
        <v>1</v>
      </c>
      <c r="BM6" s="15">
        <v>0</v>
      </c>
      <c r="BN6" s="15">
        <f>IFERROR(IF(求节点([1]各r阵容卡情况!$F$57:$F$73,[1]各r阵容卡情况!AA$57:AA$73,$C6)&lt;=0,0,求节点([1]各r阵容卡情况!$F$57:$F$73,[1]各r阵容卡情况!AA$57:AA$73,$C6)),0)</f>
        <v>0</v>
      </c>
      <c r="BO6" s="15">
        <f>IFERROR(IF(求节点([1]各r阵容卡情况!$F$57:$F$73,[1]各r阵容卡情况!AB$57:AB$73,$C6)&lt;=0,0,求节点([1]各r阵容卡情况!$F$57:$F$73,[1]各r阵容卡情况!AB$57:AB$73,$C6)),0)</f>
        <v>1.484638886263781E-3</v>
      </c>
      <c r="BP6" s="15">
        <f>IFERROR(IF(求节点([1]各r阵容卡情况!$F$57:$F$73,[1]各r阵容卡情况!AC$57:AC$73,$C6)&lt;=0,0,求节点([1]各r阵容卡情况!$F$57:$F$73,[1]各r阵容卡情况!AC$57:AC$73,$C6)),0)</f>
        <v>1.484638886263781E-3</v>
      </c>
      <c r="BQ6" s="15">
        <f>IFERROR(IF(求节点([1]各r阵容卡情况!$F$57:$F$73,[1]各r阵容卡情况!AD$57:AD$73,$C6)&lt;=0,0,求节点([1]各r阵容卡情况!$F$57:$F$73,[1]各r阵容卡情况!AD$57:AD$73,$C6)),0)</f>
        <v>1.484638886263781E-3</v>
      </c>
      <c r="BR6" s="15">
        <f>INDEX($CA$16:$CE$18,MATCH(BM6,$BZ$16:$BZ$18,1),MATCH(BR$5,$CA$15:$CE$15,0))</f>
        <v>0</v>
      </c>
      <c r="BS6" s="15">
        <f t="shared" ref="BS6:BV21" si="4">INDEX($CA$16:$CE$18,MATCH(BN6,$BZ$16:$BZ$18,1),MATCH(BS$5,$CA$15:$CE$15,0))</f>
        <v>0</v>
      </c>
      <c r="BT6" s="15">
        <f t="shared" si="4"/>
        <v>0</v>
      </c>
      <c r="BU6" s="15">
        <f t="shared" si="4"/>
        <v>0</v>
      </c>
      <c r="BV6" s="15">
        <f t="shared" si="4"/>
        <v>0</v>
      </c>
      <c r="BZ6" s="15">
        <v>1</v>
      </c>
      <c r="CA6" s="26">
        <f>非R武将!CA6</f>
        <v>2</v>
      </c>
      <c r="CB6" s="26">
        <f>非R武将!CB6</f>
        <v>9</v>
      </c>
      <c r="CC6" s="26">
        <f>非R武将!CC6</f>
        <v>15</v>
      </c>
      <c r="CD6" s="26">
        <f>非R武将!CD6</f>
        <v>29</v>
      </c>
      <c r="CE6" s="26">
        <f>非R武将!CE6</f>
        <v>58</v>
      </c>
      <c r="CH6" s="27">
        <f>IFERROR(MIN(($D6-SUM($E6:$I6)),SUM($AN6:$AR6))*AN6/SUM($AN6:$AR6),0)</f>
        <v>0</v>
      </c>
      <c r="CI6" s="28">
        <v>0</v>
      </c>
      <c r="CJ6" s="28">
        <v>0</v>
      </c>
      <c r="CK6" s="28">
        <v>0</v>
      </c>
      <c r="CL6" s="28">
        <v>0</v>
      </c>
    </row>
    <row r="7" spans="3:90" x14ac:dyDescent="0.15">
      <c r="C7" s="15">
        <v>2</v>
      </c>
      <c r="D7" s="15">
        <v>4</v>
      </c>
      <c r="E7" s="32">
        <f>IFERROR(IF(求节点([1]基础状态预期!$D$107:$D$145,[1]基础状态预期!F$107:F$145,$C7)&lt;=0,0,求节点([1]基础状态预期!$D$107:$D$145,[1]基础状态预期!F$107:F$145,$C7)),0)</f>
        <v>0</v>
      </c>
      <c r="F7" s="32">
        <f>IFERROR(IF(求节点([1]基础状态预期!$D$107:$D$145,[1]基础状态预期!G$107:G$145,$C7)&lt;=0,0,求节点([1]基础状态预期!$D$107:$D$145,[1]基础状态预期!G$107:G$145,$C7)),0)</f>
        <v>0</v>
      </c>
      <c r="G7" s="32">
        <f>IFERROR(IF(求节点([1]基础状态预期!$D$107:$D$145,[1]基础状态预期!H$107:H$145,$C7)&lt;=0,0,求节点([1]基础状态预期!$D$107:$D$145,[1]基础状态预期!H$107:H$145,$C7)),0)</f>
        <v>0.39604096296996327</v>
      </c>
      <c r="H7" s="32">
        <f>IFERROR(IF(求节点([1]基础状态预期!$D$107:$D$145,[1]基础状态预期!I$107:I$145,$C7)&lt;=0,0,求节点([1]基础状态预期!$D$107:$D$145,[1]基础状态预期!I$107:I$145,$C7)),0)</f>
        <v>0.79208192593992655</v>
      </c>
      <c r="I7" s="32">
        <f>IFERROR(IF(求节点([1]基础状态预期!$D$107:$D$145,[1]基础状态预期!J$107:J$145,$C7)&lt;=0,0,求节点([1]基础状态预期!$D$107:$D$145,[1]基础状态预期!J$107:J$145,$C7)),0)</f>
        <v>0</v>
      </c>
      <c r="J7" s="32">
        <f>IFERROR(IF(求节点([1]基础状态预期!$D$107:$D$145,[1]基础状态预期!K$107:K$145,$C7)&lt;=0,0,求节点([1]基础状态预期!$D$107:$D$145,[1]基础状态预期!K$107:K$145,$C7)),0)</f>
        <v>0</v>
      </c>
      <c r="K7" s="32">
        <f>IFERROR(IF(求节点([1]基础状态预期!$D$107:$D$145,[1]基础状态预期!L$107:L$145,$C7)&lt;=0,0,求节点([1]基础状态预期!$D$107:$D$145,[1]基础状态预期!L$107:L$145,$C7)),0)</f>
        <v>0</v>
      </c>
      <c r="L7" s="32">
        <f>IFERROR(IF(求节点([1]基础状态预期!$D$107:$D$145,[1]基础状态预期!M$107:M$145,$C7)&lt;=0,0,求节点([1]基础状态预期!$D$107:$D$145,[1]基础状态预期!M$107:M$145,$C7)),0)</f>
        <v>0.20446141000339169</v>
      </c>
      <c r="M7" s="32">
        <f>IFERROR(IF(求节点([1]基础状态预期!$D$107:$D$145,[1]基础状态预期!N$107:N$145,$C7)&lt;=0,0,求节点([1]基础状态预期!$D$107:$D$145,[1]基础状态预期!N$107:N$145,$C7)),0)</f>
        <v>0</v>
      </c>
      <c r="N7" s="32">
        <f>IFERROR(IF(求节点([1]基础状态预期!$D$107:$D$145,[1]基础状态预期!O$107:O$145,$C7)&lt;=0,0,求节点([1]基础状态预期!$D$107:$D$145,[1]基础状态预期!O$107:O$145,$C7)),0)</f>
        <v>0</v>
      </c>
      <c r="O7" s="32">
        <f t="shared" ref="O7:O70" si="5">INDEX($CA$5:$CE$12,MATCH(J7,$BZ$5:$BZ$12,1),MATCH(O$5,$CA$4:$CE$4,0))</f>
        <v>0</v>
      </c>
      <c r="P7" s="32">
        <f t="shared" ref="P7:P70" si="6">INDEX($CA$5:$CE$12,MATCH(K7,$BZ$5:$BZ$12,1),MATCH(P$5,$CA$4:$CE$4,0))</f>
        <v>6</v>
      </c>
      <c r="Q7" s="32">
        <f t="shared" ref="Q7:Q70" si="7">INDEX($CA$5:$CE$12,MATCH(L7,$BZ$5:$BZ$12,1),MATCH(Q$5,$CA$4:$CE$4,0))</f>
        <v>10</v>
      </c>
      <c r="R7" s="32">
        <f t="shared" ref="R7:R70" si="8">INDEX($CA$5:$CE$12,MATCH(M7,$BZ$5:$BZ$12,1),MATCH(R$5,$CA$4:$CE$4,0))</f>
        <v>22</v>
      </c>
      <c r="S7" s="32">
        <f t="shared" ref="S7:S70" si="9">INDEX($CA$5:$CE$12,MATCH(N7,$BZ$5:$BZ$12,1),MATCH(S$5,$CA$4:$CE$4,0))</f>
        <v>50</v>
      </c>
      <c r="T7" s="32">
        <f>IFERROR(IF(求节点([1]基础状态预期!$D$107:$D$145,[1]基础状态预期!P$107:P$145,$C7)&lt;=0,0,求节点([1]基础状态预期!$D$107:$D$145,[1]基础状态预期!P$107:P$145,$C7)),0)</f>
        <v>0</v>
      </c>
      <c r="U7" s="32">
        <f>IFERROR(IF(求节点([1]基础状态预期!$D$107:$D$145,[1]基础状态预期!Q$107:Q$145,$C7)&lt;=0,0,求节点([1]基础状态预期!$D$107:$D$145,[1]基础状态预期!Q$107:Q$145,$C7)),0)</f>
        <v>0</v>
      </c>
      <c r="V7" s="32">
        <f>IFERROR(IF(求节点([1]基础状态预期!$D$107:$D$145,[1]基础状态预期!R$107:R$145,$C7)&lt;=0,0,求节点([1]基础状态预期!$D$107:$D$145,[1]基础状态预期!R$107:R$145,$C7)),0)</f>
        <v>8.0000000000000016E-2</v>
      </c>
      <c r="W7" s="32">
        <f>IFERROR(IF(求节点([1]基础状态预期!$D$107:$D$145,[1]基础状态预期!S$107:S$145,$C7)&lt;=0,0,求节点([1]基础状态预期!$D$107:$D$145,[1]基础状态预期!S$107:S$145,$C7)),0)</f>
        <v>8.0000000000000016E-2</v>
      </c>
      <c r="X7" s="32">
        <f>IFERROR(IF(求节点([1]基础状态预期!$D$107:$D$145,[1]基础状态预期!T$107:T$145,$C7)&lt;=0,0,求节点([1]基础状态预期!$D$107:$D$145,[1]基础状态预期!T$107:T$145,$C7)),0)</f>
        <v>0</v>
      </c>
      <c r="Y7" s="32">
        <f>IFERROR(IF(求节点([1]基础状态预期!$D$107:$D$145,[1]基础状态预期!U$107:U$145,$C7)&lt;=0,0,求节点([1]基础状态预期!$D$107:$D$145,[1]基础状态预期!U$107:U$145,$C7)),0)</f>
        <v>0</v>
      </c>
      <c r="Z7" s="32">
        <f>IFERROR(IF(求节点([1]基础状态预期!$D$107:$D$145,[1]基础状态预期!V$107:V$145,$C7)&lt;=0,0,求节点([1]基础状态预期!$D$107:$D$145,[1]基础状态预期!V$107:V$145,$C7)),0)</f>
        <v>0</v>
      </c>
      <c r="AA7" s="32">
        <f>IFERROR(IF(求节点([1]基础状态预期!$D$107:$D$145,[1]基础状态预期!W$107:W$145,$C7)&lt;=0,0,求节点([1]基础状态预期!$D$107:$D$145,[1]基础状态预期!W$107:W$145,$C7)),0)</f>
        <v>4</v>
      </c>
      <c r="AB7" s="32">
        <f>IFERROR(IF(求节点([1]基础状态预期!$D$107:$D$145,[1]基础状态预期!X$107:X$145,$C7)&lt;=0,0,求节点([1]基础状态预期!$D$107:$D$145,[1]基础状态预期!X$107:X$145,$C7)),0)</f>
        <v>4</v>
      </c>
      <c r="AC7" s="32">
        <f>IFERROR(IF(求节点([1]基础状态预期!$D$107:$D$145,[1]基础状态预期!Y$107:Y$145,$C7)&lt;=0,0,求节点([1]基础状态预期!$D$107:$D$145,[1]基础状态预期!Y$107:Y$145,$C7)),0)</f>
        <v>0</v>
      </c>
      <c r="AD7" s="32">
        <f>IFERROR(IF(求节点([1]基础状态预期!$D$107:$D$145,[1]基础状态预期!Z$107:Z$145,$C7)&lt;=0,0,求节点([1]基础状态预期!$D$107:$D$145,[1]基础状态预期!Z$107:Z$145,$C7)),0)</f>
        <v>0</v>
      </c>
      <c r="AE7" s="32">
        <f>IFERROR(IF(求节点([1]基础状态预期!$D$107:$D$145,[1]基础状态预期!AA$107:AA$145,$C7)&lt;=0,0,求节点([1]基础状态预期!$D$107:$D$145,[1]基础状态预期!AA$107:AA$145,$C7)),0)</f>
        <v>0</v>
      </c>
      <c r="AF7" s="32">
        <f>IFERROR(IF(求节点([1]基础状态预期!$D$107:$D$145,[1]基础状态预期!AB$107:AB$145,$C7)&lt;=0,0,求节点([1]基础状态预期!$D$107:$D$145,[1]基础状态预期!AB$107:AB$145,$C7)),0)</f>
        <v>3.5379250071696566E-2</v>
      </c>
      <c r="AG7" s="32">
        <f>IFERROR(IF(求节点([1]基础状态预期!$D$107:$D$145,[1]基础状态预期!AC$107:AC$145,$C7)&lt;=0,0,求节点([1]基础状态预期!$D$107:$D$145,[1]基础状态预期!AC$107:AC$145,$C7)),0)</f>
        <v>3.5379250071696566E-2</v>
      </c>
      <c r="AH7" s="32">
        <f>IFERROR(IF(求节点([1]基础状态预期!$D$107:$D$145,[1]基础状态预期!AD$107:AD$145,$C7)&lt;=0,0,求节点([1]基础状态预期!$D$107:$D$145,[1]基础状态预期!AD$107:AD$145,$C7)),0)</f>
        <v>0</v>
      </c>
      <c r="AI7" s="15">
        <f t="shared" ref="AI7:AM69" si="10">INDEX($CA$16:$CE$18,MATCH(AD7,$BZ$16:$BZ$18,1),MATCH(AI$5,$CA$15:$CE$15,0))</f>
        <v>0</v>
      </c>
      <c r="AJ7" s="15">
        <f t="shared" si="1"/>
        <v>0</v>
      </c>
      <c r="AK7" s="15">
        <f t="shared" si="1"/>
        <v>0</v>
      </c>
      <c r="AL7" s="15">
        <f t="shared" si="1"/>
        <v>0</v>
      </c>
      <c r="AM7" s="15">
        <f t="shared" si="1"/>
        <v>0</v>
      </c>
      <c r="AN7" s="15">
        <v>0</v>
      </c>
      <c r="AO7" s="15">
        <f>IFERROR(IF(求节点([1]各r阵容卡情况!$F$57:$F$73,[1]各r阵容卡情况!G$57:G$73,$C7)&lt;=0,0,求节点([1]各r阵容卡情况!$F$57:$F$73,[1]各r阵容卡情况!G$57:G$73,$C7)),0)</f>
        <v>0.79208192593992655</v>
      </c>
      <c r="AP7" s="15">
        <f>IFERROR(IF(求节点([1]各r阵容卡情况!$F$57:$F$73,[1]各r阵容卡情况!H$57:H$73,$C7)&lt;=0,0,求节点([1]各r阵容卡情况!$F$57:$F$73,[1]各r阵容卡情况!H$57:H$73,$C7)),0)</f>
        <v>0</v>
      </c>
      <c r="AQ7" s="15">
        <f>IFERROR(IF(求节点([1]各r阵容卡情况!$F$57:$F$73,[1]各r阵容卡情况!I$57:I$73,$C7)&lt;=0,0,求节点([1]各r阵容卡情况!$F$57:$F$73,[1]各r阵容卡情况!I$57:I$73,$C7)),0)</f>
        <v>0</v>
      </c>
      <c r="AR7" s="15">
        <f>IFERROR(IF(求节点([1]各r阵容卡情况!$F$57:$F$73,[1]各r阵容卡情况!J$57:J$73,$C7)&lt;=0,0,求节点([1]各r阵容卡情况!$F$57:$F$73,[1]各r阵容卡情况!J$57:J$73,$C7)),0)</f>
        <v>0</v>
      </c>
      <c r="AS7" s="15">
        <v>0</v>
      </c>
      <c r="AT7" s="15">
        <f>IFERROR(IF(求节点([1]各r阵容卡情况!$F$57:$F$73,[1]各r阵容卡情况!K$57:K$73,$C7)&lt;=0,0,求节点([1]各r阵容卡情况!$F$57:$F$73,[1]各r阵容卡情况!K$57:K$73,$C7)),0)</f>
        <v>0.5940614444549448</v>
      </c>
      <c r="AU7" s="15">
        <f>IFERROR(IF(求节点([1]各r阵容卡情况!$F$57:$F$73,[1]各r阵容卡情况!L$57:L$73,$C7)&lt;=0,0,求节点([1]各r阵容卡情况!$F$57:$F$73,[1]各r阵容卡情况!L$57:L$73,$C7)),0)</f>
        <v>0.20446141000339169</v>
      </c>
      <c r="AV7" s="15">
        <f>IFERROR(IF(求节点([1]各r阵容卡情况!$F$57:$F$73,[1]各r阵容卡情况!M$57:M$73,$C7)&lt;=0,0,求节点([1]各r阵容卡情况!$F$57:$F$73,[1]各r阵容卡情况!M$57:M$73,$C7)),0)</f>
        <v>0</v>
      </c>
      <c r="AW7" s="15">
        <f>IFERROR(IF(求节点([1]各r阵容卡情况!$F$57:$F$73,[1]各r阵容卡情况!N$57:N$73,$C7)&lt;=0,0,求节点([1]各r阵容卡情况!$F$57:$F$73,[1]各r阵容卡情况!N$57:N$73,$C7)),0)</f>
        <v>0</v>
      </c>
      <c r="AX7" s="15">
        <f t="shared" ref="AX7:BB69" si="11">INDEX($CA$5:$CE$12,MATCH(AS7,$BZ$5:$BZ$12,1),MATCH(AX$5,$CA$4:$CE$4,0))</f>
        <v>0</v>
      </c>
      <c r="AY7" s="15">
        <f t="shared" si="2"/>
        <v>6</v>
      </c>
      <c r="AZ7" s="15">
        <f t="shared" si="2"/>
        <v>10</v>
      </c>
      <c r="BA7" s="15">
        <f t="shared" si="2"/>
        <v>22</v>
      </c>
      <c r="BB7" s="15">
        <f t="shared" si="2"/>
        <v>50</v>
      </c>
      <c r="BC7" s="15">
        <v>0</v>
      </c>
      <c r="BD7" s="15">
        <f>IFERROR(IF(求节点([1]各r阵容卡情况!$F$57:$F$73,[1]各r阵容卡情况!S$57:S$73,$C7)&lt;=0,0,求节点([1]各r阵容卡情况!$F$57:$F$73,[1]各r阵容卡情况!S$57:S$73,$C7)),0)</f>
        <v>8.0000000000000016E-2</v>
      </c>
      <c r="BE7" s="15">
        <f>IFERROR(IF(求节点([1]各r阵容卡情况!$F$57:$F$73,[1]各r阵容卡情况!T$57:T$73,$C7)&lt;=0,0,求节点([1]各r阵容卡情况!$F$57:$F$73,[1]各r阵容卡情况!T$57:T$73,$C7)),0)</f>
        <v>8.0000000000000016E-2</v>
      </c>
      <c r="BF7" s="15">
        <f>IFERROR(IF(求节点([1]各r阵容卡情况!$F$57:$F$73,[1]各r阵容卡情况!U$57:U$73,$C7)&lt;=0,0,求节点([1]各r阵容卡情况!$F$57:$F$73,[1]各r阵容卡情况!U$57:U$73,$C7)),0)</f>
        <v>8.0000000000000016E-2</v>
      </c>
      <c r="BG7" s="15">
        <f>IFERROR(IF(求节点([1]各r阵容卡情况!$F$57:$F$73,[1]各r阵容卡情况!V$57:V$73,$C7)&lt;=0,0,求节点([1]各r阵容卡情况!$F$57:$F$73,[1]各r阵容卡情况!V$57:V$73,$C7)),0)</f>
        <v>8.0000000000000016E-2</v>
      </c>
      <c r="BH7" s="15">
        <f t="shared" ref="BH7:BI38" si="12">MIN($C7,10)</f>
        <v>2</v>
      </c>
      <c r="BI7" s="15">
        <f t="shared" si="3"/>
        <v>2</v>
      </c>
      <c r="BJ7" s="15">
        <f t="shared" ref="BJ7:BJ70" si="13">MIN($C7,60)</f>
        <v>2</v>
      </c>
      <c r="BK7" s="15">
        <f t="shared" ref="BK7:BL38" si="14">MIN($C7,80)</f>
        <v>2</v>
      </c>
      <c r="BL7" s="15">
        <f t="shared" si="14"/>
        <v>2</v>
      </c>
      <c r="BM7" s="15">
        <v>0</v>
      </c>
      <c r="BN7" s="15">
        <f>IFERROR(IF(求节点([1]各r阵容卡情况!$F$57:$F$73,[1]各r阵容卡情况!AA$57:AA$73,$C7)&lt;=0,0,求节点([1]各r阵容卡情况!$F$57:$F$73,[1]各r阵容卡情况!AA$57:AA$73,$C7)),0)</f>
        <v>0</v>
      </c>
      <c r="BO7" s="15">
        <f>IFERROR(IF(求节点([1]各r阵容卡情况!$F$57:$F$73,[1]各r阵容卡情况!AB$57:AB$73,$C7)&lt;=0,0,求节点([1]各r阵容卡情况!$F$57:$F$73,[1]各r阵容卡情况!AB$57:AB$73,$C7)),0)</f>
        <v>2.9692777725275604E-3</v>
      </c>
      <c r="BP7" s="15">
        <f>IFERROR(IF(求节点([1]各r阵容卡情况!$F$57:$F$73,[1]各r阵容卡情况!AC$57:AC$73,$C7)&lt;=0,0,求节点([1]各r阵容卡情况!$F$57:$F$73,[1]各r阵容卡情况!AC$57:AC$73,$C7)),0)</f>
        <v>2.9692777725275604E-3</v>
      </c>
      <c r="BQ7" s="15">
        <f>IFERROR(IF(求节点([1]各r阵容卡情况!$F$57:$F$73,[1]各r阵容卡情况!AD$57:AD$73,$C7)&lt;=0,0,求节点([1]各r阵容卡情况!$F$57:$F$73,[1]各r阵容卡情况!AD$57:AD$73,$C7)),0)</f>
        <v>2.9692777725275604E-3</v>
      </c>
      <c r="BR7" s="15">
        <f t="shared" ref="BR7:BV69" si="15">INDEX($CA$16:$CE$18,MATCH(BM7,$BZ$16:$BZ$18,1),MATCH(BR$5,$CA$15:$CE$15,0))</f>
        <v>0</v>
      </c>
      <c r="BS7" s="15">
        <f t="shared" si="4"/>
        <v>0</v>
      </c>
      <c r="BT7" s="15">
        <f t="shared" si="4"/>
        <v>0</v>
      </c>
      <c r="BU7" s="15">
        <f t="shared" si="4"/>
        <v>0</v>
      </c>
      <c r="BV7" s="15">
        <f t="shared" si="4"/>
        <v>0</v>
      </c>
      <c r="BZ7" s="15">
        <v>2</v>
      </c>
      <c r="CA7" s="26">
        <f>非R武将!CA7</f>
        <v>3</v>
      </c>
      <c r="CB7" s="26">
        <f>非R武将!CB7</f>
        <v>12</v>
      </c>
      <c r="CC7" s="26">
        <f>非R武将!CC7</f>
        <v>20</v>
      </c>
      <c r="CD7" s="26">
        <f>非R武将!CD7</f>
        <v>36</v>
      </c>
      <c r="CE7" s="26">
        <f>非R武将!CE7</f>
        <v>66</v>
      </c>
      <c r="CH7" s="27">
        <f t="shared" ref="CH7:CL69" si="16">IFERROR(MIN(($D7-SUM($E7:$I7)),SUM($AN7:$AR7))*AN7/SUM($AN7:$AR7),0)</f>
        <v>0</v>
      </c>
      <c r="CI7" s="28">
        <v>0</v>
      </c>
      <c r="CJ7" s="28">
        <v>0</v>
      </c>
      <c r="CK7" s="28">
        <v>0</v>
      </c>
      <c r="CL7" s="28">
        <v>0</v>
      </c>
    </row>
    <row r="8" spans="3:90" x14ac:dyDescent="0.15">
      <c r="C8" s="15">
        <v>3</v>
      </c>
      <c r="D8" s="15">
        <v>4</v>
      </c>
      <c r="E8" s="32">
        <f>IFERROR(IF(求节点([1]基础状态预期!$D$107:$D$145,[1]基础状态预期!F$107:F$145,$C8)&lt;=0,0,求节点([1]基础状态预期!$D$107:$D$145,[1]基础状态预期!F$107:F$145,$C8)),0)</f>
        <v>0</v>
      </c>
      <c r="F8" s="32">
        <f>IFERROR(IF(求节点([1]基础状态预期!$D$107:$D$145,[1]基础状态预期!G$107:G$145,$C8)&lt;=0,0,求节点([1]基础状态预期!$D$107:$D$145,[1]基础状态预期!G$107:G$145,$C8)),0)</f>
        <v>0</v>
      </c>
      <c r="G8" s="32">
        <f>IFERROR(IF(求节点([1]基础状态预期!$D$107:$D$145,[1]基础状态预期!H$107:H$145,$C8)&lt;=0,0,求节点([1]基础状态预期!$D$107:$D$145,[1]基础状态预期!H$107:H$145,$C8)),0)</f>
        <v>0.5940614444549448</v>
      </c>
      <c r="H8" s="32">
        <f>IFERROR(IF(求节点([1]基础状态预期!$D$107:$D$145,[1]基础状态预期!I$107:I$145,$C8)&lt;=0,0,求节点([1]基础状态预期!$D$107:$D$145,[1]基础状态预期!I$107:I$145,$C8)),0)</f>
        <v>1.1881228889098896</v>
      </c>
      <c r="I8" s="32">
        <f>IFERROR(IF(求节点([1]基础状态预期!$D$107:$D$145,[1]基础状态预期!J$107:J$145,$C8)&lt;=0,0,求节点([1]基础状态预期!$D$107:$D$145,[1]基础状态预期!J$107:J$145,$C8)),0)</f>
        <v>0</v>
      </c>
      <c r="J8" s="32">
        <f>IFERROR(IF(求节点([1]基础状态预期!$D$107:$D$145,[1]基础状态预期!K$107:K$145,$C8)&lt;=0,0,求节点([1]基础状态预期!$D$107:$D$145,[1]基础状态预期!K$107:K$145,$C8)),0)</f>
        <v>0</v>
      </c>
      <c r="K8" s="32">
        <f>IFERROR(IF(求节点([1]基础状态预期!$D$107:$D$145,[1]基础状态预期!L$107:L$145,$C8)&lt;=0,0,求节点([1]基础状态预期!$D$107:$D$145,[1]基础状态预期!L$107:L$145,$C8)),0)</f>
        <v>0</v>
      </c>
      <c r="L8" s="32">
        <f>IFERROR(IF(求节点([1]基础状态预期!$D$107:$D$145,[1]基础状态预期!M$107:M$145,$C8)&lt;=0,0,求节点([1]基础状态预期!$D$107:$D$145,[1]基础状态预期!M$107:M$145,$C8)),0)</f>
        <v>0.30669211500508753</v>
      </c>
      <c r="M8" s="32">
        <f>IFERROR(IF(求节点([1]基础状态预期!$D$107:$D$145,[1]基础状态预期!N$107:N$145,$C8)&lt;=0,0,求节点([1]基础状态预期!$D$107:$D$145,[1]基础状态预期!N$107:N$145,$C8)),0)</f>
        <v>0</v>
      </c>
      <c r="N8" s="32">
        <f>IFERROR(IF(求节点([1]基础状态预期!$D$107:$D$145,[1]基础状态预期!O$107:O$145,$C8)&lt;=0,0,求节点([1]基础状态预期!$D$107:$D$145,[1]基础状态预期!O$107:O$145,$C8)),0)</f>
        <v>0</v>
      </c>
      <c r="O8" s="32">
        <f t="shared" si="5"/>
        <v>0</v>
      </c>
      <c r="P8" s="32">
        <f t="shared" si="6"/>
        <v>6</v>
      </c>
      <c r="Q8" s="32">
        <f t="shared" si="7"/>
        <v>10</v>
      </c>
      <c r="R8" s="32">
        <f t="shared" si="8"/>
        <v>22</v>
      </c>
      <c r="S8" s="32">
        <f t="shared" si="9"/>
        <v>50</v>
      </c>
      <c r="T8" s="32">
        <f>IFERROR(IF(求节点([1]基础状态预期!$D$107:$D$145,[1]基础状态预期!P$107:P$145,$C8)&lt;=0,0,求节点([1]基础状态预期!$D$107:$D$145,[1]基础状态预期!P$107:P$145,$C8)),0)</f>
        <v>0</v>
      </c>
      <c r="U8" s="32">
        <f>IFERROR(IF(求节点([1]基础状态预期!$D$107:$D$145,[1]基础状态预期!Q$107:Q$145,$C8)&lt;=0,0,求节点([1]基础状态预期!$D$107:$D$145,[1]基础状态预期!Q$107:Q$145,$C8)),0)</f>
        <v>0</v>
      </c>
      <c r="V8" s="32">
        <f>IFERROR(IF(求节点([1]基础状态预期!$D$107:$D$145,[1]基础状态预期!R$107:R$145,$C8)&lt;=0,0,求节点([1]基础状态预期!$D$107:$D$145,[1]基础状态预期!R$107:R$145,$C8)),0)</f>
        <v>0.12</v>
      </c>
      <c r="W8" s="32">
        <f>IFERROR(IF(求节点([1]基础状态预期!$D$107:$D$145,[1]基础状态预期!S$107:S$145,$C8)&lt;=0,0,求节点([1]基础状态预期!$D$107:$D$145,[1]基础状态预期!S$107:S$145,$C8)),0)</f>
        <v>0.12</v>
      </c>
      <c r="X8" s="32">
        <f>IFERROR(IF(求节点([1]基础状态预期!$D$107:$D$145,[1]基础状态预期!T$107:T$145,$C8)&lt;=0,0,求节点([1]基础状态预期!$D$107:$D$145,[1]基础状态预期!T$107:T$145,$C8)),0)</f>
        <v>0</v>
      </c>
      <c r="Y8" s="32">
        <f>IFERROR(IF(求节点([1]基础状态预期!$D$107:$D$145,[1]基础状态预期!U$107:U$145,$C8)&lt;=0,0,求节点([1]基础状态预期!$D$107:$D$145,[1]基础状态预期!U$107:U$145,$C8)),0)</f>
        <v>0</v>
      </c>
      <c r="Z8" s="32">
        <f>IFERROR(IF(求节点([1]基础状态预期!$D$107:$D$145,[1]基础状态预期!V$107:V$145,$C8)&lt;=0,0,求节点([1]基础状态预期!$D$107:$D$145,[1]基础状态预期!V$107:V$145,$C8)),0)</f>
        <v>0</v>
      </c>
      <c r="AA8" s="32">
        <f>IFERROR(IF(求节点([1]基础状态预期!$D$107:$D$145,[1]基础状态预期!W$107:W$145,$C8)&lt;=0,0,求节点([1]基础状态预期!$D$107:$D$145,[1]基础状态预期!W$107:W$145,$C8)),0)</f>
        <v>6</v>
      </c>
      <c r="AB8" s="32">
        <f>IFERROR(IF(求节点([1]基础状态预期!$D$107:$D$145,[1]基础状态预期!X$107:X$145,$C8)&lt;=0,0,求节点([1]基础状态预期!$D$107:$D$145,[1]基础状态预期!X$107:X$145,$C8)),0)</f>
        <v>6</v>
      </c>
      <c r="AC8" s="32">
        <f>IFERROR(IF(求节点([1]基础状态预期!$D$107:$D$145,[1]基础状态预期!Y$107:Y$145,$C8)&lt;=0,0,求节点([1]基础状态预期!$D$107:$D$145,[1]基础状态预期!Y$107:Y$145,$C8)),0)</f>
        <v>0</v>
      </c>
      <c r="AD8" s="32">
        <f>IFERROR(IF(求节点([1]基础状态预期!$D$107:$D$145,[1]基础状态预期!Z$107:Z$145,$C8)&lt;=0,0,求节点([1]基础状态预期!$D$107:$D$145,[1]基础状态预期!Z$107:Z$145,$C8)),0)</f>
        <v>0</v>
      </c>
      <c r="AE8" s="32">
        <f>IFERROR(IF(求节点([1]基础状态预期!$D$107:$D$145,[1]基础状态预期!AA$107:AA$145,$C8)&lt;=0,0,求节点([1]基础状态预期!$D$107:$D$145,[1]基础状态预期!AA$107:AA$145,$C8)),0)</f>
        <v>0</v>
      </c>
      <c r="AF8" s="32">
        <f>IFERROR(IF(求节点([1]基础状态预期!$D$107:$D$145,[1]基础状态预期!AB$107:AB$145,$C8)&lt;=0,0,求节点([1]基础状态预期!$D$107:$D$145,[1]基础状态预期!AB$107:AB$145,$C8)),0)</f>
        <v>5.3068875107544849E-2</v>
      </c>
      <c r="AG8" s="32">
        <f>IFERROR(IF(求节点([1]基础状态预期!$D$107:$D$145,[1]基础状态预期!AC$107:AC$145,$C8)&lt;=0,0,求节点([1]基础状态预期!$D$107:$D$145,[1]基础状态预期!AC$107:AC$145,$C8)),0)</f>
        <v>5.3068875107544849E-2</v>
      </c>
      <c r="AH8" s="32">
        <f>IFERROR(IF(求节点([1]基础状态预期!$D$107:$D$145,[1]基础状态预期!AD$107:AD$145,$C8)&lt;=0,0,求节点([1]基础状态预期!$D$107:$D$145,[1]基础状态预期!AD$107:AD$145,$C8)),0)</f>
        <v>0</v>
      </c>
      <c r="AI8" s="15">
        <f t="shared" si="10"/>
        <v>0</v>
      </c>
      <c r="AJ8" s="15">
        <f t="shared" si="1"/>
        <v>0</v>
      </c>
      <c r="AK8" s="15">
        <f t="shared" si="1"/>
        <v>0</v>
      </c>
      <c r="AL8" s="15">
        <f t="shared" si="1"/>
        <v>0</v>
      </c>
      <c r="AM8" s="15">
        <f t="shared" si="1"/>
        <v>0</v>
      </c>
      <c r="AN8" s="15">
        <v>0</v>
      </c>
      <c r="AO8" s="15">
        <f>IFERROR(IF(求节点([1]各r阵容卡情况!$F$57:$F$73,[1]各r阵容卡情况!G$57:G$73,$C8)&lt;=0,0,求节点([1]各r阵容卡情况!$F$57:$F$73,[1]各r阵容卡情况!G$57:G$73,$C8)),0)</f>
        <v>1.1881228889098896</v>
      </c>
      <c r="AP8" s="15">
        <f>IFERROR(IF(求节点([1]各r阵容卡情况!$F$57:$F$73,[1]各r阵容卡情况!H$57:H$73,$C8)&lt;=0,0,求节点([1]各r阵容卡情况!$F$57:$F$73,[1]各r阵容卡情况!H$57:H$73,$C8)),0)</f>
        <v>0</v>
      </c>
      <c r="AQ8" s="15">
        <f>IFERROR(IF(求节点([1]各r阵容卡情况!$F$57:$F$73,[1]各r阵容卡情况!I$57:I$73,$C8)&lt;=0,0,求节点([1]各r阵容卡情况!$F$57:$F$73,[1]各r阵容卡情况!I$57:I$73,$C8)),0)</f>
        <v>0</v>
      </c>
      <c r="AR8" s="15">
        <f>IFERROR(IF(求节点([1]各r阵容卡情况!$F$57:$F$73,[1]各r阵容卡情况!J$57:J$73,$C8)&lt;=0,0,求节点([1]各r阵容卡情况!$F$57:$F$73,[1]各r阵容卡情况!J$57:J$73,$C8)),0)</f>
        <v>0</v>
      </c>
      <c r="AS8" s="15">
        <v>0</v>
      </c>
      <c r="AT8" s="15">
        <f>IFERROR(IF(求节点([1]各r阵容卡情况!$F$57:$F$73,[1]各r阵容卡情况!K$57:K$73,$C8)&lt;=0,0,求节点([1]各r阵容卡情况!$F$57:$F$73,[1]各r阵容卡情况!K$57:K$73,$C8)),0)</f>
        <v>0.8910921666824172</v>
      </c>
      <c r="AU8" s="15">
        <f>IFERROR(IF(求节点([1]各r阵容卡情况!$F$57:$F$73,[1]各r阵容卡情况!L$57:L$73,$C8)&lt;=0,0,求节点([1]各r阵容卡情况!$F$57:$F$73,[1]各r阵容卡情况!L$57:L$73,$C8)),0)</f>
        <v>0.30669211500508753</v>
      </c>
      <c r="AV8" s="15">
        <f>IFERROR(IF(求节点([1]各r阵容卡情况!$F$57:$F$73,[1]各r阵容卡情况!M$57:M$73,$C8)&lt;=0,0,求节点([1]各r阵容卡情况!$F$57:$F$73,[1]各r阵容卡情况!M$57:M$73,$C8)),0)</f>
        <v>0</v>
      </c>
      <c r="AW8" s="15">
        <f>IFERROR(IF(求节点([1]各r阵容卡情况!$F$57:$F$73,[1]各r阵容卡情况!N$57:N$73,$C8)&lt;=0,0,求节点([1]各r阵容卡情况!$F$57:$F$73,[1]各r阵容卡情况!N$57:N$73,$C8)),0)</f>
        <v>0</v>
      </c>
      <c r="AX8" s="15">
        <f t="shared" si="11"/>
        <v>0</v>
      </c>
      <c r="AY8" s="15">
        <f t="shared" si="2"/>
        <v>6</v>
      </c>
      <c r="AZ8" s="15">
        <f t="shared" si="2"/>
        <v>10</v>
      </c>
      <c r="BA8" s="15">
        <f t="shared" si="2"/>
        <v>22</v>
      </c>
      <c r="BB8" s="15">
        <f t="shared" si="2"/>
        <v>50</v>
      </c>
      <c r="BC8" s="15">
        <v>0</v>
      </c>
      <c r="BD8" s="15">
        <f>IFERROR(IF(求节点([1]各r阵容卡情况!$F$57:$F$73,[1]各r阵容卡情况!S$57:S$73,$C8)&lt;=0,0,求节点([1]各r阵容卡情况!$F$57:$F$73,[1]各r阵容卡情况!S$57:S$73,$C8)),0)</f>
        <v>0.12</v>
      </c>
      <c r="BE8" s="15">
        <f>IFERROR(IF(求节点([1]各r阵容卡情况!$F$57:$F$73,[1]各r阵容卡情况!T$57:T$73,$C8)&lt;=0,0,求节点([1]各r阵容卡情况!$F$57:$F$73,[1]各r阵容卡情况!T$57:T$73,$C8)),0)</f>
        <v>0.12</v>
      </c>
      <c r="BF8" s="15">
        <f>IFERROR(IF(求节点([1]各r阵容卡情况!$F$57:$F$73,[1]各r阵容卡情况!U$57:U$73,$C8)&lt;=0,0,求节点([1]各r阵容卡情况!$F$57:$F$73,[1]各r阵容卡情况!U$57:U$73,$C8)),0)</f>
        <v>0.12</v>
      </c>
      <c r="BG8" s="15">
        <f>IFERROR(IF(求节点([1]各r阵容卡情况!$F$57:$F$73,[1]各r阵容卡情况!V$57:V$73,$C8)&lt;=0,0,求节点([1]各r阵容卡情况!$F$57:$F$73,[1]各r阵容卡情况!V$57:V$73,$C8)),0)</f>
        <v>0.12</v>
      </c>
      <c r="BH8" s="15">
        <f t="shared" si="12"/>
        <v>3</v>
      </c>
      <c r="BI8" s="15">
        <f t="shared" si="3"/>
        <v>3</v>
      </c>
      <c r="BJ8" s="15">
        <f t="shared" si="13"/>
        <v>3</v>
      </c>
      <c r="BK8" s="15">
        <f t="shared" si="14"/>
        <v>3</v>
      </c>
      <c r="BL8" s="15">
        <f t="shared" si="14"/>
        <v>3</v>
      </c>
      <c r="BM8" s="15">
        <v>0</v>
      </c>
      <c r="BN8" s="15">
        <f>IFERROR(IF(求节点([1]各r阵容卡情况!$F$57:$F$73,[1]各r阵容卡情况!AA$57:AA$73,$C8)&lt;=0,0,求节点([1]各r阵容卡情况!$F$57:$F$73,[1]各r阵容卡情况!AA$57:AA$73,$C8)),0)</f>
        <v>0</v>
      </c>
      <c r="BO8" s="15">
        <f>IFERROR(IF(求节点([1]各r阵容卡情况!$F$57:$F$73,[1]各r阵容卡情况!AB$57:AB$73,$C8)&lt;=0,0,求节点([1]各r阵容卡情况!$F$57:$F$73,[1]各r阵容卡情况!AB$57:AB$73,$C8)),0)</f>
        <v>4.4539166587913397E-3</v>
      </c>
      <c r="BP8" s="15">
        <f>IFERROR(IF(求节点([1]各r阵容卡情况!$F$57:$F$73,[1]各r阵容卡情况!AC$57:AC$73,$C8)&lt;=0,0,求节点([1]各r阵容卡情况!$F$57:$F$73,[1]各r阵容卡情况!AC$57:AC$73,$C8)),0)</f>
        <v>4.4539166587913397E-3</v>
      </c>
      <c r="BQ8" s="15">
        <f>IFERROR(IF(求节点([1]各r阵容卡情况!$F$57:$F$73,[1]各r阵容卡情况!AD$57:AD$73,$C8)&lt;=0,0,求节点([1]各r阵容卡情况!$F$57:$F$73,[1]各r阵容卡情况!AD$57:AD$73,$C8)),0)</f>
        <v>4.4539166587913397E-3</v>
      </c>
      <c r="BR8" s="15">
        <f t="shared" si="15"/>
        <v>0</v>
      </c>
      <c r="BS8" s="15">
        <f t="shared" si="4"/>
        <v>0</v>
      </c>
      <c r="BT8" s="15">
        <f t="shared" si="4"/>
        <v>0</v>
      </c>
      <c r="BU8" s="15">
        <f t="shared" si="4"/>
        <v>0</v>
      </c>
      <c r="BV8" s="15">
        <f t="shared" si="4"/>
        <v>0</v>
      </c>
      <c r="BZ8" s="15">
        <v>3</v>
      </c>
      <c r="CA8" s="26">
        <f>非R武将!CA8</f>
        <v>5</v>
      </c>
      <c r="CB8" s="26">
        <f>非R武将!CB8</f>
        <v>15</v>
      </c>
      <c r="CC8" s="26">
        <f>非R武将!CC8</f>
        <v>25</v>
      </c>
      <c r="CD8" s="26">
        <f>非R武将!CD8</f>
        <v>43</v>
      </c>
      <c r="CE8" s="26">
        <f>非R武将!CE8</f>
        <v>74</v>
      </c>
      <c r="CH8" s="27">
        <f t="shared" si="16"/>
        <v>0</v>
      </c>
      <c r="CI8" s="28">
        <v>0</v>
      </c>
      <c r="CJ8" s="28">
        <v>0</v>
      </c>
      <c r="CK8" s="28">
        <v>0</v>
      </c>
      <c r="CL8" s="28">
        <v>0</v>
      </c>
    </row>
    <row r="9" spans="3:90" x14ac:dyDescent="0.15">
      <c r="C9" s="15">
        <v>4</v>
      </c>
      <c r="D9" s="15">
        <v>4</v>
      </c>
      <c r="E9" s="32">
        <f>IFERROR(IF(求节点([1]基础状态预期!$D$107:$D$145,[1]基础状态预期!F$107:F$145,$C9)&lt;=0,0,求节点([1]基础状态预期!$D$107:$D$145,[1]基础状态预期!F$107:F$145,$C9)),0)</f>
        <v>0</v>
      </c>
      <c r="F9" s="32">
        <f>IFERROR(IF(求节点([1]基础状态预期!$D$107:$D$145,[1]基础状态预期!G$107:G$145,$C9)&lt;=0,0,求节点([1]基础状态预期!$D$107:$D$145,[1]基础状态预期!G$107:G$145,$C9)),0)</f>
        <v>0</v>
      </c>
      <c r="G9" s="32">
        <f>IFERROR(IF(求节点([1]基础状态预期!$D$107:$D$145,[1]基础状态预期!H$107:H$145,$C9)&lt;=0,0,求节点([1]基础状态预期!$D$107:$D$145,[1]基础状态预期!H$107:H$145,$C9)),0)</f>
        <v>0.79208192593992655</v>
      </c>
      <c r="H9" s="32">
        <f>IFERROR(IF(求节点([1]基础状态预期!$D$107:$D$145,[1]基础状态预期!I$107:I$145,$C9)&lt;=0,0,求节点([1]基础状态预期!$D$107:$D$145,[1]基础状态预期!I$107:I$145,$C9)),0)</f>
        <v>1.5841638518798531</v>
      </c>
      <c r="I9" s="32">
        <f>IFERROR(IF(求节点([1]基础状态预期!$D$107:$D$145,[1]基础状态预期!J$107:J$145,$C9)&lt;=0,0,求节点([1]基础状态预期!$D$107:$D$145,[1]基础状态预期!J$107:J$145,$C9)),0)</f>
        <v>0</v>
      </c>
      <c r="J9" s="32">
        <f>IFERROR(IF(求节点([1]基础状态预期!$D$107:$D$145,[1]基础状态预期!K$107:K$145,$C9)&lt;=0,0,求节点([1]基础状态预期!$D$107:$D$145,[1]基础状态预期!K$107:K$145,$C9)),0)</f>
        <v>0</v>
      </c>
      <c r="K9" s="32">
        <f>IFERROR(IF(求节点([1]基础状态预期!$D$107:$D$145,[1]基础状态预期!L$107:L$145,$C9)&lt;=0,0,求节点([1]基础状态预期!$D$107:$D$145,[1]基础状态预期!L$107:L$145,$C9)),0)</f>
        <v>0</v>
      </c>
      <c r="L9" s="32">
        <f>IFERROR(IF(求节点([1]基础状态预期!$D$107:$D$145,[1]基础状态预期!M$107:M$145,$C9)&lt;=0,0,求节点([1]基础状态预期!$D$107:$D$145,[1]基础状态预期!M$107:M$145,$C9)),0)</f>
        <v>0.40892282000678337</v>
      </c>
      <c r="M9" s="32">
        <f>IFERROR(IF(求节点([1]基础状态预期!$D$107:$D$145,[1]基础状态预期!N$107:N$145,$C9)&lt;=0,0,求节点([1]基础状态预期!$D$107:$D$145,[1]基础状态预期!N$107:N$145,$C9)),0)</f>
        <v>0</v>
      </c>
      <c r="N9" s="32">
        <f>IFERROR(IF(求节点([1]基础状态预期!$D$107:$D$145,[1]基础状态预期!O$107:O$145,$C9)&lt;=0,0,求节点([1]基础状态预期!$D$107:$D$145,[1]基础状态预期!O$107:O$145,$C9)),0)</f>
        <v>0</v>
      </c>
      <c r="O9" s="32">
        <f t="shared" si="5"/>
        <v>0</v>
      </c>
      <c r="P9" s="32">
        <f t="shared" si="6"/>
        <v>6</v>
      </c>
      <c r="Q9" s="32">
        <f t="shared" si="7"/>
        <v>10</v>
      </c>
      <c r="R9" s="32">
        <f t="shared" si="8"/>
        <v>22</v>
      </c>
      <c r="S9" s="32">
        <f t="shared" si="9"/>
        <v>50</v>
      </c>
      <c r="T9" s="32">
        <f>IFERROR(IF(求节点([1]基础状态预期!$D$107:$D$145,[1]基础状态预期!P$107:P$145,$C9)&lt;=0,0,求节点([1]基础状态预期!$D$107:$D$145,[1]基础状态预期!P$107:P$145,$C9)),0)</f>
        <v>0</v>
      </c>
      <c r="U9" s="32">
        <f>IFERROR(IF(求节点([1]基础状态预期!$D$107:$D$145,[1]基础状态预期!Q$107:Q$145,$C9)&lt;=0,0,求节点([1]基础状态预期!$D$107:$D$145,[1]基础状态预期!Q$107:Q$145,$C9)),0)</f>
        <v>0</v>
      </c>
      <c r="V9" s="32">
        <f>IFERROR(IF(求节点([1]基础状态预期!$D$107:$D$145,[1]基础状态预期!R$107:R$145,$C9)&lt;=0,0,求节点([1]基础状态预期!$D$107:$D$145,[1]基础状态预期!R$107:R$145,$C9)),0)</f>
        <v>0.16</v>
      </c>
      <c r="W9" s="32">
        <f>IFERROR(IF(求节点([1]基础状态预期!$D$107:$D$145,[1]基础状态预期!S$107:S$145,$C9)&lt;=0,0,求节点([1]基础状态预期!$D$107:$D$145,[1]基础状态预期!S$107:S$145,$C9)),0)</f>
        <v>0.16</v>
      </c>
      <c r="X9" s="32">
        <f>IFERROR(IF(求节点([1]基础状态预期!$D$107:$D$145,[1]基础状态预期!T$107:T$145,$C9)&lt;=0,0,求节点([1]基础状态预期!$D$107:$D$145,[1]基础状态预期!T$107:T$145,$C9)),0)</f>
        <v>0</v>
      </c>
      <c r="Y9" s="32">
        <f>IFERROR(IF(求节点([1]基础状态预期!$D$107:$D$145,[1]基础状态预期!U$107:U$145,$C9)&lt;=0,0,求节点([1]基础状态预期!$D$107:$D$145,[1]基础状态预期!U$107:U$145,$C9)),0)</f>
        <v>0</v>
      </c>
      <c r="Z9" s="32">
        <f>IFERROR(IF(求节点([1]基础状态预期!$D$107:$D$145,[1]基础状态预期!V$107:V$145,$C9)&lt;=0,0,求节点([1]基础状态预期!$D$107:$D$145,[1]基础状态预期!V$107:V$145,$C9)),0)</f>
        <v>0</v>
      </c>
      <c r="AA9" s="32">
        <f>IFERROR(IF(求节点([1]基础状态预期!$D$107:$D$145,[1]基础状态预期!W$107:W$145,$C9)&lt;=0,0,求节点([1]基础状态预期!$D$107:$D$145,[1]基础状态预期!W$107:W$145,$C9)),0)</f>
        <v>8</v>
      </c>
      <c r="AB9" s="32">
        <f>IFERROR(IF(求节点([1]基础状态预期!$D$107:$D$145,[1]基础状态预期!X$107:X$145,$C9)&lt;=0,0,求节点([1]基础状态预期!$D$107:$D$145,[1]基础状态预期!X$107:X$145,$C9)),0)</f>
        <v>8</v>
      </c>
      <c r="AC9" s="32">
        <f>IFERROR(IF(求节点([1]基础状态预期!$D$107:$D$145,[1]基础状态预期!Y$107:Y$145,$C9)&lt;=0,0,求节点([1]基础状态预期!$D$107:$D$145,[1]基础状态预期!Y$107:Y$145,$C9)),0)</f>
        <v>0</v>
      </c>
      <c r="AD9" s="32">
        <f>IFERROR(IF(求节点([1]基础状态预期!$D$107:$D$145,[1]基础状态预期!Z$107:Z$145,$C9)&lt;=0,0,求节点([1]基础状态预期!$D$107:$D$145,[1]基础状态预期!Z$107:Z$145,$C9)),0)</f>
        <v>0</v>
      </c>
      <c r="AE9" s="32">
        <f>IFERROR(IF(求节点([1]基础状态预期!$D$107:$D$145,[1]基础状态预期!AA$107:AA$145,$C9)&lt;=0,0,求节点([1]基础状态预期!$D$107:$D$145,[1]基础状态预期!AA$107:AA$145,$C9)),0)</f>
        <v>0</v>
      </c>
      <c r="AF9" s="32">
        <f>IFERROR(IF(求节点([1]基础状态预期!$D$107:$D$145,[1]基础状态预期!AB$107:AB$145,$C9)&lt;=0,0,求节点([1]基础状态预期!$D$107:$D$145,[1]基础状态预期!AB$107:AB$145,$C9)),0)</f>
        <v>7.0758500143393133E-2</v>
      </c>
      <c r="AG9" s="32">
        <f>IFERROR(IF(求节点([1]基础状态预期!$D$107:$D$145,[1]基础状态预期!AC$107:AC$145,$C9)&lt;=0,0,求节点([1]基础状态预期!$D$107:$D$145,[1]基础状态预期!AC$107:AC$145,$C9)),0)</f>
        <v>7.0758500143393133E-2</v>
      </c>
      <c r="AH9" s="32">
        <f>IFERROR(IF(求节点([1]基础状态预期!$D$107:$D$145,[1]基础状态预期!AD$107:AD$145,$C9)&lt;=0,0,求节点([1]基础状态预期!$D$107:$D$145,[1]基础状态预期!AD$107:AD$145,$C9)),0)</f>
        <v>0</v>
      </c>
      <c r="AI9" s="15">
        <f t="shared" si="10"/>
        <v>0</v>
      </c>
      <c r="AJ9" s="15">
        <f t="shared" si="1"/>
        <v>0</v>
      </c>
      <c r="AK9" s="15">
        <f t="shared" si="1"/>
        <v>0</v>
      </c>
      <c r="AL9" s="15">
        <f t="shared" si="1"/>
        <v>0</v>
      </c>
      <c r="AM9" s="15">
        <f t="shared" si="1"/>
        <v>0</v>
      </c>
      <c r="AN9" s="15">
        <v>0</v>
      </c>
      <c r="AO9" s="15">
        <f>IFERROR(IF(求节点([1]各r阵容卡情况!$F$57:$F$73,[1]各r阵容卡情况!G$57:G$73,$C9)&lt;=0,0,求节点([1]各r阵容卡情况!$F$57:$F$73,[1]各r阵容卡情况!G$57:G$73,$C9)),0)</f>
        <v>1.5841638518798531</v>
      </c>
      <c r="AP9" s="15">
        <f>IFERROR(IF(求节点([1]各r阵容卡情况!$F$57:$F$73,[1]各r阵容卡情况!H$57:H$73,$C9)&lt;=0,0,求节点([1]各r阵容卡情况!$F$57:$F$73,[1]各r阵容卡情况!H$57:H$73,$C9)),0)</f>
        <v>0</v>
      </c>
      <c r="AQ9" s="15">
        <f>IFERROR(IF(求节点([1]各r阵容卡情况!$F$57:$F$73,[1]各r阵容卡情况!I$57:I$73,$C9)&lt;=0,0,求节点([1]各r阵容卡情况!$F$57:$F$73,[1]各r阵容卡情况!I$57:I$73,$C9)),0)</f>
        <v>0</v>
      </c>
      <c r="AR9" s="15">
        <f>IFERROR(IF(求节点([1]各r阵容卡情况!$F$57:$F$73,[1]各r阵容卡情况!J$57:J$73,$C9)&lt;=0,0,求节点([1]各r阵容卡情况!$F$57:$F$73,[1]各r阵容卡情况!J$57:J$73,$C9)),0)</f>
        <v>0</v>
      </c>
      <c r="AS9" s="15">
        <v>0</v>
      </c>
      <c r="AT9" s="15">
        <f>IFERROR(IF(求节点([1]各r阵容卡情况!$F$57:$F$73,[1]各r阵容卡情况!K$57:K$73,$C9)&lt;=0,0,求节点([1]各r阵容卡情况!$F$57:$F$73,[1]各r阵容卡情况!K$57:K$73,$C9)),0)</f>
        <v>1.1881228889098896</v>
      </c>
      <c r="AU9" s="15">
        <f>IFERROR(IF(求节点([1]各r阵容卡情况!$F$57:$F$73,[1]各r阵容卡情况!L$57:L$73,$C9)&lt;=0,0,求节点([1]各r阵容卡情况!$F$57:$F$73,[1]各r阵容卡情况!L$57:L$73,$C9)),0)</f>
        <v>0.40892282000678337</v>
      </c>
      <c r="AV9" s="15">
        <f>IFERROR(IF(求节点([1]各r阵容卡情况!$F$57:$F$73,[1]各r阵容卡情况!M$57:M$73,$C9)&lt;=0,0,求节点([1]各r阵容卡情况!$F$57:$F$73,[1]各r阵容卡情况!M$57:M$73,$C9)),0)</f>
        <v>0</v>
      </c>
      <c r="AW9" s="15">
        <f>IFERROR(IF(求节点([1]各r阵容卡情况!$F$57:$F$73,[1]各r阵容卡情况!N$57:N$73,$C9)&lt;=0,0,求节点([1]各r阵容卡情况!$F$57:$F$73,[1]各r阵容卡情况!N$57:N$73,$C9)),0)</f>
        <v>0</v>
      </c>
      <c r="AX9" s="15">
        <f t="shared" si="11"/>
        <v>0</v>
      </c>
      <c r="AY9" s="15">
        <f t="shared" si="2"/>
        <v>9</v>
      </c>
      <c r="AZ9" s="15">
        <f t="shared" si="2"/>
        <v>10</v>
      </c>
      <c r="BA9" s="15">
        <f t="shared" si="2"/>
        <v>22</v>
      </c>
      <c r="BB9" s="15">
        <f t="shared" si="2"/>
        <v>50</v>
      </c>
      <c r="BC9" s="15">
        <v>0</v>
      </c>
      <c r="BD9" s="15">
        <f>IFERROR(IF(求节点([1]各r阵容卡情况!$F$57:$F$73,[1]各r阵容卡情况!S$57:S$73,$C9)&lt;=0,0,求节点([1]各r阵容卡情况!$F$57:$F$73,[1]各r阵容卡情况!S$57:S$73,$C9)),0)</f>
        <v>0.16</v>
      </c>
      <c r="BE9" s="15">
        <f>IFERROR(IF(求节点([1]各r阵容卡情况!$F$57:$F$73,[1]各r阵容卡情况!T$57:T$73,$C9)&lt;=0,0,求节点([1]各r阵容卡情况!$F$57:$F$73,[1]各r阵容卡情况!T$57:T$73,$C9)),0)</f>
        <v>0.16</v>
      </c>
      <c r="BF9" s="15">
        <f>IFERROR(IF(求节点([1]各r阵容卡情况!$F$57:$F$73,[1]各r阵容卡情况!U$57:U$73,$C9)&lt;=0,0,求节点([1]各r阵容卡情况!$F$57:$F$73,[1]各r阵容卡情况!U$57:U$73,$C9)),0)</f>
        <v>0.16</v>
      </c>
      <c r="BG9" s="15">
        <f>IFERROR(IF(求节点([1]各r阵容卡情况!$F$57:$F$73,[1]各r阵容卡情况!V$57:V$73,$C9)&lt;=0,0,求节点([1]各r阵容卡情况!$F$57:$F$73,[1]各r阵容卡情况!V$57:V$73,$C9)),0)</f>
        <v>0.16</v>
      </c>
      <c r="BH9" s="15">
        <f t="shared" si="12"/>
        <v>4</v>
      </c>
      <c r="BI9" s="15">
        <f t="shared" si="3"/>
        <v>4</v>
      </c>
      <c r="BJ9" s="15">
        <f t="shared" si="13"/>
        <v>4</v>
      </c>
      <c r="BK9" s="15">
        <f t="shared" si="14"/>
        <v>4</v>
      </c>
      <c r="BL9" s="15">
        <f t="shared" si="14"/>
        <v>4</v>
      </c>
      <c r="BM9" s="15">
        <v>0</v>
      </c>
      <c r="BN9" s="15">
        <f>IFERROR(IF(求节点([1]各r阵容卡情况!$F$57:$F$73,[1]各r阵容卡情况!AA$57:AA$73,$C9)&lt;=0,0,求节点([1]各r阵容卡情况!$F$57:$F$73,[1]各r阵容卡情况!AA$57:AA$73,$C9)),0)</f>
        <v>0</v>
      </c>
      <c r="BO9" s="15">
        <f>IFERROR(IF(求节点([1]各r阵容卡情况!$F$57:$F$73,[1]各r阵容卡情况!AB$57:AB$73,$C9)&lt;=0,0,求节点([1]各r阵容卡情况!$F$57:$F$73,[1]各r阵容卡情况!AB$57:AB$73,$C9)),0)</f>
        <v>5.9385555450551207E-3</v>
      </c>
      <c r="BP9" s="15">
        <f>IFERROR(IF(求节点([1]各r阵容卡情况!$F$57:$F$73,[1]各r阵容卡情况!AC$57:AC$73,$C9)&lt;=0,0,求节点([1]各r阵容卡情况!$F$57:$F$73,[1]各r阵容卡情况!AC$57:AC$73,$C9)),0)</f>
        <v>5.9385555450551207E-3</v>
      </c>
      <c r="BQ9" s="15">
        <f>IFERROR(IF(求节点([1]各r阵容卡情况!$F$57:$F$73,[1]各r阵容卡情况!AD$57:AD$73,$C9)&lt;=0,0,求节点([1]各r阵容卡情况!$F$57:$F$73,[1]各r阵容卡情况!AD$57:AD$73,$C9)),0)</f>
        <v>5.9385555450551207E-3</v>
      </c>
      <c r="BR9" s="15">
        <f t="shared" si="15"/>
        <v>0</v>
      </c>
      <c r="BS9" s="15">
        <f t="shared" si="4"/>
        <v>0</v>
      </c>
      <c r="BT9" s="15">
        <f t="shared" si="4"/>
        <v>0</v>
      </c>
      <c r="BU9" s="15">
        <f t="shared" si="4"/>
        <v>0</v>
      </c>
      <c r="BV9" s="15">
        <f t="shared" si="4"/>
        <v>0</v>
      </c>
      <c r="BZ9" s="15">
        <v>4</v>
      </c>
      <c r="CA9" s="26">
        <f>非R武将!CA9</f>
        <v>6</v>
      </c>
      <c r="CB9" s="26">
        <f>非R武将!CB9</f>
        <v>18</v>
      </c>
      <c r="CC9" s="26">
        <f>非R武将!CC9</f>
        <v>30</v>
      </c>
      <c r="CD9" s="26">
        <f>非R武将!CD9</f>
        <v>50</v>
      </c>
      <c r="CE9" s="26">
        <f>非R武将!CE9</f>
        <v>82</v>
      </c>
      <c r="CH9" s="27">
        <f t="shared" si="16"/>
        <v>0</v>
      </c>
      <c r="CI9" s="28">
        <v>0</v>
      </c>
      <c r="CJ9" s="28">
        <v>0</v>
      </c>
      <c r="CK9" s="28">
        <v>0</v>
      </c>
      <c r="CL9" s="28">
        <v>0</v>
      </c>
    </row>
    <row r="10" spans="3:90" x14ac:dyDescent="0.15">
      <c r="C10" s="15">
        <v>5</v>
      </c>
      <c r="D10" s="15">
        <v>4</v>
      </c>
      <c r="E10" s="32">
        <f>IFERROR(IF(求节点([1]基础状态预期!$D$107:$D$145,[1]基础状态预期!F$107:F$145,$C10)&lt;=0,0,求节点([1]基础状态预期!$D$107:$D$145,[1]基础状态预期!F$107:F$145,$C10)),0)</f>
        <v>0</v>
      </c>
      <c r="F10" s="32">
        <f>IFERROR(IF(求节点([1]基础状态预期!$D$107:$D$145,[1]基础状态预期!G$107:G$145,$C10)&lt;=0,0,求节点([1]基础状态预期!$D$107:$D$145,[1]基础状态预期!G$107:G$145,$C10)),0)</f>
        <v>0</v>
      </c>
      <c r="G10" s="32">
        <f>IFERROR(IF(求节点([1]基础状态预期!$D$107:$D$145,[1]基础状态预期!H$107:H$145,$C10)&lt;=0,0,求节点([1]基础状态预期!$D$107:$D$145,[1]基础状态预期!H$107:H$145,$C10)),0)</f>
        <v>0.99010240742490807</v>
      </c>
      <c r="H10" s="32">
        <f>IFERROR(IF(求节点([1]基础状态预期!$D$107:$D$145,[1]基础状态预期!I$107:I$145,$C10)&lt;=0,0,求节点([1]基础状态预期!$D$107:$D$145,[1]基础状态预期!I$107:I$145,$C10)),0)</f>
        <v>1.9802048148498161</v>
      </c>
      <c r="I10" s="32">
        <f>IFERROR(IF(求节点([1]基础状态预期!$D$107:$D$145,[1]基础状态预期!J$107:J$145,$C10)&lt;=0,0,求节点([1]基础状态预期!$D$107:$D$145,[1]基础状态预期!J$107:J$145,$C10)),0)</f>
        <v>0</v>
      </c>
      <c r="J10" s="32">
        <f>IFERROR(IF(求节点([1]基础状态预期!$D$107:$D$145,[1]基础状态预期!K$107:K$145,$C10)&lt;=0,0,求节点([1]基础状态预期!$D$107:$D$145,[1]基础状态预期!K$107:K$145,$C10)),0)</f>
        <v>0</v>
      </c>
      <c r="K10" s="32">
        <f>IFERROR(IF(求节点([1]基础状态预期!$D$107:$D$145,[1]基础状态预期!L$107:L$145,$C10)&lt;=0,0,求节点([1]基础状态预期!$D$107:$D$145,[1]基础状态预期!L$107:L$145,$C10)),0)</f>
        <v>0</v>
      </c>
      <c r="L10" s="32">
        <f>IFERROR(IF(求节点([1]基础状态预期!$D$107:$D$145,[1]基础状态预期!M$107:M$145,$C10)&lt;=0,0,求节点([1]基础状态预期!$D$107:$D$145,[1]基础状态预期!M$107:M$145,$C10)),0)</f>
        <v>0.51115352500847921</v>
      </c>
      <c r="M10" s="32">
        <f>IFERROR(IF(求节点([1]基础状态预期!$D$107:$D$145,[1]基础状态预期!N$107:N$145,$C10)&lt;=0,0,求节点([1]基础状态预期!$D$107:$D$145,[1]基础状态预期!N$107:N$145,$C10)),0)</f>
        <v>0</v>
      </c>
      <c r="N10" s="32">
        <f>IFERROR(IF(求节点([1]基础状态预期!$D$107:$D$145,[1]基础状态预期!O$107:O$145,$C10)&lt;=0,0,求节点([1]基础状态预期!$D$107:$D$145,[1]基础状态预期!O$107:O$145,$C10)),0)</f>
        <v>0</v>
      </c>
      <c r="O10" s="32">
        <f t="shared" si="5"/>
        <v>0</v>
      </c>
      <c r="P10" s="32">
        <f t="shared" si="6"/>
        <v>6</v>
      </c>
      <c r="Q10" s="32">
        <f t="shared" si="7"/>
        <v>10</v>
      </c>
      <c r="R10" s="32">
        <f t="shared" si="8"/>
        <v>22</v>
      </c>
      <c r="S10" s="32">
        <f t="shared" si="9"/>
        <v>50</v>
      </c>
      <c r="T10" s="32">
        <f>IFERROR(IF(求节点([1]基础状态预期!$D$107:$D$145,[1]基础状态预期!P$107:P$145,$C10)&lt;=0,0,求节点([1]基础状态预期!$D$107:$D$145,[1]基础状态预期!P$107:P$145,$C10)),0)</f>
        <v>0</v>
      </c>
      <c r="U10" s="32">
        <f>IFERROR(IF(求节点([1]基础状态预期!$D$107:$D$145,[1]基础状态预期!Q$107:Q$145,$C10)&lt;=0,0,求节点([1]基础状态预期!$D$107:$D$145,[1]基础状态预期!Q$107:Q$145,$C10)),0)</f>
        <v>0</v>
      </c>
      <c r="V10" s="32">
        <f>IFERROR(IF(求节点([1]基础状态预期!$D$107:$D$145,[1]基础状态预期!R$107:R$145,$C10)&lt;=0,0,求节点([1]基础状态预期!$D$107:$D$145,[1]基础状态预期!R$107:R$145,$C10)),0)</f>
        <v>0.2</v>
      </c>
      <c r="W10" s="32">
        <f>IFERROR(IF(求节点([1]基础状态预期!$D$107:$D$145,[1]基础状态预期!S$107:S$145,$C10)&lt;=0,0,求节点([1]基础状态预期!$D$107:$D$145,[1]基础状态预期!S$107:S$145,$C10)),0)</f>
        <v>0.2</v>
      </c>
      <c r="X10" s="32">
        <f>IFERROR(IF(求节点([1]基础状态预期!$D$107:$D$145,[1]基础状态预期!T$107:T$145,$C10)&lt;=0,0,求节点([1]基础状态预期!$D$107:$D$145,[1]基础状态预期!T$107:T$145,$C10)),0)</f>
        <v>0</v>
      </c>
      <c r="Y10" s="32">
        <f>IFERROR(IF(求节点([1]基础状态预期!$D$107:$D$145,[1]基础状态预期!U$107:U$145,$C10)&lt;=0,0,求节点([1]基础状态预期!$D$107:$D$145,[1]基础状态预期!U$107:U$145,$C10)),0)</f>
        <v>0</v>
      </c>
      <c r="Z10" s="32">
        <f>IFERROR(IF(求节点([1]基础状态预期!$D$107:$D$145,[1]基础状态预期!V$107:V$145,$C10)&lt;=0,0,求节点([1]基础状态预期!$D$107:$D$145,[1]基础状态预期!V$107:V$145,$C10)),0)</f>
        <v>0</v>
      </c>
      <c r="AA10" s="32">
        <f>IFERROR(IF(求节点([1]基础状态预期!$D$107:$D$145,[1]基础状态预期!W$107:W$145,$C10)&lt;=0,0,求节点([1]基础状态预期!$D$107:$D$145,[1]基础状态预期!W$107:W$145,$C10)),0)</f>
        <v>10</v>
      </c>
      <c r="AB10" s="32">
        <f>IFERROR(IF(求节点([1]基础状态预期!$D$107:$D$145,[1]基础状态预期!X$107:X$145,$C10)&lt;=0,0,求节点([1]基础状态预期!$D$107:$D$145,[1]基础状态预期!X$107:X$145,$C10)),0)</f>
        <v>10</v>
      </c>
      <c r="AC10" s="32">
        <f>IFERROR(IF(求节点([1]基础状态预期!$D$107:$D$145,[1]基础状态预期!Y$107:Y$145,$C10)&lt;=0,0,求节点([1]基础状态预期!$D$107:$D$145,[1]基础状态预期!Y$107:Y$145,$C10)),0)</f>
        <v>0</v>
      </c>
      <c r="AD10" s="32">
        <f>IFERROR(IF(求节点([1]基础状态预期!$D$107:$D$145,[1]基础状态预期!Z$107:Z$145,$C10)&lt;=0,0,求节点([1]基础状态预期!$D$107:$D$145,[1]基础状态预期!Z$107:Z$145,$C10)),0)</f>
        <v>0</v>
      </c>
      <c r="AE10" s="32">
        <f>IFERROR(IF(求节点([1]基础状态预期!$D$107:$D$145,[1]基础状态预期!AA$107:AA$145,$C10)&lt;=0,0,求节点([1]基础状态预期!$D$107:$D$145,[1]基础状态预期!AA$107:AA$145,$C10)),0)</f>
        <v>0</v>
      </c>
      <c r="AF10" s="32">
        <f>IFERROR(IF(求节点([1]基础状态预期!$D$107:$D$145,[1]基础状态预期!AB$107:AB$145,$C10)&lt;=0,0,求节点([1]基础状态预期!$D$107:$D$145,[1]基础状态预期!AB$107:AB$145,$C10)),0)</f>
        <v>8.8448125179241416E-2</v>
      </c>
      <c r="AG10" s="32">
        <f>IFERROR(IF(求节点([1]基础状态预期!$D$107:$D$145,[1]基础状态预期!AC$107:AC$145,$C10)&lt;=0,0,求节点([1]基础状态预期!$D$107:$D$145,[1]基础状态预期!AC$107:AC$145,$C10)),0)</f>
        <v>8.8448125179241416E-2</v>
      </c>
      <c r="AH10" s="32">
        <f>IFERROR(IF(求节点([1]基础状态预期!$D$107:$D$145,[1]基础状态预期!AD$107:AD$145,$C10)&lt;=0,0,求节点([1]基础状态预期!$D$107:$D$145,[1]基础状态预期!AD$107:AD$145,$C10)),0)</f>
        <v>0</v>
      </c>
      <c r="AI10" s="15">
        <f t="shared" si="10"/>
        <v>0</v>
      </c>
      <c r="AJ10" s="15">
        <f t="shared" si="1"/>
        <v>0</v>
      </c>
      <c r="AK10" s="15">
        <f t="shared" si="1"/>
        <v>0</v>
      </c>
      <c r="AL10" s="15">
        <f t="shared" si="1"/>
        <v>0</v>
      </c>
      <c r="AM10" s="15">
        <f t="shared" si="1"/>
        <v>0</v>
      </c>
      <c r="AN10" s="15">
        <v>0</v>
      </c>
      <c r="AO10" s="15">
        <f>IFERROR(IF(求节点([1]各r阵容卡情况!$F$57:$F$73,[1]各r阵容卡情况!G$57:G$73,$C10)&lt;=0,0,求节点([1]各r阵容卡情况!$F$57:$F$73,[1]各r阵容卡情况!G$57:G$73,$C10)),0)</f>
        <v>1.9802048148498161</v>
      </c>
      <c r="AP10" s="15">
        <f>IFERROR(IF(求节点([1]各r阵容卡情况!$F$57:$F$73,[1]各r阵容卡情况!H$57:H$73,$C10)&lt;=0,0,求节点([1]各r阵容卡情况!$F$57:$F$73,[1]各r阵容卡情况!H$57:H$73,$C10)),0)</f>
        <v>0</v>
      </c>
      <c r="AQ10" s="15">
        <f>IFERROR(IF(求节点([1]各r阵容卡情况!$F$57:$F$73,[1]各r阵容卡情况!I$57:I$73,$C10)&lt;=0,0,求节点([1]各r阵容卡情况!$F$57:$F$73,[1]各r阵容卡情况!I$57:I$73,$C10)),0)</f>
        <v>0</v>
      </c>
      <c r="AR10" s="15">
        <f>IFERROR(IF(求节点([1]各r阵容卡情况!$F$57:$F$73,[1]各r阵容卡情况!J$57:J$73,$C10)&lt;=0,0,求节点([1]各r阵容卡情况!$F$57:$F$73,[1]各r阵容卡情况!J$57:J$73,$C10)),0)</f>
        <v>0</v>
      </c>
      <c r="AS10" s="15">
        <v>0</v>
      </c>
      <c r="AT10" s="15">
        <f>IFERROR(IF(求节点([1]各r阵容卡情况!$F$57:$F$73,[1]各r阵容卡情况!K$57:K$73,$C10)&lt;=0,0,求节点([1]各r阵容卡情况!$F$57:$F$73,[1]各r阵容卡情况!K$57:K$73,$C10)),0)</f>
        <v>1.4851536111373622</v>
      </c>
      <c r="AU10" s="15">
        <f>IFERROR(IF(求节点([1]各r阵容卡情况!$F$57:$F$73,[1]各r阵容卡情况!L$57:L$73,$C10)&lt;=0,0,求节点([1]各r阵容卡情况!$F$57:$F$73,[1]各r阵容卡情况!L$57:L$73,$C10)),0)</f>
        <v>0.51115352500847921</v>
      </c>
      <c r="AV10" s="15">
        <f>IFERROR(IF(求节点([1]各r阵容卡情况!$F$57:$F$73,[1]各r阵容卡情况!M$57:M$73,$C10)&lt;=0,0,求节点([1]各r阵容卡情况!$F$57:$F$73,[1]各r阵容卡情况!M$57:M$73,$C10)),0)</f>
        <v>0</v>
      </c>
      <c r="AW10" s="15">
        <f>IFERROR(IF(求节点([1]各r阵容卡情况!$F$57:$F$73,[1]各r阵容卡情况!N$57:N$73,$C10)&lt;=0,0,求节点([1]各r阵容卡情况!$F$57:$F$73,[1]各r阵容卡情况!N$57:N$73,$C10)),0)</f>
        <v>0</v>
      </c>
      <c r="AX10" s="15">
        <f t="shared" si="11"/>
        <v>0</v>
      </c>
      <c r="AY10" s="15">
        <f t="shared" si="2"/>
        <v>9</v>
      </c>
      <c r="AZ10" s="15">
        <f t="shared" si="2"/>
        <v>10</v>
      </c>
      <c r="BA10" s="15">
        <f t="shared" si="2"/>
        <v>22</v>
      </c>
      <c r="BB10" s="15">
        <f t="shared" si="2"/>
        <v>50</v>
      </c>
      <c r="BC10" s="15">
        <v>0</v>
      </c>
      <c r="BD10" s="15">
        <f>IFERROR(IF(求节点([1]各r阵容卡情况!$F$57:$F$73,[1]各r阵容卡情况!S$57:S$73,$C10)&lt;=0,0,求节点([1]各r阵容卡情况!$F$57:$F$73,[1]各r阵容卡情况!S$57:S$73,$C10)),0)</f>
        <v>0.2</v>
      </c>
      <c r="BE10" s="15">
        <f>IFERROR(IF(求节点([1]各r阵容卡情况!$F$57:$F$73,[1]各r阵容卡情况!T$57:T$73,$C10)&lt;=0,0,求节点([1]各r阵容卡情况!$F$57:$F$73,[1]各r阵容卡情况!T$57:T$73,$C10)),0)</f>
        <v>0.2</v>
      </c>
      <c r="BF10" s="15">
        <f>IFERROR(IF(求节点([1]各r阵容卡情况!$F$57:$F$73,[1]各r阵容卡情况!U$57:U$73,$C10)&lt;=0,0,求节点([1]各r阵容卡情况!$F$57:$F$73,[1]各r阵容卡情况!U$57:U$73,$C10)),0)</f>
        <v>0.2</v>
      </c>
      <c r="BG10" s="15">
        <f>IFERROR(IF(求节点([1]各r阵容卡情况!$F$57:$F$73,[1]各r阵容卡情况!V$57:V$73,$C10)&lt;=0,0,求节点([1]各r阵容卡情况!$F$57:$F$73,[1]各r阵容卡情况!V$57:V$73,$C10)),0)</f>
        <v>0.2</v>
      </c>
      <c r="BH10" s="15">
        <f t="shared" si="12"/>
        <v>5</v>
      </c>
      <c r="BI10" s="15">
        <f t="shared" si="3"/>
        <v>5</v>
      </c>
      <c r="BJ10" s="15">
        <f t="shared" si="13"/>
        <v>5</v>
      </c>
      <c r="BK10" s="15">
        <f t="shared" si="14"/>
        <v>5</v>
      </c>
      <c r="BL10" s="15">
        <f t="shared" si="14"/>
        <v>5</v>
      </c>
      <c r="BM10" s="15">
        <v>0</v>
      </c>
      <c r="BN10" s="15">
        <f>IFERROR(IF(求节点([1]各r阵容卡情况!$F$57:$F$73,[1]各r阵容卡情况!AA$57:AA$73,$C10)&lt;=0,0,求节点([1]各r阵容卡情况!$F$57:$F$73,[1]各r阵容卡情况!AA$57:AA$73,$C10)),0)</f>
        <v>0</v>
      </c>
      <c r="BO10" s="15">
        <f>IFERROR(IF(求节点([1]各r阵容卡情况!$F$57:$F$73,[1]各r阵容卡情况!AB$57:AB$73,$C10)&lt;=0,0,求节点([1]各r阵容卡情况!$F$57:$F$73,[1]各r阵容卡情况!AB$57:AB$73,$C10)),0)</f>
        <v>7.4231944313189E-3</v>
      </c>
      <c r="BP10" s="15">
        <f>IFERROR(IF(求节点([1]各r阵容卡情况!$F$57:$F$73,[1]各r阵容卡情况!AC$57:AC$73,$C10)&lt;=0,0,求节点([1]各r阵容卡情况!$F$57:$F$73,[1]各r阵容卡情况!AC$57:AC$73,$C10)),0)</f>
        <v>7.4231944313189E-3</v>
      </c>
      <c r="BQ10" s="15">
        <f>IFERROR(IF(求节点([1]各r阵容卡情况!$F$57:$F$73,[1]各r阵容卡情况!AD$57:AD$73,$C10)&lt;=0,0,求节点([1]各r阵容卡情况!$F$57:$F$73,[1]各r阵容卡情况!AD$57:AD$73,$C10)),0)</f>
        <v>7.4231944313189E-3</v>
      </c>
      <c r="BR10" s="15">
        <f t="shared" si="15"/>
        <v>0</v>
      </c>
      <c r="BS10" s="15">
        <f t="shared" si="4"/>
        <v>0</v>
      </c>
      <c r="BT10" s="15">
        <f t="shared" si="4"/>
        <v>0</v>
      </c>
      <c r="BU10" s="15">
        <f t="shared" si="4"/>
        <v>0</v>
      </c>
      <c r="BV10" s="15">
        <f t="shared" si="4"/>
        <v>0</v>
      </c>
      <c r="BZ10" s="15">
        <v>5</v>
      </c>
      <c r="CA10" s="26">
        <f>非R武将!CA10</f>
        <v>8</v>
      </c>
      <c r="CB10" s="26">
        <f>非R武将!CB10</f>
        <v>21</v>
      </c>
      <c r="CC10" s="26">
        <f>非R武将!CC10</f>
        <v>35</v>
      </c>
      <c r="CD10" s="26">
        <f>非R武将!CD10</f>
        <v>58</v>
      </c>
      <c r="CE10" s="26">
        <f>非R武将!CE10</f>
        <v>90</v>
      </c>
      <c r="CH10" s="27">
        <f t="shared" si="16"/>
        <v>0</v>
      </c>
      <c r="CI10" s="28">
        <v>0</v>
      </c>
      <c r="CJ10" s="28">
        <v>0</v>
      </c>
      <c r="CK10" s="28">
        <v>0</v>
      </c>
      <c r="CL10" s="28">
        <v>0</v>
      </c>
    </row>
    <row r="11" spans="3:90" x14ac:dyDescent="0.15">
      <c r="C11" s="15">
        <v>6</v>
      </c>
      <c r="D11" s="15">
        <v>5</v>
      </c>
      <c r="E11" s="32">
        <f>IFERROR(IF(求节点([1]基础状态预期!$D$107:$D$145,[1]基础状态预期!F$107:F$145,$C11)&lt;=0,0,求节点([1]基础状态预期!$D$107:$D$145,[1]基础状态预期!F$107:F$145,$C11)),0)</f>
        <v>0</v>
      </c>
      <c r="F11" s="32">
        <f>IFERROR(IF(求节点([1]基础状态预期!$D$107:$D$145,[1]基础状态预期!G$107:G$145,$C11)&lt;=0,0,求节点([1]基础状态预期!$D$107:$D$145,[1]基础状态预期!G$107:G$145,$C11)),0)</f>
        <v>0</v>
      </c>
      <c r="G11" s="32">
        <f>IFERROR(IF(求节点([1]基础状态预期!$D$107:$D$145,[1]基础状态预期!H$107:H$145,$C11)&lt;=0,0,求节点([1]基础状态预期!$D$107:$D$145,[1]基础状态预期!H$107:H$145,$C11)),0)</f>
        <v>1.1881228889098896</v>
      </c>
      <c r="H11" s="32">
        <f>IFERROR(IF(求节点([1]基础状态预期!$D$107:$D$145,[1]基础状态预期!I$107:I$145,$C11)&lt;=0,0,求节点([1]基础状态预期!$D$107:$D$145,[1]基础状态预期!I$107:I$145,$C11)),0)</f>
        <v>2.3762457778197792</v>
      </c>
      <c r="I11" s="32">
        <f>IFERROR(IF(求节点([1]基础状态预期!$D$107:$D$145,[1]基础状态预期!J$107:J$145,$C11)&lt;=0,0,求节点([1]基础状态预期!$D$107:$D$145,[1]基础状态预期!J$107:J$145,$C11)),0)</f>
        <v>0</v>
      </c>
      <c r="J11" s="32">
        <f>IFERROR(IF(求节点([1]基础状态预期!$D$107:$D$145,[1]基础状态预期!K$107:K$145,$C11)&lt;=0,0,求节点([1]基础状态预期!$D$107:$D$145,[1]基础状态预期!K$107:K$145,$C11)),0)</f>
        <v>0</v>
      </c>
      <c r="K11" s="32">
        <f>IFERROR(IF(求节点([1]基础状态预期!$D$107:$D$145,[1]基础状态预期!L$107:L$145,$C11)&lt;=0,0,求节点([1]基础状态预期!$D$107:$D$145,[1]基础状态预期!L$107:L$145,$C11)),0)</f>
        <v>0</v>
      </c>
      <c r="L11" s="32">
        <f>IFERROR(IF(求节点([1]基础状态预期!$D$107:$D$145,[1]基础状态预期!M$107:M$145,$C11)&lt;=0,0,求节点([1]基础状态预期!$D$107:$D$145,[1]基础状态预期!M$107:M$145,$C11)),0)</f>
        <v>0.61338423001017506</v>
      </c>
      <c r="M11" s="32">
        <f>IFERROR(IF(求节点([1]基础状态预期!$D$107:$D$145,[1]基础状态预期!N$107:N$145,$C11)&lt;=0,0,求节点([1]基础状态预期!$D$107:$D$145,[1]基础状态预期!N$107:N$145,$C11)),0)</f>
        <v>0</v>
      </c>
      <c r="N11" s="32">
        <f>IFERROR(IF(求节点([1]基础状态预期!$D$107:$D$145,[1]基础状态预期!O$107:O$145,$C11)&lt;=0,0,求节点([1]基础状态预期!$D$107:$D$145,[1]基础状态预期!O$107:O$145,$C11)),0)</f>
        <v>0</v>
      </c>
      <c r="O11" s="32">
        <f t="shared" si="5"/>
        <v>0</v>
      </c>
      <c r="P11" s="32">
        <f t="shared" si="6"/>
        <v>6</v>
      </c>
      <c r="Q11" s="32">
        <f t="shared" si="7"/>
        <v>10</v>
      </c>
      <c r="R11" s="32">
        <f t="shared" si="8"/>
        <v>22</v>
      </c>
      <c r="S11" s="32">
        <f t="shared" si="9"/>
        <v>50</v>
      </c>
      <c r="T11" s="32">
        <f>IFERROR(IF(求节点([1]基础状态预期!$D$107:$D$145,[1]基础状态预期!P$107:P$145,$C11)&lt;=0,0,求节点([1]基础状态预期!$D$107:$D$145,[1]基础状态预期!P$107:P$145,$C11)),0)</f>
        <v>0</v>
      </c>
      <c r="U11" s="32">
        <f>IFERROR(IF(求节点([1]基础状态预期!$D$107:$D$145,[1]基础状态预期!Q$107:Q$145,$C11)&lt;=0,0,求节点([1]基础状态预期!$D$107:$D$145,[1]基础状态预期!Q$107:Q$145,$C11)),0)</f>
        <v>0</v>
      </c>
      <c r="V11" s="32">
        <f>IFERROR(IF(求节点([1]基础状态预期!$D$107:$D$145,[1]基础状态预期!R$107:R$145,$C11)&lt;=0,0,求节点([1]基础状态预期!$D$107:$D$145,[1]基础状态预期!R$107:R$145,$C11)),0)</f>
        <v>0.24</v>
      </c>
      <c r="W11" s="32">
        <f>IFERROR(IF(求节点([1]基础状态预期!$D$107:$D$145,[1]基础状态预期!S$107:S$145,$C11)&lt;=0,0,求节点([1]基础状态预期!$D$107:$D$145,[1]基础状态预期!S$107:S$145,$C11)),0)</f>
        <v>0.24</v>
      </c>
      <c r="X11" s="32">
        <f>IFERROR(IF(求节点([1]基础状态预期!$D$107:$D$145,[1]基础状态预期!T$107:T$145,$C11)&lt;=0,0,求节点([1]基础状态预期!$D$107:$D$145,[1]基础状态预期!T$107:T$145,$C11)),0)</f>
        <v>0</v>
      </c>
      <c r="Y11" s="32">
        <f>IFERROR(IF(求节点([1]基础状态预期!$D$107:$D$145,[1]基础状态预期!U$107:U$145,$C11)&lt;=0,0,求节点([1]基础状态预期!$D$107:$D$145,[1]基础状态预期!U$107:U$145,$C11)),0)</f>
        <v>0</v>
      </c>
      <c r="Z11" s="32">
        <f>IFERROR(IF(求节点([1]基础状态预期!$D$107:$D$145,[1]基础状态预期!V$107:V$145,$C11)&lt;=0,0,求节点([1]基础状态预期!$D$107:$D$145,[1]基础状态预期!V$107:V$145,$C11)),0)</f>
        <v>0</v>
      </c>
      <c r="AA11" s="32">
        <f>IFERROR(IF(求节点([1]基础状态预期!$D$107:$D$145,[1]基础状态预期!W$107:W$145,$C11)&lt;=0,0,求节点([1]基础状态预期!$D$107:$D$145,[1]基础状态预期!W$107:W$145,$C11)),0)</f>
        <v>12</v>
      </c>
      <c r="AB11" s="32">
        <f>IFERROR(IF(求节点([1]基础状态预期!$D$107:$D$145,[1]基础状态预期!X$107:X$145,$C11)&lt;=0,0,求节点([1]基础状态预期!$D$107:$D$145,[1]基础状态预期!X$107:X$145,$C11)),0)</f>
        <v>12</v>
      </c>
      <c r="AC11" s="32">
        <f>IFERROR(IF(求节点([1]基础状态预期!$D$107:$D$145,[1]基础状态预期!Y$107:Y$145,$C11)&lt;=0,0,求节点([1]基础状态预期!$D$107:$D$145,[1]基础状态预期!Y$107:Y$145,$C11)),0)</f>
        <v>0</v>
      </c>
      <c r="AD11" s="32">
        <f>IFERROR(IF(求节点([1]基础状态预期!$D$107:$D$145,[1]基础状态预期!Z$107:Z$145,$C11)&lt;=0,0,求节点([1]基础状态预期!$D$107:$D$145,[1]基础状态预期!Z$107:Z$145,$C11)),0)</f>
        <v>0</v>
      </c>
      <c r="AE11" s="32">
        <f>IFERROR(IF(求节点([1]基础状态预期!$D$107:$D$145,[1]基础状态预期!AA$107:AA$145,$C11)&lt;=0,0,求节点([1]基础状态预期!$D$107:$D$145,[1]基础状态预期!AA$107:AA$145,$C11)),0)</f>
        <v>0</v>
      </c>
      <c r="AF11" s="32">
        <f>IFERROR(IF(求节点([1]基础状态预期!$D$107:$D$145,[1]基础状态预期!AB$107:AB$145,$C11)&lt;=0,0,求节点([1]基础状态预期!$D$107:$D$145,[1]基础状态预期!AB$107:AB$145,$C11)),0)</f>
        <v>0.1061377502150897</v>
      </c>
      <c r="AG11" s="32">
        <f>IFERROR(IF(求节点([1]基础状态预期!$D$107:$D$145,[1]基础状态预期!AC$107:AC$145,$C11)&lt;=0,0,求节点([1]基础状态预期!$D$107:$D$145,[1]基础状态预期!AC$107:AC$145,$C11)),0)</f>
        <v>0.1061377502150897</v>
      </c>
      <c r="AH11" s="32">
        <f>IFERROR(IF(求节点([1]基础状态预期!$D$107:$D$145,[1]基础状态预期!AD$107:AD$145,$C11)&lt;=0,0,求节点([1]基础状态预期!$D$107:$D$145,[1]基础状态预期!AD$107:AD$145,$C11)),0)</f>
        <v>0</v>
      </c>
      <c r="AI11" s="15">
        <f t="shared" si="10"/>
        <v>0</v>
      </c>
      <c r="AJ11" s="15">
        <f t="shared" si="1"/>
        <v>0</v>
      </c>
      <c r="AK11" s="15">
        <f t="shared" si="1"/>
        <v>0</v>
      </c>
      <c r="AL11" s="15">
        <f t="shared" si="1"/>
        <v>0</v>
      </c>
      <c r="AM11" s="15">
        <f t="shared" si="1"/>
        <v>0</v>
      </c>
      <c r="AN11" s="15">
        <v>0</v>
      </c>
      <c r="AO11" s="15">
        <f>IFERROR(IF(求节点([1]各r阵容卡情况!$F$57:$F$73,[1]各r阵容卡情况!G$57:G$73,$C11)&lt;=0,0,求节点([1]各r阵容卡情况!$F$57:$F$73,[1]各r阵容卡情况!G$57:G$73,$C11)),0)</f>
        <v>2.3762457778197792</v>
      </c>
      <c r="AP11" s="15">
        <f>IFERROR(IF(求节点([1]各r阵容卡情况!$F$57:$F$73,[1]各r阵容卡情况!H$57:H$73,$C11)&lt;=0,0,求节点([1]各r阵容卡情况!$F$57:$F$73,[1]各r阵容卡情况!H$57:H$73,$C11)),0)</f>
        <v>0</v>
      </c>
      <c r="AQ11" s="15">
        <f>IFERROR(IF(求节点([1]各r阵容卡情况!$F$57:$F$73,[1]各r阵容卡情况!I$57:I$73,$C11)&lt;=0,0,求节点([1]各r阵容卡情况!$F$57:$F$73,[1]各r阵容卡情况!I$57:I$73,$C11)),0)</f>
        <v>0</v>
      </c>
      <c r="AR11" s="15">
        <f>IFERROR(IF(求节点([1]各r阵容卡情况!$F$57:$F$73,[1]各r阵容卡情况!J$57:J$73,$C11)&lt;=0,0,求节点([1]各r阵容卡情况!$F$57:$F$73,[1]各r阵容卡情况!J$57:J$73,$C11)),0)</f>
        <v>0</v>
      </c>
      <c r="AS11" s="15">
        <v>0</v>
      </c>
      <c r="AT11" s="15">
        <f>IFERROR(IF(求节点([1]各r阵容卡情况!$F$57:$F$73,[1]各r阵容卡情况!K$57:K$73,$C11)&lt;=0,0,求节点([1]各r阵容卡情况!$F$57:$F$73,[1]各r阵容卡情况!K$57:K$73,$C11)),0)</f>
        <v>1.7821843333648346</v>
      </c>
      <c r="AU11" s="15">
        <f>IFERROR(IF(求节点([1]各r阵容卡情况!$F$57:$F$73,[1]各r阵容卡情况!L$57:L$73,$C11)&lt;=0,0,求节点([1]各r阵容卡情况!$F$57:$F$73,[1]各r阵容卡情况!L$57:L$73,$C11)),0)</f>
        <v>0.61338423001017506</v>
      </c>
      <c r="AV11" s="15">
        <f>IFERROR(IF(求节点([1]各r阵容卡情况!$F$57:$F$73,[1]各r阵容卡情况!M$57:M$73,$C11)&lt;=0,0,求节点([1]各r阵容卡情况!$F$57:$F$73,[1]各r阵容卡情况!M$57:M$73,$C11)),0)</f>
        <v>0</v>
      </c>
      <c r="AW11" s="15">
        <f>IFERROR(IF(求节点([1]各r阵容卡情况!$F$57:$F$73,[1]各r阵容卡情况!N$57:N$73,$C11)&lt;=0,0,求节点([1]各r阵容卡情况!$F$57:$F$73,[1]各r阵容卡情况!N$57:N$73,$C11)),0)</f>
        <v>0</v>
      </c>
      <c r="AX11" s="15">
        <f t="shared" si="11"/>
        <v>0</v>
      </c>
      <c r="AY11" s="15">
        <f t="shared" si="2"/>
        <v>9</v>
      </c>
      <c r="AZ11" s="15">
        <f t="shared" si="2"/>
        <v>10</v>
      </c>
      <c r="BA11" s="15">
        <f t="shared" si="2"/>
        <v>22</v>
      </c>
      <c r="BB11" s="15">
        <f t="shared" si="2"/>
        <v>50</v>
      </c>
      <c r="BC11" s="15">
        <v>0</v>
      </c>
      <c r="BD11" s="15">
        <f>IFERROR(IF(求节点([1]各r阵容卡情况!$F$57:$F$73,[1]各r阵容卡情况!S$57:S$73,$C11)&lt;=0,0,求节点([1]各r阵容卡情况!$F$57:$F$73,[1]各r阵容卡情况!S$57:S$73,$C11)),0)</f>
        <v>0.24</v>
      </c>
      <c r="BE11" s="15">
        <f>IFERROR(IF(求节点([1]各r阵容卡情况!$F$57:$F$73,[1]各r阵容卡情况!T$57:T$73,$C11)&lt;=0,0,求节点([1]各r阵容卡情况!$F$57:$F$73,[1]各r阵容卡情况!T$57:T$73,$C11)),0)</f>
        <v>0.24</v>
      </c>
      <c r="BF11" s="15">
        <f>IFERROR(IF(求节点([1]各r阵容卡情况!$F$57:$F$73,[1]各r阵容卡情况!U$57:U$73,$C11)&lt;=0,0,求节点([1]各r阵容卡情况!$F$57:$F$73,[1]各r阵容卡情况!U$57:U$73,$C11)),0)</f>
        <v>0.24</v>
      </c>
      <c r="BG11" s="15">
        <f>IFERROR(IF(求节点([1]各r阵容卡情况!$F$57:$F$73,[1]各r阵容卡情况!V$57:V$73,$C11)&lt;=0,0,求节点([1]各r阵容卡情况!$F$57:$F$73,[1]各r阵容卡情况!V$57:V$73,$C11)),0)</f>
        <v>0.24</v>
      </c>
      <c r="BH11" s="15">
        <f t="shared" si="12"/>
        <v>6</v>
      </c>
      <c r="BI11" s="15">
        <f t="shared" si="3"/>
        <v>6</v>
      </c>
      <c r="BJ11" s="15">
        <f t="shared" si="13"/>
        <v>6</v>
      </c>
      <c r="BK11" s="15">
        <f t="shared" si="14"/>
        <v>6</v>
      </c>
      <c r="BL11" s="15">
        <f t="shared" si="14"/>
        <v>6</v>
      </c>
      <c r="BM11" s="15">
        <v>0</v>
      </c>
      <c r="BN11" s="15">
        <f>IFERROR(IF(求节点([1]各r阵容卡情况!$F$57:$F$73,[1]各r阵容卡情况!AA$57:AA$73,$C11)&lt;=0,0,求节点([1]各r阵容卡情况!$F$57:$F$73,[1]各r阵容卡情况!AA$57:AA$73,$C11)),0)</f>
        <v>0</v>
      </c>
      <c r="BO11" s="15">
        <f>IFERROR(IF(求节点([1]各r阵容卡情况!$F$57:$F$73,[1]各r阵容卡情况!AB$57:AB$73,$C11)&lt;=0,0,求节点([1]各r阵容卡情况!$F$57:$F$73,[1]各r阵容卡情况!AB$57:AB$73,$C11)),0)</f>
        <v>8.9078333175826793E-3</v>
      </c>
      <c r="BP11" s="15">
        <f>IFERROR(IF(求节点([1]各r阵容卡情况!$F$57:$F$73,[1]各r阵容卡情况!AC$57:AC$73,$C11)&lt;=0,0,求节点([1]各r阵容卡情况!$F$57:$F$73,[1]各r阵容卡情况!AC$57:AC$73,$C11)),0)</f>
        <v>8.9078333175826793E-3</v>
      </c>
      <c r="BQ11" s="15">
        <f>IFERROR(IF(求节点([1]各r阵容卡情况!$F$57:$F$73,[1]各r阵容卡情况!AD$57:AD$73,$C11)&lt;=0,0,求节点([1]各r阵容卡情况!$F$57:$F$73,[1]各r阵容卡情况!AD$57:AD$73,$C11)),0)</f>
        <v>8.9078333175826793E-3</v>
      </c>
      <c r="BR11" s="15">
        <f t="shared" si="15"/>
        <v>0</v>
      </c>
      <c r="BS11" s="15">
        <f t="shared" si="4"/>
        <v>0</v>
      </c>
      <c r="BT11" s="15">
        <f t="shared" si="4"/>
        <v>0</v>
      </c>
      <c r="BU11" s="15">
        <f t="shared" si="4"/>
        <v>0</v>
      </c>
      <c r="BV11" s="15">
        <f t="shared" si="4"/>
        <v>0</v>
      </c>
      <c r="BZ11" s="15">
        <v>6</v>
      </c>
      <c r="CA11" s="26">
        <f>非R武将!CA11</f>
        <v>9</v>
      </c>
      <c r="CB11" s="26">
        <f>非R武将!CB11</f>
        <v>24</v>
      </c>
      <c r="CC11" s="26">
        <f>非R武将!CC11</f>
        <v>40</v>
      </c>
      <c r="CD11" s="26">
        <f>非R武将!CD11</f>
        <v>65</v>
      </c>
      <c r="CE11" s="26">
        <f>非R武将!CE11</f>
        <v>98</v>
      </c>
      <c r="CH11" s="27">
        <f t="shared" si="16"/>
        <v>0</v>
      </c>
      <c r="CI11" s="28">
        <v>0</v>
      </c>
      <c r="CJ11" s="28">
        <v>0</v>
      </c>
      <c r="CK11" s="28">
        <v>0</v>
      </c>
      <c r="CL11" s="28">
        <v>0</v>
      </c>
    </row>
    <row r="12" spans="3:90" x14ac:dyDescent="0.15">
      <c r="C12" s="15">
        <v>7</v>
      </c>
      <c r="D12" s="15">
        <v>5</v>
      </c>
      <c r="E12" s="32">
        <f>IFERROR(IF(求节点([1]基础状态预期!$D$107:$D$145,[1]基础状态预期!F$107:F$145,$C12)&lt;=0,0,求节点([1]基础状态预期!$D$107:$D$145,[1]基础状态预期!F$107:F$145,$C12)),0)</f>
        <v>0</v>
      </c>
      <c r="F12" s="32">
        <f>IFERROR(IF(求节点([1]基础状态预期!$D$107:$D$145,[1]基础状态预期!G$107:G$145,$C12)&lt;=0,0,求节点([1]基础状态预期!$D$107:$D$145,[1]基础状态预期!G$107:G$145,$C12)),0)</f>
        <v>0</v>
      </c>
      <c r="G12" s="32">
        <f>IFERROR(IF(求节点([1]基础状态预期!$D$107:$D$145,[1]基础状态预期!H$107:H$145,$C12)&lt;=0,0,求节点([1]基础状态预期!$D$107:$D$145,[1]基础状态预期!H$107:H$145,$C12)),0)</f>
        <v>1.3861433703948713</v>
      </c>
      <c r="H12" s="32">
        <f>IFERROR(IF(求节点([1]基础状态预期!$D$107:$D$145,[1]基础状态预期!I$107:I$145,$C12)&lt;=0,0,求节点([1]基础状态预期!$D$107:$D$145,[1]基础状态预期!I$107:I$145,$C12)),0)</f>
        <v>2.7722867407897427</v>
      </c>
      <c r="I12" s="32">
        <f>IFERROR(IF(求节点([1]基础状态预期!$D$107:$D$145,[1]基础状态预期!J$107:J$145,$C12)&lt;=0,0,求节点([1]基础状态预期!$D$107:$D$145,[1]基础状态预期!J$107:J$145,$C12)),0)</f>
        <v>0</v>
      </c>
      <c r="J12" s="32">
        <f>IFERROR(IF(求节点([1]基础状态预期!$D$107:$D$145,[1]基础状态预期!K$107:K$145,$C12)&lt;=0,0,求节点([1]基础状态预期!$D$107:$D$145,[1]基础状态预期!K$107:K$145,$C12)),0)</f>
        <v>0</v>
      </c>
      <c r="K12" s="32">
        <f>IFERROR(IF(求节点([1]基础状态预期!$D$107:$D$145,[1]基础状态预期!L$107:L$145,$C12)&lt;=0,0,求节点([1]基础状态预期!$D$107:$D$145,[1]基础状态预期!L$107:L$145,$C12)),0)</f>
        <v>0</v>
      </c>
      <c r="L12" s="32">
        <f>IFERROR(IF(求节点([1]基础状态预期!$D$107:$D$145,[1]基础状态预期!M$107:M$145,$C12)&lt;=0,0,求节点([1]基础状态预期!$D$107:$D$145,[1]基础状态预期!M$107:M$145,$C12)),0)</f>
        <v>0.7156149350118709</v>
      </c>
      <c r="M12" s="32">
        <f>IFERROR(IF(求节点([1]基础状态预期!$D$107:$D$145,[1]基础状态预期!N$107:N$145,$C12)&lt;=0,0,求节点([1]基础状态预期!$D$107:$D$145,[1]基础状态预期!N$107:N$145,$C12)),0)</f>
        <v>0</v>
      </c>
      <c r="N12" s="32">
        <f>IFERROR(IF(求节点([1]基础状态预期!$D$107:$D$145,[1]基础状态预期!O$107:O$145,$C12)&lt;=0,0,求节点([1]基础状态预期!$D$107:$D$145,[1]基础状态预期!O$107:O$145,$C12)),0)</f>
        <v>0</v>
      </c>
      <c r="O12" s="32">
        <f t="shared" si="5"/>
        <v>0</v>
      </c>
      <c r="P12" s="32">
        <f t="shared" si="6"/>
        <v>6</v>
      </c>
      <c r="Q12" s="32">
        <f t="shared" si="7"/>
        <v>10</v>
      </c>
      <c r="R12" s="32">
        <f t="shared" si="8"/>
        <v>22</v>
      </c>
      <c r="S12" s="32">
        <f t="shared" si="9"/>
        <v>50</v>
      </c>
      <c r="T12" s="32">
        <f>IFERROR(IF(求节点([1]基础状态预期!$D$107:$D$145,[1]基础状态预期!P$107:P$145,$C12)&lt;=0,0,求节点([1]基础状态预期!$D$107:$D$145,[1]基础状态预期!P$107:P$145,$C12)),0)</f>
        <v>0</v>
      </c>
      <c r="U12" s="32">
        <f>IFERROR(IF(求节点([1]基础状态预期!$D$107:$D$145,[1]基础状态预期!Q$107:Q$145,$C12)&lt;=0,0,求节点([1]基础状态预期!$D$107:$D$145,[1]基础状态预期!Q$107:Q$145,$C12)),0)</f>
        <v>0</v>
      </c>
      <c r="V12" s="32">
        <f>IFERROR(IF(求节点([1]基础状态预期!$D$107:$D$145,[1]基础状态预期!R$107:R$145,$C12)&lt;=0,0,求节点([1]基础状态预期!$D$107:$D$145,[1]基础状态预期!R$107:R$145,$C12)),0)</f>
        <v>0.28000000000000003</v>
      </c>
      <c r="W12" s="32">
        <f>IFERROR(IF(求节点([1]基础状态预期!$D$107:$D$145,[1]基础状态预期!S$107:S$145,$C12)&lt;=0,0,求节点([1]基础状态预期!$D$107:$D$145,[1]基础状态预期!S$107:S$145,$C12)),0)</f>
        <v>0.28000000000000003</v>
      </c>
      <c r="X12" s="32">
        <f>IFERROR(IF(求节点([1]基础状态预期!$D$107:$D$145,[1]基础状态预期!T$107:T$145,$C12)&lt;=0,0,求节点([1]基础状态预期!$D$107:$D$145,[1]基础状态预期!T$107:T$145,$C12)),0)</f>
        <v>0</v>
      </c>
      <c r="Y12" s="32">
        <f>IFERROR(IF(求节点([1]基础状态预期!$D$107:$D$145,[1]基础状态预期!U$107:U$145,$C12)&lt;=0,0,求节点([1]基础状态预期!$D$107:$D$145,[1]基础状态预期!U$107:U$145,$C12)),0)</f>
        <v>0</v>
      </c>
      <c r="Z12" s="32">
        <f>IFERROR(IF(求节点([1]基础状态预期!$D$107:$D$145,[1]基础状态预期!V$107:V$145,$C12)&lt;=0,0,求节点([1]基础状态预期!$D$107:$D$145,[1]基础状态预期!V$107:V$145,$C12)),0)</f>
        <v>0</v>
      </c>
      <c r="AA12" s="32">
        <f>IFERROR(IF(求节点([1]基础状态预期!$D$107:$D$145,[1]基础状态预期!W$107:W$145,$C12)&lt;=0,0,求节点([1]基础状态预期!$D$107:$D$145,[1]基础状态预期!W$107:W$145,$C12)),0)</f>
        <v>14</v>
      </c>
      <c r="AB12" s="32">
        <f>IFERROR(IF(求节点([1]基础状态预期!$D$107:$D$145,[1]基础状态预期!X$107:X$145,$C12)&lt;=0,0,求节点([1]基础状态预期!$D$107:$D$145,[1]基础状态预期!X$107:X$145,$C12)),0)</f>
        <v>14</v>
      </c>
      <c r="AC12" s="32">
        <f>IFERROR(IF(求节点([1]基础状态预期!$D$107:$D$145,[1]基础状态预期!Y$107:Y$145,$C12)&lt;=0,0,求节点([1]基础状态预期!$D$107:$D$145,[1]基础状态预期!Y$107:Y$145,$C12)),0)</f>
        <v>0</v>
      </c>
      <c r="AD12" s="32">
        <f>IFERROR(IF(求节点([1]基础状态预期!$D$107:$D$145,[1]基础状态预期!Z$107:Z$145,$C12)&lt;=0,0,求节点([1]基础状态预期!$D$107:$D$145,[1]基础状态预期!Z$107:Z$145,$C12)),0)</f>
        <v>0</v>
      </c>
      <c r="AE12" s="32">
        <f>IFERROR(IF(求节点([1]基础状态预期!$D$107:$D$145,[1]基础状态预期!AA$107:AA$145,$C12)&lt;=0,0,求节点([1]基础状态预期!$D$107:$D$145,[1]基础状态预期!AA$107:AA$145,$C12)),0)</f>
        <v>0</v>
      </c>
      <c r="AF12" s="32">
        <f>IFERROR(IF(求节点([1]基础状态预期!$D$107:$D$145,[1]基础状态预期!AB$107:AB$145,$C12)&lt;=0,0,求节点([1]基础状态预期!$D$107:$D$145,[1]基础状态预期!AB$107:AB$145,$C12)),0)</f>
        <v>0.12382737525093798</v>
      </c>
      <c r="AG12" s="32">
        <f>IFERROR(IF(求节点([1]基础状态预期!$D$107:$D$145,[1]基础状态预期!AC$107:AC$145,$C12)&lt;=0,0,求节点([1]基础状态预期!$D$107:$D$145,[1]基础状态预期!AC$107:AC$145,$C12)),0)</f>
        <v>0.12382737525093798</v>
      </c>
      <c r="AH12" s="32">
        <f>IFERROR(IF(求节点([1]基础状态预期!$D$107:$D$145,[1]基础状态预期!AD$107:AD$145,$C12)&lt;=0,0,求节点([1]基础状态预期!$D$107:$D$145,[1]基础状态预期!AD$107:AD$145,$C12)),0)</f>
        <v>0</v>
      </c>
      <c r="AI12" s="15">
        <f t="shared" si="10"/>
        <v>0</v>
      </c>
      <c r="AJ12" s="15">
        <f t="shared" si="1"/>
        <v>0</v>
      </c>
      <c r="AK12" s="15">
        <f t="shared" si="1"/>
        <v>0</v>
      </c>
      <c r="AL12" s="15">
        <f t="shared" si="1"/>
        <v>0</v>
      </c>
      <c r="AM12" s="15">
        <f t="shared" si="1"/>
        <v>0</v>
      </c>
      <c r="AN12" s="15">
        <v>0</v>
      </c>
      <c r="AO12" s="15">
        <f>IFERROR(IF(求节点([1]各r阵容卡情况!$F$57:$F$73,[1]各r阵容卡情况!G$57:G$73,$C12)&lt;=0,0,求节点([1]各r阵容卡情况!$F$57:$F$73,[1]各r阵容卡情况!G$57:G$73,$C12)),0)</f>
        <v>2.7722867407897427</v>
      </c>
      <c r="AP12" s="15">
        <f>IFERROR(IF(求节点([1]各r阵容卡情况!$F$57:$F$73,[1]各r阵容卡情况!H$57:H$73,$C12)&lt;=0,0,求节点([1]各r阵容卡情况!$F$57:$F$73,[1]各r阵容卡情况!H$57:H$73,$C12)),0)</f>
        <v>0</v>
      </c>
      <c r="AQ12" s="15">
        <f>IFERROR(IF(求节点([1]各r阵容卡情况!$F$57:$F$73,[1]各r阵容卡情况!I$57:I$73,$C12)&lt;=0,0,求节点([1]各r阵容卡情况!$F$57:$F$73,[1]各r阵容卡情况!I$57:I$73,$C12)),0)</f>
        <v>0</v>
      </c>
      <c r="AR12" s="15">
        <f>IFERROR(IF(求节点([1]各r阵容卡情况!$F$57:$F$73,[1]各r阵容卡情况!J$57:J$73,$C12)&lt;=0,0,求节点([1]各r阵容卡情况!$F$57:$F$73,[1]各r阵容卡情况!J$57:J$73,$C12)),0)</f>
        <v>0</v>
      </c>
      <c r="AS12" s="15">
        <v>0</v>
      </c>
      <c r="AT12" s="15">
        <f>IFERROR(IF(求节点([1]各r阵容卡情况!$F$57:$F$73,[1]各r阵容卡情况!K$57:K$73,$C12)&lt;=0,0,求节点([1]各r阵容卡情况!$F$57:$F$73,[1]各r阵容卡情况!K$57:K$73,$C12)),0)</f>
        <v>2.0792150555923072</v>
      </c>
      <c r="AU12" s="15">
        <f>IFERROR(IF(求节点([1]各r阵容卡情况!$F$57:$F$73,[1]各r阵容卡情况!L$57:L$73,$C12)&lt;=0,0,求节点([1]各r阵容卡情况!$F$57:$F$73,[1]各r阵容卡情况!L$57:L$73,$C12)),0)</f>
        <v>0.7156149350118709</v>
      </c>
      <c r="AV12" s="15">
        <f>IFERROR(IF(求节点([1]各r阵容卡情况!$F$57:$F$73,[1]各r阵容卡情况!M$57:M$73,$C12)&lt;=0,0,求节点([1]各r阵容卡情况!$F$57:$F$73,[1]各r阵容卡情况!M$57:M$73,$C12)),0)</f>
        <v>0</v>
      </c>
      <c r="AW12" s="15">
        <f>IFERROR(IF(求节点([1]各r阵容卡情况!$F$57:$F$73,[1]各r阵容卡情况!N$57:N$73,$C12)&lt;=0,0,求节点([1]各r阵容卡情况!$F$57:$F$73,[1]各r阵容卡情况!N$57:N$73,$C12)),0)</f>
        <v>0</v>
      </c>
      <c r="AX12" s="15">
        <f t="shared" si="11"/>
        <v>0</v>
      </c>
      <c r="AY12" s="15">
        <f t="shared" si="2"/>
        <v>12</v>
      </c>
      <c r="AZ12" s="15">
        <f t="shared" si="2"/>
        <v>10</v>
      </c>
      <c r="BA12" s="15">
        <f t="shared" si="2"/>
        <v>22</v>
      </c>
      <c r="BB12" s="15">
        <f t="shared" si="2"/>
        <v>50</v>
      </c>
      <c r="BC12" s="15">
        <v>0</v>
      </c>
      <c r="BD12" s="15">
        <f>IFERROR(IF(求节点([1]各r阵容卡情况!$F$57:$F$73,[1]各r阵容卡情况!S$57:S$73,$C12)&lt;=0,0,求节点([1]各r阵容卡情况!$F$57:$F$73,[1]各r阵容卡情况!S$57:S$73,$C12)),0)</f>
        <v>0.28000000000000003</v>
      </c>
      <c r="BE12" s="15">
        <f>IFERROR(IF(求节点([1]各r阵容卡情况!$F$57:$F$73,[1]各r阵容卡情况!T$57:T$73,$C12)&lt;=0,0,求节点([1]各r阵容卡情况!$F$57:$F$73,[1]各r阵容卡情况!T$57:T$73,$C12)),0)</f>
        <v>0.28000000000000003</v>
      </c>
      <c r="BF12" s="15">
        <f>IFERROR(IF(求节点([1]各r阵容卡情况!$F$57:$F$73,[1]各r阵容卡情况!U$57:U$73,$C12)&lt;=0,0,求节点([1]各r阵容卡情况!$F$57:$F$73,[1]各r阵容卡情况!U$57:U$73,$C12)),0)</f>
        <v>0.28000000000000003</v>
      </c>
      <c r="BG12" s="15">
        <f>IFERROR(IF(求节点([1]各r阵容卡情况!$F$57:$F$73,[1]各r阵容卡情况!V$57:V$73,$C12)&lt;=0,0,求节点([1]各r阵容卡情况!$F$57:$F$73,[1]各r阵容卡情况!V$57:V$73,$C12)),0)</f>
        <v>0.28000000000000003</v>
      </c>
      <c r="BH12" s="15">
        <f t="shared" si="12"/>
        <v>7</v>
      </c>
      <c r="BI12" s="15">
        <f t="shared" si="3"/>
        <v>7</v>
      </c>
      <c r="BJ12" s="15">
        <f t="shared" si="13"/>
        <v>7</v>
      </c>
      <c r="BK12" s="15">
        <f t="shared" si="14"/>
        <v>7</v>
      </c>
      <c r="BL12" s="15">
        <f t="shared" si="14"/>
        <v>7</v>
      </c>
      <c r="BM12" s="15">
        <v>0</v>
      </c>
      <c r="BN12" s="15">
        <f>IFERROR(IF(求节点([1]各r阵容卡情况!$F$57:$F$73,[1]各r阵容卡情况!AA$57:AA$73,$C12)&lt;=0,0,求节点([1]各r阵容卡情况!$F$57:$F$73,[1]各r阵容卡情况!AA$57:AA$73,$C12)),0)</f>
        <v>0</v>
      </c>
      <c r="BO12" s="15">
        <f>IFERROR(IF(求节点([1]各r阵容卡情况!$F$57:$F$73,[1]各r阵容卡情况!AB$57:AB$73,$C12)&lt;=0,0,求节点([1]各r阵容卡情况!$F$57:$F$73,[1]各r阵容卡情况!AB$57:AB$73,$C12)),0)</f>
        <v>1.039247220384646E-2</v>
      </c>
      <c r="BP12" s="15">
        <f>IFERROR(IF(求节点([1]各r阵容卡情况!$F$57:$F$73,[1]各r阵容卡情况!AC$57:AC$73,$C12)&lt;=0,0,求节点([1]各r阵容卡情况!$F$57:$F$73,[1]各r阵容卡情况!AC$57:AC$73,$C12)),0)</f>
        <v>1.039247220384646E-2</v>
      </c>
      <c r="BQ12" s="15">
        <f>IFERROR(IF(求节点([1]各r阵容卡情况!$F$57:$F$73,[1]各r阵容卡情况!AD$57:AD$73,$C12)&lt;=0,0,求节点([1]各r阵容卡情况!$F$57:$F$73,[1]各r阵容卡情况!AD$57:AD$73,$C12)),0)</f>
        <v>1.039247220384646E-2</v>
      </c>
      <c r="BR12" s="15">
        <f t="shared" si="15"/>
        <v>0</v>
      </c>
      <c r="BS12" s="15">
        <f t="shared" si="4"/>
        <v>0</v>
      </c>
      <c r="BT12" s="15">
        <f t="shared" si="4"/>
        <v>0</v>
      </c>
      <c r="BU12" s="15">
        <f t="shared" si="4"/>
        <v>0</v>
      </c>
      <c r="BV12" s="15">
        <f t="shared" si="4"/>
        <v>0</v>
      </c>
      <c r="BZ12" s="15">
        <v>7</v>
      </c>
      <c r="CA12" s="26">
        <f>非R武将!CA12</f>
        <v>11</v>
      </c>
      <c r="CB12" s="26">
        <f>非R武将!CB12</f>
        <v>27</v>
      </c>
      <c r="CC12" s="26">
        <f>非R武将!CC12</f>
        <v>45</v>
      </c>
      <c r="CD12" s="26">
        <f>非R武将!CD12</f>
        <v>72</v>
      </c>
      <c r="CE12" s="26">
        <f>非R武将!CE12</f>
        <v>106</v>
      </c>
      <c r="CH12" s="27">
        <f t="shared" si="16"/>
        <v>0</v>
      </c>
      <c r="CI12" s="28">
        <v>0</v>
      </c>
      <c r="CJ12" s="28">
        <v>0</v>
      </c>
      <c r="CK12" s="28">
        <v>0</v>
      </c>
      <c r="CL12" s="28">
        <v>0</v>
      </c>
    </row>
    <row r="13" spans="3:90" x14ac:dyDescent="0.15">
      <c r="C13" s="15">
        <v>8</v>
      </c>
      <c r="D13" s="15">
        <v>5</v>
      </c>
      <c r="E13" s="32">
        <f>IFERROR(IF(求节点([1]基础状态预期!$D$107:$D$145,[1]基础状态预期!F$107:F$145,$C13)&lt;=0,0,求节点([1]基础状态预期!$D$107:$D$145,[1]基础状态预期!F$107:F$145,$C13)),0)</f>
        <v>0</v>
      </c>
      <c r="F13" s="32">
        <f>IFERROR(IF(求节点([1]基础状态预期!$D$107:$D$145,[1]基础状态预期!G$107:G$145,$C13)&lt;=0,0,求节点([1]基础状态预期!$D$107:$D$145,[1]基础状态预期!G$107:G$145,$C13)),0)</f>
        <v>0</v>
      </c>
      <c r="G13" s="32">
        <f>IFERROR(IF(求节点([1]基础状态预期!$D$107:$D$145,[1]基础状态预期!H$107:H$145,$C13)&lt;=0,0,求节点([1]基础状态预期!$D$107:$D$145,[1]基础状态预期!H$107:H$145,$C13)),0)</f>
        <v>1.5841638518798531</v>
      </c>
      <c r="H13" s="32">
        <f>IFERROR(IF(求节点([1]基础状态预期!$D$107:$D$145,[1]基础状态预期!I$107:I$145,$C13)&lt;=0,0,求节点([1]基础状态预期!$D$107:$D$145,[1]基础状态预期!I$107:I$145,$C13)),0)</f>
        <v>3.1683277037597062</v>
      </c>
      <c r="I13" s="32">
        <f>IFERROR(IF(求节点([1]基础状态预期!$D$107:$D$145,[1]基础状态预期!J$107:J$145,$C13)&lt;=0,0,求节点([1]基础状态预期!$D$107:$D$145,[1]基础状态预期!J$107:J$145,$C13)),0)</f>
        <v>0</v>
      </c>
      <c r="J13" s="32">
        <f>IFERROR(IF(求节点([1]基础状态预期!$D$107:$D$145,[1]基础状态预期!K$107:K$145,$C13)&lt;=0,0,求节点([1]基础状态预期!$D$107:$D$145,[1]基础状态预期!K$107:K$145,$C13)),0)</f>
        <v>0</v>
      </c>
      <c r="K13" s="32">
        <f>IFERROR(IF(求节点([1]基础状态预期!$D$107:$D$145,[1]基础状态预期!L$107:L$145,$C13)&lt;=0,0,求节点([1]基础状态预期!$D$107:$D$145,[1]基础状态预期!L$107:L$145,$C13)),0)</f>
        <v>0</v>
      </c>
      <c r="L13" s="32">
        <f>IFERROR(IF(求节点([1]基础状态预期!$D$107:$D$145,[1]基础状态预期!M$107:M$145,$C13)&lt;=0,0,求节点([1]基础状态预期!$D$107:$D$145,[1]基础状态预期!M$107:M$145,$C13)),0)</f>
        <v>0.81784564001356674</v>
      </c>
      <c r="M13" s="32">
        <f>IFERROR(IF(求节点([1]基础状态预期!$D$107:$D$145,[1]基础状态预期!N$107:N$145,$C13)&lt;=0,0,求节点([1]基础状态预期!$D$107:$D$145,[1]基础状态预期!N$107:N$145,$C13)),0)</f>
        <v>0</v>
      </c>
      <c r="N13" s="32">
        <f>IFERROR(IF(求节点([1]基础状态预期!$D$107:$D$145,[1]基础状态预期!O$107:O$145,$C13)&lt;=0,0,求节点([1]基础状态预期!$D$107:$D$145,[1]基础状态预期!O$107:O$145,$C13)),0)</f>
        <v>0</v>
      </c>
      <c r="O13" s="32">
        <f t="shared" si="5"/>
        <v>0</v>
      </c>
      <c r="P13" s="32">
        <f t="shared" si="6"/>
        <v>6</v>
      </c>
      <c r="Q13" s="32">
        <f t="shared" si="7"/>
        <v>10</v>
      </c>
      <c r="R13" s="32">
        <f t="shared" si="8"/>
        <v>22</v>
      </c>
      <c r="S13" s="32">
        <f t="shared" si="9"/>
        <v>50</v>
      </c>
      <c r="T13" s="32">
        <f>IFERROR(IF(求节点([1]基础状态预期!$D$107:$D$145,[1]基础状态预期!P$107:P$145,$C13)&lt;=0,0,求节点([1]基础状态预期!$D$107:$D$145,[1]基础状态预期!P$107:P$145,$C13)),0)</f>
        <v>0</v>
      </c>
      <c r="U13" s="32">
        <f>IFERROR(IF(求节点([1]基础状态预期!$D$107:$D$145,[1]基础状态预期!Q$107:Q$145,$C13)&lt;=0,0,求节点([1]基础状态预期!$D$107:$D$145,[1]基础状态预期!Q$107:Q$145,$C13)),0)</f>
        <v>0</v>
      </c>
      <c r="V13" s="32">
        <f>IFERROR(IF(求节点([1]基础状态预期!$D$107:$D$145,[1]基础状态预期!R$107:R$145,$C13)&lt;=0,0,求节点([1]基础状态预期!$D$107:$D$145,[1]基础状态预期!R$107:R$145,$C13)),0)</f>
        <v>0.32</v>
      </c>
      <c r="W13" s="32">
        <f>IFERROR(IF(求节点([1]基础状态预期!$D$107:$D$145,[1]基础状态预期!S$107:S$145,$C13)&lt;=0,0,求节点([1]基础状态预期!$D$107:$D$145,[1]基础状态预期!S$107:S$145,$C13)),0)</f>
        <v>0.32</v>
      </c>
      <c r="X13" s="32">
        <f>IFERROR(IF(求节点([1]基础状态预期!$D$107:$D$145,[1]基础状态预期!T$107:T$145,$C13)&lt;=0,0,求节点([1]基础状态预期!$D$107:$D$145,[1]基础状态预期!T$107:T$145,$C13)),0)</f>
        <v>0</v>
      </c>
      <c r="Y13" s="32">
        <f>IFERROR(IF(求节点([1]基础状态预期!$D$107:$D$145,[1]基础状态预期!U$107:U$145,$C13)&lt;=0,0,求节点([1]基础状态预期!$D$107:$D$145,[1]基础状态预期!U$107:U$145,$C13)),0)</f>
        <v>0</v>
      </c>
      <c r="Z13" s="32">
        <f>IFERROR(IF(求节点([1]基础状态预期!$D$107:$D$145,[1]基础状态预期!V$107:V$145,$C13)&lt;=0,0,求节点([1]基础状态预期!$D$107:$D$145,[1]基础状态预期!V$107:V$145,$C13)),0)</f>
        <v>0</v>
      </c>
      <c r="AA13" s="32">
        <f>IFERROR(IF(求节点([1]基础状态预期!$D$107:$D$145,[1]基础状态预期!W$107:W$145,$C13)&lt;=0,0,求节点([1]基础状态预期!$D$107:$D$145,[1]基础状态预期!W$107:W$145,$C13)),0)</f>
        <v>16</v>
      </c>
      <c r="AB13" s="32">
        <f>IFERROR(IF(求节点([1]基础状态预期!$D$107:$D$145,[1]基础状态预期!X$107:X$145,$C13)&lt;=0,0,求节点([1]基础状态预期!$D$107:$D$145,[1]基础状态预期!X$107:X$145,$C13)),0)</f>
        <v>16</v>
      </c>
      <c r="AC13" s="32">
        <f>IFERROR(IF(求节点([1]基础状态预期!$D$107:$D$145,[1]基础状态预期!Y$107:Y$145,$C13)&lt;=0,0,求节点([1]基础状态预期!$D$107:$D$145,[1]基础状态预期!Y$107:Y$145,$C13)),0)</f>
        <v>0</v>
      </c>
      <c r="AD13" s="32">
        <f>IFERROR(IF(求节点([1]基础状态预期!$D$107:$D$145,[1]基础状态预期!Z$107:Z$145,$C13)&lt;=0,0,求节点([1]基础状态预期!$D$107:$D$145,[1]基础状态预期!Z$107:Z$145,$C13)),0)</f>
        <v>0</v>
      </c>
      <c r="AE13" s="32">
        <f>IFERROR(IF(求节点([1]基础状态预期!$D$107:$D$145,[1]基础状态预期!AA$107:AA$145,$C13)&lt;=0,0,求节点([1]基础状态预期!$D$107:$D$145,[1]基础状态预期!AA$107:AA$145,$C13)),0)</f>
        <v>0</v>
      </c>
      <c r="AF13" s="32">
        <f>IFERROR(IF(求节点([1]基础状态预期!$D$107:$D$145,[1]基础状态预期!AB$107:AB$145,$C13)&lt;=0,0,求节点([1]基础状态预期!$D$107:$D$145,[1]基础状态预期!AB$107:AB$145,$C13)),0)</f>
        <v>0.14151700028678627</v>
      </c>
      <c r="AG13" s="32">
        <f>IFERROR(IF(求节点([1]基础状态预期!$D$107:$D$145,[1]基础状态预期!AC$107:AC$145,$C13)&lt;=0,0,求节点([1]基础状态预期!$D$107:$D$145,[1]基础状态预期!AC$107:AC$145,$C13)),0)</f>
        <v>0.14151700028678627</v>
      </c>
      <c r="AH13" s="32">
        <f>IFERROR(IF(求节点([1]基础状态预期!$D$107:$D$145,[1]基础状态预期!AD$107:AD$145,$C13)&lt;=0,0,求节点([1]基础状态预期!$D$107:$D$145,[1]基础状态预期!AD$107:AD$145,$C13)),0)</f>
        <v>0</v>
      </c>
      <c r="AI13" s="15">
        <f t="shared" si="10"/>
        <v>0</v>
      </c>
      <c r="AJ13" s="15">
        <f t="shared" si="1"/>
        <v>0</v>
      </c>
      <c r="AK13" s="15">
        <f t="shared" si="1"/>
        <v>0</v>
      </c>
      <c r="AL13" s="15">
        <f t="shared" si="1"/>
        <v>0</v>
      </c>
      <c r="AM13" s="15">
        <f t="shared" si="1"/>
        <v>0</v>
      </c>
      <c r="AN13" s="15">
        <v>0</v>
      </c>
      <c r="AO13" s="15">
        <f>IFERROR(IF(求节点([1]各r阵容卡情况!$F$57:$F$73,[1]各r阵容卡情况!G$57:G$73,$C13)&lt;=0,0,求节点([1]各r阵容卡情况!$F$57:$F$73,[1]各r阵容卡情况!G$57:G$73,$C13)),0)</f>
        <v>3.1683277037597062</v>
      </c>
      <c r="AP13" s="15">
        <f>IFERROR(IF(求节点([1]各r阵容卡情况!$F$57:$F$73,[1]各r阵容卡情况!H$57:H$73,$C13)&lt;=0,0,求节点([1]各r阵容卡情况!$F$57:$F$73,[1]各r阵容卡情况!H$57:H$73,$C13)),0)</f>
        <v>0</v>
      </c>
      <c r="AQ13" s="15">
        <f>IFERROR(IF(求节点([1]各r阵容卡情况!$F$57:$F$73,[1]各r阵容卡情况!I$57:I$73,$C13)&lt;=0,0,求节点([1]各r阵容卡情况!$F$57:$F$73,[1]各r阵容卡情况!I$57:I$73,$C13)),0)</f>
        <v>0</v>
      </c>
      <c r="AR13" s="15">
        <f>IFERROR(IF(求节点([1]各r阵容卡情况!$F$57:$F$73,[1]各r阵容卡情况!J$57:J$73,$C13)&lt;=0,0,求节点([1]各r阵容卡情况!$F$57:$F$73,[1]各r阵容卡情况!J$57:J$73,$C13)),0)</f>
        <v>0</v>
      </c>
      <c r="AS13" s="15">
        <v>0</v>
      </c>
      <c r="AT13" s="15">
        <f>IFERROR(IF(求节点([1]各r阵容卡情况!$F$57:$F$73,[1]各r阵容卡情况!K$57:K$73,$C13)&lt;=0,0,求节点([1]各r阵容卡情况!$F$57:$F$73,[1]各r阵容卡情况!K$57:K$73,$C13)),0)</f>
        <v>2.3762457778197796</v>
      </c>
      <c r="AU13" s="15">
        <f>IFERROR(IF(求节点([1]各r阵容卡情况!$F$57:$F$73,[1]各r阵容卡情况!L$57:L$73,$C13)&lt;=0,0,求节点([1]各r阵容卡情况!$F$57:$F$73,[1]各r阵容卡情况!L$57:L$73,$C13)),0)</f>
        <v>0.81784564001356674</v>
      </c>
      <c r="AV13" s="15">
        <f>IFERROR(IF(求节点([1]各r阵容卡情况!$F$57:$F$73,[1]各r阵容卡情况!M$57:M$73,$C13)&lt;=0,0,求节点([1]各r阵容卡情况!$F$57:$F$73,[1]各r阵容卡情况!M$57:M$73,$C13)),0)</f>
        <v>0</v>
      </c>
      <c r="AW13" s="15">
        <f>IFERROR(IF(求节点([1]各r阵容卡情况!$F$57:$F$73,[1]各r阵容卡情况!N$57:N$73,$C13)&lt;=0,0,求节点([1]各r阵容卡情况!$F$57:$F$73,[1]各r阵容卡情况!N$57:N$73,$C13)),0)</f>
        <v>0</v>
      </c>
      <c r="AX13" s="15">
        <f t="shared" si="11"/>
        <v>0</v>
      </c>
      <c r="AY13" s="15">
        <f t="shared" si="2"/>
        <v>12</v>
      </c>
      <c r="AZ13" s="15">
        <f t="shared" si="2"/>
        <v>10</v>
      </c>
      <c r="BA13" s="15">
        <f t="shared" si="2"/>
        <v>22</v>
      </c>
      <c r="BB13" s="15">
        <f t="shared" si="2"/>
        <v>50</v>
      </c>
      <c r="BC13" s="15">
        <v>0</v>
      </c>
      <c r="BD13" s="15">
        <f>IFERROR(IF(求节点([1]各r阵容卡情况!$F$57:$F$73,[1]各r阵容卡情况!S$57:S$73,$C13)&lt;=0,0,求节点([1]各r阵容卡情况!$F$57:$F$73,[1]各r阵容卡情况!S$57:S$73,$C13)),0)</f>
        <v>0.32</v>
      </c>
      <c r="BE13" s="15">
        <f>IFERROR(IF(求节点([1]各r阵容卡情况!$F$57:$F$73,[1]各r阵容卡情况!T$57:T$73,$C13)&lt;=0,0,求节点([1]各r阵容卡情况!$F$57:$F$73,[1]各r阵容卡情况!T$57:T$73,$C13)),0)</f>
        <v>0.32</v>
      </c>
      <c r="BF13" s="15">
        <f>IFERROR(IF(求节点([1]各r阵容卡情况!$F$57:$F$73,[1]各r阵容卡情况!U$57:U$73,$C13)&lt;=0,0,求节点([1]各r阵容卡情况!$F$57:$F$73,[1]各r阵容卡情况!U$57:U$73,$C13)),0)</f>
        <v>0.32</v>
      </c>
      <c r="BG13" s="15">
        <f>IFERROR(IF(求节点([1]各r阵容卡情况!$F$57:$F$73,[1]各r阵容卡情况!V$57:V$73,$C13)&lt;=0,0,求节点([1]各r阵容卡情况!$F$57:$F$73,[1]各r阵容卡情况!V$57:V$73,$C13)),0)</f>
        <v>0.32</v>
      </c>
      <c r="BH13" s="15">
        <f t="shared" si="12"/>
        <v>8</v>
      </c>
      <c r="BI13" s="15">
        <f t="shared" si="3"/>
        <v>8</v>
      </c>
      <c r="BJ13" s="15">
        <f t="shared" si="13"/>
        <v>8</v>
      </c>
      <c r="BK13" s="15">
        <f t="shared" si="14"/>
        <v>8</v>
      </c>
      <c r="BL13" s="15">
        <f t="shared" si="14"/>
        <v>8</v>
      </c>
      <c r="BM13" s="15">
        <v>0</v>
      </c>
      <c r="BN13" s="15">
        <f>IFERROR(IF(求节点([1]各r阵容卡情况!$F$57:$F$73,[1]各r阵容卡情况!AA$57:AA$73,$C13)&lt;=0,0,求节点([1]各r阵容卡情况!$F$57:$F$73,[1]各r阵容卡情况!AA$57:AA$73,$C13)),0)</f>
        <v>0</v>
      </c>
      <c r="BO13" s="15">
        <f>IFERROR(IF(求节点([1]各r阵容卡情况!$F$57:$F$73,[1]各r阵容卡情况!AB$57:AB$73,$C13)&lt;=0,0,求节点([1]各r阵容卡情况!$F$57:$F$73,[1]各r阵容卡情况!AB$57:AB$73,$C13)),0)</f>
        <v>1.187711109011024E-2</v>
      </c>
      <c r="BP13" s="15">
        <f>IFERROR(IF(求节点([1]各r阵容卡情况!$F$57:$F$73,[1]各r阵容卡情况!AC$57:AC$73,$C13)&lt;=0,0,求节点([1]各r阵容卡情况!$F$57:$F$73,[1]各r阵容卡情况!AC$57:AC$73,$C13)),0)</f>
        <v>1.187711109011024E-2</v>
      </c>
      <c r="BQ13" s="15">
        <f>IFERROR(IF(求节点([1]各r阵容卡情况!$F$57:$F$73,[1]各r阵容卡情况!AD$57:AD$73,$C13)&lt;=0,0,求节点([1]各r阵容卡情况!$F$57:$F$73,[1]各r阵容卡情况!AD$57:AD$73,$C13)),0)</f>
        <v>1.187711109011024E-2</v>
      </c>
      <c r="BR13" s="15">
        <f t="shared" si="15"/>
        <v>0</v>
      </c>
      <c r="BS13" s="15">
        <f t="shared" si="4"/>
        <v>0</v>
      </c>
      <c r="BT13" s="15">
        <f t="shared" si="4"/>
        <v>0</v>
      </c>
      <c r="BU13" s="15">
        <f t="shared" si="4"/>
        <v>0</v>
      </c>
      <c r="BV13" s="15">
        <f t="shared" si="4"/>
        <v>0</v>
      </c>
      <c r="CA13" s="26"/>
      <c r="CB13" s="26"/>
      <c r="CC13" s="26"/>
      <c r="CD13" s="26"/>
      <c r="CE13" s="26"/>
      <c r="CH13" s="27">
        <f t="shared" si="16"/>
        <v>0</v>
      </c>
      <c r="CI13" s="28">
        <v>0</v>
      </c>
      <c r="CJ13" s="28">
        <v>0</v>
      </c>
      <c r="CK13" s="28">
        <v>0</v>
      </c>
      <c r="CL13" s="28">
        <v>0</v>
      </c>
    </row>
    <row r="14" spans="3:90" x14ac:dyDescent="0.15">
      <c r="C14" s="15">
        <v>9</v>
      </c>
      <c r="D14" s="15">
        <v>6</v>
      </c>
      <c r="E14" s="32">
        <f>IFERROR(IF(求节点([1]基础状态预期!$D$107:$D$145,[1]基础状态预期!F$107:F$145,$C14)&lt;=0,0,求节点([1]基础状态预期!$D$107:$D$145,[1]基础状态预期!F$107:F$145,$C14)),0)</f>
        <v>0</v>
      </c>
      <c r="F14" s="32">
        <f>IFERROR(IF(求节点([1]基础状态预期!$D$107:$D$145,[1]基础状态预期!G$107:G$145,$C14)&lt;=0,0,求节点([1]基础状态预期!$D$107:$D$145,[1]基础状态预期!G$107:G$145,$C14)),0)</f>
        <v>0</v>
      </c>
      <c r="G14" s="32">
        <f>IFERROR(IF(求节点([1]基础状态预期!$D$107:$D$145,[1]基础状态预期!H$107:H$145,$C14)&lt;=0,0,求节点([1]基础状态预期!$D$107:$D$145,[1]基础状态预期!H$107:H$145,$C14)),0)</f>
        <v>1.7821843333648346</v>
      </c>
      <c r="H14" s="32">
        <f>IFERROR(IF(求节点([1]基础状态预期!$D$107:$D$145,[1]基础状态预期!I$107:I$145,$C14)&lt;=0,0,求节点([1]基础状态预期!$D$107:$D$145,[1]基础状态预期!I$107:I$145,$C14)),0)</f>
        <v>3.5643686667296692</v>
      </c>
      <c r="I14" s="32">
        <f>IFERROR(IF(求节点([1]基础状态预期!$D$107:$D$145,[1]基础状态预期!J$107:J$145,$C14)&lt;=0,0,求节点([1]基础状态预期!$D$107:$D$145,[1]基础状态预期!J$107:J$145,$C14)),0)</f>
        <v>0</v>
      </c>
      <c r="J14" s="32">
        <f>IFERROR(IF(求节点([1]基础状态预期!$D$107:$D$145,[1]基础状态预期!K$107:K$145,$C14)&lt;=0,0,求节点([1]基础状态预期!$D$107:$D$145,[1]基础状态预期!K$107:K$145,$C14)),0)</f>
        <v>0</v>
      </c>
      <c r="K14" s="32">
        <f>IFERROR(IF(求节点([1]基础状态预期!$D$107:$D$145,[1]基础状态预期!L$107:L$145,$C14)&lt;=0,0,求节点([1]基础状态预期!$D$107:$D$145,[1]基础状态预期!L$107:L$145,$C14)),0)</f>
        <v>0</v>
      </c>
      <c r="L14" s="32">
        <f>IFERROR(IF(求节点([1]基础状态预期!$D$107:$D$145,[1]基础状态预期!M$107:M$145,$C14)&lt;=0,0,求节点([1]基础状态预期!$D$107:$D$145,[1]基础状态预期!M$107:M$145,$C14)),0)</f>
        <v>0.92007634501526259</v>
      </c>
      <c r="M14" s="32">
        <f>IFERROR(IF(求节点([1]基础状态预期!$D$107:$D$145,[1]基础状态预期!N$107:N$145,$C14)&lt;=0,0,求节点([1]基础状态预期!$D$107:$D$145,[1]基础状态预期!N$107:N$145,$C14)),0)</f>
        <v>0</v>
      </c>
      <c r="N14" s="32">
        <f>IFERROR(IF(求节点([1]基础状态预期!$D$107:$D$145,[1]基础状态预期!O$107:O$145,$C14)&lt;=0,0,求节点([1]基础状态预期!$D$107:$D$145,[1]基础状态预期!O$107:O$145,$C14)),0)</f>
        <v>0</v>
      </c>
      <c r="O14" s="32">
        <f t="shared" si="5"/>
        <v>0</v>
      </c>
      <c r="P14" s="32">
        <f t="shared" si="6"/>
        <v>6</v>
      </c>
      <c r="Q14" s="32">
        <f t="shared" si="7"/>
        <v>10</v>
      </c>
      <c r="R14" s="32">
        <f t="shared" si="8"/>
        <v>22</v>
      </c>
      <c r="S14" s="32">
        <f t="shared" si="9"/>
        <v>50</v>
      </c>
      <c r="T14" s="32">
        <f>IFERROR(IF(求节点([1]基础状态预期!$D$107:$D$145,[1]基础状态预期!P$107:P$145,$C14)&lt;=0,0,求节点([1]基础状态预期!$D$107:$D$145,[1]基础状态预期!P$107:P$145,$C14)),0)</f>
        <v>0</v>
      </c>
      <c r="U14" s="32">
        <f>IFERROR(IF(求节点([1]基础状态预期!$D$107:$D$145,[1]基础状态预期!Q$107:Q$145,$C14)&lt;=0,0,求节点([1]基础状态预期!$D$107:$D$145,[1]基础状态预期!Q$107:Q$145,$C14)),0)</f>
        <v>0</v>
      </c>
      <c r="V14" s="32">
        <f>IFERROR(IF(求节点([1]基础状态预期!$D$107:$D$145,[1]基础状态预期!R$107:R$145,$C14)&lt;=0,0,求节点([1]基础状态预期!$D$107:$D$145,[1]基础状态预期!R$107:R$145,$C14)),0)</f>
        <v>0.36</v>
      </c>
      <c r="W14" s="32">
        <f>IFERROR(IF(求节点([1]基础状态预期!$D$107:$D$145,[1]基础状态预期!S$107:S$145,$C14)&lt;=0,0,求节点([1]基础状态预期!$D$107:$D$145,[1]基础状态预期!S$107:S$145,$C14)),0)</f>
        <v>0.36</v>
      </c>
      <c r="X14" s="32">
        <f>IFERROR(IF(求节点([1]基础状态预期!$D$107:$D$145,[1]基础状态预期!T$107:T$145,$C14)&lt;=0,0,求节点([1]基础状态预期!$D$107:$D$145,[1]基础状态预期!T$107:T$145,$C14)),0)</f>
        <v>0</v>
      </c>
      <c r="Y14" s="32">
        <f>IFERROR(IF(求节点([1]基础状态预期!$D$107:$D$145,[1]基础状态预期!U$107:U$145,$C14)&lt;=0,0,求节点([1]基础状态预期!$D$107:$D$145,[1]基础状态预期!U$107:U$145,$C14)),0)</f>
        <v>0</v>
      </c>
      <c r="Z14" s="32">
        <f>IFERROR(IF(求节点([1]基础状态预期!$D$107:$D$145,[1]基础状态预期!V$107:V$145,$C14)&lt;=0,0,求节点([1]基础状态预期!$D$107:$D$145,[1]基础状态预期!V$107:V$145,$C14)),0)</f>
        <v>0</v>
      </c>
      <c r="AA14" s="32">
        <f>IFERROR(IF(求节点([1]基础状态预期!$D$107:$D$145,[1]基础状态预期!W$107:W$145,$C14)&lt;=0,0,求节点([1]基础状态预期!$D$107:$D$145,[1]基础状态预期!W$107:W$145,$C14)),0)</f>
        <v>18</v>
      </c>
      <c r="AB14" s="32">
        <f>IFERROR(IF(求节点([1]基础状态预期!$D$107:$D$145,[1]基础状态预期!X$107:X$145,$C14)&lt;=0,0,求节点([1]基础状态预期!$D$107:$D$145,[1]基础状态预期!X$107:X$145,$C14)),0)</f>
        <v>18</v>
      </c>
      <c r="AC14" s="32">
        <f>IFERROR(IF(求节点([1]基础状态预期!$D$107:$D$145,[1]基础状态预期!Y$107:Y$145,$C14)&lt;=0,0,求节点([1]基础状态预期!$D$107:$D$145,[1]基础状态预期!Y$107:Y$145,$C14)),0)</f>
        <v>0</v>
      </c>
      <c r="AD14" s="32">
        <f>IFERROR(IF(求节点([1]基础状态预期!$D$107:$D$145,[1]基础状态预期!Z$107:Z$145,$C14)&lt;=0,0,求节点([1]基础状态预期!$D$107:$D$145,[1]基础状态预期!Z$107:Z$145,$C14)),0)</f>
        <v>0</v>
      </c>
      <c r="AE14" s="32">
        <f>IFERROR(IF(求节点([1]基础状态预期!$D$107:$D$145,[1]基础状态预期!AA$107:AA$145,$C14)&lt;=0,0,求节点([1]基础状态预期!$D$107:$D$145,[1]基础状态预期!AA$107:AA$145,$C14)),0)</f>
        <v>0</v>
      </c>
      <c r="AF14" s="32">
        <f>IFERROR(IF(求节点([1]基础状态预期!$D$107:$D$145,[1]基础状态预期!AB$107:AB$145,$C14)&lt;=0,0,求节点([1]基础状态预期!$D$107:$D$145,[1]基础状态预期!AB$107:AB$145,$C14)),0)</f>
        <v>0.15920662532263455</v>
      </c>
      <c r="AG14" s="32">
        <f>IFERROR(IF(求节点([1]基础状态预期!$D$107:$D$145,[1]基础状态预期!AC$107:AC$145,$C14)&lt;=0,0,求节点([1]基础状态预期!$D$107:$D$145,[1]基础状态预期!AC$107:AC$145,$C14)),0)</f>
        <v>0.15920662532263455</v>
      </c>
      <c r="AH14" s="32">
        <f>IFERROR(IF(求节点([1]基础状态预期!$D$107:$D$145,[1]基础状态预期!AD$107:AD$145,$C14)&lt;=0,0,求节点([1]基础状态预期!$D$107:$D$145,[1]基础状态预期!AD$107:AD$145,$C14)),0)</f>
        <v>0</v>
      </c>
      <c r="AI14" s="15">
        <f t="shared" si="10"/>
        <v>0</v>
      </c>
      <c r="AJ14" s="15">
        <f t="shared" si="1"/>
        <v>0</v>
      </c>
      <c r="AK14" s="15">
        <f t="shared" si="1"/>
        <v>0</v>
      </c>
      <c r="AL14" s="15">
        <f t="shared" si="1"/>
        <v>0</v>
      </c>
      <c r="AM14" s="15">
        <f t="shared" si="1"/>
        <v>0</v>
      </c>
      <c r="AN14" s="15">
        <v>0</v>
      </c>
      <c r="AO14" s="15">
        <f>IFERROR(IF(求节点([1]各r阵容卡情况!$F$57:$F$73,[1]各r阵容卡情况!G$57:G$73,$C14)&lt;=0,0,求节点([1]各r阵容卡情况!$F$57:$F$73,[1]各r阵容卡情况!G$57:G$73,$C14)),0)</f>
        <v>3.5643686667296692</v>
      </c>
      <c r="AP14" s="15">
        <f>IFERROR(IF(求节点([1]各r阵容卡情况!$F$57:$F$73,[1]各r阵容卡情况!H$57:H$73,$C14)&lt;=0,0,求节点([1]各r阵容卡情况!$F$57:$F$73,[1]各r阵容卡情况!H$57:H$73,$C14)),0)</f>
        <v>0</v>
      </c>
      <c r="AQ14" s="15">
        <f>IFERROR(IF(求节点([1]各r阵容卡情况!$F$57:$F$73,[1]各r阵容卡情况!I$57:I$73,$C14)&lt;=0,0,求节点([1]各r阵容卡情况!$F$57:$F$73,[1]各r阵容卡情况!I$57:I$73,$C14)),0)</f>
        <v>0</v>
      </c>
      <c r="AR14" s="15">
        <f>IFERROR(IF(求节点([1]各r阵容卡情况!$F$57:$F$73,[1]各r阵容卡情况!J$57:J$73,$C14)&lt;=0,0,求节点([1]各r阵容卡情况!$F$57:$F$73,[1]各r阵容卡情况!J$57:J$73,$C14)),0)</f>
        <v>0</v>
      </c>
      <c r="AS14" s="15">
        <v>0</v>
      </c>
      <c r="AT14" s="15">
        <f>IFERROR(IF(求节点([1]各r阵容卡情况!$F$57:$F$73,[1]各r阵容卡情况!K$57:K$73,$C14)&lt;=0,0,求节点([1]各r阵容卡情况!$F$57:$F$73,[1]各r阵容卡情况!K$57:K$73,$C14)),0)</f>
        <v>2.673276500047252</v>
      </c>
      <c r="AU14" s="15">
        <f>IFERROR(IF(求节点([1]各r阵容卡情况!$F$57:$F$73,[1]各r阵容卡情况!L$57:L$73,$C14)&lt;=0,0,求节点([1]各r阵容卡情况!$F$57:$F$73,[1]各r阵容卡情况!L$57:L$73,$C14)),0)</f>
        <v>0.92007634501526259</v>
      </c>
      <c r="AV14" s="15">
        <f>IFERROR(IF(求节点([1]各r阵容卡情况!$F$57:$F$73,[1]各r阵容卡情况!M$57:M$73,$C14)&lt;=0,0,求节点([1]各r阵容卡情况!$F$57:$F$73,[1]各r阵容卡情况!M$57:M$73,$C14)),0)</f>
        <v>0</v>
      </c>
      <c r="AW14" s="15">
        <f>IFERROR(IF(求节点([1]各r阵容卡情况!$F$57:$F$73,[1]各r阵容卡情况!N$57:N$73,$C14)&lt;=0,0,求节点([1]各r阵容卡情况!$F$57:$F$73,[1]各r阵容卡情况!N$57:N$73,$C14)),0)</f>
        <v>0</v>
      </c>
      <c r="AX14" s="15">
        <f t="shared" si="11"/>
        <v>0</v>
      </c>
      <c r="AY14" s="15">
        <f t="shared" si="2"/>
        <v>12</v>
      </c>
      <c r="AZ14" s="15">
        <f t="shared" si="2"/>
        <v>10</v>
      </c>
      <c r="BA14" s="15">
        <f t="shared" si="2"/>
        <v>22</v>
      </c>
      <c r="BB14" s="15">
        <f t="shared" si="2"/>
        <v>50</v>
      </c>
      <c r="BC14" s="15">
        <v>0</v>
      </c>
      <c r="BD14" s="15">
        <f>IFERROR(IF(求节点([1]各r阵容卡情况!$F$57:$F$73,[1]各r阵容卡情况!S$57:S$73,$C14)&lt;=0,0,求节点([1]各r阵容卡情况!$F$57:$F$73,[1]各r阵容卡情况!S$57:S$73,$C14)),0)</f>
        <v>0.36</v>
      </c>
      <c r="BE14" s="15">
        <f>IFERROR(IF(求节点([1]各r阵容卡情况!$F$57:$F$73,[1]各r阵容卡情况!T$57:T$73,$C14)&lt;=0,0,求节点([1]各r阵容卡情况!$F$57:$F$73,[1]各r阵容卡情况!T$57:T$73,$C14)),0)</f>
        <v>0.36</v>
      </c>
      <c r="BF14" s="15">
        <f>IFERROR(IF(求节点([1]各r阵容卡情况!$F$57:$F$73,[1]各r阵容卡情况!U$57:U$73,$C14)&lt;=0,0,求节点([1]各r阵容卡情况!$F$57:$F$73,[1]各r阵容卡情况!U$57:U$73,$C14)),0)</f>
        <v>0.36</v>
      </c>
      <c r="BG14" s="15">
        <f>IFERROR(IF(求节点([1]各r阵容卡情况!$F$57:$F$73,[1]各r阵容卡情况!V$57:V$73,$C14)&lt;=0,0,求节点([1]各r阵容卡情况!$F$57:$F$73,[1]各r阵容卡情况!V$57:V$73,$C14)),0)</f>
        <v>0.36</v>
      </c>
      <c r="BH14" s="15">
        <f t="shared" si="12"/>
        <v>9</v>
      </c>
      <c r="BI14" s="15">
        <f t="shared" si="3"/>
        <v>9</v>
      </c>
      <c r="BJ14" s="15">
        <f t="shared" si="13"/>
        <v>9</v>
      </c>
      <c r="BK14" s="15">
        <f t="shared" si="14"/>
        <v>9</v>
      </c>
      <c r="BL14" s="15">
        <f t="shared" si="14"/>
        <v>9</v>
      </c>
      <c r="BM14" s="15">
        <v>0</v>
      </c>
      <c r="BN14" s="15">
        <f>IFERROR(IF(求节点([1]各r阵容卡情况!$F$57:$F$73,[1]各r阵容卡情况!AA$57:AA$73,$C14)&lt;=0,0,求节点([1]各r阵容卡情况!$F$57:$F$73,[1]各r阵容卡情况!AA$57:AA$73,$C14)),0)</f>
        <v>0</v>
      </c>
      <c r="BO14" s="15">
        <f>IFERROR(IF(求节点([1]各r阵容卡情况!$F$57:$F$73,[1]各r阵容卡情况!AB$57:AB$73,$C14)&lt;=0,0,求节点([1]各r阵容卡情况!$F$57:$F$73,[1]各r阵容卡情况!AB$57:AB$73,$C14)),0)</f>
        <v>1.3361749976374019E-2</v>
      </c>
      <c r="BP14" s="15">
        <f>IFERROR(IF(求节点([1]各r阵容卡情况!$F$57:$F$73,[1]各r阵容卡情况!AC$57:AC$73,$C14)&lt;=0,0,求节点([1]各r阵容卡情况!$F$57:$F$73,[1]各r阵容卡情况!AC$57:AC$73,$C14)),0)</f>
        <v>1.3361749976374019E-2</v>
      </c>
      <c r="BQ14" s="15">
        <f>IFERROR(IF(求节点([1]各r阵容卡情况!$F$57:$F$73,[1]各r阵容卡情况!AD$57:AD$73,$C14)&lt;=0,0,求节点([1]各r阵容卡情况!$F$57:$F$73,[1]各r阵容卡情况!AD$57:AD$73,$C14)),0)</f>
        <v>1.3361749976374019E-2</v>
      </c>
      <c r="BR14" s="15">
        <f t="shared" si="15"/>
        <v>0</v>
      </c>
      <c r="BS14" s="15">
        <f t="shared" si="4"/>
        <v>0</v>
      </c>
      <c r="BT14" s="15">
        <f t="shared" si="4"/>
        <v>0</v>
      </c>
      <c r="BU14" s="15">
        <f t="shared" si="4"/>
        <v>0</v>
      </c>
      <c r="BV14" s="15">
        <f t="shared" si="4"/>
        <v>0</v>
      </c>
      <c r="CA14" s="26">
        <v>1</v>
      </c>
      <c r="CB14" s="26">
        <v>2</v>
      </c>
      <c r="CC14" s="26">
        <v>3</v>
      </c>
      <c r="CD14" s="26">
        <v>4</v>
      </c>
      <c r="CE14" s="26">
        <v>5</v>
      </c>
      <c r="CH14" s="27">
        <f t="shared" si="16"/>
        <v>0</v>
      </c>
      <c r="CI14" s="27">
        <f t="shared" ref="CI14:CL21" si="17">IFERROR(MIN(($D14-SUM($E14:$I14)),SUM($AN14:$AR14))*AO14/SUM($AN14:$AR14),0)</f>
        <v>0.65344699990549593</v>
      </c>
      <c r="CJ14" s="27">
        <f t="shared" si="17"/>
        <v>0</v>
      </c>
      <c r="CK14" s="27">
        <f t="shared" si="17"/>
        <v>0</v>
      </c>
      <c r="CL14" s="27">
        <f t="shared" si="17"/>
        <v>0</v>
      </c>
    </row>
    <row r="15" spans="3:90" x14ac:dyDescent="0.15">
      <c r="C15" s="15">
        <v>10</v>
      </c>
      <c r="D15" s="15">
        <v>6</v>
      </c>
      <c r="E15" s="32">
        <f>IFERROR(IF(求节点([1]基础状态预期!$D$107:$D$145,[1]基础状态预期!F$107:F$145,$C15)&lt;=0,0,求节点([1]基础状态预期!$D$107:$D$145,[1]基础状态预期!F$107:F$145,$C15)),0)</f>
        <v>0</v>
      </c>
      <c r="F15" s="32">
        <f>IFERROR(IF(求节点([1]基础状态预期!$D$107:$D$145,[1]基础状态预期!G$107:G$145,$C15)&lt;=0,0,求节点([1]基础状态预期!$D$107:$D$145,[1]基础状态预期!G$107:G$145,$C15)),0)</f>
        <v>0</v>
      </c>
      <c r="G15" s="32">
        <f>IFERROR(IF(求节点([1]基础状态预期!$D$107:$D$145,[1]基础状态预期!H$107:H$145,$C15)&lt;=0,0,求节点([1]基础状态预期!$D$107:$D$145,[1]基础状态预期!H$107:H$145,$C15)),0)</f>
        <v>1.9802048148498164</v>
      </c>
      <c r="H15" s="32">
        <f>IFERROR(IF(求节点([1]基础状态预期!$D$107:$D$145,[1]基础状态预期!I$107:I$145,$C15)&lt;=0,0,求节点([1]基础状态预期!$D$107:$D$145,[1]基础状态预期!I$107:I$145,$C15)),0)</f>
        <v>3.9604096296996327</v>
      </c>
      <c r="I15" s="32">
        <f>IFERROR(IF(求节点([1]基础状态预期!$D$107:$D$145,[1]基础状态预期!J$107:J$145,$C15)&lt;=0,0,求节点([1]基础状态预期!$D$107:$D$145,[1]基础状态预期!J$107:J$145,$C15)),0)</f>
        <v>0</v>
      </c>
      <c r="J15" s="32">
        <f>IFERROR(IF(求节点([1]基础状态预期!$D$107:$D$145,[1]基础状态预期!K$107:K$145,$C15)&lt;=0,0,求节点([1]基础状态预期!$D$107:$D$145,[1]基础状态预期!K$107:K$145,$C15)),0)</f>
        <v>0</v>
      </c>
      <c r="K15" s="32">
        <f>IFERROR(IF(求节点([1]基础状态预期!$D$107:$D$145,[1]基础状态预期!L$107:L$145,$C15)&lt;=0,0,求节点([1]基础状态预期!$D$107:$D$145,[1]基础状态预期!L$107:L$145,$C15)),0)</f>
        <v>0</v>
      </c>
      <c r="L15" s="32">
        <f>IFERROR(IF(求节点([1]基础状态预期!$D$107:$D$145,[1]基础状态预期!M$107:M$145,$C15)&lt;=0,0,求节点([1]基础状态预期!$D$107:$D$145,[1]基础状态预期!M$107:M$145,$C15)),0)</f>
        <v>1.0223070500169584</v>
      </c>
      <c r="M15" s="32">
        <f>IFERROR(IF(求节点([1]基础状态预期!$D$107:$D$145,[1]基础状态预期!N$107:N$145,$C15)&lt;=0,0,求节点([1]基础状态预期!$D$107:$D$145,[1]基础状态预期!N$107:N$145,$C15)),0)</f>
        <v>0</v>
      </c>
      <c r="N15" s="32">
        <f>IFERROR(IF(求节点([1]基础状态预期!$D$107:$D$145,[1]基础状态预期!O$107:O$145,$C15)&lt;=0,0,求节点([1]基础状态预期!$D$107:$D$145,[1]基础状态预期!O$107:O$145,$C15)),0)</f>
        <v>0</v>
      </c>
      <c r="O15" s="32">
        <f t="shared" si="5"/>
        <v>0</v>
      </c>
      <c r="P15" s="32">
        <f t="shared" si="6"/>
        <v>6</v>
      </c>
      <c r="Q15" s="32">
        <f t="shared" si="7"/>
        <v>15</v>
      </c>
      <c r="R15" s="32">
        <f t="shared" si="8"/>
        <v>22</v>
      </c>
      <c r="S15" s="32">
        <f t="shared" si="9"/>
        <v>50</v>
      </c>
      <c r="T15" s="32">
        <f>IFERROR(IF(求节点([1]基础状态预期!$D$107:$D$145,[1]基础状态预期!P$107:P$145,$C15)&lt;=0,0,求节点([1]基础状态预期!$D$107:$D$145,[1]基础状态预期!P$107:P$145,$C15)),0)</f>
        <v>0</v>
      </c>
      <c r="U15" s="32">
        <f>IFERROR(IF(求节点([1]基础状态预期!$D$107:$D$145,[1]基础状态预期!Q$107:Q$145,$C15)&lt;=0,0,求节点([1]基础状态预期!$D$107:$D$145,[1]基础状态预期!Q$107:Q$145,$C15)),0)</f>
        <v>0</v>
      </c>
      <c r="V15" s="32">
        <f>IFERROR(IF(求节点([1]基础状态预期!$D$107:$D$145,[1]基础状态预期!R$107:R$145,$C15)&lt;=0,0,求节点([1]基础状态预期!$D$107:$D$145,[1]基础状态预期!R$107:R$145,$C15)),0)</f>
        <v>0.39999999999999997</v>
      </c>
      <c r="W15" s="32">
        <f>IFERROR(IF(求节点([1]基础状态预期!$D$107:$D$145,[1]基础状态预期!S$107:S$145,$C15)&lt;=0,0,求节点([1]基础状态预期!$D$107:$D$145,[1]基础状态预期!S$107:S$145,$C15)),0)</f>
        <v>0.39999999999999997</v>
      </c>
      <c r="X15" s="32">
        <f>IFERROR(IF(求节点([1]基础状态预期!$D$107:$D$145,[1]基础状态预期!T$107:T$145,$C15)&lt;=0,0,求节点([1]基础状态预期!$D$107:$D$145,[1]基础状态预期!T$107:T$145,$C15)),0)</f>
        <v>0</v>
      </c>
      <c r="Y15" s="32">
        <f>IFERROR(IF(求节点([1]基础状态预期!$D$107:$D$145,[1]基础状态预期!U$107:U$145,$C15)&lt;=0,0,求节点([1]基础状态预期!$D$107:$D$145,[1]基础状态预期!U$107:U$145,$C15)),0)</f>
        <v>0</v>
      </c>
      <c r="Z15" s="32">
        <f>IFERROR(IF(求节点([1]基础状态预期!$D$107:$D$145,[1]基础状态预期!V$107:V$145,$C15)&lt;=0,0,求节点([1]基础状态预期!$D$107:$D$145,[1]基础状态预期!V$107:V$145,$C15)),0)</f>
        <v>0</v>
      </c>
      <c r="AA15" s="32">
        <f>IFERROR(IF(求节点([1]基础状态预期!$D$107:$D$145,[1]基础状态预期!W$107:W$145,$C15)&lt;=0,0,求节点([1]基础状态预期!$D$107:$D$145,[1]基础状态预期!W$107:W$145,$C15)),0)</f>
        <v>20</v>
      </c>
      <c r="AB15" s="32">
        <f>IFERROR(IF(求节点([1]基础状态预期!$D$107:$D$145,[1]基础状态预期!X$107:X$145,$C15)&lt;=0,0,求节点([1]基础状态预期!$D$107:$D$145,[1]基础状态预期!X$107:X$145,$C15)),0)</f>
        <v>20</v>
      </c>
      <c r="AC15" s="32">
        <f>IFERROR(IF(求节点([1]基础状态预期!$D$107:$D$145,[1]基础状态预期!Y$107:Y$145,$C15)&lt;=0,0,求节点([1]基础状态预期!$D$107:$D$145,[1]基础状态预期!Y$107:Y$145,$C15)),0)</f>
        <v>0</v>
      </c>
      <c r="AD15" s="32">
        <f>IFERROR(IF(求节点([1]基础状态预期!$D$107:$D$145,[1]基础状态预期!Z$107:Z$145,$C15)&lt;=0,0,求节点([1]基础状态预期!$D$107:$D$145,[1]基础状态预期!Z$107:Z$145,$C15)),0)</f>
        <v>0</v>
      </c>
      <c r="AE15" s="32">
        <f>IFERROR(IF(求节点([1]基础状态预期!$D$107:$D$145,[1]基础状态预期!AA$107:AA$145,$C15)&lt;=0,0,求节点([1]基础状态预期!$D$107:$D$145,[1]基础状态预期!AA$107:AA$145,$C15)),0)</f>
        <v>0</v>
      </c>
      <c r="AF15" s="32">
        <f>IFERROR(IF(求节点([1]基础状态预期!$D$107:$D$145,[1]基础状态预期!AB$107:AB$145,$C15)&lt;=0,0,求节点([1]基础状态预期!$D$107:$D$145,[1]基础状态预期!AB$107:AB$145,$C15)),0)</f>
        <v>0.17689625035848283</v>
      </c>
      <c r="AG15" s="32">
        <f>IFERROR(IF(求节点([1]基础状态预期!$D$107:$D$145,[1]基础状态预期!AC$107:AC$145,$C15)&lt;=0,0,求节点([1]基础状态预期!$D$107:$D$145,[1]基础状态预期!AC$107:AC$145,$C15)),0)</f>
        <v>0.17689625035848283</v>
      </c>
      <c r="AH15" s="32">
        <f>IFERROR(IF(求节点([1]基础状态预期!$D$107:$D$145,[1]基础状态预期!AD$107:AD$145,$C15)&lt;=0,0,求节点([1]基础状态预期!$D$107:$D$145,[1]基础状态预期!AD$107:AD$145,$C15)),0)</f>
        <v>0</v>
      </c>
      <c r="AI15" s="15">
        <f t="shared" si="10"/>
        <v>0</v>
      </c>
      <c r="AJ15" s="15">
        <f t="shared" si="1"/>
        <v>0</v>
      </c>
      <c r="AK15" s="15">
        <f t="shared" si="1"/>
        <v>0</v>
      </c>
      <c r="AL15" s="15">
        <f t="shared" si="1"/>
        <v>0</v>
      </c>
      <c r="AM15" s="15">
        <f t="shared" si="1"/>
        <v>0</v>
      </c>
      <c r="AN15" s="15">
        <v>0</v>
      </c>
      <c r="AO15" s="15">
        <f>IFERROR(IF(求节点([1]各r阵容卡情况!$F$57:$F$73,[1]各r阵容卡情况!G$57:G$73,$C15)&lt;=0,0,求节点([1]各r阵容卡情况!$F$57:$F$73,[1]各r阵容卡情况!G$57:G$73,$C15)),0)</f>
        <v>3.9604096296996327</v>
      </c>
      <c r="AP15" s="15">
        <f>IFERROR(IF(求节点([1]各r阵容卡情况!$F$57:$F$73,[1]各r阵容卡情况!H$57:H$73,$C15)&lt;=0,0,求节点([1]各r阵容卡情况!$F$57:$F$73,[1]各r阵容卡情况!H$57:H$73,$C15)),0)</f>
        <v>0</v>
      </c>
      <c r="AQ15" s="15">
        <f>IFERROR(IF(求节点([1]各r阵容卡情况!$F$57:$F$73,[1]各r阵容卡情况!I$57:I$73,$C15)&lt;=0,0,求节点([1]各r阵容卡情况!$F$57:$F$73,[1]各r阵容卡情况!I$57:I$73,$C15)),0)</f>
        <v>0</v>
      </c>
      <c r="AR15" s="15">
        <f>IFERROR(IF(求节点([1]各r阵容卡情况!$F$57:$F$73,[1]各r阵容卡情况!J$57:J$73,$C15)&lt;=0,0,求节点([1]各r阵容卡情况!$F$57:$F$73,[1]各r阵容卡情况!J$57:J$73,$C15)),0)</f>
        <v>0</v>
      </c>
      <c r="AS15" s="15">
        <v>0</v>
      </c>
      <c r="AT15" s="15">
        <f>IFERROR(IF(求节点([1]各r阵容卡情况!$F$57:$F$73,[1]各r阵容卡情况!K$57:K$73,$C15)&lt;=0,0,求节点([1]各r阵容卡情况!$F$57:$F$73,[1]各r阵容卡情况!K$57:K$73,$C15)),0)</f>
        <v>2.9703072222747244</v>
      </c>
      <c r="AU15" s="15">
        <f>IFERROR(IF(求节点([1]各r阵容卡情况!$F$57:$F$73,[1]各r阵容卡情况!L$57:L$73,$C15)&lt;=0,0,求节点([1]各r阵容卡情况!$F$57:$F$73,[1]各r阵容卡情况!L$57:L$73,$C15)),0)</f>
        <v>1.0223070500169584</v>
      </c>
      <c r="AV15" s="15">
        <f>IFERROR(IF(求节点([1]各r阵容卡情况!$F$57:$F$73,[1]各r阵容卡情况!M$57:M$73,$C15)&lt;=0,0,求节点([1]各r阵容卡情况!$F$57:$F$73,[1]各r阵容卡情况!M$57:M$73,$C15)),0)</f>
        <v>0</v>
      </c>
      <c r="AW15" s="15">
        <f>IFERROR(IF(求节点([1]各r阵容卡情况!$F$57:$F$73,[1]各r阵容卡情况!N$57:N$73,$C15)&lt;=0,0,求节点([1]各r阵容卡情况!$F$57:$F$73,[1]各r阵容卡情况!N$57:N$73,$C15)),0)</f>
        <v>0</v>
      </c>
      <c r="AX15" s="15">
        <f t="shared" si="11"/>
        <v>0</v>
      </c>
      <c r="AY15" s="15">
        <f t="shared" si="2"/>
        <v>12</v>
      </c>
      <c r="AZ15" s="15">
        <f t="shared" si="2"/>
        <v>15</v>
      </c>
      <c r="BA15" s="15">
        <f t="shared" si="2"/>
        <v>22</v>
      </c>
      <c r="BB15" s="15">
        <f t="shared" si="2"/>
        <v>50</v>
      </c>
      <c r="BC15" s="15">
        <v>0</v>
      </c>
      <c r="BD15" s="15">
        <f>IFERROR(IF(求节点([1]各r阵容卡情况!$F$57:$F$73,[1]各r阵容卡情况!S$57:S$73,$C15)&lt;=0,0,求节点([1]各r阵容卡情况!$F$57:$F$73,[1]各r阵容卡情况!S$57:S$73,$C15)),0)</f>
        <v>0.39999999999999997</v>
      </c>
      <c r="BE15" s="15">
        <f>IFERROR(IF(求节点([1]各r阵容卡情况!$F$57:$F$73,[1]各r阵容卡情况!T$57:T$73,$C15)&lt;=0,0,求节点([1]各r阵容卡情况!$F$57:$F$73,[1]各r阵容卡情况!T$57:T$73,$C15)),0)</f>
        <v>0.39999999999999997</v>
      </c>
      <c r="BF15" s="15">
        <f>IFERROR(IF(求节点([1]各r阵容卡情况!$F$57:$F$73,[1]各r阵容卡情况!U$57:U$73,$C15)&lt;=0,0,求节点([1]各r阵容卡情况!$F$57:$F$73,[1]各r阵容卡情况!U$57:U$73,$C15)),0)</f>
        <v>0.39999999999999997</v>
      </c>
      <c r="BG15" s="15">
        <f>IFERROR(IF(求节点([1]各r阵容卡情况!$F$57:$F$73,[1]各r阵容卡情况!V$57:V$73,$C15)&lt;=0,0,求节点([1]各r阵容卡情况!$F$57:$F$73,[1]各r阵容卡情况!V$57:V$73,$C15)),0)</f>
        <v>0.39999999999999997</v>
      </c>
      <c r="BH15" s="15">
        <f t="shared" si="12"/>
        <v>10</v>
      </c>
      <c r="BI15" s="15">
        <f t="shared" si="3"/>
        <v>10</v>
      </c>
      <c r="BJ15" s="15">
        <f t="shared" si="13"/>
        <v>10</v>
      </c>
      <c r="BK15" s="15">
        <f t="shared" si="14"/>
        <v>10</v>
      </c>
      <c r="BL15" s="15">
        <f t="shared" si="14"/>
        <v>10</v>
      </c>
      <c r="BM15" s="15">
        <v>0</v>
      </c>
      <c r="BN15" s="15">
        <f>IFERROR(IF(求节点([1]各r阵容卡情况!$F$57:$F$73,[1]各r阵容卡情况!AA$57:AA$73,$C15)&lt;=0,0,求节点([1]各r阵容卡情况!$F$57:$F$73,[1]各r阵容卡情况!AA$57:AA$73,$C15)),0)</f>
        <v>0</v>
      </c>
      <c r="BO15" s="15">
        <f>IFERROR(IF(求节点([1]各r阵容卡情况!$F$57:$F$73,[1]各r阵容卡情况!AB$57:AB$73,$C15)&lt;=0,0,求节点([1]各r阵容卡情况!$F$57:$F$73,[1]各r阵容卡情况!AB$57:AB$73,$C15)),0)</f>
        <v>1.48463888626378E-2</v>
      </c>
      <c r="BP15" s="15">
        <f>IFERROR(IF(求节点([1]各r阵容卡情况!$F$57:$F$73,[1]各r阵容卡情况!AC$57:AC$73,$C15)&lt;=0,0,求节点([1]各r阵容卡情况!$F$57:$F$73,[1]各r阵容卡情况!AC$57:AC$73,$C15)),0)</f>
        <v>1.48463888626378E-2</v>
      </c>
      <c r="BQ15" s="15">
        <f>IFERROR(IF(求节点([1]各r阵容卡情况!$F$57:$F$73,[1]各r阵容卡情况!AD$57:AD$73,$C15)&lt;=0,0,求节点([1]各r阵容卡情况!$F$57:$F$73,[1]各r阵容卡情况!AD$57:AD$73,$C15)),0)</f>
        <v>1.48463888626378E-2</v>
      </c>
      <c r="BR15" s="15">
        <f t="shared" si="15"/>
        <v>0</v>
      </c>
      <c r="BS15" s="15">
        <f t="shared" si="4"/>
        <v>0</v>
      </c>
      <c r="BT15" s="15">
        <f t="shared" si="4"/>
        <v>0</v>
      </c>
      <c r="BU15" s="15">
        <f t="shared" si="4"/>
        <v>0</v>
      </c>
      <c r="BV15" s="15">
        <f t="shared" si="4"/>
        <v>0</v>
      </c>
      <c r="BZ15" s="15" t="s">
        <v>79</v>
      </c>
      <c r="CA15" s="26" t="s">
        <v>60</v>
      </c>
      <c r="CB15" s="26" t="s">
        <v>61</v>
      </c>
      <c r="CC15" s="26" t="s">
        <v>62</v>
      </c>
      <c r="CD15" s="26" t="s">
        <v>63</v>
      </c>
      <c r="CE15" s="26" t="s">
        <v>64</v>
      </c>
      <c r="CH15" s="27">
        <f t="shared" si="16"/>
        <v>0</v>
      </c>
      <c r="CI15" s="27">
        <f t="shared" si="17"/>
        <v>5.9385555450551131E-2</v>
      </c>
      <c r="CJ15" s="27">
        <f t="shared" si="17"/>
        <v>0</v>
      </c>
      <c r="CK15" s="27">
        <f t="shared" si="17"/>
        <v>0</v>
      </c>
      <c r="CL15" s="27">
        <f t="shared" si="17"/>
        <v>0</v>
      </c>
    </row>
    <row r="16" spans="3:90" x14ac:dyDescent="0.15">
      <c r="C16" s="15">
        <v>11</v>
      </c>
      <c r="D16" s="15">
        <v>7</v>
      </c>
      <c r="E16" s="32">
        <f>IFERROR(IF(求节点([1]基础状态预期!$D$107:$D$145,[1]基础状态预期!F$107:F$145,$C16)&lt;=0,0,求节点([1]基础状态预期!$D$107:$D$145,[1]基础状态预期!F$107:F$145,$C16)),0)</f>
        <v>0</v>
      </c>
      <c r="F16" s="32">
        <f>IFERROR(IF(求节点([1]基础状态预期!$D$107:$D$145,[1]基础状态预期!G$107:G$145,$C16)&lt;=0,0,求节点([1]基础状态预期!$D$107:$D$145,[1]基础状态预期!G$107:G$145,$C16)),0)</f>
        <v>0</v>
      </c>
      <c r="G16" s="32">
        <f>IFERROR(IF(求节点([1]基础状态预期!$D$107:$D$145,[1]基础状态预期!H$107:H$145,$C16)&lt;=0,0,求节点([1]基础状态预期!$D$107:$D$145,[1]基础状态预期!H$107:H$145,$C16)),0)</f>
        <v>1.8144302996007342</v>
      </c>
      <c r="H16" s="32">
        <f>IFERROR(IF(求节点([1]基础状态预期!$D$107:$D$145,[1]基础状态预期!I$107:I$145,$C16)&lt;=0,0,求节点([1]基础状态预期!$D$107:$D$145,[1]基础状态预期!I$107:I$145,$C16)),0)</f>
        <v>4.1855697003992658</v>
      </c>
      <c r="I16" s="32">
        <f>IFERROR(IF(求节点([1]基础状态预期!$D$107:$D$145,[1]基础状态预期!J$107:J$145,$C16)&lt;=0,0,求节点([1]基础状态预期!$D$107:$D$145,[1]基础状态预期!J$107:J$145,$C16)),0)</f>
        <v>0</v>
      </c>
      <c r="J16" s="32">
        <f>IFERROR(IF(求节点([1]基础状态预期!$D$107:$D$145,[1]基础状态预期!K$107:K$145,$C16)&lt;=0,0,求节点([1]基础状态预期!$D$107:$D$145,[1]基础状态预期!K$107:K$145,$C16)),0)</f>
        <v>0</v>
      </c>
      <c r="K16" s="32">
        <f>IFERROR(IF(求节点([1]基础状态预期!$D$107:$D$145,[1]基础状态预期!L$107:L$145,$C16)&lt;=0,0,求节点([1]基础状态预期!$D$107:$D$145,[1]基础状态预期!L$107:L$145,$C16)),0)</f>
        <v>0</v>
      </c>
      <c r="L16" s="32">
        <f>IFERROR(IF(求节点([1]基础状态预期!$D$107:$D$145,[1]基础状态预期!M$107:M$145,$C16)&lt;=0,0,求节点([1]基础状态预期!$D$107:$D$145,[1]基础状态预期!M$107:M$145,$C16)),0)</f>
        <v>0.93672375359156634</v>
      </c>
      <c r="M16" s="32">
        <f>IFERROR(IF(求节点([1]基础状态预期!$D$107:$D$145,[1]基础状态预期!N$107:N$145,$C16)&lt;=0,0,求节点([1]基础状态预期!$D$107:$D$145,[1]基础状态预期!N$107:N$145,$C16)),0)</f>
        <v>0</v>
      </c>
      <c r="N16" s="32">
        <f>IFERROR(IF(求节点([1]基础状态预期!$D$107:$D$145,[1]基础状态预期!O$107:O$145,$C16)&lt;=0,0,求节点([1]基础状态预期!$D$107:$D$145,[1]基础状态预期!O$107:O$145,$C16)),0)</f>
        <v>0</v>
      </c>
      <c r="O16" s="32">
        <f t="shared" si="5"/>
        <v>0</v>
      </c>
      <c r="P16" s="32">
        <f t="shared" si="6"/>
        <v>6</v>
      </c>
      <c r="Q16" s="32">
        <f t="shared" si="7"/>
        <v>10</v>
      </c>
      <c r="R16" s="32">
        <f t="shared" si="8"/>
        <v>22</v>
      </c>
      <c r="S16" s="32">
        <f t="shared" si="9"/>
        <v>50</v>
      </c>
      <c r="T16" s="32">
        <f>IFERROR(IF(求节点([1]基础状态预期!$D$107:$D$145,[1]基础状态预期!P$107:P$145,$C16)&lt;=0,0,求节点([1]基础状态预期!$D$107:$D$145,[1]基础状态预期!P$107:P$145,$C16)),0)</f>
        <v>0</v>
      </c>
      <c r="U16" s="32">
        <f>IFERROR(IF(求节点([1]基础状态预期!$D$107:$D$145,[1]基础状态预期!Q$107:Q$145,$C16)&lt;=0,0,求节点([1]基础状态预期!$D$107:$D$145,[1]基础状态预期!Q$107:Q$145,$C16)),0)</f>
        <v>0</v>
      </c>
      <c r="V16" s="32">
        <f>IFERROR(IF(求节点([1]基础状态预期!$D$107:$D$145,[1]基础状态预期!R$107:R$145,$C16)&lt;=0,0,求节点([1]基础状态预期!$D$107:$D$145,[1]基础状态预期!R$107:R$145,$C16)),0)</f>
        <v>0.43999999999999995</v>
      </c>
      <c r="W16" s="32">
        <f>IFERROR(IF(求节点([1]基础状态预期!$D$107:$D$145,[1]基础状态预期!S$107:S$145,$C16)&lt;=0,0,求节点([1]基础状态预期!$D$107:$D$145,[1]基础状态预期!S$107:S$145,$C16)),0)</f>
        <v>0.43999999999999995</v>
      </c>
      <c r="X16" s="32">
        <f>IFERROR(IF(求节点([1]基础状态预期!$D$107:$D$145,[1]基础状态预期!T$107:T$145,$C16)&lt;=0,0,求节点([1]基础状态预期!$D$107:$D$145,[1]基础状态预期!T$107:T$145,$C16)),0)</f>
        <v>0</v>
      </c>
      <c r="Y16" s="32">
        <f>IFERROR(IF(求节点([1]基础状态预期!$D$107:$D$145,[1]基础状态预期!U$107:U$145,$C16)&lt;=0,0,求节点([1]基础状态预期!$D$107:$D$145,[1]基础状态预期!U$107:U$145,$C16)),0)</f>
        <v>0</v>
      </c>
      <c r="Z16" s="32">
        <f>IFERROR(IF(求节点([1]基础状态预期!$D$107:$D$145,[1]基础状态预期!V$107:V$145,$C16)&lt;=0,0,求节点([1]基础状态预期!$D$107:$D$145,[1]基础状态预期!V$107:V$145,$C16)),0)</f>
        <v>0</v>
      </c>
      <c r="AA16" s="32">
        <f>IFERROR(IF(求节点([1]基础状态预期!$D$107:$D$145,[1]基础状态预期!W$107:W$145,$C16)&lt;=0,0,求节点([1]基础状态预期!$D$107:$D$145,[1]基础状态预期!W$107:W$145,$C16)),0)</f>
        <v>22</v>
      </c>
      <c r="AB16" s="32">
        <f>IFERROR(IF(求节点([1]基础状态预期!$D$107:$D$145,[1]基础状态预期!X$107:X$145,$C16)&lt;=0,0,求节点([1]基础状态预期!$D$107:$D$145,[1]基础状态预期!X$107:X$145,$C16)),0)</f>
        <v>22</v>
      </c>
      <c r="AC16" s="32">
        <f>IFERROR(IF(求节点([1]基础状态预期!$D$107:$D$145,[1]基础状态预期!Y$107:Y$145,$C16)&lt;=0,0,求节点([1]基础状态预期!$D$107:$D$145,[1]基础状态预期!Y$107:Y$145,$C16)),0)</f>
        <v>0</v>
      </c>
      <c r="AD16" s="32">
        <f>IFERROR(IF(求节点([1]基础状态预期!$D$107:$D$145,[1]基础状态预期!Z$107:Z$145,$C16)&lt;=0,0,求节点([1]基础状态预期!$D$107:$D$145,[1]基础状态预期!Z$107:Z$145,$C16)),0)</f>
        <v>0</v>
      </c>
      <c r="AE16" s="32">
        <f>IFERROR(IF(求节点([1]基础状态预期!$D$107:$D$145,[1]基础状态预期!AA$107:AA$145,$C16)&lt;=0,0,求节点([1]基础状态预期!$D$107:$D$145,[1]基础状态预期!AA$107:AA$145,$C16)),0)</f>
        <v>0</v>
      </c>
      <c r="AF16" s="32">
        <f>IFERROR(IF(求节点([1]基础状态预期!$D$107:$D$145,[1]基础状态预期!AB$107:AB$145,$C16)&lt;=0,0,求节点([1]基础状态预期!$D$107:$D$145,[1]基础状态预期!AB$107:AB$145,$C16)),0)</f>
        <v>0.19458587539433111</v>
      </c>
      <c r="AG16" s="32">
        <f>IFERROR(IF(求节点([1]基础状态预期!$D$107:$D$145,[1]基础状态预期!AC$107:AC$145,$C16)&lt;=0,0,求节点([1]基础状态预期!$D$107:$D$145,[1]基础状态预期!AC$107:AC$145,$C16)),0)</f>
        <v>0.25487208184820931</v>
      </c>
      <c r="AH16" s="32">
        <f>IFERROR(IF(求节点([1]基础状态预期!$D$107:$D$145,[1]基础状态预期!AD$107:AD$145,$C16)&lt;=0,0,求节点([1]基础状态预期!$D$107:$D$145,[1]基础状态预期!AD$107:AD$145,$C16)),0)</f>
        <v>0</v>
      </c>
      <c r="AI16" s="15">
        <f t="shared" si="10"/>
        <v>0</v>
      </c>
      <c r="AJ16" s="15">
        <f t="shared" si="1"/>
        <v>0</v>
      </c>
      <c r="AK16" s="15">
        <f t="shared" si="1"/>
        <v>0</v>
      </c>
      <c r="AL16" s="15">
        <f t="shared" si="1"/>
        <v>0</v>
      </c>
      <c r="AM16" s="15">
        <f t="shared" si="1"/>
        <v>0</v>
      </c>
      <c r="AN16" s="15">
        <v>0</v>
      </c>
      <c r="AO16" s="15">
        <f>IFERROR(IF(求节点([1]各r阵容卡情况!$F$57:$F$73,[1]各r阵容卡情况!G$57:G$73,$C16)&lt;=0,0,求节点([1]各r阵容卡情况!$F$57:$F$73,[1]各r阵容卡情况!G$57:G$73,$C16)),0)</f>
        <v>4.1855697003992658</v>
      </c>
      <c r="AP16" s="15">
        <f>IFERROR(IF(求节点([1]各r阵容卡情况!$F$57:$F$73,[1]各r阵容卡情况!H$57:H$73,$C16)&lt;=0,0,求节点([1]各r阵容卡情况!$F$57:$F$73,[1]各r阵容卡情况!H$57:H$73,$C16)),0)</f>
        <v>0</v>
      </c>
      <c r="AQ16" s="15">
        <f>IFERROR(IF(求节点([1]各r阵容卡情况!$F$57:$F$73,[1]各r阵容卡情况!I$57:I$73,$C16)&lt;=0,0,求节点([1]各r阵容卡情况!$F$57:$F$73,[1]各r阵容卡情况!I$57:I$73,$C16)),0)</f>
        <v>0</v>
      </c>
      <c r="AR16" s="15">
        <f>IFERROR(IF(求节点([1]各r阵容卡情况!$F$57:$F$73,[1]各r阵容卡情况!J$57:J$73,$C16)&lt;=0,0,求节点([1]各r阵容卡情况!$F$57:$F$73,[1]各r阵容卡情况!J$57:J$73,$C16)),0)</f>
        <v>0</v>
      </c>
      <c r="AS16" s="15">
        <v>0</v>
      </c>
      <c r="AT16" s="15">
        <f>IFERROR(IF(求节点([1]各r阵容卡情况!$F$57:$F$73,[1]各r阵容卡情况!K$57:K$73,$C16)&lt;=0,0,求节点([1]各r阵容卡情况!$F$57:$F$73,[1]各r阵容卡情况!K$57:K$73,$C16)),0)</f>
        <v>3</v>
      </c>
      <c r="AU16" s="15">
        <f>IFERROR(IF(求节点([1]各r阵容卡情况!$F$57:$F$73,[1]各r阵容卡情况!L$57:L$73,$C16)&lt;=0,0,求节点([1]各r阵容卡情况!$F$57:$F$73,[1]各r阵容卡情况!L$57:L$73,$C16)),0)</f>
        <v>1.1871169991876727</v>
      </c>
      <c r="AV16" s="15">
        <f>IFERROR(IF(求节点([1]各r阵容卡情况!$F$57:$F$73,[1]各r阵容卡情况!M$57:M$73,$C16)&lt;=0,0,求节点([1]各r阵容卡情况!$F$57:$F$73,[1]各r阵容卡情况!M$57:M$73,$C16)),0)</f>
        <v>0</v>
      </c>
      <c r="AW16" s="15">
        <f>IFERROR(IF(求节点([1]各r阵容卡情况!$F$57:$F$73,[1]各r阵容卡情况!N$57:N$73,$C16)&lt;=0,0,求节点([1]各r阵容卡情况!$F$57:$F$73,[1]各r阵容卡情况!N$57:N$73,$C16)),0)</f>
        <v>0</v>
      </c>
      <c r="AX16" s="15">
        <f t="shared" si="11"/>
        <v>0</v>
      </c>
      <c r="AY16" s="15">
        <f t="shared" si="2"/>
        <v>15</v>
      </c>
      <c r="AZ16" s="15">
        <f t="shared" si="2"/>
        <v>15</v>
      </c>
      <c r="BA16" s="15">
        <f t="shared" si="2"/>
        <v>22</v>
      </c>
      <c r="BB16" s="15">
        <f t="shared" si="2"/>
        <v>50</v>
      </c>
      <c r="BC16" s="15">
        <v>0</v>
      </c>
      <c r="BD16" s="15">
        <f>IFERROR(IF(求节点([1]各r阵容卡情况!$F$57:$F$73,[1]各r阵容卡情况!S$57:S$73,$C16)&lt;=0,0,求节点([1]各r阵容卡情况!$F$57:$F$73,[1]各r阵容卡情况!S$57:S$73,$C16)),0)</f>
        <v>0.43999999999999995</v>
      </c>
      <c r="BE16" s="15">
        <f>IFERROR(IF(求节点([1]各r阵容卡情况!$F$57:$F$73,[1]各r阵容卡情况!T$57:T$73,$C16)&lt;=0,0,求节点([1]各r阵容卡情况!$F$57:$F$73,[1]各r阵容卡情况!T$57:T$73,$C16)),0)</f>
        <v>0.43999999999999995</v>
      </c>
      <c r="BF16" s="15">
        <f>IFERROR(IF(求节点([1]各r阵容卡情况!$F$57:$F$73,[1]各r阵容卡情况!U$57:U$73,$C16)&lt;=0,0,求节点([1]各r阵容卡情况!$F$57:$F$73,[1]各r阵容卡情况!U$57:U$73,$C16)),0)</f>
        <v>0.43999999999999995</v>
      </c>
      <c r="BG16" s="15">
        <f>IFERROR(IF(求节点([1]各r阵容卡情况!$F$57:$F$73,[1]各r阵容卡情况!V$57:V$73,$C16)&lt;=0,0,求节点([1]各r阵容卡情况!$F$57:$F$73,[1]各r阵容卡情况!V$57:V$73,$C16)),0)</f>
        <v>0.43999999999999995</v>
      </c>
      <c r="BH16" s="15">
        <f t="shared" si="12"/>
        <v>10</v>
      </c>
      <c r="BI16" s="15">
        <f t="shared" si="3"/>
        <v>10</v>
      </c>
      <c r="BJ16" s="15">
        <f t="shared" si="13"/>
        <v>11</v>
      </c>
      <c r="BK16" s="15">
        <f t="shared" si="14"/>
        <v>11</v>
      </c>
      <c r="BL16" s="15">
        <f t="shared" si="14"/>
        <v>11</v>
      </c>
      <c r="BM16" s="15">
        <v>0</v>
      </c>
      <c r="BN16" s="15">
        <f>IFERROR(IF(求节点([1]各r阵容卡情况!$F$57:$F$73,[1]各r阵容卡情况!AA$57:AA$73,$C16)&lt;=0,0,求节点([1]各r阵容卡情况!$F$57:$F$73,[1]各r阵容卡情况!AA$57:AA$73,$C16)),0)</f>
        <v>0</v>
      </c>
      <c r="BO16" s="15">
        <f>IFERROR(IF(求节点([1]各r阵容卡情况!$F$57:$F$73,[1]各r阵容卡情况!AB$57:AB$73,$C16)&lt;=0,0,求节点([1]各r阵容卡情况!$F$57:$F$73,[1]各r阵容卡情况!AB$57:AB$73,$C16)),0)</f>
        <v>0.10638836110416931</v>
      </c>
      <c r="BP16" s="15">
        <f>IFERROR(IF(求节点([1]各r阵容卡情况!$F$57:$F$73,[1]各r阵容卡情况!AC$57:AC$73,$C16)&lt;=0,0,求节点([1]各r阵容卡情况!$F$57:$F$73,[1]各r阵容卡情况!AC$57:AC$73,$C16)),0)</f>
        <v>0.10638836110416931</v>
      </c>
      <c r="BQ16" s="15">
        <f>IFERROR(IF(求节点([1]各r阵容卡情况!$F$57:$F$73,[1]各r阵容卡情况!AD$57:AD$73,$C16)&lt;=0,0,求节点([1]各r阵容卡情况!$F$57:$F$73,[1]各r阵容卡情况!AD$57:AD$73,$C16)),0)</f>
        <v>0.10638836110416931</v>
      </c>
      <c r="BR16" s="15">
        <f t="shared" si="15"/>
        <v>0</v>
      </c>
      <c r="BS16" s="15">
        <f t="shared" si="4"/>
        <v>0</v>
      </c>
      <c r="BT16" s="15">
        <f t="shared" si="4"/>
        <v>0</v>
      </c>
      <c r="BU16" s="15">
        <f t="shared" si="4"/>
        <v>0</v>
      </c>
      <c r="BV16" s="15">
        <f t="shared" si="4"/>
        <v>0</v>
      </c>
      <c r="BZ16" s="15">
        <v>0</v>
      </c>
      <c r="CA16" s="26">
        <f>非R武将!CA16</f>
        <v>0</v>
      </c>
      <c r="CB16" s="26">
        <f>非R武将!CB16</f>
        <v>0</v>
      </c>
      <c r="CC16" s="26">
        <f>非R武将!CC16</f>
        <v>0</v>
      </c>
      <c r="CD16" s="26">
        <f>非R武将!CD16</f>
        <v>0</v>
      </c>
      <c r="CE16" s="26">
        <f>非R武将!CE16</f>
        <v>0</v>
      </c>
      <c r="CH16" s="27">
        <f t="shared" si="16"/>
        <v>0</v>
      </c>
      <c r="CI16" s="27">
        <f t="shared" si="17"/>
        <v>1</v>
      </c>
      <c r="CJ16" s="27">
        <f t="shared" si="17"/>
        <v>0</v>
      </c>
      <c r="CK16" s="27">
        <f t="shared" si="17"/>
        <v>0</v>
      </c>
      <c r="CL16" s="27">
        <f t="shared" si="17"/>
        <v>0</v>
      </c>
    </row>
    <row r="17" spans="3:90" x14ac:dyDescent="0.15">
      <c r="C17" s="15">
        <v>12</v>
      </c>
      <c r="D17" s="15">
        <v>7</v>
      </c>
      <c r="E17" s="32">
        <f>IFERROR(IF(求节点([1]基础状态预期!$D$107:$D$145,[1]基础状态预期!F$107:F$145,$C17)&lt;=0,0,求节点([1]基础状态预期!$D$107:$D$145,[1]基础状态预期!F$107:F$145,$C17)),0)</f>
        <v>0</v>
      </c>
      <c r="F17" s="32">
        <f>IFERROR(IF(求节点([1]基础状态预期!$D$107:$D$145,[1]基础状态预期!G$107:G$145,$C17)&lt;=0,0,求节点([1]基础状态预期!$D$107:$D$145,[1]基础状态预期!G$107:G$145,$C17)),0)</f>
        <v>0</v>
      </c>
      <c r="G17" s="32">
        <f>IFERROR(IF(求节点([1]基础状态预期!$D$107:$D$145,[1]基础状态预期!H$107:H$145,$C17)&lt;=0,0,求节点([1]基础状态预期!$D$107:$D$145,[1]基础状态预期!H$107:H$145,$C17)),0)</f>
        <v>1.6082496833931583</v>
      </c>
      <c r="H17" s="32">
        <f>IFERROR(IF(求节点([1]基础状态预期!$D$107:$D$145,[1]基础状态预期!I$107:I$145,$C17)&lt;=0,0,求节点([1]基础状态预期!$D$107:$D$145,[1]基础状态预期!I$107:I$145,$C17)),0)</f>
        <v>4.3917503166068412</v>
      </c>
      <c r="I17" s="32">
        <f>IFERROR(IF(求节点([1]基础状态预期!$D$107:$D$145,[1]基础状态预期!J$107:J$145,$C17)&lt;=0,0,求节点([1]基础状态预期!$D$107:$D$145,[1]基础状态预期!J$107:J$145,$C17)),0)</f>
        <v>0</v>
      </c>
      <c r="J17" s="32">
        <f>IFERROR(IF(求节点([1]基础状态预期!$D$107:$D$145,[1]基础状态预期!K$107:K$145,$C17)&lt;=0,0,求节点([1]基础状态预期!$D$107:$D$145,[1]基础状态预期!K$107:K$145,$C17)),0)</f>
        <v>0</v>
      </c>
      <c r="K17" s="32">
        <f>IFERROR(IF(求节点([1]基础状态预期!$D$107:$D$145,[1]基础状态预期!L$107:L$145,$C17)&lt;=0,0,求节点([1]基础状态预期!$D$107:$D$145,[1]基础状态预期!L$107:L$145,$C17)),0)</f>
        <v>0</v>
      </c>
      <c r="L17" s="32">
        <f>IFERROR(IF(求节点([1]基础状态预期!$D$107:$D$145,[1]基础状态预期!M$107:M$145,$C17)&lt;=0,0,求节点([1]基础状态预期!$D$107:$D$145,[1]基础状态预期!M$107:M$145,$C17)),0)</f>
        <v>0.83028027060173659</v>
      </c>
      <c r="M17" s="32">
        <f>IFERROR(IF(求节点([1]基础状态预期!$D$107:$D$145,[1]基础状态预期!N$107:N$145,$C17)&lt;=0,0,求节点([1]基础状态预期!$D$107:$D$145,[1]基础状态预期!N$107:N$145,$C17)),0)</f>
        <v>0</v>
      </c>
      <c r="N17" s="32">
        <f>IFERROR(IF(求节点([1]基础状态预期!$D$107:$D$145,[1]基础状态预期!O$107:O$145,$C17)&lt;=0,0,求节点([1]基础状态预期!$D$107:$D$145,[1]基础状态预期!O$107:O$145,$C17)),0)</f>
        <v>0</v>
      </c>
      <c r="O17" s="32">
        <f t="shared" si="5"/>
        <v>0</v>
      </c>
      <c r="P17" s="32">
        <f t="shared" si="6"/>
        <v>6</v>
      </c>
      <c r="Q17" s="32">
        <f t="shared" si="7"/>
        <v>10</v>
      </c>
      <c r="R17" s="32">
        <f t="shared" si="8"/>
        <v>22</v>
      </c>
      <c r="S17" s="32">
        <f t="shared" si="9"/>
        <v>50</v>
      </c>
      <c r="T17" s="32">
        <f>IFERROR(IF(求节点([1]基础状态预期!$D$107:$D$145,[1]基础状态预期!P$107:P$145,$C17)&lt;=0,0,求节点([1]基础状态预期!$D$107:$D$145,[1]基础状态预期!P$107:P$145,$C17)),0)</f>
        <v>0</v>
      </c>
      <c r="U17" s="32">
        <f>IFERROR(IF(求节点([1]基础状态预期!$D$107:$D$145,[1]基础状态预期!Q$107:Q$145,$C17)&lt;=0,0,求节点([1]基础状态预期!$D$107:$D$145,[1]基础状态预期!Q$107:Q$145,$C17)),0)</f>
        <v>0</v>
      </c>
      <c r="V17" s="32">
        <f>IFERROR(IF(求节点([1]基础状态预期!$D$107:$D$145,[1]基础状态预期!R$107:R$145,$C17)&lt;=0,0,求节点([1]基础状态预期!$D$107:$D$145,[1]基础状态预期!R$107:R$145,$C17)),0)</f>
        <v>0.48</v>
      </c>
      <c r="W17" s="32">
        <f>IFERROR(IF(求节点([1]基础状态预期!$D$107:$D$145,[1]基础状态预期!S$107:S$145,$C17)&lt;=0,0,求节点([1]基础状态预期!$D$107:$D$145,[1]基础状态预期!S$107:S$145,$C17)),0)</f>
        <v>0.48</v>
      </c>
      <c r="X17" s="32">
        <f>IFERROR(IF(求节点([1]基础状态预期!$D$107:$D$145,[1]基础状态预期!T$107:T$145,$C17)&lt;=0,0,求节点([1]基础状态预期!$D$107:$D$145,[1]基础状态预期!T$107:T$145,$C17)),0)</f>
        <v>0</v>
      </c>
      <c r="Y17" s="32">
        <f>IFERROR(IF(求节点([1]基础状态预期!$D$107:$D$145,[1]基础状态预期!U$107:U$145,$C17)&lt;=0,0,求节点([1]基础状态预期!$D$107:$D$145,[1]基础状态预期!U$107:U$145,$C17)),0)</f>
        <v>0</v>
      </c>
      <c r="Z17" s="32">
        <f>IFERROR(IF(求节点([1]基础状态预期!$D$107:$D$145,[1]基础状态预期!V$107:V$145,$C17)&lt;=0,0,求节点([1]基础状态预期!$D$107:$D$145,[1]基础状态预期!V$107:V$145,$C17)),0)</f>
        <v>0</v>
      </c>
      <c r="AA17" s="32">
        <f>IFERROR(IF(求节点([1]基础状态预期!$D$107:$D$145,[1]基础状态预期!W$107:W$145,$C17)&lt;=0,0,求节点([1]基础状态预期!$D$107:$D$145,[1]基础状态预期!W$107:W$145,$C17)),0)</f>
        <v>24</v>
      </c>
      <c r="AB17" s="32">
        <f>IFERROR(IF(求节点([1]基础状态预期!$D$107:$D$145,[1]基础状态预期!X$107:X$145,$C17)&lt;=0,0,求节点([1]基础状态预期!$D$107:$D$145,[1]基础状态预期!X$107:X$145,$C17)),0)</f>
        <v>24</v>
      </c>
      <c r="AC17" s="32">
        <f>IFERROR(IF(求节点([1]基础状态预期!$D$107:$D$145,[1]基础状态预期!Y$107:Y$145,$C17)&lt;=0,0,求节点([1]基础状态预期!$D$107:$D$145,[1]基础状态预期!Y$107:Y$145,$C17)),0)</f>
        <v>0</v>
      </c>
      <c r="AD17" s="32">
        <f>IFERROR(IF(求节点([1]基础状态预期!$D$107:$D$145,[1]基础状态预期!Z$107:Z$145,$C17)&lt;=0,0,求节点([1]基础状态预期!$D$107:$D$145,[1]基础状态预期!Z$107:Z$145,$C17)),0)</f>
        <v>0</v>
      </c>
      <c r="AE17" s="32">
        <f>IFERROR(IF(求节点([1]基础状态预期!$D$107:$D$145,[1]基础状态预期!AA$107:AA$145,$C17)&lt;=0,0,求节点([1]基础状态预期!$D$107:$D$145,[1]基础状态预期!AA$107:AA$145,$C17)),0)</f>
        <v>0</v>
      </c>
      <c r="AF17" s="32">
        <f>IFERROR(IF(求节点([1]基础状态预期!$D$107:$D$145,[1]基础状态预期!AB$107:AB$145,$C17)&lt;=0,0,求节点([1]基础状态预期!$D$107:$D$145,[1]基础状态预期!AB$107:AB$145,$C17)),0)</f>
        <v>0.2122755004301794</v>
      </c>
      <c r="AG17" s="32">
        <f>IFERROR(IF(求节点([1]基础状态预期!$D$107:$D$145,[1]基础状态预期!AC$107:AC$145,$C17)&lt;=0,0,求节点([1]基础状态预期!$D$107:$D$145,[1]基础状态预期!AC$107:AC$145,$C17)),0)</f>
        <v>0.3395438013139892</v>
      </c>
      <c r="AH17" s="32">
        <f>IFERROR(IF(求节点([1]基础状态预期!$D$107:$D$145,[1]基础状态预期!AD$107:AD$145,$C17)&lt;=0,0,求节点([1]基础状态预期!$D$107:$D$145,[1]基础状态预期!AD$107:AD$145,$C17)),0)</f>
        <v>0</v>
      </c>
      <c r="AI17" s="15">
        <f t="shared" si="10"/>
        <v>0</v>
      </c>
      <c r="AJ17" s="15">
        <f t="shared" si="1"/>
        <v>0</v>
      </c>
      <c r="AK17" s="15">
        <f t="shared" si="1"/>
        <v>0</v>
      </c>
      <c r="AL17" s="15">
        <f t="shared" si="1"/>
        <v>0</v>
      </c>
      <c r="AM17" s="15">
        <f t="shared" si="1"/>
        <v>0</v>
      </c>
      <c r="AN17" s="15">
        <v>0</v>
      </c>
      <c r="AO17" s="15">
        <f>IFERROR(IF(求节点([1]各r阵容卡情况!$F$57:$F$73,[1]各r阵容卡情况!G$57:G$73,$C17)&lt;=0,0,求节点([1]各r阵容卡情况!$F$57:$F$73,[1]各r阵容卡情况!G$57:G$73,$C17)),0)</f>
        <v>4.3917503166068412</v>
      </c>
      <c r="AP17" s="15">
        <f>IFERROR(IF(求节点([1]各r阵容卡情况!$F$57:$F$73,[1]各r阵容卡情况!H$57:H$73,$C17)&lt;=0,0,求节点([1]各r阵容卡情况!$F$57:$F$73,[1]各r阵容卡情况!H$57:H$73,$C17)),0)</f>
        <v>0</v>
      </c>
      <c r="AQ17" s="15">
        <f>IFERROR(IF(求节点([1]各r阵容卡情况!$F$57:$F$73,[1]各r阵容卡情况!I$57:I$73,$C17)&lt;=0,0,求节点([1]各r阵容卡情况!$F$57:$F$73,[1]各r阵容卡情况!I$57:I$73,$C17)),0)</f>
        <v>0</v>
      </c>
      <c r="AR17" s="15">
        <f>IFERROR(IF(求节点([1]各r阵容卡情况!$F$57:$F$73,[1]各r阵容卡情况!J$57:J$73,$C17)&lt;=0,0,求节点([1]各r阵容卡情况!$F$57:$F$73,[1]各r阵容卡情况!J$57:J$73,$C17)),0)</f>
        <v>0</v>
      </c>
      <c r="AS17" s="15">
        <v>0</v>
      </c>
      <c r="AT17" s="15">
        <f>IFERROR(IF(求节点([1]各r阵容卡情况!$F$57:$F$73,[1]各r阵容卡情况!K$57:K$73,$C17)&lt;=0,0,求节点([1]各r阵容卡情况!$F$57:$F$73,[1]各r阵容卡情况!K$57:K$73,$C17)),0)</f>
        <v>3</v>
      </c>
      <c r="AU17" s="15">
        <f>IFERROR(IF(求节点([1]各r阵容卡情况!$F$57:$F$73,[1]各r阵容卡情况!L$57:L$73,$C17)&lt;=0,0,求节点([1]各r阵容卡情况!$F$57:$F$73,[1]各r阵容卡情况!L$57:L$73,$C17)),0)</f>
        <v>1.3588775201927983</v>
      </c>
      <c r="AV17" s="15">
        <f>IFERROR(IF(求节点([1]各r阵容卡情况!$F$57:$F$73,[1]各r阵容卡情况!M$57:M$73,$C17)&lt;=0,0,求节点([1]各r阵容卡情况!$F$57:$F$73,[1]各r阵容卡情况!M$57:M$73,$C17)),0)</f>
        <v>0</v>
      </c>
      <c r="AW17" s="15">
        <f>IFERROR(IF(求节点([1]各r阵容卡情况!$F$57:$F$73,[1]各r阵容卡情况!N$57:N$73,$C17)&lt;=0,0,求节点([1]各r阵容卡情况!$F$57:$F$73,[1]各r阵容卡情况!N$57:N$73,$C17)),0)</f>
        <v>0</v>
      </c>
      <c r="AX17" s="15">
        <f t="shared" si="11"/>
        <v>0</v>
      </c>
      <c r="AY17" s="15">
        <f t="shared" si="2"/>
        <v>15</v>
      </c>
      <c r="AZ17" s="15">
        <f t="shared" si="2"/>
        <v>15</v>
      </c>
      <c r="BA17" s="15">
        <f t="shared" si="2"/>
        <v>22</v>
      </c>
      <c r="BB17" s="15">
        <f t="shared" si="2"/>
        <v>50</v>
      </c>
      <c r="BC17" s="15">
        <v>0</v>
      </c>
      <c r="BD17" s="15">
        <f>IFERROR(IF(求节点([1]各r阵容卡情况!$F$57:$F$73,[1]各r阵容卡情况!S$57:S$73,$C17)&lt;=0,0,求节点([1]各r阵容卡情况!$F$57:$F$73,[1]各r阵容卡情况!S$57:S$73,$C17)),0)</f>
        <v>0.48</v>
      </c>
      <c r="BE17" s="15">
        <f>IFERROR(IF(求节点([1]各r阵容卡情况!$F$57:$F$73,[1]各r阵容卡情况!T$57:T$73,$C17)&lt;=0,0,求节点([1]各r阵容卡情况!$F$57:$F$73,[1]各r阵容卡情况!T$57:T$73,$C17)),0)</f>
        <v>0.48</v>
      </c>
      <c r="BF17" s="15">
        <f>IFERROR(IF(求节点([1]各r阵容卡情况!$F$57:$F$73,[1]各r阵容卡情况!U$57:U$73,$C17)&lt;=0,0,求节点([1]各r阵容卡情况!$F$57:$F$73,[1]各r阵容卡情况!U$57:U$73,$C17)),0)</f>
        <v>0.48</v>
      </c>
      <c r="BG17" s="15">
        <f>IFERROR(IF(求节点([1]各r阵容卡情况!$F$57:$F$73,[1]各r阵容卡情况!V$57:V$73,$C17)&lt;=0,0,求节点([1]各r阵容卡情况!$F$57:$F$73,[1]各r阵容卡情况!V$57:V$73,$C17)),0)</f>
        <v>0.48</v>
      </c>
      <c r="BH17" s="15">
        <f t="shared" si="12"/>
        <v>10</v>
      </c>
      <c r="BI17" s="15">
        <f t="shared" si="3"/>
        <v>10</v>
      </c>
      <c r="BJ17" s="15">
        <f t="shared" si="13"/>
        <v>12</v>
      </c>
      <c r="BK17" s="15">
        <f t="shared" si="14"/>
        <v>12</v>
      </c>
      <c r="BL17" s="15">
        <f t="shared" si="14"/>
        <v>12</v>
      </c>
      <c r="BM17" s="15">
        <v>0</v>
      </c>
      <c r="BN17" s="15">
        <f>IFERROR(IF(求节点([1]各r阵容卡情况!$F$57:$F$73,[1]各r阵容卡情况!AA$57:AA$73,$C17)&lt;=0,0,求节点([1]各r阵容卡情况!$F$57:$F$73,[1]各r阵容卡情况!AA$57:AA$73,$C17)),0)</f>
        <v>0</v>
      </c>
      <c r="BO17" s="15">
        <f>IFERROR(IF(求节点([1]各r阵容卡情况!$F$57:$F$73,[1]各r阵容卡情况!AB$57:AB$73,$C17)&lt;=0,0,求节点([1]各r阵容卡情况!$F$57:$F$73,[1]各r阵容卡情况!AB$57:AB$73,$C17)),0)</f>
        <v>0.20793285052233396</v>
      </c>
      <c r="BP17" s="15">
        <f>IFERROR(IF(求节点([1]各r阵容卡情况!$F$57:$F$73,[1]各r阵容卡情况!AC$57:AC$73,$C17)&lt;=0,0,求节点([1]各r阵容卡情况!$F$57:$F$73,[1]各r阵容卡情况!AC$57:AC$73,$C17)),0)</f>
        <v>0.20793285052233396</v>
      </c>
      <c r="BQ17" s="15">
        <f>IFERROR(IF(求节点([1]各r阵容卡情况!$F$57:$F$73,[1]各r阵容卡情况!AD$57:AD$73,$C17)&lt;=0,0,求节点([1]各r阵容卡情况!$F$57:$F$73,[1]各r阵容卡情况!AD$57:AD$73,$C17)),0)</f>
        <v>0.20793285052233396</v>
      </c>
      <c r="BR17" s="15">
        <f t="shared" si="15"/>
        <v>0</v>
      </c>
      <c r="BS17" s="15">
        <f t="shared" si="4"/>
        <v>0</v>
      </c>
      <c r="BT17" s="15">
        <f t="shared" si="4"/>
        <v>0</v>
      </c>
      <c r="BU17" s="15">
        <f t="shared" si="4"/>
        <v>0</v>
      </c>
      <c r="BV17" s="15">
        <f t="shared" si="4"/>
        <v>0</v>
      </c>
      <c r="BZ17" s="15">
        <v>1</v>
      </c>
      <c r="CA17" s="26">
        <f>非R武将!CA17</f>
        <v>0</v>
      </c>
      <c r="CB17" s="26">
        <f>非R武将!CB17</f>
        <v>0</v>
      </c>
      <c r="CC17" s="26">
        <f>非R武将!CC17</f>
        <v>2</v>
      </c>
      <c r="CD17" s="26">
        <f>非R武将!CD17</f>
        <v>10</v>
      </c>
      <c r="CE17" s="26">
        <f>非R武将!CE17</f>
        <v>20</v>
      </c>
      <c r="CH17" s="27">
        <f t="shared" si="16"/>
        <v>0</v>
      </c>
      <c r="CI17" s="27">
        <f t="shared" si="17"/>
        <v>1</v>
      </c>
      <c r="CJ17" s="27">
        <f t="shared" si="17"/>
        <v>0</v>
      </c>
      <c r="CK17" s="27">
        <f t="shared" si="17"/>
        <v>0</v>
      </c>
      <c r="CL17" s="27">
        <f t="shared" si="17"/>
        <v>0</v>
      </c>
    </row>
    <row r="18" spans="3:90" x14ac:dyDescent="0.15">
      <c r="C18" s="15">
        <v>13</v>
      </c>
      <c r="D18" s="15">
        <v>7</v>
      </c>
      <c r="E18" s="32">
        <f>IFERROR(IF(求节点([1]基础状态预期!$D$107:$D$145,[1]基础状态预期!F$107:F$145,$C18)&lt;=0,0,求节点([1]基础状态预期!$D$107:$D$145,[1]基础状态预期!F$107:F$145,$C18)),0)</f>
        <v>0</v>
      </c>
      <c r="F18" s="32">
        <f>IFERROR(IF(求节点([1]基础状态预期!$D$107:$D$145,[1]基础状态预期!G$107:G$145,$C18)&lt;=0,0,求节点([1]基础状态预期!$D$107:$D$145,[1]基础状态预期!G$107:G$145,$C18)),0)</f>
        <v>0</v>
      </c>
      <c r="G18" s="32">
        <f>IFERROR(IF(求节点([1]基础状态预期!$D$107:$D$145,[1]基础状态预期!H$107:H$145,$C18)&lt;=0,0,求节点([1]基础状态预期!$D$107:$D$145,[1]基础状态预期!H$107:H$145,$C18)),0)</f>
        <v>1.4020690671855827</v>
      </c>
      <c r="H18" s="32">
        <f>IFERROR(IF(求节点([1]基础状态预期!$D$107:$D$145,[1]基础状态预期!I$107:I$145,$C18)&lt;=0,0,求节点([1]基础状态预期!$D$107:$D$145,[1]基础状态预期!I$107:I$145,$C18)),0)</f>
        <v>4.5979309328144176</v>
      </c>
      <c r="I18" s="32">
        <f>IFERROR(IF(求节点([1]基础状态预期!$D$107:$D$145,[1]基础状态预期!J$107:J$145,$C18)&lt;=0,0,求节点([1]基础状态预期!$D$107:$D$145,[1]基础状态预期!J$107:J$145,$C18)),0)</f>
        <v>0</v>
      </c>
      <c r="J18" s="32">
        <f>IFERROR(IF(求节点([1]基础状态预期!$D$107:$D$145,[1]基础状态预期!K$107:K$145,$C18)&lt;=0,0,求节点([1]基础状态预期!$D$107:$D$145,[1]基础状态预期!K$107:K$145,$C18)),0)</f>
        <v>0</v>
      </c>
      <c r="K18" s="32">
        <f>IFERROR(IF(求节点([1]基础状态预期!$D$107:$D$145,[1]基础状态预期!L$107:L$145,$C18)&lt;=0,0,求节点([1]基础状态预期!$D$107:$D$145,[1]基础状态预期!L$107:L$145,$C18)),0)</f>
        <v>0</v>
      </c>
      <c r="L18" s="32">
        <f>IFERROR(IF(求节点([1]基础状态预期!$D$107:$D$145,[1]基础状态预期!M$107:M$145,$C18)&lt;=0,0,求节点([1]基础状态预期!$D$107:$D$145,[1]基础状态预期!M$107:M$145,$C18)),0)</f>
        <v>0.72383678761190673</v>
      </c>
      <c r="M18" s="32">
        <f>IFERROR(IF(求节点([1]基础状态预期!$D$107:$D$145,[1]基础状态预期!N$107:N$145,$C18)&lt;=0,0,求节点([1]基础状态预期!$D$107:$D$145,[1]基础状态预期!N$107:N$145,$C18)),0)</f>
        <v>0</v>
      </c>
      <c r="N18" s="32">
        <f>IFERROR(IF(求节点([1]基础状态预期!$D$107:$D$145,[1]基础状态预期!O$107:O$145,$C18)&lt;=0,0,求节点([1]基础状态预期!$D$107:$D$145,[1]基础状态预期!O$107:O$145,$C18)),0)</f>
        <v>0</v>
      </c>
      <c r="O18" s="32">
        <f t="shared" si="5"/>
        <v>0</v>
      </c>
      <c r="P18" s="32">
        <f t="shared" si="6"/>
        <v>6</v>
      </c>
      <c r="Q18" s="32">
        <f t="shared" si="7"/>
        <v>10</v>
      </c>
      <c r="R18" s="32">
        <f t="shared" si="8"/>
        <v>22</v>
      </c>
      <c r="S18" s="32">
        <f t="shared" si="9"/>
        <v>50</v>
      </c>
      <c r="T18" s="32">
        <f>IFERROR(IF(求节点([1]基础状态预期!$D$107:$D$145,[1]基础状态预期!P$107:P$145,$C18)&lt;=0,0,求节点([1]基础状态预期!$D$107:$D$145,[1]基础状态预期!P$107:P$145,$C18)),0)</f>
        <v>0</v>
      </c>
      <c r="U18" s="32">
        <f>IFERROR(IF(求节点([1]基础状态预期!$D$107:$D$145,[1]基础状态预期!Q$107:Q$145,$C18)&lt;=0,0,求节点([1]基础状态预期!$D$107:$D$145,[1]基础状态预期!Q$107:Q$145,$C18)),0)</f>
        <v>0</v>
      </c>
      <c r="V18" s="32">
        <f>IFERROR(IF(求节点([1]基础状态预期!$D$107:$D$145,[1]基础状态预期!R$107:R$145,$C18)&lt;=0,0,求节点([1]基础状态预期!$D$107:$D$145,[1]基础状态预期!R$107:R$145,$C18)),0)</f>
        <v>0.52</v>
      </c>
      <c r="W18" s="32">
        <f>IFERROR(IF(求节点([1]基础状态预期!$D$107:$D$145,[1]基础状态预期!S$107:S$145,$C18)&lt;=0,0,求节点([1]基础状态预期!$D$107:$D$145,[1]基础状态预期!S$107:S$145,$C18)),0)</f>
        <v>0.52</v>
      </c>
      <c r="X18" s="32">
        <f>IFERROR(IF(求节点([1]基础状态预期!$D$107:$D$145,[1]基础状态预期!T$107:T$145,$C18)&lt;=0,0,求节点([1]基础状态预期!$D$107:$D$145,[1]基础状态预期!T$107:T$145,$C18)),0)</f>
        <v>0</v>
      </c>
      <c r="Y18" s="32">
        <f>IFERROR(IF(求节点([1]基础状态预期!$D$107:$D$145,[1]基础状态预期!U$107:U$145,$C18)&lt;=0,0,求节点([1]基础状态预期!$D$107:$D$145,[1]基础状态预期!U$107:U$145,$C18)),0)</f>
        <v>0</v>
      </c>
      <c r="Z18" s="32">
        <f>IFERROR(IF(求节点([1]基础状态预期!$D$107:$D$145,[1]基础状态预期!V$107:V$145,$C18)&lt;=0,0,求节点([1]基础状态预期!$D$107:$D$145,[1]基础状态预期!V$107:V$145,$C18)),0)</f>
        <v>0</v>
      </c>
      <c r="AA18" s="32">
        <f>IFERROR(IF(求节点([1]基础状态预期!$D$107:$D$145,[1]基础状态预期!W$107:W$145,$C18)&lt;=0,0,求节点([1]基础状态预期!$D$107:$D$145,[1]基础状态预期!W$107:W$145,$C18)),0)</f>
        <v>26</v>
      </c>
      <c r="AB18" s="32">
        <f>IFERROR(IF(求节点([1]基础状态预期!$D$107:$D$145,[1]基础状态预期!X$107:X$145,$C18)&lt;=0,0,求节点([1]基础状态预期!$D$107:$D$145,[1]基础状态预期!X$107:X$145,$C18)),0)</f>
        <v>26</v>
      </c>
      <c r="AC18" s="32">
        <f>IFERROR(IF(求节点([1]基础状态预期!$D$107:$D$145,[1]基础状态预期!Y$107:Y$145,$C18)&lt;=0,0,求节点([1]基础状态预期!$D$107:$D$145,[1]基础状态预期!Y$107:Y$145,$C18)),0)</f>
        <v>0</v>
      </c>
      <c r="AD18" s="32">
        <f>IFERROR(IF(求节点([1]基础状态预期!$D$107:$D$145,[1]基础状态预期!Z$107:Z$145,$C18)&lt;=0,0,求节点([1]基础状态预期!$D$107:$D$145,[1]基础状态预期!Z$107:Z$145,$C18)),0)</f>
        <v>0</v>
      </c>
      <c r="AE18" s="32">
        <f>IFERROR(IF(求节点([1]基础状态预期!$D$107:$D$145,[1]基础状态预期!AA$107:AA$145,$C18)&lt;=0,0,求节点([1]基础状态预期!$D$107:$D$145,[1]基础状态预期!AA$107:AA$145,$C18)),0)</f>
        <v>0</v>
      </c>
      <c r="AF18" s="32">
        <f>IFERROR(IF(求节点([1]基础状态预期!$D$107:$D$145,[1]基础状态预期!AB$107:AB$145,$C18)&lt;=0,0,求节点([1]基础状态预期!$D$107:$D$145,[1]基础状态预期!AB$107:AB$145,$C18)),0)</f>
        <v>0.22996512546602768</v>
      </c>
      <c r="AG18" s="32">
        <f>IFERROR(IF(求节点([1]基础状态预期!$D$107:$D$145,[1]基础状态预期!AC$107:AC$145,$C18)&lt;=0,0,求节点([1]基础状态预期!$D$107:$D$145,[1]基础状态预期!AC$107:AC$145,$C18)),0)</f>
        <v>0.4242155207797691</v>
      </c>
      <c r="AH18" s="32">
        <f>IFERROR(IF(求节点([1]基础状态预期!$D$107:$D$145,[1]基础状态预期!AD$107:AD$145,$C18)&lt;=0,0,求节点([1]基础状态预期!$D$107:$D$145,[1]基础状态预期!AD$107:AD$145,$C18)),0)</f>
        <v>0</v>
      </c>
      <c r="AI18" s="15">
        <f t="shared" si="10"/>
        <v>0</v>
      </c>
      <c r="AJ18" s="15">
        <f t="shared" si="1"/>
        <v>0</v>
      </c>
      <c r="AK18" s="15">
        <f t="shared" si="1"/>
        <v>0</v>
      </c>
      <c r="AL18" s="15">
        <f t="shared" si="1"/>
        <v>0</v>
      </c>
      <c r="AM18" s="15">
        <f t="shared" si="1"/>
        <v>0</v>
      </c>
      <c r="AN18" s="15">
        <v>0</v>
      </c>
      <c r="AO18" s="15">
        <f>IFERROR(IF(求节点([1]各r阵容卡情况!$F$57:$F$73,[1]各r阵容卡情况!G$57:G$73,$C18)&lt;=0,0,求节点([1]各r阵容卡情况!$F$57:$F$73,[1]各r阵容卡情况!G$57:G$73,$C18)),0)</f>
        <v>4.5979309328144176</v>
      </c>
      <c r="AP18" s="15">
        <f>IFERROR(IF(求节点([1]各r阵容卡情况!$F$57:$F$73,[1]各r阵容卡情况!H$57:H$73,$C18)&lt;=0,0,求节点([1]各r阵容卡情况!$F$57:$F$73,[1]各r阵容卡情况!H$57:H$73,$C18)),0)</f>
        <v>0</v>
      </c>
      <c r="AQ18" s="15">
        <f>IFERROR(IF(求节点([1]各r阵容卡情况!$F$57:$F$73,[1]各r阵容卡情况!I$57:I$73,$C18)&lt;=0,0,求节点([1]各r阵容卡情况!$F$57:$F$73,[1]各r阵容卡情况!I$57:I$73,$C18)),0)</f>
        <v>0</v>
      </c>
      <c r="AR18" s="15">
        <f>IFERROR(IF(求节点([1]各r阵容卡情况!$F$57:$F$73,[1]各r阵容卡情况!J$57:J$73,$C18)&lt;=0,0,求节点([1]各r阵容卡情况!$F$57:$F$73,[1]各r阵容卡情况!J$57:J$73,$C18)),0)</f>
        <v>0</v>
      </c>
      <c r="AS18" s="15">
        <v>0</v>
      </c>
      <c r="AT18" s="15">
        <f>IFERROR(IF(求节点([1]各r阵容卡情况!$F$57:$F$73,[1]各r阵容卡情况!K$57:K$73,$C18)&lt;=0,0,求节点([1]各r阵容卡情况!$F$57:$F$73,[1]各r阵容卡情况!K$57:K$73,$C18)),0)</f>
        <v>3</v>
      </c>
      <c r="AU18" s="15">
        <f>IFERROR(IF(求节点([1]各r阵容卡情况!$F$57:$F$73,[1]各r阵容卡情况!L$57:L$73,$C18)&lt;=0,0,求节点([1]各r阵容卡情况!$F$57:$F$73,[1]各r阵容卡情况!L$57:L$73,$C18)),0)</f>
        <v>1.5306380411979239</v>
      </c>
      <c r="AV18" s="15">
        <f>IFERROR(IF(求节点([1]各r阵容卡情况!$F$57:$F$73,[1]各r阵容卡情况!M$57:M$73,$C18)&lt;=0,0,求节点([1]各r阵容卡情况!$F$57:$F$73,[1]各r阵容卡情况!M$57:M$73,$C18)),0)</f>
        <v>0</v>
      </c>
      <c r="AW18" s="15">
        <f>IFERROR(IF(求节点([1]各r阵容卡情况!$F$57:$F$73,[1]各r阵容卡情况!N$57:N$73,$C18)&lt;=0,0,求节点([1]各r阵容卡情况!$F$57:$F$73,[1]各r阵容卡情况!N$57:N$73,$C18)),0)</f>
        <v>0</v>
      </c>
      <c r="AX18" s="15">
        <f t="shared" si="11"/>
        <v>0</v>
      </c>
      <c r="AY18" s="15">
        <f t="shared" si="2"/>
        <v>15</v>
      </c>
      <c r="AZ18" s="15">
        <f t="shared" si="2"/>
        <v>15</v>
      </c>
      <c r="BA18" s="15">
        <f t="shared" si="2"/>
        <v>22</v>
      </c>
      <c r="BB18" s="15">
        <f t="shared" si="2"/>
        <v>50</v>
      </c>
      <c r="BC18" s="15">
        <v>0</v>
      </c>
      <c r="BD18" s="15">
        <f>IFERROR(IF(求节点([1]各r阵容卡情况!$F$57:$F$73,[1]各r阵容卡情况!S$57:S$73,$C18)&lt;=0,0,求节点([1]各r阵容卡情况!$F$57:$F$73,[1]各r阵容卡情况!S$57:S$73,$C18)),0)</f>
        <v>0.52</v>
      </c>
      <c r="BE18" s="15">
        <f>IFERROR(IF(求节点([1]各r阵容卡情况!$F$57:$F$73,[1]各r阵容卡情况!T$57:T$73,$C18)&lt;=0,0,求节点([1]各r阵容卡情况!$F$57:$F$73,[1]各r阵容卡情况!T$57:T$73,$C18)),0)</f>
        <v>0.52</v>
      </c>
      <c r="BF18" s="15">
        <f>IFERROR(IF(求节点([1]各r阵容卡情况!$F$57:$F$73,[1]各r阵容卡情况!U$57:U$73,$C18)&lt;=0,0,求节点([1]各r阵容卡情况!$F$57:$F$73,[1]各r阵容卡情况!U$57:U$73,$C18)),0)</f>
        <v>0.52</v>
      </c>
      <c r="BG18" s="15">
        <f>IFERROR(IF(求节点([1]各r阵容卡情况!$F$57:$F$73,[1]各r阵容卡情况!V$57:V$73,$C18)&lt;=0,0,求节点([1]各r阵容卡情况!$F$57:$F$73,[1]各r阵容卡情况!V$57:V$73,$C18)),0)</f>
        <v>0.52</v>
      </c>
      <c r="BH18" s="15">
        <f t="shared" si="12"/>
        <v>10</v>
      </c>
      <c r="BI18" s="15">
        <f t="shared" si="3"/>
        <v>10</v>
      </c>
      <c r="BJ18" s="15">
        <f t="shared" si="13"/>
        <v>13</v>
      </c>
      <c r="BK18" s="15">
        <f t="shared" si="14"/>
        <v>13</v>
      </c>
      <c r="BL18" s="15">
        <f t="shared" si="14"/>
        <v>13</v>
      </c>
      <c r="BM18" s="15">
        <v>0</v>
      </c>
      <c r="BN18" s="15">
        <f>IFERROR(IF(求节点([1]各r阵容卡情况!$F$57:$F$73,[1]各r阵容卡情况!AA$57:AA$73,$C18)&lt;=0,0,求节点([1]各r阵容卡情况!$F$57:$F$73,[1]各r阵容卡情况!AA$57:AA$73,$C18)),0)</f>
        <v>0</v>
      </c>
      <c r="BO18" s="15">
        <f>IFERROR(IF(求节点([1]各r阵容卡情况!$F$57:$F$73,[1]各r阵容卡情况!AB$57:AB$73,$C18)&lt;=0,0,求节点([1]各r阵容卡情况!$F$57:$F$73,[1]各r阵容卡情况!AB$57:AB$73,$C18)),0)</f>
        <v>0.30947733994049859</v>
      </c>
      <c r="BP18" s="15">
        <f>IFERROR(IF(求节点([1]各r阵容卡情况!$F$57:$F$73,[1]各r阵容卡情况!AC$57:AC$73,$C18)&lt;=0,0,求节点([1]各r阵容卡情况!$F$57:$F$73,[1]各r阵容卡情况!AC$57:AC$73,$C18)),0)</f>
        <v>0.30947733994049859</v>
      </c>
      <c r="BQ18" s="15">
        <f>IFERROR(IF(求节点([1]各r阵容卡情况!$F$57:$F$73,[1]各r阵容卡情况!AD$57:AD$73,$C18)&lt;=0,0,求节点([1]各r阵容卡情况!$F$57:$F$73,[1]各r阵容卡情况!AD$57:AD$73,$C18)),0)</f>
        <v>0.30947733994049859</v>
      </c>
      <c r="BR18" s="15">
        <f t="shared" si="15"/>
        <v>0</v>
      </c>
      <c r="BS18" s="15">
        <f t="shared" si="4"/>
        <v>0</v>
      </c>
      <c r="BT18" s="15">
        <f t="shared" si="4"/>
        <v>0</v>
      </c>
      <c r="BU18" s="15">
        <f t="shared" si="4"/>
        <v>0</v>
      </c>
      <c r="BV18" s="15">
        <f t="shared" si="4"/>
        <v>0</v>
      </c>
      <c r="BZ18" s="15">
        <v>2</v>
      </c>
      <c r="CA18" s="26">
        <f>非R武将!CA18</f>
        <v>0</v>
      </c>
      <c r="CB18" s="26">
        <f>非R武将!CB18</f>
        <v>0</v>
      </c>
      <c r="CC18" s="26">
        <f>非R武将!CC18</f>
        <v>4</v>
      </c>
      <c r="CD18" s="26">
        <f>非R武将!CD18</f>
        <v>30</v>
      </c>
      <c r="CE18" s="26">
        <f>非R武将!CE18</f>
        <v>80</v>
      </c>
      <c r="CH18" s="27">
        <f t="shared" si="16"/>
        <v>0</v>
      </c>
      <c r="CI18" s="27">
        <f t="shared" si="17"/>
        <v>1</v>
      </c>
      <c r="CJ18" s="27">
        <f t="shared" si="17"/>
        <v>0</v>
      </c>
      <c r="CK18" s="27">
        <f t="shared" si="17"/>
        <v>0</v>
      </c>
      <c r="CL18" s="27">
        <f t="shared" si="17"/>
        <v>0</v>
      </c>
    </row>
    <row r="19" spans="3:90" x14ac:dyDescent="0.15">
      <c r="C19" s="15">
        <v>14</v>
      </c>
      <c r="D19" s="15">
        <v>8</v>
      </c>
      <c r="E19" s="32">
        <f>IFERROR(IF(求节点([1]基础状态预期!$D$107:$D$145,[1]基础状态预期!F$107:F$145,$C19)&lt;=0,0,求节点([1]基础状态预期!$D$107:$D$145,[1]基础状态预期!F$107:F$145,$C19)),0)</f>
        <v>0</v>
      </c>
      <c r="F19" s="32">
        <f>IFERROR(IF(求节点([1]基础状态预期!$D$107:$D$145,[1]基础状态预期!G$107:G$145,$C19)&lt;=0,0,求节点([1]基础状态预期!$D$107:$D$145,[1]基础状态预期!G$107:G$145,$C19)),0)</f>
        <v>0</v>
      </c>
      <c r="G19" s="32">
        <f>IFERROR(IF(求节点([1]基础状态预期!$D$107:$D$145,[1]基础状态预期!H$107:H$145,$C19)&lt;=0,0,求节点([1]基础状态预期!$D$107:$D$145,[1]基础状态预期!H$107:H$145,$C19)),0)</f>
        <v>1.195888450978007</v>
      </c>
      <c r="H19" s="32">
        <f>IFERROR(IF(求节点([1]基础状态预期!$D$107:$D$145,[1]基础状态预期!I$107:I$145,$C19)&lt;=0,0,求节点([1]基础状态预期!$D$107:$D$145,[1]基础状态预期!I$107:I$145,$C19)),0)</f>
        <v>4.804111549021993</v>
      </c>
      <c r="I19" s="32">
        <f>IFERROR(IF(求节点([1]基础状态预期!$D$107:$D$145,[1]基础状态预期!J$107:J$145,$C19)&lt;=0,0,求节点([1]基础状态预期!$D$107:$D$145,[1]基础状态预期!J$107:J$145,$C19)),0)</f>
        <v>0</v>
      </c>
      <c r="J19" s="32">
        <f>IFERROR(IF(求节点([1]基础状态预期!$D$107:$D$145,[1]基础状态预期!K$107:K$145,$C19)&lt;=0,0,求节点([1]基础状态预期!$D$107:$D$145,[1]基础状态预期!K$107:K$145,$C19)),0)</f>
        <v>0</v>
      </c>
      <c r="K19" s="32">
        <f>IFERROR(IF(求节点([1]基础状态预期!$D$107:$D$145,[1]基础状态预期!L$107:L$145,$C19)&lt;=0,0,求节点([1]基础状态预期!$D$107:$D$145,[1]基础状态预期!L$107:L$145,$C19)),0)</f>
        <v>0</v>
      </c>
      <c r="L19" s="32">
        <f>IFERROR(IF(求节点([1]基础状态预期!$D$107:$D$145,[1]基础状态预期!M$107:M$145,$C19)&lt;=0,0,求节点([1]基础状态预期!$D$107:$D$145,[1]基础状态预期!M$107:M$145,$C19)),0)</f>
        <v>0.61739330462207698</v>
      </c>
      <c r="M19" s="32">
        <f>IFERROR(IF(求节点([1]基础状态预期!$D$107:$D$145,[1]基础状态预期!N$107:N$145,$C19)&lt;=0,0,求节点([1]基础状态预期!$D$107:$D$145,[1]基础状态预期!N$107:N$145,$C19)),0)</f>
        <v>0</v>
      </c>
      <c r="N19" s="32">
        <f>IFERROR(IF(求节点([1]基础状态预期!$D$107:$D$145,[1]基础状态预期!O$107:O$145,$C19)&lt;=0,0,求节点([1]基础状态预期!$D$107:$D$145,[1]基础状态预期!O$107:O$145,$C19)),0)</f>
        <v>0</v>
      </c>
      <c r="O19" s="32">
        <f t="shared" si="5"/>
        <v>0</v>
      </c>
      <c r="P19" s="32">
        <f t="shared" si="6"/>
        <v>6</v>
      </c>
      <c r="Q19" s="32">
        <f t="shared" si="7"/>
        <v>10</v>
      </c>
      <c r="R19" s="32">
        <f t="shared" si="8"/>
        <v>22</v>
      </c>
      <c r="S19" s="32">
        <f t="shared" si="9"/>
        <v>50</v>
      </c>
      <c r="T19" s="32">
        <f>IFERROR(IF(求节点([1]基础状态预期!$D$107:$D$145,[1]基础状态预期!P$107:P$145,$C19)&lt;=0,0,求节点([1]基础状态预期!$D$107:$D$145,[1]基础状态预期!P$107:P$145,$C19)),0)</f>
        <v>0</v>
      </c>
      <c r="U19" s="32">
        <f>IFERROR(IF(求节点([1]基础状态预期!$D$107:$D$145,[1]基础状态预期!Q$107:Q$145,$C19)&lt;=0,0,求节点([1]基础状态预期!$D$107:$D$145,[1]基础状态预期!Q$107:Q$145,$C19)),0)</f>
        <v>0</v>
      </c>
      <c r="V19" s="32">
        <f>IFERROR(IF(求节点([1]基础状态预期!$D$107:$D$145,[1]基础状态预期!R$107:R$145,$C19)&lt;=0,0,求节点([1]基础状态预期!$D$107:$D$145,[1]基础状态预期!R$107:R$145,$C19)),0)</f>
        <v>0.55999999999999994</v>
      </c>
      <c r="W19" s="32">
        <f>IFERROR(IF(求节点([1]基础状态预期!$D$107:$D$145,[1]基础状态预期!S$107:S$145,$C19)&lt;=0,0,求节点([1]基础状态预期!$D$107:$D$145,[1]基础状态预期!S$107:S$145,$C19)),0)</f>
        <v>0.55999999999999994</v>
      </c>
      <c r="X19" s="32">
        <f>IFERROR(IF(求节点([1]基础状态预期!$D$107:$D$145,[1]基础状态预期!T$107:T$145,$C19)&lt;=0,0,求节点([1]基础状态预期!$D$107:$D$145,[1]基础状态预期!T$107:T$145,$C19)),0)</f>
        <v>0</v>
      </c>
      <c r="Y19" s="32">
        <f>IFERROR(IF(求节点([1]基础状态预期!$D$107:$D$145,[1]基础状态预期!U$107:U$145,$C19)&lt;=0,0,求节点([1]基础状态预期!$D$107:$D$145,[1]基础状态预期!U$107:U$145,$C19)),0)</f>
        <v>0</v>
      </c>
      <c r="Z19" s="32">
        <f>IFERROR(IF(求节点([1]基础状态预期!$D$107:$D$145,[1]基础状态预期!V$107:V$145,$C19)&lt;=0,0,求节点([1]基础状态预期!$D$107:$D$145,[1]基础状态预期!V$107:V$145,$C19)),0)</f>
        <v>0</v>
      </c>
      <c r="AA19" s="32">
        <f>IFERROR(IF(求节点([1]基础状态预期!$D$107:$D$145,[1]基础状态预期!W$107:W$145,$C19)&lt;=0,0,求节点([1]基础状态预期!$D$107:$D$145,[1]基础状态预期!W$107:W$145,$C19)),0)</f>
        <v>28</v>
      </c>
      <c r="AB19" s="32">
        <f>IFERROR(IF(求节点([1]基础状态预期!$D$107:$D$145,[1]基础状态预期!X$107:X$145,$C19)&lt;=0,0,求节点([1]基础状态预期!$D$107:$D$145,[1]基础状态预期!X$107:X$145,$C19)),0)</f>
        <v>28</v>
      </c>
      <c r="AC19" s="32">
        <f>IFERROR(IF(求节点([1]基础状态预期!$D$107:$D$145,[1]基础状态预期!Y$107:Y$145,$C19)&lt;=0,0,求节点([1]基础状态预期!$D$107:$D$145,[1]基础状态预期!Y$107:Y$145,$C19)),0)</f>
        <v>0</v>
      </c>
      <c r="AD19" s="32">
        <f>IFERROR(IF(求节点([1]基础状态预期!$D$107:$D$145,[1]基础状态预期!Z$107:Z$145,$C19)&lt;=0,0,求节点([1]基础状态预期!$D$107:$D$145,[1]基础状态预期!Z$107:Z$145,$C19)),0)</f>
        <v>0</v>
      </c>
      <c r="AE19" s="32">
        <f>IFERROR(IF(求节点([1]基础状态预期!$D$107:$D$145,[1]基础状态预期!AA$107:AA$145,$C19)&lt;=0,0,求节点([1]基础状态预期!$D$107:$D$145,[1]基础状态预期!AA$107:AA$145,$C19)),0)</f>
        <v>0</v>
      </c>
      <c r="AF19" s="32">
        <f>IFERROR(IF(求节点([1]基础状态预期!$D$107:$D$145,[1]基础状态预期!AB$107:AB$145,$C19)&lt;=0,0,求节点([1]基础状态预期!$D$107:$D$145,[1]基础状态预期!AB$107:AB$145,$C19)),0)</f>
        <v>0.24765475050187596</v>
      </c>
      <c r="AG19" s="32">
        <f>IFERROR(IF(求节点([1]基础状态预期!$D$107:$D$145,[1]基础状态预期!AC$107:AC$145,$C19)&lt;=0,0,求节点([1]基础状态预期!$D$107:$D$145,[1]基础状态预期!AC$107:AC$145,$C19)),0)</f>
        <v>0.50888724024554888</v>
      </c>
      <c r="AH19" s="32">
        <f>IFERROR(IF(求节点([1]基础状态预期!$D$107:$D$145,[1]基础状态预期!AD$107:AD$145,$C19)&lt;=0,0,求节点([1]基础状态预期!$D$107:$D$145,[1]基础状态预期!AD$107:AD$145,$C19)),0)</f>
        <v>0</v>
      </c>
      <c r="AI19" s="15">
        <f t="shared" si="10"/>
        <v>0</v>
      </c>
      <c r="AJ19" s="15">
        <f t="shared" si="1"/>
        <v>0</v>
      </c>
      <c r="AK19" s="15">
        <f t="shared" si="1"/>
        <v>0</v>
      </c>
      <c r="AL19" s="15">
        <f t="shared" si="1"/>
        <v>0</v>
      </c>
      <c r="AM19" s="15">
        <f t="shared" si="1"/>
        <v>0</v>
      </c>
      <c r="AN19" s="15">
        <v>0</v>
      </c>
      <c r="AO19" s="15">
        <f>IFERROR(IF(求节点([1]各r阵容卡情况!$F$57:$F$73,[1]各r阵容卡情况!G$57:G$73,$C19)&lt;=0,0,求节点([1]各r阵容卡情况!$F$57:$F$73,[1]各r阵容卡情况!G$57:G$73,$C19)),0)</f>
        <v>4.804111549021993</v>
      </c>
      <c r="AP19" s="15">
        <f>IFERROR(IF(求节点([1]各r阵容卡情况!$F$57:$F$73,[1]各r阵容卡情况!H$57:H$73,$C19)&lt;=0,0,求节点([1]各r阵容卡情况!$F$57:$F$73,[1]各r阵容卡情况!H$57:H$73,$C19)),0)</f>
        <v>0</v>
      </c>
      <c r="AQ19" s="15">
        <f>IFERROR(IF(求节点([1]各r阵容卡情况!$F$57:$F$73,[1]各r阵容卡情况!I$57:I$73,$C19)&lt;=0,0,求节点([1]各r阵容卡情况!$F$57:$F$73,[1]各r阵容卡情况!I$57:I$73,$C19)),0)</f>
        <v>0</v>
      </c>
      <c r="AR19" s="15">
        <f>IFERROR(IF(求节点([1]各r阵容卡情况!$F$57:$F$73,[1]各r阵容卡情况!J$57:J$73,$C19)&lt;=0,0,求节点([1]各r阵容卡情况!$F$57:$F$73,[1]各r阵容卡情况!J$57:J$73,$C19)),0)</f>
        <v>0</v>
      </c>
      <c r="AS19" s="15">
        <v>0</v>
      </c>
      <c r="AT19" s="15">
        <f>IFERROR(IF(求节点([1]各r阵容卡情况!$F$57:$F$73,[1]各r阵容卡情况!K$57:K$73,$C19)&lt;=0,0,求节点([1]各r阵容卡情况!$F$57:$F$73,[1]各r阵容卡情况!K$57:K$73,$C19)),0)</f>
        <v>3</v>
      </c>
      <c r="AU19" s="15">
        <f>IFERROR(IF(求节点([1]各r阵容卡情况!$F$57:$F$73,[1]各r阵容卡情况!L$57:L$73,$C19)&lt;=0,0,求节点([1]各r阵容卡情况!$F$57:$F$73,[1]各r阵容卡情况!L$57:L$73,$C19)),0)</f>
        <v>1.7023985622030495</v>
      </c>
      <c r="AV19" s="15">
        <f>IFERROR(IF(求节点([1]各r阵容卡情况!$F$57:$F$73,[1]各r阵容卡情况!M$57:M$73,$C19)&lt;=0,0,求节点([1]各r阵容卡情况!$F$57:$F$73,[1]各r阵容卡情况!M$57:M$73,$C19)),0)</f>
        <v>0</v>
      </c>
      <c r="AW19" s="15">
        <f>IFERROR(IF(求节点([1]各r阵容卡情况!$F$57:$F$73,[1]各r阵容卡情况!N$57:N$73,$C19)&lt;=0,0,求节点([1]各r阵容卡情况!$F$57:$F$73,[1]各r阵容卡情况!N$57:N$73,$C19)),0)</f>
        <v>0</v>
      </c>
      <c r="AX19" s="15">
        <f t="shared" si="11"/>
        <v>0</v>
      </c>
      <c r="AY19" s="15">
        <f t="shared" si="2"/>
        <v>15</v>
      </c>
      <c r="AZ19" s="15">
        <f t="shared" si="2"/>
        <v>15</v>
      </c>
      <c r="BA19" s="15">
        <f t="shared" si="2"/>
        <v>22</v>
      </c>
      <c r="BB19" s="15">
        <f t="shared" si="2"/>
        <v>50</v>
      </c>
      <c r="BC19" s="15">
        <v>0</v>
      </c>
      <c r="BD19" s="15">
        <f>IFERROR(IF(求节点([1]各r阵容卡情况!$F$57:$F$73,[1]各r阵容卡情况!S$57:S$73,$C19)&lt;=0,0,求节点([1]各r阵容卡情况!$F$57:$F$73,[1]各r阵容卡情况!S$57:S$73,$C19)),0)</f>
        <v>0.55999999999999994</v>
      </c>
      <c r="BE19" s="15">
        <f>IFERROR(IF(求节点([1]各r阵容卡情况!$F$57:$F$73,[1]各r阵容卡情况!T$57:T$73,$C19)&lt;=0,0,求节点([1]各r阵容卡情况!$F$57:$F$73,[1]各r阵容卡情况!T$57:T$73,$C19)),0)</f>
        <v>0.55999999999999994</v>
      </c>
      <c r="BF19" s="15">
        <f>IFERROR(IF(求节点([1]各r阵容卡情况!$F$57:$F$73,[1]各r阵容卡情况!U$57:U$73,$C19)&lt;=0,0,求节点([1]各r阵容卡情况!$F$57:$F$73,[1]各r阵容卡情况!U$57:U$73,$C19)),0)</f>
        <v>0.55999999999999994</v>
      </c>
      <c r="BG19" s="15">
        <f>IFERROR(IF(求节点([1]各r阵容卡情况!$F$57:$F$73,[1]各r阵容卡情况!V$57:V$73,$C19)&lt;=0,0,求节点([1]各r阵容卡情况!$F$57:$F$73,[1]各r阵容卡情况!V$57:V$73,$C19)),0)</f>
        <v>0.55999999999999994</v>
      </c>
      <c r="BH19" s="15">
        <f t="shared" si="12"/>
        <v>10</v>
      </c>
      <c r="BI19" s="15">
        <f t="shared" si="3"/>
        <v>10</v>
      </c>
      <c r="BJ19" s="15">
        <f t="shared" si="13"/>
        <v>14</v>
      </c>
      <c r="BK19" s="15">
        <f t="shared" si="14"/>
        <v>14</v>
      </c>
      <c r="BL19" s="15">
        <f t="shared" si="14"/>
        <v>14</v>
      </c>
      <c r="BM19" s="15">
        <v>0</v>
      </c>
      <c r="BN19" s="15">
        <f>IFERROR(IF(求节点([1]各r阵容卡情况!$F$57:$F$73,[1]各r阵容卡情况!AA$57:AA$73,$C19)&lt;=0,0,求节点([1]各r阵容卡情况!$F$57:$F$73,[1]各r阵容卡情况!AA$57:AA$73,$C19)),0)</f>
        <v>0</v>
      </c>
      <c r="BO19" s="15">
        <f>IFERROR(IF(求节点([1]各r阵容卡情况!$F$57:$F$73,[1]各r阵容卡情况!AB$57:AB$73,$C19)&lt;=0,0,求节点([1]各r阵容卡情况!$F$57:$F$73,[1]各r阵容卡情况!AB$57:AB$73,$C19)),0)</f>
        <v>0.41102182935866322</v>
      </c>
      <c r="BP19" s="15">
        <f>IFERROR(IF(求节点([1]各r阵容卡情况!$F$57:$F$73,[1]各r阵容卡情况!AC$57:AC$73,$C19)&lt;=0,0,求节点([1]各r阵容卡情况!$F$57:$F$73,[1]各r阵容卡情况!AC$57:AC$73,$C19)),0)</f>
        <v>0.41102182935866322</v>
      </c>
      <c r="BQ19" s="15">
        <f>IFERROR(IF(求节点([1]各r阵容卡情况!$F$57:$F$73,[1]各r阵容卡情况!AD$57:AD$73,$C19)&lt;=0,0,求节点([1]各r阵容卡情况!$F$57:$F$73,[1]各r阵容卡情况!AD$57:AD$73,$C19)),0)</f>
        <v>0.41102182935866322</v>
      </c>
      <c r="BR19" s="15">
        <f t="shared" si="15"/>
        <v>0</v>
      </c>
      <c r="BS19" s="15">
        <f t="shared" si="4"/>
        <v>0</v>
      </c>
      <c r="BT19" s="15">
        <f t="shared" si="4"/>
        <v>0</v>
      </c>
      <c r="BU19" s="15">
        <f t="shared" si="4"/>
        <v>0</v>
      </c>
      <c r="BV19" s="15">
        <f t="shared" si="4"/>
        <v>0</v>
      </c>
      <c r="CH19" s="27">
        <f t="shared" si="16"/>
        <v>0</v>
      </c>
      <c r="CI19" s="27">
        <f t="shared" si="17"/>
        <v>2</v>
      </c>
      <c r="CJ19" s="27">
        <f t="shared" si="17"/>
        <v>0</v>
      </c>
      <c r="CK19" s="27">
        <f t="shared" si="17"/>
        <v>0</v>
      </c>
      <c r="CL19" s="27">
        <f t="shared" si="17"/>
        <v>0</v>
      </c>
    </row>
    <row r="20" spans="3:90" x14ac:dyDescent="0.15">
      <c r="C20" s="15">
        <v>15</v>
      </c>
      <c r="D20" s="15">
        <v>8</v>
      </c>
      <c r="E20" s="32">
        <f>IFERROR(IF(求节点([1]基础状态预期!$D$107:$D$145,[1]基础状态预期!F$107:F$145,$C20)&lt;=0,0,求节点([1]基础状态预期!$D$107:$D$145,[1]基础状态预期!F$107:F$145,$C20)),0)</f>
        <v>0</v>
      </c>
      <c r="F20" s="32">
        <f>IFERROR(IF(求节点([1]基础状态预期!$D$107:$D$145,[1]基础状态预期!G$107:G$145,$C20)&lt;=0,0,求节点([1]基础状态预期!$D$107:$D$145,[1]基础状态预期!G$107:G$145,$C20)),0)</f>
        <v>0</v>
      </c>
      <c r="G20" s="32">
        <f>IFERROR(IF(求节点([1]基础状态预期!$D$107:$D$145,[1]基础状态预期!H$107:H$145,$C20)&lt;=0,0,求节点([1]基础状态预期!$D$107:$D$145,[1]基础状态预期!H$107:H$145,$C20)),0)</f>
        <v>0.98970783477043112</v>
      </c>
      <c r="H20" s="32">
        <f>IFERROR(IF(求节点([1]基础状态预期!$D$107:$D$145,[1]基础状态预期!I$107:I$145,$C20)&lt;=0,0,求节点([1]基础状态预期!$D$107:$D$145,[1]基础状态预期!I$107:I$145,$C20)),0)</f>
        <v>5.0102921652295684</v>
      </c>
      <c r="I20" s="32">
        <f>IFERROR(IF(求节点([1]基础状态预期!$D$107:$D$145,[1]基础状态预期!J$107:J$145,$C20)&lt;=0,0,求节点([1]基础状态预期!$D$107:$D$145,[1]基础状态预期!J$107:J$145,$C20)),0)</f>
        <v>0</v>
      </c>
      <c r="J20" s="32">
        <f>IFERROR(IF(求节点([1]基础状态预期!$D$107:$D$145,[1]基础状态预期!K$107:K$145,$C20)&lt;=0,0,求节点([1]基础状态预期!$D$107:$D$145,[1]基础状态预期!K$107:K$145,$C20)),0)</f>
        <v>0</v>
      </c>
      <c r="K20" s="32">
        <f>IFERROR(IF(求节点([1]基础状态预期!$D$107:$D$145,[1]基础状态预期!L$107:L$145,$C20)&lt;=0,0,求节点([1]基础状态预期!$D$107:$D$145,[1]基础状态预期!L$107:L$145,$C20)),0)</f>
        <v>0</v>
      </c>
      <c r="L20" s="32">
        <f>IFERROR(IF(求节点([1]基础状态预期!$D$107:$D$145,[1]基础状态预期!M$107:M$145,$C20)&lt;=0,0,求节点([1]基础状态预期!$D$107:$D$145,[1]基础状态预期!M$107:M$145,$C20)),0)</f>
        <v>0.51094982163224723</v>
      </c>
      <c r="M20" s="32">
        <f>IFERROR(IF(求节点([1]基础状态预期!$D$107:$D$145,[1]基础状态预期!N$107:N$145,$C20)&lt;=0,0,求节点([1]基础状态预期!$D$107:$D$145,[1]基础状态预期!N$107:N$145,$C20)),0)</f>
        <v>0</v>
      </c>
      <c r="N20" s="32">
        <f>IFERROR(IF(求节点([1]基础状态预期!$D$107:$D$145,[1]基础状态预期!O$107:O$145,$C20)&lt;=0,0,求节点([1]基础状态预期!$D$107:$D$145,[1]基础状态预期!O$107:O$145,$C20)),0)</f>
        <v>0</v>
      </c>
      <c r="O20" s="32">
        <f t="shared" si="5"/>
        <v>0</v>
      </c>
      <c r="P20" s="32">
        <f t="shared" si="6"/>
        <v>6</v>
      </c>
      <c r="Q20" s="32">
        <f t="shared" si="7"/>
        <v>10</v>
      </c>
      <c r="R20" s="32">
        <f t="shared" si="8"/>
        <v>22</v>
      </c>
      <c r="S20" s="32">
        <f t="shared" si="9"/>
        <v>50</v>
      </c>
      <c r="T20" s="32">
        <f>IFERROR(IF(求节点([1]基础状态预期!$D$107:$D$145,[1]基础状态预期!P$107:P$145,$C20)&lt;=0,0,求节点([1]基础状态预期!$D$107:$D$145,[1]基础状态预期!P$107:P$145,$C20)),0)</f>
        <v>0</v>
      </c>
      <c r="U20" s="32">
        <f>IFERROR(IF(求节点([1]基础状态预期!$D$107:$D$145,[1]基础状态预期!Q$107:Q$145,$C20)&lt;=0,0,求节点([1]基础状态预期!$D$107:$D$145,[1]基础状态预期!Q$107:Q$145,$C20)),0)</f>
        <v>0</v>
      </c>
      <c r="V20" s="32">
        <f>IFERROR(IF(求节点([1]基础状态预期!$D$107:$D$145,[1]基础状态预期!R$107:R$145,$C20)&lt;=0,0,求节点([1]基础状态预期!$D$107:$D$145,[1]基础状态预期!R$107:R$145,$C20)),0)</f>
        <v>0.6</v>
      </c>
      <c r="W20" s="32">
        <f>IFERROR(IF(求节点([1]基础状态预期!$D$107:$D$145,[1]基础状态预期!S$107:S$145,$C20)&lt;=0,0,求节点([1]基础状态预期!$D$107:$D$145,[1]基础状态预期!S$107:S$145,$C20)),0)</f>
        <v>0.6</v>
      </c>
      <c r="X20" s="32">
        <f>IFERROR(IF(求节点([1]基础状态预期!$D$107:$D$145,[1]基础状态预期!T$107:T$145,$C20)&lt;=0,0,求节点([1]基础状态预期!$D$107:$D$145,[1]基础状态预期!T$107:T$145,$C20)),0)</f>
        <v>0</v>
      </c>
      <c r="Y20" s="32">
        <f>IFERROR(IF(求节点([1]基础状态预期!$D$107:$D$145,[1]基础状态预期!U$107:U$145,$C20)&lt;=0,0,求节点([1]基础状态预期!$D$107:$D$145,[1]基础状态预期!U$107:U$145,$C20)),0)</f>
        <v>0</v>
      </c>
      <c r="Z20" s="32">
        <f>IFERROR(IF(求节点([1]基础状态预期!$D$107:$D$145,[1]基础状态预期!V$107:V$145,$C20)&lt;=0,0,求节点([1]基础状态预期!$D$107:$D$145,[1]基础状态预期!V$107:V$145,$C20)),0)</f>
        <v>0</v>
      </c>
      <c r="AA20" s="32">
        <f>IFERROR(IF(求节点([1]基础状态预期!$D$107:$D$145,[1]基础状态预期!W$107:W$145,$C20)&lt;=0,0,求节点([1]基础状态预期!$D$107:$D$145,[1]基础状态预期!W$107:W$145,$C20)),0)</f>
        <v>30</v>
      </c>
      <c r="AB20" s="32">
        <f>IFERROR(IF(求节点([1]基础状态预期!$D$107:$D$145,[1]基础状态预期!X$107:X$145,$C20)&lt;=0,0,求节点([1]基础状态预期!$D$107:$D$145,[1]基础状态预期!X$107:X$145,$C20)),0)</f>
        <v>30</v>
      </c>
      <c r="AC20" s="32">
        <f>IFERROR(IF(求节点([1]基础状态预期!$D$107:$D$145,[1]基础状态预期!Y$107:Y$145,$C20)&lt;=0,0,求节点([1]基础状态预期!$D$107:$D$145,[1]基础状态预期!Y$107:Y$145,$C20)),0)</f>
        <v>0</v>
      </c>
      <c r="AD20" s="32">
        <f>IFERROR(IF(求节点([1]基础状态预期!$D$107:$D$145,[1]基础状态预期!Z$107:Z$145,$C20)&lt;=0,0,求节点([1]基础状态预期!$D$107:$D$145,[1]基础状态预期!Z$107:Z$145,$C20)),0)</f>
        <v>0</v>
      </c>
      <c r="AE20" s="32">
        <f>IFERROR(IF(求节点([1]基础状态预期!$D$107:$D$145,[1]基础状态预期!AA$107:AA$145,$C20)&lt;=0,0,求节点([1]基础状态预期!$D$107:$D$145,[1]基础状态预期!AA$107:AA$145,$C20)),0)</f>
        <v>0</v>
      </c>
      <c r="AF20" s="32">
        <f>IFERROR(IF(求节点([1]基础状态预期!$D$107:$D$145,[1]基础状态预期!AB$107:AB$145,$C20)&lt;=0,0,求节点([1]基础状态预期!$D$107:$D$145,[1]基础状态预期!AB$107:AB$145,$C20)),0)</f>
        <v>0.26534437553772428</v>
      </c>
      <c r="AG20" s="32">
        <f>IFERROR(IF(求节点([1]基础状态预期!$D$107:$D$145,[1]基础状态预期!AC$107:AC$145,$C20)&lt;=0,0,求节点([1]基础状态预期!$D$107:$D$145,[1]基础状态预期!AC$107:AC$145,$C20)),0)</f>
        <v>0.59355895971132877</v>
      </c>
      <c r="AH20" s="32">
        <f>IFERROR(IF(求节点([1]基础状态预期!$D$107:$D$145,[1]基础状态预期!AD$107:AD$145,$C20)&lt;=0,0,求节点([1]基础状态预期!$D$107:$D$145,[1]基础状态预期!AD$107:AD$145,$C20)),0)</f>
        <v>0</v>
      </c>
      <c r="AI20" s="15">
        <f t="shared" si="10"/>
        <v>0</v>
      </c>
      <c r="AJ20" s="15">
        <f t="shared" si="1"/>
        <v>0</v>
      </c>
      <c r="AK20" s="15">
        <f t="shared" si="1"/>
        <v>0</v>
      </c>
      <c r="AL20" s="15">
        <f t="shared" si="1"/>
        <v>0</v>
      </c>
      <c r="AM20" s="15">
        <f t="shared" si="1"/>
        <v>0</v>
      </c>
      <c r="AN20" s="15">
        <v>0</v>
      </c>
      <c r="AO20" s="15">
        <f>IFERROR(IF(求节点([1]各r阵容卡情况!$F$57:$F$73,[1]各r阵容卡情况!G$57:G$73,$C20)&lt;=0,0,求节点([1]各r阵容卡情况!$F$57:$F$73,[1]各r阵容卡情况!G$57:G$73,$C20)),0)</f>
        <v>5.0102921652295684</v>
      </c>
      <c r="AP20" s="15">
        <f>IFERROR(IF(求节点([1]各r阵容卡情况!$F$57:$F$73,[1]各r阵容卡情况!H$57:H$73,$C20)&lt;=0,0,求节点([1]各r阵容卡情况!$F$57:$F$73,[1]各r阵容卡情况!H$57:H$73,$C20)),0)</f>
        <v>0</v>
      </c>
      <c r="AQ20" s="15">
        <f>IFERROR(IF(求节点([1]各r阵容卡情况!$F$57:$F$73,[1]各r阵容卡情况!I$57:I$73,$C20)&lt;=0,0,求节点([1]各r阵容卡情况!$F$57:$F$73,[1]各r阵容卡情况!I$57:I$73,$C20)),0)</f>
        <v>0</v>
      </c>
      <c r="AR20" s="15">
        <f>IFERROR(IF(求节点([1]各r阵容卡情况!$F$57:$F$73,[1]各r阵容卡情况!J$57:J$73,$C20)&lt;=0,0,求节点([1]各r阵容卡情况!$F$57:$F$73,[1]各r阵容卡情况!J$57:J$73,$C20)),0)</f>
        <v>0</v>
      </c>
      <c r="AS20" s="15">
        <v>0</v>
      </c>
      <c r="AT20" s="15">
        <f>IFERROR(IF(求节点([1]各r阵容卡情况!$F$57:$F$73,[1]各r阵容卡情况!K$57:K$73,$C20)&lt;=0,0,求节点([1]各r阵容卡情况!$F$57:$F$73,[1]各r阵容卡情况!K$57:K$73,$C20)),0)</f>
        <v>3</v>
      </c>
      <c r="AU20" s="15">
        <f>IFERROR(IF(求节点([1]各r阵容卡情况!$F$57:$F$73,[1]各r阵容卡情况!L$57:L$73,$C20)&lt;=0,0,求节点([1]各r阵容卡情况!$F$57:$F$73,[1]各r阵容卡情况!L$57:L$73,$C20)),0)</f>
        <v>1.8741590832081751</v>
      </c>
      <c r="AV20" s="15">
        <f>IFERROR(IF(求节点([1]各r阵容卡情况!$F$57:$F$73,[1]各r阵容卡情况!M$57:M$73,$C20)&lt;=0,0,求节点([1]各r阵容卡情况!$F$57:$F$73,[1]各r阵容卡情况!M$57:M$73,$C20)),0)</f>
        <v>0</v>
      </c>
      <c r="AW20" s="15">
        <f>IFERROR(IF(求节点([1]各r阵容卡情况!$F$57:$F$73,[1]各r阵容卡情况!N$57:N$73,$C20)&lt;=0,0,求节点([1]各r阵容卡情况!$F$57:$F$73,[1]各r阵容卡情况!N$57:N$73,$C20)),0)</f>
        <v>0</v>
      </c>
      <c r="AX20" s="15">
        <f t="shared" si="11"/>
        <v>0</v>
      </c>
      <c r="AY20" s="15">
        <f t="shared" si="2"/>
        <v>15</v>
      </c>
      <c r="AZ20" s="15">
        <f t="shared" si="2"/>
        <v>15</v>
      </c>
      <c r="BA20" s="15">
        <f t="shared" si="2"/>
        <v>22</v>
      </c>
      <c r="BB20" s="15">
        <f t="shared" si="2"/>
        <v>50</v>
      </c>
      <c r="BC20" s="15">
        <v>0</v>
      </c>
      <c r="BD20" s="15">
        <f>IFERROR(IF(求节点([1]各r阵容卡情况!$F$57:$F$73,[1]各r阵容卡情况!S$57:S$73,$C20)&lt;=0,0,求节点([1]各r阵容卡情况!$F$57:$F$73,[1]各r阵容卡情况!S$57:S$73,$C20)),0)</f>
        <v>0.6</v>
      </c>
      <c r="BE20" s="15">
        <f>IFERROR(IF(求节点([1]各r阵容卡情况!$F$57:$F$73,[1]各r阵容卡情况!T$57:T$73,$C20)&lt;=0,0,求节点([1]各r阵容卡情况!$F$57:$F$73,[1]各r阵容卡情况!T$57:T$73,$C20)),0)</f>
        <v>0.6</v>
      </c>
      <c r="BF20" s="15">
        <f>IFERROR(IF(求节点([1]各r阵容卡情况!$F$57:$F$73,[1]各r阵容卡情况!U$57:U$73,$C20)&lt;=0,0,求节点([1]各r阵容卡情况!$F$57:$F$73,[1]各r阵容卡情况!U$57:U$73,$C20)),0)</f>
        <v>0.6</v>
      </c>
      <c r="BG20" s="15">
        <f>IFERROR(IF(求节点([1]各r阵容卡情况!$F$57:$F$73,[1]各r阵容卡情况!V$57:V$73,$C20)&lt;=0,0,求节点([1]各r阵容卡情况!$F$57:$F$73,[1]各r阵容卡情况!V$57:V$73,$C20)),0)</f>
        <v>0.6</v>
      </c>
      <c r="BH20" s="15">
        <f t="shared" si="12"/>
        <v>10</v>
      </c>
      <c r="BI20" s="15">
        <f t="shared" si="3"/>
        <v>10</v>
      </c>
      <c r="BJ20" s="15">
        <f t="shared" si="13"/>
        <v>15</v>
      </c>
      <c r="BK20" s="15">
        <f t="shared" si="14"/>
        <v>15</v>
      </c>
      <c r="BL20" s="15">
        <f t="shared" si="14"/>
        <v>15</v>
      </c>
      <c r="BM20" s="15">
        <v>0</v>
      </c>
      <c r="BN20" s="15">
        <f>IFERROR(IF(求节点([1]各r阵容卡情况!$F$57:$F$73,[1]各r阵容卡情况!AA$57:AA$73,$C20)&lt;=0,0,求节点([1]各r阵容卡情况!$F$57:$F$73,[1]各r阵容卡情况!AA$57:AA$73,$C20)),0)</f>
        <v>0</v>
      </c>
      <c r="BO20" s="15">
        <f>IFERROR(IF(求节点([1]各r阵容卡情况!$F$57:$F$73,[1]各r阵容卡情况!AB$57:AB$73,$C20)&lt;=0,0,求节点([1]各r阵容卡情况!$F$57:$F$73,[1]各r阵容卡情况!AB$57:AB$73,$C20)),0)</f>
        <v>0.51256631877682779</v>
      </c>
      <c r="BP20" s="15">
        <f>IFERROR(IF(求节点([1]各r阵容卡情况!$F$57:$F$73,[1]各r阵容卡情况!AC$57:AC$73,$C20)&lt;=0,0,求节点([1]各r阵容卡情况!$F$57:$F$73,[1]各r阵容卡情况!AC$57:AC$73,$C20)),0)</f>
        <v>0.51256631877682779</v>
      </c>
      <c r="BQ20" s="15">
        <f>IFERROR(IF(求节点([1]各r阵容卡情况!$F$57:$F$73,[1]各r阵容卡情况!AD$57:AD$73,$C20)&lt;=0,0,求节点([1]各r阵容卡情况!$F$57:$F$73,[1]各r阵容卡情况!AD$57:AD$73,$C20)),0)</f>
        <v>0.51256631877682779</v>
      </c>
      <c r="BR20" s="15">
        <f t="shared" si="15"/>
        <v>0</v>
      </c>
      <c r="BS20" s="15">
        <f t="shared" si="4"/>
        <v>0</v>
      </c>
      <c r="BT20" s="15">
        <f t="shared" si="4"/>
        <v>0</v>
      </c>
      <c r="BU20" s="15">
        <f t="shared" si="4"/>
        <v>0</v>
      </c>
      <c r="BV20" s="15">
        <f t="shared" si="4"/>
        <v>0</v>
      </c>
      <c r="CH20" s="27">
        <f t="shared" si="16"/>
        <v>0</v>
      </c>
      <c r="CI20" s="27">
        <f t="shared" si="17"/>
        <v>2</v>
      </c>
      <c r="CJ20" s="27">
        <f t="shared" si="17"/>
        <v>0</v>
      </c>
      <c r="CK20" s="27">
        <f t="shared" si="17"/>
        <v>0</v>
      </c>
      <c r="CL20" s="27">
        <f t="shared" si="17"/>
        <v>0</v>
      </c>
    </row>
    <row r="21" spans="3:90" x14ac:dyDescent="0.15">
      <c r="C21" s="15">
        <v>16</v>
      </c>
      <c r="D21" s="15">
        <v>9</v>
      </c>
      <c r="E21" s="32">
        <f>IFERROR(IF(求节点([1]基础状态预期!$D$107:$D$145,[1]基础状态预期!F$107:F$145,$C21)&lt;=0,0,求节点([1]基础状态预期!$D$107:$D$145,[1]基础状态预期!F$107:F$145,$C21)),0)</f>
        <v>0</v>
      </c>
      <c r="F21" s="32">
        <f>IFERROR(IF(求节点([1]基础状态预期!$D$107:$D$145,[1]基础状态预期!G$107:G$145,$C21)&lt;=0,0,求节点([1]基础状态预期!$D$107:$D$145,[1]基础状态预期!G$107:G$145,$C21)),0)</f>
        <v>0</v>
      </c>
      <c r="G21" s="32">
        <f>IFERROR(IF(求节点([1]基础状态预期!$D$107:$D$145,[1]基础状态预期!H$107:H$145,$C21)&lt;=0,0,求节点([1]基础状态预期!$D$107:$D$145,[1]基础状态预期!H$107:H$145,$C21)),0)</f>
        <v>0.78352721856285545</v>
      </c>
      <c r="H21" s="32">
        <f>IFERROR(IF(求节点([1]基础状态预期!$D$107:$D$145,[1]基础状态预期!I$107:I$145,$C21)&lt;=0,0,求节点([1]基础状态预期!$D$107:$D$145,[1]基础状态预期!I$107:I$145,$C21)),0)</f>
        <v>5.2164727814371448</v>
      </c>
      <c r="I21" s="32">
        <f>IFERROR(IF(求节点([1]基础状态预期!$D$107:$D$145,[1]基础状态预期!J$107:J$145,$C21)&lt;=0,0,求节点([1]基础状态预期!$D$107:$D$145,[1]基础状态预期!J$107:J$145,$C21)),0)</f>
        <v>0</v>
      </c>
      <c r="J21" s="32">
        <f>IFERROR(IF(求节点([1]基础状态预期!$D$107:$D$145,[1]基础状态预期!K$107:K$145,$C21)&lt;=0,0,求节点([1]基础状态预期!$D$107:$D$145,[1]基础状态预期!K$107:K$145,$C21)),0)</f>
        <v>0</v>
      </c>
      <c r="K21" s="32">
        <f>IFERROR(IF(求节点([1]基础状态预期!$D$107:$D$145,[1]基础状态预期!L$107:L$145,$C21)&lt;=0,0,求节点([1]基础状态预期!$D$107:$D$145,[1]基础状态预期!L$107:L$145,$C21)),0)</f>
        <v>0</v>
      </c>
      <c r="L21" s="32">
        <f>IFERROR(IF(求节点([1]基础状态预期!$D$107:$D$145,[1]基础状态预期!M$107:M$145,$C21)&lt;=0,0,求节点([1]基础状态预期!$D$107:$D$145,[1]基础状态预期!M$107:M$145,$C21)),0)</f>
        <v>0.40450633864241747</v>
      </c>
      <c r="M21" s="32">
        <f>IFERROR(IF(求节点([1]基础状态预期!$D$107:$D$145,[1]基础状态预期!N$107:N$145,$C21)&lt;=0,0,求节点([1]基础状态预期!$D$107:$D$145,[1]基础状态预期!N$107:N$145,$C21)),0)</f>
        <v>0</v>
      </c>
      <c r="N21" s="32">
        <f>IFERROR(IF(求节点([1]基础状态预期!$D$107:$D$145,[1]基础状态预期!O$107:O$145,$C21)&lt;=0,0,求节点([1]基础状态预期!$D$107:$D$145,[1]基础状态预期!O$107:O$145,$C21)),0)</f>
        <v>0</v>
      </c>
      <c r="O21" s="32">
        <f t="shared" si="5"/>
        <v>0</v>
      </c>
      <c r="P21" s="32">
        <f t="shared" si="6"/>
        <v>6</v>
      </c>
      <c r="Q21" s="32">
        <f t="shared" si="7"/>
        <v>10</v>
      </c>
      <c r="R21" s="32">
        <f t="shared" si="8"/>
        <v>22</v>
      </c>
      <c r="S21" s="32">
        <f t="shared" si="9"/>
        <v>50</v>
      </c>
      <c r="T21" s="32">
        <f>IFERROR(IF(求节点([1]基础状态预期!$D$107:$D$145,[1]基础状态预期!P$107:P$145,$C21)&lt;=0,0,求节点([1]基础状态预期!$D$107:$D$145,[1]基础状态预期!P$107:P$145,$C21)),0)</f>
        <v>0</v>
      </c>
      <c r="U21" s="32">
        <f>IFERROR(IF(求节点([1]基础状态预期!$D$107:$D$145,[1]基础状态预期!Q$107:Q$145,$C21)&lt;=0,0,求节点([1]基础状态预期!$D$107:$D$145,[1]基础状态预期!Q$107:Q$145,$C21)),0)</f>
        <v>0</v>
      </c>
      <c r="V21" s="32">
        <f>IFERROR(IF(求节点([1]基础状态预期!$D$107:$D$145,[1]基础状态预期!R$107:R$145,$C21)&lt;=0,0,求节点([1]基础状态预期!$D$107:$D$145,[1]基础状态预期!R$107:R$145,$C21)),0)</f>
        <v>0.6399999999999999</v>
      </c>
      <c r="W21" s="32">
        <f>IFERROR(IF(求节点([1]基础状态预期!$D$107:$D$145,[1]基础状态预期!S$107:S$145,$C21)&lt;=0,0,求节点([1]基础状态预期!$D$107:$D$145,[1]基础状态预期!S$107:S$145,$C21)),0)</f>
        <v>0.64</v>
      </c>
      <c r="X21" s="32">
        <f>IFERROR(IF(求节点([1]基础状态预期!$D$107:$D$145,[1]基础状态预期!T$107:T$145,$C21)&lt;=0,0,求节点([1]基础状态预期!$D$107:$D$145,[1]基础状态预期!T$107:T$145,$C21)),0)</f>
        <v>0</v>
      </c>
      <c r="Y21" s="32">
        <f>IFERROR(IF(求节点([1]基础状态预期!$D$107:$D$145,[1]基础状态预期!U$107:U$145,$C21)&lt;=0,0,求节点([1]基础状态预期!$D$107:$D$145,[1]基础状态预期!U$107:U$145,$C21)),0)</f>
        <v>0</v>
      </c>
      <c r="Z21" s="32">
        <f>IFERROR(IF(求节点([1]基础状态预期!$D$107:$D$145,[1]基础状态预期!V$107:V$145,$C21)&lt;=0,0,求节点([1]基础状态预期!$D$107:$D$145,[1]基础状态预期!V$107:V$145,$C21)),0)</f>
        <v>0</v>
      </c>
      <c r="AA21" s="32">
        <f>IFERROR(IF(求节点([1]基础状态预期!$D$107:$D$145,[1]基础状态预期!W$107:W$145,$C21)&lt;=0,0,求节点([1]基础状态预期!$D$107:$D$145,[1]基础状态预期!W$107:W$145,$C21)),0)</f>
        <v>32</v>
      </c>
      <c r="AB21" s="32">
        <f>IFERROR(IF(求节点([1]基础状态预期!$D$107:$D$145,[1]基础状态预期!X$107:X$145,$C21)&lt;=0,0,求节点([1]基础状态预期!$D$107:$D$145,[1]基础状态预期!X$107:X$145,$C21)),0)</f>
        <v>32</v>
      </c>
      <c r="AC21" s="32">
        <f>IFERROR(IF(求节点([1]基础状态预期!$D$107:$D$145,[1]基础状态预期!Y$107:Y$145,$C21)&lt;=0,0,求节点([1]基础状态预期!$D$107:$D$145,[1]基础状态预期!Y$107:Y$145,$C21)),0)</f>
        <v>0</v>
      </c>
      <c r="AD21" s="32">
        <f>IFERROR(IF(求节点([1]基础状态预期!$D$107:$D$145,[1]基础状态预期!Z$107:Z$145,$C21)&lt;=0,0,求节点([1]基础状态预期!$D$107:$D$145,[1]基础状态预期!Z$107:Z$145,$C21)),0)</f>
        <v>0</v>
      </c>
      <c r="AE21" s="32">
        <f>IFERROR(IF(求节点([1]基础状态预期!$D$107:$D$145,[1]基础状态预期!AA$107:AA$145,$C21)&lt;=0,0,求节点([1]基础状态预期!$D$107:$D$145,[1]基础状态预期!AA$107:AA$145,$C21)),0)</f>
        <v>0</v>
      </c>
      <c r="AF21" s="32">
        <f>IFERROR(IF(求节点([1]基础状态预期!$D$107:$D$145,[1]基础状态预期!AB$107:AB$145,$C21)&lt;=0,0,求节点([1]基础状态预期!$D$107:$D$145,[1]基础状态预期!AB$107:AB$145,$C21)),0)</f>
        <v>0.28303400057357253</v>
      </c>
      <c r="AG21" s="32">
        <f>IFERROR(IF(求节点([1]基础状态预期!$D$107:$D$145,[1]基础状态预期!AC$107:AC$145,$C21)&lt;=0,0,求节点([1]基础状态预期!$D$107:$D$145,[1]基础状态预期!AC$107:AC$145,$C21)),0)</f>
        <v>0.67823067917710866</v>
      </c>
      <c r="AH21" s="32">
        <f>IFERROR(IF(求节点([1]基础状态预期!$D$107:$D$145,[1]基础状态预期!AD$107:AD$145,$C21)&lt;=0,0,求节点([1]基础状态预期!$D$107:$D$145,[1]基础状态预期!AD$107:AD$145,$C21)),0)</f>
        <v>0</v>
      </c>
      <c r="AI21" s="15">
        <f t="shared" si="10"/>
        <v>0</v>
      </c>
      <c r="AJ21" s="15">
        <f t="shared" si="1"/>
        <v>0</v>
      </c>
      <c r="AK21" s="15">
        <f t="shared" si="1"/>
        <v>0</v>
      </c>
      <c r="AL21" s="15">
        <f t="shared" si="1"/>
        <v>0</v>
      </c>
      <c r="AM21" s="15">
        <f t="shared" si="1"/>
        <v>0</v>
      </c>
      <c r="AN21" s="15">
        <v>0</v>
      </c>
      <c r="AO21" s="15">
        <f>IFERROR(IF(求节点([1]各r阵容卡情况!$F$57:$F$73,[1]各r阵容卡情况!G$57:G$73,$C21)&lt;=0,0,求节点([1]各r阵容卡情况!$F$57:$F$73,[1]各r阵容卡情况!G$57:G$73,$C21)),0)</f>
        <v>5.2164727814371448</v>
      </c>
      <c r="AP21" s="15">
        <f>IFERROR(IF(求节点([1]各r阵容卡情况!$F$57:$F$73,[1]各r阵容卡情况!H$57:H$73,$C21)&lt;=0,0,求节点([1]各r阵容卡情况!$F$57:$F$73,[1]各r阵容卡情况!H$57:H$73,$C21)),0)</f>
        <v>0</v>
      </c>
      <c r="AQ21" s="15">
        <f>IFERROR(IF(求节点([1]各r阵容卡情况!$F$57:$F$73,[1]各r阵容卡情况!I$57:I$73,$C21)&lt;=0,0,求节点([1]各r阵容卡情况!$F$57:$F$73,[1]各r阵容卡情况!I$57:I$73,$C21)),0)</f>
        <v>0</v>
      </c>
      <c r="AR21" s="15">
        <f>IFERROR(IF(求节点([1]各r阵容卡情况!$F$57:$F$73,[1]各r阵容卡情况!J$57:J$73,$C21)&lt;=0,0,求节点([1]各r阵容卡情况!$F$57:$F$73,[1]各r阵容卡情况!J$57:J$73,$C21)),0)</f>
        <v>0</v>
      </c>
      <c r="AS21" s="15">
        <v>0</v>
      </c>
      <c r="AT21" s="15">
        <f>IFERROR(IF(求节点([1]各r阵容卡情况!$F$57:$F$73,[1]各r阵容卡情况!K$57:K$73,$C21)&lt;=0,0,求节点([1]各r阵容卡情况!$F$57:$F$73,[1]各r阵容卡情况!K$57:K$73,$C21)),0)</f>
        <v>3</v>
      </c>
      <c r="AU21" s="15">
        <f>IFERROR(IF(求节点([1]各r阵容卡情况!$F$57:$F$73,[1]各r阵容卡情况!L$57:L$73,$C21)&lt;=0,0,求节点([1]各r阵容卡情况!$F$57:$F$73,[1]各r阵容卡情况!L$57:L$73,$C21)),0)</f>
        <v>2.0459196042133012</v>
      </c>
      <c r="AV21" s="15">
        <f>IFERROR(IF(求节点([1]各r阵容卡情况!$F$57:$F$73,[1]各r阵容卡情况!M$57:M$73,$C21)&lt;=0,0,求节点([1]各r阵容卡情况!$F$57:$F$73,[1]各r阵容卡情况!M$57:M$73,$C21)),0)</f>
        <v>0</v>
      </c>
      <c r="AW21" s="15">
        <f>IFERROR(IF(求节点([1]各r阵容卡情况!$F$57:$F$73,[1]各r阵容卡情况!N$57:N$73,$C21)&lt;=0,0,求节点([1]各r阵容卡情况!$F$57:$F$73,[1]各r阵容卡情况!N$57:N$73,$C21)),0)</f>
        <v>0</v>
      </c>
      <c r="AX21" s="15">
        <f t="shared" si="11"/>
        <v>0</v>
      </c>
      <c r="AY21" s="15">
        <f t="shared" si="2"/>
        <v>15</v>
      </c>
      <c r="AZ21" s="15">
        <f t="shared" si="2"/>
        <v>20</v>
      </c>
      <c r="BA21" s="15">
        <f t="shared" si="2"/>
        <v>22</v>
      </c>
      <c r="BB21" s="15">
        <f t="shared" si="2"/>
        <v>50</v>
      </c>
      <c r="BC21" s="15">
        <v>0</v>
      </c>
      <c r="BD21" s="15">
        <f>IFERROR(IF(求节点([1]各r阵容卡情况!$F$57:$F$73,[1]各r阵容卡情况!S$57:S$73,$C21)&lt;=0,0,求节点([1]各r阵容卡情况!$F$57:$F$73,[1]各r阵容卡情况!S$57:S$73,$C21)),0)</f>
        <v>0.64</v>
      </c>
      <c r="BE21" s="15">
        <f>IFERROR(IF(求节点([1]各r阵容卡情况!$F$57:$F$73,[1]各r阵容卡情况!T$57:T$73,$C21)&lt;=0,0,求节点([1]各r阵容卡情况!$F$57:$F$73,[1]各r阵容卡情况!T$57:T$73,$C21)),0)</f>
        <v>0.64</v>
      </c>
      <c r="BF21" s="15">
        <f>IFERROR(IF(求节点([1]各r阵容卡情况!$F$57:$F$73,[1]各r阵容卡情况!U$57:U$73,$C21)&lt;=0,0,求节点([1]各r阵容卡情况!$F$57:$F$73,[1]各r阵容卡情况!U$57:U$73,$C21)),0)</f>
        <v>0.64</v>
      </c>
      <c r="BG21" s="15">
        <f>IFERROR(IF(求节点([1]各r阵容卡情况!$F$57:$F$73,[1]各r阵容卡情况!V$57:V$73,$C21)&lt;=0,0,求节点([1]各r阵容卡情况!$F$57:$F$73,[1]各r阵容卡情况!V$57:V$73,$C21)),0)</f>
        <v>0.64</v>
      </c>
      <c r="BH21" s="15">
        <f t="shared" si="12"/>
        <v>10</v>
      </c>
      <c r="BI21" s="15">
        <f t="shared" si="3"/>
        <v>10</v>
      </c>
      <c r="BJ21" s="15">
        <f t="shared" si="13"/>
        <v>16</v>
      </c>
      <c r="BK21" s="15">
        <f t="shared" si="14"/>
        <v>16</v>
      </c>
      <c r="BL21" s="15">
        <f t="shared" si="14"/>
        <v>16</v>
      </c>
      <c r="BM21" s="15">
        <v>0</v>
      </c>
      <c r="BN21" s="15">
        <f>IFERROR(IF(求节点([1]各r阵容卡情况!$F$57:$F$73,[1]各r阵容卡情况!AA$57:AA$73,$C21)&lt;=0,0,求节点([1]各r阵容卡情况!$F$57:$F$73,[1]各r阵容卡情况!AA$57:AA$73,$C21)),0)</f>
        <v>0</v>
      </c>
      <c r="BO21" s="15">
        <f>IFERROR(IF(求节点([1]各r阵容卡情况!$F$57:$F$73,[1]各r阵容卡情况!AB$57:AB$73,$C21)&lt;=0,0,求节点([1]各r阵容卡情况!$F$57:$F$73,[1]各r阵容卡情况!AB$57:AB$73,$C21)),0)</f>
        <v>0.61411080819499242</v>
      </c>
      <c r="BP21" s="15">
        <f>IFERROR(IF(求节点([1]各r阵容卡情况!$F$57:$F$73,[1]各r阵容卡情况!AC$57:AC$73,$C21)&lt;=0,0,求节点([1]各r阵容卡情况!$F$57:$F$73,[1]各r阵容卡情况!AC$57:AC$73,$C21)),0)</f>
        <v>0.61411080819499242</v>
      </c>
      <c r="BQ21" s="15">
        <f>IFERROR(IF(求节点([1]各r阵容卡情况!$F$57:$F$73,[1]各r阵容卡情况!AD$57:AD$73,$C21)&lt;=0,0,求节点([1]各r阵容卡情况!$F$57:$F$73,[1]各r阵容卡情况!AD$57:AD$73,$C21)),0)</f>
        <v>0.61411080819499242</v>
      </c>
      <c r="BR21" s="15">
        <f t="shared" si="15"/>
        <v>0</v>
      </c>
      <c r="BS21" s="15">
        <f t="shared" si="4"/>
        <v>0</v>
      </c>
      <c r="BT21" s="15">
        <f t="shared" si="4"/>
        <v>0</v>
      </c>
      <c r="BU21" s="15">
        <f t="shared" si="4"/>
        <v>0</v>
      </c>
      <c r="BV21" s="15">
        <f t="shared" si="4"/>
        <v>0</v>
      </c>
      <c r="CH21" s="27">
        <f t="shared" si="16"/>
        <v>0</v>
      </c>
      <c r="CI21" s="27">
        <f t="shared" si="17"/>
        <v>3</v>
      </c>
      <c r="CJ21" s="27">
        <f t="shared" si="17"/>
        <v>0</v>
      </c>
      <c r="CK21" s="27">
        <f t="shared" si="17"/>
        <v>0</v>
      </c>
      <c r="CL21" s="27">
        <f t="shared" si="17"/>
        <v>0</v>
      </c>
    </row>
    <row r="22" spans="3:90" x14ac:dyDescent="0.15">
      <c r="C22" s="15">
        <v>17</v>
      </c>
      <c r="D22" s="15">
        <v>9</v>
      </c>
      <c r="E22" s="32">
        <f>IFERROR(IF(求节点([1]基础状态预期!$D$107:$D$145,[1]基础状态预期!F$107:F$145,$C22)&lt;=0,0,求节点([1]基础状态预期!$D$107:$D$145,[1]基础状态预期!F$107:F$145,$C22)),0)</f>
        <v>0</v>
      </c>
      <c r="F22" s="32">
        <f>IFERROR(IF(求节点([1]基础状态预期!$D$107:$D$145,[1]基础状态预期!G$107:G$145,$C22)&lt;=0,0,求节点([1]基础状态预期!$D$107:$D$145,[1]基础状态预期!G$107:G$145,$C22)),0)</f>
        <v>0</v>
      </c>
      <c r="G22" s="32">
        <f>IFERROR(IF(求节点([1]基础状态预期!$D$107:$D$145,[1]基础状态预期!H$107:H$145,$C22)&lt;=0,0,求节点([1]基础状态预期!$D$107:$D$145,[1]基础状态预期!H$107:H$145,$C22)),0)</f>
        <v>0.57734660235527957</v>
      </c>
      <c r="H22" s="32">
        <f>IFERROR(IF(求节点([1]基础状态预期!$D$107:$D$145,[1]基础状态预期!I$107:I$145,$C22)&lt;=0,0,求节点([1]基础状态预期!$D$107:$D$145,[1]基础状态预期!I$107:I$145,$C22)),0)</f>
        <v>5.4226533976447202</v>
      </c>
      <c r="I22" s="32">
        <f>IFERROR(IF(求节点([1]基础状态预期!$D$107:$D$145,[1]基础状态预期!J$107:J$145,$C22)&lt;=0,0,求节点([1]基础状态预期!$D$107:$D$145,[1]基础状态预期!J$107:J$145,$C22)),0)</f>
        <v>0</v>
      </c>
      <c r="J22" s="32">
        <f>IFERROR(IF(求节点([1]基础状态预期!$D$107:$D$145,[1]基础状态预期!K$107:K$145,$C22)&lt;=0,0,求节点([1]基础状态预期!$D$107:$D$145,[1]基础状态预期!K$107:K$145,$C22)),0)</f>
        <v>0</v>
      </c>
      <c r="K22" s="32">
        <f>IFERROR(IF(求节点([1]基础状态预期!$D$107:$D$145,[1]基础状态预期!L$107:L$145,$C22)&lt;=0,0,求节点([1]基础状态预期!$D$107:$D$145,[1]基础状态预期!L$107:L$145,$C22)),0)</f>
        <v>0</v>
      </c>
      <c r="L22" s="32">
        <f>IFERROR(IF(求节点([1]基础状态预期!$D$107:$D$145,[1]基础状态预期!M$107:M$145,$C22)&lt;=0,0,求节点([1]基础状态预期!$D$107:$D$145,[1]基础状态预期!M$107:M$145,$C22)),0)</f>
        <v>0.29806285565258772</v>
      </c>
      <c r="M22" s="32">
        <f>IFERROR(IF(求节点([1]基础状态预期!$D$107:$D$145,[1]基础状态预期!N$107:N$145,$C22)&lt;=0,0,求节点([1]基础状态预期!$D$107:$D$145,[1]基础状态预期!N$107:N$145,$C22)),0)</f>
        <v>0</v>
      </c>
      <c r="N22" s="32">
        <f>IFERROR(IF(求节点([1]基础状态预期!$D$107:$D$145,[1]基础状态预期!O$107:O$145,$C22)&lt;=0,0,求节点([1]基础状态预期!$D$107:$D$145,[1]基础状态预期!O$107:O$145,$C22)),0)</f>
        <v>0</v>
      </c>
      <c r="O22" s="32">
        <f t="shared" si="5"/>
        <v>0</v>
      </c>
      <c r="P22" s="32">
        <f t="shared" si="6"/>
        <v>6</v>
      </c>
      <c r="Q22" s="32">
        <f t="shared" si="7"/>
        <v>10</v>
      </c>
      <c r="R22" s="32">
        <f t="shared" si="8"/>
        <v>22</v>
      </c>
      <c r="S22" s="32">
        <f t="shared" si="9"/>
        <v>50</v>
      </c>
      <c r="T22" s="32">
        <f>IFERROR(IF(求节点([1]基础状态预期!$D$107:$D$145,[1]基础状态预期!P$107:P$145,$C22)&lt;=0,0,求节点([1]基础状态预期!$D$107:$D$145,[1]基础状态预期!P$107:P$145,$C22)),0)</f>
        <v>0</v>
      </c>
      <c r="U22" s="32">
        <f>IFERROR(IF(求节点([1]基础状态预期!$D$107:$D$145,[1]基础状态预期!Q$107:Q$145,$C22)&lt;=0,0,求节点([1]基础状态预期!$D$107:$D$145,[1]基础状态预期!Q$107:Q$145,$C22)),0)</f>
        <v>0</v>
      </c>
      <c r="V22" s="32">
        <f>IFERROR(IF(求节点([1]基础状态预期!$D$107:$D$145,[1]基础状态预期!R$107:R$145,$C22)&lt;=0,0,求节点([1]基础状态预期!$D$107:$D$145,[1]基础状态预期!R$107:R$145,$C22)),0)</f>
        <v>0.67999999999999994</v>
      </c>
      <c r="W22" s="32">
        <f>IFERROR(IF(求节点([1]基础状态预期!$D$107:$D$145,[1]基础状态预期!S$107:S$145,$C22)&lt;=0,0,求节点([1]基础状态预期!$D$107:$D$145,[1]基础状态预期!S$107:S$145,$C22)),0)</f>
        <v>0.67999999999999994</v>
      </c>
      <c r="X22" s="32">
        <f>IFERROR(IF(求节点([1]基础状态预期!$D$107:$D$145,[1]基础状态预期!T$107:T$145,$C22)&lt;=0,0,求节点([1]基础状态预期!$D$107:$D$145,[1]基础状态预期!T$107:T$145,$C22)),0)</f>
        <v>0</v>
      </c>
      <c r="Y22" s="32">
        <f>IFERROR(IF(求节点([1]基础状态预期!$D$107:$D$145,[1]基础状态预期!U$107:U$145,$C22)&lt;=0,0,求节点([1]基础状态预期!$D$107:$D$145,[1]基础状态预期!U$107:U$145,$C22)),0)</f>
        <v>0</v>
      </c>
      <c r="Z22" s="32">
        <f>IFERROR(IF(求节点([1]基础状态预期!$D$107:$D$145,[1]基础状态预期!V$107:V$145,$C22)&lt;=0,0,求节点([1]基础状态预期!$D$107:$D$145,[1]基础状态预期!V$107:V$145,$C22)),0)</f>
        <v>0</v>
      </c>
      <c r="AA22" s="32">
        <f>IFERROR(IF(求节点([1]基础状态预期!$D$107:$D$145,[1]基础状态预期!W$107:W$145,$C22)&lt;=0,0,求节点([1]基础状态预期!$D$107:$D$145,[1]基础状态预期!W$107:W$145,$C22)),0)</f>
        <v>34</v>
      </c>
      <c r="AB22" s="32">
        <f>IFERROR(IF(求节点([1]基础状态预期!$D$107:$D$145,[1]基础状态预期!X$107:X$145,$C22)&lt;=0,0,求节点([1]基础状态预期!$D$107:$D$145,[1]基础状态预期!X$107:X$145,$C22)),0)</f>
        <v>34</v>
      </c>
      <c r="AC22" s="32">
        <f>IFERROR(IF(求节点([1]基础状态预期!$D$107:$D$145,[1]基础状态预期!Y$107:Y$145,$C22)&lt;=0,0,求节点([1]基础状态预期!$D$107:$D$145,[1]基础状态预期!Y$107:Y$145,$C22)),0)</f>
        <v>0</v>
      </c>
      <c r="AD22" s="32">
        <f>IFERROR(IF(求节点([1]基础状态预期!$D$107:$D$145,[1]基础状态预期!Z$107:Z$145,$C22)&lt;=0,0,求节点([1]基础状态预期!$D$107:$D$145,[1]基础状态预期!Z$107:Z$145,$C22)),0)</f>
        <v>0</v>
      </c>
      <c r="AE22" s="32">
        <f>IFERROR(IF(求节点([1]基础状态预期!$D$107:$D$145,[1]基础状态预期!AA$107:AA$145,$C22)&lt;=0,0,求节点([1]基础状态预期!$D$107:$D$145,[1]基础状态预期!AA$107:AA$145,$C22)),0)</f>
        <v>0</v>
      </c>
      <c r="AF22" s="32">
        <f>IFERROR(IF(求节点([1]基础状态预期!$D$107:$D$145,[1]基础状态预期!AB$107:AB$145,$C22)&lt;=0,0,求节点([1]基础状态预期!$D$107:$D$145,[1]基础状态预期!AB$107:AB$145,$C22)),0)</f>
        <v>0.30072362560942079</v>
      </c>
      <c r="AG22" s="32">
        <f>IFERROR(IF(求节点([1]基础状态预期!$D$107:$D$145,[1]基础状态预期!AC$107:AC$145,$C22)&lt;=0,0,求节点([1]基础状态预期!$D$107:$D$145,[1]基础状态预期!AC$107:AC$145,$C22)),0)</f>
        <v>0.76290239864288856</v>
      </c>
      <c r="AH22" s="32">
        <f>IFERROR(IF(求节点([1]基础状态预期!$D$107:$D$145,[1]基础状态预期!AD$107:AD$145,$C22)&lt;=0,0,求节点([1]基础状态预期!$D$107:$D$145,[1]基础状态预期!AD$107:AD$145,$C22)),0)</f>
        <v>0</v>
      </c>
      <c r="AI22" s="15">
        <f t="shared" si="10"/>
        <v>0</v>
      </c>
      <c r="AJ22" s="15">
        <f t="shared" si="10"/>
        <v>0</v>
      </c>
      <c r="AK22" s="15">
        <f t="shared" si="10"/>
        <v>0</v>
      </c>
      <c r="AL22" s="15">
        <f t="shared" si="10"/>
        <v>0</v>
      </c>
      <c r="AM22" s="15">
        <f t="shared" si="10"/>
        <v>0</v>
      </c>
      <c r="AN22" s="15">
        <v>0</v>
      </c>
      <c r="AO22" s="15">
        <f>IFERROR(IF(求节点([1]各r阵容卡情况!$F$57:$F$73,[1]各r阵容卡情况!G$57:G$73,$C22)&lt;=0,0,求节点([1]各r阵容卡情况!$F$57:$F$73,[1]各r阵容卡情况!G$57:G$73,$C22)),0)</f>
        <v>5.4226533976447202</v>
      </c>
      <c r="AP22" s="15">
        <f>IFERROR(IF(求节点([1]各r阵容卡情况!$F$57:$F$73,[1]各r阵容卡情况!H$57:H$73,$C22)&lt;=0,0,求节点([1]各r阵容卡情况!$F$57:$F$73,[1]各r阵容卡情况!H$57:H$73,$C22)),0)</f>
        <v>0</v>
      </c>
      <c r="AQ22" s="15">
        <f>IFERROR(IF(求节点([1]各r阵容卡情况!$F$57:$F$73,[1]各r阵容卡情况!I$57:I$73,$C22)&lt;=0,0,求节点([1]各r阵容卡情况!$F$57:$F$73,[1]各r阵容卡情况!I$57:I$73,$C22)),0)</f>
        <v>0</v>
      </c>
      <c r="AR22" s="15">
        <f>IFERROR(IF(求节点([1]各r阵容卡情况!$F$57:$F$73,[1]各r阵容卡情况!J$57:J$73,$C22)&lt;=0,0,求节点([1]各r阵容卡情况!$F$57:$F$73,[1]各r阵容卡情况!J$57:J$73,$C22)),0)</f>
        <v>0</v>
      </c>
      <c r="AS22" s="15">
        <v>0</v>
      </c>
      <c r="AT22" s="15">
        <f>IFERROR(IF(求节点([1]各r阵容卡情况!$F$57:$F$73,[1]各r阵容卡情况!K$57:K$73,$C22)&lt;=0,0,求节点([1]各r阵容卡情况!$F$57:$F$73,[1]各r阵容卡情况!K$57:K$73,$C22)),0)</f>
        <v>3</v>
      </c>
      <c r="AU22" s="15">
        <f>IFERROR(IF(求节点([1]各r阵容卡情况!$F$57:$F$73,[1]各r阵容卡情况!L$57:L$73,$C22)&lt;=0,0,求节点([1]各r阵容卡情况!$F$57:$F$73,[1]各r阵容卡情况!L$57:L$73,$C22)),0)</f>
        <v>2.2176801252184264</v>
      </c>
      <c r="AV22" s="15">
        <f>IFERROR(IF(求节点([1]各r阵容卡情况!$F$57:$F$73,[1]各r阵容卡情况!M$57:M$73,$C22)&lt;=0,0,求节点([1]各r阵容卡情况!$F$57:$F$73,[1]各r阵容卡情况!M$57:M$73,$C22)),0)</f>
        <v>0</v>
      </c>
      <c r="AW22" s="15">
        <f>IFERROR(IF(求节点([1]各r阵容卡情况!$F$57:$F$73,[1]各r阵容卡情况!N$57:N$73,$C22)&lt;=0,0,求节点([1]各r阵容卡情况!$F$57:$F$73,[1]各r阵容卡情况!N$57:N$73,$C22)),0)</f>
        <v>0</v>
      </c>
      <c r="AX22" s="15">
        <f t="shared" si="11"/>
        <v>0</v>
      </c>
      <c r="AY22" s="15">
        <f t="shared" si="11"/>
        <v>15</v>
      </c>
      <c r="AZ22" s="15">
        <f t="shared" si="11"/>
        <v>20</v>
      </c>
      <c r="BA22" s="15">
        <f t="shared" si="11"/>
        <v>22</v>
      </c>
      <c r="BB22" s="15">
        <f t="shared" si="11"/>
        <v>50</v>
      </c>
      <c r="BC22" s="15">
        <v>0</v>
      </c>
      <c r="BD22" s="15">
        <f>IFERROR(IF(求节点([1]各r阵容卡情况!$F$57:$F$73,[1]各r阵容卡情况!S$57:S$73,$C22)&lt;=0,0,求节点([1]各r阵容卡情况!$F$57:$F$73,[1]各r阵容卡情况!S$57:S$73,$C22)),0)</f>
        <v>0.67999999999999994</v>
      </c>
      <c r="BE22" s="15">
        <f>IFERROR(IF(求节点([1]各r阵容卡情况!$F$57:$F$73,[1]各r阵容卡情况!T$57:T$73,$C22)&lt;=0,0,求节点([1]各r阵容卡情况!$F$57:$F$73,[1]各r阵容卡情况!T$57:T$73,$C22)),0)</f>
        <v>0.67999999999999994</v>
      </c>
      <c r="BF22" s="15">
        <f>IFERROR(IF(求节点([1]各r阵容卡情况!$F$57:$F$73,[1]各r阵容卡情况!U$57:U$73,$C22)&lt;=0,0,求节点([1]各r阵容卡情况!$F$57:$F$73,[1]各r阵容卡情况!U$57:U$73,$C22)),0)</f>
        <v>0.67999999999999994</v>
      </c>
      <c r="BG22" s="15">
        <f>IFERROR(IF(求节点([1]各r阵容卡情况!$F$57:$F$73,[1]各r阵容卡情况!V$57:V$73,$C22)&lt;=0,0,求节点([1]各r阵容卡情况!$F$57:$F$73,[1]各r阵容卡情况!V$57:V$73,$C22)),0)</f>
        <v>0.67999999999999994</v>
      </c>
      <c r="BH22" s="15">
        <f t="shared" si="12"/>
        <v>10</v>
      </c>
      <c r="BI22" s="15">
        <f t="shared" si="12"/>
        <v>10</v>
      </c>
      <c r="BJ22" s="15">
        <f t="shared" si="13"/>
        <v>17</v>
      </c>
      <c r="BK22" s="15">
        <f t="shared" si="14"/>
        <v>17</v>
      </c>
      <c r="BL22" s="15">
        <f t="shared" si="14"/>
        <v>17</v>
      </c>
      <c r="BM22" s="15">
        <v>0</v>
      </c>
      <c r="BN22" s="15">
        <f>IFERROR(IF(求节点([1]各r阵容卡情况!$F$57:$F$73,[1]各r阵容卡情况!AA$57:AA$73,$C22)&lt;=0,0,求节点([1]各r阵容卡情况!$F$57:$F$73,[1]各r阵容卡情况!AA$57:AA$73,$C22)),0)</f>
        <v>0</v>
      </c>
      <c r="BO22" s="15">
        <f>IFERROR(IF(求节点([1]各r阵容卡情况!$F$57:$F$73,[1]各r阵容卡情况!AB$57:AB$73,$C22)&lt;=0,0,求节点([1]各r阵容卡情况!$F$57:$F$73,[1]各r阵容卡情况!AB$57:AB$73,$C22)),0)</f>
        <v>0.71565529761315705</v>
      </c>
      <c r="BP22" s="15">
        <f>IFERROR(IF(求节点([1]各r阵容卡情况!$F$57:$F$73,[1]各r阵容卡情况!AC$57:AC$73,$C22)&lt;=0,0,求节点([1]各r阵容卡情况!$F$57:$F$73,[1]各r阵容卡情况!AC$57:AC$73,$C22)),0)</f>
        <v>0.71565529761315705</v>
      </c>
      <c r="BQ22" s="15">
        <f>IFERROR(IF(求节点([1]各r阵容卡情况!$F$57:$F$73,[1]各r阵容卡情况!AD$57:AD$73,$C22)&lt;=0,0,求节点([1]各r阵容卡情况!$F$57:$F$73,[1]各r阵容卡情况!AD$57:AD$73,$C22)),0)</f>
        <v>0.71565529761315705</v>
      </c>
      <c r="BR22" s="15">
        <f t="shared" si="15"/>
        <v>0</v>
      </c>
      <c r="BS22" s="15">
        <f t="shared" si="15"/>
        <v>0</v>
      </c>
      <c r="BT22" s="15">
        <f t="shared" si="15"/>
        <v>0</v>
      </c>
      <c r="BU22" s="15">
        <f t="shared" si="15"/>
        <v>0</v>
      </c>
      <c r="BV22" s="15">
        <f t="shared" si="15"/>
        <v>0</v>
      </c>
      <c r="CH22" s="27">
        <f t="shared" si="16"/>
        <v>0</v>
      </c>
      <c r="CI22" s="27">
        <f t="shared" si="16"/>
        <v>3</v>
      </c>
      <c r="CJ22" s="27">
        <f t="shared" si="16"/>
        <v>0</v>
      </c>
      <c r="CK22" s="27">
        <f t="shared" si="16"/>
        <v>0</v>
      </c>
      <c r="CL22" s="27">
        <f t="shared" si="16"/>
        <v>0</v>
      </c>
    </row>
    <row r="23" spans="3:90" x14ac:dyDescent="0.15">
      <c r="C23" s="15">
        <v>18</v>
      </c>
      <c r="D23" s="15">
        <v>9</v>
      </c>
      <c r="E23" s="32">
        <f>IFERROR(IF(求节点([1]基础状态预期!$D$107:$D$145,[1]基础状态预期!F$107:F$145,$C23)&lt;=0,0,求节点([1]基础状态预期!$D$107:$D$145,[1]基础状态预期!F$107:F$145,$C23)),0)</f>
        <v>0</v>
      </c>
      <c r="F23" s="32">
        <f>IFERROR(IF(求节点([1]基础状态预期!$D$107:$D$145,[1]基础状态预期!G$107:G$145,$C23)&lt;=0,0,求节点([1]基础状态预期!$D$107:$D$145,[1]基础状态预期!G$107:G$145,$C23)),0)</f>
        <v>0</v>
      </c>
      <c r="G23" s="32">
        <f>IFERROR(IF(求节点([1]基础状态预期!$D$107:$D$145,[1]基础状态预期!H$107:H$145,$C23)&lt;=0,0,求节点([1]基础状态预期!$D$107:$D$145,[1]基础状态预期!H$107:H$145,$C23)),0)</f>
        <v>0.37116598614770391</v>
      </c>
      <c r="H23" s="32">
        <f>IFERROR(IF(求节点([1]基础状态预期!$D$107:$D$145,[1]基础状态预期!I$107:I$145,$C23)&lt;=0,0,求节点([1]基础状态预期!$D$107:$D$145,[1]基础状态预期!I$107:I$145,$C23)),0)</f>
        <v>5.6288340138522965</v>
      </c>
      <c r="I23" s="32">
        <f>IFERROR(IF(求节点([1]基础状态预期!$D$107:$D$145,[1]基础状态预期!J$107:J$145,$C23)&lt;=0,0,求节点([1]基础状态预期!$D$107:$D$145,[1]基础状态预期!J$107:J$145,$C23)),0)</f>
        <v>0</v>
      </c>
      <c r="J23" s="32">
        <f>IFERROR(IF(求节点([1]基础状态预期!$D$107:$D$145,[1]基础状态预期!K$107:K$145,$C23)&lt;=0,0,求节点([1]基础状态预期!$D$107:$D$145,[1]基础状态预期!K$107:K$145,$C23)),0)</f>
        <v>0</v>
      </c>
      <c r="K23" s="32">
        <f>IFERROR(IF(求节点([1]基础状态预期!$D$107:$D$145,[1]基础状态预期!L$107:L$145,$C23)&lt;=0,0,求节点([1]基础状态预期!$D$107:$D$145,[1]基础状态预期!L$107:L$145,$C23)),0)</f>
        <v>0</v>
      </c>
      <c r="L23" s="32">
        <f>IFERROR(IF(求节点([1]基础状态预期!$D$107:$D$145,[1]基础状态预期!M$107:M$145,$C23)&lt;=0,0,求节点([1]基础状态预期!$D$107:$D$145,[1]基础状态预期!M$107:M$145,$C23)),0)</f>
        <v>0.19161937266275786</v>
      </c>
      <c r="M23" s="32">
        <f>IFERROR(IF(求节点([1]基础状态预期!$D$107:$D$145,[1]基础状态预期!N$107:N$145,$C23)&lt;=0,0,求节点([1]基础状态预期!$D$107:$D$145,[1]基础状态预期!N$107:N$145,$C23)),0)</f>
        <v>0</v>
      </c>
      <c r="N23" s="32">
        <f>IFERROR(IF(求节点([1]基础状态预期!$D$107:$D$145,[1]基础状态预期!O$107:O$145,$C23)&lt;=0,0,求节点([1]基础状态预期!$D$107:$D$145,[1]基础状态预期!O$107:O$145,$C23)),0)</f>
        <v>0</v>
      </c>
      <c r="O23" s="32">
        <f t="shared" si="5"/>
        <v>0</v>
      </c>
      <c r="P23" s="32">
        <f t="shared" si="6"/>
        <v>6</v>
      </c>
      <c r="Q23" s="32">
        <f t="shared" si="7"/>
        <v>10</v>
      </c>
      <c r="R23" s="32">
        <f t="shared" si="8"/>
        <v>22</v>
      </c>
      <c r="S23" s="32">
        <f t="shared" si="9"/>
        <v>50</v>
      </c>
      <c r="T23" s="32">
        <f>IFERROR(IF(求节点([1]基础状态预期!$D$107:$D$145,[1]基础状态预期!P$107:P$145,$C23)&lt;=0,0,求节点([1]基础状态预期!$D$107:$D$145,[1]基础状态预期!P$107:P$145,$C23)),0)</f>
        <v>0</v>
      </c>
      <c r="U23" s="32">
        <f>IFERROR(IF(求节点([1]基础状态预期!$D$107:$D$145,[1]基础状态预期!Q$107:Q$145,$C23)&lt;=0,0,求节点([1]基础状态预期!$D$107:$D$145,[1]基础状态预期!Q$107:Q$145,$C23)),0)</f>
        <v>0</v>
      </c>
      <c r="V23" s="32">
        <f>IFERROR(IF(求节点([1]基础状态预期!$D$107:$D$145,[1]基础状态预期!R$107:R$145,$C23)&lt;=0,0,求节点([1]基础状态预期!$D$107:$D$145,[1]基础状态预期!R$107:R$145,$C23)),0)</f>
        <v>0.72</v>
      </c>
      <c r="W23" s="32">
        <f>IFERROR(IF(求节点([1]基础状态预期!$D$107:$D$145,[1]基础状态预期!S$107:S$145,$C23)&lt;=0,0,求节点([1]基础状态预期!$D$107:$D$145,[1]基础状态预期!S$107:S$145,$C23)),0)</f>
        <v>0.72</v>
      </c>
      <c r="X23" s="32">
        <f>IFERROR(IF(求节点([1]基础状态预期!$D$107:$D$145,[1]基础状态预期!T$107:T$145,$C23)&lt;=0,0,求节点([1]基础状态预期!$D$107:$D$145,[1]基础状态预期!T$107:T$145,$C23)),0)</f>
        <v>0</v>
      </c>
      <c r="Y23" s="32">
        <f>IFERROR(IF(求节点([1]基础状态预期!$D$107:$D$145,[1]基础状态预期!U$107:U$145,$C23)&lt;=0,0,求节点([1]基础状态预期!$D$107:$D$145,[1]基础状态预期!U$107:U$145,$C23)),0)</f>
        <v>0</v>
      </c>
      <c r="Z23" s="32">
        <f>IFERROR(IF(求节点([1]基础状态预期!$D$107:$D$145,[1]基础状态预期!V$107:V$145,$C23)&lt;=0,0,求节点([1]基础状态预期!$D$107:$D$145,[1]基础状态预期!V$107:V$145,$C23)),0)</f>
        <v>0</v>
      </c>
      <c r="AA23" s="32">
        <f>IFERROR(IF(求节点([1]基础状态预期!$D$107:$D$145,[1]基础状态预期!W$107:W$145,$C23)&lt;=0,0,求节点([1]基础状态预期!$D$107:$D$145,[1]基础状态预期!W$107:W$145,$C23)),0)</f>
        <v>36</v>
      </c>
      <c r="AB23" s="32">
        <f>IFERROR(IF(求节点([1]基础状态预期!$D$107:$D$145,[1]基础状态预期!X$107:X$145,$C23)&lt;=0,0,求节点([1]基础状态预期!$D$107:$D$145,[1]基础状态预期!X$107:X$145,$C23)),0)</f>
        <v>36</v>
      </c>
      <c r="AC23" s="32">
        <f>IFERROR(IF(求节点([1]基础状态预期!$D$107:$D$145,[1]基础状态预期!Y$107:Y$145,$C23)&lt;=0,0,求节点([1]基础状态预期!$D$107:$D$145,[1]基础状态预期!Y$107:Y$145,$C23)),0)</f>
        <v>0</v>
      </c>
      <c r="AD23" s="32">
        <f>IFERROR(IF(求节点([1]基础状态预期!$D$107:$D$145,[1]基础状态预期!Z$107:Z$145,$C23)&lt;=0,0,求节点([1]基础状态预期!$D$107:$D$145,[1]基础状态预期!Z$107:Z$145,$C23)),0)</f>
        <v>0</v>
      </c>
      <c r="AE23" s="32">
        <f>IFERROR(IF(求节点([1]基础状态预期!$D$107:$D$145,[1]基础状态预期!AA$107:AA$145,$C23)&lt;=0,0,求节点([1]基础状态预期!$D$107:$D$145,[1]基础状态预期!AA$107:AA$145,$C23)),0)</f>
        <v>0</v>
      </c>
      <c r="AF23" s="32">
        <f>IFERROR(IF(求节点([1]基础状态预期!$D$107:$D$145,[1]基础状态预期!AB$107:AB$145,$C23)&lt;=0,0,求节点([1]基础状态预期!$D$107:$D$145,[1]基础状态预期!AB$107:AB$145,$C23)),0)</f>
        <v>0.3184132506452691</v>
      </c>
      <c r="AG23" s="32">
        <f>IFERROR(IF(求节点([1]基础状态预期!$D$107:$D$145,[1]基础状态预期!AC$107:AC$145,$C23)&lt;=0,0,求节点([1]基础状态预期!$D$107:$D$145,[1]基础状态预期!AC$107:AC$145,$C23)),0)</f>
        <v>0.84757411810866834</v>
      </c>
      <c r="AH23" s="32">
        <f>IFERROR(IF(求节点([1]基础状态预期!$D$107:$D$145,[1]基础状态预期!AD$107:AD$145,$C23)&lt;=0,0,求节点([1]基础状态预期!$D$107:$D$145,[1]基础状态预期!AD$107:AD$145,$C23)),0)</f>
        <v>0</v>
      </c>
      <c r="AI23" s="15">
        <f t="shared" si="10"/>
        <v>0</v>
      </c>
      <c r="AJ23" s="15">
        <f t="shared" si="10"/>
        <v>0</v>
      </c>
      <c r="AK23" s="15">
        <f t="shared" si="10"/>
        <v>0</v>
      </c>
      <c r="AL23" s="15">
        <f t="shared" si="10"/>
        <v>0</v>
      </c>
      <c r="AM23" s="15">
        <f t="shared" si="10"/>
        <v>0</v>
      </c>
      <c r="AN23" s="15">
        <v>0</v>
      </c>
      <c r="AO23" s="15">
        <f>IFERROR(IF(求节点([1]各r阵容卡情况!$F$57:$F$73,[1]各r阵容卡情况!G$57:G$73,$C23)&lt;=0,0,求节点([1]各r阵容卡情况!$F$57:$F$73,[1]各r阵容卡情况!G$57:G$73,$C23)),0)</f>
        <v>5.6288340138522965</v>
      </c>
      <c r="AP23" s="15">
        <f>IFERROR(IF(求节点([1]各r阵容卡情况!$F$57:$F$73,[1]各r阵容卡情况!H$57:H$73,$C23)&lt;=0,0,求节点([1]各r阵容卡情况!$F$57:$F$73,[1]各r阵容卡情况!H$57:H$73,$C23)),0)</f>
        <v>0</v>
      </c>
      <c r="AQ23" s="15">
        <f>IFERROR(IF(求节点([1]各r阵容卡情况!$F$57:$F$73,[1]各r阵容卡情况!I$57:I$73,$C23)&lt;=0,0,求节点([1]各r阵容卡情况!$F$57:$F$73,[1]各r阵容卡情况!I$57:I$73,$C23)),0)</f>
        <v>0</v>
      </c>
      <c r="AR23" s="15">
        <f>IFERROR(IF(求节点([1]各r阵容卡情况!$F$57:$F$73,[1]各r阵容卡情况!J$57:J$73,$C23)&lt;=0,0,求节点([1]各r阵容卡情况!$F$57:$F$73,[1]各r阵容卡情况!J$57:J$73,$C23)),0)</f>
        <v>0</v>
      </c>
      <c r="AS23" s="15">
        <v>0</v>
      </c>
      <c r="AT23" s="15">
        <f>IFERROR(IF(求节点([1]各r阵容卡情况!$F$57:$F$73,[1]各r阵容卡情况!K$57:K$73,$C23)&lt;=0,0,求节点([1]各r阵容卡情况!$F$57:$F$73,[1]各r阵容卡情况!K$57:K$73,$C23)),0)</f>
        <v>3</v>
      </c>
      <c r="AU23" s="15">
        <f>IFERROR(IF(求节点([1]各r阵容卡情况!$F$57:$F$73,[1]各r阵容卡情况!L$57:L$73,$C23)&lt;=0,0,求节点([1]各r阵容卡情况!$F$57:$F$73,[1]各r阵容卡情况!L$57:L$73,$C23)),0)</f>
        <v>2.3894406462235525</v>
      </c>
      <c r="AV23" s="15">
        <f>IFERROR(IF(求节点([1]各r阵容卡情况!$F$57:$F$73,[1]各r阵容卡情况!M$57:M$73,$C23)&lt;=0,0,求节点([1]各r阵容卡情况!$F$57:$F$73,[1]各r阵容卡情况!M$57:M$73,$C23)),0)</f>
        <v>0</v>
      </c>
      <c r="AW23" s="15">
        <f>IFERROR(IF(求节点([1]各r阵容卡情况!$F$57:$F$73,[1]各r阵容卡情况!N$57:N$73,$C23)&lt;=0,0,求节点([1]各r阵容卡情况!$F$57:$F$73,[1]各r阵容卡情况!N$57:N$73,$C23)),0)</f>
        <v>0</v>
      </c>
      <c r="AX23" s="15">
        <f t="shared" si="11"/>
        <v>0</v>
      </c>
      <c r="AY23" s="15">
        <f t="shared" si="11"/>
        <v>15</v>
      </c>
      <c r="AZ23" s="15">
        <f t="shared" si="11"/>
        <v>20</v>
      </c>
      <c r="BA23" s="15">
        <f t="shared" si="11"/>
        <v>22</v>
      </c>
      <c r="BB23" s="15">
        <f t="shared" si="11"/>
        <v>50</v>
      </c>
      <c r="BC23" s="15">
        <v>0</v>
      </c>
      <c r="BD23" s="15">
        <f>IFERROR(IF(求节点([1]各r阵容卡情况!$F$57:$F$73,[1]各r阵容卡情况!S$57:S$73,$C23)&lt;=0,0,求节点([1]各r阵容卡情况!$F$57:$F$73,[1]各r阵容卡情况!S$57:S$73,$C23)),0)</f>
        <v>0.72</v>
      </c>
      <c r="BE23" s="15">
        <f>IFERROR(IF(求节点([1]各r阵容卡情况!$F$57:$F$73,[1]各r阵容卡情况!T$57:T$73,$C23)&lt;=0,0,求节点([1]各r阵容卡情况!$F$57:$F$73,[1]各r阵容卡情况!T$57:T$73,$C23)),0)</f>
        <v>0.72</v>
      </c>
      <c r="BF23" s="15">
        <f>IFERROR(IF(求节点([1]各r阵容卡情况!$F$57:$F$73,[1]各r阵容卡情况!U$57:U$73,$C23)&lt;=0,0,求节点([1]各r阵容卡情况!$F$57:$F$73,[1]各r阵容卡情况!U$57:U$73,$C23)),0)</f>
        <v>0.72</v>
      </c>
      <c r="BG23" s="15">
        <f>IFERROR(IF(求节点([1]各r阵容卡情况!$F$57:$F$73,[1]各r阵容卡情况!V$57:V$73,$C23)&lt;=0,0,求节点([1]各r阵容卡情况!$F$57:$F$73,[1]各r阵容卡情况!V$57:V$73,$C23)),0)</f>
        <v>0.72</v>
      </c>
      <c r="BH23" s="15">
        <f t="shared" si="12"/>
        <v>10</v>
      </c>
      <c r="BI23" s="15">
        <f t="shared" si="12"/>
        <v>10</v>
      </c>
      <c r="BJ23" s="15">
        <f t="shared" si="13"/>
        <v>18</v>
      </c>
      <c r="BK23" s="15">
        <f t="shared" si="14"/>
        <v>18</v>
      </c>
      <c r="BL23" s="15">
        <f t="shared" si="14"/>
        <v>18</v>
      </c>
      <c r="BM23" s="15">
        <v>0</v>
      </c>
      <c r="BN23" s="15">
        <f>IFERROR(IF(求节点([1]各r阵容卡情况!$F$57:$F$73,[1]各r阵容卡情况!AA$57:AA$73,$C23)&lt;=0,0,求节点([1]各r阵容卡情况!$F$57:$F$73,[1]各r阵容卡情况!AA$57:AA$73,$C23)),0)</f>
        <v>0</v>
      </c>
      <c r="BO23" s="15">
        <f>IFERROR(IF(求节点([1]各r阵容卡情况!$F$57:$F$73,[1]各r阵容卡情况!AB$57:AB$73,$C23)&lt;=0,0,求节点([1]各r阵容卡情况!$F$57:$F$73,[1]各r阵容卡情况!AB$57:AB$73,$C23)),0)</f>
        <v>0.81719978703132168</v>
      </c>
      <c r="BP23" s="15">
        <f>IFERROR(IF(求节点([1]各r阵容卡情况!$F$57:$F$73,[1]各r阵容卡情况!AC$57:AC$73,$C23)&lt;=0,0,求节点([1]各r阵容卡情况!$F$57:$F$73,[1]各r阵容卡情况!AC$57:AC$73,$C23)),0)</f>
        <v>0.81719978703132168</v>
      </c>
      <c r="BQ23" s="15">
        <f>IFERROR(IF(求节点([1]各r阵容卡情况!$F$57:$F$73,[1]各r阵容卡情况!AD$57:AD$73,$C23)&lt;=0,0,求节点([1]各r阵容卡情况!$F$57:$F$73,[1]各r阵容卡情况!AD$57:AD$73,$C23)),0)</f>
        <v>0.81719978703132168</v>
      </c>
      <c r="BR23" s="15">
        <f t="shared" si="15"/>
        <v>0</v>
      </c>
      <c r="BS23" s="15">
        <f t="shared" si="15"/>
        <v>0</v>
      </c>
      <c r="BT23" s="15">
        <f t="shared" si="15"/>
        <v>0</v>
      </c>
      <c r="BU23" s="15">
        <f t="shared" si="15"/>
        <v>0</v>
      </c>
      <c r="BV23" s="15">
        <f t="shared" si="15"/>
        <v>0</v>
      </c>
      <c r="CH23" s="27">
        <f t="shared" si="16"/>
        <v>0</v>
      </c>
      <c r="CI23" s="27">
        <f t="shared" si="16"/>
        <v>2.9999999999999996</v>
      </c>
      <c r="CJ23" s="27">
        <f t="shared" si="16"/>
        <v>0</v>
      </c>
      <c r="CK23" s="27">
        <f t="shared" si="16"/>
        <v>0</v>
      </c>
      <c r="CL23" s="27">
        <f t="shared" si="16"/>
        <v>0</v>
      </c>
    </row>
    <row r="24" spans="3:90" x14ac:dyDescent="0.15">
      <c r="C24" s="15">
        <v>19</v>
      </c>
      <c r="D24" s="15">
        <v>10</v>
      </c>
      <c r="E24" s="32">
        <f>IFERROR(IF(求节点([1]基础状态预期!$D$107:$D$145,[1]基础状态预期!F$107:F$145,$C24)&lt;=0,0,求节点([1]基础状态预期!$D$107:$D$145,[1]基础状态预期!F$107:F$145,$C24)),0)</f>
        <v>0</v>
      </c>
      <c r="F24" s="32">
        <f>IFERROR(IF(求节点([1]基础状态预期!$D$107:$D$145,[1]基础状态预期!G$107:G$145,$C24)&lt;=0,0,求节点([1]基础状态预期!$D$107:$D$145,[1]基础状态预期!G$107:G$145,$C24)),0)</f>
        <v>0</v>
      </c>
      <c r="G24" s="32">
        <f>IFERROR(IF(求节点([1]基础状态预期!$D$107:$D$145,[1]基础状态预期!H$107:H$145,$C24)&lt;=0,0,求节点([1]基础状态预期!$D$107:$D$145,[1]基础状态预期!H$107:H$145,$C24)),0)</f>
        <v>0.16498536994012825</v>
      </c>
      <c r="H24" s="32">
        <f>IFERROR(IF(求节点([1]基础状态预期!$D$107:$D$145,[1]基础状态预期!I$107:I$145,$C24)&lt;=0,0,求节点([1]基础状态预期!$D$107:$D$145,[1]基础状态预期!I$107:I$145,$C24)),0)</f>
        <v>5.835014630059872</v>
      </c>
      <c r="I24" s="32">
        <f>IFERROR(IF(求节点([1]基础状态预期!$D$107:$D$145,[1]基础状态预期!J$107:J$145,$C24)&lt;=0,0,求节点([1]基础状态预期!$D$107:$D$145,[1]基础状态预期!J$107:J$145,$C24)),0)</f>
        <v>0</v>
      </c>
      <c r="J24" s="32">
        <f>IFERROR(IF(求节点([1]基础状态预期!$D$107:$D$145,[1]基础状态预期!K$107:K$145,$C24)&lt;=0,0,求节点([1]基础状态预期!$D$107:$D$145,[1]基础状态预期!K$107:K$145,$C24)),0)</f>
        <v>0</v>
      </c>
      <c r="K24" s="32">
        <f>IFERROR(IF(求节点([1]基础状态预期!$D$107:$D$145,[1]基础状态预期!L$107:L$145,$C24)&lt;=0,0,求节点([1]基础状态预期!$D$107:$D$145,[1]基础状态预期!L$107:L$145,$C24)),0)</f>
        <v>0</v>
      </c>
      <c r="L24" s="32">
        <f>IFERROR(IF(求节点([1]基础状态预期!$D$107:$D$145,[1]基础状态预期!M$107:M$145,$C24)&lt;=0,0,求节点([1]基础状态预期!$D$107:$D$145,[1]基础状态预期!M$107:M$145,$C24)),0)</f>
        <v>8.5175889672928107E-2</v>
      </c>
      <c r="M24" s="32">
        <f>IFERROR(IF(求节点([1]基础状态预期!$D$107:$D$145,[1]基础状态预期!N$107:N$145,$C24)&lt;=0,0,求节点([1]基础状态预期!$D$107:$D$145,[1]基础状态预期!N$107:N$145,$C24)),0)</f>
        <v>0</v>
      </c>
      <c r="N24" s="32">
        <f>IFERROR(IF(求节点([1]基础状态预期!$D$107:$D$145,[1]基础状态预期!O$107:O$145,$C24)&lt;=0,0,求节点([1]基础状态预期!$D$107:$D$145,[1]基础状态预期!O$107:O$145,$C24)),0)</f>
        <v>0</v>
      </c>
      <c r="O24" s="32">
        <f t="shared" si="5"/>
        <v>0</v>
      </c>
      <c r="P24" s="32">
        <f t="shared" si="6"/>
        <v>6</v>
      </c>
      <c r="Q24" s="32">
        <f t="shared" si="7"/>
        <v>10</v>
      </c>
      <c r="R24" s="32">
        <f t="shared" si="8"/>
        <v>22</v>
      </c>
      <c r="S24" s="32">
        <f t="shared" si="9"/>
        <v>50</v>
      </c>
      <c r="T24" s="32">
        <f>IFERROR(IF(求节点([1]基础状态预期!$D$107:$D$145,[1]基础状态预期!P$107:P$145,$C24)&lt;=0,0,求节点([1]基础状态预期!$D$107:$D$145,[1]基础状态预期!P$107:P$145,$C24)),0)</f>
        <v>0</v>
      </c>
      <c r="U24" s="32">
        <f>IFERROR(IF(求节点([1]基础状态预期!$D$107:$D$145,[1]基础状态预期!Q$107:Q$145,$C24)&lt;=0,0,求节点([1]基础状态预期!$D$107:$D$145,[1]基础状态预期!Q$107:Q$145,$C24)),0)</f>
        <v>0</v>
      </c>
      <c r="V24" s="32">
        <f>IFERROR(IF(求节点([1]基础状态预期!$D$107:$D$145,[1]基础状态预期!R$107:R$145,$C24)&lt;=0,0,求节点([1]基础状态预期!$D$107:$D$145,[1]基础状态预期!R$107:R$145,$C24)),0)</f>
        <v>0.7599999999999999</v>
      </c>
      <c r="W24" s="32">
        <f>IFERROR(IF(求节点([1]基础状态预期!$D$107:$D$145,[1]基础状态预期!S$107:S$145,$C24)&lt;=0,0,求节点([1]基础状态预期!$D$107:$D$145,[1]基础状态预期!S$107:S$145,$C24)),0)</f>
        <v>0.76</v>
      </c>
      <c r="X24" s="32">
        <f>IFERROR(IF(求节点([1]基础状态预期!$D$107:$D$145,[1]基础状态预期!T$107:T$145,$C24)&lt;=0,0,求节点([1]基础状态预期!$D$107:$D$145,[1]基础状态预期!T$107:T$145,$C24)),0)</f>
        <v>0</v>
      </c>
      <c r="Y24" s="32">
        <f>IFERROR(IF(求节点([1]基础状态预期!$D$107:$D$145,[1]基础状态预期!U$107:U$145,$C24)&lt;=0,0,求节点([1]基础状态预期!$D$107:$D$145,[1]基础状态预期!U$107:U$145,$C24)),0)</f>
        <v>0</v>
      </c>
      <c r="Z24" s="32">
        <f>IFERROR(IF(求节点([1]基础状态预期!$D$107:$D$145,[1]基础状态预期!V$107:V$145,$C24)&lt;=0,0,求节点([1]基础状态预期!$D$107:$D$145,[1]基础状态预期!V$107:V$145,$C24)),0)</f>
        <v>0</v>
      </c>
      <c r="AA24" s="32">
        <f>IFERROR(IF(求节点([1]基础状态预期!$D$107:$D$145,[1]基础状态预期!W$107:W$145,$C24)&lt;=0,0,求节点([1]基础状态预期!$D$107:$D$145,[1]基础状态预期!W$107:W$145,$C24)),0)</f>
        <v>38</v>
      </c>
      <c r="AB24" s="32">
        <f>IFERROR(IF(求节点([1]基础状态预期!$D$107:$D$145,[1]基础状态预期!X$107:X$145,$C24)&lt;=0,0,求节点([1]基础状态预期!$D$107:$D$145,[1]基础状态预期!X$107:X$145,$C24)),0)</f>
        <v>38</v>
      </c>
      <c r="AC24" s="32">
        <f>IFERROR(IF(求节点([1]基础状态预期!$D$107:$D$145,[1]基础状态预期!Y$107:Y$145,$C24)&lt;=0,0,求节点([1]基础状态预期!$D$107:$D$145,[1]基础状态预期!Y$107:Y$145,$C24)),0)</f>
        <v>0</v>
      </c>
      <c r="AD24" s="32">
        <f>IFERROR(IF(求节点([1]基础状态预期!$D$107:$D$145,[1]基础状态预期!Z$107:Z$145,$C24)&lt;=0,0,求节点([1]基础状态预期!$D$107:$D$145,[1]基础状态预期!Z$107:Z$145,$C24)),0)</f>
        <v>0</v>
      </c>
      <c r="AE24" s="32">
        <f>IFERROR(IF(求节点([1]基础状态预期!$D$107:$D$145,[1]基础状态预期!AA$107:AA$145,$C24)&lt;=0,0,求节点([1]基础状态预期!$D$107:$D$145,[1]基础状态预期!AA$107:AA$145,$C24)),0)</f>
        <v>0</v>
      </c>
      <c r="AF24" s="32">
        <f>IFERROR(IF(求节点([1]基础状态预期!$D$107:$D$145,[1]基础状态预期!AB$107:AB$145,$C24)&lt;=0,0,求节点([1]基础状态预期!$D$107:$D$145,[1]基础状态预期!AB$107:AB$145,$C24)),0)</f>
        <v>0.33610287568111741</v>
      </c>
      <c r="AG24" s="32">
        <f>IFERROR(IF(求节点([1]基础状态预期!$D$107:$D$145,[1]基础状态预期!AC$107:AC$145,$C24)&lt;=0,0,求节点([1]基础状态预期!$D$107:$D$145,[1]基础状态预期!AC$107:AC$145,$C24)),0)</f>
        <v>0.93224583757444823</v>
      </c>
      <c r="AH24" s="32">
        <f>IFERROR(IF(求节点([1]基础状态预期!$D$107:$D$145,[1]基础状态预期!AD$107:AD$145,$C24)&lt;=0,0,求节点([1]基础状态预期!$D$107:$D$145,[1]基础状态预期!AD$107:AD$145,$C24)),0)</f>
        <v>0</v>
      </c>
      <c r="AI24" s="15">
        <f t="shared" si="10"/>
        <v>0</v>
      </c>
      <c r="AJ24" s="15">
        <f t="shared" si="10"/>
        <v>0</v>
      </c>
      <c r="AK24" s="15">
        <f t="shared" si="10"/>
        <v>0</v>
      </c>
      <c r="AL24" s="15">
        <f t="shared" si="10"/>
        <v>0</v>
      </c>
      <c r="AM24" s="15">
        <f t="shared" si="10"/>
        <v>0</v>
      </c>
      <c r="AN24" s="15">
        <v>0</v>
      </c>
      <c r="AO24" s="15">
        <f>IFERROR(IF(求节点([1]各r阵容卡情况!$F$57:$F$73,[1]各r阵容卡情况!G$57:G$73,$C24)&lt;=0,0,求节点([1]各r阵容卡情况!$F$57:$F$73,[1]各r阵容卡情况!G$57:G$73,$C24)),0)</f>
        <v>5.835014630059872</v>
      </c>
      <c r="AP24" s="15">
        <f>IFERROR(IF(求节点([1]各r阵容卡情况!$F$57:$F$73,[1]各r阵容卡情况!H$57:H$73,$C24)&lt;=0,0,求节点([1]各r阵容卡情况!$F$57:$F$73,[1]各r阵容卡情况!H$57:H$73,$C24)),0)</f>
        <v>0</v>
      </c>
      <c r="AQ24" s="15">
        <f>IFERROR(IF(求节点([1]各r阵容卡情况!$F$57:$F$73,[1]各r阵容卡情况!I$57:I$73,$C24)&lt;=0,0,求节点([1]各r阵容卡情况!$F$57:$F$73,[1]各r阵容卡情况!I$57:I$73,$C24)),0)</f>
        <v>0</v>
      </c>
      <c r="AR24" s="15">
        <f>IFERROR(IF(求节点([1]各r阵容卡情况!$F$57:$F$73,[1]各r阵容卡情况!J$57:J$73,$C24)&lt;=0,0,求节点([1]各r阵容卡情况!$F$57:$F$73,[1]各r阵容卡情况!J$57:J$73,$C24)),0)</f>
        <v>0</v>
      </c>
      <c r="AS24" s="15">
        <v>0</v>
      </c>
      <c r="AT24" s="15">
        <f>IFERROR(IF(求节点([1]各r阵容卡情况!$F$57:$F$73,[1]各r阵容卡情况!K$57:K$73,$C24)&lt;=0,0,求节点([1]各r阵容卡情况!$F$57:$F$73,[1]各r阵容卡情况!K$57:K$73,$C24)),0)</f>
        <v>3</v>
      </c>
      <c r="AU24" s="15">
        <f>IFERROR(IF(求节点([1]各r阵容卡情况!$F$57:$F$73,[1]各r阵容卡情况!L$57:L$73,$C24)&lt;=0,0,求节点([1]各r阵容卡情况!$F$57:$F$73,[1]各r阵容卡情况!L$57:L$73,$C24)),0)</f>
        <v>2.5612011672286776</v>
      </c>
      <c r="AV24" s="15">
        <f>IFERROR(IF(求节点([1]各r阵容卡情况!$F$57:$F$73,[1]各r阵容卡情况!M$57:M$73,$C24)&lt;=0,0,求节点([1]各r阵容卡情况!$F$57:$F$73,[1]各r阵容卡情况!M$57:M$73,$C24)),0)</f>
        <v>0</v>
      </c>
      <c r="AW24" s="15">
        <f>IFERROR(IF(求节点([1]各r阵容卡情况!$F$57:$F$73,[1]各r阵容卡情况!N$57:N$73,$C24)&lt;=0,0,求节点([1]各r阵容卡情况!$F$57:$F$73,[1]各r阵容卡情况!N$57:N$73,$C24)),0)</f>
        <v>0</v>
      </c>
      <c r="AX24" s="15">
        <f t="shared" si="11"/>
        <v>0</v>
      </c>
      <c r="AY24" s="15">
        <f t="shared" si="11"/>
        <v>15</v>
      </c>
      <c r="AZ24" s="15">
        <f t="shared" si="11"/>
        <v>20</v>
      </c>
      <c r="BA24" s="15">
        <f t="shared" si="11"/>
        <v>22</v>
      </c>
      <c r="BB24" s="15">
        <f t="shared" si="11"/>
        <v>50</v>
      </c>
      <c r="BC24" s="15">
        <v>0</v>
      </c>
      <c r="BD24" s="15">
        <f>IFERROR(IF(求节点([1]各r阵容卡情况!$F$57:$F$73,[1]各r阵容卡情况!S$57:S$73,$C24)&lt;=0,0,求节点([1]各r阵容卡情况!$F$57:$F$73,[1]各r阵容卡情况!S$57:S$73,$C24)),0)</f>
        <v>0.76</v>
      </c>
      <c r="BE24" s="15">
        <f>IFERROR(IF(求节点([1]各r阵容卡情况!$F$57:$F$73,[1]各r阵容卡情况!T$57:T$73,$C24)&lt;=0,0,求节点([1]各r阵容卡情况!$F$57:$F$73,[1]各r阵容卡情况!T$57:T$73,$C24)),0)</f>
        <v>0.76</v>
      </c>
      <c r="BF24" s="15">
        <f>IFERROR(IF(求节点([1]各r阵容卡情况!$F$57:$F$73,[1]各r阵容卡情况!U$57:U$73,$C24)&lt;=0,0,求节点([1]各r阵容卡情况!$F$57:$F$73,[1]各r阵容卡情况!U$57:U$73,$C24)),0)</f>
        <v>0.76</v>
      </c>
      <c r="BG24" s="15">
        <f>IFERROR(IF(求节点([1]各r阵容卡情况!$F$57:$F$73,[1]各r阵容卡情况!V$57:V$73,$C24)&lt;=0,0,求节点([1]各r阵容卡情况!$F$57:$F$73,[1]各r阵容卡情况!V$57:V$73,$C24)),0)</f>
        <v>0.76</v>
      </c>
      <c r="BH24" s="15">
        <f t="shared" si="12"/>
        <v>10</v>
      </c>
      <c r="BI24" s="15">
        <f t="shared" si="12"/>
        <v>10</v>
      </c>
      <c r="BJ24" s="15">
        <f t="shared" si="13"/>
        <v>19</v>
      </c>
      <c r="BK24" s="15">
        <f t="shared" si="14"/>
        <v>19</v>
      </c>
      <c r="BL24" s="15">
        <f t="shared" si="14"/>
        <v>19</v>
      </c>
      <c r="BM24" s="15">
        <v>0</v>
      </c>
      <c r="BN24" s="15">
        <f>IFERROR(IF(求节点([1]各r阵容卡情况!$F$57:$F$73,[1]各r阵容卡情况!AA$57:AA$73,$C24)&lt;=0,0,求节点([1]各r阵容卡情况!$F$57:$F$73,[1]各r阵容卡情况!AA$57:AA$73,$C24)),0)</f>
        <v>0</v>
      </c>
      <c r="BO24" s="15">
        <f>IFERROR(IF(求节点([1]各r阵容卡情况!$F$57:$F$73,[1]各r阵容卡情况!AB$57:AB$73,$C24)&lt;=0,0,求节点([1]各r阵容卡情况!$F$57:$F$73,[1]各r阵容卡情况!AB$57:AB$73,$C24)),0)</f>
        <v>0.91874427644948631</v>
      </c>
      <c r="BP24" s="15">
        <f>IFERROR(IF(求节点([1]各r阵容卡情况!$F$57:$F$73,[1]各r阵容卡情况!AC$57:AC$73,$C24)&lt;=0,0,求节点([1]各r阵容卡情况!$F$57:$F$73,[1]各r阵容卡情况!AC$57:AC$73,$C24)),0)</f>
        <v>0.91874427644948631</v>
      </c>
      <c r="BQ24" s="15">
        <f>IFERROR(IF(求节点([1]各r阵容卡情况!$F$57:$F$73,[1]各r阵容卡情况!AD$57:AD$73,$C24)&lt;=0,0,求节点([1]各r阵容卡情况!$F$57:$F$73,[1]各r阵容卡情况!AD$57:AD$73,$C24)),0)</f>
        <v>0.91874427644948631</v>
      </c>
      <c r="BR24" s="15">
        <f t="shared" si="15"/>
        <v>0</v>
      </c>
      <c r="BS24" s="15">
        <f t="shared" si="15"/>
        <v>0</v>
      </c>
      <c r="BT24" s="15">
        <f t="shared" si="15"/>
        <v>0</v>
      </c>
      <c r="BU24" s="15">
        <f t="shared" si="15"/>
        <v>0</v>
      </c>
      <c r="BV24" s="15">
        <f t="shared" si="15"/>
        <v>0</v>
      </c>
      <c r="CH24" s="27">
        <f t="shared" si="16"/>
        <v>0</v>
      </c>
      <c r="CI24" s="27">
        <f t="shared" si="16"/>
        <v>4</v>
      </c>
      <c r="CJ24" s="27">
        <f t="shared" si="16"/>
        <v>0</v>
      </c>
      <c r="CK24" s="27">
        <f t="shared" si="16"/>
        <v>0</v>
      </c>
      <c r="CL24" s="27">
        <f t="shared" si="16"/>
        <v>0</v>
      </c>
    </row>
    <row r="25" spans="3:90" x14ac:dyDescent="0.15">
      <c r="C25" s="15">
        <v>20</v>
      </c>
      <c r="D25" s="15">
        <v>10</v>
      </c>
      <c r="E25" s="32">
        <f>IFERROR(IF(求节点([1]基础状态预期!$D$107:$D$145,[1]基础状态预期!F$107:F$145,$C25)&lt;=0,0,求节点([1]基础状态预期!$D$107:$D$145,[1]基础状态预期!F$107:F$145,$C25)),0)</f>
        <v>0</v>
      </c>
      <c r="F25" s="32">
        <f>IFERROR(IF(求节点([1]基础状态预期!$D$107:$D$145,[1]基础状态预期!G$107:G$145,$C25)&lt;=0,0,求节点([1]基础状态预期!$D$107:$D$145,[1]基础状态预期!G$107:G$145,$C25)),0)</f>
        <v>0</v>
      </c>
      <c r="G25" s="32">
        <f>IFERROR(IF(求节点([1]基础状态预期!$D$107:$D$145,[1]基础状态预期!H$107:H$145,$C25)&lt;=0,0,求节点([1]基础状态预期!$D$107:$D$145,[1]基础状态预期!H$107:H$145,$C25)),0)</f>
        <v>0</v>
      </c>
      <c r="H25" s="32">
        <f>IFERROR(IF(求节点([1]基础状态预期!$D$107:$D$145,[1]基础状态预期!I$107:I$145,$C25)&lt;=0,0,求节点([1]基础状态预期!$D$107:$D$145,[1]基础状态预期!I$107:I$145,$C25)),0)</f>
        <v>6</v>
      </c>
      <c r="I25" s="32">
        <f>IFERROR(IF(求节点([1]基础状态预期!$D$107:$D$145,[1]基础状态预期!J$107:J$145,$C25)&lt;=0,0,求节点([1]基础状态预期!$D$107:$D$145,[1]基础状态预期!J$107:J$145,$C25)),0)</f>
        <v>0</v>
      </c>
      <c r="J25" s="32">
        <f>IFERROR(IF(求节点([1]基础状态预期!$D$107:$D$145,[1]基础状态预期!K$107:K$145,$C25)&lt;=0,0,求节点([1]基础状态预期!$D$107:$D$145,[1]基础状态预期!K$107:K$145,$C25)),0)</f>
        <v>0</v>
      </c>
      <c r="K25" s="32">
        <f>IFERROR(IF(求节点([1]基础状态预期!$D$107:$D$145,[1]基础状态预期!L$107:L$145,$C25)&lt;=0,0,求节点([1]基础状态预期!$D$107:$D$145,[1]基础状态预期!L$107:L$145,$C25)),0)</f>
        <v>0</v>
      </c>
      <c r="L25" s="32">
        <f>IFERROR(IF(求节点([1]基础状态预期!$D$107:$D$145,[1]基础状态预期!M$107:M$145,$C25)&lt;=0,0,求节点([1]基础状态预期!$D$107:$D$145,[1]基础状态预期!M$107:M$145,$C25)),0)</f>
        <v>0</v>
      </c>
      <c r="M25" s="32">
        <f>IFERROR(IF(求节点([1]基础状态预期!$D$107:$D$145,[1]基础状态预期!N$107:N$145,$C25)&lt;=0,0,求节点([1]基础状态预期!$D$107:$D$145,[1]基础状态预期!N$107:N$145,$C25)),0)</f>
        <v>1.2622022883721063E-2</v>
      </c>
      <c r="N25" s="32">
        <f>IFERROR(IF(求节点([1]基础状态预期!$D$107:$D$145,[1]基础状态预期!O$107:O$145,$C25)&lt;=0,0,求节点([1]基础状态预期!$D$107:$D$145,[1]基础状态预期!O$107:O$145,$C25)),0)</f>
        <v>0</v>
      </c>
      <c r="O25" s="32">
        <f t="shared" si="5"/>
        <v>0</v>
      </c>
      <c r="P25" s="32">
        <f t="shared" si="6"/>
        <v>6</v>
      </c>
      <c r="Q25" s="32">
        <f t="shared" si="7"/>
        <v>10</v>
      </c>
      <c r="R25" s="32">
        <f t="shared" si="8"/>
        <v>22</v>
      </c>
      <c r="S25" s="32">
        <f t="shared" si="9"/>
        <v>50</v>
      </c>
      <c r="T25" s="32">
        <f>IFERROR(IF(求节点([1]基础状态预期!$D$107:$D$145,[1]基础状态预期!P$107:P$145,$C25)&lt;=0,0,求节点([1]基础状态预期!$D$107:$D$145,[1]基础状态预期!P$107:P$145,$C25)),0)</f>
        <v>0</v>
      </c>
      <c r="U25" s="32">
        <f>IFERROR(IF(求节点([1]基础状态预期!$D$107:$D$145,[1]基础状态预期!Q$107:Q$145,$C25)&lt;=0,0,求节点([1]基础状态预期!$D$107:$D$145,[1]基础状态预期!Q$107:Q$145,$C25)),0)</f>
        <v>0</v>
      </c>
      <c r="V25" s="32">
        <f>IFERROR(IF(求节点([1]基础状态预期!$D$107:$D$145,[1]基础状态预期!R$107:R$145,$C25)&lt;=0,0,求节点([1]基础状态预期!$D$107:$D$145,[1]基础状态预期!R$107:R$145,$C25)),0)</f>
        <v>0.79999999999999993</v>
      </c>
      <c r="W25" s="32">
        <f>IFERROR(IF(求节点([1]基础状态预期!$D$107:$D$145,[1]基础状态预期!S$107:S$145,$C25)&lt;=0,0,求节点([1]基础状态预期!$D$107:$D$145,[1]基础状态预期!S$107:S$145,$C25)),0)</f>
        <v>0.8</v>
      </c>
      <c r="X25" s="32">
        <f>IFERROR(IF(求节点([1]基础状态预期!$D$107:$D$145,[1]基础状态预期!T$107:T$145,$C25)&lt;=0,0,求节点([1]基础状态预期!$D$107:$D$145,[1]基础状态预期!T$107:T$145,$C25)),0)</f>
        <v>0</v>
      </c>
      <c r="Y25" s="32">
        <f>IFERROR(IF(求节点([1]基础状态预期!$D$107:$D$145,[1]基础状态预期!U$107:U$145,$C25)&lt;=0,0,求节点([1]基础状态预期!$D$107:$D$145,[1]基础状态预期!U$107:U$145,$C25)),0)</f>
        <v>0</v>
      </c>
      <c r="Z25" s="32">
        <f>IFERROR(IF(求节点([1]基础状态预期!$D$107:$D$145,[1]基础状态预期!V$107:V$145,$C25)&lt;=0,0,求节点([1]基础状态预期!$D$107:$D$145,[1]基础状态预期!V$107:V$145,$C25)),0)</f>
        <v>0</v>
      </c>
      <c r="AA25" s="32">
        <f>IFERROR(IF(求节点([1]基础状态预期!$D$107:$D$145,[1]基础状态预期!W$107:W$145,$C25)&lt;=0,0,求节点([1]基础状态预期!$D$107:$D$145,[1]基础状态预期!W$107:W$145,$C25)),0)</f>
        <v>40</v>
      </c>
      <c r="AB25" s="32">
        <f>IFERROR(IF(求节点([1]基础状态预期!$D$107:$D$145,[1]基础状态预期!X$107:X$145,$C25)&lt;=0,0,求节点([1]基础状态预期!$D$107:$D$145,[1]基础状态预期!X$107:X$145,$C25)),0)</f>
        <v>40</v>
      </c>
      <c r="AC25" s="32">
        <f>IFERROR(IF(求节点([1]基础状态预期!$D$107:$D$145,[1]基础状态预期!Y$107:Y$145,$C25)&lt;=0,0,求节点([1]基础状态预期!$D$107:$D$145,[1]基础状态预期!Y$107:Y$145,$C25)),0)</f>
        <v>0</v>
      </c>
      <c r="AD25" s="32">
        <f>IFERROR(IF(求节点([1]基础状态预期!$D$107:$D$145,[1]基础状态预期!Z$107:Z$145,$C25)&lt;=0,0,求节点([1]基础状态预期!$D$107:$D$145,[1]基础状态预期!Z$107:Z$145,$C25)),0)</f>
        <v>0</v>
      </c>
      <c r="AE25" s="32">
        <f>IFERROR(IF(求节点([1]基础状态预期!$D$107:$D$145,[1]基础状态预期!AA$107:AA$145,$C25)&lt;=0,0,求节点([1]基础状态预期!$D$107:$D$145,[1]基础状态预期!AA$107:AA$145,$C25)),0)</f>
        <v>0</v>
      </c>
      <c r="AF25" s="32">
        <f>IFERROR(IF(求节点([1]基础状态预期!$D$107:$D$145,[1]基础状态预期!AB$107:AB$145,$C25)&lt;=0,0,求节点([1]基础状态预期!$D$107:$D$145,[1]基础状态预期!AB$107:AB$145,$C25)),0)</f>
        <v>0.35379250071696566</v>
      </c>
      <c r="AG25" s="32">
        <f>IFERROR(IF(求节点([1]基础状态预期!$D$107:$D$145,[1]基础状态预期!AC$107:AC$145,$C25)&lt;=0,0,求节点([1]基础状态预期!$D$107:$D$145,[1]基础状态预期!AC$107:AC$145,$C25)),0)</f>
        <v>1</v>
      </c>
      <c r="AH25" s="32">
        <f>IFERROR(IF(求节点([1]基础状态预期!$D$107:$D$145,[1]基础状态预期!AD$107:AD$145,$C25)&lt;=0,0,求节点([1]基础状态预期!$D$107:$D$145,[1]基础状态预期!AD$107:AD$145,$C25)),0)</f>
        <v>0</v>
      </c>
      <c r="AI25" s="15">
        <f t="shared" si="10"/>
        <v>0</v>
      </c>
      <c r="AJ25" s="15">
        <f t="shared" si="10"/>
        <v>0</v>
      </c>
      <c r="AK25" s="15">
        <f t="shared" si="10"/>
        <v>0</v>
      </c>
      <c r="AL25" s="15">
        <f t="shared" si="10"/>
        <v>10</v>
      </c>
      <c r="AM25" s="15">
        <f t="shared" si="10"/>
        <v>0</v>
      </c>
      <c r="AN25" s="15">
        <v>0</v>
      </c>
      <c r="AO25" s="15">
        <f>IFERROR(IF(求节点([1]各r阵容卡情况!$F$57:$F$73,[1]各r阵容卡情况!G$57:G$73,$C25)&lt;=0,0,求节点([1]各r阵容卡情况!$F$57:$F$73,[1]各r阵容卡情况!G$57:G$73,$C25)),0)</f>
        <v>6</v>
      </c>
      <c r="AP25" s="15">
        <f>IFERROR(IF(求节点([1]各r阵容卡情况!$F$57:$F$73,[1]各r阵容卡情况!H$57:H$73,$C25)&lt;=0,0,求节点([1]各r阵容卡情况!$F$57:$F$73,[1]各r阵容卡情况!H$57:H$73,$C25)),0)</f>
        <v>5.0145333065805285E-2</v>
      </c>
      <c r="AQ25" s="15">
        <f>IFERROR(IF(求节点([1]各r阵容卡情况!$F$57:$F$73,[1]各r阵容卡情况!I$57:I$73,$C25)&lt;=0,0,求节点([1]各r阵容卡情况!$F$57:$F$73,[1]各r阵容卡情况!I$57:I$73,$C25)),0)</f>
        <v>0</v>
      </c>
      <c r="AR25" s="15">
        <f>IFERROR(IF(求节点([1]各r阵容卡情况!$F$57:$F$73,[1]各r阵容卡情况!J$57:J$73,$C25)&lt;=0,0,求节点([1]各r阵容卡情况!$F$57:$F$73,[1]各r阵容卡情况!J$57:J$73,$C25)),0)</f>
        <v>0</v>
      </c>
      <c r="AS25" s="15">
        <v>0</v>
      </c>
      <c r="AT25" s="15">
        <f>IFERROR(IF(求节点([1]各r阵容卡情况!$F$57:$F$73,[1]各r阵容卡情况!K$57:K$73,$C25)&lt;=0,0,求节点([1]各r阵容卡情况!$F$57:$F$73,[1]各r阵容卡情况!K$57:K$73,$C25)),0)</f>
        <v>3</v>
      </c>
      <c r="AU25" s="15">
        <f>IFERROR(IF(求节点([1]各r阵容卡情况!$F$57:$F$73,[1]各r阵容卡情况!L$57:L$73,$C25)&lt;=0,0,求节点([1]各r阵容卡情况!$F$57:$F$73,[1]各r阵容卡情况!L$57:L$73,$C25)),0)</f>
        <v>2.7330182745193654</v>
      </c>
      <c r="AV25" s="15">
        <f>IFERROR(IF(求节点([1]各r阵容卡情况!$F$57:$F$73,[1]各r阵容卡情况!M$57:M$73,$C25)&lt;=0,0,求节点([1]各r阵容卡情况!$F$57:$F$73,[1]各r阵容卡情况!M$57:M$73,$C25)),0)</f>
        <v>1.2622022883721063E-2</v>
      </c>
      <c r="AW25" s="15">
        <f>IFERROR(IF(求节点([1]各r阵容卡情况!$F$57:$F$73,[1]各r阵容卡情况!N$57:N$73,$C25)&lt;=0,0,求节点([1]各r阵容卡情况!$F$57:$F$73,[1]各r阵容卡情况!N$57:N$73,$C25)),0)</f>
        <v>0</v>
      </c>
      <c r="AX25" s="15">
        <f t="shared" si="11"/>
        <v>0</v>
      </c>
      <c r="AY25" s="15">
        <f t="shared" si="11"/>
        <v>15</v>
      </c>
      <c r="AZ25" s="15">
        <f t="shared" si="11"/>
        <v>20</v>
      </c>
      <c r="BA25" s="15">
        <f t="shared" si="11"/>
        <v>22</v>
      </c>
      <c r="BB25" s="15">
        <f t="shared" si="11"/>
        <v>50</v>
      </c>
      <c r="BC25" s="15">
        <v>0</v>
      </c>
      <c r="BD25" s="15">
        <f>IFERROR(IF(求节点([1]各r阵容卡情况!$F$57:$F$73,[1]各r阵容卡情况!S$57:S$73,$C25)&lt;=0,0,求节点([1]各r阵容卡情况!$F$57:$F$73,[1]各r阵容卡情况!S$57:S$73,$C25)),0)</f>
        <v>0.8</v>
      </c>
      <c r="BE25" s="15">
        <f>IFERROR(IF(求节点([1]各r阵容卡情况!$F$57:$F$73,[1]各r阵容卡情况!T$57:T$73,$C25)&lt;=0,0,求节点([1]各r阵容卡情况!$F$57:$F$73,[1]各r阵容卡情况!T$57:T$73,$C25)),0)</f>
        <v>0.8</v>
      </c>
      <c r="BF25" s="15">
        <f>IFERROR(IF(求节点([1]各r阵容卡情况!$F$57:$F$73,[1]各r阵容卡情况!U$57:U$73,$C25)&lt;=0,0,求节点([1]各r阵容卡情况!$F$57:$F$73,[1]各r阵容卡情况!U$57:U$73,$C25)),0)</f>
        <v>0.8</v>
      </c>
      <c r="BG25" s="15">
        <f>IFERROR(IF(求节点([1]各r阵容卡情况!$F$57:$F$73,[1]各r阵容卡情况!V$57:V$73,$C25)&lt;=0,0,求节点([1]各r阵容卡情况!$F$57:$F$73,[1]各r阵容卡情况!V$57:V$73,$C25)),0)</f>
        <v>0.8</v>
      </c>
      <c r="BH25" s="15">
        <f t="shared" si="12"/>
        <v>10</v>
      </c>
      <c r="BI25" s="15">
        <f t="shared" si="12"/>
        <v>10</v>
      </c>
      <c r="BJ25" s="15">
        <f t="shared" si="13"/>
        <v>20</v>
      </c>
      <c r="BK25" s="15">
        <f t="shared" si="14"/>
        <v>20</v>
      </c>
      <c r="BL25" s="15">
        <f t="shared" si="14"/>
        <v>20</v>
      </c>
      <c r="BM25" s="15">
        <v>0</v>
      </c>
      <c r="BN25" s="15">
        <f>IFERROR(IF(求节点([1]各r阵容卡情况!$F$57:$F$73,[1]各r阵容卡情况!AA$57:AA$73,$C25)&lt;=0,0,求节点([1]各r阵容卡情况!$F$57:$F$73,[1]各r阵容卡情况!AA$57:AA$73,$C25)),0)</f>
        <v>0</v>
      </c>
      <c r="BO25" s="15">
        <f>IFERROR(IF(求节点([1]各r阵容卡情况!$F$57:$F$73,[1]各r阵容卡情况!AB$57:AB$73,$C25)&lt;=0,0,求节点([1]各r阵容卡情况!$F$57:$F$73,[1]各r阵容卡情况!AB$57:AB$73,$C25)),0)</f>
        <v>1</v>
      </c>
      <c r="BP25" s="15">
        <f>IFERROR(IF(求节点([1]各r阵容卡情况!$F$57:$F$73,[1]各r阵容卡情况!AC$57:AC$73,$C25)&lt;=0,0,求节点([1]各r阵容卡情况!$F$57:$F$73,[1]各r阵容卡情况!AC$57:AC$73,$C25)),0)</f>
        <v>1</v>
      </c>
      <c r="BQ25" s="15">
        <f>IFERROR(IF(求节点([1]各r阵容卡情况!$F$57:$F$73,[1]各r阵容卡情况!AD$57:AD$73,$C25)&lt;=0,0,求节点([1]各r阵容卡情况!$F$57:$F$73,[1]各r阵容卡情况!AD$57:AD$73,$C25)),0)</f>
        <v>1</v>
      </c>
      <c r="BR25" s="15">
        <f t="shared" si="15"/>
        <v>0</v>
      </c>
      <c r="BS25" s="15">
        <f t="shared" si="15"/>
        <v>0</v>
      </c>
      <c r="BT25" s="15">
        <f t="shared" si="15"/>
        <v>2</v>
      </c>
      <c r="BU25" s="15">
        <f t="shared" si="15"/>
        <v>10</v>
      </c>
      <c r="BV25" s="15">
        <f t="shared" si="15"/>
        <v>20</v>
      </c>
      <c r="CH25" s="27">
        <f t="shared" si="16"/>
        <v>0</v>
      </c>
      <c r="CI25" s="27">
        <f t="shared" si="16"/>
        <v>3.9668468571875475</v>
      </c>
      <c r="CJ25" s="27">
        <f t="shared" si="16"/>
        <v>3.3153142812452081E-2</v>
      </c>
      <c r="CK25" s="27">
        <f t="shared" si="16"/>
        <v>0</v>
      </c>
      <c r="CL25" s="27">
        <f t="shared" si="16"/>
        <v>0</v>
      </c>
    </row>
    <row r="26" spans="3:90" x14ac:dyDescent="0.15">
      <c r="C26" s="15">
        <v>21</v>
      </c>
      <c r="D26" s="15">
        <v>11</v>
      </c>
      <c r="E26" s="32">
        <f>IFERROR(IF(求节点([1]基础状态预期!$D$107:$D$145,[1]基础状态预期!F$107:F$145,$C26)&lt;=0,0,求节点([1]基础状态预期!$D$107:$D$145,[1]基础状态预期!F$107:F$145,$C26)),0)</f>
        <v>0</v>
      </c>
      <c r="F26" s="32">
        <f>IFERROR(IF(求节点([1]基础状态预期!$D$107:$D$145,[1]基础状态预期!G$107:G$145,$C26)&lt;=0,0,求节点([1]基础状态预期!$D$107:$D$145,[1]基础状态预期!G$107:G$145,$C26)),0)</f>
        <v>0</v>
      </c>
      <c r="G26" s="32">
        <f>IFERROR(IF(求节点([1]基础状态预期!$D$107:$D$145,[1]基础状态预期!H$107:H$145,$C26)&lt;=0,0,求节点([1]基础状态预期!$D$107:$D$145,[1]基础状态预期!H$107:H$145,$C26)),0)</f>
        <v>0</v>
      </c>
      <c r="H26" s="32">
        <f>IFERROR(IF(求节点([1]基础状态预期!$D$107:$D$145,[1]基础状态预期!I$107:I$145,$C26)&lt;=0,0,求节点([1]基础状态预期!$D$107:$D$145,[1]基础状态预期!I$107:I$145,$C26)),0)</f>
        <v>6</v>
      </c>
      <c r="I26" s="32">
        <f>IFERROR(IF(求节点([1]基础状态预期!$D$107:$D$145,[1]基础状态预期!J$107:J$145,$C26)&lt;=0,0,求节点([1]基础状态预期!$D$107:$D$145,[1]基础状态预期!J$107:J$145,$C26)),0)</f>
        <v>0</v>
      </c>
      <c r="J26" s="32">
        <f>IFERROR(IF(求节点([1]基础状态预期!$D$107:$D$145,[1]基础状态预期!K$107:K$145,$C26)&lt;=0,0,求节点([1]基础状态预期!$D$107:$D$145,[1]基础状态预期!K$107:K$145,$C26)),0)</f>
        <v>0</v>
      </c>
      <c r="K26" s="32">
        <f>IFERROR(IF(求节点([1]基础状态预期!$D$107:$D$145,[1]基础状态预期!L$107:L$145,$C26)&lt;=0,0,求节点([1]基础状态预期!$D$107:$D$145,[1]基础状态预期!L$107:L$145,$C26)),0)</f>
        <v>0</v>
      </c>
      <c r="L26" s="32">
        <f>IFERROR(IF(求节点([1]基础状态预期!$D$107:$D$145,[1]基础状态预期!M$107:M$145,$C26)&lt;=0,0,求节点([1]基础状态预期!$D$107:$D$145,[1]基础状态预期!M$107:M$145,$C26)),0)</f>
        <v>0</v>
      </c>
      <c r="M26" s="32">
        <f>IFERROR(IF(求节点([1]基础状态预期!$D$107:$D$145,[1]基础状态预期!N$107:N$145,$C26)&lt;=0,0,求节点([1]基础状态预期!$D$107:$D$145,[1]基础状态预期!N$107:N$145,$C26)),0)</f>
        <v>7.5794759831482886E-2</v>
      </c>
      <c r="N26" s="32">
        <f>IFERROR(IF(求节点([1]基础状态预期!$D$107:$D$145,[1]基础状态预期!O$107:O$145,$C26)&lt;=0,0,求节点([1]基础状态预期!$D$107:$D$145,[1]基础状态预期!O$107:O$145,$C26)),0)</f>
        <v>0</v>
      </c>
      <c r="O26" s="32">
        <f t="shared" si="5"/>
        <v>0</v>
      </c>
      <c r="P26" s="32">
        <f t="shared" si="6"/>
        <v>6</v>
      </c>
      <c r="Q26" s="32">
        <f t="shared" si="7"/>
        <v>10</v>
      </c>
      <c r="R26" s="32">
        <f t="shared" si="8"/>
        <v>22</v>
      </c>
      <c r="S26" s="32">
        <f t="shared" si="9"/>
        <v>50</v>
      </c>
      <c r="T26" s="32">
        <f>IFERROR(IF(求节点([1]基础状态预期!$D$107:$D$145,[1]基础状态预期!P$107:P$145,$C26)&lt;=0,0,求节点([1]基础状态预期!$D$107:$D$145,[1]基础状态预期!P$107:P$145,$C26)),0)</f>
        <v>0</v>
      </c>
      <c r="U26" s="32">
        <f>IFERROR(IF(求节点([1]基础状态预期!$D$107:$D$145,[1]基础状态预期!Q$107:Q$145,$C26)&lt;=0,0,求节点([1]基础状态预期!$D$107:$D$145,[1]基础状态预期!Q$107:Q$145,$C26)),0)</f>
        <v>0</v>
      </c>
      <c r="V26" s="32">
        <f>IFERROR(IF(求节点([1]基础状态预期!$D$107:$D$145,[1]基础状态预期!R$107:R$145,$C26)&lt;=0,0,求节点([1]基础状态预期!$D$107:$D$145,[1]基础状态预期!R$107:R$145,$C26)),0)</f>
        <v>0.83999999999999986</v>
      </c>
      <c r="W26" s="32">
        <f>IFERROR(IF(求节点([1]基础状态预期!$D$107:$D$145,[1]基础状态预期!S$107:S$145,$C26)&lt;=0,0,求节点([1]基础状态预期!$D$107:$D$145,[1]基础状态预期!S$107:S$145,$C26)),0)</f>
        <v>0.84</v>
      </c>
      <c r="X26" s="32">
        <f>IFERROR(IF(求节点([1]基础状态预期!$D$107:$D$145,[1]基础状态预期!T$107:T$145,$C26)&lt;=0,0,求节点([1]基础状态预期!$D$107:$D$145,[1]基础状态预期!T$107:T$145,$C26)),0)</f>
        <v>0</v>
      </c>
      <c r="Y26" s="32">
        <f>IFERROR(IF(求节点([1]基础状态预期!$D$107:$D$145,[1]基础状态预期!U$107:U$145,$C26)&lt;=0,0,求节点([1]基础状态预期!$D$107:$D$145,[1]基础状态预期!U$107:U$145,$C26)),0)</f>
        <v>0</v>
      </c>
      <c r="Z26" s="32">
        <f>IFERROR(IF(求节点([1]基础状态预期!$D$107:$D$145,[1]基础状态预期!V$107:V$145,$C26)&lt;=0,0,求节点([1]基础状态预期!$D$107:$D$145,[1]基础状态预期!V$107:V$145,$C26)),0)</f>
        <v>0</v>
      </c>
      <c r="AA26" s="32">
        <f>IFERROR(IF(求节点([1]基础状态预期!$D$107:$D$145,[1]基础状态预期!W$107:W$145,$C26)&lt;=0,0,求节点([1]基础状态预期!$D$107:$D$145,[1]基础状态预期!W$107:W$145,$C26)),0)</f>
        <v>42</v>
      </c>
      <c r="AB26" s="32">
        <f>IFERROR(IF(求节点([1]基础状态预期!$D$107:$D$145,[1]基础状态预期!X$107:X$145,$C26)&lt;=0,0,求节点([1]基础状态预期!$D$107:$D$145,[1]基础状态预期!X$107:X$145,$C26)),0)</f>
        <v>42</v>
      </c>
      <c r="AC26" s="32">
        <f>IFERROR(IF(求节点([1]基础状态预期!$D$107:$D$145,[1]基础状态预期!Y$107:Y$145,$C26)&lt;=0,0,求节点([1]基础状态预期!$D$107:$D$145,[1]基础状态预期!Y$107:Y$145,$C26)),0)</f>
        <v>0</v>
      </c>
      <c r="AD26" s="32">
        <f>IFERROR(IF(求节点([1]基础状态预期!$D$107:$D$145,[1]基础状态预期!Z$107:Z$145,$C26)&lt;=0,0,求节点([1]基础状态预期!$D$107:$D$145,[1]基础状态预期!Z$107:Z$145,$C26)),0)</f>
        <v>0</v>
      </c>
      <c r="AE26" s="32">
        <f>IFERROR(IF(求节点([1]基础状态预期!$D$107:$D$145,[1]基础状态预期!AA$107:AA$145,$C26)&lt;=0,0,求节点([1]基础状态预期!$D$107:$D$145,[1]基础状态预期!AA$107:AA$145,$C26)),0)</f>
        <v>0</v>
      </c>
      <c r="AF26" s="32">
        <f>IFERROR(IF(求节点([1]基础状态预期!$D$107:$D$145,[1]基础状态预期!AB$107:AB$145,$C26)&lt;=0,0,求节点([1]基础状态预期!$D$107:$D$145,[1]基础状态预期!AB$107:AB$145,$C26)),0)</f>
        <v>0.37148212575281392</v>
      </c>
      <c r="AG26" s="32">
        <f>IFERROR(IF(求节点([1]基础状态预期!$D$107:$D$145,[1]基础状态预期!AC$107:AC$145,$C26)&lt;=0,0,求节点([1]基础状态预期!$D$107:$D$145,[1]基础状态预期!AC$107:AC$145,$C26)),0)</f>
        <v>1</v>
      </c>
      <c r="AH26" s="32">
        <f>IFERROR(IF(求节点([1]基础状态预期!$D$107:$D$145,[1]基础状态预期!AD$107:AD$145,$C26)&lt;=0,0,求节点([1]基础状态预期!$D$107:$D$145,[1]基础状态预期!AD$107:AD$145,$C26)),0)</f>
        <v>0</v>
      </c>
      <c r="AI26" s="15">
        <f t="shared" si="10"/>
        <v>0</v>
      </c>
      <c r="AJ26" s="15">
        <f t="shared" si="10"/>
        <v>0</v>
      </c>
      <c r="AK26" s="15">
        <f t="shared" si="10"/>
        <v>0</v>
      </c>
      <c r="AL26" s="15">
        <f t="shared" si="10"/>
        <v>10</v>
      </c>
      <c r="AM26" s="15">
        <f t="shared" si="10"/>
        <v>0</v>
      </c>
      <c r="AN26" s="15">
        <v>0</v>
      </c>
      <c r="AO26" s="15">
        <f>IFERROR(IF(求节点([1]各r阵容卡情况!$F$57:$F$73,[1]各r阵容卡情况!G$57:G$73,$C26)&lt;=0,0,求节点([1]各r阵容卡情况!$F$57:$F$73,[1]各r阵容卡情况!G$57:G$73,$C26)),0)</f>
        <v>6</v>
      </c>
      <c r="AP26" s="15">
        <f>IFERROR(IF(求节点([1]各r阵容卡情况!$F$57:$F$73,[1]各r阵容卡情况!H$57:H$73,$C26)&lt;=0,0,求节点([1]各r阵容卡情况!$F$57:$F$73,[1]各r阵容卡情况!H$57:H$73,$C26)),0)</f>
        <v>0.30112078795977743</v>
      </c>
      <c r="AQ26" s="15">
        <f>IFERROR(IF(求节点([1]各r阵容卡情况!$F$57:$F$73,[1]各r阵容卡情况!I$57:I$73,$C26)&lt;=0,0,求节点([1]各r阵容卡情况!$F$57:$F$73,[1]各r阵容卡情况!I$57:I$73,$C26)),0)</f>
        <v>0</v>
      </c>
      <c r="AR26" s="15">
        <f>IFERROR(IF(求节点([1]各r阵容卡情况!$F$57:$F$73,[1]各r阵容卡情况!J$57:J$73,$C26)&lt;=0,0,求节点([1]各r阵容卡情况!$F$57:$F$73,[1]各r阵容卡情况!J$57:J$73,$C26)),0)</f>
        <v>0</v>
      </c>
      <c r="AS26" s="15">
        <v>0</v>
      </c>
      <c r="AT26" s="15">
        <f>IFERROR(IF(求节点([1]各r阵容卡情况!$F$57:$F$73,[1]各r阵容卡情况!K$57:K$73,$C26)&lt;=0,0,求节点([1]各r阵容卡情况!$F$57:$F$73,[1]各r阵容卡情况!K$57:K$73,$C26)),0)</f>
        <v>3</v>
      </c>
      <c r="AU26" s="15">
        <f>IFERROR(IF(求节点([1]各r阵容卡情况!$F$57:$F$73,[1]各r阵容卡情况!L$57:L$73,$C26)&lt;=0,0,求节点([1]各r阵容卡情况!$F$57:$F$73,[1]各r阵容卡情况!L$57:L$73,$C26)),0)</f>
        <v>2.9050620076978166</v>
      </c>
      <c r="AV26" s="15">
        <f>IFERROR(IF(求节点([1]各r阵容卡情况!$F$57:$F$73,[1]各r阵容卡情况!M$57:M$73,$C26)&lt;=0,0,求节点([1]各r阵容卡情况!$F$57:$F$73,[1]各r阵容卡情况!M$57:M$73,$C26)),0)</f>
        <v>7.5794759831482886E-2</v>
      </c>
      <c r="AW26" s="15">
        <f>IFERROR(IF(求节点([1]各r阵容卡情况!$F$57:$F$73,[1]各r阵容卡情况!N$57:N$73,$C26)&lt;=0,0,求节点([1]各r阵容卡情况!$F$57:$F$73,[1]各r阵容卡情况!N$57:N$73,$C26)),0)</f>
        <v>0</v>
      </c>
      <c r="AX26" s="15">
        <f t="shared" si="11"/>
        <v>0</v>
      </c>
      <c r="AY26" s="15">
        <f t="shared" si="11"/>
        <v>15</v>
      </c>
      <c r="AZ26" s="15">
        <f t="shared" si="11"/>
        <v>20</v>
      </c>
      <c r="BA26" s="15">
        <f t="shared" si="11"/>
        <v>22</v>
      </c>
      <c r="BB26" s="15">
        <f t="shared" si="11"/>
        <v>50</v>
      </c>
      <c r="BC26" s="15">
        <v>0</v>
      </c>
      <c r="BD26" s="15">
        <f>IFERROR(IF(求节点([1]各r阵容卡情况!$F$57:$F$73,[1]各r阵容卡情况!S$57:S$73,$C26)&lt;=0,0,求节点([1]各r阵容卡情况!$F$57:$F$73,[1]各r阵容卡情况!S$57:S$73,$C26)),0)</f>
        <v>0.84</v>
      </c>
      <c r="BE26" s="15">
        <f>IFERROR(IF(求节点([1]各r阵容卡情况!$F$57:$F$73,[1]各r阵容卡情况!T$57:T$73,$C26)&lt;=0,0,求节点([1]各r阵容卡情况!$F$57:$F$73,[1]各r阵容卡情况!T$57:T$73,$C26)),0)</f>
        <v>0.84</v>
      </c>
      <c r="BF26" s="15">
        <f>IFERROR(IF(求节点([1]各r阵容卡情况!$F$57:$F$73,[1]各r阵容卡情况!U$57:U$73,$C26)&lt;=0,0,求节点([1]各r阵容卡情况!$F$57:$F$73,[1]各r阵容卡情况!U$57:U$73,$C26)),0)</f>
        <v>0.84</v>
      </c>
      <c r="BG26" s="15">
        <f>IFERROR(IF(求节点([1]各r阵容卡情况!$F$57:$F$73,[1]各r阵容卡情况!V$57:V$73,$C26)&lt;=0,0,求节点([1]各r阵容卡情况!$F$57:$F$73,[1]各r阵容卡情况!V$57:V$73,$C26)),0)</f>
        <v>0.84</v>
      </c>
      <c r="BH26" s="15">
        <f t="shared" si="12"/>
        <v>10</v>
      </c>
      <c r="BI26" s="15">
        <f t="shared" si="12"/>
        <v>10</v>
      </c>
      <c r="BJ26" s="15">
        <f t="shared" si="13"/>
        <v>21</v>
      </c>
      <c r="BK26" s="15">
        <f t="shared" si="14"/>
        <v>21</v>
      </c>
      <c r="BL26" s="15">
        <f t="shared" si="14"/>
        <v>21</v>
      </c>
      <c r="BM26" s="15">
        <v>0</v>
      </c>
      <c r="BN26" s="15">
        <f>IFERROR(IF(求节点([1]各r阵容卡情况!$F$57:$F$73,[1]各r阵容卡情况!AA$57:AA$73,$C26)&lt;=0,0,求节点([1]各r阵容卡情况!$F$57:$F$73,[1]各r阵容卡情况!AA$57:AA$73,$C26)),0)</f>
        <v>0</v>
      </c>
      <c r="BO26" s="15">
        <f>IFERROR(IF(求节点([1]各r阵容卡情况!$F$57:$F$73,[1]各r阵容卡情况!AB$57:AB$73,$C26)&lt;=0,0,求节点([1]各r阵容卡情况!$F$57:$F$73,[1]各r阵容卡情况!AB$57:AB$73,$C26)),0)</f>
        <v>1</v>
      </c>
      <c r="BP26" s="15">
        <f>IFERROR(IF(求节点([1]各r阵容卡情况!$F$57:$F$73,[1]各r阵容卡情况!AC$57:AC$73,$C26)&lt;=0,0,求节点([1]各r阵容卡情况!$F$57:$F$73,[1]各r阵容卡情况!AC$57:AC$73,$C26)),0)</f>
        <v>1</v>
      </c>
      <c r="BQ26" s="15">
        <f>IFERROR(IF(求节点([1]各r阵容卡情况!$F$57:$F$73,[1]各r阵容卡情况!AD$57:AD$73,$C26)&lt;=0,0,求节点([1]各r阵容卡情况!$F$57:$F$73,[1]各r阵容卡情况!AD$57:AD$73,$C26)),0)</f>
        <v>1</v>
      </c>
      <c r="BR26" s="15">
        <f t="shared" si="15"/>
        <v>0</v>
      </c>
      <c r="BS26" s="15">
        <f t="shared" si="15"/>
        <v>0</v>
      </c>
      <c r="BT26" s="15">
        <f t="shared" si="15"/>
        <v>2</v>
      </c>
      <c r="BU26" s="15">
        <f t="shared" si="15"/>
        <v>10</v>
      </c>
      <c r="BV26" s="15">
        <f t="shared" si="15"/>
        <v>20</v>
      </c>
      <c r="CH26" s="27">
        <f t="shared" si="16"/>
        <v>0</v>
      </c>
      <c r="CI26" s="27">
        <f t="shared" si="16"/>
        <v>4.7610577561573164</v>
      </c>
      <c r="CJ26" s="27">
        <f t="shared" si="16"/>
        <v>0.2389422438426835</v>
      </c>
      <c r="CK26" s="27">
        <f t="shared" si="16"/>
        <v>0</v>
      </c>
      <c r="CL26" s="27">
        <f t="shared" si="16"/>
        <v>0</v>
      </c>
    </row>
    <row r="27" spans="3:90" x14ac:dyDescent="0.15">
      <c r="C27" s="15">
        <v>22</v>
      </c>
      <c r="D27" s="15">
        <v>11</v>
      </c>
      <c r="E27" s="32">
        <f>IFERROR(IF(求节点([1]基础状态预期!$D$107:$D$145,[1]基础状态预期!F$107:F$145,$C27)&lt;=0,0,求节点([1]基础状态预期!$D$107:$D$145,[1]基础状态预期!F$107:F$145,$C27)),0)</f>
        <v>0</v>
      </c>
      <c r="F27" s="32">
        <f>IFERROR(IF(求节点([1]基础状态预期!$D$107:$D$145,[1]基础状态预期!G$107:G$145,$C27)&lt;=0,0,求节点([1]基础状态预期!$D$107:$D$145,[1]基础状态预期!G$107:G$145,$C27)),0)</f>
        <v>0</v>
      </c>
      <c r="G27" s="32">
        <f>IFERROR(IF(求节点([1]基础状态预期!$D$107:$D$145,[1]基础状态预期!H$107:H$145,$C27)&lt;=0,0,求节点([1]基础状态预期!$D$107:$D$145,[1]基础状态预期!H$107:H$145,$C27)),0)</f>
        <v>0</v>
      </c>
      <c r="H27" s="32">
        <f>IFERROR(IF(求节点([1]基础状态预期!$D$107:$D$145,[1]基础状态预期!I$107:I$145,$C27)&lt;=0,0,求节点([1]基础状态预期!$D$107:$D$145,[1]基础状态预期!I$107:I$145,$C27)),0)</f>
        <v>6</v>
      </c>
      <c r="I27" s="32">
        <f>IFERROR(IF(求节点([1]基础状态预期!$D$107:$D$145,[1]基础状态预期!J$107:J$145,$C27)&lt;=0,0,求节点([1]基础状态预期!$D$107:$D$145,[1]基础状态预期!J$107:J$145,$C27)),0)</f>
        <v>0</v>
      </c>
      <c r="J27" s="32">
        <f>IFERROR(IF(求节点([1]基础状态预期!$D$107:$D$145,[1]基础状态预期!K$107:K$145,$C27)&lt;=0,0,求节点([1]基础状态预期!$D$107:$D$145,[1]基础状态预期!K$107:K$145,$C27)),0)</f>
        <v>0</v>
      </c>
      <c r="K27" s="32">
        <f>IFERROR(IF(求节点([1]基础状态预期!$D$107:$D$145,[1]基础状态预期!L$107:L$145,$C27)&lt;=0,0,求节点([1]基础状态预期!$D$107:$D$145,[1]基础状态预期!L$107:L$145,$C27)),0)</f>
        <v>0</v>
      </c>
      <c r="L27" s="32">
        <f>IFERROR(IF(求节点([1]基础状态预期!$D$107:$D$145,[1]基础状态预期!M$107:M$145,$C27)&lt;=0,0,求节点([1]基础状态预期!$D$107:$D$145,[1]基础状态预期!M$107:M$145,$C27)),0)</f>
        <v>0</v>
      </c>
      <c r="M27" s="32">
        <f>IFERROR(IF(求节点([1]基础状态预期!$D$107:$D$145,[1]基础状态预期!N$107:N$145,$C27)&lt;=0,0,求节点([1]基础状态预期!$D$107:$D$145,[1]基础状态预期!N$107:N$145,$C27)),0)</f>
        <v>0.13896749677924469</v>
      </c>
      <c r="N27" s="32">
        <f>IFERROR(IF(求节点([1]基础状态预期!$D$107:$D$145,[1]基础状态预期!O$107:O$145,$C27)&lt;=0,0,求节点([1]基础状态预期!$D$107:$D$145,[1]基础状态预期!O$107:O$145,$C27)),0)</f>
        <v>0</v>
      </c>
      <c r="O27" s="32">
        <f t="shared" si="5"/>
        <v>0</v>
      </c>
      <c r="P27" s="32">
        <f t="shared" si="6"/>
        <v>6</v>
      </c>
      <c r="Q27" s="32">
        <f t="shared" si="7"/>
        <v>10</v>
      </c>
      <c r="R27" s="32">
        <f t="shared" si="8"/>
        <v>22</v>
      </c>
      <c r="S27" s="32">
        <f t="shared" si="9"/>
        <v>50</v>
      </c>
      <c r="T27" s="32">
        <f>IFERROR(IF(求节点([1]基础状态预期!$D$107:$D$145,[1]基础状态预期!P$107:P$145,$C27)&lt;=0,0,求节点([1]基础状态预期!$D$107:$D$145,[1]基础状态预期!P$107:P$145,$C27)),0)</f>
        <v>0</v>
      </c>
      <c r="U27" s="32">
        <f>IFERROR(IF(求节点([1]基础状态预期!$D$107:$D$145,[1]基础状态预期!Q$107:Q$145,$C27)&lt;=0,0,求节点([1]基础状态预期!$D$107:$D$145,[1]基础状态预期!Q$107:Q$145,$C27)),0)</f>
        <v>0</v>
      </c>
      <c r="V27" s="32">
        <f>IFERROR(IF(求节点([1]基础状态预期!$D$107:$D$145,[1]基础状态预期!R$107:R$145,$C27)&lt;=0,0,求节点([1]基础状态预期!$D$107:$D$145,[1]基础状态预期!R$107:R$145,$C27)),0)</f>
        <v>0.87999999999999989</v>
      </c>
      <c r="W27" s="32">
        <f>IFERROR(IF(求节点([1]基础状态预期!$D$107:$D$145,[1]基础状态预期!S$107:S$145,$C27)&lt;=0,0,求节点([1]基础状态预期!$D$107:$D$145,[1]基础状态预期!S$107:S$145,$C27)),0)</f>
        <v>0.88</v>
      </c>
      <c r="X27" s="32">
        <f>IFERROR(IF(求节点([1]基础状态预期!$D$107:$D$145,[1]基础状态预期!T$107:T$145,$C27)&lt;=0,0,求节点([1]基础状态预期!$D$107:$D$145,[1]基础状态预期!T$107:T$145,$C27)),0)</f>
        <v>0</v>
      </c>
      <c r="Y27" s="32">
        <f>IFERROR(IF(求节点([1]基础状态预期!$D$107:$D$145,[1]基础状态预期!U$107:U$145,$C27)&lt;=0,0,求节点([1]基础状态预期!$D$107:$D$145,[1]基础状态预期!U$107:U$145,$C27)),0)</f>
        <v>0</v>
      </c>
      <c r="Z27" s="32">
        <f>IFERROR(IF(求节点([1]基础状态预期!$D$107:$D$145,[1]基础状态预期!V$107:V$145,$C27)&lt;=0,0,求节点([1]基础状态预期!$D$107:$D$145,[1]基础状态预期!V$107:V$145,$C27)),0)</f>
        <v>0</v>
      </c>
      <c r="AA27" s="32">
        <f>IFERROR(IF(求节点([1]基础状态预期!$D$107:$D$145,[1]基础状态预期!W$107:W$145,$C27)&lt;=0,0,求节点([1]基础状态预期!$D$107:$D$145,[1]基础状态预期!W$107:W$145,$C27)),0)</f>
        <v>44</v>
      </c>
      <c r="AB27" s="32">
        <f>IFERROR(IF(求节点([1]基础状态预期!$D$107:$D$145,[1]基础状态预期!X$107:X$145,$C27)&lt;=0,0,求节点([1]基础状态预期!$D$107:$D$145,[1]基础状态预期!X$107:X$145,$C27)),0)</f>
        <v>44</v>
      </c>
      <c r="AC27" s="32">
        <f>IFERROR(IF(求节点([1]基础状态预期!$D$107:$D$145,[1]基础状态预期!Y$107:Y$145,$C27)&lt;=0,0,求节点([1]基础状态预期!$D$107:$D$145,[1]基础状态预期!Y$107:Y$145,$C27)),0)</f>
        <v>0</v>
      </c>
      <c r="AD27" s="32">
        <f>IFERROR(IF(求节点([1]基础状态预期!$D$107:$D$145,[1]基础状态预期!Z$107:Z$145,$C27)&lt;=0,0,求节点([1]基础状态预期!$D$107:$D$145,[1]基础状态预期!Z$107:Z$145,$C27)),0)</f>
        <v>0</v>
      </c>
      <c r="AE27" s="32">
        <f>IFERROR(IF(求节点([1]基础状态预期!$D$107:$D$145,[1]基础状态预期!AA$107:AA$145,$C27)&lt;=0,0,求节点([1]基础状态预期!$D$107:$D$145,[1]基础状态预期!AA$107:AA$145,$C27)),0)</f>
        <v>0</v>
      </c>
      <c r="AF27" s="32">
        <f>IFERROR(IF(求节点([1]基础状态预期!$D$107:$D$145,[1]基础状态预期!AB$107:AB$145,$C27)&lt;=0,0,求节点([1]基础状态预期!$D$107:$D$145,[1]基础状态预期!AB$107:AB$145,$C27)),0)</f>
        <v>0.38917175078866223</v>
      </c>
      <c r="AG27" s="32">
        <f>IFERROR(IF(求节点([1]基础状态预期!$D$107:$D$145,[1]基础状态预期!AC$107:AC$145,$C27)&lt;=0,0,求节点([1]基础状态预期!$D$107:$D$145,[1]基础状态预期!AC$107:AC$145,$C27)),0)</f>
        <v>1</v>
      </c>
      <c r="AH27" s="32">
        <f>IFERROR(IF(求节点([1]基础状态预期!$D$107:$D$145,[1]基础状态预期!AD$107:AD$145,$C27)&lt;=0,0,求节点([1]基础状态预期!$D$107:$D$145,[1]基础状态预期!AD$107:AD$145,$C27)),0)</f>
        <v>0</v>
      </c>
      <c r="AI27" s="15">
        <f t="shared" si="10"/>
        <v>0</v>
      </c>
      <c r="AJ27" s="15">
        <f t="shared" si="10"/>
        <v>0</v>
      </c>
      <c r="AK27" s="15">
        <f t="shared" si="10"/>
        <v>0</v>
      </c>
      <c r="AL27" s="15">
        <f t="shared" si="10"/>
        <v>10</v>
      </c>
      <c r="AM27" s="15">
        <f t="shared" si="10"/>
        <v>0</v>
      </c>
      <c r="AN27" s="15">
        <v>0</v>
      </c>
      <c r="AO27" s="15">
        <f>IFERROR(IF(求节点([1]各r阵容卡情况!$F$57:$F$73,[1]各r阵容卡情况!G$57:G$73,$C27)&lt;=0,0,求节点([1]各r阵容卡情况!$F$57:$F$73,[1]各r阵容卡情况!G$57:G$73,$C27)),0)</f>
        <v>6</v>
      </c>
      <c r="AP27" s="15">
        <f>IFERROR(IF(求节点([1]各r阵容卡情况!$F$57:$F$73,[1]各r阵容卡情况!H$57:H$73,$C27)&lt;=0,0,求节点([1]各r阵容卡情况!$F$57:$F$73,[1]各r阵容卡情况!H$57:H$73,$C27)),0)</f>
        <v>0.55209624285374959</v>
      </c>
      <c r="AQ27" s="15">
        <f>IFERROR(IF(求节点([1]各r阵容卡情况!$F$57:$F$73,[1]各r阵容卡情况!I$57:I$73,$C27)&lt;=0,0,求节点([1]各r阵容卡情况!$F$57:$F$73,[1]各r阵容卡情况!I$57:I$73,$C27)),0)</f>
        <v>0</v>
      </c>
      <c r="AR27" s="15">
        <f>IFERROR(IF(求节点([1]各r阵容卡情况!$F$57:$F$73,[1]各r阵容卡情况!J$57:J$73,$C27)&lt;=0,0,求节点([1]各r阵容卡情况!$F$57:$F$73,[1]各r阵容卡情况!J$57:J$73,$C27)),0)</f>
        <v>0</v>
      </c>
      <c r="AS27" s="15">
        <v>0</v>
      </c>
      <c r="AT27" s="15">
        <f>IFERROR(IF(求节点([1]各r阵容卡情况!$F$57:$F$73,[1]各r阵容卡情况!K$57:K$73,$C27)&lt;=0,0,求节点([1]各r阵容卡情况!$F$57:$F$73,[1]各r阵容卡情况!K$57:K$73,$C27)),0)</f>
        <v>3</v>
      </c>
      <c r="AU27" s="15">
        <f>IFERROR(IF(求节点([1]各r阵容卡情况!$F$57:$F$73,[1]各r阵容卡情况!L$57:L$73,$C27)&lt;=0,0,求节点([1]各r阵容卡情况!$F$57:$F$73,[1]各r阵容卡情况!L$57:L$73,$C27)),0)</f>
        <v>3.0771057408762674</v>
      </c>
      <c r="AV27" s="15">
        <f>IFERROR(IF(求节点([1]各r阵容卡情况!$F$57:$F$73,[1]各r阵容卡情况!M$57:M$73,$C27)&lt;=0,0,求节点([1]各r阵容卡情况!$F$57:$F$73,[1]各r阵容卡情况!M$57:M$73,$C27)),0)</f>
        <v>0.13896749677924469</v>
      </c>
      <c r="AW27" s="15">
        <f>IFERROR(IF(求节点([1]各r阵容卡情况!$F$57:$F$73,[1]各r阵容卡情况!N$57:N$73,$C27)&lt;=0,0,求节点([1]各r阵容卡情况!$F$57:$F$73,[1]各r阵容卡情况!N$57:N$73,$C27)),0)</f>
        <v>0</v>
      </c>
      <c r="AX27" s="15">
        <f t="shared" si="11"/>
        <v>0</v>
      </c>
      <c r="AY27" s="15">
        <f t="shared" si="11"/>
        <v>15</v>
      </c>
      <c r="AZ27" s="15">
        <f t="shared" si="11"/>
        <v>25</v>
      </c>
      <c r="BA27" s="15">
        <f t="shared" si="11"/>
        <v>22</v>
      </c>
      <c r="BB27" s="15">
        <f t="shared" si="11"/>
        <v>50</v>
      </c>
      <c r="BC27" s="15">
        <v>0</v>
      </c>
      <c r="BD27" s="15">
        <f>IFERROR(IF(求节点([1]各r阵容卡情况!$F$57:$F$73,[1]各r阵容卡情况!S$57:S$73,$C27)&lt;=0,0,求节点([1]各r阵容卡情况!$F$57:$F$73,[1]各r阵容卡情况!S$57:S$73,$C27)),0)</f>
        <v>0.88</v>
      </c>
      <c r="BE27" s="15">
        <f>IFERROR(IF(求节点([1]各r阵容卡情况!$F$57:$F$73,[1]各r阵容卡情况!T$57:T$73,$C27)&lt;=0,0,求节点([1]各r阵容卡情况!$F$57:$F$73,[1]各r阵容卡情况!T$57:T$73,$C27)),0)</f>
        <v>0.88</v>
      </c>
      <c r="BF27" s="15">
        <f>IFERROR(IF(求节点([1]各r阵容卡情况!$F$57:$F$73,[1]各r阵容卡情况!U$57:U$73,$C27)&lt;=0,0,求节点([1]各r阵容卡情况!$F$57:$F$73,[1]各r阵容卡情况!U$57:U$73,$C27)),0)</f>
        <v>0.88</v>
      </c>
      <c r="BG27" s="15">
        <f>IFERROR(IF(求节点([1]各r阵容卡情况!$F$57:$F$73,[1]各r阵容卡情况!V$57:V$73,$C27)&lt;=0,0,求节点([1]各r阵容卡情况!$F$57:$F$73,[1]各r阵容卡情况!V$57:V$73,$C27)),0)</f>
        <v>0.88</v>
      </c>
      <c r="BH27" s="15">
        <f t="shared" si="12"/>
        <v>10</v>
      </c>
      <c r="BI27" s="15">
        <f t="shared" si="12"/>
        <v>10</v>
      </c>
      <c r="BJ27" s="15">
        <f t="shared" si="13"/>
        <v>22</v>
      </c>
      <c r="BK27" s="15">
        <f t="shared" si="14"/>
        <v>22</v>
      </c>
      <c r="BL27" s="15">
        <f t="shared" si="14"/>
        <v>22</v>
      </c>
      <c r="BM27" s="15">
        <v>0</v>
      </c>
      <c r="BN27" s="15">
        <f>IFERROR(IF(求节点([1]各r阵容卡情况!$F$57:$F$73,[1]各r阵容卡情况!AA$57:AA$73,$C27)&lt;=0,0,求节点([1]各r阵容卡情况!$F$57:$F$73,[1]各r阵容卡情况!AA$57:AA$73,$C27)),0)</f>
        <v>0</v>
      </c>
      <c r="BO27" s="15">
        <f>IFERROR(IF(求节点([1]各r阵容卡情况!$F$57:$F$73,[1]各r阵容卡情况!AB$57:AB$73,$C27)&lt;=0,0,求节点([1]各r阵容卡情况!$F$57:$F$73,[1]各r阵容卡情况!AB$57:AB$73,$C27)),0)</f>
        <v>1</v>
      </c>
      <c r="BP27" s="15">
        <f>IFERROR(IF(求节点([1]各r阵容卡情况!$F$57:$F$73,[1]各r阵容卡情况!AC$57:AC$73,$C27)&lt;=0,0,求节点([1]各r阵容卡情况!$F$57:$F$73,[1]各r阵容卡情况!AC$57:AC$73,$C27)),0)</f>
        <v>1</v>
      </c>
      <c r="BQ27" s="15">
        <f>IFERROR(IF(求节点([1]各r阵容卡情况!$F$57:$F$73,[1]各r阵容卡情况!AD$57:AD$73,$C27)&lt;=0,0,求节点([1]各r阵容卡情况!$F$57:$F$73,[1]各r阵容卡情况!AD$57:AD$73,$C27)),0)</f>
        <v>1</v>
      </c>
      <c r="BR27" s="15">
        <f t="shared" si="15"/>
        <v>0</v>
      </c>
      <c r="BS27" s="15">
        <f t="shared" si="15"/>
        <v>0</v>
      </c>
      <c r="BT27" s="15">
        <f t="shared" si="15"/>
        <v>2</v>
      </c>
      <c r="BU27" s="15">
        <f t="shared" si="15"/>
        <v>10</v>
      </c>
      <c r="BV27" s="15">
        <f t="shared" si="15"/>
        <v>20</v>
      </c>
      <c r="CH27" s="27">
        <f t="shared" si="16"/>
        <v>0</v>
      </c>
      <c r="CI27" s="27">
        <f t="shared" si="16"/>
        <v>4.5786873220490998</v>
      </c>
      <c r="CJ27" s="27">
        <f t="shared" si="16"/>
        <v>0.42131267795090066</v>
      </c>
      <c r="CK27" s="27">
        <f t="shared" si="16"/>
        <v>0</v>
      </c>
      <c r="CL27" s="27">
        <f t="shared" si="16"/>
        <v>0</v>
      </c>
    </row>
    <row r="28" spans="3:90" x14ac:dyDescent="0.15">
      <c r="C28" s="15">
        <v>23</v>
      </c>
      <c r="D28" s="15">
        <v>12</v>
      </c>
      <c r="E28" s="32">
        <f>IFERROR(IF(求节点([1]基础状态预期!$D$107:$D$145,[1]基础状态预期!F$107:F$145,$C28)&lt;=0,0,求节点([1]基础状态预期!$D$107:$D$145,[1]基础状态预期!F$107:F$145,$C28)),0)</f>
        <v>0</v>
      </c>
      <c r="F28" s="32">
        <f>IFERROR(IF(求节点([1]基础状态预期!$D$107:$D$145,[1]基础状态预期!G$107:G$145,$C28)&lt;=0,0,求节点([1]基础状态预期!$D$107:$D$145,[1]基础状态预期!G$107:G$145,$C28)),0)</f>
        <v>0</v>
      </c>
      <c r="G28" s="32">
        <f>IFERROR(IF(求节点([1]基础状态预期!$D$107:$D$145,[1]基础状态预期!H$107:H$145,$C28)&lt;=0,0,求节点([1]基础状态预期!$D$107:$D$145,[1]基础状态预期!H$107:H$145,$C28)),0)</f>
        <v>0</v>
      </c>
      <c r="H28" s="32">
        <f>IFERROR(IF(求节点([1]基础状态预期!$D$107:$D$145,[1]基础状态预期!I$107:I$145,$C28)&lt;=0,0,求节点([1]基础状态预期!$D$107:$D$145,[1]基础状态预期!I$107:I$145,$C28)),0)</f>
        <v>6</v>
      </c>
      <c r="I28" s="32">
        <f>IFERROR(IF(求节点([1]基础状态预期!$D$107:$D$145,[1]基础状态预期!J$107:J$145,$C28)&lt;=0,0,求节点([1]基础状态预期!$D$107:$D$145,[1]基础状态预期!J$107:J$145,$C28)),0)</f>
        <v>0</v>
      </c>
      <c r="J28" s="32">
        <f>IFERROR(IF(求节点([1]基础状态预期!$D$107:$D$145,[1]基础状态预期!K$107:K$145,$C28)&lt;=0,0,求节点([1]基础状态预期!$D$107:$D$145,[1]基础状态预期!K$107:K$145,$C28)),0)</f>
        <v>0</v>
      </c>
      <c r="K28" s="32">
        <f>IFERROR(IF(求节点([1]基础状态预期!$D$107:$D$145,[1]基础状态预期!L$107:L$145,$C28)&lt;=0,0,求节点([1]基础状态预期!$D$107:$D$145,[1]基础状态预期!L$107:L$145,$C28)),0)</f>
        <v>0</v>
      </c>
      <c r="L28" s="32">
        <f>IFERROR(IF(求节点([1]基础状态预期!$D$107:$D$145,[1]基础状态预期!M$107:M$145,$C28)&lt;=0,0,求节点([1]基础状态预期!$D$107:$D$145,[1]基础状态预期!M$107:M$145,$C28)),0)</f>
        <v>0</v>
      </c>
      <c r="M28" s="32">
        <f>IFERROR(IF(求节点([1]基础状态预期!$D$107:$D$145,[1]基础状态预期!N$107:N$145,$C28)&lt;=0,0,求节点([1]基础状态预期!$D$107:$D$145,[1]基础状态预期!N$107:N$145,$C28)),0)</f>
        <v>0.20214023372700651</v>
      </c>
      <c r="N28" s="32">
        <f>IFERROR(IF(求节点([1]基础状态预期!$D$107:$D$145,[1]基础状态预期!O$107:O$145,$C28)&lt;=0,0,求节点([1]基础状态预期!$D$107:$D$145,[1]基础状态预期!O$107:O$145,$C28)),0)</f>
        <v>0</v>
      </c>
      <c r="O28" s="32">
        <f t="shared" si="5"/>
        <v>0</v>
      </c>
      <c r="P28" s="32">
        <f t="shared" si="6"/>
        <v>6</v>
      </c>
      <c r="Q28" s="32">
        <f t="shared" si="7"/>
        <v>10</v>
      </c>
      <c r="R28" s="32">
        <f t="shared" si="8"/>
        <v>22</v>
      </c>
      <c r="S28" s="32">
        <f t="shared" si="9"/>
        <v>50</v>
      </c>
      <c r="T28" s="32">
        <f>IFERROR(IF(求节点([1]基础状态预期!$D$107:$D$145,[1]基础状态预期!P$107:P$145,$C28)&lt;=0,0,求节点([1]基础状态预期!$D$107:$D$145,[1]基础状态预期!P$107:P$145,$C28)),0)</f>
        <v>0</v>
      </c>
      <c r="U28" s="32">
        <f>IFERROR(IF(求节点([1]基础状态预期!$D$107:$D$145,[1]基础状态预期!Q$107:Q$145,$C28)&lt;=0,0,求节点([1]基础状态预期!$D$107:$D$145,[1]基础状态预期!Q$107:Q$145,$C28)),0)</f>
        <v>0</v>
      </c>
      <c r="V28" s="32">
        <f>IFERROR(IF(求节点([1]基础状态预期!$D$107:$D$145,[1]基础状态预期!R$107:R$145,$C28)&lt;=0,0,求节点([1]基础状态预期!$D$107:$D$145,[1]基础状态预期!R$107:R$145,$C28)),0)</f>
        <v>0.91999999999999993</v>
      </c>
      <c r="W28" s="32">
        <f>IFERROR(IF(求节点([1]基础状态预期!$D$107:$D$145,[1]基础状态预期!S$107:S$145,$C28)&lt;=0,0,求节点([1]基础状态预期!$D$107:$D$145,[1]基础状态预期!S$107:S$145,$C28)),0)</f>
        <v>0.91999999999999993</v>
      </c>
      <c r="X28" s="32">
        <f>IFERROR(IF(求节点([1]基础状态预期!$D$107:$D$145,[1]基础状态预期!T$107:T$145,$C28)&lt;=0,0,求节点([1]基础状态预期!$D$107:$D$145,[1]基础状态预期!T$107:T$145,$C28)),0)</f>
        <v>0</v>
      </c>
      <c r="Y28" s="32">
        <f>IFERROR(IF(求节点([1]基础状态预期!$D$107:$D$145,[1]基础状态预期!U$107:U$145,$C28)&lt;=0,0,求节点([1]基础状态预期!$D$107:$D$145,[1]基础状态预期!U$107:U$145,$C28)),0)</f>
        <v>0</v>
      </c>
      <c r="Z28" s="32">
        <f>IFERROR(IF(求节点([1]基础状态预期!$D$107:$D$145,[1]基础状态预期!V$107:V$145,$C28)&lt;=0,0,求节点([1]基础状态预期!$D$107:$D$145,[1]基础状态预期!V$107:V$145,$C28)),0)</f>
        <v>0</v>
      </c>
      <c r="AA28" s="32">
        <f>IFERROR(IF(求节点([1]基础状态预期!$D$107:$D$145,[1]基础状态预期!W$107:W$145,$C28)&lt;=0,0,求节点([1]基础状态预期!$D$107:$D$145,[1]基础状态预期!W$107:W$145,$C28)),0)</f>
        <v>46</v>
      </c>
      <c r="AB28" s="32">
        <f>IFERROR(IF(求节点([1]基础状态预期!$D$107:$D$145,[1]基础状态预期!X$107:X$145,$C28)&lt;=0,0,求节点([1]基础状态预期!$D$107:$D$145,[1]基础状态预期!X$107:X$145,$C28)),0)</f>
        <v>46</v>
      </c>
      <c r="AC28" s="32">
        <f>IFERROR(IF(求节点([1]基础状态预期!$D$107:$D$145,[1]基础状态预期!Y$107:Y$145,$C28)&lt;=0,0,求节点([1]基础状态预期!$D$107:$D$145,[1]基础状态预期!Y$107:Y$145,$C28)),0)</f>
        <v>0</v>
      </c>
      <c r="AD28" s="32">
        <f>IFERROR(IF(求节点([1]基础状态预期!$D$107:$D$145,[1]基础状态预期!Z$107:Z$145,$C28)&lt;=0,0,求节点([1]基础状态预期!$D$107:$D$145,[1]基础状态预期!Z$107:Z$145,$C28)),0)</f>
        <v>0</v>
      </c>
      <c r="AE28" s="32">
        <f>IFERROR(IF(求节点([1]基础状态预期!$D$107:$D$145,[1]基础状态预期!AA$107:AA$145,$C28)&lt;=0,0,求节点([1]基础状态预期!$D$107:$D$145,[1]基础状态预期!AA$107:AA$145,$C28)),0)</f>
        <v>0</v>
      </c>
      <c r="AF28" s="32">
        <f>IFERROR(IF(求节点([1]基础状态预期!$D$107:$D$145,[1]基础状态预期!AB$107:AB$145,$C28)&lt;=0,0,求节点([1]基础状态预期!$D$107:$D$145,[1]基础状态预期!AB$107:AB$145,$C28)),0)</f>
        <v>0.40686137582451054</v>
      </c>
      <c r="AG28" s="32">
        <f>IFERROR(IF(求节点([1]基础状态预期!$D$107:$D$145,[1]基础状态预期!AC$107:AC$145,$C28)&lt;=0,0,求节点([1]基础状态预期!$D$107:$D$145,[1]基础状态预期!AC$107:AC$145,$C28)),0)</f>
        <v>1</v>
      </c>
      <c r="AH28" s="32">
        <f>IFERROR(IF(求节点([1]基础状态预期!$D$107:$D$145,[1]基础状态预期!AD$107:AD$145,$C28)&lt;=0,0,求节点([1]基础状态预期!$D$107:$D$145,[1]基础状态预期!AD$107:AD$145,$C28)),0)</f>
        <v>0</v>
      </c>
      <c r="AI28" s="15">
        <f t="shared" si="10"/>
        <v>0</v>
      </c>
      <c r="AJ28" s="15">
        <f t="shared" si="10"/>
        <v>0</v>
      </c>
      <c r="AK28" s="15">
        <f t="shared" si="10"/>
        <v>0</v>
      </c>
      <c r="AL28" s="15">
        <f t="shared" si="10"/>
        <v>10</v>
      </c>
      <c r="AM28" s="15">
        <f t="shared" si="10"/>
        <v>0</v>
      </c>
      <c r="AN28" s="15">
        <v>0</v>
      </c>
      <c r="AO28" s="15">
        <f>IFERROR(IF(求节点([1]各r阵容卡情况!$F$57:$F$73,[1]各r阵容卡情况!G$57:G$73,$C28)&lt;=0,0,求节点([1]各r阵容卡情况!$F$57:$F$73,[1]各r阵容卡情况!G$57:G$73,$C28)),0)</f>
        <v>6</v>
      </c>
      <c r="AP28" s="15">
        <f>IFERROR(IF(求节点([1]各r阵容卡情况!$F$57:$F$73,[1]各r阵容卡情况!H$57:H$73,$C28)&lt;=0,0,求节点([1]各r阵容卡情况!$F$57:$F$73,[1]各r阵容卡情况!H$57:H$73,$C28)),0)</f>
        <v>0.8030716977477218</v>
      </c>
      <c r="AQ28" s="15">
        <f>IFERROR(IF(求节点([1]各r阵容卡情况!$F$57:$F$73,[1]各r阵容卡情况!I$57:I$73,$C28)&lt;=0,0,求节点([1]各r阵容卡情况!$F$57:$F$73,[1]各r阵容卡情况!I$57:I$73,$C28)),0)</f>
        <v>0</v>
      </c>
      <c r="AR28" s="15">
        <f>IFERROR(IF(求节点([1]各r阵容卡情况!$F$57:$F$73,[1]各r阵容卡情况!J$57:J$73,$C28)&lt;=0,0,求节点([1]各r阵容卡情况!$F$57:$F$73,[1]各r阵容卡情况!J$57:J$73,$C28)),0)</f>
        <v>0</v>
      </c>
      <c r="AS28" s="15">
        <v>0</v>
      </c>
      <c r="AT28" s="15">
        <f>IFERROR(IF(求节点([1]各r阵容卡情况!$F$57:$F$73,[1]各r阵容卡情况!K$57:K$73,$C28)&lt;=0,0,求节点([1]各r阵容卡情况!$F$57:$F$73,[1]各r阵容卡情况!K$57:K$73,$C28)),0)</f>
        <v>3</v>
      </c>
      <c r="AU28" s="15">
        <f>IFERROR(IF(求节点([1]各r阵容卡情况!$F$57:$F$73,[1]各r阵容卡情况!L$57:L$73,$C28)&lt;=0,0,求节点([1]各r阵容卡情况!$F$57:$F$73,[1]各r阵容卡情况!L$57:L$73,$C28)),0)</f>
        <v>3.2491494740547187</v>
      </c>
      <c r="AV28" s="15">
        <f>IFERROR(IF(求节点([1]各r阵容卡情况!$F$57:$F$73,[1]各r阵容卡情况!M$57:M$73,$C28)&lt;=0,0,求节点([1]各r阵容卡情况!$F$57:$F$73,[1]各r阵容卡情况!M$57:M$73,$C28)),0)</f>
        <v>0.20214023372700651</v>
      </c>
      <c r="AW28" s="15">
        <f>IFERROR(IF(求节点([1]各r阵容卡情况!$F$57:$F$73,[1]各r阵容卡情况!N$57:N$73,$C28)&lt;=0,0,求节点([1]各r阵容卡情况!$F$57:$F$73,[1]各r阵容卡情况!N$57:N$73,$C28)),0)</f>
        <v>0</v>
      </c>
      <c r="AX28" s="15">
        <f t="shared" si="11"/>
        <v>0</v>
      </c>
      <c r="AY28" s="15">
        <f t="shared" si="11"/>
        <v>15</v>
      </c>
      <c r="AZ28" s="15">
        <f t="shared" si="11"/>
        <v>25</v>
      </c>
      <c r="BA28" s="15">
        <f t="shared" si="11"/>
        <v>22</v>
      </c>
      <c r="BB28" s="15">
        <f t="shared" si="11"/>
        <v>50</v>
      </c>
      <c r="BC28" s="15">
        <v>0</v>
      </c>
      <c r="BD28" s="15">
        <f>IFERROR(IF(求节点([1]各r阵容卡情况!$F$57:$F$73,[1]各r阵容卡情况!S$57:S$73,$C28)&lt;=0,0,求节点([1]各r阵容卡情况!$F$57:$F$73,[1]各r阵容卡情况!S$57:S$73,$C28)),0)</f>
        <v>0.91999999999999993</v>
      </c>
      <c r="BE28" s="15">
        <f>IFERROR(IF(求节点([1]各r阵容卡情况!$F$57:$F$73,[1]各r阵容卡情况!T$57:T$73,$C28)&lt;=0,0,求节点([1]各r阵容卡情况!$F$57:$F$73,[1]各r阵容卡情况!T$57:T$73,$C28)),0)</f>
        <v>0.91999999999999993</v>
      </c>
      <c r="BF28" s="15">
        <f>IFERROR(IF(求节点([1]各r阵容卡情况!$F$57:$F$73,[1]各r阵容卡情况!U$57:U$73,$C28)&lt;=0,0,求节点([1]各r阵容卡情况!$F$57:$F$73,[1]各r阵容卡情况!U$57:U$73,$C28)),0)</f>
        <v>0.91999999999999993</v>
      </c>
      <c r="BG28" s="15">
        <f>IFERROR(IF(求节点([1]各r阵容卡情况!$F$57:$F$73,[1]各r阵容卡情况!V$57:V$73,$C28)&lt;=0,0,求节点([1]各r阵容卡情况!$F$57:$F$73,[1]各r阵容卡情况!V$57:V$73,$C28)),0)</f>
        <v>0.91999999999999993</v>
      </c>
      <c r="BH28" s="15">
        <f t="shared" si="12"/>
        <v>10</v>
      </c>
      <c r="BI28" s="15">
        <f t="shared" si="12"/>
        <v>10</v>
      </c>
      <c r="BJ28" s="15">
        <f t="shared" si="13"/>
        <v>23</v>
      </c>
      <c r="BK28" s="15">
        <f t="shared" si="14"/>
        <v>23</v>
      </c>
      <c r="BL28" s="15">
        <f t="shared" si="14"/>
        <v>23</v>
      </c>
      <c r="BM28" s="15">
        <v>0</v>
      </c>
      <c r="BN28" s="15">
        <f>IFERROR(IF(求节点([1]各r阵容卡情况!$F$57:$F$73,[1]各r阵容卡情况!AA$57:AA$73,$C28)&lt;=0,0,求节点([1]各r阵容卡情况!$F$57:$F$73,[1]各r阵容卡情况!AA$57:AA$73,$C28)),0)</f>
        <v>0</v>
      </c>
      <c r="BO28" s="15">
        <f>IFERROR(IF(求节点([1]各r阵容卡情况!$F$57:$F$73,[1]各r阵容卡情况!AB$57:AB$73,$C28)&lt;=0,0,求节点([1]各r阵容卡情况!$F$57:$F$73,[1]各r阵容卡情况!AB$57:AB$73,$C28)),0)</f>
        <v>1</v>
      </c>
      <c r="BP28" s="15">
        <f>IFERROR(IF(求节点([1]各r阵容卡情况!$F$57:$F$73,[1]各r阵容卡情况!AC$57:AC$73,$C28)&lt;=0,0,求节点([1]各r阵容卡情况!$F$57:$F$73,[1]各r阵容卡情况!AC$57:AC$73,$C28)),0)</f>
        <v>1</v>
      </c>
      <c r="BQ28" s="15">
        <f>IFERROR(IF(求节点([1]各r阵容卡情况!$F$57:$F$73,[1]各r阵容卡情况!AD$57:AD$73,$C28)&lt;=0,0,求节点([1]各r阵容卡情况!$F$57:$F$73,[1]各r阵容卡情况!AD$57:AD$73,$C28)),0)</f>
        <v>1</v>
      </c>
      <c r="BR28" s="15">
        <f t="shared" si="15"/>
        <v>0</v>
      </c>
      <c r="BS28" s="15">
        <f t="shared" si="15"/>
        <v>0</v>
      </c>
      <c r="BT28" s="15">
        <f t="shared" si="15"/>
        <v>2</v>
      </c>
      <c r="BU28" s="15">
        <f t="shared" si="15"/>
        <v>10</v>
      </c>
      <c r="BV28" s="15">
        <f t="shared" si="15"/>
        <v>20</v>
      </c>
      <c r="CH28" s="27">
        <f t="shared" si="16"/>
        <v>0</v>
      </c>
      <c r="CI28" s="27">
        <f t="shared" si="16"/>
        <v>5.2917272666578601</v>
      </c>
      <c r="CJ28" s="27">
        <f t="shared" si="16"/>
        <v>0.7082727333421398</v>
      </c>
      <c r="CK28" s="27">
        <f t="shared" si="16"/>
        <v>0</v>
      </c>
      <c r="CL28" s="27">
        <f t="shared" si="16"/>
        <v>0</v>
      </c>
    </row>
    <row r="29" spans="3:90" x14ac:dyDescent="0.15">
      <c r="C29" s="15">
        <v>24</v>
      </c>
      <c r="D29" s="15">
        <v>12</v>
      </c>
      <c r="E29" s="32">
        <f>IFERROR(IF(求节点([1]基础状态预期!$D$107:$D$145,[1]基础状态预期!F$107:F$145,$C29)&lt;=0,0,求节点([1]基础状态预期!$D$107:$D$145,[1]基础状态预期!F$107:F$145,$C29)),0)</f>
        <v>0</v>
      </c>
      <c r="F29" s="32">
        <f>IFERROR(IF(求节点([1]基础状态预期!$D$107:$D$145,[1]基础状态预期!G$107:G$145,$C29)&lt;=0,0,求节点([1]基础状态预期!$D$107:$D$145,[1]基础状态预期!G$107:G$145,$C29)),0)</f>
        <v>0</v>
      </c>
      <c r="G29" s="32">
        <f>IFERROR(IF(求节点([1]基础状态预期!$D$107:$D$145,[1]基础状态预期!H$107:H$145,$C29)&lt;=0,0,求节点([1]基础状态预期!$D$107:$D$145,[1]基础状态预期!H$107:H$145,$C29)),0)</f>
        <v>0</v>
      </c>
      <c r="H29" s="32">
        <f>IFERROR(IF(求节点([1]基础状态预期!$D$107:$D$145,[1]基础状态预期!I$107:I$145,$C29)&lt;=0,0,求节点([1]基础状态预期!$D$107:$D$145,[1]基础状态预期!I$107:I$145,$C29)),0)</f>
        <v>6</v>
      </c>
      <c r="I29" s="32">
        <f>IFERROR(IF(求节点([1]基础状态预期!$D$107:$D$145,[1]基础状态预期!J$107:J$145,$C29)&lt;=0,0,求节点([1]基础状态预期!$D$107:$D$145,[1]基础状态预期!J$107:J$145,$C29)),0)</f>
        <v>0</v>
      </c>
      <c r="J29" s="32">
        <f>IFERROR(IF(求节点([1]基础状态预期!$D$107:$D$145,[1]基础状态预期!K$107:K$145,$C29)&lt;=0,0,求节点([1]基础状态预期!$D$107:$D$145,[1]基础状态预期!K$107:K$145,$C29)),0)</f>
        <v>0</v>
      </c>
      <c r="K29" s="32">
        <f>IFERROR(IF(求节点([1]基础状态预期!$D$107:$D$145,[1]基础状态预期!L$107:L$145,$C29)&lt;=0,0,求节点([1]基础状态预期!$D$107:$D$145,[1]基础状态预期!L$107:L$145,$C29)),0)</f>
        <v>0</v>
      </c>
      <c r="L29" s="32">
        <f>IFERROR(IF(求节点([1]基础状态预期!$D$107:$D$145,[1]基础状态预期!M$107:M$145,$C29)&lt;=0,0,求节点([1]基础状态预期!$D$107:$D$145,[1]基础状态预期!M$107:M$145,$C29)),0)</f>
        <v>0</v>
      </c>
      <c r="M29" s="32">
        <f>IFERROR(IF(求节点([1]基础状态预期!$D$107:$D$145,[1]基础状态预期!N$107:N$145,$C29)&lt;=0,0,求节点([1]基础状态预期!$D$107:$D$145,[1]基础状态预期!N$107:N$145,$C29)),0)</f>
        <v>0.26531297067476833</v>
      </c>
      <c r="N29" s="32">
        <f>IFERROR(IF(求节点([1]基础状态预期!$D$107:$D$145,[1]基础状态预期!O$107:O$145,$C29)&lt;=0,0,求节点([1]基础状态预期!$D$107:$D$145,[1]基础状态预期!O$107:O$145,$C29)),0)</f>
        <v>0</v>
      </c>
      <c r="O29" s="32">
        <f t="shared" si="5"/>
        <v>0</v>
      </c>
      <c r="P29" s="32">
        <f t="shared" si="6"/>
        <v>6</v>
      </c>
      <c r="Q29" s="32">
        <f t="shared" si="7"/>
        <v>10</v>
      </c>
      <c r="R29" s="32">
        <f t="shared" si="8"/>
        <v>22</v>
      </c>
      <c r="S29" s="32">
        <f t="shared" si="9"/>
        <v>50</v>
      </c>
      <c r="T29" s="32">
        <f>IFERROR(IF(求节点([1]基础状态预期!$D$107:$D$145,[1]基础状态预期!P$107:P$145,$C29)&lt;=0,0,求节点([1]基础状态预期!$D$107:$D$145,[1]基础状态预期!P$107:P$145,$C29)),0)</f>
        <v>0</v>
      </c>
      <c r="U29" s="32">
        <f>IFERROR(IF(求节点([1]基础状态预期!$D$107:$D$145,[1]基础状态预期!Q$107:Q$145,$C29)&lt;=0,0,求节点([1]基础状态预期!$D$107:$D$145,[1]基础状态预期!Q$107:Q$145,$C29)),0)</f>
        <v>0</v>
      </c>
      <c r="V29" s="32">
        <f>IFERROR(IF(求节点([1]基础状态预期!$D$107:$D$145,[1]基础状态预期!R$107:R$145,$C29)&lt;=0,0,求节点([1]基础状态预期!$D$107:$D$145,[1]基础状态预期!R$107:R$145,$C29)),0)</f>
        <v>0.95999999999999985</v>
      </c>
      <c r="W29" s="32">
        <f>IFERROR(IF(求节点([1]基础状态预期!$D$107:$D$145,[1]基础状态预期!S$107:S$145,$C29)&lt;=0,0,求节点([1]基础状态预期!$D$107:$D$145,[1]基础状态预期!S$107:S$145,$C29)),0)</f>
        <v>0.96</v>
      </c>
      <c r="X29" s="32">
        <f>IFERROR(IF(求节点([1]基础状态预期!$D$107:$D$145,[1]基础状态预期!T$107:T$145,$C29)&lt;=0,0,求节点([1]基础状态预期!$D$107:$D$145,[1]基础状态预期!T$107:T$145,$C29)),0)</f>
        <v>0</v>
      </c>
      <c r="Y29" s="32">
        <f>IFERROR(IF(求节点([1]基础状态预期!$D$107:$D$145,[1]基础状态预期!U$107:U$145,$C29)&lt;=0,0,求节点([1]基础状态预期!$D$107:$D$145,[1]基础状态预期!U$107:U$145,$C29)),0)</f>
        <v>0</v>
      </c>
      <c r="Z29" s="32">
        <f>IFERROR(IF(求节点([1]基础状态预期!$D$107:$D$145,[1]基础状态预期!V$107:V$145,$C29)&lt;=0,0,求节点([1]基础状态预期!$D$107:$D$145,[1]基础状态预期!V$107:V$145,$C29)),0)</f>
        <v>0</v>
      </c>
      <c r="AA29" s="32">
        <f>IFERROR(IF(求节点([1]基础状态预期!$D$107:$D$145,[1]基础状态预期!W$107:W$145,$C29)&lt;=0,0,求节点([1]基础状态预期!$D$107:$D$145,[1]基础状态预期!W$107:W$145,$C29)),0)</f>
        <v>48</v>
      </c>
      <c r="AB29" s="32">
        <f>IFERROR(IF(求节点([1]基础状态预期!$D$107:$D$145,[1]基础状态预期!X$107:X$145,$C29)&lt;=0,0,求节点([1]基础状态预期!$D$107:$D$145,[1]基础状态预期!X$107:X$145,$C29)),0)</f>
        <v>48</v>
      </c>
      <c r="AC29" s="32">
        <f>IFERROR(IF(求节点([1]基础状态预期!$D$107:$D$145,[1]基础状态预期!Y$107:Y$145,$C29)&lt;=0,0,求节点([1]基础状态预期!$D$107:$D$145,[1]基础状态预期!Y$107:Y$145,$C29)),0)</f>
        <v>0</v>
      </c>
      <c r="AD29" s="32">
        <f>IFERROR(IF(求节点([1]基础状态预期!$D$107:$D$145,[1]基础状态预期!Z$107:Z$145,$C29)&lt;=0,0,求节点([1]基础状态预期!$D$107:$D$145,[1]基础状态预期!Z$107:Z$145,$C29)),0)</f>
        <v>0</v>
      </c>
      <c r="AE29" s="32">
        <f>IFERROR(IF(求节点([1]基础状态预期!$D$107:$D$145,[1]基础状态预期!AA$107:AA$145,$C29)&lt;=0,0,求节点([1]基础状态预期!$D$107:$D$145,[1]基础状态预期!AA$107:AA$145,$C29)),0)</f>
        <v>0</v>
      </c>
      <c r="AF29" s="32">
        <f>IFERROR(IF(求节点([1]基础状态预期!$D$107:$D$145,[1]基础状态预期!AB$107:AB$145,$C29)&lt;=0,0,求节点([1]基础状态预期!$D$107:$D$145,[1]基础状态预期!AB$107:AB$145,$C29)),0)</f>
        <v>0.4245510008603588</v>
      </c>
      <c r="AG29" s="32">
        <f>IFERROR(IF(求节点([1]基础状态预期!$D$107:$D$145,[1]基础状态预期!AC$107:AC$145,$C29)&lt;=0,0,求节点([1]基础状态预期!$D$107:$D$145,[1]基础状态预期!AC$107:AC$145,$C29)),0)</f>
        <v>1</v>
      </c>
      <c r="AH29" s="32">
        <f>IFERROR(IF(求节点([1]基础状态预期!$D$107:$D$145,[1]基础状态预期!AD$107:AD$145,$C29)&lt;=0,0,求节点([1]基础状态预期!$D$107:$D$145,[1]基础状态预期!AD$107:AD$145,$C29)),0)</f>
        <v>0</v>
      </c>
      <c r="AI29" s="15">
        <f t="shared" si="10"/>
        <v>0</v>
      </c>
      <c r="AJ29" s="15">
        <f t="shared" si="10"/>
        <v>0</v>
      </c>
      <c r="AK29" s="15">
        <f t="shared" si="10"/>
        <v>0</v>
      </c>
      <c r="AL29" s="15">
        <f t="shared" si="10"/>
        <v>10</v>
      </c>
      <c r="AM29" s="15">
        <f t="shared" si="10"/>
        <v>0</v>
      </c>
      <c r="AN29" s="15">
        <v>0</v>
      </c>
      <c r="AO29" s="15">
        <f>IFERROR(IF(求节点([1]各r阵容卡情况!$F$57:$F$73,[1]各r阵容卡情况!G$57:G$73,$C29)&lt;=0,0,求节点([1]各r阵容卡情况!$F$57:$F$73,[1]各r阵容卡情况!G$57:G$73,$C29)),0)</f>
        <v>6</v>
      </c>
      <c r="AP29" s="15">
        <f>IFERROR(IF(求节点([1]各r阵容卡情况!$F$57:$F$73,[1]各r阵容卡情况!H$57:H$73,$C29)&lt;=0,0,求节点([1]各r阵容卡情况!$F$57:$F$73,[1]各r阵容卡情况!H$57:H$73,$C29)),0)</f>
        <v>1.0540471526416939</v>
      </c>
      <c r="AQ29" s="15">
        <f>IFERROR(IF(求节点([1]各r阵容卡情况!$F$57:$F$73,[1]各r阵容卡情况!I$57:I$73,$C29)&lt;=0,0,求节点([1]各r阵容卡情况!$F$57:$F$73,[1]各r阵容卡情况!I$57:I$73,$C29)),0)</f>
        <v>0</v>
      </c>
      <c r="AR29" s="15">
        <f>IFERROR(IF(求节点([1]各r阵容卡情况!$F$57:$F$73,[1]各r阵容卡情况!J$57:J$73,$C29)&lt;=0,0,求节点([1]各r阵容卡情况!$F$57:$F$73,[1]各r阵容卡情况!J$57:J$73,$C29)),0)</f>
        <v>0</v>
      </c>
      <c r="AS29" s="15">
        <v>0</v>
      </c>
      <c r="AT29" s="15">
        <f>IFERROR(IF(求节点([1]各r阵容卡情况!$F$57:$F$73,[1]各r阵容卡情况!K$57:K$73,$C29)&lt;=0,0,求节点([1]各r阵容卡情况!$F$57:$F$73,[1]各r阵容卡情况!K$57:K$73,$C29)),0)</f>
        <v>3</v>
      </c>
      <c r="AU29" s="15">
        <f>IFERROR(IF(求节点([1]各r阵容卡情况!$F$57:$F$73,[1]各r阵容卡情况!L$57:L$73,$C29)&lt;=0,0,求节点([1]各r阵容卡情况!$F$57:$F$73,[1]各r阵容卡情况!L$57:L$73,$C29)),0)</f>
        <v>3.4211932072331694</v>
      </c>
      <c r="AV29" s="15">
        <f>IFERROR(IF(求节点([1]各r阵容卡情况!$F$57:$F$73,[1]各r阵容卡情况!M$57:M$73,$C29)&lt;=0,0,求节点([1]各r阵容卡情况!$F$57:$F$73,[1]各r阵容卡情况!M$57:M$73,$C29)),0)</f>
        <v>0.26531297067476833</v>
      </c>
      <c r="AW29" s="15">
        <f>IFERROR(IF(求节点([1]各r阵容卡情况!$F$57:$F$73,[1]各r阵容卡情况!N$57:N$73,$C29)&lt;=0,0,求节点([1]各r阵容卡情况!$F$57:$F$73,[1]各r阵容卡情况!N$57:N$73,$C29)),0)</f>
        <v>0</v>
      </c>
      <c r="AX29" s="15">
        <f t="shared" si="11"/>
        <v>0</v>
      </c>
      <c r="AY29" s="15">
        <f t="shared" si="11"/>
        <v>15</v>
      </c>
      <c r="AZ29" s="15">
        <f t="shared" si="11"/>
        <v>25</v>
      </c>
      <c r="BA29" s="15">
        <f t="shared" si="11"/>
        <v>22</v>
      </c>
      <c r="BB29" s="15">
        <f t="shared" si="11"/>
        <v>50</v>
      </c>
      <c r="BC29" s="15">
        <v>0</v>
      </c>
      <c r="BD29" s="15">
        <f>IFERROR(IF(求节点([1]各r阵容卡情况!$F$57:$F$73,[1]各r阵容卡情况!S$57:S$73,$C29)&lt;=0,0,求节点([1]各r阵容卡情况!$F$57:$F$73,[1]各r阵容卡情况!S$57:S$73,$C29)),0)</f>
        <v>0.96</v>
      </c>
      <c r="BE29" s="15">
        <f>IFERROR(IF(求节点([1]各r阵容卡情况!$F$57:$F$73,[1]各r阵容卡情况!T$57:T$73,$C29)&lt;=0,0,求节点([1]各r阵容卡情况!$F$57:$F$73,[1]各r阵容卡情况!T$57:T$73,$C29)),0)</f>
        <v>0.96</v>
      </c>
      <c r="BF29" s="15">
        <f>IFERROR(IF(求节点([1]各r阵容卡情况!$F$57:$F$73,[1]各r阵容卡情况!U$57:U$73,$C29)&lt;=0,0,求节点([1]各r阵容卡情况!$F$57:$F$73,[1]各r阵容卡情况!U$57:U$73,$C29)),0)</f>
        <v>0.96</v>
      </c>
      <c r="BG29" s="15">
        <f>IFERROR(IF(求节点([1]各r阵容卡情况!$F$57:$F$73,[1]各r阵容卡情况!V$57:V$73,$C29)&lt;=0,0,求节点([1]各r阵容卡情况!$F$57:$F$73,[1]各r阵容卡情况!V$57:V$73,$C29)),0)</f>
        <v>0.96</v>
      </c>
      <c r="BH29" s="15">
        <f t="shared" si="12"/>
        <v>10</v>
      </c>
      <c r="BI29" s="15">
        <f t="shared" si="12"/>
        <v>10</v>
      </c>
      <c r="BJ29" s="15">
        <f t="shared" si="13"/>
        <v>24</v>
      </c>
      <c r="BK29" s="15">
        <f t="shared" si="14"/>
        <v>24</v>
      </c>
      <c r="BL29" s="15">
        <f t="shared" si="14"/>
        <v>24</v>
      </c>
      <c r="BM29" s="15">
        <v>0</v>
      </c>
      <c r="BN29" s="15">
        <f>IFERROR(IF(求节点([1]各r阵容卡情况!$F$57:$F$73,[1]各r阵容卡情况!AA$57:AA$73,$C29)&lt;=0,0,求节点([1]各r阵容卡情况!$F$57:$F$73,[1]各r阵容卡情况!AA$57:AA$73,$C29)),0)</f>
        <v>0</v>
      </c>
      <c r="BO29" s="15">
        <f>IFERROR(IF(求节点([1]各r阵容卡情况!$F$57:$F$73,[1]各r阵容卡情况!AB$57:AB$73,$C29)&lt;=0,0,求节点([1]各r阵容卡情况!$F$57:$F$73,[1]各r阵容卡情况!AB$57:AB$73,$C29)),0)</f>
        <v>1</v>
      </c>
      <c r="BP29" s="15">
        <f>IFERROR(IF(求节点([1]各r阵容卡情况!$F$57:$F$73,[1]各r阵容卡情况!AC$57:AC$73,$C29)&lt;=0,0,求节点([1]各r阵容卡情况!$F$57:$F$73,[1]各r阵容卡情况!AC$57:AC$73,$C29)),0)</f>
        <v>1</v>
      </c>
      <c r="BQ29" s="15">
        <f>IFERROR(IF(求节点([1]各r阵容卡情况!$F$57:$F$73,[1]各r阵容卡情况!AD$57:AD$73,$C29)&lt;=0,0,求节点([1]各r阵容卡情况!$F$57:$F$73,[1]各r阵容卡情况!AD$57:AD$73,$C29)),0)</f>
        <v>1</v>
      </c>
      <c r="BR29" s="15">
        <f t="shared" si="15"/>
        <v>0</v>
      </c>
      <c r="BS29" s="15">
        <f t="shared" si="15"/>
        <v>0</v>
      </c>
      <c r="BT29" s="15">
        <f t="shared" si="15"/>
        <v>2</v>
      </c>
      <c r="BU29" s="15">
        <f t="shared" si="15"/>
        <v>10</v>
      </c>
      <c r="BV29" s="15">
        <f t="shared" si="15"/>
        <v>20</v>
      </c>
      <c r="CH29" s="27">
        <f t="shared" si="16"/>
        <v>0</v>
      </c>
      <c r="CI29" s="27">
        <f t="shared" si="16"/>
        <v>5.103453268882423</v>
      </c>
      <c r="CJ29" s="27">
        <f t="shared" si="16"/>
        <v>0.89654673111757721</v>
      </c>
      <c r="CK29" s="27">
        <f t="shared" si="16"/>
        <v>0</v>
      </c>
      <c r="CL29" s="27">
        <f t="shared" si="16"/>
        <v>0</v>
      </c>
    </row>
    <row r="30" spans="3:90" x14ac:dyDescent="0.15">
      <c r="C30" s="15">
        <v>25</v>
      </c>
      <c r="D30" s="15">
        <v>13</v>
      </c>
      <c r="E30" s="32">
        <f>IFERROR(IF(求节点([1]基础状态预期!$D$107:$D$145,[1]基础状态预期!F$107:F$145,$C30)&lt;=0,0,求节点([1]基础状态预期!$D$107:$D$145,[1]基础状态预期!F$107:F$145,$C30)),0)</f>
        <v>0</v>
      </c>
      <c r="F30" s="32">
        <f>IFERROR(IF(求节点([1]基础状态预期!$D$107:$D$145,[1]基础状态预期!G$107:G$145,$C30)&lt;=0,0,求节点([1]基础状态预期!$D$107:$D$145,[1]基础状态预期!G$107:G$145,$C30)),0)</f>
        <v>0</v>
      </c>
      <c r="G30" s="32">
        <f>IFERROR(IF(求节点([1]基础状态预期!$D$107:$D$145,[1]基础状态预期!H$107:H$145,$C30)&lt;=0,0,求节点([1]基础状态预期!$D$107:$D$145,[1]基础状态预期!H$107:H$145,$C30)),0)</f>
        <v>0</v>
      </c>
      <c r="H30" s="32">
        <f>IFERROR(IF(求节点([1]基础状态预期!$D$107:$D$145,[1]基础状态预期!I$107:I$145,$C30)&lt;=0,0,求节点([1]基础状态预期!$D$107:$D$145,[1]基础状态预期!I$107:I$145,$C30)),0)</f>
        <v>6</v>
      </c>
      <c r="I30" s="32">
        <f>IFERROR(IF(求节点([1]基础状态预期!$D$107:$D$145,[1]基础状态预期!J$107:J$145,$C30)&lt;=0,0,求节点([1]基础状态预期!$D$107:$D$145,[1]基础状态预期!J$107:J$145,$C30)),0)</f>
        <v>0</v>
      </c>
      <c r="J30" s="32">
        <f>IFERROR(IF(求节点([1]基础状态预期!$D$107:$D$145,[1]基础状态预期!K$107:K$145,$C30)&lt;=0,0,求节点([1]基础状态预期!$D$107:$D$145,[1]基础状态预期!K$107:K$145,$C30)),0)</f>
        <v>0</v>
      </c>
      <c r="K30" s="32">
        <f>IFERROR(IF(求节点([1]基础状态预期!$D$107:$D$145,[1]基础状态预期!L$107:L$145,$C30)&lt;=0,0,求节点([1]基础状态预期!$D$107:$D$145,[1]基础状态预期!L$107:L$145,$C30)),0)</f>
        <v>0</v>
      </c>
      <c r="L30" s="32">
        <f>IFERROR(IF(求节点([1]基础状态预期!$D$107:$D$145,[1]基础状态预期!M$107:M$145,$C30)&lt;=0,0,求节点([1]基础状态预期!$D$107:$D$145,[1]基础状态预期!M$107:M$145,$C30)),0)</f>
        <v>0</v>
      </c>
      <c r="M30" s="32">
        <f>IFERROR(IF(求节点([1]基础状态预期!$D$107:$D$145,[1]基础状态预期!N$107:N$145,$C30)&lt;=0,0,求节点([1]基础状态预期!$D$107:$D$145,[1]基础状态预期!N$107:N$145,$C30)),0)</f>
        <v>0.32848570762253015</v>
      </c>
      <c r="N30" s="32">
        <f>IFERROR(IF(求节点([1]基础状态预期!$D$107:$D$145,[1]基础状态预期!O$107:O$145,$C30)&lt;=0,0,求节点([1]基础状态预期!$D$107:$D$145,[1]基础状态预期!O$107:O$145,$C30)),0)</f>
        <v>0</v>
      </c>
      <c r="O30" s="32">
        <f t="shared" si="5"/>
        <v>0</v>
      </c>
      <c r="P30" s="32">
        <f t="shared" si="6"/>
        <v>6</v>
      </c>
      <c r="Q30" s="32">
        <f t="shared" si="7"/>
        <v>10</v>
      </c>
      <c r="R30" s="32">
        <f t="shared" si="8"/>
        <v>22</v>
      </c>
      <c r="S30" s="32">
        <f t="shared" si="9"/>
        <v>50</v>
      </c>
      <c r="T30" s="32">
        <f>IFERROR(IF(求节点([1]基础状态预期!$D$107:$D$145,[1]基础状态预期!P$107:P$145,$C30)&lt;=0,0,求节点([1]基础状态预期!$D$107:$D$145,[1]基础状态预期!P$107:P$145,$C30)),0)</f>
        <v>0</v>
      </c>
      <c r="U30" s="32">
        <f>IFERROR(IF(求节点([1]基础状态预期!$D$107:$D$145,[1]基础状态预期!Q$107:Q$145,$C30)&lt;=0,0,求节点([1]基础状态预期!$D$107:$D$145,[1]基础状态预期!Q$107:Q$145,$C30)),0)</f>
        <v>0</v>
      </c>
      <c r="V30" s="32">
        <f>IFERROR(IF(求节点([1]基础状态预期!$D$107:$D$145,[1]基础状态预期!R$107:R$145,$C30)&lt;=0,0,求节点([1]基础状态预期!$D$107:$D$145,[1]基础状态预期!R$107:R$145,$C30)),0)</f>
        <v>0.99999999999999989</v>
      </c>
      <c r="W30" s="32">
        <f>IFERROR(IF(求节点([1]基础状态预期!$D$107:$D$145,[1]基础状态预期!S$107:S$145,$C30)&lt;=0,0,求节点([1]基础状态预期!$D$107:$D$145,[1]基础状态预期!S$107:S$145,$C30)),0)</f>
        <v>1</v>
      </c>
      <c r="X30" s="32">
        <f>IFERROR(IF(求节点([1]基础状态预期!$D$107:$D$145,[1]基础状态预期!T$107:T$145,$C30)&lt;=0,0,求节点([1]基础状态预期!$D$107:$D$145,[1]基础状态预期!T$107:T$145,$C30)),0)</f>
        <v>0</v>
      </c>
      <c r="Y30" s="32">
        <f>IFERROR(IF(求节点([1]基础状态预期!$D$107:$D$145,[1]基础状态预期!U$107:U$145,$C30)&lt;=0,0,求节点([1]基础状态预期!$D$107:$D$145,[1]基础状态预期!U$107:U$145,$C30)),0)</f>
        <v>0</v>
      </c>
      <c r="Z30" s="32">
        <f>IFERROR(IF(求节点([1]基础状态预期!$D$107:$D$145,[1]基础状态预期!V$107:V$145,$C30)&lt;=0,0,求节点([1]基础状态预期!$D$107:$D$145,[1]基础状态预期!V$107:V$145,$C30)),0)</f>
        <v>0</v>
      </c>
      <c r="AA30" s="32">
        <f>IFERROR(IF(求节点([1]基础状态预期!$D$107:$D$145,[1]基础状态预期!W$107:W$145,$C30)&lt;=0,0,求节点([1]基础状态预期!$D$107:$D$145,[1]基础状态预期!W$107:W$145,$C30)),0)</f>
        <v>50</v>
      </c>
      <c r="AB30" s="32">
        <f>IFERROR(IF(求节点([1]基础状态预期!$D$107:$D$145,[1]基础状态预期!X$107:X$145,$C30)&lt;=0,0,求节点([1]基础状态预期!$D$107:$D$145,[1]基础状态预期!X$107:X$145,$C30)),0)</f>
        <v>50</v>
      </c>
      <c r="AC30" s="32">
        <f>IFERROR(IF(求节点([1]基础状态预期!$D$107:$D$145,[1]基础状态预期!Y$107:Y$145,$C30)&lt;=0,0,求节点([1]基础状态预期!$D$107:$D$145,[1]基础状态预期!Y$107:Y$145,$C30)),0)</f>
        <v>0</v>
      </c>
      <c r="AD30" s="32">
        <f>IFERROR(IF(求节点([1]基础状态预期!$D$107:$D$145,[1]基础状态预期!Z$107:Z$145,$C30)&lt;=0,0,求节点([1]基础状态预期!$D$107:$D$145,[1]基础状态预期!Z$107:Z$145,$C30)),0)</f>
        <v>0</v>
      </c>
      <c r="AE30" s="32">
        <f>IFERROR(IF(求节点([1]基础状态预期!$D$107:$D$145,[1]基础状态预期!AA$107:AA$145,$C30)&lt;=0,0,求节点([1]基础状态预期!$D$107:$D$145,[1]基础状态预期!AA$107:AA$145,$C30)),0)</f>
        <v>0</v>
      </c>
      <c r="AF30" s="32">
        <f>IFERROR(IF(求节点([1]基础状态预期!$D$107:$D$145,[1]基础状态预期!AB$107:AB$145,$C30)&lt;=0,0,求节点([1]基础状态预期!$D$107:$D$145,[1]基础状态预期!AB$107:AB$145,$C30)),0)</f>
        <v>0.44224062589620705</v>
      </c>
      <c r="AG30" s="32">
        <f>IFERROR(IF(求节点([1]基础状态预期!$D$107:$D$145,[1]基础状态预期!AC$107:AC$145,$C30)&lt;=0,0,求节点([1]基础状态预期!$D$107:$D$145,[1]基础状态预期!AC$107:AC$145,$C30)),0)</f>
        <v>1</v>
      </c>
      <c r="AH30" s="32">
        <f>IFERROR(IF(求节点([1]基础状态预期!$D$107:$D$145,[1]基础状态预期!AD$107:AD$145,$C30)&lt;=0,0,求节点([1]基础状态预期!$D$107:$D$145,[1]基础状态预期!AD$107:AD$145,$C30)),0)</f>
        <v>0</v>
      </c>
      <c r="AI30" s="15">
        <f t="shared" si="10"/>
        <v>0</v>
      </c>
      <c r="AJ30" s="15">
        <f t="shared" si="10"/>
        <v>0</v>
      </c>
      <c r="AK30" s="15">
        <f t="shared" si="10"/>
        <v>0</v>
      </c>
      <c r="AL30" s="15">
        <f t="shared" si="10"/>
        <v>10</v>
      </c>
      <c r="AM30" s="15">
        <f t="shared" si="10"/>
        <v>0</v>
      </c>
      <c r="AN30" s="15">
        <v>0</v>
      </c>
      <c r="AO30" s="15">
        <f>IFERROR(IF(求节点([1]各r阵容卡情况!$F$57:$F$73,[1]各r阵容卡情况!G$57:G$73,$C30)&lt;=0,0,求节点([1]各r阵容卡情况!$F$57:$F$73,[1]各r阵容卡情况!G$57:G$73,$C30)),0)</f>
        <v>6</v>
      </c>
      <c r="AP30" s="15">
        <f>IFERROR(IF(求节点([1]各r阵容卡情况!$F$57:$F$73,[1]各r阵容卡情况!H$57:H$73,$C30)&lt;=0,0,求节点([1]各r阵容卡情况!$F$57:$F$73,[1]各r阵容卡情况!H$57:H$73,$C30)),0)</f>
        <v>1.3050226075356661</v>
      </c>
      <c r="AQ30" s="15">
        <f>IFERROR(IF(求节点([1]各r阵容卡情况!$F$57:$F$73,[1]各r阵容卡情况!I$57:I$73,$C30)&lt;=0,0,求节点([1]各r阵容卡情况!$F$57:$F$73,[1]各r阵容卡情况!I$57:I$73,$C30)),0)</f>
        <v>0</v>
      </c>
      <c r="AR30" s="15">
        <f>IFERROR(IF(求节点([1]各r阵容卡情况!$F$57:$F$73,[1]各r阵容卡情况!J$57:J$73,$C30)&lt;=0,0,求节点([1]各r阵容卡情况!$F$57:$F$73,[1]各r阵容卡情况!J$57:J$73,$C30)),0)</f>
        <v>0</v>
      </c>
      <c r="AS30" s="15">
        <v>0</v>
      </c>
      <c r="AT30" s="15">
        <f>IFERROR(IF(求节点([1]各r阵容卡情况!$F$57:$F$73,[1]各r阵容卡情况!K$57:K$73,$C30)&lt;=0,0,求节点([1]各r阵容卡情况!$F$57:$F$73,[1]各r阵容卡情况!K$57:K$73,$C30)),0)</f>
        <v>3</v>
      </c>
      <c r="AU30" s="15">
        <f>IFERROR(IF(求节点([1]各r阵容卡情况!$F$57:$F$73,[1]各r阵容卡情况!L$57:L$73,$C30)&lt;=0,0,求节点([1]各r阵容卡情况!$F$57:$F$73,[1]各r阵容卡情况!L$57:L$73,$C30)),0)</f>
        <v>3.5932369404116207</v>
      </c>
      <c r="AV30" s="15">
        <f>IFERROR(IF(求节点([1]各r阵容卡情况!$F$57:$F$73,[1]各r阵容卡情况!M$57:M$73,$C30)&lt;=0,0,求节点([1]各r阵容卡情况!$F$57:$F$73,[1]各r阵容卡情况!M$57:M$73,$C30)),0)</f>
        <v>0.32848570762253015</v>
      </c>
      <c r="AW30" s="15">
        <f>IFERROR(IF(求节点([1]各r阵容卡情况!$F$57:$F$73,[1]各r阵容卡情况!N$57:N$73,$C30)&lt;=0,0,求节点([1]各r阵容卡情况!$F$57:$F$73,[1]各r阵容卡情况!N$57:N$73,$C30)),0)</f>
        <v>0</v>
      </c>
      <c r="AX30" s="15">
        <f t="shared" si="11"/>
        <v>0</v>
      </c>
      <c r="AY30" s="15">
        <f t="shared" si="11"/>
        <v>15</v>
      </c>
      <c r="AZ30" s="15">
        <f t="shared" si="11"/>
        <v>25</v>
      </c>
      <c r="BA30" s="15">
        <f t="shared" si="11"/>
        <v>22</v>
      </c>
      <c r="BB30" s="15">
        <f t="shared" si="11"/>
        <v>50</v>
      </c>
      <c r="BC30" s="15">
        <v>0</v>
      </c>
      <c r="BD30" s="15">
        <f>IFERROR(IF(求节点([1]各r阵容卡情况!$F$57:$F$73,[1]各r阵容卡情况!S$57:S$73,$C30)&lt;=0,0,求节点([1]各r阵容卡情况!$F$57:$F$73,[1]各r阵容卡情况!S$57:S$73,$C30)),0)</f>
        <v>1</v>
      </c>
      <c r="BE30" s="15">
        <f>IFERROR(IF(求节点([1]各r阵容卡情况!$F$57:$F$73,[1]各r阵容卡情况!T$57:T$73,$C30)&lt;=0,0,求节点([1]各r阵容卡情况!$F$57:$F$73,[1]各r阵容卡情况!T$57:T$73,$C30)),0)</f>
        <v>1</v>
      </c>
      <c r="BF30" s="15">
        <f>IFERROR(IF(求节点([1]各r阵容卡情况!$F$57:$F$73,[1]各r阵容卡情况!U$57:U$73,$C30)&lt;=0,0,求节点([1]各r阵容卡情况!$F$57:$F$73,[1]各r阵容卡情况!U$57:U$73,$C30)),0)</f>
        <v>1</v>
      </c>
      <c r="BG30" s="15">
        <f>IFERROR(IF(求节点([1]各r阵容卡情况!$F$57:$F$73,[1]各r阵容卡情况!V$57:V$73,$C30)&lt;=0,0,求节点([1]各r阵容卡情况!$F$57:$F$73,[1]各r阵容卡情况!V$57:V$73,$C30)),0)</f>
        <v>1</v>
      </c>
      <c r="BH30" s="15">
        <f t="shared" si="12"/>
        <v>10</v>
      </c>
      <c r="BI30" s="15">
        <f t="shared" si="12"/>
        <v>10</v>
      </c>
      <c r="BJ30" s="15">
        <f t="shared" si="13"/>
        <v>25</v>
      </c>
      <c r="BK30" s="15">
        <f t="shared" si="14"/>
        <v>25</v>
      </c>
      <c r="BL30" s="15">
        <f t="shared" si="14"/>
        <v>25</v>
      </c>
      <c r="BM30" s="15">
        <v>0</v>
      </c>
      <c r="BN30" s="15">
        <f>IFERROR(IF(求节点([1]各r阵容卡情况!$F$57:$F$73,[1]各r阵容卡情况!AA$57:AA$73,$C30)&lt;=0,0,求节点([1]各r阵容卡情况!$F$57:$F$73,[1]各r阵容卡情况!AA$57:AA$73,$C30)),0)</f>
        <v>0</v>
      </c>
      <c r="BO30" s="15">
        <f>IFERROR(IF(求节点([1]各r阵容卡情况!$F$57:$F$73,[1]各r阵容卡情况!AB$57:AB$73,$C30)&lt;=0,0,求节点([1]各r阵容卡情况!$F$57:$F$73,[1]各r阵容卡情况!AB$57:AB$73,$C30)),0)</f>
        <v>1</v>
      </c>
      <c r="BP30" s="15">
        <f>IFERROR(IF(求节点([1]各r阵容卡情况!$F$57:$F$73,[1]各r阵容卡情况!AC$57:AC$73,$C30)&lt;=0,0,求节点([1]各r阵容卡情况!$F$57:$F$73,[1]各r阵容卡情况!AC$57:AC$73,$C30)),0)</f>
        <v>1</v>
      </c>
      <c r="BQ30" s="15">
        <f>IFERROR(IF(求节点([1]各r阵容卡情况!$F$57:$F$73,[1]各r阵容卡情况!AD$57:AD$73,$C30)&lt;=0,0,求节点([1]各r阵容卡情况!$F$57:$F$73,[1]各r阵容卡情况!AD$57:AD$73,$C30)),0)</f>
        <v>1</v>
      </c>
      <c r="BR30" s="15">
        <f t="shared" si="15"/>
        <v>0</v>
      </c>
      <c r="BS30" s="15">
        <f t="shared" si="15"/>
        <v>0</v>
      </c>
      <c r="BT30" s="15">
        <f t="shared" si="15"/>
        <v>2</v>
      </c>
      <c r="BU30" s="15">
        <f t="shared" si="15"/>
        <v>10</v>
      </c>
      <c r="BV30" s="15">
        <f t="shared" si="15"/>
        <v>20</v>
      </c>
      <c r="CH30" s="27">
        <f t="shared" si="16"/>
        <v>0</v>
      </c>
      <c r="CI30" s="27">
        <f t="shared" si="16"/>
        <v>5.7494688595041339</v>
      </c>
      <c r="CJ30" s="27">
        <f t="shared" si="16"/>
        <v>1.2505311404958663</v>
      </c>
      <c r="CK30" s="27">
        <f t="shared" si="16"/>
        <v>0</v>
      </c>
      <c r="CL30" s="27">
        <f t="shared" si="16"/>
        <v>0</v>
      </c>
    </row>
    <row r="31" spans="3:90" x14ac:dyDescent="0.15">
      <c r="C31" s="15">
        <v>26</v>
      </c>
      <c r="D31" s="15">
        <v>13</v>
      </c>
      <c r="E31" s="32">
        <f>IFERROR(IF(求节点([1]基础状态预期!$D$107:$D$145,[1]基础状态预期!F$107:F$145,$C31)&lt;=0,0,求节点([1]基础状态预期!$D$107:$D$145,[1]基础状态预期!F$107:F$145,$C31)),0)</f>
        <v>0</v>
      </c>
      <c r="F31" s="32">
        <f>IFERROR(IF(求节点([1]基础状态预期!$D$107:$D$145,[1]基础状态预期!G$107:G$145,$C31)&lt;=0,0,求节点([1]基础状态预期!$D$107:$D$145,[1]基础状态预期!G$107:G$145,$C31)),0)</f>
        <v>0</v>
      </c>
      <c r="G31" s="32">
        <f>IFERROR(IF(求节点([1]基础状态预期!$D$107:$D$145,[1]基础状态预期!H$107:H$145,$C31)&lt;=0,0,求节点([1]基础状态预期!$D$107:$D$145,[1]基础状态预期!H$107:H$145,$C31)),0)</f>
        <v>0</v>
      </c>
      <c r="H31" s="32">
        <f>IFERROR(IF(求节点([1]基础状态预期!$D$107:$D$145,[1]基础状态预期!I$107:I$145,$C31)&lt;=0,0,求节点([1]基础状态预期!$D$107:$D$145,[1]基础状态预期!I$107:I$145,$C31)),0)</f>
        <v>6</v>
      </c>
      <c r="I31" s="32">
        <f>IFERROR(IF(求节点([1]基础状态预期!$D$107:$D$145,[1]基础状态预期!J$107:J$145,$C31)&lt;=0,0,求节点([1]基础状态预期!$D$107:$D$145,[1]基础状态预期!J$107:J$145,$C31)),0)</f>
        <v>0</v>
      </c>
      <c r="J31" s="32">
        <f>IFERROR(IF(求节点([1]基础状态预期!$D$107:$D$145,[1]基础状态预期!K$107:K$145,$C31)&lt;=0,0,求节点([1]基础状态预期!$D$107:$D$145,[1]基础状态预期!K$107:K$145,$C31)),0)</f>
        <v>0</v>
      </c>
      <c r="K31" s="32">
        <f>IFERROR(IF(求节点([1]基础状态预期!$D$107:$D$145,[1]基础状态预期!L$107:L$145,$C31)&lt;=0,0,求节点([1]基础状态预期!$D$107:$D$145,[1]基础状态预期!L$107:L$145,$C31)),0)</f>
        <v>0</v>
      </c>
      <c r="L31" s="32">
        <f>IFERROR(IF(求节点([1]基础状态预期!$D$107:$D$145,[1]基础状态预期!M$107:M$145,$C31)&lt;=0,0,求节点([1]基础状态预期!$D$107:$D$145,[1]基础状态预期!M$107:M$145,$C31)),0)</f>
        <v>0</v>
      </c>
      <c r="M31" s="32">
        <f>IFERROR(IF(求节点([1]基础状态预期!$D$107:$D$145,[1]基础状态预期!N$107:N$145,$C31)&lt;=0,0,求节点([1]基础状态预期!$D$107:$D$145,[1]基础状态预期!N$107:N$145,$C31)),0)</f>
        <v>0.39165844457029197</v>
      </c>
      <c r="N31" s="32">
        <f>IFERROR(IF(求节点([1]基础状态预期!$D$107:$D$145,[1]基础状态预期!O$107:O$145,$C31)&lt;=0,0,求节点([1]基础状态预期!$D$107:$D$145,[1]基础状态预期!O$107:O$145,$C31)),0)</f>
        <v>0</v>
      </c>
      <c r="O31" s="32">
        <f t="shared" si="5"/>
        <v>0</v>
      </c>
      <c r="P31" s="32">
        <f t="shared" si="6"/>
        <v>6</v>
      </c>
      <c r="Q31" s="32">
        <f t="shared" si="7"/>
        <v>10</v>
      </c>
      <c r="R31" s="32">
        <f t="shared" si="8"/>
        <v>22</v>
      </c>
      <c r="S31" s="32">
        <f t="shared" si="9"/>
        <v>50</v>
      </c>
      <c r="T31" s="32">
        <f>IFERROR(IF(求节点([1]基础状态预期!$D$107:$D$145,[1]基础状态预期!P$107:P$145,$C31)&lt;=0,0,求节点([1]基础状态预期!$D$107:$D$145,[1]基础状态预期!P$107:P$145,$C31)),0)</f>
        <v>0</v>
      </c>
      <c r="U31" s="32">
        <f>IFERROR(IF(求节点([1]基础状态预期!$D$107:$D$145,[1]基础状态预期!Q$107:Q$145,$C31)&lt;=0,0,求节点([1]基础状态预期!$D$107:$D$145,[1]基础状态预期!Q$107:Q$145,$C31)),0)</f>
        <v>0</v>
      </c>
      <c r="V31" s="32">
        <f>IFERROR(IF(求节点([1]基础状态预期!$D$107:$D$145,[1]基础状态预期!R$107:R$145,$C31)&lt;=0,0,求节点([1]基础状态预期!$D$107:$D$145,[1]基础状态预期!R$107:R$145,$C31)),0)</f>
        <v>1.04</v>
      </c>
      <c r="W31" s="32">
        <f>IFERROR(IF(求节点([1]基础状态预期!$D$107:$D$145,[1]基础状态预期!S$107:S$145,$C31)&lt;=0,0,求节点([1]基础状态预期!$D$107:$D$145,[1]基础状态预期!S$107:S$145,$C31)),0)</f>
        <v>1.04</v>
      </c>
      <c r="X31" s="32">
        <f>IFERROR(IF(求节点([1]基础状态预期!$D$107:$D$145,[1]基础状态预期!T$107:T$145,$C31)&lt;=0,0,求节点([1]基础状态预期!$D$107:$D$145,[1]基础状态预期!T$107:T$145,$C31)),0)</f>
        <v>0</v>
      </c>
      <c r="Y31" s="32">
        <f>IFERROR(IF(求节点([1]基础状态预期!$D$107:$D$145,[1]基础状态预期!U$107:U$145,$C31)&lt;=0,0,求节点([1]基础状态预期!$D$107:$D$145,[1]基础状态预期!U$107:U$145,$C31)),0)</f>
        <v>0</v>
      </c>
      <c r="Z31" s="32">
        <f>IFERROR(IF(求节点([1]基础状态预期!$D$107:$D$145,[1]基础状态预期!V$107:V$145,$C31)&lt;=0,0,求节点([1]基础状态预期!$D$107:$D$145,[1]基础状态预期!V$107:V$145,$C31)),0)</f>
        <v>0</v>
      </c>
      <c r="AA31" s="32">
        <f>IFERROR(IF(求节点([1]基础状态预期!$D$107:$D$145,[1]基础状态预期!W$107:W$145,$C31)&lt;=0,0,求节点([1]基础状态预期!$D$107:$D$145,[1]基础状态预期!W$107:W$145,$C31)),0)</f>
        <v>52</v>
      </c>
      <c r="AB31" s="32">
        <f>IFERROR(IF(求节点([1]基础状态预期!$D$107:$D$145,[1]基础状态预期!X$107:X$145,$C31)&lt;=0,0,求节点([1]基础状态预期!$D$107:$D$145,[1]基础状态预期!X$107:X$145,$C31)),0)</f>
        <v>52</v>
      </c>
      <c r="AC31" s="32">
        <f>IFERROR(IF(求节点([1]基础状态预期!$D$107:$D$145,[1]基础状态预期!Y$107:Y$145,$C31)&lt;=0,0,求节点([1]基础状态预期!$D$107:$D$145,[1]基础状态预期!Y$107:Y$145,$C31)),0)</f>
        <v>0</v>
      </c>
      <c r="AD31" s="32">
        <f>IFERROR(IF(求节点([1]基础状态预期!$D$107:$D$145,[1]基础状态预期!Z$107:Z$145,$C31)&lt;=0,0,求节点([1]基础状态预期!$D$107:$D$145,[1]基础状态预期!Z$107:Z$145,$C31)),0)</f>
        <v>0</v>
      </c>
      <c r="AE31" s="32">
        <f>IFERROR(IF(求节点([1]基础状态预期!$D$107:$D$145,[1]基础状态预期!AA$107:AA$145,$C31)&lt;=0,0,求节点([1]基础状态预期!$D$107:$D$145,[1]基础状态预期!AA$107:AA$145,$C31)),0)</f>
        <v>0</v>
      </c>
      <c r="AF31" s="32">
        <f>IFERROR(IF(求节点([1]基础状态预期!$D$107:$D$145,[1]基础状态预期!AB$107:AB$145,$C31)&lt;=0,0,求节点([1]基础状态预期!$D$107:$D$145,[1]基础状态预期!AB$107:AB$145,$C31)),0)</f>
        <v>0.45993025093205536</v>
      </c>
      <c r="AG31" s="32">
        <f>IFERROR(IF(求节点([1]基础状态预期!$D$107:$D$145,[1]基础状态预期!AC$107:AC$145,$C31)&lt;=0,0,求节点([1]基础状态预期!$D$107:$D$145,[1]基础状态预期!AC$107:AC$145,$C31)),0)</f>
        <v>1</v>
      </c>
      <c r="AH31" s="32">
        <f>IFERROR(IF(求节点([1]基础状态预期!$D$107:$D$145,[1]基础状态预期!AD$107:AD$145,$C31)&lt;=0,0,求节点([1]基础状态预期!$D$107:$D$145,[1]基础状态预期!AD$107:AD$145,$C31)),0)</f>
        <v>0</v>
      </c>
      <c r="AI31" s="15">
        <f t="shared" si="10"/>
        <v>0</v>
      </c>
      <c r="AJ31" s="15">
        <f t="shared" si="10"/>
        <v>0</v>
      </c>
      <c r="AK31" s="15">
        <f t="shared" si="10"/>
        <v>0</v>
      </c>
      <c r="AL31" s="15">
        <f t="shared" si="10"/>
        <v>10</v>
      </c>
      <c r="AM31" s="15">
        <f t="shared" si="10"/>
        <v>0</v>
      </c>
      <c r="AN31" s="15">
        <v>0</v>
      </c>
      <c r="AO31" s="15">
        <f>IFERROR(IF(求节点([1]各r阵容卡情况!$F$57:$F$73,[1]各r阵容卡情况!G$57:G$73,$C31)&lt;=0,0,求节点([1]各r阵容卡情况!$F$57:$F$73,[1]各r阵容卡情况!G$57:G$73,$C31)),0)</f>
        <v>6</v>
      </c>
      <c r="AP31" s="15">
        <f>IFERROR(IF(求节点([1]各r阵容卡情况!$F$57:$F$73,[1]各r阵容卡情况!H$57:H$73,$C31)&lt;=0,0,求节点([1]各r阵容卡情况!$F$57:$F$73,[1]各r阵容卡情况!H$57:H$73,$C31)),0)</f>
        <v>1.5559980624296383</v>
      </c>
      <c r="AQ31" s="15">
        <f>IFERROR(IF(求节点([1]各r阵容卡情况!$F$57:$F$73,[1]各r阵容卡情况!I$57:I$73,$C31)&lt;=0,0,求节点([1]各r阵容卡情况!$F$57:$F$73,[1]各r阵容卡情况!I$57:I$73,$C31)),0)</f>
        <v>0</v>
      </c>
      <c r="AR31" s="15">
        <f>IFERROR(IF(求节点([1]各r阵容卡情况!$F$57:$F$73,[1]各r阵容卡情况!J$57:J$73,$C31)&lt;=0,0,求节点([1]各r阵容卡情况!$F$57:$F$73,[1]各r阵容卡情况!J$57:J$73,$C31)),0)</f>
        <v>0</v>
      </c>
      <c r="AS31" s="15">
        <v>0</v>
      </c>
      <c r="AT31" s="15">
        <f>IFERROR(IF(求节点([1]各r阵容卡情况!$F$57:$F$73,[1]各r阵容卡情况!K$57:K$73,$C31)&lt;=0,0,求节点([1]各r阵容卡情况!$F$57:$F$73,[1]各r阵容卡情况!K$57:K$73,$C31)),0)</f>
        <v>3</v>
      </c>
      <c r="AU31" s="15">
        <f>IFERROR(IF(求节点([1]各r阵容卡情况!$F$57:$F$73,[1]各r阵容卡情况!L$57:L$73,$C31)&lt;=0,0,求节点([1]各r阵容卡情况!$F$57:$F$73,[1]各r阵容卡情况!L$57:L$73,$C31)),0)</f>
        <v>3.7652806735900715</v>
      </c>
      <c r="AV31" s="15">
        <f>IFERROR(IF(求节点([1]各r阵容卡情况!$F$57:$F$73,[1]各r阵容卡情况!M$57:M$73,$C31)&lt;=0,0,求节点([1]各r阵容卡情况!$F$57:$F$73,[1]各r阵容卡情况!M$57:M$73,$C31)),0)</f>
        <v>0.39165844457029197</v>
      </c>
      <c r="AW31" s="15">
        <f>IFERROR(IF(求节点([1]各r阵容卡情况!$F$57:$F$73,[1]各r阵容卡情况!N$57:N$73,$C31)&lt;=0,0,求节点([1]各r阵容卡情况!$F$57:$F$73,[1]各r阵容卡情况!N$57:N$73,$C31)),0)</f>
        <v>0</v>
      </c>
      <c r="AX31" s="15">
        <f t="shared" si="11"/>
        <v>0</v>
      </c>
      <c r="AY31" s="15">
        <f t="shared" si="11"/>
        <v>15</v>
      </c>
      <c r="AZ31" s="15">
        <f t="shared" si="11"/>
        <v>25</v>
      </c>
      <c r="BA31" s="15">
        <f t="shared" si="11"/>
        <v>22</v>
      </c>
      <c r="BB31" s="15">
        <f t="shared" si="11"/>
        <v>50</v>
      </c>
      <c r="BC31" s="15">
        <v>0</v>
      </c>
      <c r="BD31" s="15">
        <f>IFERROR(IF(求节点([1]各r阵容卡情况!$F$57:$F$73,[1]各r阵容卡情况!S$57:S$73,$C31)&lt;=0,0,求节点([1]各r阵容卡情况!$F$57:$F$73,[1]各r阵容卡情况!S$57:S$73,$C31)),0)</f>
        <v>1.04</v>
      </c>
      <c r="BE31" s="15">
        <f>IFERROR(IF(求节点([1]各r阵容卡情况!$F$57:$F$73,[1]各r阵容卡情况!T$57:T$73,$C31)&lt;=0,0,求节点([1]各r阵容卡情况!$F$57:$F$73,[1]各r阵容卡情况!T$57:T$73,$C31)),0)</f>
        <v>1.04</v>
      </c>
      <c r="BF31" s="15">
        <f>IFERROR(IF(求节点([1]各r阵容卡情况!$F$57:$F$73,[1]各r阵容卡情况!U$57:U$73,$C31)&lt;=0,0,求节点([1]各r阵容卡情况!$F$57:$F$73,[1]各r阵容卡情况!U$57:U$73,$C31)),0)</f>
        <v>1.04</v>
      </c>
      <c r="BG31" s="15">
        <f>IFERROR(IF(求节点([1]各r阵容卡情况!$F$57:$F$73,[1]各r阵容卡情况!V$57:V$73,$C31)&lt;=0,0,求节点([1]各r阵容卡情况!$F$57:$F$73,[1]各r阵容卡情况!V$57:V$73,$C31)),0)</f>
        <v>1.04</v>
      </c>
      <c r="BH31" s="15">
        <f t="shared" si="12"/>
        <v>10</v>
      </c>
      <c r="BI31" s="15">
        <f t="shared" si="12"/>
        <v>10</v>
      </c>
      <c r="BJ31" s="15">
        <f t="shared" si="13"/>
        <v>26</v>
      </c>
      <c r="BK31" s="15">
        <f t="shared" si="14"/>
        <v>26</v>
      </c>
      <c r="BL31" s="15">
        <f t="shared" si="14"/>
        <v>26</v>
      </c>
      <c r="BM31" s="15">
        <v>0</v>
      </c>
      <c r="BN31" s="15">
        <f>IFERROR(IF(求节点([1]各r阵容卡情况!$F$57:$F$73,[1]各r阵容卡情况!AA$57:AA$73,$C31)&lt;=0,0,求节点([1]各r阵容卡情况!$F$57:$F$73,[1]各r阵容卡情况!AA$57:AA$73,$C31)),0)</f>
        <v>0</v>
      </c>
      <c r="BO31" s="15">
        <f>IFERROR(IF(求节点([1]各r阵容卡情况!$F$57:$F$73,[1]各r阵容卡情况!AB$57:AB$73,$C31)&lt;=0,0,求节点([1]各r阵容卡情况!$F$57:$F$73,[1]各r阵容卡情况!AB$57:AB$73,$C31)),0)</f>
        <v>1</v>
      </c>
      <c r="BP31" s="15">
        <f>IFERROR(IF(求节点([1]各r阵容卡情况!$F$57:$F$73,[1]各r阵容卡情况!AC$57:AC$73,$C31)&lt;=0,0,求节点([1]各r阵容卡情况!$F$57:$F$73,[1]各r阵容卡情况!AC$57:AC$73,$C31)),0)</f>
        <v>1</v>
      </c>
      <c r="BQ31" s="15">
        <f>IFERROR(IF(求节点([1]各r阵容卡情况!$F$57:$F$73,[1]各r阵容卡情况!AD$57:AD$73,$C31)&lt;=0,0,求节点([1]各r阵容卡情况!$F$57:$F$73,[1]各r阵容卡情况!AD$57:AD$73,$C31)),0)</f>
        <v>1</v>
      </c>
      <c r="BR31" s="15">
        <f t="shared" si="15"/>
        <v>0</v>
      </c>
      <c r="BS31" s="15">
        <f t="shared" si="15"/>
        <v>0</v>
      </c>
      <c r="BT31" s="15">
        <f t="shared" si="15"/>
        <v>2</v>
      </c>
      <c r="BU31" s="15">
        <f t="shared" si="15"/>
        <v>10</v>
      </c>
      <c r="BV31" s="15">
        <f t="shared" si="15"/>
        <v>20</v>
      </c>
      <c r="CH31" s="27">
        <f t="shared" si="16"/>
        <v>0</v>
      </c>
      <c r="CI31" s="27">
        <f t="shared" si="16"/>
        <v>5.5584979843807503</v>
      </c>
      <c r="CJ31" s="27">
        <f t="shared" si="16"/>
        <v>1.4415020156192495</v>
      </c>
      <c r="CK31" s="27">
        <f t="shared" si="16"/>
        <v>0</v>
      </c>
      <c r="CL31" s="27">
        <f t="shared" si="16"/>
        <v>0</v>
      </c>
    </row>
    <row r="32" spans="3:90" x14ac:dyDescent="0.15">
      <c r="C32" s="15">
        <v>27</v>
      </c>
      <c r="D32" s="15">
        <v>13</v>
      </c>
      <c r="E32" s="32">
        <f>IFERROR(IF(求节点([1]基础状态预期!$D$107:$D$145,[1]基础状态预期!F$107:F$145,$C32)&lt;=0,0,求节点([1]基础状态预期!$D$107:$D$145,[1]基础状态预期!F$107:F$145,$C32)),0)</f>
        <v>0</v>
      </c>
      <c r="F32" s="32">
        <f>IFERROR(IF(求节点([1]基础状态预期!$D$107:$D$145,[1]基础状态预期!G$107:G$145,$C32)&lt;=0,0,求节点([1]基础状态预期!$D$107:$D$145,[1]基础状态预期!G$107:G$145,$C32)),0)</f>
        <v>0</v>
      </c>
      <c r="G32" s="32">
        <f>IFERROR(IF(求节点([1]基础状态预期!$D$107:$D$145,[1]基础状态预期!H$107:H$145,$C32)&lt;=0,0,求节点([1]基础状态预期!$D$107:$D$145,[1]基础状态预期!H$107:H$145,$C32)),0)</f>
        <v>0</v>
      </c>
      <c r="H32" s="32">
        <f>IFERROR(IF(求节点([1]基础状态预期!$D$107:$D$145,[1]基础状态预期!I$107:I$145,$C32)&lt;=0,0,求节点([1]基础状态预期!$D$107:$D$145,[1]基础状态预期!I$107:I$145,$C32)),0)</f>
        <v>6</v>
      </c>
      <c r="I32" s="32">
        <f>IFERROR(IF(求节点([1]基础状态预期!$D$107:$D$145,[1]基础状态预期!J$107:J$145,$C32)&lt;=0,0,求节点([1]基础状态预期!$D$107:$D$145,[1]基础状态预期!J$107:J$145,$C32)),0)</f>
        <v>0</v>
      </c>
      <c r="J32" s="32">
        <f>IFERROR(IF(求节点([1]基础状态预期!$D$107:$D$145,[1]基础状态预期!K$107:K$145,$C32)&lt;=0,0,求节点([1]基础状态预期!$D$107:$D$145,[1]基础状态预期!K$107:K$145,$C32)),0)</f>
        <v>0</v>
      </c>
      <c r="K32" s="32">
        <f>IFERROR(IF(求节点([1]基础状态预期!$D$107:$D$145,[1]基础状态预期!L$107:L$145,$C32)&lt;=0,0,求节点([1]基础状态预期!$D$107:$D$145,[1]基础状态预期!L$107:L$145,$C32)),0)</f>
        <v>0</v>
      </c>
      <c r="L32" s="32">
        <f>IFERROR(IF(求节点([1]基础状态预期!$D$107:$D$145,[1]基础状态预期!M$107:M$145,$C32)&lt;=0,0,求节点([1]基础状态预期!$D$107:$D$145,[1]基础状态预期!M$107:M$145,$C32)),0)</f>
        <v>0</v>
      </c>
      <c r="M32" s="32">
        <f>IFERROR(IF(求节点([1]基础状态预期!$D$107:$D$145,[1]基础状态预期!N$107:N$145,$C32)&lt;=0,0,求节点([1]基础状态预期!$D$107:$D$145,[1]基础状态预期!N$107:N$145,$C32)),0)</f>
        <v>0.4548311815180538</v>
      </c>
      <c r="N32" s="32">
        <f>IFERROR(IF(求节点([1]基础状态预期!$D$107:$D$145,[1]基础状态预期!O$107:O$145,$C32)&lt;=0,0,求节点([1]基础状态预期!$D$107:$D$145,[1]基础状态预期!O$107:O$145,$C32)),0)</f>
        <v>0</v>
      </c>
      <c r="O32" s="32">
        <f t="shared" si="5"/>
        <v>0</v>
      </c>
      <c r="P32" s="32">
        <f t="shared" si="6"/>
        <v>6</v>
      </c>
      <c r="Q32" s="32">
        <f t="shared" si="7"/>
        <v>10</v>
      </c>
      <c r="R32" s="32">
        <f t="shared" si="8"/>
        <v>22</v>
      </c>
      <c r="S32" s="32">
        <f t="shared" si="9"/>
        <v>50</v>
      </c>
      <c r="T32" s="32">
        <f>IFERROR(IF(求节点([1]基础状态预期!$D$107:$D$145,[1]基础状态预期!P$107:P$145,$C32)&lt;=0,0,求节点([1]基础状态预期!$D$107:$D$145,[1]基础状态预期!P$107:P$145,$C32)),0)</f>
        <v>0</v>
      </c>
      <c r="U32" s="32">
        <f>IFERROR(IF(求节点([1]基础状态预期!$D$107:$D$145,[1]基础状态预期!Q$107:Q$145,$C32)&lt;=0,0,求节点([1]基础状态预期!$D$107:$D$145,[1]基础状态预期!Q$107:Q$145,$C32)),0)</f>
        <v>0</v>
      </c>
      <c r="V32" s="32">
        <f>IFERROR(IF(求节点([1]基础状态预期!$D$107:$D$145,[1]基础状态预期!R$107:R$145,$C32)&lt;=0,0,求节点([1]基础状态预期!$D$107:$D$145,[1]基础状态预期!R$107:R$145,$C32)),0)</f>
        <v>1.0799999999999998</v>
      </c>
      <c r="W32" s="32">
        <f>IFERROR(IF(求节点([1]基础状态预期!$D$107:$D$145,[1]基础状态预期!S$107:S$145,$C32)&lt;=0,0,求节点([1]基础状态预期!$D$107:$D$145,[1]基础状态预期!S$107:S$145,$C32)),0)</f>
        <v>1.0799999999999998</v>
      </c>
      <c r="X32" s="32">
        <f>IFERROR(IF(求节点([1]基础状态预期!$D$107:$D$145,[1]基础状态预期!T$107:T$145,$C32)&lt;=0,0,求节点([1]基础状态预期!$D$107:$D$145,[1]基础状态预期!T$107:T$145,$C32)),0)</f>
        <v>0</v>
      </c>
      <c r="Y32" s="32">
        <f>IFERROR(IF(求节点([1]基础状态预期!$D$107:$D$145,[1]基础状态预期!U$107:U$145,$C32)&lt;=0,0,求节点([1]基础状态预期!$D$107:$D$145,[1]基础状态预期!U$107:U$145,$C32)),0)</f>
        <v>0</v>
      </c>
      <c r="Z32" s="32">
        <f>IFERROR(IF(求节点([1]基础状态预期!$D$107:$D$145,[1]基础状态预期!V$107:V$145,$C32)&lt;=0,0,求节点([1]基础状态预期!$D$107:$D$145,[1]基础状态预期!V$107:V$145,$C32)),0)</f>
        <v>0</v>
      </c>
      <c r="AA32" s="32">
        <f>IFERROR(IF(求节点([1]基础状态预期!$D$107:$D$145,[1]基础状态预期!W$107:W$145,$C32)&lt;=0,0,求节点([1]基础状态预期!$D$107:$D$145,[1]基础状态预期!W$107:W$145,$C32)),0)</f>
        <v>54</v>
      </c>
      <c r="AB32" s="32">
        <f>IFERROR(IF(求节点([1]基础状态预期!$D$107:$D$145,[1]基础状态预期!X$107:X$145,$C32)&lt;=0,0,求节点([1]基础状态预期!$D$107:$D$145,[1]基础状态预期!X$107:X$145,$C32)),0)</f>
        <v>54</v>
      </c>
      <c r="AC32" s="32">
        <f>IFERROR(IF(求节点([1]基础状态预期!$D$107:$D$145,[1]基础状态预期!Y$107:Y$145,$C32)&lt;=0,0,求节点([1]基础状态预期!$D$107:$D$145,[1]基础状态预期!Y$107:Y$145,$C32)),0)</f>
        <v>0</v>
      </c>
      <c r="AD32" s="32">
        <f>IFERROR(IF(求节点([1]基础状态预期!$D$107:$D$145,[1]基础状态预期!Z$107:Z$145,$C32)&lt;=0,0,求节点([1]基础状态预期!$D$107:$D$145,[1]基础状态预期!Z$107:Z$145,$C32)),0)</f>
        <v>0</v>
      </c>
      <c r="AE32" s="32">
        <f>IFERROR(IF(求节点([1]基础状态预期!$D$107:$D$145,[1]基础状态预期!AA$107:AA$145,$C32)&lt;=0,0,求节点([1]基础状态预期!$D$107:$D$145,[1]基础状态预期!AA$107:AA$145,$C32)),0)</f>
        <v>0</v>
      </c>
      <c r="AF32" s="32">
        <f>IFERROR(IF(求节点([1]基础状态预期!$D$107:$D$145,[1]基础状态预期!AB$107:AB$145,$C32)&lt;=0,0,求节点([1]基础状态预期!$D$107:$D$145,[1]基础状态预期!AB$107:AB$145,$C32)),0)</f>
        <v>0.47761987596790362</v>
      </c>
      <c r="AG32" s="32">
        <f>IFERROR(IF(求节点([1]基础状态预期!$D$107:$D$145,[1]基础状态预期!AC$107:AC$145,$C32)&lt;=0,0,求节点([1]基础状态预期!$D$107:$D$145,[1]基础状态预期!AC$107:AC$145,$C32)),0)</f>
        <v>1</v>
      </c>
      <c r="AH32" s="32">
        <f>IFERROR(IF(求节点([1]基础状态预期!$D$107:$D$145,[1]基础状态预期!AD$107:AD$145,$C32)&lt;=0,0,求节点([1]基础状态预期!$D$107:$D$145,[1]基础状态预期!AD$107:AD$145,$C32)),0)</f>
        <v>0</v>
      </c>
      <c r="AI32" s="15">
        <f t="shared" si="10"/>
        <v>0</v>
      </c>
      <c r="AJ32" s="15">
        <f t="shared" si="10"/>
        <v>0</v>
      </c>
      <c r="AK32" s="15">
        <f t="shared" si="10"/>
        <v>0</v>
      </c>
      <c r="AL32" s="15">
        <f t="shared" si="10"/>
        <v>10</v>
      </c>
      <c r="AM32" s="15">
        <f t="shared" si="10"/>
        <v>0</v>
      </c>
      <c r="AN32" s="15">
        <v>0</v>
      </c>
      <c r="AO32" s="15">
        <f>IFERROR(IF(求节点([1]各r阵容卡情况!$F$57:$F$73,[1]各r阵容卡情况!G$57:G$73,$C32)&lt;=0,0,求节点([1]各r阵容卡情况!$F$57:$F$73,[1]各r阵容卡情况!G$57:G$73,$C32)),0)</f>
        <v>6</v>
      </c>
      <c r="AP32" s="15">
        <f>IFERROR(IF(求节点([1]各r阵容卡情况!$F$57:$F$73,[1]各r阵容卡情况!H$57:H$73,$C32)&lt;=0,0,求节点([1]各r阵容卡情况!$F$57:$F$73,[1]各r阵容卡情况!H$57:H$73,$C32)),0)</f>
        <v>1.8069735173236103</v>
      </c>
      <c r="AQ32" s="15">
        <f>IFERROR(IF(求节点([1]各r阵容卡情况!$F$57:$F$73,[1]各r阵容卡情况!I$57:I$73,$C32)&lt;=0,0,求节点([1]各r阵容卡情况!$F$57:$F$73,[1]各r阵容卡情况!I$57:I$73,$C32)),0)</f>
        <v>0</v>
      </c>
      <c r="AR32" s="15">
        <f>IFERROR(IF(求节点([1]各r阵容卡情况!$F$57:$F$73,[1]各r阵容卡情况!J$57:J$73,$C32)&lt;=0,0,求节点([1]各r阵容卡情况!$F$57:$F$73,[1]各r阵容卡情况!J$57:J$73,$C32)),0)</f>
        <v>0</v>
      </c>
      <c r="AS32" s="15">
        <v>0</v>
      </c>
      <c r="AT32" s="15">
        <f>IFERROR(IF(求节点([1]各r阵容卡情况!$F$57:$F$73,[1]各r阵容卡情况!K$57:K$73,$C32)&lt;=0,0,求节点([1]各r阵容卡情况!$F$57:$F$73,[1]各r阵容卡情况!K$57:K$73,$C32)),0)</f>
        <v>3</v>
      </c>
      <c r="AU32" s="15">
        <f>IFERROR(IF(求节点([1]各r阵容卡情况!$F$57:$F$73,[1]各r阵容卡情况!L$57:L$73,$C32)&lt;=0,0,求节点([1]各r阵容卡情况!$F$57:$F$73,[1]各r阵容卡情况!L$57:L$73,$C32)),0)</f>
        <v>3.9373244067685222</v>
      </c>
      <c r="AV32" s="15">
        <f>IFERROR(IF(求节点([1]各r阵容卡情况!$F$57:$F$73,[1]各r阵容卡情况!M$57:M$73,$C32)&lt;=0,0,求节点([1]各r阵容卡情况!$F$57:$F$73,[1]各r阵容卡情况!M$57:M$73,$C32)),0)</f>
        <v>0.4548311815180538</v>
      </c>
      <c r="AW32" s="15">
        <f>IFERROR(IF(求节点([1]各r阵容卡情况!$F$57:$F$73,[1]各r阵容卡情况!N$57:N$73,$C32)&lt;=0,0,求节点([1]各r阵容卡情况!$F$57:$F$73,[1]各r阵容卡情况!N$57:N$73,$C32)),0)</f>
        <v>0</v>
      </c>
      <c r="AX32" s="15">
        <f t="shared" si="11"/>
        <v>0</v>
      </c>
      <c r="AY32" s="15">
        <f t="shared" si="11"/>
        <v>15</v>
      </c>
      <c r="AZ32" s="15">
        <f t="shared" si="11"/>
        <v>25</v>
      </c>
      <c r="BA32" s="15">
        <f t="shared" si="11"/>
        <v>22</v>
      </c>
      <c r="BB32" s="15">
        <f t="shared" si="11"/>
        <v>50</v>
      </c>
      <c r="BC32" s="15">
        <v>0</v>
      </c>
      <c r="BD32" s="15">
        <f>IFERROR(IF(求节点([1]各r阵容卡情况!$F$57:$F$73,[1]各r阵容卡情况!S$57:S$73,$C32)&lt;=0,0,求节点([1]各r阵容卡情况!$F$57:$F$73,[1]各r阵容卡情况!S$57:S$73,$C32)),0)</f>
        <v>1.0799999999999998</v>
      </c>
      <c r="BE32" s="15">
        <f>IFERROR(IF(求节点([1]各r阵容卡情况!$F$57:$F$73,[1]各r阵容卡情况!T$57:T$73,$C32)&lt;=0,0,求节点([1]各r阵容卡情况!$F$57:$F$73,[1]各r阵容卡情况!T$57:T$73,$C32)),0)</f>
        <v>1.0799999999999998</v>
      </c>
      <c r="BF32" s="15">
        <f>IFERROR(IF(求节点([1]各r阵容卡情况!$F$57:$F$73,[1]各r阵容卡情况!U$57:U$73,$C32)&lt;=0,0,求节点([1]各r阵容卡情况!$F$57:$F$73,[1]各r阵容卡情况!U$57:U$73,$C32)),0)</f>
        <v>1.0799999999999998</v>
      </c>
      <c r="BG32" s="15">
        <f>IFERROR(IF(求节点([1]各r阵容卡情况!$F$57:$F$73,[1]各r阵容卡情况!V$57:V$73,$C32)&lt;=0,0,求节点([1]各r阵容卡情况!$F$57:$F$73,[1]各r阵容卡情况!V$57:V$73,$C32)),0)</f>
        <v>1.0799999999999998</v>
      </c>
      <c r="BH32" s="15">
        <f t="shared" si="12"/>
        <v>10</v>
      </c>
      <c r="BI32" s="15">
        <f t="shared" si="12"/>
        <v>10</v>
      </c>
      <c r="BJ32" s="15">
        <f t="shared" si="13"/>
        <v>27</v>
      </c>
      <c r="BK32" s="15">
        <f t="shared" si="14"/>
        <v>27</v>
      </c>
      <c r="BL32" s="15">
        <f t="shared" si="14"/>
        <v>27</v>
      </c>
      <c r="BM32" s="15">
        <v>0</v>
      </c>
      <c r="BN32" s="15">
        <f>IFERROR(IF(求节点([1]各r阵容卡情况!$F$57:$F$73,[1]各r阵容卡情况!AA$57:AA$73,$C32)&lt;=0,0,求节点([1]各r阵容卡情况!$F$57:$F$73,[1]各r阵容卡情况!AA$57:AA$73,$C32)),0)</f>
        <v>0</v>
      </c>
      <c r="BO32" s="15">
        <f>IFERROR(IF(求节点([1]各r阵容卡情况!$F$57:$F$73,[1]各r阵容卡情况!AB$57:AB$73,$C32)&lt;=0,0,求节点([1]各r阵容卡情况!$F$57:$F$73,[1]各r阵容卡情况!AB$57:AB$73,$C32)),0)</f>
        <v>1</v>
      </c>
      <c r="BP32" s="15">
        <f>IFERROR(IF(求节点([1]各r阵容卡情况!$F$57:$F$73,[1]各r阵容卡情况!AC$57:AC$73,$C32)&lt;=0,0,求节点([1]各r阵容卡情况!$F$57:$F$73,[1]各r阵容卡情况!AC$57:AC$73,$C32)),0)</f>
        <v>1</v>
      </c>
      <c r="BQ32" s="15">
        <f>IFERROR(IF(求节点([1]各r阵容卡情况!$F$57:$F$73,[1]各r阵容卡情况!AD$57:AD$73,$C32)&lt;=0,0,求节点([1]各r阵容卡情况!$F$57:$F$73,[1]各r阵容卡情况!AD$57:AD$73,$C32)),0)</f>
        <v>1</v>
      </c>
      <c r="BR32" s="15">
        <f t="shared" si="15"/>
        <v>0</v>
      </c>
      <c r="BS32" s="15">
        <f t="shared" si="15"/>
        <v>0</v>
      </c>
      <c r="BT32" s="15">
        <f t="shared" si="15"/>
        <v>2</v>
      </c>
      <c r="BU32" s="15">
        <f t="shared" si="15"/>
        <v>10</v>
      </c>
      <c r="BV32" s="15">
        <f t="shared" si="15"/>
        <v>20</v>
      </c>
      <c r="CH32" s="27">
        <f t="shared" si="16"/>
        <v>0</v>
      </c>
      <c r="CI32" s="27">
        <f t="shared" si="16"/>
        <v>5.3798056195275086</v>
      </c>
      <c r="CJ32" s="27">
        <f t="shared" si="16"/>
        <v>1.620194380472491</v>
      </c>
      <c r="CK32" s="27">
        <f t="shared" si="16"/>
        <v>0</v>
      </c>
      <c r="CL32" s="27">
        <f t="shared" si="16"/>
        <v>0</v>
      </c>
    </row>
    <row r="33" spans="3:90" x14ac:dyDescent="0.15">
      <c r="C33" s="15">
        <v>28</v>
      </c>
      <c r="D33" s="15">
        <v>14</v>
      </c>
      <c r="E33" s="32">
        <f>IFERROR(IF(求节点([1]基础状态预期!$D$107:$D$145,[1]基础状态预期!F$107:F$145,$C33)&lt;=0,0,求节点([1]基础状态预期!$D$107:$D$145,[1]基础状态预期!F$107:F$145,$C33)),0)</f>
        <v>0</v>
      </c>
      <c r="F33" s="32">
        <f>IFERROR(IF(求节点([1]基础状态预期!$D$107:$D$145,[1]基础状态预期!G$107:G$145,$C33)&lt;=0,0,求节点([1]基础状态预期!$D$107:$D$145,[1]基础状态预期!G$107:G$145,$C33)),0)</f>
        <v>0</v>
      </c>
      <c r="G33" s="32">
        <f>IFERROR(IF(求节点([1]基础状态预期!$D$107:$D$145,[1]基础状态预期!H$107:H$145,$C33)&lt;=0,0,求节点([1]基础状态预期!$D$107:$D$145,[1]基础状态预期!H$107:H$145,$C33)),0)</f>
        <v>0</v>
      </c>
      <c r="H33" s="32">
        <f>IFERROR(IF(求节点([1]基础状态预期!$D$107:$D$145,[1]基础状态预期!I$107:I$145,$C33)&lt;=0,0,求节点([1]基础状态预期!$D$107:$D$145,[1]基础状态预期!I$107:I$145,$C33)),0)</f>
        <v>6</v>
      </c>
      <c r="I33" s="32">
        <f>IFERROR(IF(求节点([1]基础状态预期!$D$107:$D$145,[1]基础状态预期!J$107:J$145,$C33)&lt;=0,0,求节点([1]基础状态预期!$D$107:$D$145,[1]基础状态预期!J$107:J$145,$C33)),0)</f>
        <v>0</v>
      </c>
      <c r="J33" s="32">
        <f>IFERROR(IF(求节点([1]基础状态预期!$D$107:$D$145,[1]基础状态预期!K$107:K$145,$C33)&lt;=0,0,求节点([1]基础状态预期!$D$107:$D$145,[1]基础状态预期!K$107:K$145,$C33)),0)</f>
        <v>0</v>
      </c>
      <c r="K33" s="32">
        <f>IFERROR(IF(求节点([1]基础状态预期!$D$107:$D$145,[1]基础状态预期!L$107:L$145,$C33)&lt;=0,0,求节点([1]基础状态预期!$D$107:$D$145,[1]基础状态预期!L$107:L$145,$C33)),0)</f>
        <v>0</v>
      </c>
      <c r="L33" s="32">
        <f>IFERROR(IF(求节点([1]基础状态预期!$D$107:$D$145,[1]基础状态预期!M$107:M$145,$C33)&lt;=0,0,求节点([1]基础状态预期!$D$107:$D$145,[1]基础状态预期!M$107:M$145,$C33)),0)</f>
        <v>0</v>
      </c>
      <c r="M33" s="32">
        <f>IFERROR(IF(求节点([1]基础状态预期!$D$107:$D$145,[1]基础状态预期!N$107:N$145,$C33)&lt;=0,0,求节点([1]基础状态预期!$D$107:$D$145,[1]基础状态预期!N$107:N$145,$C33)),0)</f>
        <v>0.52967883242298575</v>
      </c>
      <c r="N33" s="32">
        <f>IFERROR(IF(求节点([1]基础状态预期!$D$107:$D$145,[1]基础状态预期!O$107:O$145,$C33)&lt;=0,0,求节点([1]基础状态预期!$D$107:$D$145,[1]基础状态预期!O$107:O$145,$C33)),0)</f>
        <v>0</v>
      </c>
      <c r="O33" s="32">
        <f t="shared" si="5"/>
        <v>0</v>
      </c>
      <c r="P33" s="32">
        <f t="shared" si="6"/>
        <v>6</v>
      </c>
      <c r="Q33" s="32">
        <f t="shared" si="7"/>
        <v>10</v>
      </c>
      <c r="R33" s="32">
        <f t="shared" si="8"/>
        <v>22</v>
      </c>
      <c r="S33" s="32">
        <f t="shared" si="9"/>
        <v>50</v>
      </c>
      <c r="T33" s="32">
        <f>IFERROR(IF(求节点([1]基础状态预期!$D$107:$D$145,[1]基础状态预期!P$107:P$145,$C33)&lt;=0,0,求节点([1]基础状态预期!$D$107:$D$145,[1]基础状态预期!P$107:P$145,$C33)),0)</f>
        <v>0</v>
      </c>
      <c r="U33" s="32">
        <f>IFERROR(IF(求节点([1]基础状态预期!$D$107:$D$145,[1]基础状态预期!Q$107:Q$145,$C33)&lt;=0,0,求节点([1]基础状态预期!$D$107:$D$145,[1]基础状态预期!Q$107:Q$145,$C33)),0)</f>
        <v>0</v>
      </c>
      <c r="V33" s="32">
        <f>IFERROR(IF(求节点([1]基础状态预期!$D$107:$D$145,[1]基础状态预期!R$107:R$145,$C33)&lt;=0,0,求节点([1]基础状态预期!$D$107:$D$145,[1]基础状态预期!R$107:R$145,$C33)),0)</f>
        <v>1.1199999999999999</v>
      </c>
      <c r="W33" s="32">
        <f>IFERROR(IF(求节点([1]基础状态预期!$D$107:$D$145,[1]基础状态预期!S$107:S$145,$C33)&lt;=0,0,求节点([1]基础状态预期!$D$107:$D$145,[1]基础状态预期!S$107:S$145,$C33)),0)</f>
        <v>1.1199999999999999</v>
      </c>
      <c r="X33" s="32">
        <f>IFERROR(IF(求节点([1]基础状态预期!$D$107:$D$145,[1]基础状态预期!T$107:T$145,$C33)&lt;=0,0,求节点([1]基础状态预期!$D$107:$D$145,[1]基础状态预期!T$107:T$145,$C33)),0)</f>
        <v>0</v>
      </c>
      <c r="Y33" s="32">
        <f>IFERROR(IF(求节点([1]基础状态预期!$D$107:$D$145,[1]基础状态预期!U$107:U$145,$C33)&lt;=0,0,求节点([1]基础状态预期!$D$107:$D$145,[1]基础状态预期!U$107:U$145,$C33)),0)</f>
        <v>0</v>
      </c>
      <c r="Z33" s="32">
        <f>IFERROR(IF(求节点([1]基础状态预期!$D$107:$D$145,[1]基础状态预期!V$107:V$145,$C33)&lt;=0,0,求节点([1]基础状态预期!$D$107:$D$145,[1]基础状态预期!V$107:V$145,$C33)),0)</f>
        <v>0</v>
      </c>
      <c r="AA33" s="32">
        <f>IFERROR(IF(求节点([1]基础状态预期!$D$107:$D$145,[1]基础状态预期!W$107:W$145,$C33)&lt;=0,0,求节点([1]基础状态预期!$D$107:$D$145,[1]基础状态预期!W$107:W$145,$C33)),0)</f>
        <v>56</v>
      </c>
      <c r="AB33" s="32">
        <f>IFERROR(IF(求节点([1]基础状态预期!$D$107:$D$145,[1]基础状态预期!X$107:X$145,$C33)&lt;=0,0,求节点([1]基础状态预期!$D$107:$D$145,[1]基础状态预期!X$107:X$145,$C33)),0)</f>
        <v>56</v>
      </c>
      <c r="AC33" s="32">
        <f>IFERROR(IF(求节点([1]基础状态预期!$D$107:$D$145,[1]基础状态预期!Y$107:Y$145,$C33)&lt;=0,0,求节点([1]基础状态预期!$D$107:$D$145,[1]基础状态预期!Y$107:Y$145,$C33)),0)</f>
        <v>0</v>
      </c>
      <c r="AD33" s="32">
        <f>IFERROR(IF(求节点([1]基础状态预期!$D$107:$D$145,[1]基础状态预期!Z$107:Z$145,$C33)&lt;=0,0,求节点([1]基础状态预期!$D$107:$D$145,[1]基础状态预期!Z$107:Z$145,$C33)),0)</f>
        <v>0</v>
      </c>
      <c r="AE33" s="32">
        <f>IFERROR(IF(求节点([1]基础状态预期!$D$107:$D$145,[1]基础状态预期!AA$107:AA$145,$C33)&lt;=0,0,求节点([1]基础状态预期!$D$107:$D$145,[1]基础状态预期!AA$107:AA$145,$C33)),0)</f>
        <v>0</v>
      </c>
      <c r="AF33" s="32">
        <f>IFERROR(IF(求节点([1]基础状态预期!$D$107:$D$145,[1]基础状态预期!AB$107:AB$145,$C33)&lt;=0,0,求节点([1]基础状态预期!$D$107:$D$145,[1]基础状态预期!AB$107:AB$145,$C33)),0)</f>
        <v>0.49530950100375193</v>
      </c>
      <c r="AG33" s="32">
        <f>IFERROR(IF(求节点([1]基础状态预期!$D$107:$D$145,[1]基础状态预期!AC$107:AC$145,$C33)&lt;=0,0,求节点([1]基础状态预期!$D$107:$D$145,[1]基础状态预期!AC$107:AC$145,$C33)),0)</f>
        <v>1.0292738163228832</v>
      </c>
      <c r="AH33" s="32">
        <f>IFERROR(IF(求节点([1]基础状态预期!$D$107:$D$145,[1]基础状态预期!AD$107:AD$145,$C33)&lt;=0,0,求节点([1]基础状态预期!$D$107:$D$145,[1]基础状态预期!AD$107:AD$145,$C33)),0)</f>
        <v>0</v>
      </c>
      <c r="AI33" s="15">
        <f t="shared" si="10"/>
        <v>0</v>
      </c>
      <c r="AJ33" s="15">
        <f t="shared" si="10"/>
        <v>0</v>
      </c>
      <c r="AK33" s="15">
        <f t="shared" si="10"/>
        <v>0</v>
      </c>
      <c r="AL33" s="15">
        <f t="shared" si="10"/>
        <v>10</v>
      </c>
      <c r="AM33" s="15">
        <f t="shared" si="10"/>
        <v>0</v>
      </c>
      <c r="AN33" s="15">
        <v>0</v>
      </c>
      <c r="AO33" s="15">
        <f>IFERROR(IF(求节点([1]各r阵容卡情况!$F$57:$F$73,[1]各r阵容卡情况!G$57:G$73,$C33)&lt;=0,0,求节点([1]各r阵容卡情况!$F$57:$F$73,[1]各r阵容卡情况!G$57:G$73,$C33)),0)</f>
        <v>6</v>
      </c>
      <c r="AP33" s="15">
        <f>IFERROR(IF(求节点([1]各r阵容卡情况!$F$57:$F$73,[1]各r阵容卡情况!H$57:H$73,$C33)&lt;=0,0,求节点([1]各r阵容卡情况!$F$57:$F$73,[1]各r阵容卡情况!H$57:H$73,$C33)),0)</f>
        <v>2.0718957419827975</v>
      </c>
      <c r="AQ33" s="15">
        <f>IFERROR(IF(求节点([1]各r阵容卡情况!$F$57:$F$73,[1]各r阵容卡情况!I$57:I$73,$C33)&lt;=0,0,求节点([1]各r阵容卡情况!$F$57:$F$73,[1]各r阵容卡情况!I$57:I$73,$C33)),0)</f>
        <v>7.1895741982797245E-2</v>
      </c>
      <c r="AR33" s="15">
        <f>IFERROR(IF(求节点([1]各r阵容卡情况!$F$57:$F$73,[1]各r阵容卡情况!J$57:J$73,$C33)&lt;=0,0,求节点([1]各r阵容卡情况!$F$57:$F$73,[1]各r阵容卡情况!J$57:J$73,$C33)),0)</f>
        <v>0</v>
      </c>
      <c r="AS33" s="15">
        <v>0</v>
      </c>
      <c r="AT33" s="15">
        <f>IFERROR(IF(求节点([1]各r阵容卡情况!$F$57:$F$73,[1]各r阵容卡情况!K$57:K$73,$C33)&lt;=0,0,求节点([1]各r阵容卡情况!$F$57:$F$73,[1]各r阵容卡情况!K$57:K$73,$C33)),0)</f>
        <v>3</v>
      </c>
      <c r="AU33" s="15">
        <f>IFERROR(IF(求节点([1]各r阵容卡情况!$F$57:$F$73,[1]各r阵容卡情况!L$57:L$73,$C33)&lt;=0,0,求节点([1]各r阵容卡情况!$F$57:$F$73,[1]各r阵容卡情况!L$57:L$73,$C33)),0)</f>
        <v>4.1113700682033816</v>
      </c>
      <c r="AV33" s="15">
        <f>IFERROR(IF(求节点([1]各r阵容卡情况!$F$57:$F$73,[1]各r阵容卡情况!M$57:M$73,$C33)&lt;=0,0,求节点([1]各r阵容卡情况!$F$57:$F$73,[1]各r阵容卡情况!M$57:M$73,$C33)),0)</f>
        <v>0.52967883242298575</v>
      </c>
      <c r="AW33" s="15">
        <f>IFERROR(IF(求节点([1]各r阵容卡情况!$F$57:$F$73,[1]各r阵容卡情况!N$57:N$73,$C33)&lt;=0,0,求节点([1]各r阵容卡情况!$F$57:$F$73,[1]各r阵容卡情况!N$57:N$73,$C33)),0)</f>
        <v>0</v>
      </c>
      <c r="AX33" s="15">
        <f t="shared" si="11"/>
        <v>0</v>
      </c>
      <c r="AY33" s="15">
        <f t="shared" si="11"/>
        <v>15</v>
      </c>
      <c r="AZ33" s="15">
        <f t="shared" si="11"/>
        <v>30</v>
      </c>
      <c r="BA33" s="15">
        <f t="shared" si="11"/>
        <v>22</v>
      </c>
      <c r="BB33" s="15">
        <f t="shared" si="11"/>
        <v>50</v>
      </c>
      <c r="BC33" s="15">
        <v>0</v>
      </c>
      <c r="BD33" s="15">
        <f>IFERROR(IF(求节点([1]各r阵容卡情况!$F$57:$F$73,[1]各r阵容卡情况!S$57:S$73,$C33)&lt;=0,0,求节点([1]各r阵容卡情况!$F$57:$F$73,[1]各r阵容卡情况!S$57:S$73,$C33)),0)</f>
        <v>1.1199999999999999</v>
      </c>
      <c r="BE33" s="15">
        <f>IFERROR(IF(求节点([1]各r阵容卡情况!$F$57:$F$73,[1]各r阵容卡情况!T$57:T$73,$C33)&lt;=0,0,求节点([1]各r阵容卡情况!$F$57:$F$73,[1]各r阵容卡情况!T$57:T$73,$C33)),0)</f>
        <v>1.1199999999999999</v>
      </c>
      <c r="BF33" s="15">
        <f>IFERROR(IF(求节点([1]各r阵容卡情况!$F$57:$F$73,[1]各r阵容卡情况!U$57:U$73,$C33)&lt;=0,0,求节点([1]各r阵容卡情况!$F$57:$F$73,[1]各r阵容卡情况!U$57:U$73,$C33)),0)</f>
        <v>1.1199999999999999</v>
      </c>
      <c r="BG33" s="15">
        <f>IFERROR(IF(求节点([1]各r阵容卡情况!$F$57:$F$73,[1]各r阵容卡情况!V$57:V$73,$C33)&lt;=0,0,求节点([1]各r阵容卡情况!$F$57:$F$73,[1]各r阵容卡情况!V$57:V$73,$C33)),0)</f>
        <v>1.1199999999999999</v>
      </c>
      <c r="BH33" s="15">
        <f t="shared" si="12"/>
        <v>10</v>
      </c>
      <c r="BI33" s="15">
        <f t="shared" si="12"/>
        <v>10</v>
      </c>
      <c r="BJ33" s="15">
        <f t="shared" si="13"/>
        <v>28</v>
      </c>
      <c r="BK33" s="15">
        <f t="shared" si="14"/>
        <v>28</v>
      </c>
      <c r="BL33" s="15">
        <f t="shared" si="14"/>
        <v>28</v>
      </c>
      <c r="BM33" s="15">
        <v>0</v>
      </c>
      <c r="BN33" s="15">
        <f>IFERROR(IF(求节点([1]各r阵容卡情况!$F$57:$F$73,[1]各r阵容卡情况!AA$57:AA$73,$C33)&lt;=0,0,求节点([1]各r阵容卡情况!$F$57:$F$73,[1]各r阵容卡情况!AA$57:AA$73,$C33)),0)</f>
        <v>0</v>
      </c>
      <c r="BO33" s="15">
        <f>IFERROR(IF(求节点([1]各r阵容卡情况!$F$57:$F$73,[1]各r阵容卡情况!AB$57:AB$73,$C33)&lt;=0,0,求节点([1]各r阵容卡情况!$F$57:$F$73,[1]各r阵容卡情况!AB$57:AB$73,$C33)),0)</f>
        <v>1.0071425734122645</v>
      </c>
      <c r="BP33" s="15">
        <f>IFERROR(IF(求节点([1]各r阵容卡情况!$F$57:$F$73,[1]各r阵容卡情况!AC$57:AC$73,$C33)&lt;=0,0,求节点([1]各r阵容卡情况!$F$57:$F$73,[1]各r阵容卡情况!AC$57:AC$73,$C33)),0)</f>
        <v>1.0071425734122645</v>
      </c>
      <c r="BQ33" s="15">
        <f>IFERROR(IF(求节点([1]各r阵容卡情况!$F$57:$F$73,[1]各r阵容卡情况!AD$57:AD$73,$C33)&lt;=0,0,求节点([1]各r阵容卡情况!$F$57:$F$73,[1]各r阵容卡情况!AD$57:AD$73,$C33)),0)</f>
        <v>1.0071425734122645</v>
      </c>
      <c r="BR33" s="15">
        <f t="shared" si="15"/>
        <v>0</v>
      </c>
      <c r="BS33" s="15">
        <f t="shared" si="15"/>
        <v>0</v>
      </c>
      <c r="BT33" s="15">
        <f t="shared" si="15"/>
        <v>2</v>
      </c>
      <c r="BU33" s="15">
        <f t="shared" si="15"/>
        <v>10</v>
      </c>
      <c r="BV33" s="15">
        <f t="shared" si="15"/>
        <v>20</v>
      </c>
      <c r="CH33" s="27">
        <f t="shared" si="16"/>
        <v>0</v>
      </c>
      <c r="CI33" s="27">
        <f t="shared" si="16"/>
        <v>5.8940605361161031</v>
      </c>
      <c r="CJ33" s="27">
        <f t="shared" si="16"/>
        <v>2.0353131546279664</v>
      </c>
      <c r="CK33" s="27">
        <f t="shared" si="16"/>
        <v>7.062630925593183E-2</v>
      </c>
      <c r="CL33" s="27">
        <f t="shared" si="16"/>
        <v>0</v>
      </c>
    </row>
    <row r="34" spans="3:90" x14ac:dyDescent="0.15">
      <c r="C34" s="15">
        <v>29</v>
      </c>
      <c r="D34" s="15">
        <v>14</v>
      </c>
      <c r="E34" s="32">
        <f>IFERROR(IF(求节点([1]基础状态预期!$D$107:$D$145,[1]基础状态预期!F$107:F$145,$C34)&lt;=0,0,求节点([1]基础状态预期!$D$107:$D$145,[1]基础状态预期!F$107:F$145,$C34)),0)</f>
        <v>0</v>
      </c>
      <c r="F34" s="32">
        <f>IFERROR(IF(求节点([1]基础状态预期!$D$107:$D$145,[1]基础状态预期!G$107:G$145,$C34)&lt;=0,0,求节点([1]基础状态预期!$D$107:$D$145,[1]基础状态预期!G$107:G$145,$C34)),0)</f>
        <v>0</v>
      </c>
      <c r="G34" s="32">
        <f>IFERROR(IF(求节点([1]基础状态预期!$D$107:$D$145,[1]基础状态预期!H$107:H$145,$C34)&lt;=0,0,求节点([1]基础状态预期!$D$107:$D$145,[1]基础状态预期!H$107:H$145,$C34)),0)</f>
        <v>0</v>
      </c>
      <c r="H34" s="32">
        <f>IFERROR(IF(求节点([1]基础状态预期!$D$107:$D$145,[1]基础状态预期!I$107:I$145,$C34)&lt;=0,0,求节点([1]基础状态预期!$D$107:$D$145,[1]基础状态预期!I$107:I$145,$C34)),0)</f>
        <v>6</v>
      </c>
      <c r="I34" s="32">
        <f>IFERROR(IF(求节点([1]基础状态预期!$D$107:$D$145,[1]基础状态预期!J$107:J$145,$C34)&lt;=0,0,求节点([1]基础状态预期!$D$107:$D$145,[1]基础状态预期!J$107:J$145,$C34)),0)</f>
        <v>0</v>
      </c>
      <c r="J34" s="32">
        <f>IFERROR(IF(求节点([1]基础状态预期!$D$107:$D$145,[1]基础状态预期!K$107:K$145,$C34)&lt;=0,0,求节点([1]基础状态预期!$D$107:$D$145,[1]基础状态预期!K$107:K$145,$C34)),0)</f>
        <v>0</v>
      </c>
      <c r="K34" s="32">
        <f>IFERROR(IF(求节点([1]基础状态预期!$D$107:$D$145,[1]基础状态预期!L$107:L$145,$C34)&lt;=0,0,求节点([1]基础状态预期!$D$107:$D$145,[1]基础状态预期!L$107:L$145,$C34)),0)</f>
        <v>0</v>
      </c>
      <c r="L34" s="32">
        <f>IFERROR(IF(求节点([1]基础状态预期!$D$107:$D$145,[1]基础状态预期!M$107:M$145,$C34)&lt;=0,0,求节点([1]基础状态预期!$D$107:$D$145,[1]基础状态预期!M$107:M$145,$C34)),0)</f>
        <v>0</v>
      </c>
      <c r="M34" s="32">
        <f>IFERROR(IF(求节点([1]基础状态预期!$D$107:$D$145,[1]基础状态预期!N$107:N$145,$C34)&lt;=0,0,求节点([1]基础状态预期!$D$107:$D$145,[1]基础状态预期!N$107:N$145,$C34)),0)</f>
        <v>0.64341531069556324</v>
      </c>
      <c r="N34" s="32">
        <f>IFERROR(IF(求节点([1]基础状态预期!$D$107:$D$145,[1]基础状态预期!O$107:O$145,$C34)&lt;=0,0,求节点([1]基础状态预期!$D$107:$D$145,[1]基础状态预期!O$107:O$145,$C34)),0)</f>
        <v>0</v>
      </c>
      <c r="O34" s="32">
        <f t="shared" si="5"/>
        <v>0</v>
      </c>
      <c r="P34" s="32">
        <f t="shared" si="6"/>
        <v>6</v>
      </c>
      <c r="Q34" s="32">
        <f t="shared" si="7"/>
        <v>10</v>
      </c>
      <c r="R34" s="32">
        <f t="shared" si="8"/>
        <v>22</v>
      </c>
      <c r="S34" s="32">
        <f t="shared" si="9"/>
        <v>50</v>
      </c>
      <c r="T34" s="32">
        <f>IFERROR(IF(求节点([1]基础状态预期!$D$107:$D$145,[1]基础状态预期!P$107:P$145,$C34)&lt;=0,0,求节点([1]基础状态预期!$D$107:$D$145,[1]基础状态预期!P$107:P$145,$C34)),0)</f>
        <v>0</v>
      </c>
      <c r="U34" s="32">
        <f>IFERROR(IF(求节点([1]基础状态预期!$D$107:$D$145,[1]基础状态预期!Q$107:Q$145,$C34)&lt;=0,0,求节点([1]基础状态预期!$D$107:$D$145,[1]基础状态预期!Q$107:Q$145,$C34)),0)</f>
        <v>0</v>
      </c>
      <c r="V34" s="32">
        <f>IFERROR(IF(求节点([1]基础状态预期!$D$107:$D$145,[1]基础状态预期!R$107:R$145,$C34)&lt;=0,0,求节点([1]基础状态预期!$D$107:$D$145,[1]基础状态预期!R$107:R$145,$C34)),0)</f>
        <v>1.1599999999999997</v>
      </c>
      <c r="W34" s="32">
        <f>IFERROR(IF(求节点([1]基础状态预期!$D$107:$D$145,[1]基础状态预期!S$107:S$145,$C34)&lt;=0,0,求节点([1]基础状态预期!$D$107:$D$145,[1]基础状态预期!S$107:S$145,$C34)),0)</f>
        <v>1.1599999999999999</v>
      </c>
      <c r="X34" s="32">
        <f>IFERROR(IF(求节点([1]基础状态预期!$D$107:$D$145,[1]基础状态预期!T$107:T$145,$C34)&lt;=0,0,求节点([1]基础状态预期!$D$107:$D$145,[1]基础状态预期!T$107:T$145,$C34)),0)</f>
        <v>0</v>
      </c>
      <c r="Y34" s="32">
        <f>IFERROR(IF(求节点([1]基础状态预期!$D$107:$D$145,[1]基础状态预期!U$107:U$145,$C34)&lt;=0,0,求节点([1]基础状态预期!$D$107:$D$145,[1]基础状态预期!U$107:U$145,$C34)),0)</f>
        <v>0</v>
      </c>
      <c r="Z34" s="32">
        <f>IFERROR(IF(求节点([1]基础状态预期!$D$107:$D$145,[1]基础状态预期!V$107:V$145,$C34)&lt;=0,0,求节点([1]基础状态预期!$D$107:$D$145,[1]基础状态预期!V$107:V$145,$C34)),0)</f>
        <v>0</v>
      </c>
      <c r="AA34" s="32">
        <f>IFERROR(IF(求节点([1]基础状态预期!$D$107:$D$145,[1]基础状态预期!W$107:W$145,$C34)&lt;=0,0,求节点([1]基础状态预期!$D$107:$D$145,[1]基础状态预期!W$107:W$145,$C34)),0)</f>
        <v>58</v>
      </c>
      <c r="AB34" s="32">
        <f>IFERROR(IF(求节点([1]基础状态预期!$D$107:$D$145,[1]基础状态预期!X$107:X$145,$C34)&lt;=0,0,求节点([1]基础状态预期!$D$107:$D$145,[1]基础状态预期!X$107:X$145,$C34)),0)</f>
        <v>58</v>
      </c>
      <c r="AC34" s="32">
        <f>IFERROR(IF(求节点([1]基础状态预期!$D$107:$D$145,[1]基础状态预期!Y$107:Y$145,$C34)&lt;=0,0,求节点([1]基础状态预期!$D$107:$D$145,[1]基础状态预期!Y$107:Y$145,$C34)),0)</f>
        <v>0</v>
      </c>
      <c r="AD34" s="32">
        <f>IFERROR(IF(求节点([1]基础状态预期!$D$107:$D$145,[1]基础状态预期!Z$107:Z$145,$C34)&lt;=0,0,求节点([1]基础状态预期!$D$107:$D$145,[1]基础状态预期!Z$107:Z$145,$C34)),0)</f>
        <v>0</v>
      </c>
      <c r="AE34" s="32">
        <f>IFERROR(IF(求节点([1]基础状态预期!$D$107:$D$145,[1]基础状态预期!AA$107:AA$145,$C34)&lt;=0,0,求节点([1]基础状态预期!$D$107:$D$145,[1]基础状态预期!AA$107:AA$145,$C34)),0)</f>
        <v>0</v>
      </c>
      <c r="AF34" s="32">
        <f>IFERROR(IF(求节点([1]基础状态预期!$D$107:$D$145,[1]基础状态预期!AB$107:AB$145,$C34)&lt;=0,0,求节点([1]基础状态预期!$D$107:$D$145,[1]基础状态预期!AB$107:AB$145,$C34)),0)</f>
        <v>0.51299912603960018</v>
      </c>
      <c r="AG34" s="32">
        <f>IFERROR(IF(求节点([1]基础状态预期!$D$107:$D$145,[1]基础状态预期!AC$107:AC$145,$C34)&lt;=0,0,求节点([1]基础状态预期!$D$107:$D$145,[1]基础状态预期!AC$107:AC$145,$C34)),0)</f>
        <v>1.156057934952843</v>
      </c>
      <c r="AH34" s="32">
        <f>IFERROR(IF(求节点([1]基础状态预期!$D$107:$D$145,[1]基础状态预期!AD$107:AD$145,$C34)&lt;=0,0,求节点([1]基础状态预期!$D$107:$D$145,[1]基础状态预期!AD$107:AD$145,$C34)),0)</f>
        <v>0</v>
      </c>
      <c r="AI34" s="15">
        <f t="shared" si="10"/>
        <v>0</v>
      </c>
      <c r="AJ34" s="15">
        <f t="shared" si="10"/>
        <v>0</v>
      </c>
      <c r="AK34" s="15">
        <f t="shared" si="10"/>
        <v>0</v>
      </c>
      <c r="AL34" s="15">
        <f t="shared" si="10"/>
        <v>10</v>
      </c>
      <c r="AM34" s="15">
        <f t="shared" si="10"/>
        <v>0</v>
      </c>
      <c r="AN34" s="15">
        <v>0</v>
      </c>
      <c r="AO34" s="15">
        <f>IFERROR(IF(求节点([1]各r阵容卡情况!$F$57:$F$73,[1]各r阵容卡情况!G$57:G$73,$C34)&lt;=0,0,求节点([1]各r阵容卡情况!$F$57:$F$73,[1]各r阵容卡情况!G$57:G$73,$C34)),0)</f>
        <v>6</v>
      </c>
      <c r="AP34" s="15">
        <f>IFERROR(IF(求节点([1]各r阵容卡情况!$F$57:$F$73,[1]各r阵容卡情况!H$57:H$73,$C34)&lt;=0,0,求节点([1]各r阵容卡情况!$F$57:$F$73,[1]各r阵容卡情况!H$57:H$73,$C34)),0)</f>
        <v>2.3832742851832127</v>
      </c>
      <c r="AQ34" s="15">
        <f>IFERROR(IF(求节点([1]各r阵容卡情况!$F$57:$F$73,[1]各r阵容卡情况!I$57:I$73,$C34)&lt;=0,0,求节点([1]各r阵容卡情况!$F$57:$F$73,[1]各r阵容卡情况!I$57:I$73,$C34)),0)</f>
        <v>0.38327428518321266</v>
      </c>
      <c r="AR34" s="15">
        <f>IFERROR(IF(求节点([1]各r阵容卡情况!$F$57:$F$73,[1]各r阵容卡情况!J$57:J$73,$C34)&lt;=0,0,求节点([1]各r阵容卡情况!$F$57:$F$73,[1]各r阵容卡情况!J$57:J$73,$C34)),0)</f>
        <v>0</v>
      </c>
      <c r="AS34" s="15">
        <v>0</v>
      </c>
      <c r="AT34" s="15">
        <f>IFERROR(IF(求节点([1]各r阵容卡情况!$F$57:$F$73,[1]各r阵容卡情况!K$57:K$73,$C34)&lt;=0,0,求节点([1]各r阵容卡情况!$F$57:$F$73,[1]各r阵容卡情况!K$57:K$73,$C34)),0)</f>
        <v>3</v>
      </c>
      <c r="AU34" s="15">
        <f>IFERROR(IF(求节点([1]各r阵容卡情况!$F$57:$F$73,[1]各r阵容卡情况!L$57:L$73,$C34)&lt;=0,0,求节点([1]各r阵容卡情况!$F$57:$F$73,[1]各r阵容卡情况!L$57:L$73,$C34)),0)</f>
        <v>4.2920840993282869</v>
      </c>
      <c r="AV34" s="15">
        <f>IFERROR(IF(求节点([1]各r阵容卡情况!$F$57:$F$73,[1]各r阵容卡情况!M$57:M$73,$C34)&lt;=0,0,求节点([1]各r阵容卡情况!$F$57:$F$73,[1]各r阵容卡情况!M$57:M$73,$C34)),0)</f>
        <v>0.64341531069556324</v>
      </c>
      <c r="AW34" s="15">
        <f>IFERROR(IF(求节点([1]各r阵容卡情况!$F$57:$F$73,[1]各r阵容卡情况!N$57:N$73,$C34)&lt;=0,0,求节点([1]各r阵容卡情况!$F$57:$F$73,[1]各r阵容卡情况!N$57:N$73,$C34)),0)</f>
        <v>0</v>
      </c>
      <c r="AX34" s="15">
        <f t="shared" si="11"/>
        <v>0</v>
      </c>
      <c r="AY34" s="15">
        <f t="shared" si="11"/>
        <v>15</v>
      </c>
      <c r="AZ34" s="15">
        <f t="shared" si="11"/>
        <v>30</v>
      </c>
      <c r="BA34" s="15">
        <f t="shared" si="11"/>
        <v>22</v>
      </c>
      <c r="BB34" s="15">
        <f t="shared" si="11"/>
        <v>50</v>
      </c>
      <c r="BC34" s="15">
        <v>0</v>
      </c>
      <c r="BD34" s="15">
        <f>IFERROR(IF(求节点([1]各r阵容卡情况!$F$57:$F$73,[1]各r阵容卡情况!S$57:S$73,$C34)&lt;=0,0,求节点([1]各r阵容卡情况!$F$57:$F$73,[1]各r阵容卡情况!S$57:S$73,$C34)),0)</f>
        <v>1.1599999999999999</v>
      </c>
      <c r="BE34" s="15">
        <f>IFERROR(IF(求节点([1]各r阵容卡情况!$F$57:$F$73,[1]各r阵容卡情况!T$57:T$73,$C34)&lt;=0,0,求节点([1]各r阵容卡情况!$F$57:$F$73,[1]各r阵容卡情况!T$57:T$73,$C34)),0)</f>
        <v>1.1599999999999999</v>
      </c>
      <c r="BF34" s="15">
        <f>IFERROR(IF(求节点([1]各r阵容卡情况!$F$57:$F$73,[1]各r阵容卡情况!U$57:U$73,$C34)&lt;=0,0,求节点([1]各r阵容卡情况!$F$57:$F$73,[1]各r阵容卡情况!U$57:U$73,$C34)),0)</f>
        <v>1.1599999999999999</v>
      </c>
      <c r="BG34" s="15">
        <f>IFERROR(IF(求节点([1]各r阵容卡情况!$F$57:$F$73,[1]各r阵容卡情况!V$57:V$73,$C34)&lt;=0,0,求节点([1]各r阵容卡情况!$F$57:$F$73,[1]各r阵容卡情况!V$57:V$73,$C34)),0)</f>
        <v>1.1599999999999999</v>
      </c>
      <c r="BH34" s="15">
        <f t="shared" si="12"/>
        <v>10</v>
      </c>
      <c r="BI34" s="15">
        <f t="shared" si="12"/>
        <v>10</v>
      </c>
      <c r="BJ34" s="15">
        <f t="shared" si="13"/>
        <v>29</v>
      </c>
      <c r="BK34" s="15">
        <f t="shared" si="14"/>
        <v>29</v>
      </c>
      <c r="BL34" s="15">
        <f t="shared" si="14"/>
        <v>29</v>
      </c>
      <c r="BM34" s="15">
        <v>0</v>
      </c>
      <c r="BN34" s="15">
        <f>IFERROR(IF(求节点([1]各r阵容卡情况!$F$57:$F$73,[1]各r阵容卡情况!AA$57:AA$73,$C34)&lt;=0,0,求节点([1]各r阵容卡情况!$F$57:$F$73,[1]各r阵容卡情况!AA$57:AA$73,$C34)),0)</f>
        <v>0</v>
      </c>
      <c r="BO34" s="15">
        <f>IFERROR(IF(求节点([1]各r阵容卡情况!$F$57:$F$73,[1]各r阵容卡情况!AB$57:AB$73,$C34)&lt;=0,0,求节点([1]各r阵容卡情况!$F$57:$F$73,[1]各r阵容卡情况!AB$57:AB$73,$C34)),0)</f>
        <v>1.0380768685801918</v>
      </c>
      <c r="BP34" s="15">
        <f>IFERROR(IF(求节点([1]各r阵容卡情况!$F$57:$F$73,[1]各r阵容卡情况!AC$57:AC$73,$C34)&lt;=0,0,求节点([1]各r阵容卡情况!$F$57:$F$73,[1]各r阵容卡情况!AC$57:AC$73,$C34)),0)</f>
        <v>1.0380768685801918</v>
      </c>
      <c r="BQ34" s="15">
        <f>IFERROR(IF(求节点([1]各r阵容卡情况!$F$57:$F$73,[1]各r阵容卡情况!AD$57:AD$73,$C34)&lt;=0,0,求节点([1]各r阵容卡情况!$F$57:$F$73,[1]各r阵容卡情况!AD$57:AD$73,$C34)),0)</f>
        <v>1.0380768685801918</v>
      </c>
      <c r="BR34" s="15">
        <f t="shared" si="15"/>
        <v>0</v>
      </c>
      <c r="BS34" s="15">
        <f t="shared" si="15"/>
        <v>0</v>
      </c>
      <c r="BT34" s="15">
        <f t="shared" si="15"/>
        <v>2</v>
      </c>
      <c r="BU34" s="15">
        <f t="shared" si="15"/>
        <v>10</v>
      </c>
      <c r="BV34" s="15">
        <f t="shared" si="15"/>
        <v>20</v>
      </c>
      <c r="CH34" s="27">
        <f t="shared" si="16"/>
        <v>0</v>
      </c>
      <c r="CI34" s="27">
        <f t="shared" si="16"/>
        <v>5.4753589299960606</v>
      </c>
      <c r="CJ34" s="27">
        <f t="shared" si="16"/>
        <v>2.1748803566679804</v>
      </c>
      <c r="CK34" s="27">
        <f t="shared" si="16"/>
        <v>0.34976071333596004</v>
      </c>
      <c r="CL34" s="27">
        <f t="shared" si="16"/>
        <v>0</v>
      </c>
    </row>
    <row r="35" spans="3:90" x14ac:dyDescent="0.15">
      <c r="C35" s="15">
        <v>30</v>
      </c>
      <c r="D35" s="15">
        <v>15</v>
      </c>
      <c r="E35" s="32">
        <f>IFERROR(IF(求节点([1]基础状态预期!$D$107:$D$145,[1]基础状态预期!F$107:F$145,$C35)&lt;=0,0,求节点([1]基础状态预期!$D$107:$D$145,[1]基础状态预期!F$107:F$145,$C35)),0)</f>
        <v>0</v>
      </c>
      <c r="F35" s="32">
        <f>IFERROR(IF(求节点([1]基础状态预期!$D$107:$D$145,[1]基础状态预期!G$107:G$145,$C35)&lt;=0,0,求节点([1]基础状态预期!$D$107:$D$145,[1]基础状态预期!G$107:G$145,$C35)),0)</f>
        <v>0</v>
      </c>
      <c r="G35" s="32">
        <f>IFERROR(IF(求节点([1]基础状态预期!$D$107:$D$145,[1]基础状态预期!H$107:H$145,$C35)&lt;=0,0,求节点([1]基础状态预期!$D$107:$D$145,[1]基础状态预期!H$107:H$145,$C35)),0)</f>
        <v>0</v>
      </c>
      <c r="H35" s="32">
        <f>IFERROR(IF(求节点([1]基础状态预期!$D$107:$D$145,[1]基础状态预期!I$107:I$145,$C35)&lt;=0,0,求节点([1]基础状态预期!$D$107:$D$145,[1]基础状态预期!I$107:I$145,$C35)),0)</f>
        <v>6</v>
      </c>
      <c r="I35" s="32">
        <f>IFERROR(IF(求节点([1]基础状态预期!$D$107:$D$145,[1]基础状态预期!J$107:J$145,$C35)&lt;=0,0,求节点([1]基础状态预期!$D$107:$D$145,[1]基础状态预期!J$107:J$145,$C35)),0)</f>
        <v>0</v>
      </c>
      <c r="J35" s="32">
        <f>IFERROR(IF(求节点([1]基础状态预期!$D$107:$D$145,[1]基础状态预期!K$107:K$145,$C35)&lt;=0,0,求节点([1]基础状态预期!$D$107:$D$145,[1]基础状态预期!K$107:K$145,$C35)),0)</f>
        <v>0</v>
      </c>
      <c r="K35" s="32">
        <f>IFERROR(IF(求节点([1]基础状态预期!$D$107:$D$145,[1]基础状态预期!L$107:L$145,$C35)&lt;=0,0,求节点([1]基础状态预期!$D$107:$D$145,[1]基础状态预期!L$107:L$145,$C35)),0)</f>
        <v>0</v>
      </c>
      <c r="L35" s="32">
        <f>IFERROR(IF(求节点([1]基础状态预期!$D$107:$D$145,[1]基础状态预期!M$107:M$145,$C35)&lt;=0,0,求节点([1]基础状态预期!$D$107:$D$145,[1]基础状态预期!M$107:M$145,$C35)),0)</f>
        <v>0</v>
      </c>
      <c r="M35" s="32">
        <f>IFERROR(IF(求节点([1]基础状态预期!$D$107:$D$145,[1]基础状态预期!N$107:N$145,$C35)&lt;=0,0,求节点([1]基础状态预期!$D$107:$D$145,[1]基础状态预期!N$107:N$145,$C35)),0)</f>
        <v>0.75715178896814073</v>
      </c>
      <c r="N35" s="32">
        <f>IFERROR(IF(求节点([1]基础状态预期!$D$107:$D$145,[1]基础状态预期!O$107:O$145,$C35)&lt;=0,0,求节点([1]基础状态预期!$D$107:$D$145,[1]基础状态预期!O$107:O$145,$C35)),0)</f>
        <v>0</v>
      </c>
      <c r="O35" s="32">
        <f t="shared" si="5"/>
        <v>0</v>
      </c>
      <c r="P35" s="32">
        <f t="shared" si="6"/>
        <v>6</v>
      </c>
      <c r="Q35" s="32">
        <f t="shared" si="7"/>
        <v>10</v>
      </c>
      <c r="R35" s="32">
        <f t="shared" si="8"/>
        <v>22</v>
      </c>
      <c r="S35" s="32">
        <f t="shared" si="9"/>
        <v>50</v>
      </c>
      <c r="T35" s="32">
        <f>IFERROR(IF(求节点([1]基础状态预期!$D$107:$D$145,[1]基础状态预期!P$107:P$145,$C35)&lt;=0,0,求节点([1]基础状态预期!$D$107:$D$145,[1]基础状态预期!P$107:P$145,$C35)),0)</f>
        <v>0</v>
      </c>
      <c r="U35" s="32">
        <f>IFERROR(IF(求节点([1]基础状态预期!$D$107:$D$145,[1]基础状态预期!Q$107:Q$145,$C35)&lt;=0,0,求节点([1]基础状态预期!$D$107:$D$145,[1]基础状态预期!Q$107:Q$145,$C35)),0)</f>
        <v>0</v>
      </c>
      <c r="V35" s="32">
        <f>IFERROR(IF(求节点([1]基础状态预期!$D$107:$D$145,[1]基础状态预期!R$107:R$145,$C35)&lt;=0,0,求节点([1]基础状态预期!$D$107:$D$145,[1]基础状态预期!R$107:R$145,$C35)),0)</f>
        <v>1.1999999999999997</v>
      </c>
      <c r="W35" s="32">
        <f>IFERROR(IF(求节点([1]基础状态预期!$D$107:$D$145,[1]基础状态预期!S$107:S$145,$C35)&lt;=0,0,求节点([1]基础状态预期!$D$107:$D$145,[1]基础状态预期!S$107:S$145,$C35)),0)</f>
        <v>1.2</v>
      </c>
      <c r="X35" s="32">
        <f>IFERROR(IF(求节点([1]基础状态预期!$D$107:$D$145,[1]基础状态预期!T$107:T$145,$C35)&lt;=0,0,求节点([1]基础状态预期!$D$107:$D$145,[1]基础状态预期!T$107:T$145,$C35)),0)</f>
        <v>0</v>
      </c>
      <c r="Y35" s="32">
        <f>IFERROR(IF(求节点([1]基础状态预期!$D$107:$D$145,[1]基础状态预期!U$107:U$145,$C35)&lt;=0,0,求节点([1]基础状态预期!$D$107:$D$145,[1]基础状态预期!U$107:U$145,$C35)),0)</f>
        <v>0</v>
      </c>
      <c r="Z35" s="32">
        <f>IFERROR(IF(求节点([1]基础状态预期!$D$107:$D$145,[1]基础状态预期!V$107:V$145,$C35)&lt;=0,0,求节点([1]基础状态预期!$D$107:$D$145,[1]基础状态预期!V$107:V$145,$C35)),0)</f>
        <v>0</v>
      </c>
      <c r="AA35" s="32">
        <f>IFERROR(IF(求节点([1]基础状态预期!$D$107:$D$145,[1]基础状态预期!W$107:W$145,$C35)&lt;=0,0,求节点([1]基础状态预期!$D$107:$D$145,[1]基础状态预期!W$107:W$145,$C35)),0)</f>
        <v>60</v>
      </c>
      <c r="AB35" s="32">
        <f>IFERROR(IF(求节点([1]基础状态预期!$D$107:$D$145,[1]基础状态预期!X$107:X$145,$C35)&lt;=0,0,求节点([1]基础状态预期!$D$107:$D$145,[1]基础状态预期!X$107:X$145,$C35)),0)</f>
        <v>60</v>
      </c>
      <c r="AC35" s="32">
        <f>IFERROR(IF(求节点([1]基础状态预期!$D$107:$D$145,[1]基础状态预期!Y$107:Y$145,$C35)&lt;=0,0,求节点([1]基础状态预期!$D$107:$D$145,[1]基础状态预期!Y$107:Y$145,$C35)),0)</f>
        <v>0</v>
      </c>
      <c r="AD35" s="32">
        <f>IFERROR(IF(求节点([1]基础状态预期!$D$107:$D$145,[1]基础状态预期!Z$107:Z$145,$C35)&lt;=0,0,求节点([1]基础状态预期!$D$107:$D$145,[1]基础状态预期!Z$107:Z$145,$C35)),0)</f>
        <v>0</v>
      </c>
      <c r="AE35" s="32">
        <f>IFERROR(IF(求节点([1]基础状态预期!$D$107:$D$145,[1]基础状态预期!AA$107:AA$145,$C35)&lt;=0,0,求节点([1]基础状态预期!$D$107:$D$145,[1]基础状态预期!AA$107:AA$145,$C35)),0)</f>
        <v>0</v>
      </c>
      <c r="AF35" s="32">
        <f>IFERROR(IF(求节点([1]基础状态预期!$D$107:$D$145,[1]基础状态预期!AB$107:AB$145,$C35)&lt;=0,0,求节点([1]基础状态预期!$D$107:$D$145,[1]基础状态预期!AB$107:AB$145,$C35)),0)</f>
        <v>0.53068875107544855</v>
      </c>
      <c r="AG35" s="32">
        <f>IFERROR(IF(求节点([1]基础状态预期!$D$107:$D$145,[1]基础状态预期!AC$107:AC$145,$C35)&lt;=0,0,求节点([1]基础状态预期!$D$107:$D$145,[1]基础状态预期!AC$107:AC$145,$C35)),0)</f>
        <v>1.2828420535828027</v>
      </c>
      <c r="AH35" s="32">
        <f>IFERROR(IF(求节点([1]基础状态预期!$D$107:$D$145,[1]基础状态预期!AD$107:AD$145,$C35)&lt;=0,0,求节点([1]基础状态预期!$D$107:$D$145,[1]基础状态预期!AD$107:AD$145,$C35)),0)</f>
        <v>0</v>
      </c>
      <c r="AI35" s="15">
        <f t="shared" si="10"/>
        <v>0</v>
      </c>
      <c r="AJ35" s="15">
        <f t="shared" si="10"/>
        <v>0</v>
      </c>
      <c r="AK35" s="15">
        <f t="shared" si="10"/>
        <v>0</v>
      </c>
      <c r="AL35" s="15">
        <f t="shared" si="10"/>
        <v>10</v>
      </c>
      <c r="AM35" s="15">
        <f t="shared" si="10"/>
        <v>0</v>
      </c>
      <c r="AN35" s="15">
        <v>0</v>
      </c>
      <c r="AO35" s="15">
        <f>IFERROR(IF(求节点([1]各r阵容卡情况!$F$57:$F$73,[1]各r阵容卡情况!G$57:G$73,$C35)&lt;=0,0,求节点([1]各r阵容卡情况!$F$57:$F$73,[1]各r阵容卡情况!G$57:G$73,$C35)),0)</f>
        <v>6</v>
      </c>
      <c r="AP35" s="15">
        <f>IFERROR(IF(求节点([1]各r阵容卡情况!$F$57:$F$73,[1]各r阵容卡情况!H$57:H$73,$C35)&lt;=0,0,求节点([1]各r阵容卡情况!$F$57:$F$73,[1]各r阵容卡情况!H$57:H$73,$C35)),0)</f>
        <v>2.694652828383628</v>
      </c>
      <c r="AQ35" s="15">
        <f>IFERROR(IF(求节点([1]各r阵容卡情况!$F$57:$F$73,[1]各r阵容卡情况!I$57:I$73,$C35)&lt;=0,0,求节点([1]各r阵容卡情况!$F$57:$F$73,[1]各r阵容卡情况!I$57:I$73,$C35)),0)</f>
        <v>0.69465282838362807</v>
      </c>
      <c r="AR35" s="15">
        <f>IFERROR(IF(求节点([1]各r阵容卡情况!$F$57:$F$73,[1]各r阵容卡情况!J$57:J$73,$C35)&lt;=0,0,求节点([1]各r阵容卡情况!$F$57:$F$73,[1]各r阵容卡情况!J$57:J$73,$C35)),0)</f>
        <v>0</v>
      </c>
      <c r="AS35" s="15">
        <v>0</v>
      </c>
      <c r="AT35" s="15">
        <f>IFERROR(IF(求节点([1]各r阵容卡情况!$F$57:$F$73,[1]各r阵容卡情况!K$57:K$73,$C35)&lt;=0,0,求节点([1]各r阵容卡情况!$F$57:$F$73,[1]各r阵容卡情况!K$57:K$73,$C35)),0)</f>
        <v>3</v>
      </c>
      <c r="AU35" s="15">
        <f>IFERROR(IF(求节点([1]各r阵容卡情况!$F$57:$F$73,[1]各r阵容卡情况!L$57:L$73,$C35)&lt;=0,0,求节点([1]各r阵容卡情况!$F$57:$F$73,[1]各r阵容卡情况!L$57:L$73,$C35)),0)</f>
        <v>4.4727981304531923</v>
      </c>
      <c r="AV35" s="15">
        <f>IFERROR(IF(求节点([1]各r阵容卡情况!$F$57:$F$73,[1]各r阵容卡情况!M$57:M$73,$C35)&lt;=0,0,求节点([1]各r阵容卡情况!$F$57:$F$73,[1]各r阵容卡情况!M$57:M$73,$C35)),0)</f>
        <v>0.75715178896814073</v>
      </c>
      <c r="AW35" s="15">
        <f>IFERROR(IF(求节点([1]各r阵容卡情况!$F$57:$F$73,[1]各r阵容卡情况!N$57:N$73,$C35)&lt;=0,0,求节点([1]各r阵容卡情况!$F$57:$F$73,[1]各r阵容卡情况!N$57:N$73,$C35)),0)</f>
        <v>0</v>
      </c>
      <c r="AX35" s="15">
        <f t="shared" si="11"/>
        <v>0</v>
      </c>
      <c r="AY35" s="15">
        <f t="shared" si="11"/>
        <v>15</v>
      </c>
      <c r="AZ35" s="15">
        <f t="shared" si="11"/>
        <v>30</v>
      </c>
      <c r="BA35" s="15">
        <f t="shared" si="11"/>
        <v>22</v>
      </c>
      <c r="BB35" s="15">
        <f t="shared" si="11"/>
        <v>50</v>
      </c>
      <c r="BC35" s="15">
        <v>0</v>
      </c>
      <c r="BD35" s="15">
        <f>IFERROR(IF(求节点([1]各r阵容卡情况!$F$57:$F$73,[1]各r阵容卡情况!S$57:S$73,$C35)&lt;=0,0,求节点([1]各r阵容卡情况!$F$57:$F$73,[1]各r阵容卡情况!S$57:S$73,$C35)),0)</f>
        <v>1.2</v>
      </c>
      <c r="BE35" s="15">
        <f>IFERROR(IF(求节点([1]各r阵容卡情况!$F$57:$F$73,[1]各r阵容卡情况!T$57:T$73,$C35)&lt;=0,0,求节点([1]各r阵容卡情况!$F$57:$F$73,[1]各r阵容卡情况!T$57:T$73,$C35)),0)</f>
        <v>1.2</v>
      </c>
      <c r="BF35" s="15">
        <f>IFERROR(IF(求节点([1]各r阵容卡情况!$F$57:$F$73,[1]各r阵容卡情况!U$57:U$73,$C35)&lt;=0,0,求节点([1]各r阵容卡情况!$F$57:$F$73,[1]各r阵容卡情况!U$57:U$73,$C35)),0)</f>
        <v>1.2</v>
      </c>
      <c r="BG35" s="15">
        <f>IFERROR(IF(求节点([1]各r阵容卡情况!$F$57:$F$73,[1]各r阵容卡情况!V$57:V$73,$C35)&lt;=0,0,求节点([1]各r阵容卡情况!$F$57:$F$73,[1]各r阵容卡情况!V$57:V$73,$C35)),0)</f>
        <v>1.2</v>
      </c>
      <c r="BH35" s="15">
        <f t="shared" si="12"/>
        <v>10</v>
      </c>
      <c r="BI35" s="15">
        <f t="shared" si="12"/>
        <v>10</v>
      </c>
      <c r="BJ35" s="15">
        <f t="shared" si="13"/>
        <v>30</v>
      </c>
      <c r="BK35" s="15">
        <f t="shared" si="14"/>
        <v>30</v>
      </c>
      <c r="BL35" s="15">
        <f t="shared" si="14"/>
        <v>30</v>
      </c>
      <c r="BM35" s="15">
        <v>0</v>
      </c>
      <c r="BN35" s="15">
        <f>IFERROR(IF(求节点([1]各r阵容卡情况!$F$57:$F$73,[1]各r阵容卡情况!AA$57:AA$73,$C35)&lt;=0,0,求节点([1]各r阵容卡情况!$F$57:$F$73,[1]各r阵容卡情况!AA$57:AA$73,$C35)),0)</f>
        <v>0</v>
      </c>
      <c r="BO35" s="15">
        <f>IFERROR(IF(求节点([1]各r阵容卡情况!$F$57:$F$73,[1]各r阵容卡情况!AB$57:AB$73,$C35)&lt;=0,0,求节点([1]各r阵容卡情况!$F$57:$F$73,[1]各r阵容卡情况!AB$57:AB$73,$C35)),0)</f>
        <v>1.069011163748119</v>
      </c>
      <c r="BP35" s="15">
        <f>IFERROR(IF(求节点([1]各r阵容卡情况!$F$57:$F$73,[1]各r阵容卡情况!AC$57:AC$73,$C35)&lt;=0,0,求节点([1]各r阵容卡情况!$F$57:$F$73,[1]各r阵容卡情况!AC$57:AC$73,$C35)),0)</f>
        <v>1.069011163748119</v>
      </c>
      <c r="BQ35" s="15">
        <f>IFERROR(IF(求节点([1]各r阵容卡情况!$F$57:$F$73,[1]各r阵容卡情况!AD$57:AD$73,$C35)&lt;=0,0,求节点([1]各r阵容卡情况!$F$57:$F$73,[1]各r阵容卡情况!AD$57:AD$73,$C35)),0)</f>
        <v>1.069011163748119</v>
      </c>
      <c r="BR35" s="15">
        <f t="shared" si="15"/>
        <v>0</v>
      </c>
      <c r="BS35" s="15">
        <f t="shared" si="15"/>
        <v>0</v>
      </c>
      <c r="BT35" s="15">
        <f t="shared" si="15"/>
        <v>2</v>
      </c>
      <c r="BU35" s="15">
        <f t="shared" si="15"/>
        <v>10</v>
      </c>
      <c r="BV35" s="15">
        <f t="shared" si="15"/>
        <v>20</v>
      </c>
      <c r="CH35" s="27">
        <f t="shared" si="16"/>
        <v>0</v>
      </c>
      <c r="CI35" s="27">
        <f t="shared" si="16"/>
        <v>5.7512239961088065</v>
      </c>
      <c r="CJ35" s="27">
        <f t="shared" si="16"/>
        <v>2.582925334630398</v>
      </c>
      <c r="CK35" s="27">
        <f t="shared" si="16"/>
        <v>0.66585066926079572</v>
      </c>
      <c r="CL35" s="27">
        <f t="shared" si="16"/>
        <v>0</v>
      </c>
    </row>
    <row r="36" spans="3:90" x14ac:dyDescent="0.15">
      <c r="C36" s="15">
        <v>31</v>
      </c>
      <c r="D36" s="15">
        <v>15</v>
      </c>
      <c r="E36" s="32">
        <f>IFERROR(IF(求节点([1]基础状态预期!$D$107:$D$145,[1]基础状态预期!F$107:F$145,$C36)&lt;=0,0,求节点([1]基础状态预期!$D$107:$D$145,[1]基础状态预期!F$107:F$145,$C36)),0)</f>
        <v>0</v>
      </c>
      <c r="F36" s="32">
        <f>IFERROR(IF(求节点([1]基础状态预期!$D$107:$D$145,[1]基础状态预期!G$107:G$145,$C36)&lt;=0,0,求节点([1]基础状态预期!$D$107:$D$145,[1]基础状态预期!G$107:G$145,$C36)),0)</f>
        <v>0</v>
      </c>
      <c r="G36" s="32">
        <f>IFERROR(IF(求节点([1]基础状态预期!$D$107:$D$145,[1]基础状态预期!H$107:H$145,$C36)&lt;=0,0,求节点([1]基础状态预期!$D$107:$D$145,[1]基础状态预期!H$107:H$145,$C36)),0)</f>
        <v>0</v>
      </c>
      <c r="H36" s="32">
        <f>IFERROR(IF(求节点([1]基础状态预期!$D$107:$D$145,[1]基础状态预期!I$107:I$145,$C36)&lt;=0,0,求节点([1]基础状态预期!$D$107:$D$145,[1]基础状态预期!I$107:I$145,$C36)),0)</f>
        <v>6</v>
      </c>
      <c r="I36" s="32">
        <f>IFERROR(IF(求节点([1]基础状态预期!$D$107:$D$145,[1]基础状态预期!J$107:J$145,$C36)&lt;=0,0,求节点([1]基础状态预期!$D$107:$D$145,[1]基础状态预期!J$107:J$145,$C36)),0)</f>
        <v>0</v>
      </c>
      <c r="J36" s="32">
        <f>IFERROR(IF(求节点([1]基础状态预期!$D$107:$D$145,[1]基础状态预期!K$107:K$145,$C36)&lt;=0,0,求节点([1]基础状态预期!$D$107:$D$145,[1]基础状态预期!K$107:K$145,$C36)),0)</f>
        <v>0</v>
      </c>
      <c r="K36" s="32">
        <f>IFERROR(IF(求节点([1]基础状态预期!$D$107:$D$145,[1]基础状态预期!L$107:L$145,$C36)&lt;=0,0,求节点([1]基础状态预期!$D$107:$D$145,[1]基础状态预期!L$107:L$145,$C36)),0)</f>
        <v>0</v>
      </c>
      <c r="L36" s="32">
        <f>IFERROR(IF(求节点([1]基础状态预期!$D$107:$D$145,[1]基础状态预期!M$107:M$145,$C36)&lt;=0,0,求节点([1]基础状态预期!$D$107:$D$145,[1]基础状态预期!M$107:M$145,$C36)),0)</f>
        <v>0</v>
      </c>
      <c r="M36" s="32">
        <f>IFERROR(IF(求节点([1]基础状态预期!$D$107:$D$145,[1]基础状态预期!N$107:N$145,$C36)&lt;=0,0,求节点([1]基础状态预期!$D$107:$D$145,[1]基础状态预期!N$107:N$145,$C36)),0)</f>
        <v>0.87088826724071811</v>
      </c>
      <c r="N36" s="32">
        <f>IFERROR(IF(求节点([1]基础状态预期!$D$107:$D$145,[1]基础状态预期!O$107:O$145,$C36)&lt;=0,0,求节点([1]基础状态预期!$D$107:$D$145,[1]基础状态预期!O$107:O$145,$C36)),0)</f>
        <v>0</v>
      </c>
      <c r="O36" s="32">
        <f t="shared" si="5"/>
        <v>0</v>
      </c>
      <c r="P36" s="32">
        <f t="shared" si="6"/>
        <v>6</v>
      </c>
      <c r="Q36" s="32">
        <f t="shared" si="7"/>
        <v>10</v>
      </c>
      <c r="R36" s="32">
        <f t="shared" si="8"/>
        <v>22</v>
      </c>
      <c r="S36" s="32">
        <f t="shared" si="9"/>
        <v>50</v>
      </c>
      <c r="T36" s="32">
        <f>IFERROR(IF(求节点([1]基础状态预期!$D$107:$D$145,[1]基础状态预期!P$107:P$145,$C36)&lt;=0,0,求节点([1]基础状态预期!$D$107:$D$145,[1]基础状态预期!P$107:P$145,$C36)),0)</f>
        <v>0</v>
      </c>
      <c r="U36" s="32">
        <f>IFERROR(IF(求节点([1]基础状态预期!$D$107:$D$145,[1]基础状态预期!Q$107:Q$145,$C36)&lt;=0,0,求节点([1]基础状态预期!$D$107:$D$145,[1]基础状态预期!Q$107:Q$145,$C36)),0)</f>
        <v>0</v>
      </c>
      <c r="V36" s="32">
        <f>IFERROR(IF(求节点([1]基础状态预期!$D$107:$D$145,[1]基础状态预期!R$107:R$145,$C36)&lt;=0,0,求节点([1]基础状态预期!$D$107:$D$145,[1]基础状态预期!R$107:R$145,$C36)),0)</f>
        <v>1.2399999999999998</v>
      </c>
      <c r="W36" s="32">
        <f>IFERROR(IF(求节点([1]基础状态预期!$D$107:$D$145,[1]基础状态预期!S$107:S$145,$C36)&lt;=0,0,求节点([1]基础状态预期!$D$107:$D$145,[1]基础状态预期!S$107:S$145,$C36)),0)</f>
        <v>1.24</v>
      </c>
      <c r="X36" s="32">
        <f>IFERROR(IF(求节点([1]基础状态预期!$D$107:$D$145,[1]基础状态预期!T$107:T$145,$C36)&lt;=0,0,求节点([1]基础状态预期!$D$107:$D$145,[1]基础状态预期!T$107:T$145,$C36)),0)</f>
        <v>0</v>
      </c>
      <c r="Y36" s="32">
        <f>IFERROR(IF(求节点([1]基础状态预期!$D$107:$D$145,[1]基础状态预期!U$107:U$145,$C36)&lt;=0,0,求节点([1]基础状态预期!$D$107:$D$145,[1]基础状态预期!U$107:U$145,$C36)),0)</f>
        <v>0</v>
      </c>
      <c r="Z36" s="32">
        <f>IFERROR(IF(求节点([1]基础状态预期!$D$107:$D$145,[1]基础状态预期!V$107:V$145,$C36)&lt;=0,0,求节点([1]基础状态预期!$D$107:$D$145,[1]基础状态预期!V$107:V$145,$C36)),0)</f>
        <v>0</v>
      </c>
      <c r="AA36" s="32">
        <f>IFERROR(IF(求节点([1]基础状态预期!$D$107:$D$145,[1]基础状态预期!W$107:W$145,$C36)&lt;=0,0,求节点([1]基础状态预期!$D$107:$D$145,[1]基础状态预期!W$107:W$145,$C36)),0)</f>
        <v>62</v>
      </c>
      <c r="AB36" s="32">
        <f>IFERROR(IF(求节点([1]基础状态预期!$D$107:$D$145,[1]基础状态预期!X$107:X$145,$C36)&lt;=0,0,求节点([1]基础状态预期!$D$107:$D$145,[1]基础状态预期!X$107:X$145,$C36)),0)</f>
        <v>62</v>
      </c>
      <c r="AC36" s="32">
        <f>IFERROR(IF(求节点([1]基础状态预期!$D$107:$D$145,[1]基础状态预期!Y$107:Y$145,$C36)&lt;=0,0,求节点([1]基础状态预期!$D$107:$D$145,[1]基础状态预期!Y$107:Y$145,$C36)),0)</f>
        <v>0</v>
      </c>
      <c r="AD36" s="32">
        <f>IFERROR(IF(求节点([1]基础状态预期!$D$107:$D$145,[1]基础状态预期!Z$107:Z$145,$C36)&lt;=0,0,求节点([1]基础状态预期!$D$107:$D$145,[1]基础状态预期!Z$107:Z$145,$C36)),0)</f>
        <v>0</v>
      </c>
      <c r="AE36" s="32">
        <f>IFERROR(IF(求节点([1]基础状态预期!$D$107:$D$145,[1]基础状态预期!AA$107:AA$145,$C36)&lt;=0,0,求节点([1]基础状态预期!$D$107:$D$145,[1]基础状态预期!AA$107:AA$145,$C36)),0)</f>
        <v>0</v>
      </c>
      <c r="AF36" s="32">
        <f>IFERROR(IF(求节点([1]基础状态预期!$D$107:$D$145,[1]基础状态预期!AB$107:AB$145,$C36)&lt;=0,0,求节点([1]基础状态预期!$D$107:$D$145,[1]基础状态预期!AB$107:AB$145,$C36)),0)</f>
        <v>0.54837837611129681</v>
      </c>
      <c r="AG36" s="32">
        <f>IFERROR(IF(求节点([1]基础状态预期!$D$107:$D$145,[1]基础状态预期!AC$107:AC$145,$C36)&lt;=0,0,求节点([1]基础状态预期!$D$107:$D$145,[1]基础状态预期!AC$107:AC$145,$C36)),0)</f>
        <v>1.4096261722127623</v>
      </c>
      <c r="AH36" s="32">
        <f>IFERROR(IF(求节点([1]基础状态预期!$D$107:$D$145,[1]基础状态预期!AD$107:AD$145,$C36)&lt;=0,0,求节点([1]基础状态预期!$D$107:$D$145,[1]基础状态预期!AD$107:AD$145,$C36)),0)</f>
        <v>0</v>
      </c>
      <c r="AI36" s="15">
        <f t="shared" si="10"/>
        <v>0</v>
      </c>
      <c r="AJ36" s="15">
        <f t="shared" si="10"/>
        <v>0</v>
      </c>
      <c r="AK36" s="15">
        <f t="shared" si="10"/>
        <v>0</v>
      </c>
      <c r="AL36" s="15">
        <f t="shared" si="10"/>
        <v>10</v>
      </c>
      <c r="AM36" s="15">
        <f t="shared" si="10"/>
        <v>0</v>
      </c>
      <c r="AN36" s="15">
        <v>0</v>
      </c>
      <c r="AO36" s="15">
        <f>IFERROR(IF(求节点([1]各r阵容卡情况!$F$57:$F$73,[1]各r阵容卡情况!G$57:G$73,$C36)&lt;=0,0,求节点([1]各r阵容卡情况!$F$57:$F$73,[1]各r阵容卡情况!G$57:G$73,$C36)),0)</f>
        <v>6</v>
      </c>
      <c r="AP36" s="15">
        <f>IFERROR(IF(求节点([1]各r阵容卡情况!$F$57:$F$73,[1]各r阵容卡情况!H$57:H$73,$C36)&lt;=0,0,求节点([1]各r阵容卡情况!$F$57:$F$73,[1]各r阵容卡情况!H$57:H$73,$C36)),0)</f>
        <v>3.0060313715840437</v>
      </c>
      <c r="AQ36" s="15">
        <f>IFERROR(IF(求节点([1]各r阵容卡情况!$F$57:$F$73,[1]各r阵容卡情况!I$57:I$73,$C36)&lt;=0,0,求节点([1]各r阵容卡情况!$F$57:$F$73,[1]各r阵容卡情况!I$57:I$73,$C36)),0)</f>
        <v>1.0060313715840434</v>
      </c>
      <c r="AR36" s="15">
        <f>IFERROR(IF(求节点([1]各r阵容卡情况!$F$57:$F$73,[1]各r阵容卡情况!J$57:J$73,$C36)&lt;=0,0,求节点([1]各r阵容卡情况!$F$57:$F$73,[1]各r阵容卡情况!J$57:J$73,$C36)),0)</f>
        <v>0</v>
      </c>
      <c r="AS36" s="15">
        <v>0</v>
      </c>
      <c r="AT36" s="15">
        <f>IFERROR(IF(求节点([1]各r阵容卡情况!$F$57:$F$73,[1]各r阵容卡情况!K$57:K$73,$C36)&lt;=0,0,求节点([1]各r阵容卡情况!$F$57:$F$73,[1]各r阵容卡情况!K$57:K$73,$C36)),0)</f>
        <v>3</v>
      </c>
      <c r="AU36" s="15">
        <f>IFERROR(IF(求节点([1]各r阵容卡情况!$F$57:$F$73,[1]各r阵容卡情况!L$57:L$73,$C36)&lt;=0,0,求节点([1]各r阵容卡情况!$F$57:$F$73,[1]各r阵容卡情况!L$57:L$73,$C36)),0)</f>
        <v>4.6535121615780977</v>
      </c>
      <c r="AV36" s="15">
        <f>IFERROR(IF(求节点([1]各r阵容卡情况!$F$57:$F$73,[1]各r阵容卡情况!M$57:M$73,$C36)&lt;=0,0,求节点([1]各r阵容卡情况!$F$57:$F$73,[1]各r阵容卡情况!M$57:M$73,$C36)),0)</f>
        <v>0.87088826724071811</v>
      </c>
      <c r="AW36" s="15">
        <f>IFERROR(IF(求节点([1]各r阵容卡情况!$F$57:$F$73,[1]各r阵容卡情况!N$57:N$73,$C36)&lt;=0,0,求节点([1]各r阵容卡情况!$F$57:$F$73,[1]各r阵容卡情况!N$57:N$73,$C36)),0)</f>
        <v>0</v>
      </c>
      <c r="AX36" s="15">
        <f t="shared" si="11"/>
        <v>0</v>
      </c>
      <c r="AY36" s="15">
        <f t="shared" si="11"/>
        <v>15</v>
      </c>
      <c r="AZ36" s="15">
        <f t="shared" si="11"/>
        <v>30</v>
      </c>
      <c r="BA36" s="15">
        <f t="shared" si="11"/>
        <v>22</v>
      </c>
      <c r="BB36" s="15">
        <f t="shared" si="11"/>
        <v>50</v>
      </c>
      <c r="BC36" s="15">
        <v>0</v>
      </c>
      <c r="BD36" s="15">
        <f>IFERROR(IF(求节点([1]各r阵容卡情况!$F$57:$F$73,[1]各r阵容卡情况!S$57:S$73,$C36)&lt;=0,0,求节点([1]各r阵容卡情况!$F$57:$F$73,[1]各r阵容卡情况!S$57:S$73,$C36)),0)</f>
        <v>1.24</v>
      </c>
      <c r="BE36" s="15">
        <f>IFERROR(IF(求节点([1]各r阵容卡情况!$F$57:$F$73,[1]各r阵容卡情况!T$57:T$73,$C36)&lt;=0,0,求节点([1]各r阵容卡情况!$F$57:$F$73,[1]各r阵容卡情况!T$57:T$73,$C36)),0)</f>
        <v>1.24</v>
      </c>
      <c r="BF36" s="15">
        <f>IFERROR(IF(求节点([1]各r阵容卡情况!$F$57:$F$73,[1]各r阵容卡情况!U$57:U$73,$C36)&lt;=0,0,求节点([1]各r阵容卡情况!$F$57:$F$73,[1]各r阵容卡情况!U$57:U$73,$C36)),0)</f>
        <v>1.24</v>
      </c>
      <c r="BG36" s="15">
        <f>IFERROR(IF(求节点([1]各r阵容卡情况!$F$57:$F$73,[1]各r阵容卡情况!V$57:V$73,$C36)&lt;=0,0,求节点([1]各r阵容卡情况!$F$57:$F$73,[1]各r阵容卡情况!V$57:V$73,$C36)),0)</f>
        <v>1.24</v>
      </c>
      <c r="BH36" s="15">
        <f t="shared" si="12"/>
        <v>10</v>
      </c>
      <c r="BI36" s="15">
        <f t="shared" si="12"/>
        <v>10</v>
      </c>
      <c r="BJ36" s="15">
        <f t="shared" si="13"/>
        <v>31</v>
      </c>
      <c r="BK36" s="15">
        <f t="shared" si="14"/>
        <v>31</v>
      </c>
      <c r="BL36" s="15">
        <f t="shared" si="14"/>
        <v>31</v>
      </c>
      <c r="BM36" s="15">
        <v>0</v>
      </c>
      <c r="BN36" s="15">
        <f>IFERROR(IF(求节点([1]各r阵容卡情况!$F$57:$F$73,[1]各r阵容卡情况!AA$57:AA$73,$C36)&lt;=0,0,求节点([1]各r阵容卡情况!$F$57:$F$73,[1]各r阵容卡情况!AA$57:AA$73,$C36)),0)</f>
        <v>0</v>
      </c>
      <c r="BO36" s="15">
        <f>IFERROR(IF(求节点([1]各r阵容卡情况!$F$57:$F$73,[1]各r阵容卡情况!AB$57:AB$73,$C36)&lt;=0,0,求节点([1]各r阵容卡情况!$F$57:$F$73,[1]各r阵容卡情况!AB$57:AB$73,$C36)),0)</f>
        <v>1.0999454589160462</v>
      </c>
      <c r="BP36" s="15">
        <f>IFERROR(IF(求节点([1]各r阵容卡情况!$F$57:$F$73,[1]各r阵容卡情况!AC$57:AC$73,$C36)&lt;=0,0,求节点([1]各r阵容卡情况!$F$57:$F$73,[1]各r阵容卡情况!AC$57:AC$73,$C36)),0)</f>
        <v>1.0999454589160462</v>
      </c>
      <c r="BQ36" s="15">
        <f>IFERROR(IF(求节点([1]各r阵容卡情况!$F$57:$F$73,[1]各r阵容卡情况!AD$57:AD$73,$C36)&lt;=0,0,求节点([1]各r阵容卡情况!$F$57:$F$73,[1]各r阵容卡情况!AD$57:AD$73,$C36)),0)</f>
        <v>1.0999454589160462</v>
      </c>
      <c r="BR36" s="15">
        <f t="shared" si="15"/>
        <v>0</v>
      </c>
      <c r="BS36" s="15">
        <f t="shared" si="15"/>
        <v>0</v>
      </c>
      <c r="BT36" s="15">
        <f t="shared" si="15"/>
        <v>2</v>
      </c>
      <c r="BU36" s="15">
        <f t="shared" si="15"/>
        <v>10</v>
      </c>
      <c r="BV36" s="15">
        <f t="shared" si="15"/>
        <v>20</v>
      </c>
      <c r="CH36" s="27">
        <f t="shared" si="16"/>
        <v>0</v>
      </c>
      <c r="CI36" s="27">
        <f t="shared" si="16"/>
        <v>5.3934939667500466</v>
      </c>
      <c r="CJ36" s="27">
        <f t="shared" si="16"/>
        <v>2.7021686777499845</v>
      </c>
      <c r="CK36" s="27">
        <f t="shared" si="16"/>
        <v>0.90433735549996874</v>
      </c>
      <c r="CL36" s="27">
        <f t="shared" si="16"/>
        <v>0</v>
      </c>
    </row>
    <row r="37" spans="3:90" x14ac:dyDescent="0.15">
      <c r="C37" s="15">
        <v>32</v>
      </c>
      <c r="D37" s="15">
        <v>15</v>
      </c>
      <c r="E37" s="32">
        <f>IFERROR(IF(求节点([1]基础状态预期!$D$107:$D$145,[1]基础状态预期!F$107:F$145,$C37)&lt;=0,0,求节点([1]基础状态预期!$D$107:$D$145,[1]基础状态预期!F$107:F$145,$C37)),0)</f>
        <v>0</v>
      </c>
      <c r="F37" s="32">
        <f>IFERROR(IF(求节点([1]基础状态预期!$D$107:$D$145,[1]基础状态预期!G$107:G$145,$C37)&lt;=0,0,求节点([1]基础状态预期!$D$107:$D$145,[1]基础状态预期!G$107:G$145,$C37)),0)</f>
        <v>0</v>
      </c>
      <c r="G37" s="32">
        <f>IFERROR(IF(求节点([1]基础状态预期!$D$107:$D$145,[1]基础状态预期!H$107:H$145,$C37)&lt;=0,0,求节点([1]基础状态预期!$D$107:$D$145,[1]基础状态预期!H$107:H$145,$C37)),0)</f>
        <v>0</v>
      </c>
      <c r="H37" s="32">
        <f>IFERROR(IF(求节点([1]基础状态预期!$D$107:$D$145,[1]基础状态预期!I$107:I$145,$C37)&lt;=0,0,求节点([1]基础状态预期!$D$107:$D$145,[1]基础状态预期!I$107:I$145,$C37)),0)</f>
        <v>6</v>
      </c>
      <c r="I37" s="32">
        <f>IFERROR(IF(求节点([1]基础状态预期!$D$107:$D$145,[1]基础状态预期!J$107:J$145,$C37)&lt;=0,0,求节点([1]基础状态预期!$D$107:$D$145,[1]基础状态预期!J$107:J$145,$C37)),0)</f>
        <v>0</v>
      </c>
      <c r="J37" s="32">
        <f>IFERROR(IF(求节点([1]基础状态预期!$D$107:$D$145,[1]基础状态预期!K$107:K$145,$C37)&lt;=0,0,求节点([1]基础状态预期!$D$107:$D$145,[1]基础状态预期!K$107:K$145,$C37)),0)</f>
        <v>0</v>
      </c>
      <c r="K37" s="32">
        <f>IFERROR(IF(求节点([1]基础状态预期!$D$107:$D$145,[1]基础状态预期!L$107:L$145,$C37)&lt;=0,0,求节点([1]基础状态预期!$D$107:$D$145,[1]基础状态预期!L$107:L$145,$C37)),0)</f>
        <v>0</v>
      </c>
      <c r="L37" s="32">
        <f>IFERROR(IF(求节点([1]基础状态预期!$D$107:$D$145,[1]基础状态预期!M$107:M$145,$C37)&lt;=0,0,求节点([1]基础状态预期!$D$107:$D$145,[1]基础状态预期!M$107:M$145,$C37)),0)</f>
        <v>0</v>
      </c>
      <c r="M37" s="32">
        <f>IFERROR(IF(求节点([1]基础状态预期!$D$107:$D$145,[1]基础状态预期!N$107:N$145,$C37)&lt;=0,0,求节点([1]基础状态预期!$D$107:$D$145,[1]基础状态预期!N$107:N$145,$C37)),0)</f>
        <v>0.9846247455132956</v>
      </c>
      <c r="N37" s="32">
        <f>IFERROR(IF(求节点([1]基础状态预期!$D$107:$D$145,[1]基础状态预期!O$107:O$145,$C37)&lt;=0,0,求节点([1]基础状态预期!$D$107:$D$145,[1]基础状态预期!O$107:O$145,$C37)),0)</f>
        <v>0</v>
      </c>
      <c r="O37" s="32">
        <f t="shared" si="5"/>
        <v>0</v>
      </c>
      <c r="P37" s="32">
        <f t="shared" si="6"/>
        <v>6</v>
      </c>
      <c r="Q37" s="32">
        <f t="shared" si="7"/>
        <v>10</v>
      </c>
      <c r="R37" s="32">
        <f t="shared" si="8"/>
        <v>22</v>
      </c>
      <c r="S37" s="32">
        <f t="shared" si="9"/>
        <v>50</v>
      </c>
      <c r="T37" s="32">
        <f>IFERROR(IF(求节点([1]基础状态预期!$D$107:$D$145,[1]基础状态预期!P$107:P$145,$C37)&lt;=0,0,求节点([1]基础状态预期!$D$107:$D$145,[1]基础状态预期!P$107:P$145,$C37)),0)</f>
        <v>0</v>
      </c>
      <c r="U37" s="32">
        <f>IFERROR(IF(求节点([1]基础状态预期!$D$107:$D$145,[1]基础状态预期!Q$107:Q$145,$C37)&lt;=0,0,求节点([1]基础状态预期!$D$107:$D$145,[1]基础状态预期!Q$107:Q$145,$C37)),0)</f>
        <v>0</v>
      </c>
      <c r="V37" s="32">
        <f>IFERROR(IF(求节点([1]基础状态预期!$D$107:$D$145,[1]基础状态预期!R$107:R$145,$C37)&lt;=0,0,求节点([1]基础状态预期!$D$107:$D$145,[1]基础状态预期!R$107:R$145,$C37)),0)</f>
        <v>1.2799999999999998</v>
      </c>
      <c r="W37" s="32">
        <f>IFERROR(IF(求节点([1]基础状态预期!$D$107:$D$145,[1]基础状态预期!S$107:S$145,$C37)&lt;=0,0,求节点([1]基础状态预期!$D$107:$D$145,[1]基础状态预期!S$107:S$145,$C37)),0)</f>
        <v>1.28</v>
      </c>
      <c r="X37" s="32">
        <f>IFERROR(IF(求节点([1]基础状态预期!$D$107:$D$145,[1]基础状态预期!T$107:T$145,$C37)&lt;=0,0,求节点([1]基础状态预期!$D$107:$D$145,[1]基础状态预期!T$107:T$145,$C37)),0)</f>
        <v>0</v>
      </c>
      <c r="Y37" s="32">
        <f>IFERROR(IF(求节点([1]基础状态预期!$D$107:$D$145,[1]基础状态预期!U$107:U$145,$C37)&lt;=0,0,求节点([1]基础状态预期!$D$107:$D$145,[1]基础状态预期!U$107:U$145,$C37)),0)</f>
        <v>0</v>
      </c>
      <c r="Z37" s="32">
        <f>IFERROR(IF(求节点([1]基础状态预期!$D$107:$D$145,[1]基础状态预期!V$107:V$145,$C37)&lt;=0,0,求节点([1]基础状态预期!$D$107:$D$145,[1]基础状态预期!V$107:V$145,$C37)),0)</f>
        <v>0</v>
      </c>
      <c r="AA37" s="32">
        <f>IFERROR(IF(求节点([1]基础状态预期!$D$107:$D$145,[1]基础状态预期!W$107:W$145,$C37)&lt;=0,0,求节点([1]基础状态预期!$D$107:$D$145,[1]基础状态预期!W$107:W$145,$C37)),0)</f>
        <v>64</v>
      </c>
      <c r="AB37" s="32">
        <f>IFERROR(IF(求节点([1]基础状态预期!$D$107:$D$145,[1]基础状态预期!X$107:X$145,$C37)&lt;=0,0,求节点([1]基础状态预期!$D$107:$D$145,[1]基础状态预期!X$107:X$145,$C37)),0)</f>
        <v>64</v>
      </c>
      <c r="AC37" s="32">
        <f>IFERROR(IF(求节点([1]基础状态预期!$D$107:$D$145,[1]基础状态预期!Y$107:Y$145,$C37)&lt;=0,0,求节点([1]基础状态预期!$D$107:$D$145,[1]基础状态预期!Y$107:Y$145,$C37)),0)</f>
        <v>0</v>
      </c>
      <c r="AD37" s="32">
        <f>IFERROR(IF(求节点([1]基础状态预期!$D$107:$D$145,[1]基础状态预期!Z$107:Z$145,$C37)&lt;=0,0,求节点([1]基础状态预期!$D$107:$D$145,[1]基础状态预期!Z$107:Z$145,$C37)),0)</f>
        <v>0</v>
      </c>
      <c r="AE37" s="32">
        <f>IFERROR(IF(求节点([1]基础状态预期!$D$107:$D$145,[1]基础状态预期!AA$107:AA$145,$C37)&lt;=0,0,求节点([1]基础状态预期!$D$107:$D$145,[1]基础状态预期!AA$107:AA$145,$C37)),0)</f>
        <v>0</v>
      </c>
      <c r="AF37" s="32">
        <f>IFERROR(IF(求节点([1]基础状态预期!$D$107:$D$145,[1]基础状态预期!AB$107:AB$145,$C37)&lt;=0,0,求节点([1]基础状态预期!$D$107:$D$145,[1]基础状态预期!AB$107:AB$145,$C37)),0)</f>
        <v>0.56606800114714506</v>
      </c>
      <c r="AG37" s="32">
        <f>IFERROR(IF(求节点([1]基础状态预期!$D$107:$D$145,[1]基础状态预期!AC$107:AC$145,$C37)&lt;=0,0,求节点([1]基础状态预期!$D$107:$D$145,[1]基础状态预期!AC$107:AC$145,$C37)),0)</f>
        <v>1.536410290842722</v>
      </c>
      <c r="AH37" s="32">
        <f>IFERROR(IF(求节点([1]基础状态预期!$D$107:$D$145,[1]基础状态预期!AD$107:AD$145,$C37)&lt;=0,0,求节点([1]基础状态预期!$D$107:$D$145,[1]基础状态预期!AD$107:AD$145,$C37)),0)</f>
        <v>0</v>
      </c>
      <c r="AI37" s="15">
        <f t="shared" si="10"/>
        <v>0</v>
      </c>
      <c r="AJ37" s="15">
        <f t="shared" si="10"/>
        <v>0</v>
      </c>
      <c r="AK37" s="15">
        <f t="shared" si="10"/>
        <v>0</v>
      </c>
      <c r="AL37" s="15">
        <f t="shared" si="10"/>
        <v>10</v>
      </c>
      <c r="AM37" s="15">
        <f t="shared" si="10"/>
        <v>0</v>
      </c>
      <c r="AN37" s="15">
        <v>0</v>
      </c>
      <c r="AO37" s="15">
        <f>IFERROR(IF(求节点([1]各r阵容卡情况!$F$57:$F$73,[1]各r阵容卡情况!G$57:G$73,$C37)&lt;=0,0,求节点([1]各r阵容卡情况!$F$57:$F$73,[1]各r阵容卡情况!G$57:G$73,$C37)),0)</f>
        <v>6</v>
      </c>
      <c r="AP37" s="15">
        <f>IFERROR(IF(求节点([1]各r阵容卡情况!$F$57:$F$73,[1]各r阵容卡情况!H$57:H$73,$C37)&lt;=0,0,求节点([1]各r阵容卡情况!$F$57:$F$73,[1]各r阵容卡情况!H$57:H$73,$C37)),0)</f>
        <v>3.3174099147844589</v>
      </c>
      <c r="AQ37" s="15">
        <f>IFERROR(IF(求节点([1]各r阵容卡情况!$F$57:$F$73,[1]各r阵容卡情况!I$57:I$73,$C37)&lt;=0,0,求节点([1]各r阵容卡情况!$F$57:$F$73,[1]各r阵容卡情况!I$57:I$73,$C37)),0)</f>
        <v>1.3174099147844589</v>
      </c>
      <c r="AR37" s="15">
        <f>IFERROR(IF(求节点([1]各r阵容卡情况!$F$57:$F$73,[1]各r阵容卡情况!J$57:J$73,$C37)&lt;=0,0,求节点([1]各r阵容卡情况!$F$57:$F$73,[1]各r阵容卡情况!J$57:J$73,$C37)),0)</f>
        <v>0</v>
      </c>
      <c r="AS37" s="15">
        <v>0</v>
      </c>
      <c r="AT37" s="15">
        <f>IFERROR(IF(求节点([1]各r阵容卡情况!$F$57:$F$73,[1]各r阵容卡情况!K$57:K$73,$C37)&lt;=0,0,求节点([1]各r阵容卡情况!$F$57:$F$73,[1]各r阵容卡情况!K$57:K$73,$C37)),0)</f>
        <v>3</v>
      </c>
      <c r="AU37" s="15">
        <f>IFERROR(IF(求节点([1]各r阵容卡情况!$F$57:$F$73,[1]各r阵容卡情况!L$57:L$73,$C37)&lt;=0,0,求节点([1]各r阵容卡情况!$F$57:$F$73,[1]各r阵容卡情况!L$57:L$73,$C37)),0)</f>
        <v>4.834226192703003</v>
      </c>
      <c r="AV37" s="15">
        <f>IFERROR(IF(求节点([1]各r阵容卡情况!$F$57:$F$73,[1]各r阵容卡情况!M$57:M$73,$C37)&lt;=0,0,求节点([1]各r阵容卡情况!$F$57:$F$73,[1]各r阵容卡情况!M$57:M$73,$C37)),0)</f>
        <v>0.9846247455132956</v>
      </c>
      <c r="AW37" s="15">
        <f>IFERROR(IF(求节点([1]各r阵容卡情况!$F$57:$F$73,[1]各r阵容卡情况!N$57:N$73,$C37)&lt;=0,0,求节点([1]各r阵容卡情况!$F$57:$F$73,[1]各r阵容卡情况!N$57:N$73,$C37)),0)</f>
        <v>0</v>
      </c>
      <c r="AX37" s="15">
        <f t="shared" si="11"/>
        <v>0</v>
      </c>
      <c r="AY37" s="15">
        <f t="shared" si="11"/>
        <v>15</v>
      </c>
      <c r="AZ37" s="15">
        <f t="shared" si="11"/>
        <v>30</v>
      </c>
      <c r="BA37" s="15">
        <f t="shared" si="11"/>
        <v>22</v>
      </c>
      <c r="BB37" s="15">
        <f t="shared" si="11"/>
        <v>50</v>
      </c>
      <c r="BC37" s="15">
        <v>0</v>
      </c>
      <c r="BD37" s="15">
        <f>IFERROR(IF(求节点([1]各r阵容卡情况!$F$57:$F$73,[1]各r阵容卡情况!S$57:S$73,$C37)&lt;=0,0,求节点([1]各r阵容卡情况!$F$57:$F$73,[1]各r阵容卡情况!S$57:S$73,$C37)),0)</f>
        <v>1.28</v>
      </c>
      <c r="BE37" s="15">
        <f>IFERROR(IF(求节点([1]各r阵容卡情况!$F$57:$F$73,[1]各r阵容卡情况!T$57:T$73,$C37)&lt;=0,0,求节点([1]各r阵容卡情况!$F$57:$F$73,[1]各r阵容卡情况!T$57:T$73,$C37)),0)</f>
        <v>1.28</v>
      </c>
      <c r="BF37" s="15">
        <f>IFERROR(IF(求节点([1]各r阵容卡情况!$F$57:$F$73,[1]各r阵容卡情况!U$57:U$73,$C37)&lt;=0,0,求节点([1]各r阵容卡情况!$F$57:$F$73,[1]各r阵容卡情况!U$57:U$73,$C37)),0)</f>
        <v>1.28</v>
      </c>
      <c r="BG37" s="15">
        <f>IFERROR(IF(求节点([1]各r阵容卡情况!$F$57:$F$73,[1]各r阵容卡情况!V$57:V$73,$C37)&lt;=0,0,求节点([1]各r阵容卡情况!$F$57:$F$73,[1]各r阵容卡情况!V$57:V$73,$C37)),0)</f>
        <v>1.28</v>
      </c>
      <c r="BH37" s="15">
        <f t="shared" si="12"/>
        <v>10</v>
      </c>
      <c r="BI37" s="15">
        <f t="shared" si="12"/>
        <v>10</v>
      </c>
      <c r="BJ37" s="15">
        <f t="shared" si="13"/>
        <v>32</v>
      </c>
      <c r="BK37" s="15">
        <f t="shared" si="14"/>
        <v>32</v>
      </c>
      <c r="BL37" s="15">
        <f t="shared" si="14"/>
        <v>32</v>
      </c>
      <c r="BM37" s="15">
        <v>0</v>
      </c>
      <c r="BN37" s="15">
        <f>IFERROR(IF(求节点([1]各r阵容卡情况!$F$57:$F$73,[1]各r阵容卡情况!AA$57:AA$73,$C37)&lt;=0,0,求节点([1]各r阵容卡情况!$F$57:$F$73,[1]各r阵容卡情况!AA$57:AA$73,$C37)),0)</f>
        <v>0</v>
      </c>
      <c r="BO37" s="15">
        <f>IFERROR(IF(求节点([1]各r阵容卡情况!$F$57:$F$73,[1]各r阵容卡情况!AB$57:AB$73,$C37)&lt;=0,0,求节点([1]各r阵容卡情况!$F$57:$F$73,[1]各r阵容卡情况!AB$57:AB$73,$C37)),0)</f>
        <v>1.1308797540839732</v>
      </c>
      <c r="BP37" s="15">
        <f>IFERROR(IF(求节点([1]各r阵容卡情况!$F$57:$F$73,[1]各r阵容卡情况!AC$57:AC$73,$C37)&lt;=0,0,求节点([1]各r阵容卡情况!$F$57:$F$73,[1]各r阵容卡情况!AC$57:AC$73,$C37)),0)</f>
        <v>1.1308797540839732</v>
      </c>
      <c r="BQ37" s="15">
        <f>IFERROR(IF(求节点([1]各r阵容卡情况!$F$57:$F$73,[1]各r阵容卡情况!AD$57:AD$73,$C37)&lt;=0,0,求节点([1]各r阵容卡情况!$F$57:$F$73,[1]各r阵容卡情况!AD$57:AD$73,$C37)),0)</f>
        <v>1.1308797540839732</v>
      </c>
      <c r="BR37" s="15">
        <f t="shared" si="15"/>
        <v>0</v>
      </c>
      <c r="BS37" s="15">
        <f t="shared" si="15"/>
        <v>0</v>
      </c>
      <c r="BT37" s="15">
        <f t="shared" si="15"/>
        <v>2</v>
      </c>
      <c r="BU37" s="15">
        <f t="shared" si="15"/>
        <v>10</v>
      </c>
      <c r="BV37" s="15">
        <f t="shared" si="15"/>
        <v>20</v>
      </c>
      <c r="CH37" s="27">
        <f t="shared" si="16"/>
        <v>0</v>
      </c>
      <c r="CI37" s="27">
        <f t="shared" si="16"/>
        <v>5.0776600699768402</v>
      </c>
      <c r="CJ37" s="27">
        <f t="shared" si="16"/>
        <v>2.807446643341053</v>
      </c>
      <c r="CK37" s="27">
        <f t="shared" si="16"/>
        <v>1.1148932866821064</v>
      </c>
      <c r="CL37" s="27">
        <f t="shared" si="16"/>
        <v>0</v>
      </c>
    </row>
    <row r="38" spans="3:90" x14ac:dyDescent="0.15">
      <c r="C38" s="15">
        <v>33</v>
      </c>
      <c r="D38" s="15">
        <v>16</v>
      </c>
      <c r="E38" s="32">
        <f>IFERROR(IF(求节点([1]基础状态预期!$D$107:$D$145,[1]基础状态预期!F$107:F$145,$C38)&lt;=0,0,求节点([1]基础状态预期!$D$107:$D$145,[1]基础状态预期!F$107:F$145,$C38)),0)</f>
        <v>0</v>
      </c>
      <c r="F38" s="32">
        <f>IFERROR(IF(求节点([1]基础状态预期!$D$107:$D$145,[1]基础状态预期!G$107:G$145,$C38)&lt;=0,0,求节点([1]基础状态预期!$D$107:$D$145,[1]基础状态预期!G$107:G$145,$C38)),0)</f>
        <v>0</v>
      </c>
      <c r="G38" s="32">
        <f>IFERROR(IF(求节点([1]基础状态预期!$D$107:$D$145,[1]基础状态预期!H$107:H$145,$C38)&lt;=0,0,求节点([1]基础状态预期!$D$107:$D$145,[1]基础状态预期!H$107:H$145,$C38)),0)</f>
        <v>0</v>
      </c>
      <c r="H38" s="32">
        <f>IFERROR(IF(求节点([1]基础状态预期!$D$107:$D$145,[1]基础状态预期!I$107:I$145,$C38)&lt;=0,0,求节点([1]基础状态预期!$D$107:$D$145,[1]基础状态预期!I$107:I$145,$C38)),0)</f>
        <v>6</v>
      </c>
      <c r="I38" s="32">
        <f>IFERROR(IF(求节点([1]基础状态预期!$D$107:$D$145,[1]基础状态预期!J$107:J$145,$C38)&lt;=0,0,求节点([1]基础状态预期!$D$107:$D$145,[1]基础状态预期!J$107:J$145,$C38)),0)</f>
        <v>0</v>
      </c>
      <c r="J38" s="32">
        <f>IFERROR(IF(求节点([1]基础状态预期!$D$107:$D$145,[1]基础状态预期!K$107:K$145,$C38)&lt;=0,0,求节点([1]基础状态预期!$D$107:$D$145,[1]基础状态预期!K$107:K$145,$C38)),0)</f>
        <v>0</v>
      </c>
      <c r="K38" s="32">
        <f>IFERROR(IF(求节点([1]基础状态预期!$D$107:$D$145,[1]基础状态预期!L$107:L$145,$C38)&lt;=0,0,求节点([1]基础状态预期!$D$107:$D$145,[1]基础状态预期!L$107:L$145,$C38)),0)</f>
        <v>0</v>
      </c>
      <c r="L38" s="32">
        <f>IFERROR(IF(求节点([1]基础状态预期!$D$107:$D$145,[1]基础状态预期!M$107:M$145,$C38)&lt;=0,0,求节点([1]基础状态预期!$D$107:$D$145,[1]基础状态预期!M$107:M$145,$C38)),0)</f>
        <v>0</v>
      </c>
      <c r="M38" s="32">
        <f>IFERROR(IF(求节点([1]基础状态预期!$D$107:$D$145,[1]基础状态预期!N$107:N$145,$C38)&lt;=0,0,求节点([1]基础状态预期!$D$107:$D$145,[1]基础状态预期!N$107:N$145,$C38)),0)</f>
        <v>1.0983612237858731</v>
      </c>
      <c r="N38" s="32">
        <f>IFERROR(IF(求节点([1]基础状态预期!$D$107:$D$145,[1]基础状态预期!O$107:O$145,$C38)&lt;=0,0,求节点([1]基础状态预期!$D$107:$D$145,[1]基础状态预期!O$107:O$145,$C38)),0)</f>
        <v>0</v>
      </c>
      <c r="O38" s="32">
        <f t="shared" si="5"/>
        <v>0</v>
      </c>
      <c r="P38" s="32">
        <f t="shared" si="6"/>
        <v>6</v>
      </c>
      <c r="Q38" s="32">
        <f t="shared" si="7"/>
        <v>10</v>
      </c>
      <c r="R38" s="32">
        <f t="shared" si="8"/>
        <v>29</v>
      </c>
      <c r="S38" s="32">
        <f t="shared" si="9"/>
        <v>50</v>
      </c>
      <c r="T38" s="32">
        <f>IFERROR(IF(求节点([1]基础状态预期!$D$107:$D$145,[1]基础状态预期!P$107:P$145,$C38)&lt;=0,0,求节点([1]基础状态预期!$D$107:$D$145,[1]基础状态预期!P$107:P$145,$C38)),0)</f>
        <v>0</v>
      </c>
      <c r="U38" s="32">
        <f>IFERROR(IF(求节点([1]基础状态预期!$D$107:$D$145,[1]基础状态预期!Q$107:Q$145,$C38)&lt;=0,0,求节点([1]基础状态预期!$D$107:$D$145,[1]基础状态预期!Q$107:Q$145,$C38)),0)</f>
        <v>0</v>
      </c>
      <c r="V38" s="32">
        <f>IFERROR(IF(求节点([1]基础状态预期!$D$107:$D$145,[1]基础状态预期!R$107:R$145,$C38)&lt;=0,0,求节点([1]基础状态预期!$D$107:$D$145,[1]基础状态预期!R$107:R$145,$C38)),0)</f>
        <v>1.3199999999999998</v>
      </c>
      <c r="W38" s="32">
        <f>IFERROR(IF(求节点([1]基础状态预期!$D$107:$D$145,[1]基础状态预期!S$107:S$145,$C38)&lt;=0,0,求节点([1]基础状态预期!$D$107:$D$145,[1]基础状态预期!S$107:S$145,$C38)),0)</f>
        <v>1.32</v>
      </c>
      <c r="X38" s="32">
        <f>IFERROR(IF(求节点([1]基础状态预期!$D$107:$D$145,[1]基础状态预期!T$107:T$145,$C38)&lt;=0,0,求节点([1]基础状态预期!$D$107:$D$145,[1]基础状态预期!T$107:T$145,$C38)),0)</f>
        <v>0</v>
      </c>
      <c r="Y38" s="32">
        <f>IFERROR(IF(求节点([1]基础状态预期!$D$107:$D$145,[1]基础状态预期!U$107:U$145,$C38)&lt;=0,0,求节点([1]基础状态预期!$D$107:$D$145,[1]基础状态预期!U$107:U$145,$C38)),0)</f>
        <v>0</v>
      </c>
      <c r="Z38" s="32">
        <f>IFERROR(IF(求节点([1]基础状态预期!$D$107:$D$145,[1]基础状态预期!V$107:V$145,$C38)&lt;=0,0,求节点([1]基础状态预期!$D$107:$D$145,[1]基础状态预期!V$107:V$145,$C38)),0)</f>
        <v>0</v>
      </c>
      <c r="AA38" s="32">
        <f>IFERROR(IF(求节点([1]基础状态预期!$D$107:$D$145,[1]基础状态预期!W$107:W$145,$C38)&lt;=0,0,求节点([1]基础状态预期!$D$107:$D$145,[1]基础状态预期!W$107:W$145,$C38)),0)</f>
        <v>66</v>
      </c>
      <c r="AB38" s="32">
        <f>IFERROR(IF(求节点([1]基础状态预期!$D$107:$D$145,[1]基础状态预期!X$107:X$145,$C38)&lt;=0,0,求节点([1]基础状态预期!$D$107:$D$145,[1]基础状态预期!X$107:X$145,$C38)),0)</f>
        <v>66</v>
      </c>
      <c r="AC38" s="32">
        <f>IFERROR(IF(求节点([1]基础状态预期!$D$107:$D$145,[1]基础状态预期!Y$107:Y$145,$C38)&lt;=0,0,求节点([1]基础状态预期!$D$107:$D$145,[1]基础状态预期!Y$107:Y$145,$C38)),0)</f>
        <v>0</v>
      </c>
      <c r="AD38" s="32">
        <f>IFERROR(IF(求节点([1]基础状态预期!$D$107:$D$145,[1]基础状态预期!Z$107:Z$145,$C38)&lt;=0,0,求节点([1]基础状态预期!$D$107:$D$145,[1]基础状态预期!Z$107:Z$145,$C38)),0)</f>
        <v>0</v>
      </c>
      <c r="AE38" s="32">
        <f>IFERROR(IF(求节点([1]基础状态预期!$D$107:$D$145,[1]基础状态预期!AA$107:AA$145,$C38)&lt;=0,0,求节点([1]基础状态预期!$D$107:$D$145,[1]基础状态预期!AA$107:AA$145,$C38)),0)</f>
        <v>0</v>
      </c>
      <c r="AF38" s="32">
        <f>IFERROR(IF(求节点([1]基础状态预期!$D$107:$D$145,[1]基础状态预期!AB$107:AB$145,$C38)&lt;=0,0,求节点([1]基础状态预期!$D$107:$D$145,[1]基础状态预期!AB$107:AB$145,$C38)),0)</f>
        <v>0.58375762618299332</v>
      </c>
      <c r="AG38" s="32">
        <f>IFERROR(IF(求节点([1]基础状态预期!$D$107:$D$145,[1]基础状态预期!AC$107:AC$145,$C38)&lt;=0,0,求节点([1]基础状态预期!$D$107:$D$145,[1]基础状态预期!AC$107:AC$145,$C38)),0)</f>
        <v>1.6631944094726816</v>
      </c>
      <c r="AH38" s="32">
        <f>IFERROR(IF(求节点([1]基础状态预期!$D$107:$D$145,[1]基础状态预期!AD$107:AD$145,$C38)&lt;=0,0,求节点([1]基础状态预期!$D$107:$D$145,[1]基础状态预期!AD$107:AD$145,$C38)),0)</f>
        <v>0</v>
      </c>
      <c r="AI38" s="15">
        <f t="shared" si="10"/>
        <v>0</v>
      </c>
      <c r="AJ38" s="15">
        <f t="shared" si="10"/>
        <v>0</v>
      </c>
      <c r="AK38" s="15">
        <f t="shared" si="10"/>
        <v>0</v>
      </c>
      <c r="AL38" s="15">
        <f t="shared" si="10"/>
        <v>10</v>
      </c>
      <c r="AM38" s="15">
        <f t="shared" si="10"/>
        <v>0</v>
      </c>
      <c r="AN38" s="15">
        <v>0</v>
      </c>
      <c r="AO38" s="15">
        <f>IFERROR(IF(求节点([1]各r阵容卡情况!$F$57:$F$73,[1]各r阵容卡情况!G$57:G$73,$C38)&lt;=0,0,求节点([1]各r阵容卡情况!$F$57:$F$73,[1]各r阵容卡情况!G$57:G$73,$C38)),0)</f>
        <v>6</v>
      </c>
      <c r="AP38" s="15">
        <f>IFERROR(IF(求节点([1]各r阵容卡情况!$F$57:$F$73,[1]各r阵容卡情况!H$57:H$73,$C38)&lt;=0,0,求节点([1]各r阵容卡情况!$F$57:$F$73,[1]各r阵容卡情况!H$57:H$73,$C38)),0)</f>
        <v>3.6287884579848741</v>
      </c>
      <c r="AQ38" s="15">
        <f>IFERROR(IF(求节点([1]各r阵容卡情况!$F$57:$F$73,[1]各r阵容卡情况!I$57:I$73,$C38)&lt;=0,0,求节点([1]各r阵容卡情况!$F$57:$F$73,[1]各r阵容卡情况!I$57:I$73,$C38)),0)</f>
        <v>1.6287884579848744</v>
      </c>
      <c r="AR38" s="15">
        <f>IFERROR(IF(求节点([1]各r阵容卡情况!$F$57:$F$73,[1]各r阵容卡情况!J$57:J$73,$C38)&lt;=0,0,求节点([1]各r阵容卡情况!$F$57:$F$73,[1]各r阵容卡情况!J$57:J$73,$C38)),0)</f>
        <v>0</v>
      </c>
      <c r="AS38" s="15">
        <v>0</v>
      </c>
      <c r="AT38" s="15">
        <f>IFERROR(IF(求节点([1]各r阵容卡情况!$F$57:$F$73,[1]各r阵容卡情况!K$57:K$73,$C38)&lt;=0,0,求节点([1]各r阵容卡情况!$F$57:$F$73,[1]各r阵容卡情况!K$57:K$73,$C38)),0)</f>
        <v>3</v>
      </c>
      <c r="AU38" s="15">
        <f>IFERROR(IF(求节点([1]各r阵容卡情况!$F$57:$F$73,[1]各r阵容卡情况!L$57:L$73,$C38)&lt;=0,0,求节点([1]各r阵容卡情况!$F$57:$F$73,[1]各r阵容卡情况!L$57:L$73,$C38)),0)</f>
        <v>5.0149402238279084</v>
      </c>
      <c r="AV38" s="15">
        <f>IFERROR(IF(求节点([1]各r阵容卡情况!$F$57:$F$73,[1]各r阵容卡情况!M$57:M$73,$C38)&lt;=0,0,求节点([1]各r阵容卡情况!$F$57:$F$73,[1]各r阵容卡情况!M$57:M$73,$C38)),0)</f>
        <v>1.0983612237858731</v>
      </c>
      <c r="AW38" s="15">
        <f>IFERROR(IF(求节点([1]各r阵容卡情况!$F$57:$F$73,[1]各r阵容卡情况!N$57:N$73,$C38)&lt;=0,0,求节点([1]各r阵容卡情况!$F$57:$F$73,[1]各r阵容卡情况!N$57:N$73,$C38)),0)</f>
        <v>0</v>
      </c>
      <c r="AX38" s="15">
        <f t="shared" si="11"/>
        <v>0</v>
      </c>
      <c r="AY38" s="15">
        <f t="shared" si="11"/>
        <v>15</v>
      </c>
      <c r="AZ38" s="15">
        <f t="shared" si="11"/>
        <v>35</v>
      </c>
      <c r="BA38" s="15">
        <f t="shared" si="11"/>
        <v>29</v>
      </c>
      <c r="BB38" s="15">
        <f t="shared" si="11"/>
        <v>50</v>
      </c>
      <c r="BC38" s="15">
        <v>0</v>
      </c>
      <c r="BD38" s="15">
        <f>IFERROR(IF(求节点([1]各r阵容卡情况!$F$57:$F$73,[1]各r阵容卡情况!S$57:S$73,$C38)&lt;=0,0,求节点([1]各r阵容卡情况!$F$57:$F$73,[1]各r阵容卡情况!S$57:S$73,$C38)),0)</f>
        <v>1.32</v>
      </c>
      <c r="BE38" s="15">
        <f>IFERROR(IF(求节点([1]各r阵容卡情况!$F$57:$F$73,[1]各r阵容卡情况!T$57:T$73,$C38)&lt;=0,0,求节点([1]各r阵容卡情况!$F$57:$F$73,[1]各r阵容卡情况!T$57:T$73,$C38)),0)</f>
        <v>1.32</v>
      </c>
      <c r="BF38" s="15">
        <f>IFERROR(IF(求节点([1]各r阵容卡情况!$F$57:$F$73,[1]各r阵容卡情况!U$57:U$73,$C38)&lt;=0,0,求节点([1]各r阵容卡情况!$F$57:$F$73,[1]各r阵容卡情况!U$57:U$73,$C38)),0)</f>
        <v>1.32</v>
      </c>
      <c r="BG38" s="15">
        <f>IFERROR(IF(求节点([1]各r阵容卡情况!$F$57:$F$73,[1]各r阵容卡情况!V$57:V$73,$C38)&lt;=0,0,求节点([1]各r阵容卡情况!$F$57:$F$73,[1]各r阵容卡情况!V$57:V$73,$C38)),0)</f>
        <v>1.32</v>
      </c>
      <c r="BH38" s="15">
        <f t="shared" si="12"/>
        <v>10</v>
      </c>
      <c r="BI38" s="15">
        <f t="shared" si="12"/>
        <v>10</v>
      </c>
      <c r="BJ38" s="15">
        <f t="shared" si="13"/>
        <v>33</v>
      </c>
      <c r="BK38" s="15">
        <f t="shared" si="14"/>
        <v>33</v>
      </c>
      <c r="BL38" s="15">
        <f t="shared" si="14"/>
        <v>33</v>
      </c>
      <c r="BM38" s="15">
        <v>0</v>
      </c>
      <c r="BN38" s="15">
        <f>IFERROR(IF(求节点([1]各r阵容卡情况!$F$57:$F$73,[1]各r阵容卡情况!AA$57:AA$73,$C38)&lt;=0,0,求节点([1]各r阵容卡情况!$F$57:$F$73,[1]各r阵容卡情况!AA$57:AA$73,$C38)),0)</f>
        <v>0</v>
      </c>
      <c r="BO38" s="15">
        <f>IFERROR(IF(求节点([1]各r阵容卡情况!$F$57:$F$73,[1]各r阵容卡情况!AB$57:AB$73,$C38)&lt;=0,0,求节点([1]各r阵容卡情况!$F$57:$F$73,[1]各r阵容卡情况!AB$57:AB$73,$C38)),0)</f>
        <v>1.1618140492519005</v>
      </c>
      <c r="BP38" s="15">
        <f>IFERROR(IF(求节点([1]各r阵容卡情况!$F$57:$F$73,[1]各r阵容卡情况!AC$57:AC$73,$C38)&lt;=0,0,求节点([1]各r阵容卡情况!$F$57:$F$73,[1]各r阵容卡情况!AC$57:AC$73,$C38)),0)</f>
        <v>1.1618140492519005</v>
      </c>
      <c r="BQ38" s="15">
        <f>IFERROR(IF(求节点([1]各r阵容卡情况!$F$57:$F$73,[1]各r阵容卡情况!AD$57:AD$73,$C38)&lt;=0,0,求节点([1]各r阵容卡情况!$F$57:$F$73,[1]各r阵容卡情况!AD$57:AD$73,$C38)),0)</f>
        <v>1.1618140492519005</v>
      </c>
      <c r="BR38" s="15">
        <f t="shared" si="15"/>
        <v>0</v>
      </c>
      <c r="BS38" s="15">
        <f t="shared" si="15"/>
        <v>0</v>
      </c>
      <c r="BT38" s="15">
        <f t="shared" si="15"/>
        <v>2</v>
      </c>
      <c r="BU38" s="15">
        <f t="shared" si="15"/>
        <v>10</v>
      </c>
      <c r="BV38" s="15">
        <f t="shared" si="15"/>
        <v>20</v>
      </c>
      <c r="CH38" s="27">
        <f t="shared" si="16"/>
        <v>0</v>
      </c>
      <c r="CI38" s="27">
        <f t="shared" si="16"/>
        <v>5.32974373152053</v>
      </c>
      <c r="CJ38" s="27">
        <f t="shared" si="16"/>
        <v>3.2234187561598224</v>
      </c>
      <c r="CK38" s="27">
        <f t="shared" si="16"/>
        <v>1.4468375123196457</v>
      </c>
      <c r="CL38" s="27">
        <f t="shared" si="16"/>
        <v>0</v>
      </c>
    </row>
    <row r="39" spans="3:90" x14ac:dyDescent="0.15">
      <c r="C39" s="15">
        <v>34</v>
      </c>
      <c r="D39" s="15">
        <v>16</v>
      </c>
      <c r="E39" s="32">
        <f>IFERROR(IF(求节点([1]基础状态预期!$D$107:$D$145,[1]基础状态预期!F$107:F$145,$C39)&lt;=0,0,求节点([1]基础状态预期!$D$107:$D$145,[1]基础状态预期!F$107:F$145,$C39)),0)</f>
        <v>0</v>
      </c>
      <c r="F39" s="32">
        <f>IFERROR(IF(求节点([1]基础状态预期!$D$107:$D$145,[1]基础状态预期!G$107:G$145,$C39)&lt;=0,0,求节点([1]基础状态预期!$D$107:$D$145,[1]基础状态预期!G$107:G$145,$C39)),0)</f>
        <v>0</v>
      </c>
      <c r="G39" s="32">
        <f>IFERROR(IF(求节点([1]基础状态预期!$D$107:$D$145,[1]基础状态预期!H$107:H$145,$C39)&lt;=0,0,求节点([1]基础状态预期!$D$107:$D$145,[1]基础状态预期!H$107:H$145,$C39)),0)</f>
        <v>0</v>
      </c>
      <c r="H39" s="32">
        <f>IFERROR(IF(求节点([1]基础状态预期!$D$107:$D$145,[1]基础状态预期!I$107:I$145,$C39)&lt;=0,0,求节点([1]基础状态预期!$D$107:$D$145,[1]基础状态预期!I$107:I$145,$C39)),0)</f>
        <v>6</v>
      </c>
      <c r="I39" s="32">
        <f>IFERROR(IF(求节点([1]基础状态预期!$D$107:$D$145,[1]基础状态预期!J$107:J$145,$C39)&lt;=0,0,求节点([1]基础状态预期!$D$107:$D$145,[1]基础状态预期!J$107:J$145,$C39)),0)</f>
        <v>0</v>
      </c>
      <c r="J39" s="32">
        <f>IFERROR(IF(求节点([1]基础状态预期!$D$107:$D$145,[1]基础状态预期!K$107:K$145,$C39)&lt;=0,0,求节点([1]基础状态预期!$D$107:$D$145,[1]基础状态预期!K$107:K$145,$C39)),0)</f>
        <v>0</v>
      </c>
      <c r="K39" s="32">
        <f>IFERROR(IF(求节点([1]基础状态预期!$D$107:$D$145,[1]基础状态预期!L$107:L$145,$C39)&lt;=0,0,求节点([1]基础状态预期!$D$107:$D$145,[1]基础状态预期!L$107:L$145,$C39)),0)</f>
        <v>0</v>
      </c>
      <c r="L39" s="32">
        <f>IFERROR(IF(求节点([1]基础状态预期!$D$107:$D$145,[1]基础状态预期!M$107:M$145,$C39)&lt;=0,0,求节点([1]基础状态预期!$D$107:$D$145,[1]基础状态预期!M$107:M$145,$C39)),0)</f>
        <v>0</v>
      </c>
      <c r="M39" s="32">
        <f>IFERROR(IF(求节点([1]基础状态预期!$D$107:$D$145,[1]基础状态预期!N$107:N$145,$C39)&lt;=0,0,求节点([1]基础状态预期!$D$107:$D$145,[1]基础状态预期!N$107:N$145,$C39)),0)</f>
        <v>1.2120977020584505</v>
      </c>
      <c r="N39" s="32">
        <f>IFERROR(IF(求节点([1]基础状态预期!$D$107:$D$145,[1]基础状态预期!O$107:O$145,$C39)&lt;=0,0,求节点([1]基础状态预期!$D$107:$D$145,[1]基础状态预期!O$107:O$145,$C39)),0)</f>
        <v>0</v>
      </c>
      <c r="O39" s="32">
        <f t="shared" si="5"/>
        <v>0</v>
      </c>
      <c r="P39" s="32">
        <f t="shared" si="6"/>
        <v>6</v>
      </c>
      <c r="Q39" s="32">
        <f t="shared" si="7"/>
        <v>10</v>
      </c>
      <c r="R39" s="32">
        <f t="shared" si="8"/>
        <v>29</v>
      </c>
      <c r="S39" s="32">
        <f t="shared" si="9"/>
        <v>50</v>
      </c>
      <c r="T39" s="32">
        <f>IFERROR(IF(求节点([1]基础状态预期!$D$107:$D$145,[1]基础状态预期!P$107:P$145,$C39)&lt;=0,0,求节点([1]基础状态预期!$D$107:$D$145,[1]基础状态预期!P$107:P$145,$C39)),0)</f>
        <v>0</v>
      </c>
      <c r="U39" s="32">
        <f>IFERROR(IF(求节点([1]基础状态预期!$D$107:$D$145,[1]基础状态预期!Q$107:Q$145,$C39)&lt;=0,0,求节点([1]基础状态预期!$D$107:$D$145,[1]基础状态预期!Q$107:Q$145,$C39)),0)</f>
        <v>0</v>
      </c>
      <c r="V39" s="32">
        <f>IFERROR(IF(求节点([1]基础状态预期!$D$107:$D$145,[1]基础状态预期!R$107:R$145,$C39)&lt;=0,0,求节点([1]基础状态预期!$D$107:$D$145,[1]基础状态预期!R$107:R$145,$C39)),0)</f>
        <v>1.3599999999999999</v>
      </c>
      <c r="W39" s="32">
        <f>IFERROR(IF(求节点([1]基础状态预期!$D$107:$D$145,[1]基础状态预期!S$107:S$145,$C39)&lt;=0,0,求节点([1]基础状态预期!$D$107:$D$145,[1]基础状态预期!S$107:S$145,$C39)),0)</f>
        <v>1.36</v>
      </c>
      <c r="X39" s="32">
        <f>IFERROR(IF(求节点([1]基础状态预期!$D$107:$D$145,[1]基础状态预期!T$107:T$145,$C39)&lt;=0,0,求节点([1]基础状态预期!$D$107:$D$145,[1]基础状态预期!T$107:T$145,$C39)),0)</f>
        <v>0</v>
      </c>
      <c r="Y39" s="32">
        <f>IFERROR(IF(求节点([1]基础状态预期!$D$107:$D$145,[1]基础状态预期!U$107:U$145,$C39)&lt;=0,0,求节点([1]基础状态预期!$D$107:$D$145,[1]基础状态预期!U$107:U$145,$C39)),0)</f>
        <v>0</v>
      </c>
      <c r="Z39" s="32">
        <f>IFERROR(IF(求节点([1]基础状态预期!$D$107:$D$145,[1]基础状态预期!V$107:V$145,$C39)&lt;=0,0,求节点([1]基础状态预期!$D$107:$D$145,[1]基础状态预期!V$107:V$145,$C39)),0)</f>
        <v>0</v>
      </c>
      <c r="AA39" s="32">
        <f>IFERROR(IF(求节点([1]基础状态预期!$D$107:$D$145,[1]基础状态预期!W$107:W$145,$C39)&lt;=0,0,求节点([1]基础状态预期!$D$107:$D$145,[1]基础状态预期!W$107:W$145,$C39)),0)</f>
        <v>68</v>
      </c>
      <c r="AB39" s="32">
        <f>IFERROR(IF(求节点([1]基础状态预期!$D$107:$D$145,[1]基础状态预期!X$107:X$145,$C39)&lt;=0,0,求节点([1]基础状态预期!$D$107:$D$145,[1]基础状态预期!X$107:X$145,$C39)),0)</f>
        <v>68</v>
      </c>
      <c r="AC39" s="32">
        <f>IFERROR(IF(求节点([1]基础状态预期!$D$107:$D$145,[1]基础状态预期!Y$107:Y$145,$C39)&lt;=0,0,求节点([1]基础状态预期!$D$107:$D$145,[1]基础状态预期!Y$107:Y$145,$C39)),0)</f>
        <v>0</v>
      </c>
      <c r="AD39" s="32">
        <f>IFERROR(IF(求节点([1]基础状态预期!$D$107:$D$145,[1]基础状态预期!Z$107:Z$145,$C39)&lt;=0,0,求节点([1]基础状态预期!$D$107:$D$145,[1]基础状态预期!Z$107:Z$145,$C39)),0)</f>
        <v>0</v>
      </c>
      <c r="AE39" s="32">
        <f>IFERROR(IF(求节点([1]基础状态预期!$D$107:$D$145,[1]基础状态预期!AA$107:AA$145,$C39)&lt;=0,0,求节点([1]基础状态预期!$D$107:$D$145,[1]基础状态预期!AA$107:AA$145,$C39)),0)</f>
        <v>0</v>
      </c>
      <c r="AF39" s="32">
        <f>IFERROR(IF(求节点([1]基础状态预期!$D$107:$D$145,[1]基础状态预期!AB$107:AB$145,$C39)&lt;=0,0,求节点([1]基础状态预期!$D$107:$D$145,[1]基础状态预期!AB$107:AB$145,$C39)),0)</f>
        <v>0.60144725121884157</v>
      </c>
      <c r="AG39" s="32">
        <f>IFERROR(IF(求节点([1]基础状态预期!$D$107:$D$145,[1]基础状态预期!AC$107:AC$145,$C39)&lt;=0,0,求节点([1]基础状态预期!$D$107:$D$145,[1]基础状态预期!AC$107:AC$145,$C39)),0)</f>
        <v>1.7899785281026412</v>
      </c>
      <c r="AH39" s="32">
        <f>IFERROR(IF(求节点([1]基础状态预期!$D$107:$D$145,[1]基础状态预期!AD$107:AD$145,$C39)&lt;=0,0,求节点([1]基础状态预期!$D$107:$D$145,[1]基础状态预期!AD$107:AD$145,$C39)),0)</f>
        <v>0</v>
      </c>
      <c r="AI39" s="15">
        <f t="shared" si="10"/>
        <v>0</v>
      </c>
      <c r="AJ39" s="15">
        <f t="shared" si="10"/>
        <v>0</v>
      </c>
      <c r="AK39" s="15">
        <f t="shared" si="10"/>
        <v>0</v>
      </c>
      <c r="AL39" s="15">
        <f t="shared" si="10"/>
        <v>10</v>
      </c>
      <c r="AM39" s="15">
        <f t="shared" si="10"/>
        <v>0</v>
      </c>
      <c r="AN39" s="15">
        <v>0</v>
      </c>
      <c r="AO39" s="15">
        <f>IFERROR(IF(求节点([1]各r阵容卡情况!$F$57:$F$73,[1]各r阵容卡情况!G$57:G$73,$C39)&lt;=0,0,求节点([1]各r阵容卡情况!$F$57:$F$73,[1]各r阵容卡情况!G$57:G$73,$C39)),0)</f>
        <v>6</v>
      </c>
      <c r="AP39" s="15">
        <f>IFERROR(IF(求节点([1]各r阵容卡情况!$F$57:$F$73,[1]各r阵容卡情况!H$57:H$73,$C39)&lt;=0,0,求节点([1]各r阵容卡情况!$F$57:$F$73,[1]各r阵容卡情况!H$57:H$73,$C39)),0)</f>
        <v>3.9401670011852898</v>
      </c>
      <c r="AQ39" s="15">
        <f>IFERROR(IF(求节点([1]各r阵容卡情况!$F$57:$F$73,[1]各r阵容卡情况!I$57:I$73,$C39)&lt;=0,0,求节点([1]各r阵容卡情况!$F$57:$F$73,[1]各r阵容卡情况!I$57:I$73,$C39)),0)</f>
        <v>1.9401670011852896</v>
      </c>
      <c r="AR39" s="15">
        <f>IFERROR(IF(求节点([1]各r阵容卡情况!$F$57:$F$73,[1]各r阵容卡情况!J$57:J$73,$C39)&lt;=0,0,求节点([1]各r阵容卡情况!$F$57:$F$73,[1]各r阵容卡情况!J$57:J$73,$C39)),0)</f>
        <v>0</v>
      </c>
      <c r="AS39" s="15">
        <v>0</v>
      </c>
      <c r="AT39" s="15">
        <f>IFERROR(IF(求节点([1]各r阵容卡情况!$F$57:$F$73,[1]各r阵容卡情况!K$57:K$73,$C39)&lt;=0,0,求节点([1]各r阵容卡情况!$F$57:$F$73,[1]各r阵容卡情况!K$57:K$73,$C39)),0)</f>
        <v>3</v>
      </c>
      <c r="AU39" s="15">
        <f>IFERROR(IF(求节点([1]各r阵容卡情况!$F$57:$F$73,[1]各r阵容卡情况!L$57:L$73,$C39)&lt;=0,0,求节点([1]各r阵容卡情况!$F$57:$F$73,[1]各r阵容卡情况!L$57:L$73,$C39)),0)</f>
        <v>5.1956542549528137</v>
      </c>
      <c r="AV39" s="15">
        <f>IFERROR(IF(求节点([1]各r阵容卡情况!$F$57:$F$73,[1]各r阵容卡情况!M$57:M$73,$C39)&lt;=0,0,求节点([1]各r阵容卡情况!$F$57:$F$73,[1]各r阵容卡情况!M$57:M$73,$C39)),0)</f>
        <v>1.2120977020584505</v>
      </c>
      <c r="AW39" s="15">
        <f>IFERROR(IF(求节点([1]各r阵容卡情况!$F$57:$F$73,[1]各r阵容卡情况!N$57:N$73,$C39)&lt;=0,0,求节点([1]各r阵容卡情况!$F$57:$F$73,[1]各r阵容卡情况!N$57:N$73,$C39)),0)</f>
        <v>0</v>
      </c>
      <c r="AX39" s="15">
        <f t="shared" si="11"/>
        <v>0</v>
      </c>
      <c r="AY39" s="15">
        <f t="shared" si="11"/>
        <v>15</v>
      </c>
      <c r="AZ39" s="15">
        <f t="shared" si="11"/>
        <v>35</v>
      </c>
      <c r="BA39" s="15">
        <f t="shared" si="11"/>
        <v>29</v>
      </c>
      <c r="BB39" s="15">
        <f t="shared" si="11"/>
        <v>50</v>
      </c>
      <c r="BC39" s="15">
        <v>0</v>
      </c>
      <c r="BD39" s="15">
        <f>IFERROR(IF(求节点([1]各r阵容卡情况!$F$57:$F$73,[1]各r阵容卡情况!S$57:S$73,$C39)&lt;=0,0,求节点([1]各r阵容卡情况!$F$57:$F$73,[1]各r阵容卡情况!S$57:S$73,$C39)),0)</f>
        <v>1.36</v>
      </c>
      <c r="BE39" s="15">
        <f>IFERROR(IF(求节点([1]各r阵容卡情况!$F$57:$F$73,[1]各r阵容卡情况!T$57:T$73,$C39)&lt;=0,0,求节点([1]各r阵容卡情况!$F$57:$F$73,[1]各r阵容卡情况!T$57:T$73,$C39)),0)</f>
        <v>1.36</v>
      </c>
      <c r="BF39" s="15">
        <f>IFERROR(IF(求节点([1]各r阵容卡情况!$F$57:$F$73,[1]各r阵容卡情况!U$57:U$73,$C39)&lt;=0,0,求节点([1]各r阵容卡情况!$F$57:$F$73,[1]各r阵容卡情况!U$57:U$73,$C39)),0)</f>
        <v>1.36</v>
      </c>
      <c r="BG39" s="15">
        <f>IFERROR(IF(求节点([1]各r阵容卡情况!$F$57:$F$73,[1]各r阵容卡情况!V$57:V$73,$C39)&lt;=0,0,求节点([1]各r阵容卡情况!$F$57:$F$73,[1]各r阵容卡情况!V$57:V$73,$C39)),0)</f>
        <v>1.36</v>
      </c>
      <c r="BH39" s="15">
        <f t="shared" ref="BH39:BI70" si="18">MIN($C39,10)</f>
        <v>10</v>
      </c>
      <c r="BI39" s="15">
        <f t="shared" si="18"/>
        <v>10</v>
      </c>
      <c r="BJ39" s="15">
        <f t="shared" si="13"/>
        <v>34</v>
      </c>
      <c r="BK39" s="15">
        <f t="shared" ref="BK39:BL70" si="19">MIN($C39,80)</f>
        <v>34</v>
      </c>
      <c r="BL39" s="15">
        <f t="shared" si="19"/>
        <v>34</v>
      </c>
      <c r="BM39" s="15">
        <v>0</v>
      </c>
      <c r="BN39" s="15">
        <f>IFERROR(IF(求节点([1]各r阵容卡情况!$F$57:$F$73,[1]各r阵容卡情况!AA$57:AA$73,$C39)&lt;=0,0,求节点([1]各r阵容卡情况!$F$57:$F$73,[1]各r阵容卡情况!AA$57:AA$73,$C39)),0)</f>
        <v>0</v>
      </c>
      <c r="BO39" s="15">
        <f>IFERROR(IF(求节点([1]各r阵容卡情况!$F$57:$F$73,[1]各r阵容卡情况!AB$57:AB$73,$C39)&lt;=0,0,求节点([1]各r阵容卡情况!$F$57:$F$73,[1]各r阵容卡情况!AB$57:AB$73,$C39)),0)</f>
        <v>1.1927483444198277</v>
      </c>
      <c r="BP39" s="15">
        <f>IFERROR(IF(求节点([1]各r阵容卡情况!$F$57:$F$73,[1]各r阵容卡情况!AC$57:AC$73,$C39)&lt;=0,0,求节点([1]各r阵容卡情况!$F$57:$F$73,[1]各r阵容卡情况!AC$57:AC$73,$C39)),0)</f>
        <v>1.1927483444198277</v>
      </c>
      <c r="BQ39" s="15">
        <f>IFERROR(IF(求节点([1]各r阵容卡情况!$F$57:$F$73,[1]各r阵容卡情况!AD$57:AD$73,$C39)&lt;=0,0,求节点([1]各r阵容卡情况!$F$57:$F$73,[1]各r阵容卡情况!AD$57:AD$73,$C39)),0)</f>
        <v>1.1927483444198277</v>
      </c>
      <c r="BR39" s="15">
        <f t="shared" si="15"/>
        <v>0</v>
      </c>
      <c r="BS39" s="15">
        <f t="shared" si="15"/>
        <v>0</v>
      </c>
      <c r="BT39" s="15">
        <f t="shared" si="15"/>
        <v>2</v>
      </c>
      <c r="BU39" s="15">
        <f t="shared" si="15"/>
        <v>10</v>
      </c>
      <c r="BV39" s="15">
        <f t="shared" si="15"/>
        <v>20</v>
      </c>
      <c r="CH39" s="27">
        <f t="shared" si="16"/>
        <v>0</v>
      </c>
      <c r="CI39" s="27">
        <f t="shared" si="16"/>
        <v>5.0503630611755286</v>
      </c>
      <c r="CJ39" s="27">
        <f t="shared" si="16"/>
        <v>3.316545646274824</v>
      </c>
      <c r="CK39" s="27">
        <f t="shared" si="16"/>
        <v>1.6330912925496475</v>
      </c>
      <c r="CL39" s="27">
        <f t="shared" si="16"/>
        <v>0</v>
      </c>
    </row>
    <row r="40" spans="3:90" x14ac:dyDescent="0.15">
      <c r="C40" s="15">
        <v>35</v>
      </c>
      <c r="D40" s="15">
        <v>17</v>
      </c>
      <c r="E40" s="32">
        <f>IFERROR(IF(求节点([1]基础状态预期!$D$107:$D$145,[1]基础状态预期!F$107:F$145,$C40)&lt;=0,0,求节点([1]基础状态预期!$D$107:$D$145,[1]基础状态预期!F$107:F$145,$C40)),0)</f>
        <v>0</v>
      </c>
      <c r="F40" s="32">
        <f>IFERROR(IF(求节点([1]基础状态预期!$D$107:$D$145,[1]基础状态预期!G$107:G$145,$C40)&lt;=0,0,求节点([1]基础状态预期!$D$107:$D$145,[1]基础状态预期!G$107:G$145,$C40)),0)</f>
        <v>0</v>
      </c>
      <c r="G40" s="32">
        <f>IFERROR(IF(求节点([1]基础状态预期!$D$107:$D$145,[1]基础状态预期!H$107:H$145,$C40)&lt;=0,0,求节点([1]基础状态预期!$D$107:$D$145,[1]基础状态预期!H$107:H$145,$C40)),0)</f>
        <v>0</v>
      </c>
      <c r="H40" s="32">
        <f>IFERROR(IF(求节点([1]基础状态预期!$D$107:$D$145,[1]基础状态预期!I$107:I$145,$C40)&lt;=0,0,求节点([1]基础状态预期!$D$107:$D$145,[1]基础状态预期!I$107:I$145,$C40)),0)</f>
        <v>6</v>
      </c>
      <c r="I40" s="32">
        <f>IFERROR(IF(求节点([1]基础状态预期!$D$107:$D$145,[1]基础状态预期!J$107:J$145,$C40)&lt;=0,0,求节点([1]基础状态预期!$D$107:$D$145,[1]基础状态预期!J$107:J$145,$C40)),0)</f>
        <v>0</v>
      </c>
      <c r="J40" s="32">
        <f>IFERROR(IF(求节点([1]基础状态预期!$D$107:$D$145,[1]基础状态预期!K$107:K$145,$C40)&lt;=0,0,求节点([1]基础状态预期!$D$107:$D$145,[1]基础状态预期!K$107:K$145,$C40)),0)</f>
        <v>0</v>
      </c>
      <c r="K40" s="32">
        <f>IFERROR(IF(求节点([1]基础状态预期!$D$107:$D$145,[1]基础状态预期!L$107:L$145,$C40)&lt;=0,0,求节点([1]基础状态预期!$D$107:$D$145,[1]基础状态预期!L$107:L$145,$C40)),0)</f>
        <v>0</v>
      </c>
      <c r="L40" s="32">
        <f>IFERROR(IF(求节点([1]基础状态预期!$D$107:$D$145,[1]基础状态预期!M$107:M$145,$C40)&lt;=0,0,求节点([1]基础状态预期!$D$107:$D$145,[1]基础状态预期!M$107:M$145,$C40)),0)</f>
        <v>0</v>
      </c>
      <c r="M40" s="32">
        <f>IFERROR(IF(求节点([1]基础状态预期!$D$107:$D$145,[1]基础状态预期!N$107:N$145,$C40)&lt;=0,0,求节点([1]基础状态预期!$D$107:$D$145,[1]基础状态预期!N$107:N$145,$C40)),0)</f>
        <v>1.3324633137493971</v>
      </c>
      <c r="N40" s="32">
        <f>IFERROR(IF(求节点([1]基础状态预期!$D$107:$D$145,[1]基础状态预期!O$107:O$145,$C40)&lt;=0,0,求节点([1]基础状态预期!$D$107:$D$145,[1]基础状态预期!O$107:O$145,$C40)),0)</f>
        <v>0</v>
      </c>
      <c r="O40" s="32">
        <f t="shared" si="5"/>
        <v>0</v>
      </c>
      <c r="P40" s="32">
        <f t="shared" si="6"/>
        <v>6</v>
      </c>
      <c r="Q40" s="32">
        <f t="shared" si="7"/>
        <v>10</v>
      </c>
      <c r="R40" s="32">
        <f t="shared" si="8"/>
        <v>29</v>
      </c>
      <c r="S40" s="32">
        <f t="shared" si="9"/>
        <v>50</v>
      </c>
      <c r="T40" s="32">
        <f>IFERROR(IF(求节点([1]基础状态预期!$D$107:$D$145,[1]基础状态预期!P$107:P$145,$C40)&lt;=0,0,求节点([1]基础状态预期!$D$107:$D$145,[1]基础状态预期!P$107:P$145,$C40)),0)</f>
        <v>0</v>
      </c>
      <c r="U40" s="32">
        <f>IFERROR(IF(求节点([1]基础状态预期!$D$107:$D$145,[1]基础状态预期!Q$107:Q$145,$C40)&lt;=0,0,求节点([1]基础状态预期!$D$107:$D$145,[1]基础状态预期!Q$107:Q$145,$C40)),0)</f>
        <v>0</v>
      </c>
      <c r="V40" s="32">
        <f>IFERROR(IF(求节点([1]基础状态预期!$D$107:$D$145,[1]基础状态预期!R$107:R$145,$C40)&lt;=0,0,求节点([1]基础状态预期!$D$107:$D$145,[1]基础状态预期!R$107:R$145,$C40)),0)</f>
        <v>1.4</v>
      </c>
      <c r="W40" s="32">
        <f>IFERROR(IF(求节点([1]基础状态预期!$D$107:$D$145,[1]基础状态预期!S$107:S$145,$C40)&lt;=0,0,求节点([1]基础状态预期!$D$107:$D$145,[1]基础状态预期!S$107:S$145,$C40)),0)</f>
        <v>1.4</v>
      </c>
      <c r="X40" s="32">
        <f>IFERROR(IF(求节点([1]基础状态预期!$D$107:$D$145,[1]基础状态预期!T$107:T$145,$C40)&lt;=0,0,求节点([1]基础状态预期!$D$107:$D$145,[1]基础状态预期!T$107:T$145,$C40)),0)</f>
        <v>0</v>
      </c>
      <c r="Y40" s="32">
        <f>IFERROR(IF(求节点([1]基础状态预期!$D$107:$D$145,[1]基础状态预期!U$107:U$145,$C40)&lt;=0,0,求节点([1]基础状态预期!$D$107:$D$145,[1]基础状态预期!U$107:U$145,$C40)),0)</f>
        <v>0</v>
      </c>
      <c r="Z40" s="32">
        <f>IFERROR(IF(求节点([1]基础状态预期!$D$107:$D$145,[1]基础状态预期!V$107:V$145,$C40)&lt;=0,0,求节点([1]基础状态预期!$D$107:$D$145,[1]基础状态预期!V$107:V$145,$C40)),0)</f>
        <v>0</v>
      </c>
      <c r="AA40" s="32">
        <f>IFERROR(IF(求节点([1]基础状态预期!$D$107:$D$145,[1]基础状态预期!W$107:W$145,$C40)&lt;=0,0,求节点([1]基础状态预期!$D$107:$D$145,[1]基础状态预期!W$107:W$145,$C40)),0)</f>
        <v>70</v>
      </c>
      <c r="AB40" s="32">
        <f>IFERROR(IF(求节点([1]基础状态预期!$D$107:$D$145,[1]基础状态预期!X$107:X$145,$C40)&lt;=0,0,求节点([1]基础状态预期!$D$107:$D$145,[1]基础状态预期!X$107:X$145,$C40)),0)</f>
        <v>70</v>
      </c>
      <c r="AC40" s="32">
        <f>IFERROR(IF(求节点([1]基础状态预期!$D$107:$D$145,[1]基础状态预期!Y$107:Y$145,$C40)&lt;=0,0,求节点([1]基础状态预期!$D$107:$D$145,[1]基础状态预期!Y$107:Y$145,$C40)),0)</f>
        <v>0</v>
      </c>
      <c r="AD40" s="32">
        <f>IFERROR(IF(求节点([1]基础状态预期!$D$107:$D$145,[1]基础状态预期!Z$107:Z$145,$C40)&lt;=0,0,求节点([1]基础状态预期!$D$107:$D$145,[1]基础状态预期!Z$107:Z$145,$C40)),0)</f>
        <v>0</v>
      </c>
      <c r="AE40" s="32">
        <f>IFERROR(IF(求节点([1]基础状态预期!$D$107:$D$145,[1]基础状态预期!AA$107:AA$145,$C40)&lt;=0,0,求节点([1]基础状态预期!$D$107:$D$145,[1]基础状态预期!AA$107:AA$145,$C40)),0)</f>
        <v>0</v>
      </c>
      <c r="AF40" s="32">
        <f>IFERROR(IF(求节点([1]基础状态预期!$D$107:$D$145,[1]基础状态预期!AB$107:AB$145,$C40)&lt;=0,0,求节点([1]基础状态预期!$D$107:$D$145,[1]基础状态预期!AB$107:AB$145,$C40)),0)</f>
        <v>0.61913687625468983</v>
      </c>
      <c r="AG40" s="32">
        <f>IFERROR(IF(求节点([1]基础状态预期!$D$107:$D$145,[1]基础状态预期!AC$107:AC$145,$C40)&lt;=0,0,求节点([1]基础状态预期!$D$107:$D$145,[1]基础状态预期!AC$107:AC$145,$C40)),0)</f>
        <v>1.8419128538516825</v>
      </c>
      <c r="AH40" s="32">
        <f>IFERROR(IF(求节点([1]基础状态预期!$D$107:$D$145,[1]基础状态预期!AD$107:AD$145,$C40)&lt;=0,0,求节点([1]基础状态预期!$D$107:$D$145,[1]基础状态预期!AD$107:AD$145,$C40)),0)</f>
        <v>0</v>
      </c>
      <c r="AI40" s="15">
        <f t="shared" si="10"/>
        <v>0</v>
      </c>
      <c r="AJ40" s="15">
        <f t="shared" si="10"/>
        <v>0</v>
      </c>
      <c r="AK40" s="15">
        <f t="shared" si="10"/>
        <v>0</v>
      </c>
      <c r="AL40" s="15">
        <f t="shared" si="10"/>
        <v>10</v>
      </c>
      <c r="AM40" s="15">
        <f t="shared" si="10"/>
        <v>0</v>
      </c>
      <c r="AN40" s="15">
        <v>0</v>
      </c>
      <c r="AO40" s="15">
        <f>IFERROR(IF(求节点([1]各r阵容卡情况!$F$57:$F$73,[1]各r阵容卡情况!G$57:G$73,$C40)&lt;=0,0,求节点([1]各r阵容卡情况!$F$57:$F$73,[1]各r阵容卡情况!G$57:G$73,$C40)),0)</f>
        <v>6</v>
      </c>
      <c r="AP40" s="15">
        <f>IFERROR(IF(求节点([1]各r阵容卡情况!$F$57:$F$73,[1]各r阵容卡情况!H$57:H$73,$C40)&lt;=0,0,求节点([1]各r阵容卡情况!$F$57:$F$73,[1]各r阵容卡情况!H$57:H$73,$C40)),0)</f>
        <v>4.2970183442017644</v>
      </c>
      <c r="AQ40" s="15">
        <f>IFERROR(IF(求节点([1]各r阵容卡情况!$F$57:$F$73,[1]各r阵容卡情况!I$57:I$73,$C40)&lt;=0,0,求节点([1]各r阵容卡情况!$F$57:$F$73,[1]各r阵容卡情况!I$57:I$73,$C40)),0)</f>
        <v>2.2970183442017644</v>
      </c>
      <c r="AR40" s="15">
        <f>IFERROR(IF(求节点([1]各r阵容卡情况!$F$57:$F$73,[1]各r阵容卡情况!J$57:J$73,$C40)&lt;=0,0,求节点([1]各r阵容卡情况!$F$57:$F$73,[1]各r阵容卡情况!J$57:J$73,$C40)),0)</f>
        <v>0</v>
      </c>
      <c r="AS40" s="15">
        <v>0</v>
      </c>
      <c r="AT40" s="15">
        <f>IFERROR(IF(求节点([1]各r阵容卡情况!$F$57:$F$73,[1]各r阵容卡情况!K$57:K$73,$C40)&lt;=0,0,求节点([1]各r阵容卡情况!$F$57:$F$73,[1]各r阵容卡情况!K$57:K$73,$C40)),0)</f>
        <v>3</v>
      </c>
      <c r="AU40" s="15">
        <f>IFERROR(IF(求节点([1]各r阵容卡情况!$F$57:$F$73,[1]各r阵容卡情况!L$57:L$73,$C40)&lt;=0,0,求节点([1]各r阵容卡情况!$F$57:$F$73,[1]各r阵容卡情况!L$57:L$73,$C40)),0)</f>
        <v>5.3446751108443262</v>
      </c>
      <c r="AV40" s="15">
        <f>IFERROR(IF(求节点([1]各r阵容卡情况!$F$57:$F$73,[1]各r阵容卡情况!M$57:M$73,$C40)&lt;=0,0,求节点([1]各r阵容卡情况!$F$57:$F$73,[1]各r阵容卡情况!M$57:M$73,$C40)),0)</f>
        <v>1.3324633137493971</v>
      </c>
      <c r="AW40" s="15">
        <f>IFERROR(IF(求节点([1]各r阵容卡情况!$F$57:$F$73,[1]各r阵容卡情况!N$57:N$73,$C40)&lt;=0,0,求节点([1]各r阵容卡情况!$F$57:$F$73,[1]各r阵容卡情况!N$57:N$73,$C40)),0)</f>
        <v>0</v>
      </c>
      <c r="AX40" s="15">
        <f t="shared" si="11"/>
        <v>0</v>
      </c>
      <c r="AY40" s="15">
        <f t="shared" si="11"/>
        <v>15</v>
      </c>
      <c r="AZ40" s="15">
        <f t="shared" si="11"/>
        <v>35</v>
      </c>
      <c r="BA40" s="15">
        <f t="shared" si="11"/>
        <v>29</v>
      </c>
      <c r="BB40" s="15">
        <f t="shared" si="11"/>
        <v>50</v>
      </c>
      <c r="BC40" s="15">
        <v>0</v>
      </c>
      <c r="BD40" s="15">
        <f>IFERROR(IF(求节点([1]各r阵容卡情况!$F$57:$F$73,[1]各r阵容卡情况!S$57:S$73,$C40)&lt;=0,0,求节点([1]各r阵容卡情况!$F$57:$F$73,[1]各r阵容卡情况!S$57:S$73,$C40)),0)</f>
        <v>1.4</v>
      </c>
      <c r="BE40" s="15">
        <f>IFERROR(IF(求节点([1]各r阵容卡情况!$F$57:$F$73,[1]各r阵容卡情况!T$57:T$73,$C40)&lt;=0,0,求节点([1]各r阵容卡情况!$F$57:$F$73,[1]各r阵容卡情况!T$57:T$73,$C40)),0)</f>
        <v>1.4</v>
      </c>
      <c r="BF40" s="15">
        <f>IFERROR(IF(求节点([1]各r阵容卡情况!$F$57:$F$73,[1]各r阵容卡情况!U$57:U$73,$C40)&lt;=0,0,求节点([1]各r阵容卡情况!$F$57:$F$73,[1]各r阵容卡情况!U$57:U$73,$C40)),0)</f>
        <v>1.4</v>
      </c>
      <c r="BG40" s="15">
        <f>IFERROR(IF(求节点([1]各r阵容卡情况!$F$57:$F$73,[1]各r阵容卡情况!V$57:V$73,$C40)&lt;=0,0,求节点([1]各r阵容卡情况!$F$57:$F$73,[1]各r阵容卡情况!V$57:V$73,$C40)),0)</f>
        <v>1.4</v>
      </c>
      <c r="BH40" s="15">
        <f t="shared" si="18"/>
        <v>10</v>
      </c>
      <c r="BI40" s="15">
        <f t="shared" si="18"/>
        <v>10</v>
      </c>
      <c r="BJ40" s="15">
        <f t="shared" si="13"/>
        <v>35</v>
      </c>
      <c r="BK40" s="15">
        <f t="shared" si="19"/>
        <v>35</v>
      </c>
      <c r="BL40" s="15">
        <f t="shared" si="19"/>
        <v>35</v>
      </c>
      <c r="BM40" s="15">
        <v>0</v>
      </c>
      <c r="BN40" s="15">
        <f>IFERROR(IF(求节点([1]各r阵容卡情况!$F$57:$F$73,[1]各r阵容卡情况!AA$57:AA$73,$C40)&lt;=0,0,求节点([1]各r阵容卡情况!$F$57:$F$73,[1]各r阵容卡情况!AA$57:AA$73,$C40)),0)</f>
        <v>0</v>
      </c>
      <c r="BO40" s="15">
        <f>IFERROR(IF(求节点([1]各r阵容卡情况!$F$57:$F$73,[1]各r阵容卡情况!AB$57:AB$73,$C40)&lt;=0,0,求节点([1]各r阵容卡情况!$F$57:$F$73,[1]各r阵容卡情况!AB$57:AB$73,$C40)),0)</f>
        <v>1.3176940384200773</v>
      </c>
      <c r="BP40" s="15">
        <f>IFERROR(IF(求节点([1]各r阵容卡情况!$F$57:$F$73,[1]各r阵容卡情况!AC$57:AC$73,$C40)&lt;=0,0,求节点([1]各r阵容卡情况!$F$57:$F$73,[1]各r阵容卡情况!AC$57:AC$73,$C40)),0)</f>
        <v>1.3176940384200773</v>
      </c>
      <c r="BQ40" s="15">
        <f>IFERROR(IF(求节点([1]各r阵容卡情况!$F$57:$F$73,[1]各r阵容卡情况!AD$57:AD$73,$C40)&lt;=0,0,求节点([1]各r阵容卡情况!$F$57:$F$73,[1]各r阵容卡情况!AD$57:AD$73,$C40)),0)</f>
        <v>1.3176940384200773</v>
      </c>
      <c r="BR40" s="15">
        <f t="shared" si="15"/>
        <v>0</v>
      </c>
      <c r="BS40" s="15">
        <f t="shared" si="15"/>
        <v>0</v>
      </c>
      <c r="BT40" s="15">
        <f t="shared" si="15"/>
        <v>2</v>
      </c>
      <c r="BU40" s="15">
        <f t="shared" si="15"/>
        <v>10</v>
      </c>
      <c r="BV40" s="15">
        <f t="shared" si="15"/>
        <v>20</v>
      </c>
      <c r="CH40" s="27">
        <f t="shared" si="16"/>
        <v>0</v>
      </c>
      <c r="CI40" s="27">
        <f t="shared" si="16"/>
        <v>5.2405754908410103</v>
      </c>
      <c r="CJ40" s="27">
        <f t="shared" si="16"/>
        <v>3.7531415030529978</v>
      </c>
      <c r="CK40" s="27">
        <f t="shared" si="16"/>
        <v>2.0062830061059942</v>
      </c>
      <c r="CL40" s="27">
        <f t="shared" si="16"/>
        <v>0</v>
      </c>
    </row>
    <row r="41" spans="3:90" x14ac:dyDescent="0.15">
      <c r="C41" s="15">
        <v>36</v>
      </c>
      <c r="D41" s="15">
        <v>17</v>
      </c>
      <c r="E41" s="32">
        <f>IFERROR(IF(求节点([1]基础状态预期!$D$107:$D$145,[1]基础状态预期!F$107:F$145,$C41)&lt;=0,0,求节点([1]基础状态预期!$D$107:$D$145,[1]基础状态预期!F$107:F$145,$C41)),0)</f>
        <v>0</v>
      </c>
      <c r="F41" s="32">
        <f>IFERROR(IF(求节点([1]基础状态预期!$D$107:$D$145,[1]基础状态预期!G$107:G$145,$C41)&lt;=0,0,求节点([1]基础状态预期!$D$107:$D$145,[1]基础状态预期!G$107:G$145,$C41)),0)</f>
        <v>0</v>
      </c>
      <c r="G41" s="32">
        <f>IFERROR(IF(求节点([1]基础状态预期!$D$107:$D$145,[1]基础状态预期!H$107:H$145,$C41)&lt;=0,0,求节点([1]基础状态预期!$D$107:$D$145,[1]基础状态预期!H$107:H$145,$C41)),0)</f>
        <v>0</v>
      </c>
      <c r="H41" s="32">
        <f>IFERROR(IF(求节点([1]基础状态预期!$D$107:$D$145,[1]基础状态预期!I$107:I$145,$C41)&lt;=0,0,求节点([1]基础状态预期!$D$107:$D$145,[1]基础状态预期!I$107:I$145,$C41)),0)</f>
        <v>6</v>
      </c>
      <c r="I41" s="32">
        <f>IFERROR(IF(求节点([1]基础状态预期!$D$107:$D$145,[1]基础状态预期!J$107:J$145,$C41)&lt;=0,0,求节点([1]基础状态预期!$D$107:$D$145,[1]基础状态预期!J$107:J$145,$C41)),0)</f>
        <v>0</v>
      </c>
      <c r="J41" s="32">
        <f>IFERROR(IF(求节点([1]基础状态预期!$D$107:$D$145,[1]基础状态预期!K$107:K$145,$C41)&lt;=0,0,求节点([1]基础状态预期!$D$107:$D$145,[1]基础状态预期!K$107:K$145,$C41)),0)</f>
        <v>0</v>
      </c>
      <c r="K41" s="32">
        <f>IFERROR(IF(求节点([1]基础状态预期!$D$107:$D$145,[1]基础状态预期!L$107:L$145,$C41)&lt;=0,0,求节点([1]基础状态预期!$D$107:$D$145,[1]基础状态预期!L$107:L$145,$C41)),0)</f>
        <v>0</v>
      </c>
      <c r="L41" s="32">
        <f>IFERROR(IF(求节点([1]基础状态预期!$D$107:$D$145,[1]基础状态预期!M$107:M$145,$C41)&lt;=0,0,求节点([1]基础状态预期!$D$107:$D$145,[1]基础状态预期!M$107:M$145,$C41)),0)</f>
        <v>0</v>
      </c>
      <c r="M41" s="32">
        <f>IFERROR(IF(求节点([1]基础状态预期!$D$107:$D$145,[1]基础状态预期!N$107:N$145,$C41)&lt;=0,0,求节点([1]基础状态预期!$D$107:$D$145,[1]基础状态预期!N$107:N$145,$C41)),0)</f>
        <v>1.454405741014368</v>
      </c>
      <c r="N41" s="32">
        <f>IFERROR(IF(求节点([1]基础状态预期!$D$107:$D$145,[1]基础状态预期!O$107:O$145,$C41)&lt;=0,0,求节点([1]基础状态预期!$D$107:$D$145,[1]基础状态预期!O$107:O$145,$C41)),0)</f>
        <v>0</v>
      </c>
      <c r="O41" s="32">
        <f t="shared" si="5"/>
        <v>0</v>
      </c>
      <c r="P41" s="32">
        <f t="shared" si="6"/>
        <v>6</v>
      </c>
      <c r="Q41" s="32">
        <f t="shared" si="7"/>
        <v>10</v>
      </c>
      <c r="R41" s="32">
        <f t="shared" si="8"/>
        <v>29</v>
      </c>
      <c r="S41" s="32">
        <f t="shared" si="9"/>
        <v>50</v>
      </c>
      <c r="T41" s="32">
        <f>IFERROR(IF(求节点([1]基础状态预期!$D$107:$D$145,[1]基础状态预期!P$107:P$145,$C41)&lt;=0,0,求节点([1]基础状态预期!$D$107:$D$145,[1]基础状态预期!P$107:P$145,$C41)),0)</f>
        <v>0</v>
      </c>
      <c r="U41" s="32">
        <f>IFERROR(IF(求节点([1]基础状态预期!$D$107:$D$145,[1]基础状态预期!Q$107:Q$145,$C41)&lt;=0,0,求节点([1]基础状态预期!$D$107:$D$145,[1]基础状态预期!Q$107:Q$145,$C41)),0)</f>
        <v>0</v>
      </c>
      <c r="V41" s="32">
        <f>IFERROR(IF(求节点([1]基础状态预期!$D$107:$D$145,[1]基础状态预期!R$107:R$145,$C41)&lt;=0,0,求节点([1]基础状态预期!$D$107:$D$145,[1]基础状态预期!R$107:R$145,$C41)),0)</f>
        <v>1.4399999999999997</v>
      </c>
      <c r="W41" s="32">
        <f>IFERROR(IF(求节点([1]基础状态预期!$D$107:$D$145,[1]基础状态预期!S$107:S$145,$C41)&lt;=0,0,求节点([1]基础状态预期!$D$107:$D$145,[1]基础状态预期!S$107:S$145,$C41)),0)</f>
        <v>1.44</v>
      </c>
      <c r="X41" s="32">
        <f>IFERROR(IF(求节点([1]基础状态预期!$D$107:$D$145,[1]基础状态预期!T$107:T$145,$C41)&lt;=0,0,求节点([1]基础状态预期!$D$107:$D$145,[1]基础状态预期!T$107:T$145,$C41)),0)</f>
        <v>0</v>
      </c>
      <c r="Y41" s="32">
        <f>IFERROR(IF(求节点([1]基础状态预期!$D$107:$D$145,[1]基础状态预期!U$107:U$145,$C41)&lt;=0,0,求节点([1]基础状态预期!$D$107:$D$145,[1]基础状态预期!U$107:U$145,$C41)),0)</f>
        <v>0</v>
      </c>
      <c r="Z41" s="32">
        <f>IFERROR(IF(求节点([1]基础状态预期!$D$107:$D$145,[1]基础状态预期!V$107:V$145,$C41)&lt;=0,0,求节点([1]基础状态预期!$D$107:$D$145,[1]基础状态预期!V$107:V$145,$C41)),0)</f>
        <v>0</v>
      </c>
      <c r="AA41" s="32">
        <f>IFERROR(IF(求节点([1]基础状态预期!$D$107:$D$145,[1]基础状态预期!W$107:W$145,$C41)&lt;=0,0,求节点([1]基础状态预期!$D$107:$D$145,[1]基础状态预期!W$107:W$145,$C41)),0)</f>
        <v>72</v>
      </c>
      <c r="AB41" s="32">
        <f>IFERROR(IF(求节点([1]基础状态预期!$D$107:$D$145,[1]基础状态预期!X$107:X$145,$C41)&lt;=0,0,求节点([1]基础状态预期!$D$107:$D$145,[1]基础状态预期!X$107:X$145,$C41)),0)</f>
        <v>72</v>
      </c>
      <c r="AC41" s="32">
        <f>IFERROR(IF(求节点([1]基础状态预期!$D$107:$D$145,[1]基础状态预期!Y$107:Y$145,$C41)&lt;=0,0,求节点([1]基础状态预期!$D$107:$D$145,[1]基础状态预期!Y$107:Y$145,$C41)),0)</f>
        <v>0</v>
      </c>
      <c r="AD41" s="32">
        <f>IFERROR(IF(求节点([1]基础状态预期!$D$107:$D$145,[1]基础状态预期!Z$107:Z$145,$C41)&lt;=0,0,求节点([1]基础状态预期!$D$107:$D$145,[1]基础状态预期!Z$107:Z$145,$C41)),0)</f>
        <v>0</v>
      </c>
      <c r="AE41" s="32">
        <f>IFERROR(IF(求节点([1]基础状态预期!$D$107:$D$145,[1]基础状态预期!AA$107:AA$145,$C41)&lt;=0,0,求节点([1]基础状态预期!$D$107:$D$145,[1]基础状态预期!AA$107:AA$145,$C41)),0)</f>
        <v>0</v>
      </c>
      <c r="AF41" s="32">
        <f>IFERROR(IF(求节点([1]基础状态预期!$D$107:$D$145,[1]基础状态预期!AB$107:AB$145,$C41)&lt;=0,0,求节点([1]基础状态预期!$D$107:$D$145,[1]基础状态预期!AB$107:AB$145,$C41)),0)</f>
        <v>0.63682650129053819</v>
      </c>
      <c r="AG41" s="32">
        <f>IFERROR(IF(求节点([1]基础状态预期!$D$107:$D$145,[1]基础状态预期!AC$107:AC$145,$C41)&lt;=0,0,求节点([1]基础状态预期!$D$107:$D$145,[1]基础状态预期!AC$107:AC$145,$C41)),0)</f>
        <v>1.876043296094609</v>
      </c>
      <c r="AH41" s="32">
        <f>IFERROR(IF(求节点([1]基础状态预期!$D$107:$D$145,[1]基础状态预期!AD$107:AD$145,$C41)&lt;=0,0,求节点([1]基础状态预期!$D$107:$D$145,[1]基础状态预期!AD$107:AD$145,$C41)),0)</f>
        <v>0</v>
      </c>
      <c r="AI41" s="15">
        <f t="shared" si="10"/>
        <v>0</v>
      </c>
      <c r="AJ41" s="15">
        <f t="shared" si="10"/>
        <v>0</v>
      </c>
      <c r="AK41" s="15">
        <f t="shared" si="10"/>
        <v>0</v>
      </c>
      <c r="AL41" s="15">
        <f t="shared" si="10"/>
        <v>10</v>
      </c>
      <c r="AM41" s="15">
        <f t="shared" si="10"/>
        <v>0</v>
      </c>
      <c r="AN41" s="15">
        <v>0</v>
      </c>
      <c r="AO41" s="15">
        <f>IFERROR(IF(求节点([1]各r阵容卡情况!$F$57:$F$73,[1]各r阵容卡情况!G$57:G$73,$C41)&lt;=0,0,求节点([1]各r阵容卡情况!$F$57:$F$73,[1]各r阵容卡情况!G$57:G$73,$C41)),0)</f>
        <v>6</v>
      </c>
      <c r="AP41" s="15">
        <f>IFERROR(IF(求节点([1]各r阵容卡情况!$F$57:$F$73,[1]各r阵容卡情况!H$57:H$73,$C41)&lt;=0,0,求节点([1]各r阵容卡情况!$F$57:$F$73,[1]各r阵容卡情况!H$57:H$73,$C41)),0)</f>
        <v>4.6646859152859648</v>
      </c>
      <c r="AQ41" s="15">
        <f>IFERROR(IF(求节点([1]各r阵容卡情况!$F$57:$F$73,[1]各r阵容卡情况!I$57:I$73,$C41)&lt;=0,0,求节点([1]各r阵容卡情况!$F$57:$F$73,[1]各r阵容卡情况!I$57:I$73,$C41)),0)</f>
        <v>2.6646859152859648</v>
      </c>
      <c r="AR41" s="15">
        <f>IFERROR(IF(求节点([1]各r阵容卡情况!$F$57:$F$73,[1]各r阵容卡情况!J$57:J$73,$C41)&lt;=0,0,求节点([1]各r阵容卡情况!$F$57:$F$73,[1]各r阵容卡情况!J$57:J$73,$C41)),0)</f>
        <v>0</v>
      </c>
      <c r="AS41" s="15">
        <v>0</v>
      </c>
      <c r="AT41" s="15">
        <f>IFERROR(IF(求节点([1]各r阵容卡情况!$F$57:$F$73,[1]各r阵容卡情况!K$57:K$73,$C41)&lt;=0,0,求节点([1]各r阵容卡情况!$F$57:$F$73,[1]各r阵容卡情况!K$57:K$73,$C41)),0)</f>
        <v>3</v>
      </c>
      <c r="AU41" s="15">
        <f>IFERROR(IF(求节点([1]各r阵容卡情况!$F$57:$F$73,[1]各r阵容卡情况!L$57:L$73,$C41)&lt;=0,0,求节点([1]各r阵容卡情况!$F$57:$F$73,[1]各r阵容卡情况!L$57:L$73,$C41)),0)</f>
        <v>5.4861573807481401</v>
      </c>
      <c r="AV41" s="15">
        <f>IFERROR(IF(求节点([1]各r阵容卡情况!$F$57:$F$73,[1]各r阵容卡情况!M$57:M$73,$C41)&lt;=0,0,求节点([1]各r阵容卡情况!$F$57:$F$73,[1]各r阵容卡情况!M$57:M$73,$C41)),0)</f>
        <v>1.454405741014368</v>
      </c>
      <c r="AW41" s="15">
        <f>IFERROR(IF(求节点([1]各r阵容卡情况!$F$57:$F$73,[1]各r阵容卡情况!N$57:N$73,$C41)&lt;=0,0,求节点([1]各r阵容卡情况!$F$57:$F$73,[1]各r阵容卡情况!N$57:N$73,$C41)),0)</f>
        <v>0</v>
      </c>
      <c r="AX41" s="15">
        <f t="shared" si="11"/>
        <v>0</v>
      </c>
      <c r="AY41" s="15">
        <f t="shared" si="11"/>
        <v>15</v>
      </c>
      <c r="AZ41" s="15">
        <f t="shared" si="11"/>
        <v>35</v>
      </c>
      <c r="BA41" s="15">
        <f t="shared" si="11"/>
        <v>29</v>
      </c>
      <c r="BB41" s="15">
        <f t="shared" si="11"/>
        <v>50</v>
      </c>
      <c r="BC41" s="15">
        <v>0</v>
      </c>
      <c r="BD41" s="15">
        <f>IFERROR(IF(求节点([1]各r阵容卡情况!$F$57:$F$73,[1]各r阵容卡情况!S$57:S$73,$C41)&lt;=0,0,求节点([1]各r阵容卡情况!$F$57:$F$73,[1]各r阵容卡情况!S$57:S$73,$C41)),0)</f>
        <v>1.44</v>
      </c>
      <c r="BE41" s="15">
        <f>IFERROR(IF(求节点([1]各r阵容卡情况!$F$57:$F$73,[1]各r阵容卡情况!T$57:T$73,$C41)&lt;=0,0,求节点([1]各r阵容卡情况!$F$57:$F$73,[1]各r阵容卡情况!T$57:T$73,$C41)),0)</f>
        <v>1.44</v>
      </c>
      <c r="BF41" s="15">
        <f>IFERROR(IF(求节点([1]各r阵容卡情况!$F$57:$F$73,[1]各r阵容卡情况!U$57:U$73,$C41)&lt;=0,0,求节点([1]各r阵容卡情况!$F$57:$F$73,[1]各r阵容卡情况!U$57:U$73,$C41)),0)</f>
        <v>1.44</v>
      </c>
      <c r="BG41" s="15">
        <f>IFERROR(IF(求节点([1]各r阵容卡情况!$F$57:$F$73,[1]各r阵容卡情况!V$57:V$73,$C41)&lt;=0,0,求节点([1]各r阵容卡情况!$F$57:$F$73,[1]各r阵容卡情况!V$57:V$73,$C41)),0)</f>
        <v>1.44</v>
      </c>
      <c r="BH41" s="15">
        <f t="shared" si="18"/>
        <v>10</v>
      </c>
      <c r="BI41" s="15">
        <f t="shared" si="18"/>
        <v>10</v>
      </c>
      <c r="BJ41" s="15">
        <f t="shared" si="13"/>
        <v>36</v>
      </c>
      <c r="BK41" s="15">
        <f t="shared" si="19"/>
        <v>36</v>
      </c>
      <c r="BL41" s="15">
        <f t="shared" si="19"/>
        <v>36</v>
      </c>
      <c r="BM41" s="15">
        <v>0</v>
      </c>
      <c r="BN41" s="15">
        <f>IFERROR(IF(求节点([1]各r阵容卡情况!$F$57:$F$73,[1]各r阵容卡情况!AA$57:AA$73,$C41)&lt;=0,0,求节点([1]各r阵容卡情况!$F$57:$F$73,[1]各r阵容卡情况!AA$57:AA$73,$C41)),0)</f>
        <v>0</v>
      </c>
      <c r="BO41" s="15">
        <f>IFERROR(IF(求节点([1]各r阵容卡情况!$F$57:$F$73,[1]各r阵容卡情况!AB$57:AB$73,$C41)&lt;=0,0,求节点([1]各r阵容卡情况!$F$57:$F$73,[1]各r阵容卡情况!AB$57:AB$73,$C41)),0)</f>
        <v>1.4650014241316245</v>
      </c>
      <c r="BP41" s="15">
        <f>IFERROR(IF(求节点([1]各r阵容卡情况!$F$57:$F$73,[1]各r阵容卡情况!AC$57:AC$73,$C41)&lt;=0,0,求节点([1]各r阵容卡情况!$F$57:$F$73,[1]各r阵容卡情况!AC$57:AC$73,$C41)),0)</f>
        <v>1.4650014241316245</v>
      </c>
      <c r="BQ41" s="15">
        <f>IFERROR(IF(求节点([1]各r阵容卡情况!$F$57:$F$73,[1]各r阵容卡情况!AD$57:AD$73,$C41)&lt;=0,0,求节点([1]各r阵容卡情况!$F$57:$F$73,[1]各r阵容卡情况!AD$57:AD$73,$C41)),0)</f>
        <v>1.4650014241316245</v>
      </c>
      <c r="BR41" s="15">
        <f t="shared" si="15"/>
        <v>0</v>
      </c>
      <c r="BS41" s="15">
        <f t="shared" si="15"/>
        <v>0</v>
      </c>
      <c r="BT41" s="15">
        <f t="shared" si="15"/>
        <v>2</v>
      </c>
      <c r="BU41" s="15">
        <f t="shared" si="15"/>
        <v>10</v>
      </c>
      <c r="BV41" s="15">
        <f t="shared" si="15"/>
        <v>20</v>
      </c>
      <c r="CH41" s="27">
        <f t="shared" si="16"/>
        <v>0</v>
      </c>
      <c r="CI41" s="27">
        <f t="shared" si="16"/>
        <v>4.9514711449960433</v>
      </c>
      <c r="CJ41" s="27">
        <f t="shared" si="16"/>
        <v>3.8495096183346522</v>
      </c>
      <c r="CK41" s="27">
        <f t="shared" si="16"/>
        <v>2.1990192366693044</v>
      </c>
      <c r="CL41" s="27">
        <f t="shared" si="16"/>
        <v>0</v>
      </c>
    </row>
    <row r="42" spans="3:90" x14ac:dyDescent="0.15">
      <c r="C42" s="15">
        <v>37</v>
      </c>
      <c r="D42" s="15">
        <v>17</v>
      </c>
      <c r="E42" s="32">
        <f>IFERROR(IF(求节点([1]基础状态预期!$D$107:$D$145,[1]基础状态预期!F$107:F$145,$C42)&lt;=0,0,求节点([1]基础状态预期!$D$107:$D$145,[1]基础状态预期!F$107:F$145,$C42)),0)</f>
        <v>0</v>
      </c>
      <c r="F42" s="32">
        <f>IFERROR(IF(求节点([1]基础状态预期!$D$107:$D$145,[1]基础状态预期!G$107:G$145,$C42)&lt;=0,0,求节点([1]基础状态预期!$D$107:$D$145,[1]基础状态预期!G$107:G$145,$C42)),0)</f>
        <v>0</v>
      </c>
      <c r="G42" s="32">
        <f>IFERROR(IF(求节点([1]基础状态预期!$D$107:$D$145,[1]基础状态预期!H$107:H$145,$C42)&lt;=0,0,求节点([1]基础状态预期!$D$107:$D$145,[1]基础状态预期!H$107:H$145,$C42)),0)</f>
        <v>0</v>
      </c>
      <c r="H42" s="32">
        <f>IFERROR(IF(求节点([1]基础状态预期!$D$107:$D$145,[1]基础状态预期!I$107:I$145,$C42)&lt;=0,0,求节点([1]基础状态预期!$D$107:$D$145,[1]基础状态预期!I$107:I$145,$C42)),0)</f>
        <v>6</v>
      </c>
      <c r="I42" s="32">
        <f>IFERROR(IF(求节点([1]基础状态预期!$D$107:$D$145,[1]基础状态预期!J$107:J$145,$C42)&lt;=0,0,求节点([1]基础状态预期!$D$107:$D$145,[1]基础状态预期!J$107:J$145,$C42)),0)</f>
        <v>0</v>
      </c>
      <c r="J42" s="32">
        <f>IFERROR(IF(求节点([1]基础状态预期!$D$107:$D$145,[1]基础状态预期!K$107:K$145,$C42)&lt;=0,0,求节点([1]基础状态预期!$D$107:$D$145,[1]基础状态预期!K$107:K$145,$C42)),0)</f>
        <v>0</v>
      </c>
      <c r="K42" s="32">
        <f>IFERROR(IF(求节点([1]基础状态预期!$D$107:$D$145,[1]基础状态预期!L$107:L$145,$C42)&lt;=0,0,求节点([1]基础状态预期!$D$107:$D$145,[1]基础状态预期!L$107:L$145,$C42)),0)</f>
        <v>0</v>
      </c>
      <c r="L42" s="32">
        <f>IFERROR(IF(求节点([1]基础状态预期!$D$107:$D$145,[1]基础状态预期!M$107:M$145,$C42)&lt;=0,0,求节点([1]基础状态预期!$D$107:$D$145,[1]基础状态预期!M$107:M$145,$C42)),0)</f>
        <v>0</v>
      </c>
      <c r="M42" s="32">
        <f>IFERROR(IF(求节点([1]基础状态预期!$D$107:$D$145,[1]基础状态预期!N$107:N$145,$C42)&lt;=0,0,求节点([1]基础状态预期!$D$107:$D$145,[1]基础状态预期!N$107:N$145,$C42)),0)</f>
        <v>1.5763481682793388</v>
      </c>
      <c r="N42" s="32">
        <f>IFERROR(IF(求节点([1]基础状态预期!$D$107:$D$145,[1]基础状态预期!O$107:O$145,$C42)&lt;=0,0,求节点([1]基础状态预期!$D$107:$D$145,[1]基础状态预期!O$107:O$145,$C42)),0)</f>
        <v>0</v>
      </c>
      <c r="O42" s="32">
        <f t="shared" si="5"/>
        <v>0</v>
      </c>
      <c r="P42" s="32">
        <f t="shared" si="6"/>
        <v>6</v>
      </c>
      <c r="Q42" s="32">
        <f t="shared" si="7"/>
        <v>10</v>
      </c>
      <c r="R42" s="32">
        <f t="shared" si="8"/>
        <v>29</v>
      </c>
      <c r="S42" s="32">
        <f t="shared" si="9"/>
        <v>50</v>
      </c>
      <c r="T42" s="32">
        <f>IFERROR(IF(求节点([1]基础状态预期!$D$107:$D$145,[1]基础状态预期!P$107:P$145,$C42)&lt;=0,0,求节点([1]基础状态预期!$D$107:$D$145,[1]基础状态预期!P$107:P$145,$C42)),0)</f>
        <v>0</v>
      </c>
      <c r="U42" s="32">
        <f>IFERROR(IF(求节点([1]基础状态预期!$D$107:$D$145,[1]基础状态预期!Q$107:Q$145,$C42)&lt;=0,0,求节点([1]基础状态预期!$D$107:$D$145,[1]基础状态预期!Q$107:Q$145,$C42)),0)</f>
        <v>0</v>
      </c>
      <c r="V42" s="32">
        <f>IFERROR(IF(求节点([1]基础状态预期!$D$107:$D$145,[1]基础状态预期!R$107:R$145,$C42)&lt;=0,0,求节点([1]基础状态预期!$D$107:$D$145,[1]基础状态预期!R$107:R$145,$C42)),0)</f>
        <v>1.4799999999999998</v>
      </c>
      <c r="W42" s="32">
        <f>IFERROR(IF(求节点([1]基础状态预期!$D$107:$D$145,[1]基础状态预期!S$107:S$145,$C42)&lt;=0,0,求节点([1]基础状态预期!$D$107:$D$145,[1]基础状态预期!S$107:S$145,$C42)),0)</f>
        <v>1.48</v>
      </c>
      <c r="X42" s="32">
        <f>IFERROR(IF(求节点([1]基础状态预期!$D$107:$D$145,[1]基础状态预期!T$107:T$145,$C42)&lt;=0,0,求节点([1]基础状态预期!$D$107:$D$145,[1]基础状态预期!T$107:T$145,$C42)),0)</f>
        <v>0</v>
      </c>
      <c r="Y42" s="32">
        <f>IFERROR(IF(求节点([1]基础状态预期!$D$107:$D$145,[1]基础状态预期!U$107:U$145,$C42)&lt;=0,0,求节点([1]基础状态预期!$D$107:$D$145,[1]基础状态预期!U$107:U$145,$C42)),0)</f>
        <v>0</v>
      </c>
      <c r="Z42" s="32">
        <f>IFERROR(IF(求节点([1]基础状态预期!$D$107:$D$145,[1]基础状态预期!V$107:V$145,$C42)&lt;=0,0,求节点([1]基础状态预期!$D$107:$D$145,[1]基础状态预期!V$107:V$145,$C42)),0)</f>
        <v>0</v>
      </c>
      <c r="AA42" s="32">
        <f>IFERROR(IF(求节点([1]基础状态预期!$D$107:$D$145,[1]基础状态预期!W$107:W$145,$C42)&lt;=0,0,求节点([1]基础状态预期!$D$107:$D$145,[1]基础状态预期!W$107:W$145,$C42)),0)</f>
        <v>74</v>
      </c>
      <c r="AB42" s="32">
        <f>IFERROR(IF(求节点([1]基础状态预期!$D$107:$D$145,[1]基础状态预期!X$107:X$145,$C42)&lt;=0,0,求节点([1]基础状态预期!$D$107:$D$145,[1]基础状态预期!X$107:X$145,$C42)),0)</f>
        <v>74</v>
      </c>
      <c r="AC42" s="32">
        <f>IFERROR(IF(求节点([1]基础状态预期!$D$107:$D$145,[1]基础状态预期!Y$107:Y$145,$C42)&lt;=0,0,求节点([1]基础状态预期!$D$107:$D$145,[1]基础状态预期!Y$107:Y$145,$C42)),0)</f>
        <v>0</v>
      </c>
      <c r="AD42" s="32">
        <f>IFERROR(IF(求节点([1]基础状态预期!$D$107:$D$145,[1]基础状态预期!Z$107:Z$145,$C42)&lt;=0,0,求节点([1]基础状态预期!$D$107:$D$145,[1]基础状态预期!Z$107:Z$145,$C42)),0)</f>
        <v>0</v>
      </c>
      <c r="AE42" s="32">
        <f>IFERROR(IF(求节点([1]基础状态预期!$D$107:$D$145,[1]基础状态预期!AA$107:AA$145,$C42)&lt;=0,0,求节点([1]基础状态预期!$D$107:$D$145,[1]基础状态预期!AA$107:AA$145,$C42)),0)</f>
        <v>0</v>
      </c>
      <c r="AF42" s="32">
        <f>IFERROR(IF(求节点([1]基础状态预期!$D$107:$D$145,[1]基础状态预期!AB$107:AB$145,$C42)&lt;=0,0,求节点([1]基础状态预期!$D$107:$D$145,[1]基础状态预期!AB$107:AB$145,$C42)),0)</f>
        <v>0.65451612632638645</v>
      </c>
      <c r="AG42" s="32">
        <f>IFERROR(IF(求节点([1]基础状态预期!$D$107:$D$145,[1]基础状态预期!AC$107:AC$145,$C42)&lt;=0,0,求节点([1]基础状态预期!$D$107:$D$145,[1]基础状态预期!AC$107:AC$145,$C42)),0)</f>
        <v>1.9101737383375355</v>
      </c>
      <c r="AH42" s="32">
        <f>IFERROR(IF(求节点([1]基础状态预期!$D$107:$D$145,[1]基础状态预期!AD$107:AD$145,$C42)&lt;=0,0,求节点([1]基础状态预期!$D$107:$D$145,[1]基础状态预期!AD$107:AD$145,$C42)),0)</f>
        <v>0</v>
      </c>
      <c r="AI42" s="15">
        <f t="shared" si="10"/>
        <v>0</v>
      </c>
      <c r="AJ42" s="15">
        <f t="shared" si="10"/>
        <v>0</v>
      </c>
      <c r="AK42" s="15">
        <f t="shared" si="10"/>
        <v>0</v>
      </c>
      <c r="AL42" s="15">
        <f t="shared" si="10"/>
        <v>10</v>
      </c>
      <c r="AM42" s="15">
        <f t="shared" si="10"/>
        <v>0</v>
      </c>
      <c r="AN42" s="15">
        <v>0</v>
      </c>
      <c r="AO42" s="15">
        <f>IFERROR(IF(求节点([1]各r阵容卡情况!$F$57:$F$73,[1]各r阵容卡情况!G$57:G$73,$C42)&lt;=0,0,求节点([1]各r阵容卡情况!$F$57:$F$73,[1]各r阵容卡情况!G$57:G$73,$C42)),0)</f>
        <v>6</v>
      </c>
      <c r="AP42" s="15">
        <f>IFERROR(IF(求节点([1]各r阵容卡情况!$F$57:$F$73,[1]各r阵容卡情况!H$57:H$73,$C42)&lt;=0,0,求节点([1]各r阵容卡情况!$F$57:$F$73,[1]各r阵容卡情况!H$57:H$73,$C42)),0)</f>
        <v>5.0323534863701651</v>
      </c>
      <c r="AQ42" s="15">
        <f>IFERROR(IF(求节点([1]各r阵容卡情况!$F$57:$F$73,[1]各r阵容卡情况!I$57:I$73,$C42)&lt;=0,0,求节点([1]各r阵容卡情况!$F$57:$F$73,[1]各r阵容卡情况!I$57:I$73,$C42)),0)</f>
        <v>3.0323534863701651</v>
      </c>
      <c r="AR42" s="15">
        <f>IFERROR(IF(求节点([1]各r阵容卡情况!$F$57:$F$73,[1]各r阵容卡情况!J$57:J$73,$C42)&lt;=0,0,求节点([1]各r阵容卡情况!$F$57:$F$73,[1]各r阵容卡情况!J$57:J$73,$C42)),0)</f>
        <v>0</v>
      </c>
      <c r="AS42" s="15">
        <v>0</v>
      </c>
      <c r="AT42" s="15">
        <f>IFERROR(IF(求节点([1]各r阵容卡情况!$F$57:$F$73,[1]各r阵容卡情况!K$57:K$73,$C42)&lt;=0,0,求节点([1]各r阵容卡情况!$F$57:$F$73,[1]各r阵容卡情况!K$57:K$73,$C42)),0)</f>
        <v>3</v>
      </c>
      <c r="AU42" s="15">
        <f>IFERROR(IF(求节点([1]各r阵容卡情况!$F$57:$F$73,[1]各r阵容卡情况!L$57:L$73,$C42)&lt;=0,0,求节点([1]各r阵容卡情况!$F$57:$F$73,[1]各r阵容卡情况!L$57:L$73,$C42)),0)</f>
        <v>5.627639650651953</v>
      </c>
      <c r="AV42" s="15">
        <f>IFERROR(IF(求节点([1]各r阵容卡情况!$F$57:$F$73,[1]各r阵容卡情况!M$57:M$73,$C42)&lt;=0,0,求节点([1]各r阵容卡情况!$F$57:$F$73,[1]各r阵容卡情况!M$57:M$73,$C42)),0)</f>
        <v>1.5763481682793388</v>
      </c>
      <c r="AW42" s="15">
        <f>IFERROR(IF(求节点([1]各r阵容卡情况!$F$57:$F$73,[1]各r阵容卡情况!N$57:N$73,$C42)&lt;=0,0,求节点([1]各r阵容卡情况!$F$57:$F$73,[1]各r阵容卡情况!N$57:N$73,$C42)),0)</f>
        <v>0</v>
      </c>
      <c r="AX42" s="15">
        <f t="shared" si="11"/>
        <v>0</v>
      </c>
      <c r="AY42" s="15">
        <f t="shared" si="11"/>
        <v>15</v>
      </c>
      <c r="AZ42" s="15">
        <f t="shared" si="11"/>
        <v>35</v>
      </c>
      <c r="BA42" s="15">
        <f t="shared" si="11"/>
        <v>29</v>
      </c>
      <c r="BB42" s="15">
        <f t="shared" si="11"/>
        <v>50</v>
      </c>
      <c r="BC42" s="15">
        <v>0</v>
      </c>
      <c r="BD42" s="15">
        <f>IFERROR(IF(求节点([1]各r阵容卡情况!$F$57:$F$73,[1]各r阵容卡情况!S$57:S$73,$C42)&lt;=0,0,求节点([1]各r阵容卡情况!$F$57:$F$73,[1]各r阵容卡情况!S$57:S$73,$C42)),0)</f>
        <v>1.48</v>
      </c>
      <c r="BE42" s="15">
        <f>IFERROR(IF(求节点([1]各r阵容卡情况!$F$57:$F$73,[1]各r阵容卡情况!T$57:T$73,$C42)&lt;=0,0,求节点([1]各r阵容卡情况!$F$57:$F$73,[1]各r阵容卡情况!T$57:T$73,$C42)),0)</f>
        <v>1.48</v>
      </c>
      <c r="BF42" s="15">
        <f>IFERROR(IF(求节点([1]各r阵容卡情况!$F$57:$F$73,[1]各r阵容卡情况!U$57:U$73,$C42)&lt;=0,0,求节点([1]各r阵容卡情况!$F$57:$F$73,[1]各r阵容卡情况!U$57:U$73,$C42)),0)</f>
        <v>1.48</v>
      </c>
      <c r="BG42" s="15">
        <f>IFERROR(IF(求节点([1]各r阵容卡情况!$F$57:$F$73,[1]各r阵容卡情况!V$57:V$73,$C42)&lt;=0,0,求节点([1]各r阵容卡情况!$F$57:$F$73,[1]各r阵容卡情况!V$57:V$73,$C42)),0)</f>
        <v>1.48</v>
      </c>
      <c r="BH42" s="15">
        <f t="shared" si="18"/>
        <v>10</v>
      </c>
      <c r="BI42" s="15">
        <f t="shared" si="18"/>
        <v>10</v>
      </c>
      <c r="BJ42" s="15">
        <f t="shared" si="13"/>
        <v>37</v>
      </c>
      <c r="BK42" s="15">
        <f t="shared" si="19"/>
        <v>37</v>
      </c>
      <c r="BL42" s="15">
        <f t="shared" si="19"/>
        <v>37</v>
      </c>
      <c r="BM42" s="15">
        <v>0</v>
      </c>
      <c r="BN42" s="15">
        <f>IFERROR(IF(求节点([1]各r阵容卡情况!$F$57:$F$73,[1]各r阵容卡情况!AA$57:AA$73,$C42)&lt;=0,0,求节点([1]各r阵容卡情况!$F$57:$F$73,[1]各r阵容卡情况!AA$57:AA$73,$C42)),0)</f>
        <v>0</v>
      </c>
      <c r="BO42" s="15">
        <f>IFERROR(IF(求节点([1]各r阵容卡情况!$F$57:$F$73,[1]各r阵容卡情况!AB$57:AB$73,$C42)&lt;=0,0,求节点([1]各r阵容卡情况!$F$57:$F$73,[1]各r阵容卡情况!AB$57:AB$73,$C42)),0)</f>
        <v>1.6123088098431715</v>
      </c>
      <c r="BP42" s="15">
        <f>IFERROR(IF(求节点([1]各r阵容卡情况!$F$57:$F$73,[1]各r阵容卡情况!AC$57:AC$73,$C42)&lt;=0,0,求节点([1]各r阵容卡情况!$F$57:$F$73,[1]各r阵容卡情况!AC$57:AC$73,$C42)),0)</f>
        <v>1.6123088098431715</v>
      </c>
      <c r="BQ42" s="15">
        <f>IFERROR(IF(求节点([1]各r阵容卡情况!$F$57:$F$73,[1]各r阵容卡情况!AD$57:AD$73,$C42)&lt;=0,0,求节点([1]各r阵容卡情况!$F$57:$F$73,[1]各r阵容卡情况!AD$57:AD$73,$C42)),0)</f>
        <v>1.6123088098431715</v>
      </c>
      <c r="BR42" s="15">
        <f t="shared" si="15"/>
        <v>0</v>
      </c>
      <c r="BS42" s="15">
        <f t="shared" si="15"/>
        <v>0</v>
      </c>
      <c r="BT42" s="15">
        <f t="shared" si="15"/>
        <v>2</v>
      </c>
      <c r="BU42" s="15">
        <f t="shared" si="15"/>
        <v>10</v>
      </c>
      <c r="BV42" s="15">
        <f t="shared" si="15"/>
        <v>20</v>
      </c>
      <c r="CH42" s="27">
        <f t="shared" si="16"/>
        <v>0</v>
      </c>
      <c r="CI42" s="27">
        <f t="shared" si="16"/>
        <v>4.6925968758480812</v>
      </c>
      <c r="CJ42" s="27">
        <f t="shared" si="16"/>
        <v>3.9358010413839724</v>
      </c>
      <c r="CK42" s="27">
        <f t="shared" si="16"/>
        <v>2.3716020827679456</v>
      </c>
      <c r="CL42" s="27">
        <f t="shared" si="16"/>
        <v>0</v>
      </c>
    </row>
    <row r="43" spans="3:90" x14ac:dyDescent="0.15">
      <c r="C43" s="15">
        <v>38</v>
      </c>
      <c r="D43" s="15">
        <v>18</v>
      </c>
      <c r="E43" s="32">
        <f>IFERROR(IF(求节点([1]基础状态预期!$D$107:$D$145,[1]基础状态预期!F$107:F$145,$C43)&lt;=0,0,求节点([1]基础状态预期!$D$107:$D$145,[1]基础状态预期!F$107:F$145,$C43)),0)</f>
        <v>0</v>
      </c>
      <c r="F43" s="32">
        <f>IFERROR(IF(求节点([1]基础状态预期!$D$107:$D$145,[1]基础状态预期!G$107:G$145,$C43)&lt;=0,0,求节点([1]基础状态预期!$D$107:$D$145,[1]基础状态预期!G$107:G$145,$C43)),0)</f>
        <v>0</v>
      </c>
      <c r="G43" s="32">
        <f>IFERROR(IF(求节点([1]基础状态预期!$D$107:$D$145,[1]基础状态预期!H$107:H$145,$C43)&lt;=0,0,求节点([1]基础状态预期!$D$107:$D$145,[1]基础状态预期!H$107:H$145,$C43)),0)</f>
        <v>0</v>
      </c>
      <c r="H43" s="32">
        <f>IFERROR(IF(求节点([1]基础状态预期!$D$107:$D$145,[1]基础状态预期!I$107:I$145,$C43)&lt;=0,0,求节点([1]基础状态预期!$D$107:$D$145,[1]基础状态预期!I$107:I$145,$C43)),0)</f>
        <v>6</v>
      </c>
      <c r="I43" s="32">
        <f>IFERROR(IF(求节点([1]基础状态预期!$D$107:$D$145,[1]基础状态预期!J$107:J$145,$C43)&lt;=0,0,求节点([1]基础状态预期!$D$107:$D$145,[1]基础状态预期!J$107:J$145,$C43)),0)</f>
        <v>0</v>
      </c>
      <c r="J43" s="32">
        <f>IFERROR(IF(求节点([1]基础状态预期!$D$107:$D$145,[1]基础状态预期!K$107:K$145,$C43)&lt;=0,0,求节点([1]基础状态预期!$D$107:$D$145,[1]基础状态预期!K$107:K$145,$C43)),0)</f>
        <v>0</v>
      </c>
      <c r="K43" s="32">
        <f>IFERROR(IF(求节点([1]基础状态预期!$D$107:$D$145,[1]基础状态预期!L$107:L$145,$C43)&lt;=0,0,求节点([1]基础状态预期!$D$107:$D$145,[1]基础状态预期!L$107:L$145,$C43)),0)</f>
        <v>0</v>
      </c>
      <c r="L43" s="32">
        <f>IFERROR(IF(求节点([1]基础状态预期!$D$107:$D$145,[1]基础状态预期!M$107:M$145,$C43)&lt;=0,0,求节点([1]基础状态预期!$D$107:$D$145,[1]基础状态预期!M$107:M$145,$C43)),0)</f>
        <v>0</v>
      </c>
      <c r="M43" s="32">
        <f>IFERROR(IF(求节点([1]基础状态预期!$D$107:$D$145,[1]基础状态预期!N$107:N$145,$C43)&lt;=0,0,求节点([1]基础状态预期!$D$107:$D$145,[1]基础状态预期!N$107:N$145,$C43)),0)</f>
        <v>1.6982905955443097</v>
      </c>
      <c r="N43" s="32">
        <f>IFERROR(IF(求节点([1]基础状态预期!$D$107:$D$145,[1]基础状态预期!O$107:O$145,$C43)&lt;=0,0,求节点([1]基础状态预期!$D$107:$D$145,[1]基础状态预期!O$107:O$145,$C43)),0)</f>
        <v>0</v>
      </c>
      <c r="O43" s="32">
        <f t="shared" si="5"/>
        <v>0</v>
      </c>
      <c r="P43" s="32">
        <f t="shared" si="6"/>
        <v>6</v>
      </c>
      <c r="Q43" s="32">
        <f t="shared" si="7"/>
        <v>10</v>
      </c>
      <c r="R43" s="32">
        <f t="shared" si="8"/>
        <v>29</v>
      </c>
      <c r="S43" s="32">
        <f t="shared" si="9"/>
        <v>50</v>
      </c>
      <c r="T43" s="32">
        <f>IFERROR(IF(求节点([1]基础状态预期!$D$107:$D$145,[1]基础状态预期!P$107:P$145,$C43)&lt;=0,0,求节点([1]基础状态预期!$D$107:$D$145,[1]基础状态预期!P$107:P$145,$C43)),0)</f>
        <v>0</v>
      </c>
      <c r="U43" s="32">
        <f>IFERROR(IF(求节点([1]基础状态预期!$D$107:$D$145,[1]基础状态预期!Q$107:Q$145,$C43)&lt;=0,0,求节点([1]基础状态预期!$D$107:$D$145,[1]基础状态预期!Q$107:Q$145,$C43)),0)</f>
        <v>0</v>
      </c>
      <c r="V43" s="32">
        <f>IFERROR(IF(求节点([1]基础状态预期!$D$107:$D$145,[1]基础状态预期!R$107:R$145,$C43)&lt;=0,0,求节点([1]基础状态预期!$D$107:$D$145,[1]基础状态预期!R$107:R$145,$C43)),0)</f>
        <v>1.5199999999999998</v>
      </c>
      <c r="W43" s="32">
        <f>IFERROR(IF(求节点([1]基础状态预期!$D$107:$D$145,[1]基础状态预期!S$107:S$145,$C43)&lt;=0,0,求节点([1]基础状态预期!$D$107:$D$145,[1]基础状态预期!S$107:S$145,$C43)),0)</f>
        <v>1.52</v>
      </c>
      <c r="X43" s="32">
        <f>IFERROR(IF(求节点([1]基础状态预期!$D$107:$D$145,[1]基础状态预期!T$107:T$145,$C43)&lt;=0,0,求节点([1]基础状态预期!$D$107:$D$145,[1]基础状态预期!T$107:T$145,$C43)),0)</f>
        <v>0</v>
      </c>
      <c r="Y43" s="32">
        <f>IFERROR(IF(求节点([1]基础状态预期!$D$107:$D$145,[1]基础状态预期!U$107:U$145,$C43)&lt;=0,0,求节点([1]基础状态预期!$D$107:$D$145,[1]基础状态预期!U$107:U$145,$C43)),0)</f>
        <v>0</v>
      </c>
      <c r="Z43" s="32">
        <f>IFERROR(IF(求节点([1]基础状态预期!$D$107:$D$145,[1]基础状态预期!V$107:V$145,$C43)&lt;=0,0,求节点([1]基础状态预期!$D$107:$D$145,[1]基础状态预期!V$107:V$145,$C43)),0)</f>
        <v>0</v>
      </c>
      <c r="AA43" s="32">
        <f>IFERROR(IF(求节点([1]基础状态预期!$D$107:$D$145,[1]基础状态预期!W$107:W$145,$C43)&lt;=0,0,求节点([1]基础状态预期!$D$107:$D$145,[1]基础状态预期!W$107:W$145,$C43)),0)</f>
        <v>76</v>
      </c>
      <c r="AB43" s="32">
        <f>IFERROR(IF(求节点([1]基础状态预期!$D$107:$D$145,[1]基础状态预期!X$107:X$145,$C43)&lt;=0,0,求节点([1]基础状态预期!$D$107:$D$145,[1]基础状态预期!X$107:X$145,$C43)),0)</f>
        <v>76</v>
      </c>
      <c r="AC43" s="32">
        <f>IFERROR(IF(求节点([1]基础状态预期!$D$107:$D$145,[1]基础状态预期!Y$107:Y$145,$C43)&lt;=0,0,求节点([1]基础状态预期!$D$107:$D$145,[1]基础状态预期!Y$107:Y$145,$C43)),0)</f>
        <v>0</v>
      </c>
      <c r="AD43" s="32">
        <f>IFERROR(IF(求节点([1]基础状态预期!$D$107:$D$145,[1]基础状态预期!Z$107:Z$145,$C43)&lt;=0,0,求节点([1]基础状态预期!$D$107:$D$145,[1]基础状态预期!Z$107:Z$145,$C43)),0)</f>
        <v>0</v>
      </c>
      <c r="AE43" s="32">
        <f>IFERROR(IF(求节点([1]基础状态预期!$D$107:$D$145,[1]基础状态预期!AA$107:AA$145,$C43)&lt;=0,0,求节点([1]基础状态预期!$D$107:$D$145,[1]基础状态预期!AA$107:AA$145,$C43)),0)</f>
        <v>0</v>
      </c>
      <c r="AF43" s="32">
        <f>IFERROR(IF(求节点([1]基础状态预期!$D$107:$D$145,[1]基础状态预期!AB$107:AB$145,$C43)&lt;=0,0,求节点([1]基础状态预期!$D$107:$D$145,[1]基础状态预期!AB$107:AB$145,$C43)),0)</f>
        <v>0.67220575136223482</v>
      </c>
      <c r="AG43" s="32">
        <f>IFERROR(IF(求节点([1]基础状态预期!$D$107:$D$145,[1]基础状态预期!AC$107:AC$145,$C43)&lt;=0,0,求节点([1]基础状态预期!$D$107:$D$145,[1]基础状态预期!AC$107:AC$145,$C43)),0)</f>
        <v>1.9443041805804617</v>
      </c>
      <c r="AH43" s="32">
        <f>IFERROR(IF(求节点([1]基础状态预期!$D$107:$D$145,[1]基础状态预期!AD$107:AD$145,$C43)&lt;=0,0,求节点([1]基础状态预期!$D$107:$D$145,[1]基础状态预期!AD$107:AD$145,$C43)),0)</f>
        <v>0</v>
      </c>
      <c r="AI43" s="15">
        <f t="shared" si="10"/>
        <v>0</v>
      </c>
      <c r="AJ43" s="15">
        <f t="shared" si="10"/>
        <v>0</v>
      </c>
      <c r="AK43" s="15">
        <f t="shared" si="10"/>
        <v>0</v>
      </c>
      <c r="AL43" s="15">
        <f t="shared" si="10"/>
        <v>10</v>
      </c>
      <c r="AM43" s="15">
        <f t="shared" si="10"/>
        <v>0</v>
      </c>
      <c r="AN43" s="15">
        <v>0</v>
      </c>
      <c r="AO43" s="15">
        <f>IFERROR(IF(求节点([1]各r阵容卡情况!$F$57:$F$73,[1]各r阵容卡情况!G$57:G$73,$C43)&lt;=0,0,求节点([1]各r阵容卡情况!$F$57:$F$73,[1]各r阵容卡情况!G$57:G$73,$C43)),0)</f>
        <v>6</v>
      </c>
      <c r="AP43" s="15">
        <f>IFERROR(IF(求节点([1]各r阵容卡情况!$F$57:$F$73,[1]各r阵容卡情况!H$57:H$73,$C43)&lt;=0,0,求节点([1]各r阵容卡情况!$F$57:$F$73,[1]各r阵容卡情况!H$57:H$73,$C43)),0)</f>
        <v>5.4000210574543654</v>
      </c>
      <c r="AQ43" s="15">
        <f>IFERROR(IF(求节点([1]各r阵容卡情况!$F$57:$F$73,[1]各r阵容卡情况!I$57:I$73,$C43)&lt;=0,0,求节点([1]各r阵容卡情况!$F$57:$F$73,[1]各r阵容卡情况!I$57:I$73,$C43)),0)</f>
        <v>3.4000210574543654</v>
      </c>
      <c r="AR43" s="15">
        <f>IFERROR(IF(求节点([1]各r阵容卡情况!$F$57:$F$73,[1]各r阵容卡情况!J$57:J$73,$C43)&lt;=0,0,求节点([1]各r阵容卡情况!$F$57:$F$73,[1]各r阵容卡情况!J$57:J$73,$C43)),0)</f>
        <v>0</v>
      </c>
      <c r="AS43" s="15">
        <v>0</v>
      </c>
      <c r="AT43" s="15">
        <f>IFERROR(IF(求节点([1]各r阵容卡情况!$F$57:$F$73,[1]各r阵容卡情况!K$57:K$73,$C43)&lt;=0,0,求节点([1]各r阵容卡情况!$F$57:$F$73,[1]各r阵容卡情况!K$57:K$73,$C43)),0)</f>
        <v>3</v>
      </c>
      <c r="AU43" s="15">
        <f>IFERROR(IF(求节点([1]各r阵容卡情况!$F$57:$F$73,[1]各r阵容卡情况!L$57:L$73,$C43)&lt;=0,0,求节点([1]各r阵容卡情况!$F$57:$F$73,[1]各r阵容卡情况!L$57:L$73,$C43)),0)</f>
        <v>5.7691219205557669</v>
      </c>
      <c r="AV43" s="15">
        <f>IFERROR(IF(求节点([1]各r阵容卡情况!$F$57:$F$73,[1]各r阵容卡情况!M$57:M$73,$C43)&lt;=0,0,求节点([1]各r阵容卡情况!$F$57:$F$73,[1]各r阵容卡情况!M$57:M$73,$C43)),0)</f>
        <v>1.6982905955443097</v>
      </c>
      <c r="AW43" s="15">
        <f>IFERROR(IF(求节点([1]各r阵容卡情况!$F$57:$F$73,[1]各r阵容卡情况!N$57:N$73,$C43)&lt;=0,0,求节点([1]各r阵容卡情况!$F$57:$F$73,[1]各r阵容卡情况!N$57:N$73,$C43)),0)</f>
        <v>0</v>
      </c>
      <c r="AX43" s="15">
        <f t="shared" si="11"/>
        <v>0</v>
      </c>
      <c r="AY43" s="15">
        <f t="shared" si="11"/>
        <v>15</v>
      </c>
      <c r="AZ43" s="15">
        <f t="shared" si="11"/>
        <v>35</v>
      </c>
      <c r="BA43" s="15">
        <f t="shared" si="11"/>
        <v>29</v>
      </c>
      <c r="BB43" s="15">
        <f t="shared" si="11"/>
        <v>50</v>
      </c>
      <c r="BC43" s="15">
        <v>0</v>
      </c>
      <c r="BD43" s="15">
        <f>IFERROR(IF(求节点([1]各r阵容卡情况!$F$57:$F$73,[1]各r阵容卡情况!S$57:S$73,$C43)&lt;=0,0,求节点([1]各r阵容卡情况!$F$57:$F$73,[1]各r阵容卡情况!S$57:S$73,$C43)),0)</f>
        <v>1.52</v>
      </c>
      <c r="BE43" s="15">
        <f>IFERROR(IF(求节点([1]各r阵容卡情况!$F$57:$F$73,[1]各r阵容卡情况!T$57:T$73,$C43)&lt;=0,0,求节点([1]各r阵容卡情况!$F$57:$F$73,[1]各r阵容卡情况!T$57:T$73,$C43)),0)</f>
        <v>1.52</v>
      </c>
      <c r="BF43" s="15">
        <f>IFERROR(IF(求节点([1]各r阵容卡情况!$F$57:$F$73,[1]各r阵容卡情况!U$57:U$73,$C43)&lt;=0,0,求节点([1]各r阵容卡情况!$F$57:$F$73,[1]各r阵容卡情况!U$57:U$73,$C43)),0)</f>
        <v>1.52</v>
      </c>
      <c r="BG43" s="15">
        <f>IFERROR(IF(求节点([1]各r阵容卡情况!$F$57:$F$73,[1]各r阵容卡情况!V$57:V$73,$C43)&lt;=0,0,求节点([1]各r阵容卡情况!$F$57:$F$73,[1]各r阵容卡情况!V$57:V$73,$C43)),0)</f>
        <v>1.52</v>
      </c>
      <c r="BH43" s="15">
        <f t="shared" si="18"/>
        <v>10</v>
      </c>
      <c r="BI43" s="15">
        <f t="shared" si="18"/>
        <v>10</v>
      </c>
      <c r="BJ43" s="15">
        <f t="shared" si="13"/>
        <v>38</v>
      </c>
      <c r="BK43" s="15">
        <f t="shared" si="19"/>
        <v>38</v>
      </c>
      <c r="BL43" s="15">
        <f t="shared" si="19"/>
        <v>38</v>
      </c>
      <c r="BM43" s="15">
        <v>0</v>
      </c>
      <c r="BN43" s="15">
        <f>IFERROR(IF(求节点([1]各r阵容卡情况!$F$57:$F$73,[1]各r阵容卡情况!AA$57:AA$73,$C43)&lt;=0,0,求节点([1]各r阵容卡情况!$F$57:$F$73,[1]各r阵容卡情况!AA$57:AA$73,$C43)),0)</f>
        <v>0</v>
      </c>
      <c r="BO43" s="15">
        <f>IFERROR(IF(求节点([1]各r阵容卡情况!$F$57:$F$73,[1]各r阵容卡情况!AB$57:AB$73,$C43)&lt;=0,0,求节点([1]各r阵容卡情况!$F$57:$F$73,[1]各r阵容卡情况!AB$57:AB$73,$C43)),0)</f>
        <v>1.7596161955547185</v>
      </c>
      <c r="BP43" s="15">
        <f>IFERROR(IF(求节点([1]各r阵容卡情况!$F$57:$F$73,[1]各r阵容卡情况!AC$57:AC$73,$C43)&lt;=0,0,求节点([1]各r阵容卡情况!$F$57:$F$73,[1]各r阵容卡情况!AC$57:AC$73,$C43)),0)</f>
        <v>1.7596161955547185</v>
      </c>
      <c r="BQ43" s="15">
        <f>IFERROR(IF(求节点([1]各r阵容卡情况!$F$57:$F$73,[1]各r阵容卡情况!AD$57:AD$73,$C43)&lt;=0,0,求节点([1]各r阵容卡情况!$F$57:$F$73,[1]各r阵容卡情况!AD$57:AD$73,$C43)),0)</f>
        <v>1.7596161955547185</v>
      </c>
      <c r="BR43" s="15">
        <f t="shared" si="15"/>
        <v>0</v>
      </c>
      <c r="BS43" s="15">
        <f t="shared" si="15"/>
        <v>0</v>
      </c>
      <c r="BT43" s="15">
        <f t="shared" si="15"/>
        <v>2</v>
      </c>
      <c r="BU43" s="15">
        <f t="shared" si="15"/>
        <v>10</v>
      </c>
      <c r="BV43" s="15">
        <f t="shared" si="15"/>
        <v>20</v>
      </c>
      <c r="CH43" s="27">
        <f t="shared" si="16"/>
        <v>0</v>
      </c>
      <c r="CI43" s="27">
        <f t="shared" si="16"/>
        <v>4.8648510214353546</v>
      </c>
      <c r="CJ43" s="27">
        <f t="shared" si="16"/>
        <v>4.3783829928548812</v>
      </c>
      <c r="CK43" s="27">
        <f t="shared" si="16"/>
        <v>2.7567659857097637</v>
      </c>
      <c r="CL43" s="27">
        <f t="shared" si="16"/>
        <v>0</v>
      </c>
    </row>
    <row r="44" spans="3:90" x14ac:dyDescent="0.15">
      <c r="C44" s="15">
        <v>39</v>
      </c>
      <c r="D44" s="15">
        <v>18</v>
      </c>
      <c r="E44" s="32">
        <f>IFERROR(IF(求节点([1]基础状态预期!$D$107:$D$145,[1]基础状态预期!F$107:F$145,$C44)&lt;=0,0,求节点([1]基础状态预期!$D$107:$D$145,[1]基础状态预期!F$107:F$145,$C44)),0)</f>
        <v>0</v>
      </c>
      <c r="F44" s="32">
        <f>IFERROR(IF(求节点([1]基础状态预期!$D$107:$D$145,[1]基础状态预期!G$107:G$145,$C44)&lt;=0,0,求节点([1]基础状态预期!$D$107:$D$145,[1]基础状态预期!G$107:G$145,$C44)),0)</f>
        <v>0</v>
      </c>
      <c r="G44" s="32">
        <f>IFERROR(IF(求节点([1]基础状态预期!$D$107:$D$145,[1]基础状态预期!H$107:H$145,$C44)&lt;=0,0,求节点([1]基础状态预期!$D$107:$D$145,[1]基础状态预期!H$107:H$145,$C44)),0)</f>
        <v>0</v>
      </c>
      <c r="H44" s="32">
        <f>IFERROR(IF(求节点([1]基础状态预期!$D$107:$D$145,[1]基础状态预期!I$107:I$145,$C44)&lt;=0,0,求节点([1]基础状态预期!$D$107:$D$145,[1]基础状态预期!I$107:I$145,$C44)),0)</f>
        <v>6</v>
      </c>
      <c r="I44" s="32">
        <f>IFERROR(IF(求节点([1]基础状态预期!$D$107:$D$145,[1]基础状态预期!J$107:J$145,$C44)&lt;=0,0,求节点([1]基础状态预期!$D$107:$D$145,[1]基础状态预期!J$107:J$145,$C44)),0)</f>
        <v>0</v>
      </c>
      <c r="J44" s="32">
        <f>IFERROR(IF(求节点([1]基础状态预期!$D$107:$D$145,[1]基础状态预期!K$107:K$145,$C44)&lt;=0,0,求节点([1]基础状态预期!$D$107:$D$145,[1]基础状态预期!K$107:K$145,$C44)),0)</f>
        <v>0</v>
      </c>
      <c r="K44" s="32">
        <f>IFERROR(IF(求节点([1]基础状态预期!$D$107:$D$145,[1]基础状态预期!L$107:L$145,$C44)&lt;=0,0,求节点([1]基础状态预期!$D$107:$D$145,[1]基础状态预期!L$107:L$145,$C44)),0)</f>
        <v>0</v>
      </c>
      <c r="L44" s="32">
        <f>IFERROR(IF(求节点([1]基础状态预期!$D$107:$D$145,[1]基础状态预期!M$107:M$145,$C44)&lt;=0,0,求节点([1]基础状态预期!$D$107:$D$145,[1]基础状态预期!M$107:M$145,$C44)),0)</f>
        <v>0</v>
      </c>
      <c r="M44" s="32">
        <f>IFERROR(IF(求节点([1]基础状态预期!$D$107:$D$145,[1]基础状态预期!N$107:N$145,$C44)&lt;=0,0,求节点([1]基础状态预期!$D$107:$D$145,[1]基础状态预期!N$107:N$145,$C44)),0)</f>
        <v>1.8202330228092807</v>
      </c>
      <c r="N44" s="32">
        <f>IFERROR(IF(求节点([1]基础状态预期!$D$107:$D$145,[1]基础状态预期!O$107:O$145,$C44)&lt;=0,0,求节点([1]基础状态预期!$D$107:$D$145,[1]基础状态预期!O$107:O$145,$C44)),0)</f>
        <v>0</v>
      </c>
      <c r="O44" s="32">
        <f t="shared" si="5"/>
        <v>0</v>
      </c>
      <c r="P44" s="32">
        <f t="shared" si="6"/>
        <v>6</v>
      </c>
      <c r="Q44" s="32">
        <f t="shared" si="7"/>
        <v>10</v>
      </c>
      <c r="R44" s="32">
        <f t="shared" si="8"/>
        <v>29</v>
      </c>
      <c r="S44" s="32">
        <f t="shared" si="9"/>
        <v>50</v>
      </c>
      <c r="T44" s="32">
        <f>IFERROR(IF(求节点([1]基础状态预期!$D$107:$D$145,[1]基础状态预期!P$107:P$145,$C44)&lt;=0,0,求节点([1]基础状态预期!$D$107:$D$145,[1]基础状态预期!P$107:P$145,$C44)),0)</f>
        <v>0</v>
      </c>
      <c r="U44" s="32">
        <f>IFERROR(IF(求节点([1]基础状态预期!$D$107:$D$145,[1]基础状态预期!Q$107:Q$145,$C44)&lt;=0,0,求节点([1]基础状态预期!$D$107:$D$145,[1]基础状态预期!Q$107:Q$145,$C44)),0)</f>
        <v>0</v>
      </c>
      <c r="V44" s="32">
        <f>IFERROR(IF(求节点([1]基础状态预期!$D$107:$D$145,[1]基础状态预期!R$107:R$145,$C44)&lt;=0,0,求节点([1]基础状态预期!$D$107:$D$145,[1]基础状态预期!R$107:R$145,$C44)),0)</f>
        <v>1.5599999999999998</v>
      </c>
      <c r="W44" s="32">
        <f>IFERROR(IF(求节点([1]基础状态预期!$D$107:$D$145,[1]基础状态预期!S$107:S$145,$C44)&lt;=0,0,求节点([1]基础状态预期!$D$107:$D$145,[1]基础状态预期!S$107:S$145,$C44)),0)</f>
        <v>1.5599999999999998</v>
      </c>
      <c r="X44" s="32">
        <f>IFERROR(IF(求节点([1]基础状态预期!$D$107:$D$145,[1]基础状态预期!T$107:T$145,$C44)&lt;=0,0,求节点([1]基础状态预期!$D$107:$D$145,[1]基础状态预期!T$107:T$145,$C44)),0)</f>
        <v>0</v>
      </c>
      <c r="Y44" s="32">
        <f>IFERROR(IF(求节点([1]基础状态预期!$D$107:$D$145,[1]基础状态预期!U$107:U$145,$C44)&lt;=0,0,求节点([1]基础状态预期!$D$107:$D$145,[1]基础状态预期!U$107:U$145,$C44)),0)</f>
        <v>0</v>
      </c>
      <c r="Z44" s="32">
        <f>IFERROR(IF(求节点([1]基础状态预期!$D$107:$D$145,[1]基础状态预期!V$107:V$145,$C44)&lt;=0,0,求节点([1]基础状态预期!$D$107:$D$145,[1]基础状态预期!V$107:V$145,$C44)),0)</f>
        <v>0</v>
      </c>
      <c r="AA44" s="32">
        <f>IFERROR(IF(求节点([1]基础状态预期!$D$107:$D$145,[1]基础状态预期!W$107:W$145,$C44)&lt;=0,0,求节点([1]基础状态预期!$D$107:$D$145,[1]基础状态预期!W$107:W$145,$C44)),0)</f>
        <v>78</v>
      </c>
      <c r="AB44" s="32">
        <f>IFERROR(IF(求节点([1]基础状态预期!$D$107:$D$145,[1]基础状态预期!X$107:X$145,$C44)&lt;=0,0,求节点([1]基础状态预期!$D$107:$D$145,[1]基础状态预期!X$107:X$145,$C44)),0)</f>
        <v>78</v>
      </c>
      <c r="AC44" s="32">
        <f>IFERROR(IF(求节点([1]基础状态预期!$D$107:$D$145,[1]基础状态预期!Y$107:Y$145,$C44)&lt;=0,0,求节点([1]基础状态预期!$D$107:$D$145,[1]基础状态预期!Y$107:Y$145,$C44)),0)</f>
        <v>0</v>
      </c>
      <c r="AD44" s="32">
        <f>IFERROR(IF(求节点([1]基础状态预期!$D$107:$D$145,[1]基础状态预期!Z$107:Z$145,$C44)&lt;=0,0,求节点([1]基础状态预期!$D$107:$D$145,[1]基础状态预期!Z$107:Z$145,$C44)),0)</f>
        <v>0</v>
      </c>
      <c r="AE44" s="32">
        <f>IFERROR(IF(求节点([1]基础状态预期!$D$107:$D$145,[1]基础状态预期!AA$107:AA$145,$C44)&lt;=0,0,求节点([1]基础状态预期!$D$107:$D$145,[1]基础状态预期!AA$107:AA$145,$C44)),0)</f>
        <v>0</v>
      </c>
      <c r="AF44" s="32">
        <f>IFERROR(IF(求节点([1]基础状态预期!$D$107:$D$145,[1]基础状态预期!AB$107:AB$145,$C44)&lt;=0,0,求节点([1]基础状态预期!$D$107:$D$145,[1]基础状态预期!AB$107:AB$145,$C44)),0)</f>
        <v>0.68989537639808307</v>
      </c>
      <c r="AG44" s="32">
        <f>IFERROR(IF(求节点([1]基础状态预期!$D$107:$D$145,[1]基础状态预期!AC$107:AC$145,$C44)&lt;=0,0,求节点([1]基础状态预期!$D$107:$D$145,[1]基础状态预期!AC$107:AC$145,$C44)),0)</f>
        <v>1.9784346228233882</v>
      </c>
      <c r="AH44" s="32">
        <f>IFERROR(IF(求节点([1]基础状态预期!$D$107:$D$145,[1]基础状态预期!AD$107:AD$145,$C44)&lt;=0,0,求节点([1]基础状态预期!$D$107:$D$145,[1]基础状态预期!AD$107:AD$145,$C44)),0)</f>
        <v>0</v>
      </c>
      <c r="AI44" s="15">
        <f t="shared" si="10"/>
        <v>0</v>
      </c>
      <c r="AJ44" s="15">
        <f t="shared" si="10"/>
        <v>0</v>
      </c>
      <c r="AK44" s="15">
        <f t="shared" si="10"/>
        <v>0</v>
      </c>
      <c r="AL44" s="15">
        <f t="shared" si="10"/>
        <v>10</v>
      </c>
      <c r="AM44" s="15">
        <f t="shared" si="10"/>
        <v>0</v>
      </c>
      <c r="AN44" s="15">
        <v>0</v>
      </c>
      <c r="AO44" s="15">
        <f>IFERROR(IF(求节点([1]各r阵容卡情况!$F$57:$F$73,[1]各r阵容卡情况!G$57:G$73,$C44)&lt;=0,0,求节点([1]各r阵容卡情况!$F$57:$F$73,[1]各r阵容卡情况!G$57:G$73,$C44)),0)</f>
        <v>6</v>
      </c>
      <c r="AP44" s="15">
        <f>IFERROR(IF(求节点([1]各r阵容卡情况!$F$57:$F$73,[1]各r阵容卡情况!H$57:H$73,$C44)&lt;=0,0,求节点([1]各r阵容卡情况!$F$57:$F$73,[1]各r阵容卡情况!H$57:H$73,$C44)),0)</f>
        <v>5.7676886285385658</v>
      </c>
      <c r="AQ44" s="15">
        <f>IFERROR(IF(求节点([1]各r阵容卡情况!$F$57:$F$73,[1]各r阵容卡情况!I$57:I$73,$C44)&lt;=0,0,求节点([1]各r阵容卡情况!$F$57:$F$73,[1]各r阵容卡情况!I$57:I$73,$C44)),0)</f>
        <v>3.7676886285385658</v>
      </c>
      <c r="AR44" s="15">
        <f>IFERROR(IF(求节点([1]各r阵容卡情况!$F$57:$F$73,[1]各r阵容卡情况!J$57:J$73,$C44)&lt;=0,0,求节点([1]各r阵容卡情况!$F$57:$F$73,[1]各r阵容卡情况!J$57:J$73,$C44)),0)</f>
        <v>0</v>
      </c>
      <c r="AS44" s="15">
        <v>0</v>
      </c>
      <c r="AT44" s="15">
        <f>IFERROR(IF(求节点([1]各r阵容卡情况!$F$57:$F$73,[1]各r阵容卡情况!K$57:K$73,$C44)&lt;=0,0,求节点([1]各r阵容卡情况!$F$57:$F$73,[1]各r阵容卡情况!K$57:K$73,$C44)),0)</f>
        <v>3</v>
      </c>
      <c r="AU44" s="15">
        <f>IFERROR(IF(求节点([1]各r阵容卡情况!$F$57:$F$73,[1]各r阵容卡情况!L$57:L$73,$C44)&lt;=0,0,求节点([1]各r阵容卡情况!$F$57:$F$73,[1]各r阵容卡情况!L$57:L$73,$C44)),0)</f>
        <v>5.9106041904595807</v>
      </c>
      <c r="AV44" s="15">
        <f>IFERROR(IF(求节点([1]各r阵容卡情况!$F$57:$F$73,[1]各r阵容卡情况!M$57:M$73,$C44)&lt;=0,0,求节点([1]各r阵容卡情况!$F$57:$F$73,[1]各r阵容卡情况!M$57:M$73,$C44)),0)</f>
        <v>1.8202330228092807</v>
      </c>
      <c r="AW44" s="15">
        <f>IFERROR(IF(求节点([1]各r阵容卡情况!$F$57:$F$73,[1]各r阵容卡情况!N$57:N$73,$C44)&lt;=0,0,求节点([1]各r阵容卡情况!$F$57:$F$73,[1]各r阵容卡情况!N$57:N$73,$C44)),0)</f>
        <v>0</v>
      </c>
      <c r="AX44" s="15">
        <f t="shared" si="11"/>
        <v>0</v>
      </c>
      <c r="AY44" s="15">
        <f t="shared" si="11"/>
        <v>15</v>
      </c>
      <c r="AZ44" s="15">
        <f t="shared" si="11"/>
        <v>35</v>
      </c>
      <c r="BA44" s="15">
        <f t="shared" si="11"/>
        <v>29</v>
      </c>
      <c r="BB44" s="15">
        <f t="shared" si="11"/>
        <v>50</v>
      </c>
      <c r="BC44" s="15">
        <v>0</v>
      </c>
      <c r="BD44" s="15">
        <f>IFERROR(IF(求节点([1]各r阵容卡情况!$F$57:$F$73,[1]各r阵容卡情况!S$57:S$73,$C44)&lt;=0,0,求节点([1]各r阵容卡情况!$F$57:$F$73,[1]各r阵容卡情况!S$57:S$73,$C44)),0)</f>
        <v>1.5599999999999998</v>
      </c>
      <c r="BE44" s="15">
        <f>IFERROR(IF(求节点([1]各r阵容卡情况!$F$57:$F$73,[1]各r阵容卡情况!T$57:T$73,$C44)&lt;=0,0,求节点([1]各r阵容卡情况!$F$57:$F$73,[1]各r阵容卡情况!T$57:T$73,$C44)),0)</f>
        <v>1.5599999999999998</v>
      </c>
      <c r="BF44" s="15">
        <f>IFERROR(IF(求节点([1]各r阵容卡情况!$F$57:$F$73,[1]各r阵容卡情况!U$57:U$73,$C44)&lt;=0,0,求节点([1]各r阵容卡情况!$F$57:$F$73,[1]各r阵容卡情况!U$57:U$73,$C44)),0)</f>
        <v>1.5599999999999998</v>
      </c>
      <c r="BG44" s="15">
        <f>IFERROR(IF(求节点([1]各r阵容卡情况!$F$57:$F$73,[1]各r阵容卡情况!V$57:V$73,$C44)&lt;=0,0,求节点([1]各r阵容卡情况!$F$57:$F$73,[1]各r阵容卡情况!V$57:V$73,$C44)),0)</f>
        <v>1.5599999999999998</v>
      </c>
      <c r="BH44" s="15">
        <f t="shared" si="18"/>
        <v>10</v>
      </c>
      <c r="BI44" s="15">
        <f t="shared" si="18"/>
        <v>10</v>
      </c>
      <c r="BJ44" s="15">
        <f t="shared" si="13"/>
        <v>39</v>
      </c>
      <c r="BK44" s="15">
        <f t="shared" si="19"/>
        <v>39</v>
      </c>
      <c r="BL44" s="15">
        <f t="shared" si="19"/>
        <v>39</v>
      </c>
      <c r="BM44" s="15">
        <v>0</v>
      </c>
      <c r="BN44" s="15">
        <f>IFERROR(IF(求节点([1]各r阵容卡情况!$F$57:$F$73,[1]各r阵容卡情况!AA$57:AA$73,$C44)&lt;=0,0,求节点([1]各r阵容卡情况!$F$57:$F$73,[1]各r阵容卡情况!AA$57:AA$73,$C44)),0)</f>
        <v>0</v>
      </c>
      <c r="BO44" s="15">
        <f>IFERROR(IF(求节点([1]各r阵容卡情况!$F$57:$F$73,[1]各r阵容卡情况!AB$57:AB$73,$C44)&lt;=0,0,求节点([1]各r阵容卡情况!$F$57:$F$73,[1]各r阵容卡情况!AB$57:AB$73,$C44)),0)</f>
        <v>1.9069235812662657</v>
      </c>
      <c r="BP44" s="15">
        <f>IFERROR(IF(求节点([1]各r阵容卡情况!$F$57:$F$73,[1]各r阵容卡情况!AC$57:AC$73,$C44)&lt;=0,0,求节点([1]各r阵容卡情况!$F$57:$F$73,[1]各r阵容卡情况!AC$57:AC$73,$C44)),0)</f>
        <v>1.9069235812662657</v>
      </c>
      <c r="BQ44" s="15">
        <f>IFERROR(IF(求节点([1]各r阵容卡情况!$F$57:$F$73,[1]各r阵容卡情况!AD$57:AD$73,$C44)&lt;=0,0,求节点([1]各r阵容卡情况!$F$57:$F$73,[1]各r阵容卡情况!AD$57:AD$73,$C44)),0)</f>
        <v>1.9069235812662657</v>
      </c>
      <c r="BR44" s="15">
        <f t="shared" si="15"/>
        <v>0</v>
      </c>
      <c r="BS44" s="15">
        <f t="shared" si="15"/>
        <v>0</v>
      </c>
      <c r="BT44" s="15">
        <f t="shared" si="15"/>
        <v>2</v>
      </c>
      <c r="BU44" s="15">
        <f t="shared" si="15"/>
        <v>10</v>
      </c>
      <c r="BV44" s="15">
        <f t="shared" si="15"/>
        <v>20</v>
      </c>
      <c r="CH44" s="27">
        <f t="shared" si="16"/>
        <v>0</v>
      </c>
      <c r="CI44" s="27">
        <f t="shared" si="16"/>
        <v>4.6345833003315358</v>
      </c>
      <c r="CJ44" s="27">
        <f t="shared" si="16"/>
        <v>4.455138899889489</v>
      </c>
      <c r="CK44" s="27">
        <f t="shared" si="16"/>
        <v>2.9102777997789775</v>
      </c>
      <c r="CL44" s="27">
        <f t="shared" si="16"/>
        <v>0</v>
      </c>
    </row>
    <row r="45" spans="3:90" x14ac:dyDescent="0.15">
      <c r="C45" s="15">
        <v>40</v>
      </c>
      <c r="D45" s="15">
        <v>19</v>
      </c>
      <c r="E45" s="32">
        <f>IFERROR(IF(求节点([1]基础状态预期!$D$107:$D$145,[1]基础状态预期!F$107:F$145,$C45)&lt;=0,0,求节点([1]基础状态预期!$D$107:$D$145,[1]基础状态预期!F$107:F$145,$C45)),0)</f>
        <v>0</v>
      </c>
      <c r="F45" s="32">
        <f>IFERROR(IF(求节点([1]基础状态预期!$D$107:$D$145,[1]基础状态预期!G$107:G$145,$C45)&lt;=0,0,求节点([1]基础状态预期!$D$107:$D$145,[1]基础状态预期!G$107:G$145,$C45)),0)</f>
        <v>0</v>
      </c>
      <c r="G45" s="32">
        <f>IFERROR(IF(求节点([1]基础状态预期!$D$107:$D$145,[1]基础状态预期!H$107:H$145,$C45)&lt;=0,0,求节点([1]基础状态预期!$D$107:$D$145,[1]基础状态预期!H$107:H$145,$C45)),0)</f>
        <v>0</v>
      </c>
      <c r="H45" s="32">
        <f>IFERROR(IF(求节点([1]基础状态预期!$D$107:$D$145,[1]基础状态预期!I$107:I$145,$C45)&lt;=0,0,求节点([1]基础状态预期!$D$107:$D$145,[1]基础状态预期!I$107:I$145,$C45)),0)</f>
        <v>6</v>
      </c>
      <c r="I45" s="32">
        <f>IFERROR(IF(求节点([1]基础状态预期!$D$107:$D$145,[1]基础状态预期!J$107:J$145,$C45)&lt;=0,0,求节点([1]基础状态预期!$D$107:$D$145,[1]基础状态预期!J$107:J$145,$C45)),0)</f>
        <v>0</v>
      </c>
      <c r="J45" s="32">
        <f>IFERROR(IF(求节点([1]基础状态预期!$D$107:$D$145,[1]基础状态预期!K$107:K$145,$C45)&lt;=0,0,求节点([1]基础状态预期!$D$107:$D$145,[1]基础状态预期!K$107:K$145,$C45)),0)</f>
        <v>0</v>
      </c>
      <c r="K45" s="32">
        <f>IFERROR(IF(求节点([1]基础状态预期!$D$107:$D$145,[1]基础状态预期!L$107:L$145,$C45)&lt;=0,0,求节点([1]基础状态预期!$D$107:$D$145,[1]基础状态预期!L$107:L$145,$C45)),0)</f>
        <v>0</v>
      </c>
      <c r="L45" s="32">
        <f>IFERROR(IF(求节点([1]基础状态预期!$D$107:$D$145,[1]基础状态预期!M$107:M$145,$C45)&lt;=0,0,求节点([1]基础状态预期!$D$107:$D$145,[1]基础状态预期!M$107:M$145,$C45)),0)</f>
        <v>0</v>
      </c>
      <c r="M45" s="32">
        <f>IFERROR(IF(求节点([1]基础状态预期!$D$107:$D$145,[1]基础状态预期!N$107:N$145,$C45)&lt;=0,0,求节点([1]基础状态预期!$D$107:$D$145,[1]基础状态预期!N$107:N$145,$C45)),0)</f>
        <v>1.958398040472954</v>
      </c>
      <c r="N45" s="32">
        <f>IFERROR(IF(求节点([1]基础状态预期!$D$107:$D$145,[1]基础状态预期!O$107:O$145,$C45)&lt;=0,0,求节点([1]基础状态预期!$D$107:$D$145,[1]基础状态预期!O$107:O$145,$C45)),0)</f>
        <v>0</v>
      </c>
      <c r="O45" s="32">
        <f t="shared" si="5"/>
        <v>0</v>
      </c>
      <c r="P45" s="32">
        <f t="shared" si="6"/>
        <v>6</v>
      </c>
      <c r="Q45" s="32">
        <f t="shared" si="7"/>
        <v>10</v>
      </c>
      <c r="R45" s="32">
        <f t="shared" si="8"/>
        <v>29</v>
      </c>
      <c r="S45" s="32">
        <f t="shared" si="9"/>
        <v>50</v>
      </c>
      <c r="T45" s="32">
        <f>IFERROR(IF(求节点([1]基础状态预期!$D$107:$D$145,[1]基础状态预期!P$107:P$145,$C45)&lt;=0,0,求节点([1]基础状态预期!$D$107:$D$145,[1]基础状态预期!P$107:P$145,$C45)),0)</f>
        <v>0</v>
      </c>
      <c r="U45" s="32">
        <f>IFERROR(IF(求节点([1]基础状态预期!$D$107:$D$145,[1]基础状态预期!Q$107:Q$145,$C45)&lt;=0,0,求节点([1]基础状态预期!$D$107:$D$145,[1]基础状态预期!Q$107:Q$145,$C45)),0)</f>
        <v>0</v>
      </c>
      <c r="V45" s="32">
        <f>IFERROR(IF(求节点([1]基础状态预期!$D$107:$D$145,[1]基础状态预期!R$107:R$145,$C45)&lt;=0,0,求节点([1]基础状态预期!$D$107:$D$145,[1]基础状态预期!R$107:R$145,$C45)),0)</f>
        <v>1.5999999999999999</v>
      </c>
      <c r="W45" s="32">
        <f>IFERROR(IF(求节点([1]基础状态预期!$D$107:$D$145,[1]基础状态预期!S$107:S$145,$C45)&lt;=0,0,求节点([1]基础状态预期!$D$107:$D$145,[1]基础状态预期!S$107:S$145,$C45)),0)</f>
        <v>1.5999999999999999</v>
      </c>
      <c r="X45" s="32">
        <f>IFERROR(IF(求节点([1]基础状态预期!$D$107:$D$145,[1]基础状态预期!T$107:T$145,$C45)&lt;=0,0,求节点([1]基础状态预期!$D$107:$D$145,[1]基础状态预期!T$107:T$145,$C45)),0)</f>
        <v>0</v>
      </c>
      <c r="Y45" s="32">
        <f>IFERROR(IF(求节点([1]基础状态预期!$D$107:$D$145,[1]基础状态预期!U$107:U$145,$C45)&lt;=0,0,求节点([1]基础状态预期!$D$107:$D$145,[1]基础状态预期!U$107:U$145,$C45)),0)</f>
        <v>0</v>
      </c>
      <c r="Z45" s="32">
        <f>IFERROR(IF(求节点([1]基础状态预期!$D$107:$D$145,[1]基础状态预期!V$107:V$145,$C45)&lt;=0,0,求节点([1]基础状态预期!$D$107:$D$145,[1]基础状态预期!V$107:V$145,$C45)),0)</f>
        <v>0</v>
      </c>
      <c r="AA45" s="32">
        <f>IFERROR(IF(求节点([1]基础状态预期!$D$107:$D$145,[1]基础状态预期!W$107:W$145,$C45)&lt;=0,0,求节点([1]基础状态预期!$D$107:$D$145,[1]基础状态预期!W$107:W$145,$C45)),0)</f>
        <v>80</v>
      </c>
      <c r="AB45" s="32">
        <f>IFERROR(IF(求节点([1]基础状态预期!$D$107:$D$145,[1]基础状态预期!X$107:X$145,$C45)&lt;=0,0,求节点([1]基础状态预期!$D$107:$D$145,[1]基础状态预期!X$107:X$145,$C45)),0)</f>
        <v>80</v>
      </c>
      <c r="AC45" s="32">
        <f>IFERROR(IF(求节点([1]基础状态预期!$D$107:$D$145,[1]基础状态预期!Y$107:Y$145,$C45)&lt;=0,0,求节点([1]基础状态预期!$D$107:$D$145,[1]基础状态预期!Y$107:Y$145,$C45)),0)</f>
        <v>0</v>
      </c>
      <c r="AD45" s="32">
        <f>IFERROR(IF(求节点([1]基础状态预期!$D$107:$D$145,[1]基础状态预期!Z$107:Z$145,$C45)&lt;=0,0,求节点([1]基础状态预期!$D$107:$D$145,[1]基础状态预期!Z$107:Z$145,$C45)),0)</f>
        <v>0</v>
      </c>
      <c r="AE45" s="32">
        <f>IFERROR(IF(求节点([1]基础状态预期!$D$107:$D$145,[1]基础状态预期!AA$107:AA$145,$C45)&lt;=0,0,求节点([1]基础状态预期!$D$107:$D$145,[1]基础状态预期!AA$107:AA$145,$C45)),0)</f>
        <v>0</v>
      </c>
      <c r="AF45" s="32">
        <f>IFERROR(IF(求节点([1]基础状态预期!$D$107:$D$145,[1]基础状态预期!AB$107:AB$145,$C45)&lt;=0,0,求节点([1]基础状态预期!$D$107:$D$145,[1]基础状态预期!AB$107:AB$145,$C45)),0)</f>
        <v>0.70758500143393133</v>
      </c>
      <c r="AG45" s="32">
        <f>IFERROR(IF(求节点([1]基础状态预期!$D$107:$D$145,[1]基础状态预期!AC$107:AC$145,$C45)&lt;=0,0,求节点([1]基础状态预期!$D$107:$D$145,[1]基础状态预期!AC$107:AC$145,$C45)),0)</f>
        <v>2</v>
      </c>
      <c r="AH45" s="32">
        <f>IFERROR(IF(求节点([1]基础状态预期!$D$107:$D$145,[1]基础状态预期!AD$107:AD$145,$C45)&lt;=0,0,求节点([1]基础状态预期!$D$107:$D$145,[1]基础状态预期!AD$107:AD$145,$C45)),0)</f>
        <v>0</v>
      </c>
      <c r="AI45" s="15">
        <f t="shared" si="10"/>
        <v>0</v>
      </c>
      <c r="AJ45" s="15">
        <f t="shared" si="10"/>
        <v>0</v>
      </c>
      <c r="AK45" s="15">
        <f t="shared" si="10"/>
        <v>0</v>
      </c>
      <c r="AL45" s="15">
        <f t="shared" si="10"/>
        <v>30</v>
      </c>
      <c r="AM45" s="15">
        <f t="shared" si="10"/>
        <v>0</v>
      </c>
      <c r="AN45" s="15">
        <v>0</v>
      </c>
      <c r="AO45" s="15">
        <f>IFERROR(IF(求节点([1]各r阵容卡情况!$F$57:$F$73,[1]各r阵容卡情况!G$57:G$73,$C45)&lt;=0,0,求节点([1]各r阵容卡情况!$F$57:$F$73,[1]各r阵容卡情况!G$57:G$73,$C45)),0)</f>
        <v>5.9044534494300498</v>
      </c>
      <c r="AP45" s="15">
        <f>IFERROR(IF(求节点([1]各r阵容卡情况!$F$57:$F$73,[1]各r阵容卡情况!H$57:H$73,$C45)&lt;=0,0,求节点([1]各r阵容卡情况!$F$57:$F$73,[1]各r阵容卡情况!H$57:H$73,$C45)),0)</f>
        <v>6.1910931011399004</v>
      </c>
      <c r="AQ45" s="15">
        <f>IFERROR(IF(求节点([1]各r阵容卡情况!$F$57:$F$73,[1]各r阵容卡情况!I$57:I$73,$C45)&lt;=0,0,求节点([1]各r阵容卡情况!$F$57:$F$73,[1]各r阵容卡情况!I$57:I$73,$C45)),0)</f>
        <v>4.1910931011399004</v>
      </c>
      <c r="AR45" s="15">
        <f>IFERROR(IF(求节点([1]各r阵容卡情况!$F$57:$F$73,[1]各r阵容卡情况!J$57:J$73,$C45)&lt;=0,0,求节点([1]各r阵容卡情况!$F$57:$F$73,[1]各r阵容卡情况!J$57:J$73,$C45)),0)</f>
        <v>0</v>
      </c>
      <c r="AS45" s="15">
        <v>0</v>
      </c>
      <c r="AT45" s="15">
        <f>IFERROR(IF(求节点([1]各r阵容卡情况!$F$57:$F$73,[1]各r阵容卡情况!K$57:K$73,$C45)&lt;=0,0,求节点([1]各r阵容卡情况!$F$57:$F$73,[1]各r阵容卡情况!K$57:K$73,$C45)),0)</f>
        <v>3</v>
      </c>
      <c r="AU45" s="15">
        <f>IFERROR(IF(求节点([1]各r阵容卡情况!$F$57:$F$73,[1]各r阵容卡情况!L$57:L$73,$C45)&lt;=0,0,求节点([1]各r阵容卡情况!$F$57:$F$73,[1]各r阵容卡情况!L$57:L$73,$C45)),0)</f>
        <v>6</v>
      </c>
      <c r="AV45" s="15">
        <f>IFERROR(IF(求节点([1]各r阵容卡情况!$F$57:$F$73,[1]各r阵容卡情况!M$57:M$73,$C45)&lt;=0,0,求节点([1]各r阵容卡情况!$F$57:$F$73,[1]各r阵容卡情况!M$57:M$73,$C45)),0)</f>
        <v>1.958398040472954</v>
      </c>
      <c r="AW45" s="15">
        <f>IFERROR(IF(求节点([1]各r阵容卡情况!$F$57:$F$73,[1]各r阵容卡情况!N$57:N$73,$C45)&lt;=0,0,求节点([1]各r阵容卡情况!$F$57:$F$73,[1]各r阵容卡情况!N$57:N$73,$C45)),0)</f>
        <v>0</v>
      </c>
      <c r="AX45" s="15">
        <f t="shared" si="11"/>
        <v>0</v>
      </c>
      <c r="AY45" s="15">
        <f t="shared" si="11"/>
        <v>15</v>
      </c>
      <c r="AZ45" s="15">
        <f t="shared" si="11"/>
        <v>40</v>
      </c>
      <c r="BA45" s="15">
        <f t="shared" si="11"/>
        <v>29</v>
      </c>
      <c r="BB45" s="15">
        <f t="shared" si="11"/>
        <v>50</v>
      </c>
      <c r="BC45" s="15">
        <v>0</v>
      </c>
      <c r="BD45" s="15">
        <f>IFERROR(IF(求节点([1]各r阵容卡情况!$F$57:$F$73,[1]各r阵容卡情况!S$57:S$73,$C45)&lt;=0,0,求节点([1]各r阵容卡情况!$F$57:$F$73,[1]各r阵容卡情况!S$57:S$73,$C45)),0)</f>
        <v>1.5999999999999999</v>
      </c>
      <c r="BE45" s="15">
        <f>IFERROR(IF(求节点([1]各r阵容卡情况!$F$57:$F$73,[1]各r阵容卡情况!T$57:T$73,$C45)&lt;=0,0,求节点([1]各r阵容卡情况!$F$57:$F$73,[1]各r阵容卡情况!T$57:T$73,$C45)),0)</f>
        <v>1.5999999999999999</v>
      </c>
      <c r="BF45" s="15">
        <f>IFERROR(IF(求节点([1]各r阵容卡情况!$F$57:$F$73,[1]各r阵容卡情况!U$57:U$73,$C45)&lt;=0,0,求节点([1]各r阵容卡情况!$F$57:$F$73,[1]各r阵容卡情况!U$57:U$73,$C45)),0)</f>
        <v>1.5999999999999999</v>
      </c>
      <c r="BG45" s="15">
        <f>IFERROR(IF(求节点([1]各r阵容卡情况!$F$57:$F$73,[1]各r阵容卡情况!V$57:V$73,$C45)&lt;=0,0,求节点([1]各r阵容卡情况!$F$57:$F$73,[1]各r阵容卡情况!V$57:V$73,$C45)),0)</f>
        <v>1.5999999999999999</v>
      </c>
      <c r="BH45" s="15">
        <f t="shared" si="18"/>
        <v>10</v>
      </c>
      <c r="BI45" s="15">
        <f t="shared" si="18"/>
        <v>10</v>
      </c>
      <c r="BJ45" s="15">
        <f t="shared" si="13"/>
        <v>40</v>
      </c>
      <c r="BK45" s="15">
        <f t="shared" si="19"/>
        <v>40</v>
      </c>
      <c r="BL45" s="15">
        <f t="shared" si="19"/>
        <v>40</v>
      </c>
      <c r="BM45" s="15">
        <v>0</v>
      </c>
      <c r="BN45" s="15">
        <f>IFERROR(IF(求节点([1]各r阵容卡情况!$F$57:$F$73,[1]各r阵容卡情况!AA$57:AA$73,$C45)&lt;=0,0,求节点([1]各r阵容卡情况!$F$57:$F$73,[1]各r阵容卡情况!AA$57:AA$73,$C45)),0)</f>
        <v>0</v>
      </c>
      <c r="BO45" s="15">
        <f>IFERROR(IF(求节点([1]各r阵容卡情况!$F$57:$F$73,[1]各r阵容卡情况!AB$57:AB$73,$C45)&lt;=0,0,求节点([1]各r阵容卡情况!$F$57:$F$73,[1]各r阵容卡情况!AB$57:AB$73,$C45)),0)</f>
        <v>2</v>
      </c>
      <c r="BP45" s="15">
        <f>IFERROR(IF(求节点([1]各r阵容卡情况!$F$57:$F$73,[1]各r阵容卡情况!AC$57:AC$73,$C45)&lt;=0,0,求节点([1]各r阵容卡情况!$F$57:$F$73,[1]各r阵容卡情况!AC$57:AC$73,$C45)),0)</f>
        <v>2</v>
      </c>
      <c r="BQ45" s="15">
        <f>IFERROR(IF(求节点([1]各r阵容卡情况!$F$57:$F$73,[1]各r阵容卡情况!AD$57:AD$73,$C45)&lt;=0,0,求节点([1]各r阵容卡情况!$F$57:$F$73,[1]各r阵容卡情况!AD$57:AD$73,$C45)),0)</f>
        <v>2</v>
      </c>
      <c r="BR45" s="15">
        <f t="shared" si="15"/>
        <v>0</v>
      </c>
      <c r="BS45" s="15">
        <f t="shared" si="15"/>
        <v>0</v>
      </c>
      <c r="BT45" s="15">
        <f t="shared" si="15"/>
        <v>4</v>
      </c>
      <c r="BU45" s="15">
        <f t="shared" si="15"/>
        <v>30</v>
      </c>
      <c r="BV45" s="15">
        <f t="shared" si="15"/>
        <v>80</v>
      </c>
      <c r="CH45" s="27">
        <f t="shared" si="16"/>
        <v>0</v>
      </c>
      <c r="CI45" s="27">
        <f t="shared" si="16"/>
        <v>4.7129362768539087</v>
      </c>
      <c r="CJ45" s="27">
        <f t="shared" si="16"/>
        <v>4.941732121295451</v>
      </c>
      <c r="CK45" s="27">
        <f t="shared" si="16"/>
        <v>3.3453316018506429</v>
      </c>
      <c r="CL45" s="27">
        <f t="shared" si="16"/>
        <v>0</v>
      </c>
    </row>
    <row r="46" spans="3:90" x14ac:dyDescent="0.15">
      <c r="C46" s="15">
        <v>41</v>
      </c>
      <c r="D46" s="15">
        <v>19</v>
      </c>
      <c r="E46" s="32">
        <f>IFERROR(IF(求节点([1]基础状态预期!$D$107:$D$145,[1]基础状态预期!F$107:F$145,$C46)&lt;=0,0,求节点([1]基础状态预期!$D$107:$D$145,[1]基础状态预期!F$107:F$145,$C46)),0)</f>
        <v>0</v>
      </c>
      <c r="F46" s="32">
        <f>IFERROR(IF(求节点([1]基础状态预期!$D$107:$D$145,[1]基础状态预期!G$107:G$145,$C46)&lt;=0,0,求节点([1]基础状态预期!$D$107:$D$145,[1]基础状态预期!G$107:G$145,$C46)),0)</f>
        <v>0</v>
      </c>
      <c r="G46" s="32">
        <f>IFERROR(IF(求节点([1]基础状态预期!$D$107:$D$145,[1]基础状态预期!H$107:H$145,$C46)&lt;=0,0,求节点([1]基础状态预期!$D$107:$D$145,[1]基础状态预期!H$107:H$145,$C46)),0)</f>
        <v>0</v>
      </c>
      <c r="H46" s="32">
        <f>IFERROR(IF(求节点([1]基础状态预期!$D$107:$D$145,[1]基础状态预期!I$107:I$145,$C46)&lt;=0,0,求节点([1]基础状态预期!$D$107:$D$145,[1]基础状态预期!I$107:I$145,$C46)),0)</f>
        <v>6</v>
      </c>
      <c r="I46" s="32">
        <f>IFERROR(IF(求节点([1]基础状态预期!$D$107:$D$145,[1]基础状态预期!J$107:J$145,$C46)&lt;=0,0,求节点([1]基础状态预期!$D$107:$D$145,[1]基础状态预期!J$107:J$145,$C46)),0)</f>
        <v>0</v>
      </c>
      <c r="J46" s="32">
        <f>IFERROR(IF(求节点([1]基础状态预期!$D$107:$D$145,[1]基础状态预期!K$107:K$145,$C46)&lt;=0,0,求节点([1]基础状态预期!$D$107:$D$145,[1]基础状态预期!K$107:K$145,$C46)),0)</f>
        <v>0</v>
      </c>
      <c r="K46" s="32">
        <f>IFERROR(IF(求节点([1]基础状态预期!$D$107:$D$145,[1]基础状态预期!L$107:L$145,$C46)&lt;=0,0,求节点([1]基础状态预期!$D$107:$D$145,[1]基础状态预期!L$107:L$145,$C46)),0)</f>
        <v>0</v>
      </c>
      <c r="L46" s="32">
        <f>IFERROR(IF(求节点([1]基础状态预期!$D$107:$D$145,[1]基础状态预期!M$107:M$145,$C46)&lt;=0,0,求节点([1]基础状态预期!$D$107:$D$145,[1]基础状态预期!M$107:M$145,$C46)),0)</f>
        <v>0</v>
      </c>
      <c r="M46" s="32">
        <f>IFERROR(IF(求节点([1]基础状态预期!$D$107:$D$145,[1]基础状态预期!N$107:N$145,$C46)&lt;=0,0,求节点([1]基础状态预期!$D$107:$D$145,[1]基础状态预期!N$107:N$145,$C46)),0)</f>
        <v>2.1244058332343538</v>
      </c>
      <c r="N46" s="32">
        <f>IFERROR(IF(求节点([1]基础状态预期!$D$107:$D$145,[1]基础状态预期!O$107:O$145,$C46)&lt;=0,0,求节点([1]基础状态预期!$D$107:$D$145,[1]基础状态预期!O$107:O$145,$C46)),0)</f>
        <v>0</v>
      </c>
      <c r="O46" s="32">
        <f t="shared" si="5"/>
        <v>0</v>
      </c>
      <c r="P46" s="32">
        <f t="shared" si="6"/>
        <v>6</v>
      </c>
      <c r="Q46" s="32">
        <f t="shared" si="7"/>
        <v>10</v>
      </c>
      <c r="R46" s="32">
        <f t="shared" si="8"/>
        <v>36</v>
      </c>
      <c r="S46" s="32">
        <f t="shared" si="9"/>
        <v>50</v>
      </c>
      <c r="T46" s="32">
        <f>IFERROR(IF(求节点([1]基础状态预期!$D$107:$D$145,[1]基础状态预期!P$107:P$145,$C46)&lt;=0,0,求节点([1]基础状态预期!$D$107:$D$145,[1]基础状态预期!P$107:P$145,$C46)),0)</f>
        <v>0</v>
      </c>
      <c r="U46" s="32">
        <f>IFERROR(IF(求节点([1]基础状态预期!$D$107:$D$145,[1]基础状态预期!Q$107:Q$145,$C46)&lt;=0,0,求节点([1]基础状态预期!$D$107:$D$145,[1]基础状态预期!Q$107:Q$145,$C46)),0)</f>
        <v>0</v>
      </c>
      <c r="V46" s="32">
        <f>IFERROR(IF(求节点([1]基础状态预期!$D$107:$D$145,[1]基础状态预期!R$107:R$145,$C46)&lt;=0,0,求节点([1]基础状态预期!$D$107:$D$145,[1]基础状态预期!R$107:R$145,$C46)),0)</f>
        <v>1.6399999999999997</v>
      </c>
      <c r="W46" s="32">
        <f>IFERROR(IF(求节点([1]基础状态预期!$D$107:$D$145,[1]基础状态预期!S$107:S$145,$C46)&lt;=0,0,求节点([1]基础状态预期!$D$107:$D$145,[1]基础状态预期!S$107:S$145,$C46)),0)</f>
        <v>1.64</v>
      </c>
      <c r="X46" s="32">
        <f>IFERROR(IF(求节点([1]基础状态预期!$D$107:$D$145,[1]基础状态预期!T$107:T$145,$C46)&lt;=0,0,求节点([1]基础状态预期!$D$107:$D$145,[1]基础状态预期!T$107:T$145,$C46)),0)</f>
        <v>0</v>
      </c>
      <c r="Y46" s="32">
        <f>IFERROR(IF(求节点([1]基础状态预期!$D$107:$D$145,[1]基础状态预期!U$107:U$145,$C46)&lt;=0,0,求节点([1]基础状态预期!$D$107:$D$145,[1]基础状态预期!U$107:U$145,$C46)),0)</f>
        <v>0</v>
      </c>
      <c r="Z46" s="32">
        <f>IFERROR(IF(求节点([1]基础状态预期!$D$107:$D$145,[1]基础状态预期!V$107:V$145,$C46)&lt;=0,0,求节点([1]基础状态预期!$D$107:$D$145,[1]基础状态预期!V$107:V$145,$C46)),0)</f>
        <v>0</v>
      </c>
      <c r="AA46" s="32">
        <f>IFERROR(IF(求节点([1]基础状态预期!$D$107:$D$145,[1]基础状态预期!W$107:W$145,$C46)&lt;=0,0,求节点([1]基础状态预期!$D$107:$D$145,[1]基础状态预期!W$107:W$145,$C46)),0)</f>
        <v>82</v>
      </c>
      <c r="AB46" s="32">
        <f>IFERROR(IF(求节点([1]基础状态预期!$D$107:$D$145,[1]基础状态预期!X$107:X$145,$C46)&lt;=0,0,求节点([1]基础状态预期!$D$107:$D$145,[1]基础状态预期!X$107:X$145,$C46)),0)</f>
        <v>82</v>
      </c>
      <c r="AC46" s="32">
        <f>IFERROR(IF(求节点([1]基础状态预期!$D$107:$D$145,[1]基础状态预期!Y$107:Y$145,$C46)&lt;=0,0,求节点([1]基础状态预期!$D$107:$D$145,[1]基础状态预期!Y$107:Y$145,$C46)),0)</f>
        <v>0</v>
      </c>
      <c r="AD46" s="32">
        <f>IFERROR(IF(求节点([1]基础状态预期!$D$107:$D$145,[1]基础状态预期!Z$107:Z$145,$C46)&lt;=0,0,求节点([1]基础状态预期!$D$107:$D$145,[1]基础状态预期!Z$107:Z$145,$C46)),0)</f>
        <v>0</v>
      </c>
      <c r="AE46" s="32">
        <f>IFERROR(IF(求节点([1]基础状态预期!$D$107:$D$145,[1]基础状态预期!AA$107:AA$145,$C46)&lt;=0,0,求节点([1]基础状态预期!$D$107:$D$145,[1]基础状态预期!AA$107:AA$145,$C46)),0)</f>
        <v>0</v>
      </c>
      <c r="AF46" s="32">
        <f>IFERROR(IF(求节点([1]基础状态预期!$D$107:$D$145,[1]基础状态预期!AB$107:AB$145,$C46)&lt;=0,0,求节点([1]基础状态预期!$D$107:$D$145,[1]基础状态预期!AB$107:AB$145,$C46)),0)</f>
        <v>0.72527462646977958</v>
      </c>
      <c r="AG46" s="32">
        <f>IFERROR(IF(求节点([1]基础状态预期!$D$107:$D$145,[1]基础状态预期!AC$107:AC$145,$C46)&lt;=0,0,求节点([1]基础状态预期!$D$107:$D$145,[1]基础状态预期!AC$107:AC$145,$C46)),0)</f>
        <v>2</v>
      </c>
      <c r="AH46" s="32">
        <f>IFERROR(IF(求节点([1]基础状态预期!$D$107:$D$145,[1]基础状态预期!AD$107:AD$145,$C46)&lt;=0,0,求节点([1]基础状态预期!$D$107:$D$145,[1]基础状态预期!AD$107:AD$145,$C46)),0)</f>
        <v>0</v>
      </c>
      <c r="AI46" s="15">
        <f t="shared" si="10"/>
        <v>0</v>
      </c>
      <c r="AJ46" s="15">
        <f t="shared" si="10"/>
        <v>0</v>
      </c>
      <c r="AK46" s="15">
        <f t="shared" si="10"/>
        <v>0</v>
      </c>
      <c r="AL46" s="15">
        <f t="shared" si="10"/>
        <v>30</v>
      </c>
      <c r="AM46" s="15">
        <f t="shared" si="10"/>
        <v>0</v>
      </c>
      <c r="AN46" s="15">
        <v>0</v>
      </c>
      <c r="AO46" s="15">
        <f>IFERROR(IF(求节点([1]各r阵容卡情况!$F$57:$F$73,[1]各r阵容卡情况!G$57:G$73,$C46)&lt;=0,0,求节点([1]各r阵容卡情况!$F$57:$F$73,[1]各r阵容卡情况!G$57:G$73,$C46)),0)</f>
        <v>5.6449206886741194</v>
      </c>
      <c r="AP46" s="15">
        <f>IFERROR(IF(求节点([1]各r阵容卡情况!$F$57:$F$73,[1]各r阵容卡情况!H$57:H$73,$C46)&lt;=0,0,求节点([1]各r阵容卡情况!$F$57:$F$73,[1]各r阵容卡情况!H$57:H$73,$C46)),0)</f>
        <v>6.710158622651762</v>
      </c>
      <c r="AQ46" s="15">
        <f>IFERROR(IF(求节点([1]各r阵容卡情况!$F$57:$F$73,[1]各r阵容卡情况!I$57:I$73,$C46)&lt;=0,0,求节点([1]各r阵容卡情况!$F$57:$F$73,[1]各r阵容卡情况!I$57:I$73,$C46)),0)</f>
        <v>4.710158622651762</v>
      </c>
      <c r="AR46" s="15">
        <f>IFERROR(IF(求节点([1]各r阵容卡情况!$F$57:$F$73,[1]各r阵容卡情况!J$57:J$73,$C46)&lt;=0,0,求节点([1]各r阵容卡情况!$F$57:$F$73,[1]各r阵容卡情况!J$57:J$73,$C46)),0)</f>
        <v>0</v>
      </c>
      <c r="AS46" s="15">
        <v>0</v>
      </c>
      <c r="AT46" s="15">
        <f>IFERROR(IF(求节点([1]各r阵容卡情况!$F$57:$F$73,[1]各r阵容卡情况!K$57:K$73,$C46)&lt;=0,0,求节点([1]各r阵容卡情况!$F$57:$F$73,[1]各r阵容卡情况!K$57:K$73,$C46)),0)</f>
        <v>3</v>
      </c>
      <c r="AU46" s="15">
        <f>IFERROR(IF(求节点([1]各r阵容卡情况!$F$57:$F$73,[1]各r阵容卡情况!L$57:L$73,$C46)&lt;=0,0,求节点([1]各r阵容卡情况!$F$57:$F$73,[1]各r阵容卡情况!L$57:L$73,$C46)),0)</f>
        <v>6</v>
      </c>
      <c r="AV46" s="15">
        <f>IFERROR(IF(求节点([1]各r阵容卡情况!$F$57:$F$73,[1]各r阵容卡情况!M$57:M$73,$C46)&lt;=0,0,求节点([1]各r阵容卡情况!$F$57:$F$73,[1]各r阵容卡情况!M$57:M$73,$C46)),0)</f>
        <v>2.1244058332343538</v>
      </c>
      <c r="AW46" s="15">
        <f>IFERROR(IF(求节点([1]各r阵容卡情况!$F$57:$F$73,[1]各r阵容卡情况!N$57:N$73,$C46)&lt;=0,0,求节点([1]各r阵容卡情况!$F$57:$F$73,[1]各r阵容卡情况!N$57:N$73,$C46)),0)</f>
        <v>0</v>
      </c>
      <c r="AX46" s="15">
        <f t="shared" si="11"/>
        <v>0</v>
      </c>
      <c r="AY46" s="15">
        <f t="shared" si="11"/>
        <v>15</v>
      </c>
      <c r="AZ46" s="15">
        <f t="shared" si="11"/>
        <v>40</v>
      </c>
      <c r="BA46" s="15">
        <f t="shared" si="11"/>
        <v>36</v>
      </c>
      <c r="BB46" s="15">
        <f t="shared" si="11"/>
        <v>50</v>
      </c>
      <c r="BC46" s="15">
        <v>0</v>
      </c>
      <c r="BD46" s="15">
        <f>IFERROR(IF(求节点([1]各r阵容卡情况!$F$57:$F$73,[1]各r阵容卡情况!S$57:S$73,$C46)&lt;=0,0,求节点([1]各r阵容卡情况!$F$57:$F$73,[1]各r阵容卡情况!S$57:S$73,$C46)),0)</f>
        <v>1.64</v>
      </c>
      <c r="BE46" s="15">
        <f>IFERROR(IF(求节点([1]各r阵容卡情况!$F$57:$F$73,[1]各r阵容卡情况!T$57:T$73,$C46)&lt;=0,0,求节点([1]各r阵容卡情况!$F$57:$F$73,[1]各r阵容卡情况!T$57:T$73,$C46)),0)</f>
        <v>1.64</v>
      </c>
      <c r="BF46" s="15">
        <f>IFERROR(IF(求节点([1]各r阵容卡情况!$F$57:$F$73,[1]各r阵容卡情况!U$57:U$73,$C46)&lt;=0,0,求节点([1]各r阵容卡情况!$F$57:$F$73,[1]各r阵容卡情况!U$57:U$73,$C46)),0)</f>
        <v>1.64</v>
      </c>
      <c r="BG46" s="15">
        <f>IFERROR(IF(求节点([1]各r阵容卡情况!$F$57:$F$73,[1]各r阵容卡情况!V$57:V$73,$C46)&lt;=0,0,求节点([1]各r阵容卡情况!$F$57:$F$73,[1]各r阵容卡情况!V$57:V$73,$C46)),0)</f>
        <v>1.64</v>
      </c>
      <c r="BH46" s="15">
        <f t="shared" si="18"/>
        <v>10</v>
      </c>
      <c r="BI46" s="15">
        <f t="shared" si="18"/>
        <v>10</v>
      </c>
      <c r="BJ46" s="15">
        <f t="shared" si="13"/>
        <v>41</v>
      </c>
      <c r="BK46" s="15">
        <f t="shared" si="19"/>
        <v>41</v>
      </c>
      <c r="BL46" s="15">
        <f t="shared" si="19"/>
        <v>41</v>
      </c>
      <c r="BM46" s="15">
        <v>0</v>
      </c>
      <c r="BN46" s="15">
        <f>IFERROR(IF(求节点([1]各r阵容卡情况!$F$57:$F$73,[1]各r阵容卡情况!AA$57:AA$73,$C46)&lt;=0,0,求节点([1]各r阵容卡情况!$F$57:$F$73,[1]各r阵容卡情况!AA$57:AA$73,$C46)),0)</f>
        <v>0</v>
      </c>
      <c r="BO46" s="15">
        <f>IFERROR(IF(求节点([1]各r阵容卡情况!$F$57:$F$73,[1]各r阵容卡情况!AB$57:AB$73,$C46)&lt;=0,0,求节点([1]各r阵容卡情况!$F$57:$F$73,[1]各r阵容卡情况!AB$57:AB$73,$C46)),0)</f>
        <v>2</v>
      </c>
      <c r="BP46" s="15">
        <f>IFERROR(IF(求节点([1]各r阵容卡情况!$F$57:$F$73,[1]各r阵容卡情况!AC$57:AC$73,$C46)&lt;=0,0,求节点([1]各r阵容卡情况!$F$57:$F$73,[1]各r阵容卡情况!AC$57:AC$73,$C46)),0)</f>
        <v>2</v>
      </c>
      <c r="BQ46" s="15">
        <f>IFERROR(IF(求节点([1]各r阵容卡情况!$F$57:$F$73,[1]各r阵容卡情况!AD$57:AD$73,$C46)&lt;=0,0,求节点([1]各r阵容卡情况!$F$57:$F$73,[1]各r阵容卡情况!AD$57:AD$73,$C46)),0)</f>
        <v>2</v>
      </c>
      <c r="BR46" s="15">
        <f t="shared" si="15"/>
        <v>0</v>
      </c>
      <c r="BS46" s="15">
        <f t="shared" si="15"/>
        <v>0</v>
      </c>
      <c r="BT46" s="15">
        <f t="shared" si="15"/>
        <v>4</v>
      </c>
      <c r="BU46" s="15">
        <f t="shared" si="15"/>
        <v>30</v>
      </c>
      <c r="BV46" s="15">
        <f t="shared" si="15"/>
        <v>80</v>
      </c>
      <c r="CH46" s="27">
        <f t="shared" si="16"/>
        <v>0</v>
      </c>
      <c r="CI46" s="27">
        <f t="shared" si="16"/>
        <v>4.3002019213955895</v>
      </c>
      <c r="CJ46" s="27">
        <f t="shared" si="16"/>
        <v>5.1116815617782878</v>
      </c>
      <c r="CK46" s="27">
        <f t="shared" si="16"/>
        <v>3.5881165168261249</v>
      </c>
      <c r="CL46" s="27">
        <f t="shared" si="16"/>
        <v>0</v>
      </c>
    </row>
    <row r="47" spans="3:90" x14ac:dyDescent="0.15">
      <c r="C47" s="15">
        <v>42</v>
      </c>
      <c r="D47" s="15">
        <v>19</v>
      </c>
      <c r="E47" s="32">
        <f>IFERROR(IF(求节点([1]基础状态预期!$D$107:$D$145,[1]基础状态预期!F$107:F$145,$C47)&lt;=0,0,求节点([1]基础状态预期!$D$107:$D$145,[1]基础状态预期!F$107:F$145,$C47)),0)</f>
        <v>0</v>
      </c>
      <c r="F47" s="32">
        <f>IFERROR(IF(求节点([1]基础状态预期!$D$107:$D$145,[1]基础状态预期!G$107:G$145,$C47)&lt;=0,0,求节点([1]基础状态预期!$D$107:$D$145,[1]基础状态预期!G$107:G$145,$C47)),0)</f>
        <v>0</v>
      </c>
      <c r="G47" s="32">
        <f>IFERROR(IF(求节点([1]基础状态预期!$D$107:$D$145,[1]基础状态预期!H$107:H$145,$C47)&lt;=0,0,求节点([1]基础状态预期!$D$107:$D$145,[1]基础状态预期!H$107:H$145,$C47)),0)</f>
        <v>0</v>
      </c>
      <c r="H47" s="32">
        <f>IFERROR(IF(求节点([1]基础状态预期!$D$107:$D$145,[1]基础状态预期!I$107:I$145,$C47)&lt;=0,0,求节点([1]基础状态预期!$D$107:$D$145,[1]基础状态预期!I$107:I$145,$C47)),0)</f>
        <v>6</v>
      </c>
      <c r="I47" s="32">
        <f>IFERROR(IF(求节点([1]基础状态预期!$D$107:$D$145,[1]基础状态预期!J$107:J$145,$C47)&lt;=0,0,求节点([1]基础状态预期!$D$107:$D$145,[1]基础状态预期!J$107:J$145,$C47)),0)</f>
        <v>0</v>
      </c>
      <c r="J47" s="32">
        <f>IFERROR(IF(求节点([1]基础状态预期!$D$107:$D$145,[1]基础状态预期!K$107:K$145,$C47)&lt;=0,0,求节点([1]基础状态预期!$D$107:$D$145,[1]基础状态预期!K$107:K$145,$C47)),0)</f>
        <v>0</v>
      </c>
      <c r="K47" s="32">
        <f>IFERROR(IF(求节点([1]基础状态预期!$D$107:$D$145,[1]基础状态预期!L$107:L$145,$C47)&lt;=0,0,求节点([1]基础状态预期!$D$107:$D$145,[1]基础状态预期!L$107:L$145,$C47)),0)</f>
        <v>0</v>
      </c>
      <c r="L47" s="32">
        <f>IFERROR(IF(求节点([1]基础状态预期!$D$107:$D$145,[1]基础状态预期!M$107:M$145,$C47)&lt;=0,0,求节点([1]基础状态预期!$D$107:$D$145,[1]基础状态预期!M$107:M$145,$C47)),0)</f>
        <v>0</v>
      </c>
      <c r="M47" s="32">
        <f>IFERROR(IF(求节点([1]基础状态预期!$D$107:$D$145,[1]基础状态预期!N$107:N$145,$C47)&lt;=0,0,求节点([1]基础状态预期!$D$107:$D$145,[1]基础状态预期!N$107:N$145,$C47)),0)</f>
        <v>2.2904136259957535</v>
      </c>
      <c r="N47" s="32">
        <f>IFERROR(IF(求节点([1]基础状态预期!$D$107:$D$145,[1]基础状态预期!O$107:O$145,$C47)&lt;=0,0,求节点([1]基础状态预期!$D$107:$D$145,[1]基础状态预期!O$107:O$145,$C47)),0)</f>
        <v>0</v>
      </c>
      <c r="O47" s="32">
        <f t="shared" si="5"/>
        <v>0</v>
      </c>
      <c r="P47" s="32">
        <f t="shared" si="6"/>
        <v>6</v>
      </c>
      <c r="Q47" s="32">
        <f t="shared" si="7"/>
        <v>10</v>
      </c>
      <c r="R47" s="32">
        <f t="shared" si="8"/>
        <v>36</v>
      </c>
      <c r="S47" s="32">
        <f t="shared" si="9"/>
        <v>50</v>
      </c>
      <c r="T47" s="32">
        <f>IFERROR(IF(求节点([1]基础状态预期!$D$107:$D$145,[1]基础状态预期!P$107:P$145,$C47)&lt;=0,0,求节点([1]基础状态预期!$D$107:$D$145,[1]基础状态预期!P$107:P$145,$C47)),0)</f>
        <v>0</v>
      </c>
      <c r="U47" s="32">
        <f>IFERROR(IF(求节点([1]基础状态预期!$D$107:$D$145,[1]基础状态预期!Q$107:Q$145,$C47)&lt;=0,0,求节点([1]基础状态预期!$D$107:$D$145,[1]基础状态预期!Q$107:Q$145,$C47)),0)</f>
        <v>0</v>
      </c>
      <c r="V47" s="32">
        <f>IFERROR(IF(求节点([1]基础状态预期!$D$107:$D$145,[1]基础状态预期!R$107:R$145,$C47)&lt;=0,0,求节点([1]基础状态预期!$D$107:$D$145,[1]基础状态预期!R$107:R$145,$C47)),0)</f>
        <v>1.6799999999999997</v>
      </c>
      <c r="W47" s="32">
        <f>IFERROR(IF(求节点([1]基础状态预期!$D$107:$D$145,[1]基础状态预期!S$107:S$145,$C47)&lt;=0,0,求节点([1]基础状态预期!$D$107:$D$145,[1]基础状态预期!S$107:S$145,$C47)),0)</f>
        <v>1.68</v>
      </c>
      <c r="X47" s="32">
        <f>IFERROR(IF(求节点([1]基础状态预期!$D$107:$D$145,[1]基础状态预期!T$107:T$145,$C47)&lt;=0,0,求节点([1]基础状态预期!$D$107:$D$145,[1]基础状态预期!T$107:T$145,$C47)),0)</f>
        <v>0</v>
      </c>
      <c r="Y47" s="32">
        <f>IFERROR(IF(求节点([1]基础状态预期!$D$107:$D$145,[1]基础状态预期!U$107:U$145,$C47)&lt;=0,0,求节点([1]基础状态预期!$D$107:$D$145,[1]基础状态预期!U$107:U$145,$C47)),0)</f>
        <v>0</v>
      </c>
      <c r="Z47" s="32">
        <f>IFERROR(IF(求节点([1]基础状态预期!$D$107:$D$145,[1]基础状态预期!V$107:V$145,$C47)&lt;=0,0,求节点([1]基础状态预期!$D$107:$D$145,[1]基础状态预期!V$107:V$145,$C47)),0)</f>
        <v>0</v>
      </c>
      <c r="AA47" s="32">
        <f>IFERROR(IF(求节点([1]基础状态预期!$D$107:$D$145,[1]基础状态预期!W$107:W$145,$C47)&lt;=0,0,求节点([1]基础状态预期!$D$107:$D$145,[1]基础状态预期!W$107:W$145,$C47)),0)</f>
        <v>84</v>
      </c>
      <c r="AB47" s="32">
        <f>IFERROR(IF(求节点([1]基础状态预期!$D$107:$D$145,[1]基础状态预期!X$107:X$145,$C47)&lt;=0,0,求节点([1]基础状态预期!$D$107:$D$145,[1]基础状态预期!X$107:X$145,$C47)),0)</f>
        <v>84</v>
      </c>
      <c r="AC47" s="32">
        <f>IFERROR(IF(求节点([1]基础状态预期!$D$107:$D$145,[1]基础状态预期!Y$107:Y$145,$C47)&lt;=0,0,求节点([1]基础状态预期!$D$107:$D$145,[1]基础状态预期!Y$107:Y$145,$C47)),0)</f>
        <v>0</v>
      </c>
      <c r="AD47" s="32">
        <f>IFERROR(IF(求节点([1]基础状态预期!$D$107:$D$145,[1]基础状态预期!Z$107:Z$145,$C47)&lt;=0,0,求节点([1]基础状态预期!$D$107:$D$145,[1]基础状态预期!Z$107:Z$145,$C47)),0)</f>
        <v>0</v>
      </c>
      <c r="AE47" s="32">
        <f>IFERROR(IF(求节点([1]基础状态预期!$D$107:$D$145,[1]基础状态预期!AA$107:AA$145,$C47)&lt;=0,0,求节点([1]基础状态预期!$D$107:$D$145,[1]基础状态预期!AA$107:AA$145,$C47)),0)</f>
        <v>0</v>
      </c>
      <c r="AF47" s="32">
        <f>IFERROR(IF(求节点([1]基础状态预期!$D$107:$D$145,[1]基础状态预期!AB$107:AB$145,$C47)&lt;=0,0,求节点([1]基础状态预期!$D$107:$D$145,[1]基础状态预期!AB$107:AB$145,$C47)),0)</f>
        <v>0.74296425150562784</v>
      </c>
      <c r="AG47" s="32">
        <f>IFERROR(IF(求节点([1]基础状态预期!$D$107:$D$145,[1]基础状态预期!AC$107:AC$145,$C47)&lt;=0,0,求节点([1]基础状态预期!$D$107:$D$145,[1]基础状态预期!AC$107:AC$145,$C47)),0)</f>
        <v>2</v>
      </c>
      <c r="AH47" s="32">
        <f>IFERROR(IF(求节点([1]基础状态预期!$D$107:$D$145,[1]基础状态预期!AD$107:AD$145,$C47)&lt;=0,0,求节点([1]基础状态预期!$D$107:$D$145,[1]基础状态预期!AD$107:AD$145,$C47)),0)</f>
        <v>0</v>
      </c>
      <c r="AI47" s="15">
        <f t="shared" si="10"/>
        <v>0</v>
      </c>
      <c r="AJ47" s="15">
        <f t="shared" si="10"/>
        <v>0</v>
      </c>
      <c r="AK47" s="15">
        <f t="shared" si="10"/>
        <v>0</v>
      </c>
      <c r="AL47" s="15">
        <f t="shared" si="10"/>
        <v>30</v>
      </c>
      <c r="AM47" s="15">
        <f t="shared" si="10"/>
        <v>0</v>
      </c>
      <c r="AN47" s="15">
        <v>0</v>
      </c>
      <c r="AO47" s="15">
        <f>IFERROR(IF(求节点([1]各r阵容卡情况!$F$57:$F$73,[1]各r阵容卡情况!G$57:G$73,$C47)&lt;=0,0,求节点([1]各r阵容卡情况!$F$57:$F$73,[1]各r阵容卡情况!G$57:G$73,$C47)),0)</f>
        <v>5.3853879279181882</v>
      </c>
      <c r="AP47" s="15">
        <f>IFERROR(IF(求节点([1]各r阵容卡情况!$F$57:$F$73,[1]各r阵容卡情况!H$57:H$73,$C47)&lt;=0,0,求节点([1]各r阵容卡情况!$F$57:$F$73,[1]各r阵容卡情况!H$57:H$73,$C47)),0)</f>
        <v>7.2292241441636236</v>
      </c>
      <c r="AQ47" s="15">
        <f>IFERROR(IF(求节点([1]各r阵容卡情况!$F$57:$F$73,[1]各r阵容卡情况!I$57:I$73,$C47)&lt;=0,0,求节点([1]各r阵容卡情况!$F$57:$F$73,[1]各r阵容卡情况!I$57:I$73,$C47)),0)</f>
        <v>5.2292241441636236</v>
      </c>
      <c r="AR47" s="15">
        <f>IFERROR(IF(求节点([1]各r阵容卡情况!$F$57:$F$73,[1]各r阵容卡情况!J$57:J$73,$C47)&lt;=0,0,求节点([1]各r阵容卡情况!$F$57:$F$73,[1]各r阵容卡情况!J$57:J$73,$C47)),0)</f>
        <v>0</v>
      </c>
      <c r="AS47" s="15">
        <v>0</v>
      </c>
      <c r="AT47" s="15">
        <f>IFERROR(IF(求节点([1]各r阵容卡情况!$F$57:$F$73,[1]各r阵容卡情况!K$57:K$73,$C47)&lt;=0,0,求节点([1]各r阵容卡情况!$F$57:$F$73,[1]各r阵容卡情况!K$57:K$73,$C47)),0)</f>
        <v>3</v>
      </c>
      <c r="AU47" s="15">
        <f>IFERROR(IF(求节点([1]各r阵容卡情况!$F$57:$F$73,[1]各r阵容卡情况!L$57:L$73,$C47)&lt;=0,0,求节点([1]各r阵容卡情况!$F$57:$F$73,[1]各r阵容卡情况!L$57:L$73,$C47)),0)</f>
        <v>6</v>
      </c>
      <c r="AV47" s="15">
        <f>IFERROR(IF(求节点([1]各r阵容卡情况!$F$57:$F$73,[1]各r阵容卡情况!M$57:M$73,$C47)&lt;=0,0,求节点([1]各r阵容卡情况!$F$57:$F$73,[1]各r阵容卡情况!M$57:M$73,$C47)),0)</f>
        <v>2.2904136259957535</v>
      </c>
      <c r="AW47" s="15">
        <f>IFERROR(IF(求节点([1]各r阵容卡情况!$F$57:$F$73,[1]各r阵容卡情况!N$57:N$73,$C47)&lt;=0,0,求节点([1]各r阵容卡情况!$F$57:$F$73,[1]各r阵容卡情况!N$57:N$73,$C47)),0)</f>
        <v>0</v>
      </c>
      <c r="AX47" s="15">
        <f t="shared" si="11"/>
        <v>0</v>
      </c>
      <c r="AY47" s="15">
        <f t="shared" si="11"/>
        <v>15</v>
      </c>
      <c r="AZ47" s="15">
        <f t="shared" si="11"/>
        <v>40</v>
      </c>
      <c r="BA47" s="15">
        <f t="shared" si="11"/>
        <v>36</v>
      </c>
      <c r="BB47" s="15">
        <f t="shared" si="11"/>
        <v>50</v>
      </c>
      <c r="BC47" s="15">
        <v>0</v>
      </c>
      <c r="BD47" s="15">
        <f>IFERROR(IF(求节点([1]各r阵容卡情况!$F$57:$F$73,[1]各r阵容卡情况!S$57:S$73,$C47)&lt;=0,0,求节点([1]各r阵容卡情况!$F$57:$F$73,[1]各r阵容卡情况!S$57:S$73,$C47)),0)</f>
        <v>1.68</v>
      </c>
      <c r="BE47" s="15">
        <f>IFERROR(IF(求节点([1]各r阵容卡情况!$F$57:$F$73,[1]各r阵容卡情况!T$57:T$73,$C47)&lt;=0,0,求节点([1]各r阵容卡情况!$F$57:$F$73,[1]各r阵容卡情况!T$57:T$73,$C47)),0)</f>
        <v>1.68</v>
      </c>
      <c r="BF47" s="15">
        <f>IFERROR(IF(求节点([1]各r阵容卡情况!$F$57:$F$73,[1]各r阵容卡情况!U$57:U$73,$C47)&lt;=0,0,求节点([1]各r阵容卡情况!$F$57:$F$73,[1]各r阵容卡情况!U$57:U$73,$C47)),0)</f>
        <v>1.68</v>
      </c>
      <c r="BG47" s="15">
        <f>IFERROR(IF(求节点([1]各r阵容卡情况!$F$57:$F$73,[1]各r阵容卡情况!V$57:V$73,$C47)&lt;=0,0,求节点([1]各r阵容卡情况!$F$57:$F$73,[1]各r阵容卡情况!V$57:V$73,$C47)),0)</f>
        <v>1.68</v>
      </c>
      <c r="BH47" s="15">
        <f t="shared" si="18"/>
        <v>10</v>
      </c>
      <c r="BI47" s="15">
        <f t="shared" si="18"/>
        <v>10</v>
      </c>
      <c r="BJ47" s="15">
        <f t="shared" si="13"/>
        <v>42</v>
      </c>
      <c r="BK47" s="15">
        <f t="shared" si="19"/>
        <v>42</v>
      </c>
      <c r="BL47" s="15">
        <f t="shared" si="19"/>
        <v>42</v>
      </c>
      <c r="BM47" s="15">
        <v>0</v>
      </c>
      <c r="BN47" s="15">
        <f>IFERROR(IF(求节点([1]各r阵容卡情况!$F$57:$F$73,[1]各r阵容卡情况!AA$57:AA$73,$C47)&lt;=0,0,求节点([1]各r阵容卡情况!$F$57:$F$73,[1]各r阵容卡情况!AA$57:AA$73,$C47)),0)</f>
        <v>0</v>
      </c>
      <c r="BO47" s="15">
        <f>IFERROR(IF(求节点([1]各r阵容卡情况!$F$57:$F$73,[1]各r阵容卡情况!AB$57:AB$73,$C47)&lt;=0,0,求节点([1]各r阵容卡情况!$F$57:$F$73,[1]各r阵容卡情况!AB$57:AB$73,$C47)),0)</f>
        <v>2</v>
      </c>
      <c r="BP47" s="15">
        <f>IFERROR(IF(求节点([1]各r阵容卡情况!$F$57:$F$73,[1]各r阵容卡情况!AC$57:AC$73,$C47)&lt;=0,0,求节点([1]各r阵容卡情况!$F$57:$F$73,[1]各r阵容卡情况!AC$57:AC$73,$C47)),0)</f>
        <v>2</v>
      </c>
      <c r="BQ47" s="15">
        <f>IFERROR(IF(求节点([1]各r阵容卡情况!$F$57:$F$73,[1]各r阵容卡情况!AD$57:AD$73,$C47)&lt;=0,0,求节点([1]各r阵容卡情况!$F$57:$F$73,[1]各r阵容卡情况!AD$57:AD$73,$C47)),0)</f>
        <v>2</v>
      </c>
      <c r="BR47" s="15">
        <f t="shared" si="15"/>
        <v>0</v>
      </c>
      <c r="BS47" s="15">
        <f t="shared" si="15"/>
        <v>0</v>
      </c>
      <c r="BT47" s="15">
        <f t="shared" si="15"/>
        <v>4</v>
      </c>
      <c r="BU47" s="15">
        <f t="shared" si="15"/>
        <v>30</v>
      </c>
      <c r="BV47" s="15">
        <f t="shared" si="15"/>
        <v>80</v>
      </c>
      <c r="CH47" s="27">
        <f t="shared" si="16"/>
        <v>0</v>
      </c>
      <c r="CI47" s="27">
        <f t="shared" si="16"/>
        <v>3.9234860830653506</v>
      </c>
      <c r="CJ47" s="27">
        <f t="shared" si="16"/>
        <v>5.2667998481495619</v>
      </c>
      <c r="CK47" s="27">
        <f t="shared" si="16"/>
        <v>3.8097140687850879</v>
      </c>
      <c r="CL47" s="27">
        <f t="shared" si="16"/>
        <v>0</v>
      </c>
    </row>
    <row r="48" spans="3:90" x14ac:dyDescent="0.15">
      <c r="C48" s="15">
        <v>43</v>
      </c>
      <c r="D48" s="15">
        <v>20</v>
      </c>
      <c r="E48" s="32">
        <f>IFERROR(IF(求节点([1]基础状态预期!$D$107:$D$145,[1]基础状态预期!F$107:F$145,$C48)&lt;=0,0,求节点([1]基础状态预期!$D$107:$D$145,[1]基础状态预期!F$107:F$145,$C48)),0)</f>
        <v>0</v>
      </c>
      <c r="F48" s="32">
        <f>IFERROR(IF(求节点([1]基础状态预期!$D$107:$D$145,[1]基础状态预期!G$107:G$145,$C48)&lt;=0,0,求节点([1]基础状态预期!$D$107:$D$145,[1]基础状态预期!G$107:G$145,$C48)),0)</f>
        <v>0</v>
      </c>
      <c r="G48" s="32">
        <f>IFERROR(IF(求节点([1]基础状态预期!$D$107:$D$145,[1]基础状态预期!H$107:H$145,$C48)&lt;=0,0,求节点([1]基础状态预期!$D$107:$D$145,[1]基础状态预期!H$107:H$145,$C48)),0)</f>
        <v>0</v>
      </c>
      <c r="H48" s="32">
        <f>IFERROR(IF(求节点([1]基础状态预期!$D$107:$D$145,[1]基础状态预期!I$107:I$145,$C48)&lt;=0,0,求节点([1]基础状态预期!$D$107:$D$145,[1]基础状态预期!I$107:I$145,$C48)),0)</f>
        <v>6</v>
      </c>
      <c r="I48" s="32">
        <f>IFERROR(IF(求节点([1]基础状态预期!$D$107:$D$145,[1]基础状态预期!J$107:J$145,$C48)&lt;=0,0,求节点([1]基础状态预期!$D$107:$D$145,[1]基础状态预期!J$107:J$145,$C48)),0)</f>
        <v>0</v>
      </c>
      <c r="J48" s="32">
        <f>IFERROR(IF(求节点([1]基础状态预期!$D$107:$D$145,[1]基础状态预期!K$107:K$145,$C48)&lt;=0,0,求节点([1]基础状态预期!$D$107:$D$145,[1]基础状态预期!K$107:K$145,$C48)),0)</f>
        <v>0</v>
      </c>
      <c r="K48" s="32">
        <f>IFERROR(IF(求节点([1]基础状态预期!$D$107:$D$145,[1]基础状态预期!L$107:L$145,$C48)&lt;=0,0,求节点([1]基础状态预期!$D$107:$D$145,[1]基础状态预期!L$107:L$145,$C48)),0)</f>
        <v>0</v>
      </c>
      <c r="L48" s="32">
        <f>IFERROR(IF(求节点([1]基础状态预期!$D$107:$D$145,[1]基础状态预期!M$107:M$145,$C48)&lt;=0,0,求节点([1]基础状态预期!$D$107:$D$145,[1]基础状态预期!M$107:M$145,$C48)),0)</f>
        <v>0</v>
      </c>
      <c r="M48" s="32">
        <f>IFERROR(IF(求节点([1]基础状态预期!$D$107:$D$145,[1]基础状态预期!N$107:N$145,$C48)&lt;=0,0,求节点([1]基础状态预期!$D$107:$D$145,[1]基础状态预期!N$107:N$145,$C48)),0)</f>
        <v>2.4564214187571531</v>
      </c>
      <c r="N48" s="32">
        <f>IFERROR(IF(求节点([1]基础状态预期!$D$107:$D$145,[1]基础状态预期!O$107:O$145,$C48)&lt;=0,0,求节点([1]基础状态预期!$D$107:$D$145,[1]基础状态预期!O$107:O$145,$C48)),0)</f>
        <v>0</v>
      </c>
      <c r="O48" s="32">
        <f t="shared" si="5"/>
        <v>0</v>
      </c>
      <c r="P48" s="32">
        <f t="shared" si="6"/>
        <v>6</v>
      </c>
      <c r="Q48" s="32">
        <f t="shared" si="7"/>
        <v>10</v>
      </c>
      <c r="R48" s="32">
        <f t="shared" si="8"/>
        <v>36</v>
      </c>
      <c r="S48" s="32">
        <f t="shared" si="9"/>
        <v>50</v>
      </c>
      <c r="T48" s="32">
        <f>IFERROR(IF(求节点([1]基础状态预期!$D$107:$D$145,[1]基础状态预期!P$107:P$145,$C48)&lt;=0,0,求节点([1]基础状态预期!$D$107:$D$145,[1]基础状态预期!P$107:P$145,$C48)),0)</f>
        <v>0</v>
      </c>
      <c r="U48" s="32">
        <f>IFERROR(IF(求节点([1]基础状态预期!$D$107:$D$145,[1]基础状态预期!Q$107:Q$145,$C48)&lt;=0,0,求节点([1]基础状态预期!$D$107:$D$145,[1]基础状态预期!Q$107:Q$145,$C48)),0)</f>
        <v>0</v>
      </c>
      <c r="V48" s="32">
        <f>IFERROR(IF(求节点([1]基础状态预期!$D$107:$D$145,[1]基础状态预期!R$107:R$145,$C48)&lt;=0,0,求节点([1]基础状态预期!$D$107:$D$145,[1]基础状态预期!R$107:R$145,$C48)),0)</f>
        <v>1.72</v>
      </c>
      <c r="W48" s="32">
        <f>IFERROR(IF(求节点([1]基础状态预期!$D$107:$D$145,[1]基础状态预期!S$107:S$145,$C48)&lt;=0,0,求节点([1]基础状态预期!$D$107:$D$145,[1]基础状态预期!S$107:S$145,$C48)),0)</f>
        <v>1.72</v>
      </c>
      <c r="X48" s="32">
        <f>IFERROR(IF(求节点([1]基础状态预期!$D$107:$D$145,[1]基础状态预期!T$107:T$145,$C48)&lt;=0,0,求节点([1]基础状态预期!$D$107:$D$145,[1]基础状态预期!T$107:T$145,$C48)),0)</f>
        <v>0</v>
      </c>
      <c r="Y48" s="32">
        <f>IFERROR(IF(求节点([1]基础状态预期!$D$107:$D$145,[1]基础状态预期!U$107:U$145,$C48)&lt;=0,0,求节点([1]基础状态预期!$D$107:$D$145,[1]基础状态预期!U$107:U$145,$C48)),0)</f>
        <v>0</v>
      </c>
      <c r="Z48" s="32">
        <f>IFERROR(IF(求节点([1]基础状态预期!$D$107:$D$145,[1]基础状态预期!V$107:V$145,$C48)&lt;=0,0,求节点([1]基础状态预期!$D$107:$D$145,[1]基础状态预期!V$107:V$145,$C48)),0)</f>
        <v>0</v>
      </c>
      <c r="AA48" s="32">
        <f>IFERROR(IF(求节点([1]基础状态预期!$D$107:$D$145,[1]基础状态预期!W$107:W$145,$C48)&lt;=0,0,求节点([1]基础状态预期!$D$107:$D$145,[1]基础状态预期!W$107:W$145,$C48)),0)</f>
        <v>86</v>
      </c>
      <c r="AB48" s="32">
        <f>IFERROR(IF(求节点([1]基础状态预期!$D$107:$D$145,[1]基础状态预期!X$107:X$145,$C48)&lt;=0,0,求节点([1]基础状态预期!$D$107:$D$145,[1]基础状态预期!X$107:X$145,$C48)),0)</f>
        <v>86</v>
      </c>
      <c r="AC48" s="32">
        <f>IFERROR(IF(求节点([1]基础状态预期!$D$107:$D$145,[1]基础状态预期!Y$107:Y$145,$C48)&lt;=0,0,求节点([1]基础状态预期!$D$107:$D$145,[1]基础状态预期!Y$107:Y$145,$C48)),0)</f>
        <v>0</v>
      </c>
      <c r="AD48" s="32">
        <f>IFERROR(IF(求节点([1]基础状态预期!$D$107:$D$145,[1]基础状态预期!Z$107:Z$145,$C48)&lt;=0,0,求节点([1]基础状态预期!$D$107:$D$145,[1]基础状态预期!Z$107:Z$145,$C48)),0)</f>
        <v>0</v>
      </c>
      <c r="AE48" s="32">
        <f>IFERROR(IF(求节点([1]基础状态预期!$D$107:$D$145,[1]基础状态预期!AA$107:AA$145,$C48)&lt;=0,0,求节点([1]基础状态预期!$D$107:$D$145,[1]基础状态预期!AA$107:AA$145,$C48)),0)</f>
        <v>0</v>
      </c>
      <c r="AF48" s="32">
        <f>IFERROR(IF(求节点([1]基础状态预期!$D$107:$D$145,[1]基础状态预期!AB$107:AB$145,$C48)&lt;=0,0,求节点([1]基础状态预期!$D$107:$D$145,[1]基础状态预期!AB$107:AB$145,$C48)),0)</f>
        <v>0.7606538765414762</v>
      </c>
      <c r="AG48" s="32">
        <f>IFERROR(IF(求节点([1]基础状态预期!$D$107:$D$145,[1]基础状态预期!AC$107:AC$145,$C48)&lt;=0,0,求节点([1]基础状态预期!$D$107:$D$145,[1]基础状态预期!AC$107:AC$145,$C48)),0)</f>
        <v>2</v>
      </c>
      <c r="AH48" s="32">
        <f>IFERROR(IF(求节点([1]基础状态预期!$D$107:$D$145,[1]基础状态预期!AD$107:AD$145,$C48)&lt;=0,0,求节点([1]基础状态预期!$D$107:$D$145,[1]基础状态预期!AD$107:AD$145,$C48)),0)</f>
        <v>0</v>
      </c>
      <c r="AI48" s="15">
        <f t="shared" si="10"/>
        <v>0</v>
      </c>
      <c r="AJ48" s="15">
        <f t="shared" si="10"/>
        <v>0</v>
      </c>
      <c r="AK48" s="15">
        <f t="shared" si="10"/>
        <v>0</v>
      </c>
      <c r="AL48" s="15">
        <f t="shared" si="10"/>
        <v>30</v>
      </c>
      <c r="AM48" s="15">
        <f t="shared" si="10"/>
        <v>0</v>
      </c>
      <c r="AN48" s="15">
        <v>0</v>
      </c>
      <c r="AO48" s="15">
        <f>IFERROR(IF(求节点([1]各r阵容卡情况!$F$57:$F$73,[1]各r阵容卡情况!G$57:G$73,$C48)&lt;=0,0,求节点([1]各r阵容卡情况!$F$57:$F$73,[1]各r阵容卡情况!G$57:G$73,$C48)),0)</f>
        <v>5.125855167162257</v>
      </c>
      <c r="AP48" s="15">
        <f>IFERROR(IF(求节点([1]各r阵容卡情况!$F$57:$F$73,[1]各r阵容卡情况!H$57:H$73,$C48)&lt;=0,0,求节点([1]各r阵容卡情况!$F$57:$F$73,[1]各r阵容卡情况!H$57:H$73,$C48)),0)</f>
        <v>7.7482896656754852</v>
      </c>
      <c r="AQ48" s="15">
        <f>IFERROR(IF(求节点([1]各r阵容卡情况!$F$57:$F$73,[1]各r阵容卡情况!I$57:I$73,$C48)&lt;=0,0,求节点([1]各r阵容卡情况!$F$57:$F$73,[1]各r阵容卡情况!I$57:I$73,$C48)),0)</f>
        <v>5.7482896656754852</v>
      </c>
      <c r="AR48" s="15">
        <f>IFERROR(IF(求节点([1]各r阵容卡情况!$F$57:$F$73,[1]各r阵容卡情况!J$57:J$73,$C48)&lt;=0,0,求节点([1]各r阵容卡情况!$F$57:$F$73,[1]各r阵容卡情况!J$57:J$73,$C48)),0)</f>
        <v>0</v>
      </c>
      <c r="AS48" s="15">
        <v>0</v>
      </c>
      <c r="AT48" s="15">
        <f>IFERROR(IF(求节点([1]各r阵容卡情况!$F$57:$F$73,[1]各r阵容卡情况!K$57:K$73,$C48)&lt;=0,0,求节点([1]各r阵容卡情况!$F$57:$F$73,[1]各r阵容卡情况!K$57:K$73,$C48)),0)</f>
        <v>3</v>
      </c>
      <c r="AU48" s="15">
        <f>IFERROR(IF(求节点([1]各r阵容卡情况!$F$57:$F$73,[1]各r阵容卡情况!L$57:L$73,$C48)&lt;=0,0,求节点([1]各r阵容卡情况!$F$57:$F$73,[1]各r阵容卡情况!L$57:L$73,$C48)),0)</f>
        <v>6</v>
      </c>
      <c r="AV48" s="15">
        <f>IFERROR(IF(求节点([1]各r阵容卡情况!$F$57:$F$73,[1]各r阵容卡情况!M$57:M$73,$C48)&lt;=0,0,求节点([1]各r阵容卡情况!$F$57:$F$73,[1]各r阵容卡情况!M$57:M$73,$C48)),0)</f>
        <v>2.4564214187571531</v>
      </c>
      <c r="AW48" s="15">
        <f>IFERROR(IF(求节点([1]各r阵容卡情况!$F$57:$F$73,[1]各r阵容卡情况!N$57:N$73,$C48)&lt;=0,0,求节点([1]各r阵容卡情况!$F$57:$F$73,[1]各r阵容卡情况!N$57:N$73,$C48)),0)</f>
        <v>0</v>
      </c>
      <c r="AX48" s="15">
        <f t="shared" si="11"/>
        <v>0</v>
      </c>
      <c r="AY48" s="15">
        <f t="shared" si="11"/>
        <v>15</v>
      </c>
      <c r="AZ48" s="15">
        <f t="shared" si="11"/>
        <v>40</v>
      </c>
      <c r="BA48" s="15">
        <f t="shared" si="11"/>
        <v>36</v>
      </c>
      <c r="BB48" s="15">
        <f t="shared" si="11"/>
        <v>50</v>
      </c>
      <c r="BC48" s="15">
        <v>0</v>
      </c>
      <c r="BD48" s="15">
        <f>IFERROR(IF(求节点([1]各r阵容卡情况!$F$57:$F$73,[1]各r阵容卡情况!S$57:S$73,$C48)&lt;=0,0,求节点([1]各r阵容卡情况!$F$57:$F$73,[1]各r阵容卡情况!S$57:S$73,$C48)),0)</f>
        <v>1.72</v>
      </c>
      <c r="BE48" s="15">
        <f>IFERROR(IF(求节点([1]各r阵容卡情况!$F$57:$F$73,[1]各r阵容卡情况!T$57:T$73,$C48)&lt;=0,0,求节点([1]各r阵容卡情况!$F$57:$F$73,[1]各r阵容卡情况!T$57:T$73,$C48)),0)</f>
        <v>1.72</v>
      </c>
      <c r="BF48" s="15">
        <f>IFERROR(IF(求节点([1]各r阵容卡情况!$F$57:$F$73,[1]各r阵容卡情况!U$57:U$73,$C48)&lt;=0,0,求节点([1]各r阵容卡情况!$F$57:$F$73,[1]各r阵容卡情况!U$57:U$73,$C48)),0)</f>
        <v>1.72</v>
      </c>
      <c r="BG48" s="15">
        <f>IFERROR(IF(求节点([1]各r阵容卡情况!$F$57:$F$73,[1]各r阵容卡情况!V$57:V$73,$C48)&lt;=0,0,求节点([1]各r阵容卡情况!$F$57:$F$73,[1]各r阵容卡情况!V$57:V$73,$C48)),0)</f>
        <v>1.72</v>
      </c>
      <c r="BH48" s="15">
        <f t="shared" si="18"/>
        <v>10</v>
      </c>
      <c r="BI48" s="15">
        <f t="shared" si="18"/>
        <v>10</v>
      </c>
      <c r="BJ48" s="15">
        <f t="shared" si="13"/>
        <v>43</v>
      </c>
      <c r="BK48" s="15">
        <f t="shared" si="19"/>
        <v>43</v>
      </c>
      <c r="BL48" s="15">
        <f t="shared" si="19"/>
        <v>43</v>
      </c>
      <c r="BM48" s="15">
        <v>0</v>
      </c>
      <c r="BN48" s="15">
        <f>IFERROR(IF(求节点([1]各r阵容卡情况!$F$57:$F$73,[1]各r阵容卡情况!AA$57:AA$73,$C48)&lt;=0,0,求节点([1]各r阵容卡情况!$F$57:$F$73,[1]各r阵容卡情况!AA$57:AA$73,$C48)),0)</f>
        <v>0</v>
      </c>
      <c r="BO48" s="15">
        <f>IFERROR(IF(求节点([1]各r阵容卡情况!$F$57:$F$73,[1]各r阵容卡情况!AB$57:AB$73,$C48)&lt;=0,0,求节点([1]各r阵容卡情况!$F$57:$F$73,[1]各r阵容卡情况!AB$57:AB$73,$C48)),0)</f>
        <v>2</v>
      </c>
      <c r="BP48" s="15">
        <f>IFERROR(IF(求节点([1]各r阵容卡情况!$F$57:$F$73,[1]各r阵容卡情况!AC$57:AC$73,$C48)&lt;=0,0,求节点([1]各r阵容卡情况!$F$57:$F$73,[1]各r阵容卡情况!AC$57:AC$73,$C48)),0)</f>
        <v>2</v>
      </c>
      <c r="BQ48" s="15">
        <f>IFERROR(IF(求节点([1]各r阵容卡情况!$F$57:$F$73,[1]各r阵容卡情况!AD$57:AD$73,$C48)&lt;=0,0,求节点([1]各r阵容卡情况!$F$57:$F$73,[1]各r阵容卡情况!AD$57:AD$73,$C48)),0)</f>
        <v>2</v>
      </c>
      <c r="BR48" s="15">
        <f t="shared" si="15"/>
        <v>0</v>
      </c>
      <c r="BS48" s="15">
        <f t="shared" si="15"/>
        <v>0</v>
      </c>
      <c r="BT48" s="15">
        <f t="shared" si="15"/>
        <v>4</v>
      </c>
      <c r="BU48" s="15">
        <f t="shared" si="15"/>
        <v>30</v>
      </c>
      <c r="BV48" s="15">
        <f t="shared" si="15"/>
        <v>80</v>
      </c>
      <c r="CH48" s="27">
        <f t="shared" si="16"/>
        <v>0</v>
      </c>
      <c r="CI48" s="27">
        <f t="shared" si="16"/>
        <v>3.8535226071543387</v>
      </c>
      <c r="CJ48" s="27">
        <f t="shared" si="16"/>
        <v>5.8250201029364481</v>
      </c>
      <c r="CK48" s="27">
        <f t="shared" si="16"/>
        <v>4.3214572899092119</v>
      </c>
      <c r="CL48" s="27">
        <f t="shared" si="16"/>
        <v>0</v>
      </c>
    </row>
    <row r="49" spans="3:90" x14ac:dyDescent="0.15">
      <c r="C49" s="15">
        <v>44</v>
      </c>
      <c r="D49" s="15">
        <v>20</v>
      </c>
      <c r="E49" s="32">
        <f>IFERROR(IF(求节点([1]基础状态预期!$D$107:$D$145,[1]基础状态预期!F$107:F$145,$C49)&lt;=0,0,求节点([1]基础状态预期!$D$107:$D$145,[1]基础状态预期!F$107:F$145,$C49)),0)</f>
        <v>0</v>
      </c>
      <c r="F49" s="32">
        <f>IFERROR(IF(求节点([1]基础状态预期!$D$107:$D$145,[1]基础状态预期!G$107:G$145,$C49)&lt;=0,0,求节点([1]基础状态预期!$D$107:$D$145,[1]基础状态预期!G$107:G$145,$C49)),0)</f>
        <v>0</v>
      </c>
      <c r="G49" s="32">
        <f>IFERROR(IF(求节点([1]基础状态预期!$D$107:$D$145,[1]基础状态预期!H$107:H$145,$C49)&lt;=0,0,求节点([1]基础状态预期!$D$107:$D$145,[1]基础状态预期!H$107:H$145,$C49)),0)</f>
        <v>0</v>
      </c>
      <c r="H49" s="32">
        <f>IFERROR(IF(求节点([1]基础状态预期!$D$107:$D$145,[1]基础状态预期!I$107:I$145,$C49)&lt;=0,0,求节点([1]基础状态预期!$D$107:$D$145,[1]基础状态预期!I$107:I$145,$C49)),0)</f>
        <v>6</v>
      </c>
      <c r="I49" s="32">
        <f>IFERROR(IF(求节点([1]基础状态预期!$D$107:$D$145,[1]基础状态预期!J$107:J$145,$C49)&lt;=0,0,求节点([1]基础状态预期!$D$107:$D$145,[1]基础状态预期!J$107:J$145,$C49)),0)</f>
        <v>0</v>
      </c>
      <c r="J49" s="32">
        <f>IFERROR(IF(求节点([1]基础状态预期!$D$107:$D$145,[1]基础状态预期!K$107:K$145,$C49)&lt;=0,0,求节点([1]基础状态预期!$D$107:$D$145,[1]基础状态预期!K$107:K$145,$C49)),0)</f>
        <v>0</v>
      </c>
      <c r="K49" s="32">
        <f>IFERROR(IF(求节点([1]基础状态预期!$D$107:$D$145,[1]基础状态预期!L$107:L$145,$C49)&lt;=0,0,求节点([1]基础状态预期!$D$107:$D$145,[1]基础状态预期!L$107:L$145,$C49)),0)</f>
        <v>0</v>
      </c>
      <c r="L49" s="32">
        <f>IFERROR(IF(求节点([1]基础状态预期!$D$107:$D$145,[1]基础状态预期!M$107:M$145,$C49)&lt;=0,0,求节点([1]基础状态预期!$D$107:$D$145,[1]基础状态预期!M$107:M$145,$C49)),0)</f>
        <v>0</v>
      </c>
      <c r="M49" s="32">
        <f>IFERROR(IF(求节点([1]基础状态预期!$D$107:$D$145,[1]基础状态预期!N$107:N$145,$C49)&lt;=0,0,求节点([1]基础状态预期!$D$107:$D$145,[1]基础状态预期!N$107:N$145,$C49)),0)</f>
        <v>2.6057173169251824</v>
      </c>
      <c r="N49" s="32">
        <f>IFERROR(IF(求节点([1]基础状态预期!$D$107:$D$145,[1]基础状态预期!O$107:O$145,$C49)&lt;=0,0,求节点([1]基础状态预期!$D$107:$D$145,[1]基础状态预期!O$107:O$145,$C49)),0)</f>
        <v>0</v>
      </c>
      <c r="O49" s="32">
        <f t="shared" si="5"/>
        <v>0</v>
      </c>
      <c r="P49" s="32">
        <f t="shared" si="6"/>
        <v>6</v>
      </c>
      <c r="Q49" s="32">
        <f t="shared" si="7"/>
        <v>10</v>
      </c>
      <c r="R49" s="32">
        <f t="shared" si="8"/>
        <v>36</v>
      </c>
      <c r="S49" s="32">
        <f t="shared" si="9"/>
        <v>50</v>
      </c>
      <c r="T49" s="32">
        <f>IFERROR(IF(求节点([1]基础状态预期!$D$107:$D$145,[1]基础状态预期!P$107:P$145,$C49)&lt;=0,0,求节点([1]基础状态预期!$D$107:$D$145,[1]基础状态预期!P$107:P$145,$C49)),0)</f>
        <v>0</v>
      </c>
      <c r="U49" s="32">
        <f>IFERROR(IF(求节点([1]基础状态预期!$D$107:$D$145,[1]基础状态预期!Q$107:Q$145,$C49)&lt;=0,0,求节点([1]基础状态预期!$D$107:$D$145,[1]基础状态预期!Q$107:Q$145,$C49)),0)</f>
        <v>0</v>
      </c>
      <c r="V49" s="32">
        <f>IFERROR(IF(求节点([1]基础状态预期!$D$107:$D$145,[1]基础状态预期!R$107:R$145,$C49)&lt;=0,0,求节点([1]基础状态预期!$D$107:$D$145,[1]基础状态预期!R$107:R$145,$C49)),0)</f>
        <v>1.76</v>
      </c>
      <c r="W49" s="32">
        <f>IFERROR(IF(求节点([1]基础状态预期!$D$107:$D$145,[1]基础状态预期!S$107:S$145,$C49)&lt;=0,0,求节点([1]基础状态预期!$D$107:$D$145,[1]基础状态预期!S$107:S$145,$C49)),0)</f>
        <v>1.76</v>
      </c>
      <c r="X49" s="32">
        <f>IFERROR(IF(求节点([1]基础状态预期!$D$107:$D$145,[1]基础状态预期!T$107:T$145,$C49)&lt;=0,0,求节点([1]基础状态预期!$D$107:$D$145,[1]基础状态预期!T$107:T$145,$C49)),0)</f>
        <v>0</v>
      </c>
      <c r="Y49" s="32">
        <f>IFERROR(IF(求节点([1]基础状态预期!$D$107:$D$145,[1]基础状态预期!U$107:U$145,$C49)&lt;=0,0,求节点([1]基础状态预期!$D$107:$D$145,[1]基础状态预期!U$107:U$145,$C49)),0)</f>
        <v>0</v>
      </c>
      <c r="Z49" s="32">
        <f>IFERROR(IF(求节点([1]基础状态预期!$D$107:$D$145,[1]基础状态预期!V$107:V$145,$C49)&lt;=0,0,求节点([1]基础状态预期!$D$107:$D$145,[1]基础状态预期!V$107:V$145,$C49)),0)</f>
        <v>0</v>
      </c>
      <c r="AA49" s="32">
        <f>IFERROR(IF(求节点([1]基础状态预期!$D$107:$D$145,[1]基础状态预期!W$107:W$145,$C49)&lt;=0,0,求节点([1]基础状态预期!$D$107:$D$145,[1]基础状态预期!W$107:W$145,$C49)),0)</f>
        <v>88</v>
      </c>
      <c r="AB49" s="32">
        <f>IFERROR(IF(求节点([1]基础状态预期!$D$107:$D$145,[1]基础状态预期!X$107:X$145,$C49)&lt;=0,0,求节点([1]基础状态预期!$D$107:$D$145,[1]基础状态预期!X$107:X$145,$C49)),0)</f>
        <v>88</v>
      </c>
      <c r="AC49" s="32">
        <f>IFERROR(IF(求节点([1]基础状态预期!$D$107:$D$145,[1]基础状态预期!Y$107:Y$145,$C49)&lt;=0,0,求节点([1]基础状态预期!$D$107:$D$145,[1]基础状态预期!Y$107:Y$145,$C49)),0)</f>
        <v>0</v>
      </c>
      <c r="AD49" s="32">
        <f>IFERROR(IF(求节点([1]基础状态预期!$D$107:$D$145,[1]基础状态预期!Z$107:Z$145,$C49)&lt;=0,0,求节点([1]基础状态预期!$D$107:$D$145,[1]基础状态预期!Z$107:Z$145,$C49)),0)</f>
        <v>0</v>
      </c>
      <c r="AE49" s="32">
        <f>IFERROR(IF(求节点([1]基础状态预期!$D$107:$D$145,[1]基础状态预期!AA$107:AA$145,$C49)&lt;=0,0,求节点([1]基础状态预期!$D$107:$D$145,[1]基础状态预期!AA$107:AA$145,$C49)),0)</f>
        <v>0</v>
      </c>
      <c r="AF49" s="32">
        <f>IFERROR(IF(求节点([1]基础状态预期!$D$107:$D$145,[1]基础状态预期!AB$107:AB$145,$C49)&lt;=0,0,求节点([1]基础状态预期!$D$107:$D$145,[1]基础状态预期!AB$107:AB$145,$C49)),0)</f>
        <v>0.77834350157732457</v>
      </c>
      <c r="AG49" s="32">
        <f>IFERROR(IF(求节点([1]基础状态预期!$D$107:$D$145,[1]基础状态预期!AC$107:AC$145,$C49)&lt;=0,0,求节点([1]基础状态预期!$D$107:$D$145,[1]基础状态预期!AC$107:AC$145,$C49)),0)</f>
        <v>2</v>
      </c>
      <c r="AH49" s="32">
        <f>IFERROR(IF(求节点([1]基础状态预期!$D$107:$D$145,[1]基础状态预期!AD$107:AD$145,$C49)&lt;=0,0,求节点([1]基础状态预期!$D$107:$D$145,[1]基础状态预期!AD$107:AD$145,$C49)),0)</f>
        <v>0</v>
      </c>
      <c r="AI49" s="15">
        <f t="shared" si="10"/>
        <v>0</v>
      </c>
      <c r="AJ49" s="15">
        <f t="shared" si="10"/>
        <v>0</v>
      </c>
      <c r="AK49" s="15">
        <f t="shared" si="10"/>
        <v>0</v>
      </c>
      <c r="AL49" s="15">
        <f t="shared" si="10"/>
        <v>30</v>
      </c>
      <c r="AM49" s="15">
        <f t="shared" si="10"/>
        <v>0</v>
      </c>
      <c r="AN49" s="15">
        <v>0</v>
      </c>
      <c r="AO49" s="15">
        <f>IFERROR(IF(求节点([1]各r阵容卡情况!$F$57:$F$73,[1]各r阵容卡情况!G$57:G$73,$C49)&lt;=0,0,求节点([1]各r阵容卡情况!$F$57:$F$73,[1]各r阵容卡情况!G$57:G$73,$C49)),0)</f>
        <v>4.5484953698041695</v>
      </c>
      <c r="AP49" s="15">
        <f>IFERROR(IF(求节点([1]各r阵容卡情况!$F$57:$F$73,[1]各r阵容卡情况!H$57:H$73,$C49)&lt;=0,0,求节点([1]各r阵容卡情况!$F$57:$F$73,[1]各r阵容卡情况!H$57:H$73,$C49)),0)</f>
        <v>8.1806018520783326</v>
      </c>
      <c r="AQ49" s="15">
        <f>IFERROR(IF(求节点([1]各r阵容卡情况!$F$57:$F$73,[1]各r阵容卡情况!I$57:I$73,$C49)&lt;=0,0,求节点([1]各r阵容卡情况!$F$57:$F$73,[1]各r阵容卡情况!I$57:I$73,$C49)),0)</f>
        <v>6</v>
      </c>
      <c r="AR49" s="15">
        <f>IFERROR(IF(求节点([1]各r阵容卡情况!$F$57:$F$73,[1]各r阵容卡情况!J$57:J$73,$C49)&lt;=0,0,求节点([1]各r阵容卡情况!$F$57:$F$73,[1]各r阵容卡情况!J$57:J$73,$C49)),0)</f>
        <v>0</v>
      </c>
      <c r="AS49" s="15">
        <v>0</v>
      </c>
      <c r="AT49" s="15">
        <f>IFERROR(IF(求节点([1]各r阵容卡情况!$F$57:$F$73,[1]各r阵容卡情况!K$57:K$73,$C49)&lt;=0,0,求节点([1]各r阵容卡情况!$F$57:$F$73,[1]各r阵容卡情况!K$57:K$73,$C49)),0)</f>
        <v>3</v>
      </c>
      <c r="AU49" s="15">
        <f>IFERROR(IF(求节点([1]各r阵容卡情况!$F$57:$F$73,[1]各r阵容卡情况!L$57:L$73,$C49)&lt;=0,0,求节点([1]各r阵容卡情况!$F$57:$F$73,[1]各r阵容卡情况!L$57:L$73,$C49)),0)</f>
        <v>6</v>
      </c>
      <c r="AV49" s="15">
        <f>IFERROR(IF(求节点([1]各r阵容卡情况!$F$57:$F$73,[1]各r阵容卡情况!M$57:M$73,$C49)&lt;=0,0,求节点([1]各r阵容卡情况!$F$57:$F$73,[1]各r阵容卡情况!M$57:M$73,$C49)),0)</f>
        <v>2.6057173169251824</v>
      </c>
      <c r="AW49" s="15">
        <f>IFERROR(IF(求节点([1]各r阵容卡情况!$F$57:$F$73,[1]各r阵容卡情况!N$57:N$73,$C49)&lt;=0,0,求节点([1]各r阵容卡情况!$F$57:$F$73,[1]各r阵容卡情况!N$57:N$73,$C49)),0)</f>
        <v>0</v>
      </c>
      <c r="AX49" s="15">
        <f t="shared" si="11"/>
        <v>0</v>
      </c>
      <c r="AY49" s="15">
        <f t="shared" si="11"/>
        <v>15</v>
      </c>
      <c r="AZ49" s="15">
        <f t="shared" si="11"/>
        <v>40</v>
      </c>
      <c r="BA49" s="15">
        <f t="shared" si="11"/>
        <v>36</v>
      </c>
      <c r="BB49" s="15">
        <f t="shared" si="11"/>
        <v>50</v>
      </c>
      <c r="BC49" s="15">
        <v>0</v>
      </c>
      <c r="BD49" s="15">
        <f>IFERROR(IF(求节点([1]各r阵容卡情况!$F$57:$F$73,[1]各r阵容卡情况!S$57:S$73,$C49)&lt;=0,0,求节点([1]各r阵容卡情况!$F$57:$F$73,[1]各r阵容卡情况!S$57:S$73,$C49)),0)</f>
        <v>1.76</v>
      </c>
      <c r="BE49" s="15">
        <f>IFERROR(IF(求节点([1]各r阵容卡情况!$F$57:$F$73,[1]各r阵容卡情况!T$57:T$73,$C49)&lt;=0,0,求节点([1]各r阵容卡情况!$F$57:$F$73,[1]各r阵容卡情况!T$57:T$73,$C49)),0)</f>
        <v>1.76</v>
      </c>
      <c r="BF49" s="15">
        <f>IFERROR(IF(求节点([1]各r阵容卡情况!$F$57:$F$73,[1]各r阵容卡情况!U$57:U$73,$C49)&lt;=0,0,求节点([1]各r阵容卡情况!$F$57:$F$73,[1]各r阵容卡情况!U$57:U$73,$C49)),0)</f>
        <v>1.76</v>
      </c>
      <c r="BG49" s="15">
        <f>IFERROR(IF(求节点([1]各r阵容卡情况!$F$57:$F$73,[1]各r阵容卡情况!V$57:V$73,$C49)&lt;=0,0,求节点([1]各r阵容卡情况!$F$57:$F$73,[1]各r阵容卡情况!V$57:V$73,$C49)),0)</f>
        <v>1.76</v>
      </c>
      <c r="BH49" s="15">
        <f t="shared" si="18"/>
        <v>10</v>
      </c>
      <c r="BI49" s="15">
        <f t="shared" si="18"/>
        <v>10</v>
      </c>
      <c r="BJ49" s="15">
        <f t="shared" si="13"/>
        <v>44</v>
      </c>
      <c r="BK49" s="15">
        <f t="shared" si="19"/>
        <v>44</v>
      </c>
      <c r="BL49" s="15">
        <f t="shared" si="19"/>
        <v>44</v>
      </c>
      <c r="BM49" s="15">
        <v>0</v>
      </c>
      <c r="BN49" s="15">
        <f>IFERROR(IF(求节点([1]各r阵容卡情况!$F$57:$F$73,[1]各r阵容卡情况!AA$57:AA$73,$C49)&lt;=0,0,求节点([1]各r阵容卡情况!$F$57:$F$73,[1]各r阵容卡情况!AA$57:AA$73,$C49)),0)</f>
        <v>0</v>
      </c>
      <c r="BO49" s="15">
        <f>IFERROR(IF(求节点([1]各r阵容卡情况!$F$57:$F$73,[1]各r阵容卡情况!AB$57:AB$73,$C49)&lt;=0,0,求节点([1]各r阵容卡情况!$F$57:$F$73,[1]各r阵容卡情况!AB$57:AB$73,$C49)),0)</f>
        <v>2</v>
      </c>
      <c r="BP49" s="15">
        <f>IFERROR(IF(求节点([1]各r阵容卡情况!$F$57:$F$73,[1]各r阵容卡情况!AC$57:AC$73,$C49)&lt;=0,0,求节点([1]各r阵容卡情况!$F$57:$F$73,[1]各r阵容卡情况!AC$57:AC$73,$C49)),0)</f>
        <v>2</v>
      </c>
      <c r="BQ49" s="15">
        <f>IFERROR(IF(求节点([1]各r阵容卡情况!$F$57:$F$73,[1]各r阵容卡情况!AD$57:AD$73,$C49)&lt;=0,0,求节点([1]各r阵容卡情况!$F$57:$F$73,[1]各r阵容卡情况!AD$57:AD$73,$C49)),0)</f>
        <v>2</v>
      </c>
      <c r="BR49" s="15">
        <f t="shared" si="15"/>
        <v>0</v>
      </c>
      <c r="BS49" s="15">
        <f t="shared" si="15"/>
        <v>0</v>
      </c>
      <c r="BT49" s="15">
        <f t="shared" si="15"/>
        <v>4</v>
      </c>
      <c r="BU49" s="15">
        <f t="shared" si="15"/>
        <v>30</v>
      </c>
      <c r="BV49" s="15">
        <f t="shared" si="15"/>
        <v>80</v>
      </c>
      <c r="CH49" s="27">
        <f t="shared" si="16"/>
        <v>0</v>
      </c>
      <c r="CI49" s="27">
        <f t="shared" si="16"/>
        <v>3.4000002468275867</v>
      </c>
      <c r="CJ49" s="27">
        <f t="shared" si="16"/>
        <v>6.114999808708621</v>
      </c>
      <c r="CK49" s="27">
        <f t="shared" si="16"/>
        <v>4.4849999444637936</v>
      </c>
      <c r="CL49" s="27">
        <f t="shared" si="16"/>
        <v>0</v>
      </c>
    </row>
    <row r="50" spans="3:90" x14ac:dyDescent="0.15">
      <c r="C50" s="15">
        <v>45</v>
      </c>
      <c r="D50" s="15">
        <v>21</v>
      </c>
      <c r="E50" s="32">
        <f>IFERROR(IF(求节点([1]基础状态预期!$D$107:$D$145,[1]基础状态预期!F$107:F$145,$C50)&lt;=0,0,求节点([1]基础状态预期!$D$107:$D$145,[1]基础状态预期!F$107:F$145,$C50)),0)</f>
        <v>0</v>
      </c>
      <c r="F50" s="32">
        <f>IFERROR(IF(求节点([1]基础状态预期!$D$107:$D$145,[1]基础状态预期!G$107:G$145,$C50)&lt;=0,0,求节点([1]基础状态预期!$D$107:$D$145,[1]基础状态预期!G$107:G$145,$C50)),0)</f>
        <v>0</v>
      </c>
      <c r="G50" s="32">
        <f>IFERROR(IF(求节点([1]基础状态预期!$D$107:$D$145,[1]基础状态预期!H$107:H$145,$C50)&lt;=0,0,求节点([1]基础状态预期!$D$107:$D$145,[1]基础状态预期!H$107:H$145,$C50)),0)</f>
        <v>0</v>
      </c>
      <c r="H50" s="32">
        <f>IFERROR(IF(求节点([1]基础状态预期!$D$107:$D$145,[1]基础状态预期!I$107:I$145,$C50)&lt;=0,0,求节点([1]基础状态预期!$D$107:$D$145,[1]基础状态预期!I$107:I$145,$C50)),0)</f>
        <v>6</v>
      </c>
      <c r="I50" s="32">
        <f>IFERROR(IF(求节点([1]基础状态预期!$D$107:$D$145,[1]基础状态预期!J$107:J$145,$C50)&lt;=0,0,求节点([1]基础状态预期!$D$107:$D$145,[1]基础状态预期!J$107:J$145,$C50)),0)</f>
        <v>0</v>
      </c>
      <c r="J50" s="32">
        <f>IFERROR(IF(求节点([1]基础状态预期!$D$107:$D$145,[1]基础状态预期!K$107:K$145,$C50)&lt;=0,0,求节点([1]基础状态预期!$D$107:$D$145,[1]基础状态预期!K$107:K$145,$C50)),0)</f>
        <v>0</v>
      </c>
      <c r="K50" s="32">
        <f>IFERROR(IF(求节点([1]基础状态预期!$D$107:$D$145,[1]基础状态预期!L$107:L$145,$C50)&lt;=0,0,求节点([1]基础状态预期!$D$107:$D$145,[1]基础状态预期!L$107:L$145,$C50)),0)</f>
        <v>0</v>
      </c>
      <c r="L50" s="32">
        <f>IFERROR(IF(求节点([1]基础状态预期!$D$107:$D$145,[1]基础状态预期!M$107:M$145,$C50)&lt;=0,0,求节点([1]基础状态预期!$D$107:$D$145,[1]基础状态预期!M$107:M$145,$C50)),0)</f>
        <v>0</v>
      </c>
      <c r="M50" s="32">
        <f>IFERROR(IF(求节点([1]基础状态预期!$D$107:$D$145,[1]基础状态预期!N$107:N$145,$C50)&lt;=0,0,求节点([1]基础状态预期!$D$107:$D$145,[1]基础状态预期!N$107:N$145,$C50)),0)</f>
        <v>2.739279252271889</v>
      </c>
      <c r="N50" s="32">
        <f>IFERROR(IF(求节点([1]基础状态预期!$D$107:$D$145,[1]基础状态预期!O$107:O$145,$C50)&lt;=0,0,求节点([1]基础状态预期!$D$107:$D$145,[1]基础状态预期!O$107:O$145,$C50)),0)</f>
        <v>0</v>
      </c>
      <c r="O50" s="32">
        <f t="shared" si="5"/>
        <v>0</v>
      </c>
      <c r="P50" s="32">
        <f t="shared" si="6"/>
        <v>6</v>
      </c>
      <c r="Q50" s="32">
        <f t="shared" si="7"/>
        <v>10</v>
      </c>
      <c r="R50" s="32">
        <f t="shared" si="8"/>
        <v>36</v>
      </c>
      <c r="S50" s="32">
        <f t="shared" si="9"/>
        <v>50</v>
      </c>
      <c r="T50" s="32">
        <f>IFERROR(IF(求节点([1]基础状态预期!$D$107:$D$145,[1]基础状态预期!P$107:P$145,$C50)&lt;=0,0,求节点([1]基础状态预期!$D$107:$D$145,[1]基础状态预期!P$107:P$145,$C50)),0)</f>
        <v>0</v>
      </c>
      <c r="U50" s="32">
        <f>IFERROR(IF(求节点([1]基础状态预期!$D$107:$D$145,[1]基础状态预期!Q$107:Q$145,$C50)&lt;=0,0,求节点([1]基础状态预期!$D$107:$D$145,[1]基础状态预期!Q$107:Q$145,$C50)),0)</f>
        <v>0</v>
      </c>
      <c r="V50" s="32">
        <f>IFERROR(IF(求节点([1]基础状态预期!$D$107:$D$145,[1]基础状态预期!R$107:R$145,$C50)&lt;=0,0,求节点([1]基础状态预期!$D$107:$D$145,[1]基础状态预期!R$107:R$145,$C50)),0)</f>
        <v>1.7999999999999998</v>
      </c>
      <c r="W50" s="32">
        <f>IFERROR(IF(求节点([1]基础状态预期!$D$107:$D$145,[1]基础状态预期!S$107:S$145,$C50)&lt;=0,0,求节点([1]基础状态预期!$D$107:$D$145,[1]基础状态预期!S$107:S$145,$C50)),0)</f>
        <v>1.8</v>
      </c>
      <c r="X50" s="32">
        <f>IFERROR(IF(求节点([1]基础状态预期!$D$107:$D$145,[1]基础状态预期!T$107:T$145,$C50)&lt;=0,0,求节点([1]基础状态预期!$D$107:$D$145,[1]基础状态预期!T$107:T$145,$C50)),0)</f>
        <v>0</v>
      </c>
      <c r="Y50" s="32">
        <f>IFERROR(IF(求节点([1]基础状态预期!$D$107:$D$145,[1]基础状态预期!U$107:U$145,$C50)&lt;=0,0,求节点([1]基础状态预期!$D$107:$D$145,[1]基础状态预期!U$107:U$145,$C50)),0)</f>
        <v>0</v>
      </c>
      <c r="Z50" s="32">
        <f>IFERROR(IF(求节点([1]基础状态预期!$D$107:$D$145,[1]基础状态预期!V$107:V$145,$C50)&lt;=0,0,求节点([1]基础状态预期!$D$107:$D$145,[1]基础状态预期!V$107:V$145,$C50)),0)</f>
        <v>0</v>
      </c>
      <c r="AA50" s="32">
        <f>IFERROR(IF(求节点([1]基础状态预期!$D$107:$D$145,[1]基础状态预期!W$107:W$145,$C50)&lt;=0,0,求节点([1]基础状态预期!$D$107:$D$145,[1]基础状态预期!W$107:W$145,$C50)),0)</f>
        <v>90</v>
      </c>
      <c r="AB50" s="32">
        <f>IFERROR(IF(求节点([1]基础状态预期!$D$107:$D$145,[1]基础状态预期!X$107:X$145,$C50)&lt;=0,0,求节点([1]基础状态预期!$D$107:$D$145,[1]基础状态预期!X$107:X$145,$C50)),0)</f>
        <v>90</v>
      </c>
      <c r="AC50" s="32">
        <f>IFERROR(IF(求节点([1]基础状态预期!$D$107:$D$145,[1]基础状态预期!Y$107:Y$145,$C50)&lt;=0,0,求节点([1]基础状态预期!$D$107:$D$145,[1]基础状态预期!Y$107:Y$145,$C50)),0)</f>
        <v>0</v>
      </c>
      <c r="AD50" s="32">
        <f>IFERROR(IF(求节点([1]基础状态预期!$D$107:$D$145,[1]基础状态预期!Z$107:Z$145,$C50)&lt;=0,0,求节点([1]基础状态预期!$D$107:$D$145,[1]基础状态预期!Z$107:Z$145,$C50)),0)</f>
        <v>0</v>
      </c>
      <c r="AE50" s="32">
        <f>IFERROR(IF(求节点([1]基础状态预期!$D$107:$D$145,[1]基础状态预期!AA$107:AA$145,$C50)&lt;=0,0,求节点([1]基础状态预期!$D$107:$D$145,[1]基础状态预期!AA$107:AA$145,$C50)),0)</f>
        <v>0</v>
      </c>
      <c r="AF50" s="32">
        <f>IFERROR(IF(求节点([1]基础状态预期!$D$107:$D$145,[1]基础状态预期!AB$107:AB$145,$C50)&lt;=0,0,求节点([1]基础状态预期!$D$107:$D$145,[1]基础状态预期!AB$107:AB$145,$C50)),0)</f>
        <v>0.79603312661317283</v>
      </c>
      <c r="AG50" s="32">
        <f>IFERROR(IF(求节点([1]基础状态预期!$D$107:$D$145,[1]基础状态预期!AC$107:AC$145,$C50)&lt;=0,0,求节点([1]基础状态预期!$D$107:$D$145,[1]基础状态预期!AC$107:AC$145,$C50)),0)</f>
        <v>2</v>
      </c>
      <c r="AH50" s="32">
        <f>IFERROR(IF(求节点([1]基础状态预期!$D$107:$D$145,[1]基础状态预期!AD$107:AD$145,$C50)&lt;=0,0,求节点([1]基础状态预期!$D$107:$D$145,[1]基础状态预期!AD$107:AD$145,$C50)),0)</f>
        <v>0</v>
      </c>
      <c r="AI50" s="15">
        <f t="shared" si="10"/>
        <v>0</v>
      </c>
      <c r="AJ50" s="15">
        <f t="shared" si="10"/>
        <v>0</v>
      </c>
      <c r="AK50" s="15">
        <f t="shared" si="10"/>
        <v>0</v>
      </c>
      <c r="AL50" s="15">
        <f t="shared" si="10"/>
        <v>30</v>
      </c>
      <c r="AM50" s="15">
        <f t="shared" si="10"/>
        <v>0</v>
      </c>
      <c r="AN50" s="15">
        <v>0</v>
      </c>
      <c r="AO50" s="15">
        <f>IFERROR(IF(求节点([1]各r阵容卡情况!$F$57:$F$73,[1]各r阵容卡情况!G$57:G$73,$C50)&lt;=0,0,求节点([1]各r阵容卡情况!$F$57:$F$73,[1]各r阵容卡情况!G$57:G$73,$C50)),0)</f>
        <v>3.6719068554642815</v>
      </c>
      <c r="AP50" s="15">
        <f>IFERROR(IF(求节点([1]各r阵容卡情况!$F$57:$F$73,[1]各r阵容卡情况!H$57:H$73,$C50)&lt;=0,0,求节点([1]各r阵容卡情况!$F$57:$F$73,[1]各r阵容卡情况!H$57:H$73,$C50)),0)</f>
        <v>8.5312372578142881</v>
      </c>
      <c r="AQ50" s="15">
        <f>IFERROR(IF(求节点([1]各r阵容卡情况!$F$57:$F$73,[1]各r阵容卡情况!I$57:I$73,$C50)&lt;=0,0,求节点([1]各r阵容卡情况!$F$57:$F$73,[1]各r阵容卡情况!I$57:I$73,$C50)),0)</f>
        <v>6</v>
      </c>
      <c r="AR50" s="15">
        <f>IFERROR(IF(求节点([1]各r阵容卡情况!$F$57:$F$73,[1]各r阵容卡情况!J$57:J$73,$C50)&lt;=0,0,求节点([1]各r阵容卡情况!$F$57:$F$73,[1]各r阵容卡情况!J$57:J$73,$C50)),0)</f>
        <v>0</v>
      </c>
      <c r="AS50" s="15">
        <v>0</v>
      </c>
      <c r="AT50" s="15">
        <f>IFERROR(IF(求节点([1]各r阵容卡情况!$F$57:$F$73,[1]各r阵容卡情况!K$57:K$73,$C50)&lt;=0,0,求节点([1]各r阵容卡情况!$F$57:$F$73,[1]各r阵容卡情况!K$57:K$73,$C50)),0)</f>
        <v>3</v>
      </c>
      <c r="AU50" s="15">
        <f>IFERROR(IF(求节点([1]各r阵容卡情况!$F$57:$F$73,[1]各r阵容卡情况!L$57:L$73,$C50)&lt;=0,0,求节点([1]各r阵容卡情况!$F$57:$F$73,[1]各r阵容卡情况!L$57:L$73,$C50)),0)</f>
        <v>6</v>
      </c>
      <c r="AV50" s="15">
        <f>IFERROR(IF(求节点([1]各r阵容卡情况!$F$57:$F$73,[1]各r阵容卡情况!M$57:M$73,$C50)&lt;=0,0,求节点([1]各r阵容卡情况!$F$57:$F$73,[1]各r阵容卡情况!M$57:M$73,$C50)),0)</f>
        <v>2.739279252271889</v>
      </c>
      <c r="AW50" s="15">
        <f>IFERROR(IF(求节点([1]各r阵容卡情况!$F$57:$F$73,[1]各r阵容卡情况!N$57:N$73,$C50)&lt;=0,0,求节点([1]各r阵容卡情况!$F$57:$F$73,[1]各r阵容卡情况!N$57:N$73,$C50)),0)</f>
        <v>0</v>
      </c>
      <c r="AX50" s="15">
        <f t="shared" si="11"/>
        <v>0</v>
      </c>
      <c r="AY50" s="15">
        <f t="shared" si="11"/>
        <v>15</v>
      </c>
      <c r="AZ50" s="15">
        <f t="shared" si="11"/>
        <v>40</v>
      </c>
      <c r="BA50" s="15">
        <f t="shared" si="11"/>
        <v>36</v>
      </c>
      <c r="BB50" s="15">
        <f t="shared" si="11"/>
        <v>50</v>
      </c>
      <c r="BC50" s="15">
        <v>0</v>
      </c>
      <c r="BD50" s="15">
        <f>IFERROR(IF(求节点([1]各r阵容卡情况!$F$57:$F$73,[1]各r阵容卡情况!S$57:S$73,$C50)&lt;=0,0,求节点([1]各r阵容卡情况!$F$57:$F$73,[1]各r阵容卡情况!S$57:S$73,$C50)),0)</f>
        <v>1.8</v>
      </c>
      <c r="BE50" s="15">
        <f>IFERROR(IF(求节点([1]各r阵容卡情况!$F$57:$F$73,[1]各r阵容卡情况!T$57:T$73,$C50)&lt;=0,0,求节点([1]各r阵容卡情况!$F$57:$F$73,[1]各r阵容卡情况!T$57:T$73,$C50)),0)</f>
        <v>1.8</v>
      </c>
      <c r="BF50" s="15">
        <f>IFERROR(IF(求节点([1]各r阵容卡情况!$F$57:$F$73,[1]各r阵容卡情况!U$57:U$73,$C50)&lt;=0,0,求节点([1]各r阵容卡情况!$F$57:$F$73,[1]各r阵容卡情况!U$57:U$73,$C50)),0)</f>
        <v>1.8</v>
      </c>
      <c r="BG50" s="15">
        <f>IFERROR(IF(求节点([1]各r阵容卡情况!$F$57:$F$73,[1]各r阵容卡情况!V$57:V$73,$C50)&lt;=0,0,求节点([1]各r阵容卡情况!$F$57:$F$73,[1]各r阵容卡情况!V$57:V$73,$C50)),0)</f>
        <v>1.8</v>
      </c>
      <c r="BH50" s="15">
        <f t="shared" si="18"/>
        <v>10</v>
      </c>
      <c r="BI50" s="15">
        <f t="shared" si="18"/>
        <v>10</v>
      </c>
      <c r="BJ50" s="15">
        <f t="shared" si="13"/>
        <v>45</v>
      </c>
      <c r="BK50" s="15">
        <f t="shared" si="19"/>
        <v>45</v>
      </c>
      <c r="BL50" s="15">
        <f t="shared" si="19"/>
        <v>45</v>
      </c>
      <c r="BM50" s="15">
        <v>0</v>
      </c>
      <c r="BN50" s="15">
        <f>IFERROR(IF(求节点([1]各r阵容卡情况!$F$57:$F$73,[1]各r阵容卡情况!AA$57:AA$73,$C50)&lt;=0,0,求节点([1]各r阵容卡情况!$F$57:$F$73,[1]各r阵容卡情况!AA$57:AA$73,$C50)),0)</f>
        <v>0</v>
      </c>
      <c r="BO50" s="15">
        <f>IFERROR(IF(求节点([1]各r阵容卡情况!$F$57:$F$73,[1]各r阵容卡情况!AB$57:AB$73,$C50)&lt;=0,0,求节点([1]各r阵容卡情况!$F$57:$F$73,[1]各r阵容卡情况!AB$57:AB$73,$C50)),0)</f>
        <v>2</v>
      </c>
      <c r="BP50" s="15">
        <f>IFERROR(IF(求节点([1]各r阵容卡情况!$F$57:$F$73,[1]各r阵容卡情况!AC$57:AC$73,$C50)&lt;=0,0,求节点([1]各r阵容卡情况!$F$57:$F$73,[1]各r阵容卡情况!AC$57:AC$73,$C50)),0)</f>
        <v>2</v>
      </c>
      <c r="BQ50" s="15">
        <f>IFERROR(IF(求节点([1]各r阵容卡情况!$F$57:$F$73,[1]各r阵容卡情况!AD$57:AD$73,$C50)&lt;=0,0,求节点([1]各r阵容卡情况!$F$57:$F$73,[1]各r阵容卡情况!AD$57:AD$73,$C50)),0)</f>
        <v>2</v>
      </c>
      <c r="BR50" s="15">
        <f t="shared" si="15"/>
        <v>0</v>
      </c>
      <c r="BS50" s="15">
        <f t="shared" si="15"/>
        <v>0</v>
      </c>
      <c r="BT50" s="15">
        <f t="shared" si="15"/>
        <v>4</v>
      </c>
      <c r="BU50" s="15">
        <f t="shared" si="15"/>
        <v>30</v>
      </c>
      <c r="BV50" s="15">
        <f t="shared" si="15"/>
        <v>80</v>
      </c>
      <c r="CH50" s="27">
        <f t="shared" si="16"/>
        <v>0</v>
      </c>
      <c r="CI50" s="27">
        <f t="shared" si="16"/>
        <v>3.025774145895284</v>
      </c>
      <c r="CJ50" s="27">
        <f t="shared" si="16"/>
        <v>7.0300250369311561</v>
      </c>
      <c r="CK50" s="27">
        <f t="shared" si="16"/>
        <v>4.9442008171735612</v>
      </c>
      <c r="CL50" s="27">
        <f t="shared" si="16"/>
        <v>0</v>
      </c>
    </row>
    <row r="51" spans="3:90" x14ac:dyDescent="0.15">
      <c r="C51" s="15">
        <v>46</v>
      </c>
      <c r="D51" s="15">
        <v>21</v>
      </c>
      <c r="E51" s="32">
        <f>IFERROR(IF(求节点([1]基础状态预期!$D$107:$D$145,[1]基础状态预期!F$107:F$145,$C51)&lt;=0,0,求节点([1]基础状态预期!$D$107:$D$145,[1]基础状态预期!F$107:F$145,$C51)),0)</f>
        <v>0</v>
      </c>
      <c r="F51" s="32">
        <f>IFERROR(IF(求节点([1]基础状态预期!$D$107:$D$145,[1]基础状态预期!G$107:G$145,$C51)&lt;=0,0,求节点([1]基础状态预期!$D$107:$D$145,[1]基础状态预期!G$107:G$145,$C51)),0)</f>
        <v>0</v>
      </c>
      <c r="G51" s="32">
        <f>IFERROR(IF(求节点([1]基础状态预期!$D$107:$D$145,[1]基础状态预期!H$107:H$145,$C51)&lt;=0,0,求节点([1]基础状态预期!$D$107:$D$145,[1]基础状态预期!H$107:H$145,$C51)),0)</f>
        <v>0</v>
      </c>
      <c r="H51" s="32">
        <f>IFERROR(IF(求节点([1]基础状态预期!$D$107:$D$145,[1]基础状态预期!I$107:I$145,$C51)&lt;=0,0,求节点([1]基础状态预期!$D$107:$D$145,[1]基础状态预期!I$107:I$145,$C51)),0)</f>
        <v>6</v>
      </c>
      <c r="I51" s="32">
        <f>IFERROR(IF(求节点([1]基础状态预期!$D$107:$D$145,[1]基础状态预期!J$107:J$145,$C51)&lt;=0,0,求节点([1]基础状态预期!$D$107:$D$145,[1]基础状态预期!J$107:J$145,$C51)),0)</f>
        <v>0</v>
      </c>
      <c r="J51" s="32">
        <f>IFERROR(IF(求节点([1]基础状态预期!$D$107:$D$145,[1]基础状态预期!K$107:K$145,$C51)&lt;=0,0,求节点([1]基础状态预期!$D$107:$D$145,[1]基础状态预期!K$107:K$145,$C51)),0)</f>
        <v>0</v>
      </c>
      <c r="K51" s="32">
        <f>IFERROR(IF(求节点([1]基础状态预期!$D$107:$D$145,[1]基础状态预期!L$107:L$145,$C51)&lt;=0,0,求节点([1]基础状态预期!$D$107:$D$145,[1]基础状态预期!L$107:L$145,$C51)),0)</f>
        <v>0</v>
      </c>
      <c r="L51" s="32">
        <f>IFERROR(IF(求节点([1]基础状态预期!$D$107:$D$145,[1]基础状态预期!M$107:M$145,$C51)&lt;=0,0,求节点([1]基础状态预期!$D$107:$D$145,[1]基础状态预期!M$107:M$145,$C51)),0)</f>
        <v>0</v>
      </c>
      <c r="M51" s="32">
        <f>IFERROR(IF(求节点([1]基础状态预期!$D$107:$D$145,[1]基础状态预期!N$107:N$145,$C51)&lt;=0,0,求节点([1]基础状态预期!$D$107:$D$145,[1]基础状态预期!N$107:N$145,$C51)),0)</f>
        <v>2.8728411876185955</v>
      </c>
      <c r="N51" s="32">
        <f>IFERROR(IF(求节点([1]基础状态预期!$D$107:$D$145,[1]基础状态预期!O$107:O$145,$C51)&lt;=0,0,求节点([1]基础状态预期!$D$107:$D$145,[1]基础状态预期!O$107:O$145,$C51)),0)</f>
        <v>0</v>
      </c>
      <c r="O51" s="32">
        <f t="shared" si="5"/>
        <v>0</v>
      </c>
      <c r="P51" s="32">
        <f t="shared" si="6"/>
        <v>6</v>
      </c>
      <c r="Q51" s="32">
        <f t="shared" si="7"/>
        <v>10</v>
      </c>
      <c r="R51" s="32">
        <f t="shared" si="8"/>
        <v>36</v>
      </c>
      <c r="S51" s="32">
        <f t="shared" si="9"/>
        <v>50</v>
      </c>
      <c r="T51" s="32">
        <f>IFERROR(IF(求节点([1]基础状态预期!$D$107:$D$145,[1]基础状态预期!P$107:P$145,$C51)&lt;=0,0,求节点([1]基础状态预期!$D$107:$D$145,[1]基础状态预期!P$107:P$145,$C51)),0)</f>
        <v>0</v>
      </c>
      <c r="U51" s="32">
        <f>IFERROR(IF(求节点([1]基础状态预期!$D$107:$D$145,[1]基础状态预期!Q$107:Q$145,$C51)&lt;=0,0,求节点([1]基础状态预期!$D$107:$D$145,[1]基础状态预期!Q$107:Q$145,$C51)),0)</f>
        <v>0</v>
      </c>
      <c r="V51" s="32">
        <f>IFERROR(IF(求节点([1]基础状态预期!$D$107:$D$145,[1]基础状态预期!R$107:R$145,$C51)&lt;=0,0,求节点([1]基础状态预期!$D$107:$D$145,[1]基础状态预期!R$107:R$145,$C51)),0)</f>
        <v>1.8399999999999999</v>
      </c>
      <c r="W51" s="32">
        <f>IFERROR(IF(求节点([1]基础状态预期!$D$107:$D$145,[1]基础状态预期!S$107:S$145,$C51)&lt;=0,0,求节点([1]基础状态预期!$D$107:$D$145,[1]基础状态预期!S$107:S$145,$C51)),0)</f>
        <v>1.84</v>
      </c>
      <c r="X51" s="32">
        <f>IFERROR(IF(求节点([1]基础状态预期!$D$107:$D$145,[1]基础状态预期!T$107:T$145,$C51)&lt;=0,0,求节点([1]基础状态预期!$D$107:$D$145,[1]基础状态预期!T$107:T$145,$C51)),0)</f>
        <v>0</v>
      </c>
      <c r="Y51" s="32">
        <f>IFERROR(IF(求节点([1]基础状态预期!$D$107:$D$145,[1]基础状态预期!U$107:U$145,$C51)&lt;=0,0,求节点([1]基础状态预期!$D$107:$D$145,[1]基础状态预期!U$107:U$145,$C51)),0)</f>
        <v>0</v>
      </c>
      <c r="Z51" s="32">
        <f>IFERROR(IF(求节点([1]基础状态预期!$D$107:$D$145,[1]基础状态预期!V$107:V$145,$C51)&lt;=0,0,求节点([1]基础状态预期!$D$107:$D$145,[1]基础状态预期!V$107:V$145,$C51)),0)</f>
        <v>0</v>
      </c>
      <c r="AA51" s="32">
        <f>IFERROR(IF(求节点([1]基础状态预期!$D$107:$D$145,[1]基础状态预期!W$107:W$145,$C51)&lt;=0,0,求节点([1]基础状态预期!$D$107:$D$145,[1]基础状态预期!W$107:W$145,$C51)),0)</f>
        <v>92</v>
      </c>
      <c r="AB51" s="32">
        <f>IFERROR(IF(求节点([1]基础状态预期!$D$107:$D$145,[1]基础状态预期!X$107:X$145,$C51)&lt;=0,0,求节点([1]基础状态预期!$D$107:$D$145,[1]基础状态预期!X$107:X$145,$C51)),0)</f>
        <v>92</v>
      </c>
      <c r="AC51" s="32">
        <f>IFERROR(IF(求节点([1]基础状态预期!$D$107:$D$145,[1]基础状态预期!Y$107:Y$145,$C51)&lt;=0,0,求节点([1]基础状态预期!$D$107:$D$145,[1]基础状态预期!Y$107:Y$145,$C51)),0)</f>
        <v>0</v>
      </c>
      <c r="AD51" s="32">
        <f>IFERROR(IF(求节点([1]基础状态预期!$D$107:$D$145,[1]基础状态预期!Z$107:Z$145,$C51)&lt;=0,0,求节点([1]基础状态预期!$D$107:$D$145,[1]基础状态预期!Z$107:Z$145,$C51)),0)</f>
        <v>0</v>
      </c>
      <c r="AE51" s="32">
        <f>IFERROR(IF(求节点([1]基础状态预期!$D$107:$D$145,[1]基础状态预期!AA$107:AA$145,$C51)&lt;=0,0,求节点([1]基础状态预期!$D$107:$D$145,[1]基础状态预期!AA$107:AA$145,$C51)),0)</f>
        <v>0</v>
      </c>
      <c r="AF51" s="32">
        <f>IFERROR(IF(求节点([1]基础状态预期!$D$107:$D$145,[1]基础状态预期!AB$107:AB$145,$C51)&lt;=0,0,求节点([1]基础状态预期!$D$107:$D$145,[1]基础状态预期!AB$107:AB$145,$C51)),0)</f>
        <v>0.81372275164902108</v>
      </c>
      <c r="AG51" s="32">
        <f>IFERROR(IF(求节点([1]基础状态预期!$D$107:$D$145,[1]基础状态预期!AC$107:AC$145,$C51)&lt;=0,0,求节点([1]基础状态预期!$D$107:$D$145,[1]基础状态预期!AC$107:AC$145,$C51)),0)</f>
        <v>2</v>
      </c>
      <c r="AH51" s="32">
        <f>IFERROR(IF(求节点([1]基础状态预期!$D$107:$D$145,[1]基础状态预期!AD$107:AD$145,$C51)&lt;=0,0,求节点([1]基础状态预期!$D$107:$D$145,[1]基础状态预期!AD$107:AD$145,$C51)),0)</f>
        <v>0</v>
      </c>
      <c r="AI51" s="15">
        <f t="shared" si="10"/>
        <v>0</v>
      </c>
      <c r="AJ51" s="15">
        <f t="shared" si="10"/>
        <v>0</v>
      </c>
      <c r="AK51" s="15">
        <f t="shared" si="10"/>
        <v>0</v>
      </c>
      <c r="AL51" s="15">
        <f t="shared" si="10"/>
        <v>30</v>
      </c>
      <c r="AM51" s="15">
        <f t="shared" si="10"/>
        <v>0</v>
      </c>
      <c r="AN51" s="15">
        <v>0</v>
      </c>
      <c r="AO51" s="15">
        <f>IFERROR(IF(求节点([1]各r阵容卡情况!$F$57:$F$73,[1]各r阵容卡情况!G$57:G$73,$C51)&lt;=0,0,求节点([1]各r阵容卡情况!$F$57:$F$73,[1]各r阵容卡情况!G$57:G$73,$C51)),0)</f>
        <v>2.7953183411243931</v>
      </c>
      <c r="AP51" s="15">
        <f>IFERROR(IF(求节点([1]各r阵容卡情况!$F$57:$F$73,[1]各r阵容卡情况!H$57:H$73,$C51)&lt;=0,0,求节点([1]各r阵容卡情况!$F$57:$F$73,[1]各r阵容卡情况!H$57:H$73,$C51)),0)</f>
        <v>8.8818726635502419</v>
      </c>
      <c r="AQ51" s="15">
        <f>IFERROR(IF(求节点([1]各r阵容卡情况!$F$57:$F$73,[1]各r阵容卡情况!I$57:I$73,$C51)&lt;=0,0,求节点([1]各r阵容卡情况!$F$57:$F$73,[1]各r阵容卡情况!I$57:I$73,$C51)),0)</f>
        <v>6</v>
      </c>
      <c r="AR51" s="15">
        <f>IFERROR(IF(求节点([1]各r阵容卡情况!$F$57:$F$73,[1]各r阵容卡情况!J$57:J$73,$C51)&lt;=0,0,求节点([1]各r阵容卡情况!$F$57:$F$73,[1]各r阵容卡情况!J$57:J$73,$C51)),0)</f>
        <v>0</v>
      </c>
      <c r="AS51" s="15">
        <v>0</v>
      </c>
      <c r="AT51" s="15">
        <f>IFERROR(IF(求节点([1]各r阵容卡情况!$F$57:$F$73,[1]各r阵容卡情况!K$57:K$73,$C51)&lt;=0,0,求节点([1]各r阵容卡情况!$F$57:$F$73,[1]各r阵容卡情况!K$57:K$73,$C51)),0)</f>
        <v>3</v>
      </c>
      <c r="AU51" s="15">
        <f>IFERROR(IF(求节点([1]各r阵容卡情况!$F$57:$F$73,[1]各r阵容卡情况!L$57:L$73,$C51)&lt;=0,0,求节点([1]各r阵容卡情况!$F$57:$F$73,[1]各r阵容卡情况!L$57:L$73,$C51)),0)</f>
        <v>6</v>
      </c>
      <c r="AV51" s="15">
        <f>IFERROR(IF(求节点([1]各r阵容卡情况!$F$57:$F$73,[1]各r阵容卡情况!M$57:M$73,$C51)&lt;=0,0,求节点([1]各r阵容卡情况!$F$57:$F$73,[1]各r阵容卡情况!M$57:M$73,$C51)),0)</f>
        <v>2.8728411876185955</v>
      </c>
      <c r="AW51" s="15">
        <f>IFERROR(IF(求节点([1]各r阵容卡情况!$F$57:$F$73,[1]各r阵容卡情况!N$57:N$73,$C51)&lt;=0,0,求节点([1]各r阵容卡情况!$F$57:$F$73,[1]各r阵容卡情况!N$57:N$73,$C51)),0)</f>
        <v>0</v>
      </c>
      <c r="AX51" s="15">
        <f t="shared" si="11"/>
        <v>0</v>
      </c>
      <c r="AY51" s="15">
        <f t="shared" si="11"/>
        <v>15</v>
      </c>
      <c r="AZ51" s="15">
        <f t="shared" si="11"/>
        <v>40</v>
      </c>
      <c r="BA51" s="15">
        <f t="shared" si="11"/>
        <v>36</v>
      </c>
      <c r="BB51" s="15">
        <f t="shared" si="11"/>
        <v>50</v>
      </c>
      <c r="BC51" s="15">
        <v>0</v>
      </c>
      <c r="BD51" s="15">
        <f>IFERROR(IF(求节点([1]各r阵容卡情况!$F$57:$F$73,[1]各r阵容卡情况!S$57:S$73,$C51)&lt;=0,0,求节点([1]各r阵容卡情况!$F$57:$F$73,[1]各r阵容卡情况!S$57:S$73,$C51)),0)</f>
        <v>1.84</v>
      </c>
      <c r="BE51" s="15">
        <f>IFERROR(IF(求节点([1]各r阵容卡情况!$F$57:$F$73,[1]各r阵容卡情况!T$57:T$73,$C51)&lt;=0,0,求节点([1]各r阵容卡情况!$F$57:$F$73,[1]各r阵容卡情况!T$57:T$73,$C51)),0)</f>
        <v>1.84</v>
      </c>
      <c r="BF51" s="15">
        <f>IFERROR(IF(求节点([1]各r阵容卡情况!$F$57:$F$73,[1]各r阵容卡情况!U$57:U$73,$C51)&lt;=0,0,求节点([1]各r阵容卡情况!$F$57:$F$73,[1]各r阵容卡情况!U$57:U$73,$C51)),0)</f>
        <v>1.84</v>
      </c>
      <c r="BG51" s="15">
        <f>IFERROR(IF(求节点([1]各r阵容卡情况!$F$57:$F$73,[1]各r阵容卡情况!V$57:V$73,$C51)&lt;=0,0,求节点([1]各r阵容卡情况!$F$57:$F$73,[1]各r阵容卡情况!V$57:V$73,$C51)),0)</f>
        <v>1.84</v>
      </c>
      <c r="BH51" s="15">
        <f t="shared" si="18"/>
        <v>10</v>
      </c>
      <c r="BI51" s="15">
        <f t="shared" si="18"/>
        <v>10</v>
      </c>
      <c r="BJ51" s="15">
        <f t="shared" si="13"/>
        <v>46</v>
      </c>
      <c r="BK51" s="15">
        <f t="shared" si="19"/>
        <v>46</v>
      </c>
      <c r="BL51" s="15">
        <f t="shared" si="19"/>
        <v>46</v>
      </c>
      <c r="BM51" s="15">
        <v>0</v>
      </c>
      <c r="BN51" s="15">
        <f>IFERROR(IF(求节点([1]各r阵容卡情况!$F$57:$F$73,[1]各r阵容卡情况!AA$57:AA$73,$C51)&lt;=0,0,求节点([1]各r阵容卡情况!$F$57:$F$73,[1]各r阵容卡情况!AA$57:AA$73,$C51)),0)</f>
        <v>0</v>
      </c>
      <c r="BO51" s="15">
        <f>IFERROR(IF(求节点([1]各r阵容卡情况!$F$57:$F$73,[1]各r阵容卡情况!AB$57:AB$73,$C51)&lt;=0,0,求节点([1]各r阵容卡情况!$F$57:$F$73,[1]各r阵容卡情况!AB$57:AB$73,$C51)),0)</f>
        <v>2</v>
      </c>
      <c r="BP51" s="15">
        <f>IFERROR(IF(求节点([1]各r阵容卡情况!$F$57:$F$73,[1]各r阵容卡情况!AC$57:AC$73,$C51)&lt;=0,0,求节点([1]各r阵容卡情况!$F$57:$F$73,[1]各r阵容卡情况!AC$57:AC$73,$C51)),0)</f>
        <v>2</v>
      </c>
      <c r="BQ51" s="15">
        <f>IFERROR(IF(求节点([1]各r阵容卡情况!$F$57:$F$73,[1]各r阵容卡情况!AD$57:AD$73,$C51)&lt;=0,0,求节点([1]各r阵容卡情况!$F$57:$F$73,[1]各r阵容卡情况!AD$57:AD$73,$C51)),0)</f>
        <v>2</v>
      </c>
      <c r="BR51" s="15">
        <f t="shared" si="15"/>
        <v>0</v>
      </c>
      <c r="BS51" s="15">
        <f t="shared" si="15"/>
        <v>0</v>
      </c>
      <c r="BT51" s="15">
        <f t="shared" si="15"/>
        <v>4</v>
      </c>
      <c r="BU51" s="15">
        <f t="shared" si="15"/>
        <v>30</v>
      </c>
      <c r="BV51" s="15">
        <f t="shared" si="15"/>
        <v>80</v>
      </c>
      <c r="CH51" s="27">
        <f t="shared" si="16"/>
        <v>0</v>
      </c>
      <c r="CI51" s="27">
        <f t="shared" si="16"/>
        <v>2.3719704734636746</v>
      </c>
      <c r="CJ51" s="27">
        <f t="shared" si="16"/>
        <v>7.5367228830656536</v>
      </c>
      <c r="CK51" s="27">
        <f t="shared" si="16"/>
        <v>5.0913066434706744</v>
      </c>
      <c r="CL51" s="27">
        <f t="shared" si="16"/>
        <v>0</v>
      </c>
    </row>
    <row r="52" spans="3:90" x14ac:dyDescent="0.15">
      <c r="C52" s="15">
        <v>47</v>
      </c>
      <c r="D52" s="15">
        <v>21</v>
      </c>
      <c r="E52" s="32">
        <f>IFERROR(IF(求节点([1]基础状态预期!$D$107:$D$145,[1]基础状态预期!F$107:F$145,$C52)&lt;=0,0,求节点([1]基础状态预期!$D$107:$D$145,[1]基础状态预期!F$107:F$145,$C52)),0)</f>
        <v>0</v>
      </c>
      <c r="F52" s="32">
        <f>IFERROR(IF(求节点([1]基础状态预期!$D$107:$D$145,[1]基础状态预期!G$107:G$145,$C52)&lt;=0,0,求节点([1]基础状态预期!$D$107:$D$145,[1]基础状态预期!G$107:G$145,$C52)),0)</f>
        <v>0</v>
      </c>
      <c r="G52" s="32">
        <f>IFERROR(IF(求节点([1]基础状态预期!$D$107:$D$145,[1]基础状态预期!H$107:H$145,$C52)&lt;=0,0,求节点([1]基础状态预期!$D$107:$D$145,[1]基础状态预期!H$107:H$145,$C52)),0)</f>
        <v>0</v>
      </c>
      <c r="H52" s="32">
        <f>IFERROR(IF(求节点([1]基础状态预期!$D$107:$D$145,[1]基础状态预期!I$107:I$145,$C52)&lt;=0,0,求节点([1]基础状态预期!$D$107:$D$145,[1]基础状态预期!I$107:I$145,$C52)),0)</f>
        <v>6</v>
      </c>
      <c r="I52" s="32">
        <f>IFERROR(IF(求节点([1]基础状态预期!$D$107:$D$145,[1]基础状态预期!J$107:J$145,$C52)&lt;=0,0,求节点([1]基础状态预期!$D$107:$D$145,[1]基础状态预期!J$107:J$145,$C52)),0)</f>
        <v>0</v>
      </c>
      <c r="J52" s="32">
        <f>IFERROR(IF(求节点([1]基础状态预期!$D$107:$D$145,[1]基础状态预期!K$107:K$145,$C52)&lt;=0,0,求节点([1]基础状态预期!$D$107:$D$145,[1]基础状态预期!K$107:K$145,$C52)),0)</f>
        <v>0</v>
      </c>
      <c r="K52" s="32">
        <f>IFERROR(IF(求节点([1]基础状态预期!$D$107:$D$145,[1]基础状态预期!L$107:L$145,$C52)&lt;=0,0,求节点([1]基础状态预期!$D$107:$D$145,[1]基础状态预期!L$107:L$145,$C52)),0)</f>
        <v>0</v>
      </c>
      <c r="L52" s="32">
        <f>IFERROR(IF(求节点([1]基础状态预期!$D$107:$D$145,[1]基础状态预期!M$107:M$145,$C52)&lt;=0,0,求节点([1]基础状态预期!$D$107:$D$145,[1]基础状态预期!M$107:M$145,$C52)),0)</f>
        <v>0</v>
      </c>
      <c r="M52" s="32">
        <f>IFERROR(IF(求节点([1]基础状态预期!$D$107:$D$145,[1]基础状态预期!N$107:N$145,$C52)&lt;=0,0,求节点([1]基础状态预期!$D$107:$D$145,[1]基础状态预期!N$107:N$145,$C52)),0)</f>
        <v>3.0064031229653021</v>
      </c>
      <c r="N52" s="32">
        <f>IFERROR(IF(求节点([1]基础状态预期!$D$107:$D$145,[1]基础状态预期!O$107:O$145,$C52)&lt;=0,0,求节点([1]基础状态预期!$D$107:$D$145,[1]基础状态预期!O$107:O$145,$C52)),0)</f>
        <v>0</v>
      </c>
      <c r="O52" s="32">
        <f t="shared" si="5"/>
        <v>0</v>
      </c>
      <c r="P52" s="32">
        <f t="shared" si="6"/>
        <v>6</v>
      </c>
      <c r="Q52" s="32">
        <f t="shared" si="7"/>
        <v>10</v>
      </c>
      <c r="R52" s="32">
        <f t="shared" si="8"/>
        <v>43</v>
      </c>
      <c r="S52" s="32">
        <f t="shared" si="9"/>
        <v>50</v>
      </c>
      <c r="T52" s="32">
        <f>IFERROR(IF(求节点([1]基础状态预期!$D$107:$D$145,[1]基础状态预期!P$107:P$145,$C52)&lt;=0,0,求节点([1]基础状态预期!$D$107:$D$145,[1]基础状态预期!P$107:P$145,$C52)),0)</f>
        <v>0</v>
      </c>
      <c r="U52" s="32">
        <f>IFERROR(IF(求节点([1]基础状态预期!$D$107:$D$145,[1]基础状态预期!Q$107:Q$145,$C52)&lt;=0,0,求节点([1]基础状态预期!$D$107:$D$145,[1]基础状态预期!Q$107:Q$145,$C52)),0)</f>
        <v>0</v>
      </c>
      <c r="V52" s="32">
        <f>IFERROR(IF(求节点([1]基础状态预期!$D$107:$D$145,[1]基础状态预期!R$107:R$145,$C52)&lt;=0,0,求节点([1]基础状态预期!$D$107:$D$145,[1]基础状态预期!R$107:R$145,$C52)),0)</f>
        <v>1.88</v>
      </c>
      <c r="W52" s="32">
        <f>IFERROR(IF(求节点([1]基础状态预期!$D$107:$D$145,[1]基础状态预期!S$107:S$145,$C52)&lt;=0,0,求节点([1]基础状态预期!$D$107:$D$145,[1]基础状态预期!S$107:S$145,$C52)),0)</f>
        <v>1.8800000000000001</v>
      </c>
      <c r="X52" s="32">
        <f>IFERROR(IF(求节点([1]基础状态预期!$D$107:$D$145,[1]基础状态预期!T$107:T$145,$C52)&lt;=0,0,求节点([1]基础状态预期!$D$107:$D$145,[1]基础状态预期!T$107:T$145,$C52)),0)</f>
        <v>0</v>
      </c>
      <c r="Y52" s="32">
        <f>IFERROR(IF(求节点([1]基础状态预期!$D$107:$D$145,[1]基础状态预期!U$107:U$145,$C52)&lt;=0,0,求节点([1]基础状态预期!$D$107:$D$145,[1]基础状态预期!U$107:U$145,$C52)),0)</f>
        <v>0</v>
      </c>
      <c r="Z52" s="32">
        <f>IFERROR(IF(求节点([1]基础状态预期!$D$107:$D$145,[1]基础状态预期!V$107:V$145,$C52)&lt;=0,0,求节点([1]基础状态预期!$D$107:$D$145,[1]基础状态预期!V$107:V$145,$C52)),0)</f>
        <v>0</v>
      </c>
      <c r="AA52" s="32">
        <f>IFERROR(IF(求节点([1]基础状态预期!$D$107:$D$145,[1]基础状态预期!W$107:W$145,$C52)&lt;=0,0,求节点([1]基础状态预期!$D$107:$D$145,[1]基础状态预期!W$107:W$145,$C52)),0)</f>
        <v>94</v>
      </c>
      <c r="AB52" s="32">
        <f>IFERROR(IF(求节点([1]基础状态预期!$D$107:$D$145,[1]基础状态预期!X$107:X$145,$C52)&lt;=0,0,求节点([1]基础状态预期!$D$107:$D$145,[1]基础状态预期!X$107:X$145,$C52)),0)</f>
        <v>94</v>
      </c>
      <c r="AC52" s="32">
        <f>IFERROR(IF(求节点([1]基础状态预期!$D$107:$D$145,[1]基础状态预期!Y$107:Y$145,$C52)&lt;=0,0,求节点([1]基础状态预期!$D$107:$D$145,[1]基础状态预期!Y$107:Y$145,$C52)),0)</f>
        <v>0</v>
      </c>
      <c r="AD52" s="32">
        <f>IFERROR(IF(求节点([1]基础状态预期!$D$107:$D$145,[1]基础状态预期!Z$107:Z$145,$C52)&lt;=0,0,求节点([1]基础状态预期!$D$107:$D$145,[1]基础状态预期!Z$107:Z$145,$C52)),0)</f>
        <v>0</v>
      </c>
      <c r="AE52" s="32">
        <f>IFERROR(IF(求节点([1]基础状态预期!$D$107:$D$145,[1]基础状态预期!AA$107:AA$145,$C52)&lt;=0,0,求节点([1]基础状态预期!$D$107:$D$145,[1]基础状态预期!AA$107:AA$145,$C52)),0)</f>
        <v>0</v>
      </c>
      <c r="AF52" s="32">
        <f>IFERROR(IF(求节点([1]基础状态预期!$D$107:$D$145,[1]基础状态预期!AB$107:AB$145,$C52)&lt;=0,0,求节点([1]基础状态预期!$D$107:$D$145,[1]基础状态预期!AB$107:AB$145,$C52)),0)</f>
        <v>0.83141237668486934</v>
      </c>
      <c r="AG52" s="32">
        <f>IFERROR(IF(求节点([1]基础状态预期!$D$107:$D$145,[1]基础状态预期!AC$107:AC$145,$C52)&lt;=0,0,求节点([1]基础状态预期!$D$107:$D$145,[1]基础状态预期!AC$107:AC$145,$C52)),0)</f>
        <v>2</v>
      </c>
      <c r="AH52" s="32">
        <f>IFERROR(IF(求节点([1]基础状态预期!$D$107:$D$145,[1]基础状态预期!AD$107:AD$145,$C52)&lt;=0,0,求节点([1]基础状态预期!$D$107:$D$145,[1]基础状态预期!AD$107:AD$145,$C52)),0)</f>
        <v>0</v>
      </c>
      <c r="AI52" s="15">
        <f t="shared" si="10"/>
        <v>0</v>
      </c>
      <c r="AJ52" s="15">
        <f t="shared" si="10"/>
        <v>0</v>
      </c>
      <c r="AK52" s="15">
        <f t="shared" si="10"/>
        <v>0</v>
      </c>
      <c r="AL52" s="15">
        <f t="shared" si="10"/>
        <v>30</v>
      </c>
      <c r="AM52" s="15">
        <f t="shared" si="10"/>
        <v>0</v>
      </c>
      <c r="AN52" s="15">
        <v>0</v>
      </c>
      <c r="AO52" s="15">
        <f>IFERROR(IF(求节点([1]各r阵容卡情况!$F$57:$F$73,[1]各r阵容卡情况!G$57:G$73,$C52)&lt;=0,0,求节点([1]各r阵容卡情况!$F$57:$F$73,[1]各r阵容卡情况!G$57:G$73,$C52)),0)</f>
        <v>1.9187298267845052</v>
      </c>
      <c r="AP52" s="15">
        <f>IFERROR(IF(求节点([1]各r阵容卡情况!$F$57:$F$73,[1]各r阵容卡情况!H$57:H$73,$C52)&lt;=0,0,求节点([1]各r阵容卡情况!$F$57:$F$73,[1]各r阵容卡情况!H$57:H$73,$C52)),0)</f>
        <v>9.2325080692861974</v>
      </c>
      <c r="AQ52" s="15">
        <f>IFERROR(IF(求节点([1]各r阵容卡情况!$F$57:$F$73,[1]各r阵容卡情况!I$57:I$73,$C52)&lt;=0,0,求节点([1]各r阵容卡情况!$F$57:$F$73,[1]各r阵容卡情况!I$57:I$73,$C52)),0)</f>
        <v>6</v>
      </c>
      <c r="AR52" s="15">
        <f>IFERROR(IF(求节点([1]各r阵容卡情况!$F$57:$F$73,[1]各r阵容卡情况!J$57:J$73,$C52)&lt;=0,0,求节点([1]各r阵容卡情况!$F$57:$F$73,[1]各r阵容卡情况!J$57:J$73,$C52)),0)</f>
        <v>0</v>
      </c>
      <c r="AS52" s="15">
        <v>0</v>
      </c>
      <c r="AT52" s="15">
        <f>IFERROR(IF(求节点([1]各r阵容卡情况!$F$57:$F$73,[1]各r阵容卡情况!K$57:K$73,$C52)&lt;=0,0,求节点([1]各r阵容卡情况!$F$57:$F$73,[1]各r阵容卡情况!K$57:K$73,$C52)),0)</f>
        <v>3</v>
      </c>
      <c r="AU52" s="15">
        <f>IFERROR(IF(求节点([1]各r阵容卡情况!$F$57:$F$73,[1]各r阵容卡情况!L$57:L$73,$C52)&lt;=0,0,求节点([1]各r阵容卡情况!$F$57:$F$73,[1]各r阵容卡情况!L$57:L$73,$C52)),0)</f>
        <v>6</v>
      </c>
      <c r="AV52" s="15">
        <f>IFERROR(IF(求节点([1]各r阵容卡情况!$F$57:$F$73,[1]各r阵容卡情况!M$57:M$73,$C52)&lt;=0,0,求节点([1]各r阵容卡情况!$F$57:$F$73,[1]各r阵容卡情况!M$57:M$73,$C52)),0)</f>
        <v>3.0064031229653021</v>
      </c>
      <c r="AW52" s="15">
        <f>IFERROR(IF(求节点([1]各r阵容卡情况!$F$57:$F$73,[1]各r阵容卡情况!N$57:N$73,$C52)&lt;=0,0,求节点([1]各r阵容卡情况!$F$57:$F$73,[1]各r阵容卡情况!N$57:N$73,$C52)),0)</f>
        <v>0</v>
      </c>
      <c r="AX52" s="15">
        <f t="shared" si="11"/>
        <v>0</v>
      </c>
      <c r="AY52" s="15">
        <f t="shared" si="11"/>
        <v>15</v>
      </c>
      <c r="AZ52" s="15">
        <f t="shared" si="11"/>
        <v>40</v>
      </c>
      <c r="BA52" s="15">
        <f t="shared" si="11"/>
        <v>43</v>
      </c>
      <c r="BB52" s="15">
        <f t="shared" si="11"/>
        <v>50</v>
      </c>
      <c r="BC52" s="15">
        <v>0</v>
      </c>
      <c r="BD52" s="15">
        <f>IFERROR(IF(求节点([1]各r阵容卡情况!$F$57:$F$73,[1]各r阵容卡情况!S$57:S$73,$C52)&lt;=0,0,求节点([1]各r阵容卡情况!$F$57:$F$73,[1]各r阵容卡情况!S$57:S$73,$C52)),0)</f>
        <v>1.8800000000000001</v>
      </c>
      <c r="BE52" s="15">
        <f>IFERROR(IF(求节点([1]各r阵容卡情况!$F$57:$F$73,[1]各r阵容卡情况!T$57:T$73,$C52)&lt;=0,0,求节点([1]各r阵容卡情况!$F$57:$F$73,[1]各r阵容卡情况!T$57:T$73,$C52)),0)</f>
        <v>1.8800000000000001</v>
      </c>
      <c r="BF52" s="15">
        <f>IFERROR(IF(求节点([1]各r阵容卡情况!$F$57:$F$73,[1]各r阵容卡情况!U$57:U$73,$C52)&lt;=0,0,求节点([1]各r阵容卡情况!$F$57:$F$73,[1]各r阵容卡情况!U$57:U$73,$C52)),0)</f>
        <v>1.8800000000000001</v>
      </c>
      <c r="BG52" s="15">
        <f>IFERROR(IF(求节点([1]各r阵容卡情况!$F$57:$F$73,[1]各r阵容卡情况!V$57:V$73,$C52)&lt;=0,0,求节点([1]各r阵容卡情况!$F$57:$F$73,[1]各r阵容卡情况!V$57:V$73,$C52)),0)</f>
        <v>1.8800000000000001</v>
      </c>
      <c r="BH52" s="15">
        <f t="shared" si="18"/>
        <v>10</v>
      </c>
      <c r="BI52" s="15">
        <f t="shared" si="18"/>
        <v>10</v>
      </c>
      <c r="BJ52" s="15">
        <f t="shared" si="13"/>
        <v>47</v>
      </c>
      <c r="BK52" s="15">
        <f t="shared" si="19"/>
        <v>47</v>
      </c>
      <c r="BL52" s="15">
        <f t="shared" si="19"/>
        <v>47</v>
      </c>
      <c r="BM52" s="15">
        <v>0</v>
      </c>
      <c r="BN52" s="15">
        <f>IFERROR(IF(求节点([1]各r阵容卡情况!$F$57:$F$73,[1]各r阵容卡情况!AA$57:AA$73,$C52)&lt;=0,0,求节点([1]各r阵容卡情况!$F$57:$F$73,[1]各r阵容卡情况!AA$57:AA$73,$C52)),0)</f>
        <v>0</v>
      </c>
      <c r="BO52" s="15">
        <f>IFERROR(IF(求节点([1]各r阵容卡情况!$F$57:$F$73,[1]各r阵容卡情况!AB$57:AB$73,$C52)&lt;=0,0,求节点([1]各r阵容卡情况!$F$57:$F$73,[1]各r阵容卡情况!AB$57:AB$73,$C52)),0)</f>
        <v>2</v>
      </c>
      <c r="BP52" s="15">
        <f>IFERROR(IF(求节点([1]各r阵容卡情况!$F$57:$F$73,[1]各r阵容卡情况!AC$57:AC$73,$C52)&lt;=0,0,求节点([1]各r阵容卡情况!$F$57:$F$73,[1]各r阵容卡情况!AC$57:AC$73,$C52)),0)</f>
        <v>2</v>
      </c>
      <c r="BQ52" s="15">
        <f>IFERROR(IF(求节点([1]各r阵容卡情况!$F$57:$F$73,[1]各r阵容卡情况!AD$57:AD$73,$C52)&lt;=0,0,求节点([1]各r阵容卡情况!$F$57:$F$73,[1]各r阵容卡情况!AD$57:AD$73,$C52)),0)</f>
        <v>2</v>
      </c>
      <c r="BR52" s="15">
        <f t="shared" si="15"/>
        <v>0</v>
      </c>
      <c r="BS52" s="15">
        <f t="shared" si="15"/>
        <v>0</v>
      </c>
      <c r="BT52" s="15">
        <f t="shared" si="15"/>
        <v>4</v>
      </c>
      <c r="BU52" s="15">
        <f t="shared" si="15"/>
        <v>30</v>
      </c>
      <c r="BV52" s="15">
        <f t="shared" si="15"/>
        <v>80</v>
      </c>
      <c r="CH52" s="27">
        <f t="shared" si="16"/>
        <v>0</v>
      </c>
      <c r="CI52" s="27">
        <f t="shared" si="16"/>
        <v>1.6780682290204372</v>
      </c>
      <c r="CJ52" s="27">
        <f t="shared" si="16"/>
        <v>8.0744971225091593</v>
      </c>
      <c r="CK52" s="27">
        <f t="shared" si="16"/>
        <v>5.2474346484704011</v>
      </c>
      <c r="CL52" s="27">
        <f t="shared" si="16"/>
        <v>0</v>
      </c>
    </row>
    <row r="53" spans="3:90" x14ac:dyDescent="0.15">
      <c r="C53" s="15">
        <v>48</v>
      </c>
      <c r="D53" s="15">
        <v>22</v>
      </c>
      <c r="E53" s="32">
        <f>IFERROR(IF(求节点([1]基础状态预期!$D$107:$D$145,[1]基础状态预期!F$107:F$145,$C53)&lt;=0,0,求节点([1]基础状态预期!$D$107:$D$145,[1]基础状态预期!F$107:F$145,$C53)),0)</f>
        <v>0</v>
      </c>
      <c r="F53" s="32">
        <f>IFERROR(IF(求节点([1]基础状态预期!$D$107:$D$145,[1]基础状态预期!G$107:G$145,$C53)&lt;=0,0,求节点([1]基础状态预期!$D$107:$D$145,[1]基础状态预期!G$107:G$145,$C53)),0)</f>
        <v>0</v>
      </c>
      <c r="G53" s="32">
        <f>IFERROR(IF(求节点([1]基础状态预期!$D$107:$D$145,[1]基础状态预期!H$107:H$145,$C53)&lt;=0,0,求节点([1]基础状态预期!$D$107:$D$145,[1]基础状态预期!H$107:H$145,$C53)),0)</f>
        <v>0</v>
      </c>
      <c r="H53" s="32">
        <f>IFERROR(IF(求节点([1]基础状态预期!$D$107:$D$145,[1]基础状态预期!I$107:I$145,$C53)&lt;=0,0,求节点([1]基础状态预期!$D$107:$D$145,[1]基础状态预期!I$107:I$145,$C53)),0)</f>
        <v>6</v>
      </c>
      <c r="I53" s="32">
        <f>IFERROR(IF(求节点([1]基础状态预期!$D$107:$D$145,[1]基础状态预期!J$107:J$145,$C53)&lt;=0,0,求节点([1]基础状态预期!$D$107:$D$145,[1]基础状态预期!J$107:J$145,$C53)),0)</f>
        <v>0</v>
      </c>
      <c r="J53" s="32">
        <f>IFERROR(IF(求节点([1]基础状态预期!$D$107:$D$145,[1]基础状态预期!K$107:K$145,$C53)&lt;=0,0,求节点([1]基础状态预期!$D$107:$D$145,[1]基础状态预期!K$107:K$145,$C53)),0)</f>
        <v>0</v>
      </c>
      <c r="K53" s="32">
        <f>IFERROR(IF(求节点([1]基础状态预期!$D$107:$D$145,[1]基础状态预期!L$107:L$145,$C53)&lt;=0,0,求节点([1]基础状态预期!$D$107:$D$145,[1]基础状态预期!L$107:L$145,$C53)),0)</f>
        <v>0</v>
      </c>
      <c r="L53" s="32">
        <f>IFERROR(IF(求节点([1]基础状态预期!$D$107:$D$145,[1]基础状态预期!M$107:M$145,$C53)&lt;=0,0,求节点([1]基础状态预期!$D$107:$D$145,[1]基础状态预期!M$107:M$145,$C53)),0)</f>
        <v>0</v>
      </c>
      <c r="M53" s="32">
        <f>IFERROR(IF(求节点([1]基础状态预期!$D$107:$D$145,[1]基础状态预期!N$107:N$145,$C53)&lt;=0,0,求节点([1]基础状态预期!$D$107:$D$145,[1]基础状态预期!N$107:N$145,$C53)),0)</f>
        <v>3.1399650583120087</v>
      </c>
      <c r="N53" s="32">
        <f>IFERROR(IF(求节点([1]基础状态预期!$D$107:$D$145,[1]基础状态预期!O$107:O$145,$C53)&lt;=0,0,求节点([1]基础状态预期!$D$107:$D$145,[1]基础状态预期!O$107:O$145,$C53)),0)</f>
        <v>0</v>
      </c>
      <c r="O53" s="32">
        <f t="shared" si="5"/>
        <v>0</v>
      </c>
      <c r="P53" s="32">
        <f t="shared" si="6"/>
        <v>6</v>
      </c>
      <c r="Q53" s="32">
        <f t="shared" si="7"/>
        <v>10</v>
      </c>
      <c r="R53" s="32">
        <f t="shared" si="8"/>
        <v>43</v>
      </c>
      <c r="S53" s="32">
        <f t="shared" si="9"/>
        <v>50</v>
      </c>
      <c r="T53" s="32">
        <f>IFERROR(IF(求节点([1]基础状态预期!$D$107:$D$145,[1]基础状态预期!P$107:P$145,$C53)&lt;=0,0,求节点([1]基础状态预期!$D$107:$D$145,[1]基础状态预期!P$107:P$145,$C53)),0)</f>
        <v>0</v>
      </c>
      <c r="U53" s="32">
        <f>IFERROR(IF(求节点([1]基础状态预期!$D$107:$D$145,[1]基础状态预期!Q$107:Q$145,$C53)&lt;=0,0,求节点([1]基础状态预期!$D$107:$D$145,[1]基础状态预期!Q$107:Q$145,$C53)),0)</f>
        <v>0</v>
      </c>
      <c r="V53" s="32">
        <f>IFERROR(IF(求节点([1]基础状态预期!$D$107:$D$145,[1]基础状态预期!R$107:R$145,$C53)&lt;=0,0,求节点([1]基础状态预期!$D$107:$D$145,[1]基础状态预期!R$107:R$145,$C53)),0)</f>
        <v>1.92</v>
      </c>
      <c r="W53" s="32">
        <f>IFERROR(IF(求节点([1]基础状态预期!$D$107:$D$145,[1]基础状态预期!S$107:S$145,$C53)&lt;=0,0,求节点([1]基础状态预期!$D$107:$D$145,[1]基础状态预期!S$107:S$145,$C53)),0)</f>
        <v>1.9200000000000002</v>
      </c>
      <c r="X53" s="32">
        <f>IFERROR(IF(求节点([1]基础状态预期!$D$107:$D$145,[1]基础状态预期!T$107:T$145,$C53)&lt;=0,0,求节点([1]基础状态预期!$D$107:$D$145,[1]基础状态预期!T$107:T$145,$C53)),0)</f>
        <v>0</v>
      </c>
      <c r="Y53" s="32">
        <f>IFERROR(IF(求节点([1]基础状态预期!$D$107:$D$145,[1]基础状态预期!U$107:U$145,$C53)&lt;=0,0,求节点([1]基础状态预期!$D$107:$D$145,[1]基础状态预期!U$107:U$145,$C53)),0)</f>
        <v>0</v>
      </c>
      <c r="Z53" s="32">
        <f>IFERROR(IF(求节点([1]基础状态预期!$D$107:$D$145,[1]基础状态预期!V$107:V$145,$C53)&lt;=0,0,求节点([1]基础状态预期!$D$107:$D$145,[1]基础状态预期!V$107:V$145,$C53)),0)</f>
        <v>0</v>
      </c>
      <c r="AA53" s="32">
        <f>IFERROR(IF(求节点([1]基础状态预期!$D$107:$D$145,[1]基础状态预期!W$107:W$145,$C53)&lt;=0,0,求节点([1]基础状态预期!$D$107:$D$145,[1]基础状态预期!W$107:W$145,$C53)),0)</f>
        <v>96</v>
      </c>
      <c r="AB53" s="32">
        <f>IFERROR(IF(求节点([1]基础状态预期!$D$107:$D$145,[1]基础状态预期!X$107:X$145,$C53)&lt;=0,0,求节点([1]基础状态预期!$D$107:$D$145,[1]基础状态预期!X$107:X$145,$C53)),0)</f>
        <v>96</v>
      </c>
      <c r="AC53" s="32">
        <f>IFERROR(IF(求节点([1]基础状态预期!$D$107:$D$145,[1]基础状态预期!Y$107:Y$145,$C53)&lt;=0,0,求节点([1]基础状态预期!$D$107:$D$145,[1]基础状态预期!Y$107:Y$145,$C53)),0)</f>
        <v>0</v>
      </c>
      <c r="AD53" s="32">
        <f>IFERROR(IF(求节点([1]基础状态预期!$D$107:$D$145,[1]基础状态预期!Z$107:Z$145,$C53)&lt;=0,0,求节点([1]基础状态预期!$D$107:$D$145,[1]基础状态预期!Z$107:Z$145,$C53)),0)</f>
        <v>0</v>
      </c>
      <c r="AE53" s="32">
        <f>IFERROR(IF(求节点([1]基础状态预期!$D$107:$D$145,[1]基础状态预期!AA$107:AA$145,$C53)&lt;=0,0,求节点([1]基础状态预期!$D$107:$D$145,[1]基础状态预期!AA$107:AA$145,$C53)),0)</f>
        <v>0</v>
      </c>
      <c r="AF53" s="32">
        <f>IFERROR(IF(求节点([1]基础状态预期!$D$107:$D$145,[1]基础状态预期!AB$107:AB$145,$C53)&lt;=0,0,求节点([1]基础状态预期!$D$107:$D$145,[1]基础状态预期!AB$107:AB$145,$C53)),0)</f>
        <v>0.8491020017207177</v>
      </c>
      <c r="AG53" s="32">
        <f>IFERROR(IF(求节点([1]基础状态预期!$D$107:$D$145,[1]基础状态预期!AC$107:AC$145,$C53)&lt;=0,0,求节点([1]基础状态预期!$D$107:$D$145,[1]基础状态预期!AC$107:AC$145,$C53)),0)</f>
        <v>2</v>
      </c>
      <c r="AH53" s="32">
        <f>IFERROR(IF(求节点([1]基础状态预期!$D$107:$D$145,[1]基础状态预期!AD$107:AD$145,$C53)&lt;=0,0,求节点([1]基础状态预期!$D$107:$D$145,[1]基础状态预期!AD$107:AD$145,$C53)),0)</f>
        <v>0</v>
      </c>
      <c r="AI53" s="15">
        <f t="shared" si="10"/>
        <v>0</v>
      </c>
      <c r="AJ53" s="15">
        <f t="shared" si="10"/>
        <v>0</v>
      </c>
      <c r="AK53" s="15">
        <f t="shared" si="10"/>
        <v>0</v>
      </c>
      <c r="AL53" s="15">
        <f t="shared" si="10"/>
        <v>30</v>
      </c>
      <c r="AM53" s="15">
        <f t="shared" si="10"/>
        <v>0</v>
      </c>
      <c r="AN53" s="15">
        <v>0</v>
      </c>
      <c r="AO53" s="15">
        <f>IFERROR(IF(求节点([1]各r阵容卡情况!$F$57:$F$73,[1]各r阵容卡情况!G$57:G$73,$C53)&lt;=0,0,求节点([1]各r阵容卡情况!$F$57:$F$73,[1]各r阵容卡情况!G$57:G$73,$C53)),0)</f>
        <v>1.0421413124446173</v>
      </c>
      <c r="AP53" s="15">
        <f>IFERROR(IF(求节点([1]各r阵容卡情况!$F$57:$F$73,[1]各r阵容卡情况!H$57:H$73,$C53)&lt;=0,0,求节点([1]各r阵容卡情况!$F$57:$F$73,[1]各r阵容卡情况!H$57:H$73,$C53)),0)</f>
        <v>9.5831434750221529</v>
      </c>
      <c r="AQ53" s="15">
        <f>IFERROR(IF(求节点([1]各r阵容卡情况!$F$57:$F$73,[1]各r阵容卡情况!I$57:I$73,$C53)&lt;=0,0,求节点([1]各r阵容卡情况!$F$57:$F$73,[1]各r阵容卡情况!I$57:I$73,$C53)),0)</f>
        <v>6</v>
      </c>
      <c r="AR53" s="15">
        <f>IFERROR(IF(求节点([1]各r阵容卡情况!$F$57:$F$73,[1]各r阵容卡情况!J$57:J$73,$C53)&lt;=0,0,求节点([1]各r阵容卡情况!$F$57:$F$73,[1]各r阵容卡情况!J$57:J$73,$C53)),0)</f>
        <v>0</v>
      </c>
      <c r="AS53" s="15">
        <v>0</v>
      </c>
      <c r="AT53" s="15">
        <f>IFERROR(IF(求节点([1]各r阵容卡情况!$F$57:$F$73,[1]各r阵容卡情况!K$57:K$73,$C53)&lt;=0,0,求节点([1]各r阵容卡情况!$F$57:$F$73,[1]各r阵容卡情况!K$57:K$73,$C53)),0)</f>
        <v>3</v>
      </c>
      <c r="AU53" s="15">
        <f>IFERROR(IF(求节点([1]各r阵容卡情况!$F$57:$F$73,[1]各r阵容卡情况!L$57:L$73,$C53)&lt;=0,0,求节点([1]各r阵容卡情况!$F$57:$F$73,[1]各r阵容卡情况!L$57:L$73,$C53)),0)</f>
        <v>6</v>
      </c>
      <c r="AV53" s="15">
        <f>IFERROR(IF(求节点([1]各r阵容卡情况!$F$57:$F$73,[1]各r阵容卡情况!M$57:M$73,$C53)&lt;=0,0,求节点([1]各r阵容卡情况!$F$57:$F$73,[1]各r阵容卡情况!M$57:M$73,$C53)),0)</f>
        <v>3.1399650583120087</v>
      </c>
      <c r="AW53" s="15">
        <f>IFERROR(IF(求节点([1]各r阵容卡情况!$F$57:$F$73,[1]各r阵容卡情况!N$57:N$73,$C53)&lt;=0,0,求节点([1]各r阵容卡情况!$F$57:$F$73,[1]各r阵容卡情况!N$57:N$73,$C53)),0)</f>
        <v>0</v>
      </c>
      <c r="AX53" s="15">
        <f t="shared" si="11"/>
        <v>0</v>
      </c>
      <c r="AY53" s="15">
        <f t="shared" si="11"/>
        <v>15</v>
      </c>
      <c r="AZ53" s="15">
        <f t="shared" si="11"/>
        <v>40</v>
      </c>
      <c r="BA53" s="15">
        <f t="shared" si="11"/>
        <v>43</v>
      </c>
      <c r="BB53" s="15">
        <f t="shared" si="11"/>
        <v>50</v>
      </c>
      <c r="BC53" s="15">
        <v>0</v>
      </c>
      <c r="BD53" s="15">
        <f>IFERROR(IF(求节点([1]各r阵容卡情况!$F$57:$F$73,[1]各r阵容卡情况!S$57:S$73,$C53)&lt;=0,0,求节点([1]各r阵容卡情况!$F$57:$F$73,[1]各r阵容卡情况!S$57:S$73,$C53)),0)</f>
        <v>1.9200000000000002</v>
      </c>
      <c r="BE53" s="15">
        <f>IFERROR(IF(求节点([1]各r阵容卡情况!$F$57:$F$73,[1]各r阵容卡情况!T$57:T$73,$C53)&lt;=0,0,求节点([1]各r阵容卡情况!$F$57:$F$73,[1]各r阵容卡情况!T$57:T$73,$C53)),0)</f>
        <v>1.9200000000000002</v>
      </c>
      <c r="BF53" s="15">
        <f>IFERROR(IF(求节点([1]各r阵容卡情况!$F$57:$F$73,[1]各r阵容卡情况!U$57:U$73,$C53)&lt;=0,0,求节点([1]各r阵容卡情况!$F$57:$F$73,[1]各r阵容卡情况!U$57:U$73,$C53)),0)</f>
        <v>1.9200000000000002</v>
      </c>
      <c r="BG53" s="15">
        <f>IFERROR(IF(求节点([1]各r阵容卡情况!$F$57:$F$73,[1]各r阵容卡情况!V$57:V$73,$C53)&lt;=0,0,求节点([1]各r阵容卡情况!$F$57:$F$73,[1]各r阵容卡情况!V$57:V$73,$C53)),0)</f>
        <v>1.9200000000000002</v>
      </c>
      <c r="BH53" s="15">
        <f t="shared" si="18"/>
        <v>10</v>
      </c>
      <c r="BI53" s="15">
        <f t="shared" si="18"/>
        <v>10</v>
      </c>
      <c r="BJ53" s="15">
        <f t="shared" si="13"/>
        <v>48</v>
      </c>
      <c r="BK53" s="15">
        <f t="shared" si="19"/>
        <v>48</v>
      </c>
      <c r="BL53" s="15">
        <f t="shared" si="19"/>
        <v>48</v>
      </c>
      <c r="BM53" s="15">
        <v>0</v>
      </c>
      <c r="BN53" s="15">
        <f>IFERROR(IF(求节点([1]各r阵容卡情况!$F$57:$F$73,[1]各r阵容卡情况!AA$57:AA$73,$C53)&lt;=0,0,求节点([1]各r阵容卡情况!$F$57:$F$73,[1]各r阵容卡情况!AA$57:AA$73,$C53)),0)</f>
        <v>0</v>
      </c>
      <c r="BO53" s="15">
        <f>IFERROR(IF(求节点([1]各r阵容卡情况!$F$57:$F$73,[1]各r阵容卡情况!AB$57:AB$73,$C53)&lt;=0,0,求节点([1]各r阵容卡情况!$F$57:$F$73,[1]各r阵容卡情况!AB$57:AB$73,$C53)),0)</f>
        <v>2</v>
      </c>
      <c r="BP53" s="15">
        <f>IFERROR(IF(求节点([1]各r阵容卡情况!$F$57:$F$73,[1]各r阵容卡情况!AC$57:AC$73,$C53)&lt;=0,0,求节点([1]各r阵容卡情况!$F$57:$F$73,[1]各r阵容卡情况!AC$57:AC$73,$C53)),0)</f>
        <v>2</v>
      </c>
      <c r="BQ53" s="15">
        <f>IFERROR(IF(求节点([1]各r阵容卡情况!$F$57:$F$73,[1]各r阵容卡情况!AD$57:AD$73,$C53)&lt;=0,0,求节点([1]各r阵容卡情况!$F$57:$F$73,[1]各r阵容卡情况!AD$57:AD$73,$C53)),0)</f>
        <v>2</v>
      </c>
      <c r="BR53" s="15">
        <f t="shared" si="15"/>
        <v>0</v>
      </c>
      <c r="BS53" s="15">
        <f t="shared" si="15"/>
        <v>0</v>
      </c>
      <c r="BT53" s="15">
        <f t="shared" si="15"/>
        <v>4</v>
      </c>
      <c r="BU53" s="15">
        <f t="shared" si="15"/>
        <v>30</v>
      </c>
      <c r="BV53" s="15">
        <f t="shared" si="15"/>
        <v>80</v>
      </c>
      <c r="CH53" s="27">
        <f t="shared" si="16"/>
        <v>0</v>
      </c>
      <c r="CI53" s="27">
        <f t="shared" si="16"/>
        <v>1.0029458870794219</v>
      </c>
      <c r="CJ53" s="27">
        <f t="shared" si="16"/>
        <v>9.2227169375134501</v>
      </c>
      <c r="CK53" s="27">
        <f t="shared" si="16"/>
        <v>5.7743371754071307</v>
      </c>
      <c r="CL53" s="27">
        <f t="shared" si="16"/>
        <v>0</v>
      </c>
    </row>
    <row r="54" spans="3:90" x14ac:dyDescent="0.15">
      <c r="C54" s="15">
        <v>49</v>
      </c>
      <c r="D54" s="15">
        <v>22</v>
      </c>
      <c r="E54" s="32">
        <f>IFERROR(IF(求节点([1]基础状态预期!$D$107:$D$145,[1]基础状态预期!F$107:F$145,$C54)&lt;=0,0,求节点([1]基础状态预期!$D$107:$D$145,[1]基础状态预期!F$107:F$145,$C54)),0)</f>
        <v>0</v>
      </c>
      <c r="F54" s="32">
        <f>IFERROR(IF(求节点([1]基础状态预期!$D$107:$D$145,[1]基础状态预期!G$107:G$145,$C54)&lt;=0,0,求节点([1]基础状态预期!$D$107:$D$145,[1]基础状态预期!G$107:G$145,$C54)),0)</f>
        <v>0</v>
      </c>
      <c r="G54" s="32">
        <f>IFERROR(IF(求节点([1]基础状态预期!$D$107:$D$145,[1]基础状态预期!H$107:H$145,$C54)&lt;=0,0,求节点([1]基础状态预期!$D$107:$D$145,[1]基础状态预期!H$107:H$145,$C54)),0)</f>
        <v>0</v>
      </c>
      <c r="H54" s="32">
        <f>IFERROR(IF(求节点([1]基础状态预期!$D$107:$D$145,[1]基础状态预期!I$107:I$145,$C54)&lt;=0,0,求节点([1]基础状态预期!$D$107:$D$145,[1]基础状态预期!I$107:I$145,$C54)),0)</f>
        <v>6</v>
      </c>
      <c r="I54" s="32">
        <f>IFERROR(IF(求节点([1]基础状态预期!$D$107:$D$145,[1]基础状态预期!J$107:J$145,$C54)&lt;=0,0,求节点([1]基础状态预期!$D$107:$D$145,[1]基础状态预期!J$107:J$145,$C54)),0)</f>
        <v>0</v>
      </c>
      <c r="J54" s="32">
        <f>IFERROR(IF(求节点([1]基础状态预期!$D$107:$D$145,[1]基础状态预期!K$107:K$145,$C54)&lt;=0,0,求节点([1]基础状态预期!$D$107:$D$145,[1]基础状态预期!K$107:K$145,$C54)),0)</f>
        <v>0</v>
      </c>
      <c r="K54" s="32">
        <f>IFERROR(IF(求节点([1]基础状态预期!$D$107:$D$145,[1]基础状态预期!L$107:L$145,$C54)&lt;=0,0,求节点([1]基础状态预期!$D$107:$D$145,[1]基础状态预期!L$107:L$145,$C54)),0)</f>
        <v>0</v>
      </c>
      <c r="L54" s="32">
        <f>IFERROR(IF(求节点([1]基础状态预期!$D$107:$D$145,[1]基础状态预期!M$107:M$145,$C54)&lt;=0,0,求节点([1]基础状态预期!$D$107:$D$145,[1]基础状态预期!M$107:M$145,$C54)),0)</f>
        <v>0</v>
      </c>
      <c r="M54" s="32">
        <f>IFERROR(IF(求节点([1]基础状态预期!$D$107:$D$145,[1]基础状态预期!N$107:N$145,$C54)&lt;=0,0,求节点([1]基础状态预期!$D$107:$D$145,[1]基础状态预期!N$107:N$145,$C54)),0)</f>
        <v>3.2735269936587157</v>
      </c>
      <c r="N54" s="32">
        <f>IFERROR(IF(求节点([1]基础状态预期!$D$107:$D$145,[1]基础状态预期!O$107:O$145,$C54)&lt;=0,0,求节点([1]基础状态预期!$D$107:$D$145,[1]基础状态预期!O$107:O$145,$C54)),0)</f>
        <v>0</v>
      </c>
      <c r="O54" s="32">
        <f t="shared" si="5"/>
        <v>0</v>
      </c>
      <c r="P54" s="32">
        <f t="shared" si="6"/>
        <v>6</v>
      </c>
      <c r="Q54" s="32">
        <f t="shared" si="7"/>
        <v>10</v>
      </c>
      <c r="R54" s="32">
        <f t="shared" si="8"/>
        <v>43</v>
      </c>
      <c r="S54" s="32">
        <f t="shared" si="9"/>
        <v>50</v>
      </c>
      <c r="T54" s="32">
        <f>IFERROR(IF(求节点([1]基础状态预期!$D$107:$D$145,[1]基础状态预期!P$107:P$145,$C54)&lt;=0,0,求节点([1]基础状态预期!$D$107:$D$145,[1]基础状态预期!P$107:P$145,$C54)),0)</f>
        <v>0</v>
      </c>
      <c r="U54" s="32">
        <f>IFERROR(IF(求节点([1]基础状态预期!$D$107:$D$145,[1]基础状态预期!Q$107:Q$145,$C54)&lt;=0,0,求节点([1]基础状态预期!$D$107:$D$145,[1]基础状态预期!Q$107:Q$145,$C54)),0)</f>
        <v>0</v>
      </c>
      <c r="V54" s="32">
        <f>IFERROR(IF(求节点([1]基础状态预期!$D$107:$D$145,[1]基础状态预期!R$107:R$145,$C54)&lt;=0,0,求节点([1]基础状态预期!$D$107:$D$145,[1]基础状态预期!R$107:R$145,$C54)),0)</f>
        <v>1.96</v>
      </c>
      <c r="W54" s="32">
        <f>IFERROR(IF(求节点([1]基础状态预期!$D$107:$D$145,[1]基础状态预期!S$107:S$145,$C54)&lt;=0,0,求节点([1]基础状态预期!$D$107:$D$145,[1]基础状态预期!S$107:S$145,$C54)),0)</f>
        <v>1.96</v>
      </c>
      <c r="X54" s="32">
        <f>IFERROR(IF(求节点([1]基础状态预期!$D$107:$D$145,[1]基础状态预期!T$107:T$145,$C54)&lt;=0,0,求节点([1]基础状态预期!$D$107:$D$145,[1]基础状态预期!T$107:T$145,$C54)),0)</f>
        <v>0</v>
      </c>
      <c r="Y54" s="32">
        <f>IFERROR(IF(求节点([1]基础状态预期!$D$107:$D$145,[1]基础状态预期!U$107:U$145,$C54)&lt;=0,0,求节点([1]基础状态预期!$D$107:$D$145,[1]基础状态预期!U$107:U$145,$C54)),0)</f>
        <v>0</v>
      </c>
      <c r="Z54" s="32">
        <f>IFERROR(IF(求节点([1]基础状态预期!$D$107:$D$145,[1]基础状态预期!V$107:V$145,$C54)&lt;=0,0,求节点([1]基础状态预期!$D$107:$D$145,[1]基础状态预期!V$107:V$145,$C54)),0)</f>
        <v>0</v>
      </c>
      <c r="AA54" s="32">
        <f>IFERROR(IF(求节点([1]基础状态预期!$D$107:$D$145,[1]基础状态预期!W$107:W$145,$C54)&lt;=0,0,求节点([1]基础状态预期!$D$107:$D$145,[1]基础状态预期!W$107:W$145,$C54)),0)</f>
        <v>98</v>
      </c>
      <c r="AB54" s="32">
        <f>IFERROR(IF(求节点([1]基础状态预期!$D$107:$D$145,[1]基础状态预期!X$107:X$145,$C54)&lt;=0,0,求节点([1]基础状态预期!$D$107:$D$145,[1]基础状态预期!X$107:X$145,$C54)),0)</f>
        <v>98</v>
      </c>
      <c r="AC54" s="32">
        <f>IFERROR(IF(求节点([1]基础状态预期!$D$107:$D$145,[1]基础状态预期!Y$107:Y$145,$C54)&lt;=0,0,求节点([1]基础状态预期!$D$107:$D$145,[1]基础状态预期!Y$107:Y$145,$C54)),0)</f>
        <v>0</v>
      </c>
      <c r="AD54" s="32">
        <f>IFERROR(IF(求节点([1]基础状态预期!$D$107:$D$145,[1]基础状态预期!Z$107:Z$145,$C54)&lt;=0,0,求节点([1]基础状态预期!$D$107:$D$145,[1]基础状态预期!Z$107:Z$145,$C54)),0)</f>
        <v>0</v>
      </c>
      <c r="AE54" s="32">
        <f>IFERROR(IF(求节点([1]基础状态预期!$D$107:$D$145,[1]基础状态预期!AA$107:AA$145,$C54)&lt;=0,0,求节点([1]基础状态预期!$D$107:$D$145,[1]基础状态预期!AA$107:AA$145,$C54)),0)</f>
        <v>0</v>
      </c>
      <c r="AF54" s="32">
        <f>IFERROR(IF(求节点([1]基础状态预期!$D$107:$D$145,[1]基础状态预期!AB$107:AB$145,$C54)&lt;=0,0,求节点([1]基础状态预期!$D$107:$D$145,[1]基础状态预期!AB$107:AB$145,$C54)),0)</f>
        <v>0.86679162675656596</v>
      </c>
      <c r="AG54" s="32">
        <f>IFERROR(IF(求节点([1]基础状态预期!$D$107:$D$145,[1]基础状态预期!AC$107:AC$145,$C54)&lt;=0,0,求节点([1]基础状态预期!$D$107:$D$145,[1]基础状态预期!AC$107:AC$145,$C54)),0)</f>
        <v>2</v>
      </c>
      <c r="AH54" s="32">
        <f>IFERROR(IF(求节点([1]基础状态预期!$D$107:$D$145,[1]基础状态预期!AD$107:AD$145,$C54)&lt;=0,0,求节点([1]基础状态预期!$D$107:$D$145,[1]基础状态预期!AD$107:AD$145,$C54)),0)</f>
        <v>0</v>
      </c>
      <c r="AI54" s="15">
        <f t="shared" si="10"/>
        <v>0</v>
      </c>
      <c r="AJ54" s="15">
        <f t="shared" si="10"/>
        <v>0</v>
      </c>
      <c r="AK54" s="15">
        <f t="shared" si="10"/>
        <v>0</v>
      </c>
      <c r="AL54" s="15">
        <f t="shared" si="10"/>
        <v>30</v>
      </c>
      <c r="AM54" s="15">
        <f t="shared" si="10"/>
        <v>0</v>
      </c>
      <c r="AN54" s="15">
        <v>0</v>
      </c>
      <c r="AO54" s="15">
        <f>IFERROR(IF(求节点([1]各r阵容卡情况!$F$57:$F$73,[1]各r阵容卡情况!G$57:G$73,$C54)&lt;=0,0,求节点([1]各r阵容卡情况!$F$57:$F$73,[1]各r阵容卡情况!G$57:G$73,$C54)),0)</f>
        <v>0.16555279810472889</v>
      </c>
      <c r="AP54" s="15">
        <f>IFERROR(IF(求节点([1]各r阵容卡情况!$F$57:$F$73,[1]各r阵容卡情况!H$57:H$73,$C54)&lt;=0,0,求节点([1]各r阵容卡情况!$F$57:$F$73,[1]各r阵容卡情况!H$57:H$73,$C54)),0)</f>
        <v>9.9337788807581084</v>
      </c>
      <c r="AQ54" s="15">
        <f>IFERROR(IF(求节点([1]各r阵容卡情况!$F$57:$F$73,[1]各r阵容卡情况!I$57:I$73,$C54)&lt;=0,0,求节点([1]各r阵容卡情况!$F$57:$F$73,[1]各r阵容卡情况!I$57:I$73,$C54)),0)</f>
        <v>6</v>
      </c>
      <c r="AR54" s="15">
        <f>IFERROR(IF(求节点([1]各r阵容卡情况!$F$57:$F$73,[1]各r阵容卡情况!J$57:J$73,$C54)&lt;=0,0,求节点([1]各r阵容卡情况!$F$57:$F$73,[1]各r阵容卡情况!J$57:J$73,$C54)),0)</f>
        <v>0</v>
      </c>
      <c r="AS54" s="15">
        <v>0</v>
      </c>
      <c r="AT54" s="15">
        <f>IFERROR(IF(求节点([1]各r阵容卡情况!$F$57:$F$73,[1]各r阵容卡情况!K$57:K$73,$C54)&lt;=0,0,求节点([1]各r阵容卡情况!$F$57:$F$73,[1]各r阵容卡情况!K$57:K$73,$C54)),0)</f>
        <v>3</v>
      </c>
      <c r="AU54" s="15">
        <f>IFERROR(IF(求节点([1]各r阵容卡情况!$F$57:$F$73,[1]各r阵容卡情况!L$57:L$73,$C54)&lt;=0,0,求节点([1]各r阵容卡情况!$F$57:$F$73,[1]各r阵容卡情况!L$57:L$73,$C54)),0)</f>
        <v>6</v>
      </c>
      <c r="AV54" s="15">
        <f>IFERROR(IF(求节点([1]各r阵容卡情况!$F$57:$F$73,[1]各r阵容卡情况!M$57:M$73,$C54)&lt;=0,0,求节点([1]各r阵容卡情况!$F$57:$F$73,[1]各r阵容卡情况!M$57:M$73,$C54)),0)</f>
        <v>3.2735269936587157</v>
      </c>
      <c r="AW54" s="15">
        <f>IFERROR(IF(求节点([1]各r阵容卡情况!$F$57:$F$73,[1]各r阵容卡情况!N$57:N$73,$C54)&lt;=0,0,求节点([1]各r阵容卡情况!$F$57:$F$73,[1]各r阵容卡情况!N$57:N$73,$C54)),0)</f>
        <v>0</v>
      </c>
      <c r="AX54" s="15">
        <f t="shared" si="11"/>
        <v>0</v>
      </c>
      <c r="AY54" s="15">
        <f t="shared" si="11"/>
        <v>15</v>
      </c>
      <c r="AZ54" s="15">
        <f t="shared" si="11"/>
        <v>40</v>
      </c>
      <c r="BA54" s="15">
        <f t="shared" si="11"/>
        <v>43</v>
      </c>
      <c r="BB54" s="15">
        <f t="shared" si="11"/>
        <v>50</v>
      </c>
      <c r="BC54" s="15">
        <v>0</v>
      </c>
      <c r="BD54" s="15">
        <f>IFERROR(IF(求节点([1]各r阵容卡情况!$F$57:$F$73,[1]各r阵容卡情况!S$57:S$73,$C54)&lt;=0,0,求节点([1]各r阵容卡情况!$F$57:$F$73,[1]各r阵容卡情况!S$57:S$73,$C54)),0)</f>
        <v>1.96</v>
      </c>
      <c r="BE54" s="15">
        <f>IFERROR(IF(求节点([1]各r阵容卡情况!$F$57:$F$73,[1]各r阵容卡情况!T$57:T$73,$C54)&lt;=0,0,求节点([1]各r阵容卡情况!$F$57:$F$73,[1]各r阵容卡情况!T$57:T$73,$C54)),0)</f>
        <v>1.96</v>
      </c>
      <c r="BF54" s="15">
        <f>IFERROR(IF(求节点([1]各r阵容卡情况!$F$57:$F$73,[1]各r阵容卡情况!U$57:U$73,$C54)&lt;=0,0,求节点([1]各r阵容卡情况!$F$57:$F$73,[1]各r阵容卡情况!U$57:U$73,$C54)),0)</f>
        <v>1.96</v>
      </c>
      <c r="BG54" s="15">
        <f>IFERROR(IF(求节点([1]各r阵容卡情况!$F$57:$F$73,[1]各r阵容卡情况!V$57:V$73,$C54)&lt;=0,0,求节点([1]各r阵容卡情况!$F$57:$F$73,[1]各r阵容卡情况!V$57:V$73,$C54)),0)</f>
        <v>1.96</v>
      </c>
      <c r="BH54" s="15">
        <f t="shared" si="18"/>
        <v>10</v>
      </c>
      <c r="BI54" s="15">
        <f t="shared" si="18"/>
        <v>10</v>
      </c>
      <c r="BJ54" s="15">
        <f t="shared" si="13"/>
        <v>49</v>
      </c>
      <c r="BK54" s="15">
        <f t="shared" si="19"/>
        <v>49</v>
      </c>
      <c r="BL54" s="15">
        <f t="shared" si="19"/>
        <v>49</v>
      </c>
      <c r="BM54" s="15">
        <v>0</v>
      </c>
      <c r="BN54" s="15">
        <f>IFERROR(IF(求节点([1]各r阵容卡情况!$F$57:$F$73,[1]各r阵容卡情况!AA$57:AA$73,$C54)&lt;=0,0,求节点([1]各r阵容卡情况!$F$57:$F$73,[1]各r阵容卡情况!AA$57:AA$73,$C54)),0)</f>
        <v>0</v>
      </c>
      <c r="BO54" s="15">
        <f>IFERROR(IF(求节点([1]各r阵容卡情况!$F$57:$F$73,[1]各r阵容卡情况!AB$57:AB$73,$C54)&lt;=0,0,求节点([1]各r阵容卡情况!$F$57:$F$73,[1]各r阵容卡情况!AB$57:AB$73,$C54)),0)</f>
        <v>2</v>
      </c>
      <c r="BP54" s="15">
        <f>IFERROR(IF(求节点([1]各r阵容卡情况!$F$57:$F$73,[1]各r阵容卡情况!AC$57:AC$73,$C54)&lt;=0,0,求节点([1]各r阵容卡情况!$F$57:$F$73,[1]各r阵容卡情况!AC$57:AC$73,$C54)),0)</f>
        <v>2</v>
      </c>
      <c r="BQ54" s="15">
        <f>IFERROR(IF(求节点([1]各r阵容卡情况!$F$57:$F$73,[1]各r阵容卡情况!AD$57:AD$73,$C54)&lt;=0,0,求节点([1]各r阵容卡情况!$F$57:$F$73,[1]各r阵容卡情况!AD$57:AD$73,$C54)),0)</f>
        <v>2</v>
      </c>
      <c r="BR54" s="15">
        <f t="shared" si="15"/>
        <v>0</v>
      </c>
      <c r="BS54" s="15">
        <f t="shared" si="15"/>
        <v>0</v>
      </c>
      <c r="BT54" s="15">
        <f t="shared" si="15"/>
        <v>4</v>
      </c>
      <c r="BU54" s="15">
        <f t="shared" si="15"/>
        <v>30</v>
      </c>
      <c r="BV54" s="15">
        <f t="shared" si="15"/>
        <v>80</v>
      </c>
      <c r="CH54" s="27">
        <f t="shared" si="16"/>
        <v>0</v>
      </c>
      <c r="CI54" s="27">
        <f t="shared" si="16"/>
        <v>0.16453134965555047</v>
      </c>
      <c r="CJ54" s="27">
        <f t="shared" si="16"/>
        <v>9.8724882040169479</v>
      </c>
      <c r="CK54" s="27">
        <f t="shared" si="16"/>
        <v>5.9629804463275002</v>
      </c>
      <c r="CL54" s="27">
        <f t="shared" si="16"/>
        <v>0</v>
      </c>
    </row>
    <row r="55" spans="3:90" x14ac:dyDescent="0.15">
      <c r="C55" s="15">
        <v>50</v>
      </c>
      <c r="D55" s="15">
        <v>23</v>
      </c>
      <c r="E55" s="32">
        <f>IFERROR(IF(求节点([1]基础状态预期!$D$107:$D$145,[1]基础状态预期!F$107:F$145,$C55)&lt;=0,0,求节点([1]基础状态预期!$D$107:$D$145,[1]基础状态预期!F$107:F$145,$C55)),0)</f>
        <v>0</v>
      </c>
      <c r="F55" s="32">
        <f>IFERROR(IF(求节点([1]基础状态预期!$D$107:$D$145,[1]基础状态预期!G$107:G$145,$C55)&lt;=0,0,求节点([1]基础状态预期!$D$107:$D$145,[1]基础状态预期!G$107:G$145,$C55)),0)</f>
        <v>0</v>
      </c>
      <c r="G55" s="32">
        <f>IFERROR(IF(求节点([1]基础状态预期!$D$107:$D$145,[1]基础状态预期!H$107:H$145,$C55)&lt;=0,0,求节点([1]基础状态预期!$D$107:$D$145,[1]基础状态预期!H$107:H$145,$C55)),0)</f>
        <v>0</v>
      </c>
      <c r="H55" s="32">
        <f>IFERROR(IF(求节点([1]基础状态预期!$D$107:$D$145,[1]基础状态预期!I$107:I$145,$C55)&lt;=0,0,求节点([1]基础状态预期!$D$107:$D$145,[1]基础状态预期!I$107:I$145,$C55)),0)</f>
        <v>5.7984157502765905</v>
      </c>
      <c r="I55" s="32">
        <f>IFERROR(IF(求节点([1]基础状态预期!$D$107:$D$145,[1]基础状态预期!J$107:J$145,$C55)&lt;=0,0,求节点([1]基础状态预期!$D$107:$D$145,[1]基础状态预期!J$107:J$145,$C55)),0)</f>
        <v>0.20158424972340971</v>
      </c>
      <c r="J55" s="32">
        <f>IFERROR(IF(求节点([1]基础状态预期!$D$107:$D$145,[1]基础状态预期!K$107:K$145,$C55)&lt;=0,0,求节点([1]基础状态预期!$D$107:$D$145,[1]基础状态预期!K$107:K$145,$C55)),0)</f>
        <v>0</v>
      </c>
      <c r="K55" s="32">
        <f>IFERROR(IF(求节点([1]基础状态预期!$D$107:$D$145,[1]基础状态预期!L$107:L$145,$C55)&lt;=0,0,求节点([1]基础状态预期!$D$107:$D$145,[1]基础状态预期!L$107:L$145,$C55)),0)</f>
        <v>0</v>
      </c>
      <c r="L55" s="32">
        <f>IFERROR(IF(求节点([1]基础状态预期!$D$107:$D$145,[1]基础状态预期!M$107:M$145,$C55)&lt;=0,0,求节点([1]基础状态预期!$D$107:$D$145,[1]基础状态预期!M$107:M$145,$C55)),0)</f>
        <v>0</v>
      </c>
      <c r="M55" s="32">
        <f>IFERROR(IF(求节点([1]基础状态预期!$D$107:$D$145,[1]基础状态预期!N$107:N$145,$C55)&lt;=0,0,求节点([1]基础状态预期!$D$107:$D$145,[1]基础状态预期!N$107:N$145,$C55)),0)</f>
        <v>3.3943651596090301</v>
      </c>
      <c r="N55" s="32">
        <f>IFERROR(IF(求节点([1]基础状态预期!$D$107:$D$145,[1]基础状态预期!O$107:O$145,$C55)&lt;=0,0,求节点([1]基础状态预期!$D$107:$D$145,[1]基础状态预期!O$107:O$145,$C55)),0)</f>
        <v>0</v>
      </c>
      <c r="O55" s="32">
        <f t="shared" si="5"/>
        <v>0</v>
      </c>
      <c r="P55" s="32">
        <f t="shared" si="6"/>
        <v>6</v>
      </c>
      <c r="Q55" s="32">
        <f t="shared" si="7"/>
        <v>10</v>
      </c>
      <c r="R55" s="32">
        <f t="shared" si="8"/>
        <v>43</v>
      </c>
      <c r="S55" s="32">
        <f t="shared" si="9"/>
        <v>50</v>
      </c>
      <c r="T55" s="32">
        <f>IFERROR(IF(求节点([1]基础状态预期!$D$107:$D$145,[1]基础状态预期!P$107:P$145,$C55)&lt;=0,0,求节点([1]基础状态预期!$D$107:$D$145,[1]基础状态预期!P$107:P$145,$C55)),0)</f>
        <v>0</v>
      </c>
      <c r="U55" s="32">
        <f>IFERROR(IF(求节点([1]基础状态预期!$D$107:$D$145,[1]基础状态预期!Q$107:Q$145,$C55)&lt;=0,0,求节点([1]基础状态预期!$D$107:$D$145,[1]基础状态预期!Q$107:Q$145,$C55)),0)</f>
        <v>0</v>
      </c>
      <c r="V55" s="32">
        <f>IFERROR(IF(求节点([1]基础状态预期!$D$107:$D$145,[1]基础状态预期!R$107:R$145,$C55)&lt;=0,0,求节点([1]基础状态预期!$D$107:$D$145,[1]基础状态预期!R$107:R$145,$C55)),0)</f>
        <v>1.9999999999999998</v>
      </c>
      <c r="W55" s="32">
        <f>IFERROR(IF(求节点([1]基础状态预期!$D$107:$D$145,[1]基础状态预期!S$107:S$145,$C55)&lt;=0,0,求节点([1]基础状态预期!$D$107:$D$145,[1]基础状态预期!S$107:S$145,$C55)),0)</f>
        <v>2</v>
      </c>
      <c r="X55" s="32">
        <f>IFERROR(IF(求节点([1]基础状态预期!$D$107:$D$145,[1]基础状态预期!T$107:T$145,$C55)&lt;=0,0,求节点([1]基础状态预期!$D$107:$D$145,[1]基础状态预期!T$107:T$145,$C55)),0)</f>
        <v>0</v>
      </c>
      <c r="Y55" s="32">
        <f>IFERROR(IF(求节点([1]基础状态预期!$D$107:$D$145,[1]基础状态预期!U$107:U$145,$C55)&lt;=0,0,求节点([1]基础状态预期!$D$107:$D$145,[1]基础状态预期!U$107:U$145,$C55)),0)</f>
        <v>0</v>
      </c>
      <c r="Z55" s="32">
        <f>IFERROR(IF(求节点([1]基础状态预期!$D$107:$D$145,[1]基础状态预期!V$107:V$145,$C55)&lt;=0,0,求节点([1]基础状态预期!$D$107:$D$145,[1]基础状态预期!V$107:V$145,$C55)),0)</f>
        <v>0</v>
      </c>
      <c r="AA55" s="32">
        <f>IFERROR(IF(求节点([1]基础状态预期!$D$107:$D$145,[1]基础状态预期!W$107:W$145,$C55)&lt;=0,0,求节点([1]基础状态预期!$D$107:$D$145,[1]基础状态预期!W$107:W$145,$C55)),0)</f>
        <v>100</v>
      </c>
      <c r="AB55" s="32">
        <f>IFERROR(IF(求节点([1]基础状态预期!$D$107:$D$145,[1]基础状态预期!X$107:X$145,$C55)&lt;=0,0,求节点([1]基础状态预期!$D$107:$D$145,[1]基础状态预期!X$107:X$145,$C55)),0)</f>
        <v>100</v>
      </c>
      <c r="AC55" s="32">
        <f>IFERROR(IF(求节点([1]基础状态预期!$D$107:$D$145,[1]基础状态预期!Y$107:Y$145,$C55)&lt;=0,0,求节点([1]基础状态预期!$D$107:$D$145,[1]基础状态预期!Y$107:Y$145,$C55)),0)</f>
        <v>0</v>
      </c>
      <c r="AD55" s="32">
        <f>IFERROR(IF(求节点([1]基础状态预期!$D$107:$D$145,[1]基础状态预期!Z$107:Z$145,$C55)&lt;=0,0,求节点([1]基础状态预期!$D$107:$D$145,[1]基础状态预期!Z$107:Z$145,$C55)),0)</f>
        <v>0</v>
      </c>
      <c r="AE55" s="32">
        <f>IFERROR(IF(求节点([1]基础状态预期!$D$107:$D$145,[1]基础状态预期!AA$107:AA$145,$C55)&lt;=0,0,求节点([1]基础状态预期!$D$107:$D$145,[1]基础状态预期!AA$107:AA$145,$C55)),0)</f>
        <v>0</v>
      </c>
      <c r="AF55" s="32">
        <f>IFERROR(IF(求节点([1]基础状态预期!$D$107:$D$145,[1]基础状态预期!AB$107:AB$145,$C55)&lt;=0,0,求节点([1]基础状态预期!$D$107:$D$145,[1]基础状态预期!AB$107:AB$145,$C55)),0)</f>
        <v>0.88448125179241421</v>
      </c>
      <c r="AG55" s="32">
        <f>IFERROR(IF(求节点([1]基础状态预期!$D$107:$D$145,[1]基础状态预期!AC$107:AC$145,$C55)&lt;=0,0,求节点([1]基础状态预期!$D$107:$D$145,[1]基础状态预期!AC$107:AC$145,$C55)),0)</f>
        <v>2</v>
      </c>
      <c r="AH55" s="32">
        <f>IFERROR(IF(求节点([1]基础状态预期!$D$107:$D$145,[1]基础状态预期!AD$107:AD$145,$C55)&lt;=0,0,求节点([1]基础状态预期!$D$107:$D$145,[1]基础状态预期!AD$107:AD$145,$C55)),0)</f>
        <v>0</v>
      </c>
      <c r="AI55" s="15">
        <f t="shared" si="10"/>
        <v>0</v>
      </c>
      <c r="AJ55" s="15">
        <f t="shared" si="10"/>
        <v>0</v>
      </c>
      <c r="AK55" s="15">
        <f t="shared" si="10"/>
        <v>0</v>
      </c>
      <c r="AL55" s="15">
        <f t="shared" si="10"/>
        <v>30</v>
      </c>
      <c r="AM55" s="15">
        <f t="shared" si="10"/>
        <v>0</v>
      </c>
      <c r="AN55" s="15">
        <v>0</v>
      </c>
      <c r="AO55" s="15">
        <f>IFERROR(IF(求节点([1]各r阵容卡情况!$F$57:$F$73,[1]各r阵容卡情况!G$57:G$73,$C55)&lt;=0,0,求节点([1]各r阵容卡情况!$F$57:$F$73,[1]各r阵容卡情况!G$57:G$73,$C55)),0)</f>
        <v>0</v>
      </c>
      <c r="AP55" s="15">
        <f>IFERROR(IF(求节点([1]各r阵容卡情况!$F$57:$F$73,[1]各r阵容卡情况!H$57:H$73,$C55)&lt;=0,0,求节点([1]各r阵容卡情况!$F$57:$F$73,[1]各r阵容卡情况!H$57:H$73,$C55)),0)</f>
        <v>10.403168499446819</v>
      </c>
      <c r="AQ55" s="15">
        <f>IFERROR(IF(求节点([1]各r阵容卡情况!$F$57:$F$73,[1]各r阵容卡情况!I$57:I$73,$C55)&lt;=0,0,求节点([1]各r阵容卡情况!$F$57:$F$73,[1]各r阵容卡情况!I$57:I$73,$C55)),0)</f>
        <v>6</v>
      </c>
      <c r="AR55" s="15">
        <f>IFERROR(IF(求节点([1]各r阵容卡情况!$F$57:$F$73,[1]各r阵容卡情况!J$57:J$73,$C55)&lt;=0,0,求节点([1]各r阵容卡情况!$F$57:$F$73,[1]各r阵容卡情况!J$57:J$73,$C55)),0)</f>
        <v>0</v>
      </c>
      <c r="AS55" s="15">
        <v>0</v>
      </c>
      <c r="AT55" s="15">
        <f>IFERROR(IF(求节点([1]各r阵容卡情况!$F$57:$F$73,[1]各r阵容卡情况!K$57:K$73,$C55)&lt;=0,0,求节点([1]各r阵容卡情况!$F$57:$F$73,[1]各r阵容卡情况!K$57:K$73,$C55)),0)</f>
        <v>3</v>
      </c>
      <c r="AU55" s="15">
        <f>IFERROR(IF(求节点([1]各r阵容卡情况!$F$57:$F$73,[1]各r阵容卡情况!L$57:L$73,$C55)&lt;=0,0,求节点([1]各r阵容卡情况!$F$57:$F$73,[1]各r阵容卡情况!L$57:L$73,$C55)),0)</f>
        <v>6</v>
      </c>
      <c r="AV55" s="15">
        <f>IFERROR(IF(求节点([1]各r阵容卡情况!$F$57:$F$73,[1]各r阵容卡情况!M$57:M$73,$C55)&lt;=0,0,求节点([1]各r阵容卡情况!$F$57:$F$73,[1]各r阵容卡情况!M$57:M$73,$C55)),0)</f>
        <v>3.3943651596090301</v>
      </c>
      <c r="AW55" s="15">
        <f>IFERROR(IF(求节点([1]各r阵容卡情况!$F$57:$F$73,[1]各r阵容卡情况!N$57:N$73,$C55)&lt;=0,0,求节点([1]各r阵容卡情况!$F$57:$F$73,[1]各r阵容卡情况!N$57:N$73,$C55)),0)</f>
        <v>0</v>
      </c>
      <c r="AX55" s="15">
        <f t="shared" si="11"/>
        <v>0</v>
      </c>
      <c r="AY55" s="15">
        <f t="shared" si="11"/>
        <v>15</v>
      </c>
      <c r="AZ55" s="15">
        <f t="shared" si="11"/>
        <v>40</v>
      </c>
      <c r="BA55" s="15">
        <f t="shared" si="11"/>
        <v>43</v>
      </c>
      <c r="BB55" s="15">
        <f t="shared" si="11"/>
        <v>50</v>
      </c>
      <c r="BC55" s="15">
        <v>0</v>
      </c>
      <c r="BD55" s="15">
        <f>IFERROR(IF(求节点([1]各r阵容卡情况!$F$57:$F$73,[1]各r阵容卡情况!S$57:S$73,$C55)&lt;=0,0,求节点([1]各r阵容卡情况!$F$57:$F$73,[1]各r阵容卡情况!S$57:S$73,$C55)),0)</f>
        <v>2</v>
      </c>
      <c r="BE55" s="15">
        <f>IFERROR(IF(求节点([1]各r阵容卡情况!$F$57:$F$73,[1]各r阵容卡情况!T$57:T$73,$C55)&lt;=0,0,求节点([1]各r阵容卡情况!$F$57:$F$73,[1]各r阵容卡情况!T$57:T$73,$C55)),0)</f>
        <v>2</v>
      </c>
      <c r="BF55" s="15">
        <f>IFERROR(IF(求节点([1]各r阵容卡情况!$F$57:$F$73,[1]各r阵容卡情况!U$57:U$73,$C55)&lt;=0,0,求节点([1]各r阵容卡情况!$F$57:$F$73,[1]各r阵容卡情况!U$57:U$73,$C55)),0)</f>
        <v>2</v>
      </c>
      <c r="BG55" s="15">
        <f>IFERROR(IF(求节点([1]各r阵容卡情况!$F$57:$F$73,[1]各r阵容卡情况!V$57:V$73,$C55)&lt;=0,0,求节点([1]各r阵容卡情况!$F$57:$F$73,[1]各r阵容卡情况!V$57:V$73,$C55)),0)</f>
        <v>2</v>
      </c>
      <c r="BH55" s="15">
        <f t="shared" si="18"/>
        <v>10</v>
      </c>
      <c r="BI55" s="15">
        <f t="shared" si="18"/>
        <v>10</v>
      </c>
      <c r="BJ55" s="15">
        <f t="shared" si="13"/>
        <v>50</v>
      </c>
      <c r="BK55" s="15">
        <f t="shared" si="19"/>
        <v>50</v>
      </c>
      <c r="BL55" s="15">
        <f t="shared" si="19"/>
        <v>50</v>
      </c>
      <c r="BM55" s="15">
        <v>0</v>
      </c>
      <c r="BN55" s="15">
        <f>IFERROR(IF(求节点([1]各r阵容卡情况!$F$57:$F$73,[1]各r阵容卡情况!AA$57:AA$73,$C55)&lt;=0,0,求节点([1]各r阵容卡情况!$F$57:$F$73,[1]各r阵容卡情况!AA$57:AA$73,$C55)),0)</f>
        <v>0</v>
      </c>
      <c r="BO55" s="15">
        <f>IFERROR(IF(求节点([1]各r阵容卡情况!$F$57:$F$73,[1]各r阵容卡情况!AB$57:AB$73,$C55)&lt;=0,0,求节点([1]各r阵容卡情况!$F$57:$F$73,[1]各r阵容卡情况!AB$57:AB$73,$C55)),0)</f>
        <v>2</v>
      </c>
      <c r="BP55" s="15">
        <f>IFERROR(IF(求节点([1]各r阵容卡情况!$F$57:$F$73,[1]各r阵容卡情况!AC$57:AC$73,$C55)&lt;=0,0,求节点([1]各r阵容卡情况!$F$57:$F$73,[1]各r阵容卡情况!AC$57:AC$73,$C55)),0)</f>
        <v>2</v>
      </c>
      <c r="BQ55" s="15">
        <f>IFERROR(IF(求节点([1]各r阵容卡情况!$F$57:$F$73,[1]各r阵容卡情况!AD$57:AD$73,$C55)&lt;=0,0,求节点([1]各r阵容卡情况!$F$57:$F$73,[1]各r阵容卡情况!AD$57:AD$73,$C55)),0)</f>
        <v>2</v>
      </c>
      <c r="BR55" s="15">
        <f t="shared" si="15"/>
        <v>0</v>
      </c>
      <c r="BS55" s="15">
        <f t="shared" si="15"/>
        <v>0</v>
      </c>
      <c r="BT55" s="15">
        <f t="shared" si="15"/>
        <v>4</v>
      </c>
      <c r="BU55" s="15">
        <f t="shared" si="15"/>
        <v>30</v>
      </c>
      <c r="BV55" s="15">
        <f t="shared" si="15"/>
        <v>80</v>
      </c>
      <c r="CH55" s="27">
        <f t="shared" si="16"/>
        <v>0</v>
      </c>
      <c r="CI55" s="27">
        <f t="shared" si="16"/>
        <v>0</v>
      </c>
      <c r="CJ55" s="27">
        <f t="shared" si="16"/>
        <v>10.403168499446819</v>
      </c>
      <c r="CK55" s="27">
        <f t="shared" si="16"/>
        <v>6</v>
      </c>
      <c r="CL55" s="27">
        <f t="shared" si="16"/>
        <v>0</v>
      </c>
    </row>
    <row r="56" spans="3:90" x14ac:dyDescent="0.15">
      <c r="C56" s="15">
        <v>51</v>
      </c>
      <c r="D56" s="15">
        <v>23</v>
      </c>
      <c r="E56" s="32">
        <f>IFERROR(IF(求节点([1]基础状态预期!$D$107:$D$145,[1]基础状态预期!F$107:F$145,$C56)&lt;=0,0,求节点([1]基础状态预期!$D$107:$D$145,[1]基础状态预期!F$107:F$145,$C56)),0)</f>
        <v>0</v>
      </c>
      <c r="F56" s="32">
        <f>IFERROR(IF(求节点([1]基础状态预期!$D$107:$D$145,[1]基础状态预期!G$107:G$145,$C56)&lt;=0,0,求节点([1]基础状态预期!$D$107:$D$145,[1]基础状态预期!G$107:G$145,$C56)),0)</f>
        <v>0</v>
      </c>
      <c r="G56" s="32">
        <f>IFERROR(IF(求节点([1]基础状态预期!$D$107:$D$145,[1]基础状态预期!H$107:H$145,$C56)&lt;=0,0,求节点([1]基础状态预期!$D$107:$D$145,[1]基础状态预期!H$107:H$145,$C56)),0)</f>
        <v>0</v>
      </c>
      <c r="H56" s="32">
        <f>IFERROR(IF(求节点([1]基础状态预期!$D$107:$D$145,[1]基础状态预期!I$107:I$145,$C56)&lt;=0,0,求节点([1]基础状态预期!$D$107:$D$145,[1]基础状态预期!I$107:I$145,$C56)),0)</f>
        <v>5.5498959727962101</v>
      </c>
      <c r="I56" s="32">
        <f>IFERROR(IF(求节点([1]基础状态预期!$D$107:$D$145,[1]基础状态预期!J$107:J$145,$C56)&lt;=0,0,求节点([1]基础状态预期!$D$107:$D$145,[1]基础状态预期!J$107:J$145,$C56)),0)</f>
        <v>0.45010402720379022</v>
      </c>
      <c r="J56" s="32">
        <f>IFERROR(IF(求节点([1]基础状态预期!$D$107:$D$145,[1]基础状态预期!K$107:K$145,$C56)&lt;=0,0,求节点([1]基础状态预期!$D$107:$D$145,[1]基础状态预期!K$107:K$145,$C56)),0)</f>
        <v>0</v>
      </c>
      <c r="K56" s="32">
        <f>IFERROR(IF(求节点([1]基础状态预期!$D$107:$D$145,[1]基础状态预期!L$107:L$145,$C56)&lt;=0,0,求节点([1]基础状态预期!$D$107:$D$145,[1]基础状态预期!L$107:L$145,$C56)),0)</f>
        <v>0</v>
      </c>
      <c r="L56" s="32">
        <f>IFERROR(IF(求节点([1]基础状态预期!$D$107:$D$145,[1]基础状态预期!M$107:M$145,$C56)&lt;=0,0,求节点([1]基础状态预期!$D$107:$D$145,[1]基础状态预期!M$107:M$145,$C56)),0)</f>
        <v>0</v>
      </c>
      <c r="M56" s="32">
        <f>IFERROR(IF(求节点([1]基础状态预期!$D$107:$D$145,[1]基础状态预期!N$107:N$145,$C56)&lt;=0,0,求节点([1]基础状态预期!$D$107:$D$145,[1]基础状态预期!N$107:N$145,$C56)),0)</f>
        <v>3.5122408082371974</v>
      </c>
      <c r="N56" s="32">
        <f>IFERROR(IF(求节点([1]基础状态预期!$D$107:$D$145,[1]基础状态预期!O$107:O$145,$C56)&lt;=0,0,求节点([1]基础状态预期!$D$107:$D$145,[1]基础状态预期!O$107:O$145,$C56)),0)</f>
        <v>0</v>
      </c>
      <c r="O56" s="32">
        <f t="shared" si="5"/>
        <v>0</v>
      </c>
      <c r="P56" s="32">
        <f t="shared" si="6"/>
        <v>6</v>
      </c>
      <c r="Q56" s="32">
        <f t="shared" si="7"/>
        <v>10</v>
      </c>
      <c r="R56" s="32">
        <f t="shared" si="8"/>
        <v>43</v>
      </c>
      <c r="S56" s="32">
        <f t="shared" si="9"/>
        <v>50</v>
      </c>
      <c r="T56" s="32">
        <f>IFERROR(IF(求节点([1]基础状态预期!$D$107:$D$145,[1]基础状态预期!P$107:P$145,$C56)&lt;=0,0,求节点([1]基础状态预期!$D$107:$D$145,[1]基础状态预期!P$107:P$145,$C56)),0)</f>
        <v>0</v>
      </c>
      <c r="U56" s="32">
        <f>IFERROR(IF(求节点([1]基础状态预期!$D$107:$D$145,[1]基础状态预期!Q$107:Q$145,$C56)&lt;=0,0,求节点([1]基础状态预期!$D$107:$D$145,[1]基础状态预期!Q$107:Q$145,$C56)),0)</f>
        <v>0</v>
      </c>
      <c r="V56" s="32">
        <f>IFERROR(IF(求节点([1]基础状态预期!$D$107:$D$145,[1]基础状态预期!R$107:R$145,$C56)&lt;=0,0,求节点([1]基础状态预期!$D$107:$D$145,[1]基础状态预期!R$107:R$145,$C56)),0)</f>
        <v>2.04</v>
      </c>
      <c r="W56" s="32">
        <f>IFERROR(IF(求节点([1]基础状态预期!$D$107:$D$145,[1]基础状态预期!S$107:S$145,$C56)&lt;=0,0,求节点([1]基础状态预期!$D$107:$D$145,[1]基础状态预期!S$107:S$145,$C56)),0)</f>
        <v>2.04</v>
      </c>
      <c r="X56" s="32">
        <f>IFERROR(IF(求节点([1]基础状态预期!$D$107:$D$145,[1]基础状态预期!T$107:T$145,$C56)&lt;=0,0,求节点([1]基础状态预期!$D$107:$D$145,[1]基础状态预期!T$107:T$145,$C56)),0)</f>
        <v>0</v>
      </c>
      <c r="Y56" s="32">
        <f>IFERROR(IF(求节点([1]基础状态预期!$D$107:$D$145,[1]基础状态预期!U$107:U$145,$C56)&lt;=0,0,求节点([1]基础状态预期!$D$107:$D$145,[1]基础状态预期!U$107:U$145,$C56)),0)</f>
        <v>0</v>
      </c>
      <c r="Z56" s="32">
        <f>IFERROR(IF(求节点([1]基础状态预期!$D$107:$D$145,[1]基础状态预期!V$107:V$145,$C56)&lt;=0,0,求节点([1]基础状态预期!$D$107:$D$145,[1]基础状态预期!V$107:V$145,$C56)),0)</f>
        <v>0</v>
      </c>
      <c r="AA56" s="32">
        <f>IFERROR(IF(求节点([1]基础状态预期!$D$107:$D$145,[1]基础状态预期!W$107:W$145,$C56)&lt;=0,0,求节点([1]基础状态预期!$D$107:$D$145,[1]基础状态预期!W$107:W$145,$C56)),0)</f>
        <v>102</v>
      </c>
      <c r="AB56" s="32">
        <f>IFERROR(IF(求节点([1]基础状态预期!$D$107:$D$145,[1]基础状态预期!X$107:X$145,$C56)&lt;=0,0,求节点([1]基础状态预期!$D$107:$D$145,[1]基础状态预期!X$107:X$145,$C56)),0)</f>
        <v>102</v>
      </c>
      <c r="AC56" s="32">
        <f>IFERROR(IF(求节点([1]基础状态预期!$D$107:$D$145,[1]基础状态预期!Y$107:Y$145,$C56)&lt;=0,0,求节点([1]基础状态预期!$D$107:$D$145,[1]基础状态预期!Y$107:Y$145,$C56)),0)</f>
        <v>0</v>
      </c>
      <c r="AD56" s="32">
        <f>IFERROR(IF(求节点([1]基础状态预期!$D$107:$D$145,[1]基础状态预期!Z$107:Z$145,$C56)&lt;=0,0,求节点([1]基础状态预期!$D$107:$D$145,[1]基础状态预期!Z$107:Z$145,$C56)),0)</f>
        <v>0</v>
      </c>
      <c r="AE56" s="32">
        <f>IFERROR(IF(求节点([1]基础状态预期!$D$107:$D$145,[1]基础状态预期!AA$107:AA$145,$C56)&lt;=0,0,求节点([1]基础状态预期!$D$107:$D$145,[1]基础状态预期!AA$107:AA$145,$C56)),0)</f>
        <v>0</v>
      </c>
      <c r="AF56" s="32">
        <f>IFERROR(IF(求节点([1]基础状态预期!$D$107:$D$145,[1]基础状态预期!AB$107:AB$145,$C56)&lt;=0,0,求节点([1]基础状态预期!$D$107:$D$145,[1]基础状态预期!AB$107:AB$145,$C56)),0)</f>
        <v>0.90217087682826247</v>
      </c>
      <c r="AG56" s="32">
        <f>IFERROR(IF(求节点([1]基础状态预期!$D$107:$D$145,[1]基础状态预期!AC$107:AC$145,$C56)&lt;=0,0,求节点([1]基础状态预期!$D$107:$D$145,[1]基础状态预期!AC$107:AC$145,$C56)),0)</f>
        <v>2</v>
      </c>
      <c r="AH56" s="32">
        <f>IFERROR(IF(求节点([1]基础状态预期!$D$107:$D$145,[1]基础状态预期!AD$107:AD$145,$C56)&lt;=0,0,求节点([1]基础状态预期!$D$107:$D$145,[1]基础状态预期!AD$107:AD$145,$C56)),0)</f>
        <v>0</v>
      </c>
      <c r="AI56" s="15">
        <f t="shared" si="10"/>
        <v>0</v>
      </c>
      <c r="AJ56" s="15">
        <f t="shared" si="10"/>
        <v>0</v>
      </c>
      <c r="AK56" s="15">
        <f t="shared" si="10"/>
        <v>0</v>
      </c>
      <c r="AL56" s="15">
        <f t="shared" si="10"/>
        <v>30</v>
      </c>
      <c r="AM56" s="15">
        <f t="shared" si="10"/>
        <v>0</v>
      </c>
      <c r="AN56" s="15">
        <v>0</v>
      </c>
      <c r="AO56" s="15">
        <f>IFERROR(IF(求节点([1]各r阵容卡情况!$F$57:$F$73,[1]各r阵容卡情况!G$57:G$73,$C56)&lt;=0,0,求节点([1]各r阵容卡情况!$F$57:$F$73,[1]各r阵容卡情况!G$57:G$73,$C56)),0)</f>
        <v>0</v>
      </c>
      <c r="AP56" s="15">
        <f>IFERROR(IF(求节点([1]各r阵容卡情况!$F$57:$F$73,[1]各r阵容卡情况!H$57:H$73,$C56)&lt;=0,0,求节点([1]各r阵容卡情况!$F$57:$F$73,[1]各r阵容卡情况!H$57:H$73,$C56)),0)</f>
        <v>10.90020805440758</v>
      </c>
      <c r="AQ56" s="15">
        <f>IFERROR(IF(求节点([1]各r阵容卡情况!$F$57:$F$73,[1]各r阵容卡情况!I$57:I$73,$C56)&lt;=0,0,求节点([1]各r阵容卡情况!$F$57:$F$73,[1]各r阵容卡情况!I$57:I$73,$C56)),0)</f>
        <v>6</v>
      </c>
      <c r="AR56" s="15">
        <f>IFERROR(IF(求节点([1]各r阵容卡情况!$F$57:$F$73,[1]各r阵容卡情况!J$57:J$73,$C56)&lt;=0,0,求节点([1]各r阵容卡情况!$F$57:$F$73,[1]各r阵容卡情况!J$57:J$73,$C56)),0)</f>
        <v>0</v>
      </c>
      <c r="AS56" s="15">
        <v>0</v>
      </c>
      <c r="AT56" s="15">
        <f>IFERROR(IF(求节点([1]各r阵容卡情况!$F$57:$F$73,[1]各r阵容卡情况!K$57:K$73,$C56)&lt;=0,0,求节点([1]各r阵容卡情况!$F$57:$F$73,[1]各r阵容卡情况!K$57:K$73,$C56)),0)</f>
        <v>3</v>
      </c>
      <c r="AU56" s="15">
        <f>IFERROR(IF(求节点([1]各r阵容卡情况!$F$57:$F$73,[1]各r阵容卡情况!L$57:L$73,$C56)&lt;=0,0,求节点([1]各r阵容卡情况!$F$57:$F$73,[1]各r阵容卡情况!L$57:L$73,$C56)),0)</f>
        <v>6</v>
      </c>
      <c r="AV56" s="15">
        <f>IFERROR(IF(求节点([1]各r阵容卡情况!$F$57:$F$73,[1]各r阵容卡情况!M$57:M$73,$C56)&lt;=0,0,求节点([1]各r阵容卡情况!$F$57:$F$73,[1]各r阵容卡情况!M$57:M$73,$C56)),0)</f>
        <v>3.5122408082371974</v>
      </c>
      <c r="AW56" s="15">
        <f>IFERROR(IF(求节点([1]各r阵容卡情况!$F$57:$F$73,[1]各r阵容卡情况!N$57:N$73,$C56)&lt;=0,0,求节点([1]各r阵容卡情况!$F$57:$F$73,[1]各r阵容卡情况!N$57:N$73,$C56)),0)</f>
        <v>0</v>
      </c>
      <c r="AX56" s="15">
        <f t="shared" si="11"/>
        <v>0</v>
      </c>
      <c r="AY56" s="15">
        <f t="shared" si="11"/>
        <v>15</v>
      </c>
      <c r="AZ56" s="15">
        <f t="shared" si="11"/>
        <v>40</v>
      </c>
      <c r="BA56" s="15">
        <f t="shared" si="11"/>
        <v>43</v>
      </c>
      <c r="BB56" s="15">
        <f t="shared" si="11"/>
        <v>50</v>
      </c>
      <c r="BC56" s="15">
        <v>0</v>
      </c>
      <c r="BD56" s="15">
        <f>IFERROR(IF(求节点([1]各r阵容卡情况!$F$57:$F$73,[1]各r阵容卡情况!S$57:S$73,$C56)&lt;=0,0,求节点([1]各r阵容卡情况!$F$57:$F$73,[1]各r阵容卡情况!S$57:S$73,$C56)),0)</f>
        <v>2.04</v>
      </c>
      <c r="BE56" s="15">
        <f>IFERROR(IF(求节点([1]各r阵容卡情况!$F$57:$F$73,[1]各r阵容卡情况!T$57:T$73,$C56)&lt;=0,0,求节点([1]各r阵容卡情况!$F$57:$F$73,[1]各r阵容卡情况!T$57:T$73,$C56)),0)</f>
        <v>2.04</v>
      </c>
      <c r="BF56" s="15">
        <f>IFERROR(IF(求节点([1]各r阵容卡情况!$F$57:$F$73,[1]各r阵容卡情况!U$57:U$73,$C56)&lt;=0,0,求节点([1]各r阵容卡情况!$F$57:$F$73,[1]各r阵容卡情况!U$57:U$73,$C56)),0)</f>
        <v>2.04</v>
      </c>
      <c r="BG56" s="15">
        <f>IFERROR(IF(求节点([1]各r阵容卡情况!$F$57:$F$73,[1]各r阵容卡情况!V$57:V$73,$C56)&lt;=0,0,求节点([1]各r阵容卡情况!$F$57:$F$73,[1]各r阵容卡情况!V$57:V$73,$C56)),0)</f>
        <v>2.04</v>
      </c>
      <c r="BH56" s="15">
        <f t="shared" si="18"/>
        <v>10</v>
      </c>
      <c r="BI56" s="15">
        <f t="shared" si="18"/>
        <v>10</v>
      </c>
      <c r="BJ56" s="15">
        <f t="shared" si="13"/>
        <v>51</v>
      </c>
      <c r="BK56" s="15">
        <f t="shared" si="19"/>
        <v>51</v>
      </c>
      <c r="BL56" s="15">
        <f t="shared" si="19"/>
        <v>51</v>
      </c>
      <c r="BM56" s="15">
        <v>0</v>
      </c>
      <c r="BN56" s="15">
        <f>IFERROR(IF(求节点([1]各r阵容卡情况!$F$57:$F$73,[1]各r阵容卡情况!AA$57:AA$73,$C56)&lt;=0,0,求节点([1]各r阵容卡情况!$F$57:$F$73,[1]各r阵容卡情况!AA$57:AA$73,$C56)),0)</f>
        <v>0</v>
      </c>
      <c r="BO56" s="15">
        <f>IFERROR(IF(求节点([1]各r阵容卡情况!$F$57:$F$73,[1]各r阵容卡情况!AB$57:AB$73,$C56)&lt;=0,0,求节点([1]各r阵容卡情况!$F$57:$F$73,[1]各r阵容卡情况!AB$57:AB$73,$C56)),0)</f>
        <v>2</v>
      </c>
      <c r="BP56" s="15">
        <f>IFERROR(IF(求节点([1]各r阵容卡情况!$F$57:$F$73,[1]各r阵容卡情况!AC$57:AC$73,$C56)&lt;=0,0,求节点([1]各r阵容卡情况!$F$57:$F$73,[1]各r阵容卡情况!AC$57:AC$73,$C56)),0)</f>
        <v>2</v>
      </c>
      <c r="BQ56" s="15">
        <f>IFERROR(IF(求节点([1]各r阵容卡情况!$F$57:$F$73,[1]各r阵容卡情况!AD$57:AD$73,$C56)&lt;=0,0,求节点([1]各r阵容卡情况!$F$57:$F$73,[1]各r阵容卡情况!AD$57:AD$73,$C56)),0)</f>
        <v>2</v>
      </c>
      <c r="BR56" s="15">
        <f t="shared" si="15"/>
        <v>0</v>
      </c>
      <c r="BS56" s="15">
        <f t="shared" si="15"/>
        <v>0</v>
      </c>
      <c r="BT56" s="15">
        <f t="shared" si="15"/>
        <v>4</v>
      </c>
      <c r="BU56" s="15">
        <f t="shared" si="15"/>
        <v>30</v>
      </c>
      <c r="BV56" s="15">
        <f t="shared" si="15"/>
        <v>80</v>
      </c>
      <c r="CH56" s="27">
        <f t="shared" si="16"/>
        <v>0</v>
      </c>
      <c r="CI56" s="27">
        <f t="shared" si="16"/>
        <v>0</v>
      </c>
      <c r="CJ56" s="27">
        <f t="shared" si="16"/>
        <v>10.90020805440758</v>
      </c>
      <c r="CK56" s="27">
        <f t="shared" si="16"/>
        <v>6</v>
      </c>
      <c r="CL56" s="27">
        <f t="shared" si="16"/>
        <v>0</v>
      </c>
    </row>
    <row r="57" spans="3:90" x14ac:dyDescent="0.15">
      <c r="C57" s="15">
        <v>52</v>
      </c>
      <c r="D57" s="15">
        <v>23</v>
      </c>
      <c r="E57" s="32">
        <f>IFERROR(IF(求节点([1]基础状态预期!$D$107:$D$145,[1]基础状态预期!F$107:F$145,$C57)&lt;=0,0,求节点([1]基础状态预期!$D$107:$D$145,[1]基础状态预期!F$107:F$145,$C57)),0)</f>
        <v>0</v>
      </c>
      <c r="F57" s="32">
        <f>IFERROR(IF(求节点([1]基础状态预期!$D$107:$D$145,[1]基础状态预期!G$107:G$145,$C57)&lt;=0,0,求节点([1]基础状态预期!$D$107:$D$145,[1]基础状态预期!G$107:G$145,$C57)),0)</f>
        <v>0</v>
      </c>
      <c r="G57" s="32">
        <f>IFERROR(IF(求节点([1]基础状态预期!$D$107:$D$145,[1]基础状态预期!H$107:H$145,$C57)&lt;=0,0,求节点([1]基础状态预期!$D$107:$D$145,[1]基础状态预期!H$107:H$145,$C57)),0)</f>
        <v>0</v>
      </c>
      <c r="H57" s="32">
        <f>IFERROR(IF(求节点([1]基础状态预期!$D$107:$D$145,[1]基础状态预期!I$107:I$145,$C57)&lt;=0,0,求节点([1]基础状态预期!$D$107:$D$145,[1]基础状态预期!I$107:I$145,$C57)),0)</f>
        <v>5.3013761953158296</v>
      </c>
      <c r="I57" s="32">
        <f>IFERROR(IF(求节点([1]基础状态预期!$D$107:$D$145,[1]基础状态预期!J$107:J$145,$C57)&lt;=0,0,求节点([1]基础状态预期!$D$107:$D$145,[1]基础状态预期!J$107:J$145,$C57)),0)</f>
        <v>0.69862380468417073</v>
      </c>
      <c r="J57" s="32">
        <f>IFERROR(IF(求节点([1]基础状态预期!$D$107:$D$145,[1]基础状态预期!K$107:K$145,$C57)&lt;=0,0,求节点([1]基础状态预期!$D$107:$D$145,[1]基础状态预期!K$107:K$145,$C57)),0)</f>
        <v>0</v>
      </c>
      <c r="K57" s="32">
        <f>IFERROR(IF(求节点([1]基础状态预期!$D$107:$D$145,[1]基础状态预期!L$107:L$145,$C57)&lt;=0,0,求节点([1]基础状态预期!$D$107:$D$145,[1]基础状态预期!L$107:L$145,$C57)),0)</f>
        <v>0</v>
      </c>
      <c r="L57" s="32">
        <f>IFERROR(IF(求节点([1]基础状态预期!$D$107:$D$145,[1]基础状态预期!M$107:M$145,$C57)&lt;=0,0,求节点([1]基础状态预期!$D$107:$D$145,[1]基础状态预期!M$107:M$145,$C57)),0)</f>
        <v>0</v>
      </c>
      <c r="M57" s="32">
        <f>IFERROR(IF(求节点([1]基础状态预期!$D$107:$D$145,[1]基础状态预期!N$107:N$145,$C57)&lt;=0,0,求节点([1]基础状态预期!$D$107:$D$145,[1]基础状态预期!N$107:N$145,$C57)),0)</f>
        <v>3.6301164568653652</v>
      </c>
      <c r="N57" s="32">
        <f>IFERROR(IF(求节点([1]基础状态预期!$D$107:$D$145,[1]基础状态预期!O$107:O$145,$C57)&lt;=0,0,求节点([1]基础状态预期!$D$107:$D$145,[1]基础状态预期!O$107:O$145,$C57)),0)</f>
        <v>0</v>
      </c>
      <c r="O57" s="32">
        <f t="shared" si="5"/>
        <v>0</v>
      </c>
      <c r="P57" s="32">
        <f t="shared" si="6"/>
        <v>6</v>
      </c>
      <c r="Q57" s="32">
        <f t="shared" si="7"/>
        <v>10</v>
      </c>
      <c r="R57" s="32">
        <f t="shared" si="8"/>
        <v>43</v>
      </c>
      <c r="S57" s="32">
        <f t="shared" si="9"/>
        <v>50</v>
      </c>
      <c r="T57" s="32">
        <f>IFERROR(IF(求节点([1]基础状态预期!$D$107:$D$145,[1]基础状态预期!P$107:P$145,$C57)&lt;=0,0,求节点([1]基础状态预期!$D$107:$D$145,[1]基础状态预期!P$107:P$145,$C57)),0)</f>
        <v>0</v>
      </c>
      <c r="U57" s="32">
        <f>IFERROR(IF(求节点([1]基础状态预期!$D$107:$D$145,[1]基础状态预期!Q$107:Q$145,$C57)&lt;=0,0,求节点([1]基础状态预期!$D$107:$D$145,[1]基础状态预期!Q$107:Q$145,$C57)),0)</f>
        <v>0</v>
      </c>
      <c r="V57" s="32">
        <f>IFERROR(IF(求节点([1]基础状态预期!$D$107:$D$145,[1]基础状态预期!R$107:R$145,$C57)&lt;=0,0,求节点([1]基础状态预期!$D$107:$D$145,[1]基础状态预期!R$107:R$145,$C57)),0)</f>
        <v>2.08</v>
      </c>
      <c r="W57" s="32">
        <f>IFERROR(IF(求节点([1]基础状态预期!$D$107:$D$145,[1]基础状态预期!S$107:S$145,$C57)&lt;=0,0,求节点([1]基础状态预期!$D$107:$D$145,[1]基础状态预期!S$107:S$145,$C57)),0)</f>
        <v>2.08</v>
      </c>
      <c r="X57" s="32">
        <f>IFERROR(IF(求节点([1]基础状态预期!$D$107:$D$145,[1]基础状态预期!T$107:T$145,$C57)&lt;=0,0,求节点([1]基础状态预期!$D$107:$D$145,[1]基础状态预期!T$107:T$145,$C57)),0)</f>
        <v>0</v>
      </c>
      <c r="Y57" s="32">
        <f>IFERROR(IF(求节点([1]基础状态预期!$D$107:$D$145,[1]基础状态预期!U$107:U$145,$C57)&lt;=0,0,求节点([1]基础状态预期!$D$107:$D$145,[1]基础状态预期!U$107:U$145,$C57)),0)</f>
        <v>0</v>
      </c>
      <c r="Z57" s="32">
        <f>IFERROR(IF(求节点([1]基础状态预期!$D$107:$D$145,[1]基础状态预期!V$107:V$145,$C57)&lt;=0,0,求节点([1]基础状态预期!$D$107:$D$145,[1]基础状态预期!V$107:V$145,$C57)),0)</f>
        <v>0</v>
      </c>
      <c r="AA57" s="32">
        <f>IFERROR(IF(求节点([1]基础状态预期!$D$107:$D$145,[1]基础状态预期!W$107:W$145,$C57)&lt;=0,0,求节点([1]基础状态预期!$D$107:$D$145,[1]基础状态预期!W$107:W$145,$C57)),0)</f>
        <v>104</v>
      </c>
      <c r="AB57" s="32">
        <f>IFERROR(IF(求节点([1]基础状态预期!$D$107:$D$145,[1]基础状态预期!X$107:X$145,$C57)&lt;=0,0,求节点([1]基础状态预期!$D$107:$D$145,[1]基础状态预期!X$107:X$145,$C57)),0)</f>
        <v>104</v>
      </c>
      <c r="AC57" s="32">
        <f>IFERROR(IF(求节点([1]基础状态预期!$D$107:$D$145,[1]基础状态预期!Y$107:Y$145,$C57)&lt;=0,0,求节点([1]基础状态预期!$D$107:$D$145,[1]基础状态预期!Y$107:Y$145,$C57)),0)</f>
        <v>0</v>
      </c>
      <c r="AD57" s="32">
        <f>IFERROR(IF(求节点([1]基础状态预期!$D$107:$D$145,[1]基础状态预期!Z$107:Z$145,$C57)&lt;=0,0,求节点([1]基础状态预期!$D$107:$D$145,[1]基础状态预期!Z$107:Z$145,$C57)),0)</f>
        <v>0</v>
      </c>
      <c r="AE57" s="32">
        <f>IFERROR(IF(求节点([1]基础状态预期!$D$107:$D$145,[1]基础状态预期!AA$107:AA$145,$C57)&lt;=0,0,求节点([1]基础状态预期!$D$107:$D$145,[1]基础状态预期!AA$107:AA$145,$C57)),0)</f>
        <v>0</v>
      </c>
      <c r="AF57" s="32">
        <f>IFERROR(IF(求节点([1]基础状态预期!$D$107:$D$145,[1]基础状态预期!AB$107:AB$145,$C57)&lt;=0,0,求节点([1]基础状态预期!$D$107:$D$145,[1]基础状态预期!AB$107:AB$145,$C57)),0)</f>
        <v>0.91986050186411084</v>
      </c>
      <c r="AG57" s="32">
        <f>IFERROR(IF(求节点([1]基础状态预期!$D$107:$D$145,[1]基础状态预期!AC$107:AC$145,$C57)&lt;=0,0,求节点([1]基础状态预期!$D$107:$D$145,[1]基础状态预期!AC$107:AC$145,$C57)),0)</f>
        <v>2</v>
      </c>
      <c r="AH57" s="32">
        <f>IFERROR(IF(求节点([1]基础状态预期!$D$107:$D$145,[1]基础状态预期!AD$107:AD$145,$C57)&lt;=0,0,求节点([1]基础状态预期!$D$107:$D$145,[1]基础状态预期!AD$107:AD$145,$C57)),0)</f>
        <v>0</v>
      </c>
      <c r="AI57" s="15">
        <f t="shared" si="10"/>
        <v>0</v>
      </c>
      <c r="AJ57" s="15">
        <f t="shared" si="10"/>
        <v>0</v>
      </c>
      <c r="AK57" s="15">
        <f t="shared" si="10"/>
        <v>0</v>
      </c>
      <c r="AL57" s="15">
        <f t="shared" si="10"/>
        <v>30</v>
      </c>
      <c r="AM57" s="15">
        <f t="shared" si="10"/>
        <v>0</v>
      </c>
      <c r="AN57" s="15">
        <v>0</v>
      </c>
      <c r="AO57" s="15">
        <f>IFERROR(IF(求节点([1]各r阵容卡情况!$F$57:$F$73,[1]各r阵容卡情况!G$57:G$73,$C57)&lt;=0,0,求节点([1]各r阵容卡情况!$F$57:$F$73,[1]各r阵容卡情况!G$57:G$73,$C57)),0)</f>
        <v>0</v>
      </c>
      <c r="AP57" s="15">
        <f>IFERROR(IF(求节点([1]各r阵容卡情况!$F$57:$F$73,[1]各r阵容卡情况!H$57:H$73,$C57)&lt;=0,0,求节点([1]各r阵容卡情况!$F$57:$F$73,[1]各r阵容卡情况!H$57:H$73,$C57)),0)</f>
        <v>11.397247609368341</v>
      </c>
      <c r="AQ57" s="15">
        <f>IFERROR(IF(求节点([1]各r阵容卡情况!$F$57:$F$73,[1]各r阵容卡情况!I$57:I$73,$C57)&lt;=0,0,求节点([1]各r阵容卡情况!$F$57:$F$73,[1]各r阵容卡情况!I$57:I$73,$C57)),0)</f>
        <v>6</v>
      </c>
      <c r="AR57" s="15">
        <f>IFERROR(IF(求节点([1]各r阵容卡情况!$F$57:$F$73,[1]各r阵容卡情况!J$57:J$73,$C57)&lt;=0,0,求节点([1]各r阵容卡情况!$F$57:$F$73,[1]各r阵容卡情况!J$57:J$73,$C57)),0)</f>
        <v>0</v>
      </c>
      <c r="AS57" s="15">
        <v>0</v>
      </c>
      <c r="AT57" s="15">
        <f>IFERROR(IF(求节点([1]各r阵容卡情况!$F$57:$F$73,[1]各r阵容卡情况!K$57:K$73,$C57)&lt;=0,0,求节点([1]各r阵容卡情况!$F$57:$F$73,[1]各r阵容卡情况!K$57:K$73,$C57)),0)</f>
        <v>3</v>
      </c>
      <c r="AU57" s="15">
        <f>IFERROR(IF(求节点([1]各r阵容卡情况!$F$57:$F$73,[1]各r阵容卡情况!L$57:L$73,$C57)&lt;=0,0,求节点([1]各r阵容卡情况!$F$57:$F$73,[1]各r阵容卡情况!L$57:L$73,$C57)),0)</f>
        <v>6</v>
      </c>
      <c r="AV57" s="15">
        <f>IFERROR(IF(求节点([1]各r阵容卡情况!$F$57:$F$73,[1]各r阵容卡情况!M$57:M$73,$C57)&lt;=0,0,求节点([1]各r阵容卡情况!$F$57:$F$73,[1]各r阵容卡情况!M$57:M$73,$C57)),0)</f>
        <v>3.6301164568653652</v>
      </c>
      <c r="AW57" s="15">
        <f>IFERROR(IF(求节点([1]各r阵容卡情况!$F$57:$F$73,[1]各r阵容卡情况!N$57:N$73,$C57)&lt;=0,0,求节点([1]各r阵容卡情况!$F$57:$F$73,[1]各r阵容卡情况!N$57:N$73,$C57)),0)</f>
        <v>0</v>
      </c>
      <c r="AX57" s="15">
        <f t="shared" si="11"/>
        <v>0</v>
      </c>
      <c r="AY57" s="15">
        <f t="shared" si="11"/>
        <v>15</v>
      </c>
      <c r="AZ57" s="15">
        <f t="shared" si="11"/>
        <v>40</v>
      </c>
      <c r="BA57" s="15">
        <f t="shared" si="11"/>
        <v>43</v>
      </c>
      <c r="BB57" s="15">
        <f t="shared" si="11"/>
        <v>50</v>
      </c>
      <c r="BC57" s="15">
        <v>0</v>
      </c>
      <c r="BD57" s="15">
        <f>IFERROR(IF(求节点([1]各r阵容卡情况!$F$57:$F$73,[1]各r阵容卡情况!S$57:S$73,$C57)&lt;=0,0,求节点([1]各r阵容卡情况!$F$57:$F$73,[1]各r阵容卡情况!S$57:S$73,$C57)),0)</f>
        <v>2.08</v>
      </c>
      <c r="BE57" s="15">
        <f>IFERROR(IF(求节点([1]各r阵容卡情况!$F$57:$F$73,[1]各r阵容卡情况!T$57:T$73,$C57)&lt;=0,0,求节点([1]各r阵容卡情况!$F$57:$F$73,[1]各r阵容卡情况!T$57:T$73,$C57)),0)</f>
        <v>2.08</v>
      </c>
      <c r="BF57" s="15">
        <f>IFERROR(IF(求节点([1]各r阵容卡情况!$F$57:$F$73,[1]各r阵容卡情况!U$57:U$73,$C57)&lt;=0,0,求节点([1]各r阵容卡情况!$F$57:$F$73,[1]各r阵容卡情况!U$57:U$73,$C57)),0)</f>
        <v>2.08</v>
      </c>
      <c r="BG57" s="15">
        <f>IFERROR(IF(求节点([1]各r阵容卡情况!$F$57:$F$73,[1]各r阵容卡情况!V$57:V$73,$C57)&lt;=0,0,求节点([1]各r阵容卡情况!$F$57:$F$73,[1]各r阵容卡情况!V$57:V$73,$C57)),0)</f>
        <v>2.08</v>
      </c>
      <c r="BH57" s="15">
        <f t="shared" si="18"/>
        <v>10</v>
      </c>
      <c r="BI57" s="15">
        <f t="shared" si="18"/>
        <v>10</v>
      </c>
      <c r="BJ57" s="15">
        <f t="shared" si="13"/>
        <v>52</v>
      </c>
      <c r="BK57" s="15">
        <f t="shared" si="19"/>
        <v>52</v>
      </c>
      <c r="BL57" s="15">
        <f t="shared" si="19"/>
        <v>52</v>
      </c>
      <c r="BM57" s="15">
        <v>0</v>
      </c>
      <c r="BN57" s="15">
        <f>IFERROR(IF(求节点([1]各r阵容卡情况!$F$57:$F$73,[1]各r阵容卡情况!AA$57:AA$73,$C57)&lt;=0,0,求节点([1]各r阵容卡情况!$F$57:$F$73,[1]各r阵容卡情况!AA$57:AA$73,$C57)),0)</f>
        <v>0</v>
      </c>
      <c r="BO57" s="15">
        <f>IFERROR(IF(求节点([1]各r阵容卡情况!$F$57:$F$73,[1]各r阵容卡情况!AB$57:AB$73,$C57)&lt;=0,0,求节点([1]各r阵容卡情况!$F$57:$F$73,[1]各r阵容卡情况!AB$57:AB$73,$C57)),0)</f>
        <v>2</v>
      </c>
      <c r="BP57" s="15">
        <f>IFERROR(IF(求节点([1]各r阵容卡情况!$F$57:$F$73,[1]各r阵容卡情况!AC$57:AC$73,$C57)&lt;=0,0,求节点([1]各r阵容卡情况!$F$57:$F$73,[1]各r阵容卡情况!AC$57:AC$73,$C57)),0)</f>
        <v>2</v>
      </c>
      <c r="BQ57" s="15">
        <f>IFERROR(IF(求节点([1]各r阵容卡情况!$F$57:$F$73,[1]各r阵容卡情况!AD$57:AD$73,$C57)&lt;=0,0,求节点([1]各r阵容卡情况!$F$57:$F$73,[1]各r阵容卡情况!AD$57:AD$73,$C57)),0)</f>
        <v>2</v>
      </c>
      <c r="BR57" s="15">
        <f t="shared" si="15"/>
        <v>0</v>
      </c>
      <c r="BS57" s="15">
        <f t="shared" si="15"/>
        <v>0</v>
      </c>
      <c r="BT57" s="15">
        <f t="shared" si="15"/>
        <v>4</v>
      </c>
      <c r="BU57" s="15">
        <f t="shared" si="15"/>
        <v>30</v>
      </c>
      <c r="BV57" s="15">
        <f t="shared" si="15"/>
        <v>80</v>
      </c>
      <c r="CH57" s="27">
        <f t="shared" si="16"/>
        <v>0</v>
      </c>
      <c r="CI57" s="27">
        <f t="shared" si="16"/>
        <v>0</v>
      </c>
      <c r="CJ57" s="27">
        <f t="shared" si="16"/>
        <v>11.137003605956988</v>
      </c>
      <c r="CK57" s="27">
        <f t="shared" si="16"/>
        <v>5.8629963940430114</v>
      </c>
      <c r="CL57" s="27">
        <f t="shared" si="16"/>
        <v>0</v>
      </c>
    </row>
    <row r="58" spans="3:90" x14ac:dyDescent="0.15">
      <c r="C58" s="15">
        <v>53</v>
      </c>
      <c r="D58" s="15">
        <v>24</v>
      </c>
      <c r="E58" s="32">
        <f>IFERROR(IF(求节点([1]基础状态预期!$D$107:$D$145,[1]基础状态预期!F$107:F$145,$C58)&lt;=0,0,求节点([1]基础状态预期!$D$107:$D$145,[1]基础状态预期!F$107:F$145,$C58)),0)</f>
        <v>0</v>
      </c>
      <c r="F58" s="32">
        <f>IFERROR(IF(求节点([1]基础状态预期!$D$107:$D$145,[1]基础状态预期!G$107:G$145,$C58)&lt;=0,0,求节点([1]基础状态预期!$D$107:$D$145,[1]基础状态预期!G$107:G$145,$C58)),0)</f>
        <v>0</v>
      </c>
      <c r="G58" s="32">
        <f>IFERROR(IF(求节点([1]基础状态预期!$D$107:$D$145,[1]基础状态预期!H$107:H$145,$C58)&lt;=0,0,求节点([1]基础状态预期!$D$107:$D$145,[1]基础状态预期!H$107:H$145,$C58)),0)</f>
        <v>0</v>
      </c>
      <c r="H58" s="32">
        <f>IFERROR(IF(求节点([1]基础状态预期!$D$107:$D$145,[1]基础状态预期!I$107:I$145,$C58)&lt;=0,0,求节点([1]基础状态预期!$D$107:$D$145,[1]基础状态预期!I$107:I$145,$C58)),0)</f>
        <v>5.0528564178354483</v>
      </c>
      <c r="I58" s="32">
        <f>IFERROR(IF(求节点([1]基础状态预期!$D$107:$D$145,[1]基础状态预期!J$107:J$145,$C58)&lt;=0,0,求节点([1]基础状态预期!$D$107:$D$145,[1]基础状态预期!J$107:J$145,$C58)),0)</f>
        <v>0.9471435821645513</v>
      </c>
      <c r="J58" s="32">
        <f>IFERROR(IF(求节点([1]基础状态预期!$D$107:$D$145,[1]基础状态预期!K$107:K$145,$C58)&lt;=0,0,求节点([1]基础状态预期!$D$107:$D$145,[1]基础状态预期!K$107:K$145,$C58)),0)</f>
        <v>0</v>
      </c>
      <c r="K58" s="32">
        <f>IFERROR(IF(求节点([1]基础状态预期!$D$107:$D$145,[1]基础状态预期!L$107:L$145,$C58)&lt;=0,0,求节点([1]基础状态预期!$D$107:$D$145,[1]基础状态预期!L$107:L$145,$C58)),0)</f>
        <v>0</v>
      </c>
      <c r="L58" s="32">
        <f>IFERROR(IF(求节点([1]基础状态预期!$D$107:$D$145,[1]基础状态预期!M$107:M$145,$C58)&lt;=0,0,求节点([1]基础状态预期!$D$107:$D$145,[1]基础状态预期!M$107:M$145,$C58)),0)</f>
        <v>0</v>
      </c>
      <c r="M58" s="32">
        <f>IFERROR(IF(求节点([1]基础状态预期!$D$107:$D$145,[1]基础状态预期!N$107:N$145,$C58)&lt;=0,0,求节点([1]基础状态预期!$D$107:$D$145,[1]基础状态预期!N$107:N$145,$C58)),0)</f>
        <v>3.7479921054935326</v>
      </c>
      <c r="N58" s="32">
        <f>IFERROR(IF(求节点([1]基础状态预期!$D$107:$D$145,[1]基础状态预期!O$107:O$145,$C58)&lt;=0,0,求节点([1]基础状态预期!$D$107:$D$145,[1]基础状态预期!O$107:O$145,$C58)),0)</f>
        <v>0</v>
      </c>
      <c r="O58" s="32">
        <f t="shared" si="5"/>
        <v>0</v>
      </c>
      <c r="P58" s="32">
        <f t="shared" si="6"/>
        <v>6</v>
      </c>
      <c r="Q58" s="32">
        <f t="shared" si="7"/>
        <v>10</v>
      </c>
      <c r="R58" s="32">
        <f t="shared" si="8"/>
        <v>43</v>
      </c>
      <c r="S58" s="32">
        <f t="shared" si="9"/>
        <v>50</v>
      </c>
      <c r="T58" s="32">
        <f>IFERROR(IF(求节点([1]基础状态预期!$D$107:$D$145,[1]基础状态预期!P$107:P$145,$C58)&lt;=0,0,求节点([1]基础状态预期!$D$107:$D$145,[1]基础状态预期!P$107:P$145,$C58)),0)</f>
        <v>0</v>
      </c>
      <c r="U58" s="32">
        <f>IFERROR(IF(求节点([1]基础状态预期!$D$107:$D$145,[1]基础状态预期!Q$107:Q$145,$C58)&lt;=0,0,求节点([1]基础状态预期!$D$107:$D$145,[1]基础状态预期!Q$107:Q$145,$C58)),0)</f>
        <v>0</v>
      </c>
      <c r="V58" s="32">
        <f>IFERROR(IF(求节点([1]基础状态预期!$D$107:$D$145,[1]基础状态预期!R$107:R$145,$C58)&lt;=0,0,求节点([1]基础状态预期!$D$107:$D$145,[1]基础状态预期!R$107:R$145,$C58)),0)</f>
        <v>2.12</v>
      </c>
      <c r="W58" s="32">
        <f>IFERROR(IF(求节点([1]基础状态预期!$D$107:$D$145,[1]基础状态预期!S$107:S$145,$C58)&lt;=0,0,求节点([1]基础状态预期!$D$107:$D$145,[1]基础状态预期!S$107:S$145,$C58)),0)</f>
        <v>2.12</v>
      </c>
      <c r="X58" s="32">
        <f>IFERROR(IF(求节点([1]基础状态预期!$D$107:$D$145,[1]基础状态预期!T$107:T$145,$C58)&lt;=0,0,求节点([1]基础状态预期!$D$107:$D$145,[1]基础状态预期!T$107:T$145,$C58)),0)</f>
        <v>0</v>
      </c>
      <c r="Y58" s="32">
        <f>IFERROR(IF(求节点([1]基础状态预期!$D$107:$D$145,[1]基础状态预期!U$107:U$145,$C58)&lt;=0,0,求节点([1]基础状态预期!$D$107:$D$145,[1]基础状态预期!U$107:U$145,$C58)),0)</f>
        <v>0</v>
      </c>
      <c r="Z58" s="32">
        <f>IFERROR(IF(求节点([1]基础状态预期!$D$107:$D$145,[1]基础状态预期!V$107:V$145,$C58)&lt;=0,0,求节点([1]基础状态预期!$D$107:$D$145,[1]基础状态预期!V$107:V$145,$C58)),0)</f>
        <v>0</v>
      </c>
      <c r="AA58" s="32">
        <f>IFERROR(IF(求节点([1]基础状态预期!$D$107:$D$145,[1]基础状态预期!W$107:W$145,$C58)&lt;=0,0,求节点([1]基础状态预期!$D$107:$D$145,[1]基础状态预期!W$107:W$145,$C58)),0)</f>
        <v>106</v>
      </c>
      <c r="AB58" s="32">
        <f>IFERROR(IF(求节点([1]基础状态预期!$D$107:$D$145,[1]基础状态预期!X$107:X$145,$C58)&lt;=0,0,求节点([1]基础状态预期!$D$107:$D$145,[1]基础状态预期!X$107:X$145,$C58)),0)</f>
        <v>106</v>
      </c>
      <c r="AC58" s="32">
        <f>IFERROR(IF(求节点([1]基础状态预期!$D$107:$D$145,[1]基础状态预期!Y$107:Y$145,$C58)&lt;=0,0,求节点([1]基础状态预期!$D$107:$D$145,[1]基础状态预期!Y$107:Y$145,$C58)),0)</f>
        <v>0</v>
      </c>
      <c r="AD58" s="32">
        <f>IFERROR(IF(求节点([1]基础状态预期!$D$107:$D$145,[1]基础状态预期!Z$107:Z$145,$C58)&lt;=0,0,求节点([1]基础状态预期!$D$107:$D$145,[1]基础状态预期!Z$107:Z$145,$C58)),0)</f>
        <v>0</v>
      </c>
      <c r="AE58" s="32">
        <f>IFERROR(IF(求节点([1]基础状态预期!$D$107:$D$145,[1]基础状态预期!AA$107:AA$145,$C58)&lt;=0,0,求节点([1]基础状态预期!$D$107:$D$145,[1]基础状态预期!AA$107:AA$145,$C58)),0)</f>
        <v>0</v>
      </c>
      <c r="AF58" s="32">
        <f>IFERROR(IF(求节点([1]基础状态预期!$D$107:$D$145,[1]基础状态预期!AB$107:AB$145,$C58)&lt;=0,0,求节点([1]基础状态预期!$D$107:$D$145,[1]基础状态预期!AB$107:AB$145,$C58)),0)</f>
        <v>0.93755012689995909</v>
      </c>
      <c r="AG58" s="32">
        <f>IFERROR(IF(求节点([1]基础状态预期!$D$107:$D$145,[1]基础状态预期!AC$107:AC$145,$C58)&lt;=0,0,求节点([1]基础状态预期!$D$107:$D$145,[1]基础状态预期!AC$107:AC$145,$C58)),0)</f>
        <v>2</v>
      </c>
      <c r="AH58" s="32">
        <f>IFERROR(IF(求节点([1]基础状态预期!$D$107:$D$145,[1]基础状态预期!AD$107:AD$145,$C58)&lt;=0,0,求节点([1]基础状态预期!$D$107:$D$145,[1]基础状态预期!AD$107:AD$145,$C58)),0)</f>
        <v>0</v>
      </c>
      <c r="AI58" s="15">
        <f t="shared" si="10"/>
        <v>0</v>
      </c>
      <c r="AJ58" s="15">
        <f t="shared" si="10"/>
        <v>0</v>
      </c>
      <c r="AK58" s="15">
        <f t="shared" si="10"/>
        <v>0</v>
      </c>
      <c r="AL58" s="15">
        <f t="shared" si="10"/>
        <v>30</v>
      </c>
      <c r="AM58" s="15">
        <f t="shared" si="10"/>
        <v>0</v>
      </c>
      <c r="AN58" s="15">
        <v>0</v>
      </c>
      <c r="AO58" s="15">
        <f>IFERROR(IF(求节点([1]各r阵容卡情况!$F$57:$F$73,[1]各r阵容卡情况!G$57:G$73,$C58)&lt;=0,0,求节点([1]各r阵容卡情况!$F$57:$F$73,[1]各r阵容卡情况!G$57:G$73,$C58)),0)</f>
        <v>0</v>
      </c>
      <c r="AP58" s="15">
        <f>IFERROR(IF(求节点([1]各r阵容卡情况!$F$57:$F$73,[1]各r阵容卡情况!H$57:H$73,$C58)&lt;=0,0,求节点([1]各r阵容卡情况!$F$57:$F$73,[1]各r阵容卡情况!H$57:H$73,$C58)),0)</f>
        <v>11.894287164329103</v>
      </c>
      <c r="AQ58" s="15">
        <f>IFERROR(IF(求节点([1]各r阵容卡情况!$F$57:$F$73,[1]各r阵容卡情况!I$57:I$73,$C58)&lt;=0,0,求节点([1]各r阵容卡情况!$F$57:$F$73,[1]各r阵容卡情况!I$57:I$73,$C58)),0)</f>
        <v>6</v>
      </c>
      <c r="AR58" s="15">
        <f>IFERROR(IF(求节点([1]各r阵容卡情况!$F$57:$F$73,[1]各r阵容卡情况!J$57:J$73,$C58)&lt;=0,0,求节点([1]各r阵容卡情况!$F$57:$F$73,[1]各r阵容卡情况!J$57:J$73,$C58)),0)</f>
        <v>0</v>
      </c>
      <c r="AS58" s="15">
        <v>0</v>
      </c>
      <c r="AT58" s="15">
        <f>IFERROR(IF(求节点([1]各r阵容卡情况!$F$57:$F$73,[1]各r阵容卡情况!K$57:K$73,$C58)&lt;=0,0,求节点([1]各r阵容卡情况!$F$57:$F$73,[1]各r阵容卡情况!K$57:K$73,$C58)),0)</f>
        <v>3</v>
      </c>
      <c r="AU58" s="15">
        <f>IFERROR(IF(求节点([1]各r阵容卡情况!$F$57:$F$73,[1]各r阵容卡情况!L$57:L$73,$C58)&lt;=0,0,求节点([1]各r阵容卡情况!$F$57:$F$73,[1]各r阵容卡情况!L$57:L$73,$C58)),0)</f>
        <v>6</v>
      </c>
      <c r="AV58" s="15">
        <f>IFERROR(IF(求节点([1]各r阵容卡情况!$F$57:$F$73,[1]各r阵容卡情况!M$57:M$73,$C58)&lt;=0,0,求节点([1]各r阵容卡情况!$F$57:$F$73,[1]各r阵容卡情况!M$57:M$73,$C58)),0)</f>
        <v>3.7479921054935326</v>
      </c>
      <c r="AW58" s="15">
        <f>IFERROR(IF(求节点([1]各r阵容卡情况!$F$57:$F$73,[1]各r阵容卡情况!N$57:N$73,$C58)&lt;=0,0,求节点([1]各r阵容卡情况!$F$57:$F$73,[1]各r阵容卡情况!N$57:N$73,$C58)),0)</f>
        <v>0</v>
      </c>
      <c r="AX58" s="15">
        <f t="shared" si="11"/>
        <v>0</v>
      </c>
      <c r="AY58" s="15">
        <f t="shared" si="11"/>
        <v>15</v>
      </c>
      <c r="AZ58" s="15">
        <f t="shared" si="11"/>
        <v>40</v>
      </c>
      <c r="BA58" s="15">
        <f t="shared" si="11"/>
        <v>43</v>
      </c>
      <c r="BB58" s="15">
        <f t="shared" si="11"/>
        <v>50</v>
      </c>
      <c r="BC58" s="15">
        <v>0</v>
      </c>
      <c r="BD58" s="15">
        <f>IFERROR(IF(求节点([1]各r阵容卡情况!$F$57:$F$73,[1]各r阵容卡情况!S$57:S$73,$C58)&lt;=0,0,求节点([1]各r阵容卡情况!$F$57:$F$73,[1]各r阵容卡情况!S$57:S$73,$C58)),0)</f>
        <v>2.12</v>
      </c>
      <c r="BE58" s="15">
        <f>IFERROR(IF(求节点([1]各r阵容卡情况!$F$57:$F$73,[1]各r阵容卡情况!T$57:T$73,$C58)&lt;=0,0,求节点([1]各r阵容卡情况!$F$57:$F$73,[1]各r阵容卡情况!T$57:T$73,$C58)),0)</f>
        <v>2.12</v>
      </c>
      <c r="BF58" s="15">
        <f>IFERROR(IF(求节点([1]各r阵容卡情况!$F$57:$F$73,[1]各r阵容卡情况!U$57:U$73,$C58)&lt;=0,0,求节点([1]各r阵容卡情况!$F$57:$F$73,[1]各r阵容卡情况!U$57:U$73,$C58)),0)</f>
        <v>2.12</v>
      </c>
      <c r="BG58" s="15">
        <f>IFERROR(IF(求节点([1]各r阵容卡情况!$F$57:$F$73,[1]各r阵容卡情况!V$57:V$73,$C58)&lt;=0,0,求节点([1]各r阵容卡情况!$F$57:$F$73,[1]各r阵容卡情况!V$57:V$73,$C58)),0)</f>
        <v>2.12</v>
      </c>
      <c r="BH58" s="15">
        <f t="shared" si="18"/>
        <v>10</v>
      </c>
      <c r="BI58" s="15">
        <f t="shared" si="18"/>
        <v>10</v>
      </c>
      <c r="BJ58" s="15">
        <f t="shared" si="13"/>
        <v>53</v>
      </c>
      <c r="BK58" s="15">
        <f t="shared" si="19"/>
        <v>53</v>
      </c>
      <c r="BL58" s="15">
        <f t="shared" si="19"/>
        <v>53</v>
      </c>
      <c r="BM58" s="15">
        <v>0</v>
      </c>
      <c r="BN58" s="15">
        <f>IFERROR(IF(求节点([1]各r阵容卡情况!$F$57:$F$73,[1]各r阵容卡情况!AA$57:AA$73,$C58)&lt;=0,0,求节点([1]各r阵容卡情况!$F$57:$F$73,[1]各r阵容卡情况!AA$57:AA$73,$C58)),0)</f>
        <v>0</v>
      </c>
      <c r="BO58" s="15">
        <f>IFERROR(IF(求节点([1]各r阵容卡情况!$F$57:$F$73,[1]各r阵容卡情况!AB$57:AB$73,$C58)&lt;=0,0,求节点([1]各r阵容卡情况!$F$57:$F$73,[1]各r阵容卡情况!AB$57:AB$73,$C58)),0)</f>
        <v>2</v>
      </c>
      <c r="BP58" s="15">
        <f>IFERROR(IF(求节点([1]各r阵容卡情况!$F$57:$F$73,[1]各r阵容卡情况!AC$57:AC$73,$C58)&lt;=0,0,求节点([1]各r阵容卡情况!$F$57:$F$73,[1]各r阵容卡情况!AC$57:AC$73,$C58)),0)</f>
        <v>2</v>
      </c>
      <c r="BQ58" s="15">
        <f>IFERROR(IF(求节点([1]各r阵容卡情况!$F$57:$F$73,[1]各r阵容卡情况!AD$57:AD$73,$C58)&lt;=0,0,求节点([1]各r阵容卡情况!$F$57:$F$73,[1]各r阵容卡情况!AD$57:AD$73,$C58)),0)</f>
        <v>2</v>
      </c>
      <c r="BR58" s="15">
        <f t="shared" si="15"/>
        <v>0</v>
      </c>
      <c r="BS58" s="15">
        <f t="shared" si="15"/>
        <v>0</v>
      </c>
      <c r="BT58" s="15">
        <f t="shared" si="15"/>
        <v>4</v>
      </c>
      <c r="BU58" s="15">
        <f t="shared" si="15"/>
        <v>30</v>
      </c>
      <c r="BV58" s="15">
        <f t="shared" si="15"/>
        <v>80</v>
      </c>
      <c r="CH58" s="27">
        <f t="shared" si="16"/>
        <v>0</v>
      </c>
      <c r="CI58" s="27">
        <f t="shared" si="16"/>
        <v>0</v>
      </c>
      <c r="CJ58" s="27">
        <f t="shared" si="16"/>
        <v>11.894287164329103</v>
      </c>
      <c r="CK58" s="27">
        <f t="shared" si="16"/>
        <v>6</v>
      </c>
      <c r="CL58" s="27">
        <f t="shared" si="16"/>
        <v>0</v>
      </c>
    </row>
    <row r="59" spans="3:90" x14ac:dyDescent="0.15">
      <c r="C59" s="15">
        <v>54</v>
      </c>
      <c r="D59" s="15">
        <v>24</v>
      </c>
      <c r="E59" s="32">
        <f>IFERROR(IF(求节点([1]基础状态预期!$D$107:$D$145,[1]基础状态预期!F$107:F$145,$C59)&lt;=0,0,求节点([1]基础状态预期!$D$107:$D$145,[1]基础状态预期!F$107:F$145,$C59)),0)</f>
        <v>0</v>
      </c>
      <c r="F59" s="32">
        <f>IFERROR(IF(求节点([1]基础状态预期!$D$107:$D$145,[1]基础状态预期!G$107:G$145,$C59)&lt;=0,0,求节点([1]基础状态预期!$D$107:$D$145,[1]基础状态预期!G$107:G$145,$C59)),0)</f>
        <v>0</v>
      </c>
      <c r="G59" s="32">
        <f>IFERROR(IF(求节点([1]基础状态预期!$D$107:$D$145,[1]基础状态预期!H$107:H$145,$C59)&lt;=0,0,求节点([1]基础状态预期!$D$107:$D$145,[1]基础状态预期!H$107:H$145,$C59)),0)</f>
        <v>0</v>
      </c>
      <c r="H59" s="32">
        <f>IFERROR(IF(求节点([1]基础状态预期!$D$107:$D$145,[1]基础状态预期!I$107:I$145,$C59)&lt;=0,0,求节点([1]基础状态预期!$D$107:$D$145,[1]基础状态预期!I$107:I$145,$C59)),0)</f>
        <v>4.8660634090208141</v>
      </c>
      <c r="I59" s="32">
        <f>IFERROR(IF(求节点([1]基础状态预期!$D$107:$D$145,[1]基础状态预期!J$107:J$145,$C59)&lt;=0,0,求节点([1]基础状态预期!$D$107:$D$145,[1]基础状态预期!J$107:J$145,$C59)),0)</f>
        <v>1.1339365909791863</v>
      </c>
      <c r="J59" s="32">
        <f>IFERROR(IF(求节点([1]基础状态预期!$D$107:$D$145,[1]基础状态预期!K$107:K$145,$C59)&lt;=0,0,求节点([1]基础状态预期!$D$107:$D$145,[1]基础状态预期!K$107:K$145,$C59)),0)</f>
        <v>0</v>
      </c>
      <c r="K59" s="32">
        <f>IFERROR(IF(求节点([1]基础状态预期!$D$107:$D$145,[1]基础状态预期!L$107:L$145,$C59)&lt;=0,0,求节点([1]基础状态预期!$D$107:$D$145,[1]基础状态预期!L$107:L$145,$C59)),0)</f>
        <v>0</v>
      </c>
      <c r="L59" s="32">
        <f>IFERROR(IF(求节点([1]基础状态预期!$D$107:$D$145,[1]基础状态预期!M$107:M$145,$C59)&lt;=0,0,求节点([1]基础状态预期!$D$107:$D$145,[1]基础状态预期!M$107:M$145,$C59)),0)</f>
        <v>0</v>
      </c>
      <c r="M59" s="32">
        <f>IFERROR(IF(求节点([1]基础状态预期!$D$107:$D$145,[1]基础状态预期!N$107:N$145,$C59)&lt;=0,0,求节点([1]基础状态预期!$D$107:$D$145,[1]基础状态预期!N$107:N$145,$C59)),0)</f>
        <v>3.8685614721096728</v>
      </c>
      <c r="N59" s="32">
        <f>IFERROR(IF(求节点([1]基础状态预期!$D$107:$D$145,[1]基础状态预期!O$107:O$145,$C59)&lt;=0,0,求节点([1]基础状态预期!$D$107:$D$145,[1]基础状态预期!O$107:O$145,$C59)),0)</f>
        <v>0.13809394017551876</v>
      </c>
      <c r="O59" s="32">
        <f t="shared" si="5"/>
        <v>0</v>
      </c>
      <c r="P59" s="32">
        <f t="shared" si="6"/>
        <v>6</v>
      </c>
      <c r="Q59" s="32">
        <f t="shared" si="7"/>
        <v>10</v>
      </c>
      <c r="R59" s="32">
        <f t="shared" si="8"/>
        <v>43</v>
      </c>
      <c r="S59" s="32">
        <f t="shared" si="9"/>
        <v>50</v>
      </c>
      <c r="T59" s="32">
        <f>IFERROR(IF(求节点([1]基础状态预期!$D$107:$D$145,[1]基础状态预期!P$107:P$145,$C59)&lt;=0,0,求节点([1]基础状态预期!$D$107:$D$145,[1]基础状态预期!P$107:P$145,$C59)),0)</f>
        <v>0</v>
      </c>
      <c r="U59" s="32">
        <f>IFERROR(IF(求节点([1]基础状态预期!$D$107:$D$145,[1]基础状态预期!Q$107:Q$145,$C59)&lt;=0,0,求节点([1]基础状态预期!$D$107:$D$145,[1]基础状态预期!Q$107:Q$145,$C59)),0)</f>
        <v>0</v>
      </c>
      <c r="V59" s="32">
        <f>IFERROR(IF(求节点([1]基础状态预期!$D$107:$D$145,[1]基础状态预期!R$107:R$145,$C59)&lt;=0,0,求节点([1]基础状态预期!$D$107:$D$145,[1]基础状态预期!R$107:R$145,$C59)),0)</f>
        <v>2.16</v>
      </c>
      <c r="W59" s="32">
        <f>IFERROR(IF(求节点([1]基础状态预期!$D$107:$D$145,[1]基础状态预期!S$107:S$145,$C59)&lt;=0,0,求节点([1]基础状态预期!$D$107:$D$145,[1]基础状态预期!S$107:S$145,$C59)),0)</f>
        <v>2.16</v>
      </c>
      <c r="X59" s="32">
        <f>IFERROR(IF(求节点([1]基础状态预期!$D$107:$D$145,[1]基础状态预期!T$107:T$145,$C59)&lt;=0,0,求节点([1]基础状态预期!$D$107:$D$145,[1]基础状态预期!T$107:T$145,$C59)),0)</f>
        <v>2.16</v>
      </c>
      <c r="Y59" s="32">
        <f>IFERROR(IF(求节点([1]基础状态预期!$D$107:$D$145,[1]基础状态预期!U$107:U$145,$C59)&lt;=0,0,求节点([1]基础状态预期!$D$107:$D$145,[1]基础状态预期!U$107:U$145,$C59)),0)</f>
        <v>0</v>
      </c>
      <c r="Z59" s="32">
        <f>IFERROR(IF(求节点([1]基础状态预期!$D$107:$D$145,[1]基础状态预期!V$107:V$145,$C59)&lt;=0,0,求节点([1]基础状态预期!$D$107:$D$145,[1]基础状态预期!V$107:V$145,$C59)),0)</f>
        <v>0</v>
      </c>
      <c r="AA59" s="32">
        <f>IFERROR(IF(求节点([1]基础状态预期!$D$107:$D$145,[1]基础状态预期!W$107:W$145,$C59)&lt;=0,0,求节点([1]基础状态预期!$D$107:$D$145,[1]基础状态预期!W$107:W$145,$C59)),0)</f>
        <v>108</v>
      </c>
      <c r="AB59" s="32">
        <f>IFERROR(IF(求节点([1]基础状态预期!$D$107:$D$145,[1]基础状态预期!X$107:X$145,$C59)&lt;=0,0,求节点([1]基础状态预期!$D$107:$D$145,[1]基础状态预期!X$107:X$145,$C59)),0)</f>
        <v>108</v>
      </c>
      <c r="AC59" s="32">
        <f>IFERROR(IF(求节点([1]基础状态预期!$D$107:$D$145,[1]基础状态预期!Y$107:Y$145,$C59)&lt;=0,0,求节点([1]基础状态预期!$D$107:$D$145,[1]基础状态预期!Y$107:Y$145,$C59)),0)</f>
        <v>108</v>
      </c>
      <c r="AD59" s="32">
        <f>IFERROR(IF(求节点([1]基础状态预期!$D$107:$D$145,[1]基础状态预期!Z$107:Z$145,$C59)&lt;=0,0,求节点([1]基础状态预期!$D$107:$D$145,[1]基础状态预期!Z$107:Z$145,$C59)),0)</f>
        <v>0</v>
      </c>
      <c r="AE59" s="32">
        <f>IFERROR(IF(求节点([1]基础状态预期!$D$107:$D$145,[1]基础状态预期!AA$107:AA$145,$C59)&lt;=0,0,求节点([1]基础状态预期!$D$107:$D$145,[1]基础状态预期!AA$107:AA$145,$C59)),0)</f>
        <v>0</v>
      </c>
      <c r="AF59" s="32">
        <f>IFERROR(IF(求节点([1]基础状态预期!$D$107:$D$145,[1]基础状态预期!AB$107:AB$145,$C59)&lt;=0,0,求节点([1]基础状态预期!$D$107:$D$145,[1]基础状态预期!AB$107:AB$145,$C59)),0)</f>
        <v>0.95523975193580735</v>
      </c>
      <c r="AG59" s="32">
        <f>IFERROR(IF(求节点([1]基础状态预期!$D$107:$D$145,[1]基础状态预期!AC$107:AC$145,$C59)&lt;=0,0,求节点([1]基础状态预期!$D$107:$D$145,[1]基础状态预期!AC$107:AC$145,$C59)),0)</f>
        <v>2</v>
      </c>
      <c r="AH59" s="32">
        <f>IFERROR(IF(求节点([1]基础状态预期!$D$107:$D$145,[1]基础状态预期!AD$107:AD$145,$C59)&lt;=0,0,求节点([1]基础状态预期!$D$107:$D$145,[1]基础状态预期!AD$107:AD$145,$C59)),0)</f>
        <v>2</v>
      </c>
      <c r="AI59" s="15">
        <f t="shared" si="10"/>
        <v>0</v>
      </c>
      <c r="AJ59" s="15">
        <f t="shared" si="10"/>
        <v>0</v>
      </c>
      <c r="AK59" s="15">
        <f t="shared" si="10"/>
        <v>0</v>
      </c>
      <c r="AL59" s="15">
        <f t="shared" si="10"/>
        <v>30</v>
      </c>
      <c r="AM59" s="15">
        <f t="shared" si="10"/>
        <v>80</v>
      </c>
      <c r="AN59" s="15">
        <v>0</v>
      </c>
      <c r="AO59" s="15">
        <f>IFERROR(IF(求节点([1]各r阵容卡情况!$F$57:$F$73,[1]各r阵容卡情况!G$57:G$73,$C59)&lt;=0,0,求节点([1]各r阵容卡情况!$F$57:$F$73,[1]各r阵容卡情况!G$57:G$73,$C59)),0)</f>
        <v>0</v>
      </c>
      <c r="AP59" s="15">
        <f>IFERROR(IF(求节点([1]各r阵容卡情况!$F$57:$F$73,[1]各r阵容卡情况!H$57:H$73,$C59)&lt;=0,0,求节点([1]各r阵容卡情况!$F$57:$F$73,[1]各r阵容卡情况!H$57:H$73,$C59)),0)</f>
        <v>12.267873181958372</v>
      </c>
      <c r="AQ59" s="15">
        <f>IFERROR(IF(求节点([1]各r阵容卡情况!$F$57:$F$73,[1]各r阵容卡情况!I$57:I$73,$C59)&lt;=0,0,求节点([1]各r阵容卡情况!$F$57:$F$73,[1]各r阵容卡情况!I$57:I$73,$C59)),0)</f>
        <v>6.2678731819583726</v>
      </c>
      <c r="AR59" s="15">
        <f>IFERROR(IF(求节点([1]各r阵容卡情况!$F$57:$F$73,[1]各r阵容卡情况!J$57:J$73,$C59)&lt;=0,0,求节点([1]各r阵容卡情况!$F$57:$F$73,[1]各r阵容卡情况!J$57:J$73,$C59)),0)</f>
        <v>0</v>
      </c>
      <c r="AS59" s="15">
        <v>0</v>
      </c>
      <c r="AT59" s="15">
        <f>IFERROR(IF(求节点([1]各r阵容卡情况!$F$57:$F$73,[1]各r阵容卡情况!K$57:K$73,$C59)&lt;=0,0,求节点([1]各r阵容卡情况!$F$57:$F$73,[1]各r阵容卡情况!K$57:K$73,$C59)),0)</f>
        <v>3</v>
      </c>
      <c r="AU59" s="15">
        <f>IFERROR(IF(求节点([1]各r阵容卡情况!$F$57:$F$73,[1]各r阵容卡情况!L$57:L$73,$C59)&lt;=0,0,求节点([1]各r阵容卡情况!$F$57:$F$73,[1]各r阵容卡情况!L$57:L$73,$C59)),0)</f>
        <v>6</v>
      </c>
      <c r="AV59" s="15">
        <f>IFERROR(IF(求节点([1]各r阵容卡情况!$F$57:$F$73,[1]各r阵容卡情况!M$57:M$73,$C59)&lt;=0,0,求节点([1]各r阵容卡情况!$F$57:$F$73,[1]各r阵容卡情况!M$57:M$73,$C59)),0)</f>
        <v>3.8685614721096728</v>
      </c>
      <c r="AW59" s="15">
        <f>IFERROR(IF(求节点([1]各r阵容卡情况!$F$57:$F$73,[1]各r阵容卡情况!N$57:N$73,$C59)&lt;=0,0,求节点([1]各r阵容卡情况!$F$57:$F$73,[1]各r阵容卡情况!N$57:N$73,$C59)),0)</f>
        <v>0.13809394017551876</v>
      </c>
      <c r="AX59" s="15">
        <f t="shared" si="11"/>
        <v>0</v>
      </c>
      <c r="AY59" s="15">
        <f t="shared" si="11"/>
        <v>15</v>
      </c>
      <c r="AZ59" s="15">
        <f t="shared" si="11"/>
        <v>40</v>
      </c>
      <c r="BA59" s="15">
        <f t="shared" si="11"/>
        <v>43</v>
      </c>
      <c r="BB59" s="15">
        <f t="shared" si="11"/>
        <v>50</v>
      </c>
      <c r="BC59" s="15">
        <v>0</v>
      </c>
      <c r="BD59" s="15">
        <f>IFERROR(IF(求节点([1]各r阵容卡情况!$F$57:$F$73,[1]各r阵容卡情况!S$57:S$73,$C59)&lt;=0,0,求节点([1]各r阵容卡情况!$F$57:$F$73,[1]各r阵容卡情况!S$57:S$73,$C59)),0)</f>
        <v>2.16</v>
      </c>
      <c r="BE59" s="15">
        <f>IFERROR(IF(求节点([1]各r阵容卡情况!$F$57:$F$73,[1]各r阵容卡情况!T$57:T$73,$C59)&lt;=0,0,求节点([1]各r阵容卡情况!$F$57:$F$73,[1]各r阵容卡情况!T$57:T$73,$C59)),0)</f>
        <v>2.16</v>
      </c>
      <c r="BF59" s="15">
        <f>IFERROR(IF(求节点([1]各r阵容卡情况!$F$57:$F$73,[1]各r阵容卡情况!U$57:U$73,$C59)&lt;=0,0,求节点([1]各r阵容卡情况!$F$57:$F$73,[1]各r阵容卡情况!U$57:U$73,$C59)),0)</f>
        <v>2.16</v>
      </c>
      <c r="BG59" s="15">
        <f>IFERROR(IF(求节点([1]各r阵容卡情况!$F$57:$F$73,[1]各r阵容卡情况!V$57:V$73,$C59)&lt;=0,0,求节点([1]各r阵容卡情况!$F$57:$F$73,[1]各r阵容卡情况!V$57:V$73,$C59)),0)</f>
        <v>2.16</v>
      </c>
      <c r="BH59" s="15">
        <f t="shared" si="18"/>
        <v>10</v>
      </c>
      <c r="BI59" s="15">
        <f t="shared" si="18"/>
        <v>10</v>
      </c>
      <c r="BJ59" s="15">
        <f t="shared" si="13"/>
        <v>54</v>
      </c>
      <c r="BK59" s="15">
        <f t="shared" si="19"/>
        <v>54</v>
      </c>
      <c r="BL59" s="15">
        <f t="shared" si="19"/>
        <v>54</v>
      </c>
      <c r="BM59" s="15">
        <v>0</v>
      </c>
      <c r="BN59" s="15">
        <f>IFERROR(IF(求节点([1]各r阵容卡情况!$F$57:$F$73,[1]各r阵容卡情况!AA$57:AA$73,$C59)&lt;=0,0,求节点([1]各r阵容卡情况!$F$57:$F$73,[1]各r阵容卡情况!AA$57:AA$73,$C59)),0)</f>
        <v>0</v>
      </c>
      <c r="BO59" s="15">
        <f>IFERROR(IF(求节点([1]各r阵容卡情况!$F$57:$F$73,[1]各r阵容卡情况!AB$57:AB$73,$C59)&lt;=0,0,求节点([1]各r阵容卡情况!$F$57:$F$73,[1]各r阵容卡情况!AB$57:AB$73,$C59)),0)</f>
        <v>2</v>
      </c>
      <c r="BP59" s="15">
        <f>IFERROR(IF(求节点([1]各r阵容卡情况!$F$57:$F$73,[1]各r阵容卡情况!AC$57:AC$73,$C59)&lt;=0,0,求节点([1]各r阵容卡情况!$F$57:$F$73,[1]各r阵容卡情况!AC$57:AC$73,$C59)),0)</f>
        <v>2</v>
      </c>
      <c r="BQ59" s="15">
        <f>IFERROR(IF(求节点([1]各r阵容卡情况!$F$57:$F$73,[1]各r阵容卡情况!AD$57:AD$73,$C59)&lt;=0,0,求节点([1]各r阵容卡情况!$F$57:$F$73,[1]各r阵容卡情况!AD$57:AD$73,$C59)),0)</f>
        <v>2</v>
      </c>
      <c r="BR59" s="15">
        <f t="shared" si="15"/>
        <v>0</v>
      </c>
      <c r="BS59" s="15">
        <f t="shared" si="15"/>
        <v>0</v>
      </c>
      <c r="BT59" s="15">
        <f t="shared" si="15"/>
        <v>4</v>
      </c>
      <c r="BU59" s="15">
        <f t="shared" si="15"/>
        <v>30</v>
      </c>
      <c r="BV59" s="15">
        <f t="shared" si="15"/>
        <v>80</v>
      </c>
      <c r="CH59" s="27">
        <f t="shared" si="16"/>
        <v>0</v>
      </c>
      <c r="CI59" s="27">
        <f t="shared" si="16"/>
        <v>0</v>
      </c>
      <c r="CJ59" s="27">
        <f t="shared" si="16"/>
        <v>11.913289755902195</v>
      </c>
      <c r="CK59" s="27">
        <f t="shared" si="16"/>
        <v>6.086710244097806</v>
      </c>
      <c r="CL59" s="27">
        <f t="shared" si="16"/>
        <v>0</v>
      </c>
    </row>
    <row r="60" spans="3:90" x14ac:dyDescent="0.15">
      <c r="C60" s="15">
        <v>55</v>
      </c>
      <c r="D60" s="15">
        <v>24</v>
      </c>
      <c r="E60" s="32">
        <f>IFERROR(IF(求节点([1]基础状态预期!$D$107:$D$145,[1]基础状态预期!F$107:F$145,$C60)&lt;=0,0,求节点([1]基础状态预期!$D$107:$D$145,[1]基础状态预期!F$107:F$145,$C60)),0)</f>
        <v>0</v>
      </c>
      <c r="F60" s="32">
        <f>IFERROR(IF(求节点([1]基础状态预期!$D$107:$D$145,[1]基础状态预期!G$107:G$145,$C60)&lt;=0,0,求节点([1]基础状态预期!$D$107:$D$145,[1]基础状态预期!G$107:G$145,$C60)),0)</f>
        <v>0</v>
      </c>
      <c r="G60" s="32">
        <f>IFERROR(IF(求节点([1]基础状态预期!$D$107:$D$145,[1]基础状态预期!H$107:H$145,$C60)&lt;=0,0,求节点([1]基础状态预期!$D$107:$D$145,[1]基础状态预期!H$107:H$145,$C60)),0)</f>
        <v>0</v>
      </c>
      <c r="H60" s="32">
        <f>IFERROR(IF(求节点([1]基础状态预期!$D$107:$D$145,[1]基础状态预期!I$107:I$145,$C60)&lt;=0,0,求节点([1]基础状态预期!$D$107:$D$145,[1]基础状态预期!I$107:I$145,$C60)),0)</f>
        <v>4.6959452435807858</v>
      </c>
      <c r="I60" s="32">
        <f>IFERROR(IF(求节点([1]基础状态预期!$D$107:$D$145,[1]基础状态预期!J$107:J$145,$C60)&lt;=0,0,求节点([1]基础状态预期!$D$107:$D$145,[1]基础状态预期!J$107:J$145,$C60)),0)</f>
        <v>1.3040547564192138</v>
      </c>
      <c r="J60" s="32">
        <f>IFERROR(IF(求节点([1]基础状态预期!$D$107:$D$145,[1]基础状态预期!K$107:K$145,$C60)&lt;=0,0,求节点([1]基础状态预期!$D$107:$D$145,[1]基础状态预期!K$107:K$145,$C60)),0)</f>
        <v>0</v>
      </c>
      <c r="K60" s="32">
        <f>IFERROR(IF(求节点([1]基础状态预期!$D$107:$D$145,[1]基础状态预期!L$107:L$145,$C60)&lt;=0,0,求节点([1]基础状态预期!$D$107:$D$145,[1]基础状态预期!L$107:L$145,$C60)),0)</f>
        <v>0</v>
      </c>
      <c r="L60" s="32">
        <f>IFERROR(IF(求节点([1]基础状态预期!$D$107:$D$145,[1]基础状态预期!M$107:M$145,$C60)&lt;=0,0,求节点([1]基础状态预期!$D$107:$D$145,[1]基础状态预期!M$107:M$145,$C60)),0)</f>
        <v>0</v>
      </c>
      <c r="M60" s="32">
        <f>IFERROR(IF(求节点([1]基础状态预期!$D$107:$D$145,[1]基础状态预期!N$107:N$145,$C60)&lt;=0,0,求节点([1]基础状态预期!$D$107:$D$145,[1]基础状态预期!N$107:N$145,$C60)),0)</f>
        <v>3.9898585185722681</v>
      </c>
      <c r="N60" s="32">
        <f>IFERROR(IF(求节点([1]基础状态预期!$D$107:$D$145,[1]基础状态预期!O$107:O$145,$C60)&lt;=0,0,求节点([1]基础状态预期!$D$107:$D$145,[1]基础状态预期!O$107:O$145,$C60)),0)</f>
        <v>0.31349251937853029</v>
      </c>
      <c r="O60" s="32">
        <f t="shared" si="5"/>
        <v>0</v>
      </c>
      <c r="P60" s="32">
        <f t="shared" si="6"/>
        <v>6</v>
      </c>
      <c r="Q60" s="32">
        <f t="shared" si="7"/>
        <v>10</v>
      </c>
      <c r="R60" s="32">
        <f t="shared" si="8"/>
        <v>43</v>
      </c>
      <c r="S60" s="32">
        <f t="shared" si="9"/>
        <v>50</v>
      </c>
      <c r="T60" s="32">
        <f>IFERROR(IF(求节点([1]基础状态预期!$D$107:$D$145,[1]基础状态预期!P$107:P$145,$C60)&lt;=0,0,求节点([1]基础状态预期!$D$107:$D$145,[1]基础状态预期!P$107:P$145,$C60)),0)</f>
        <v>0</v>
      </c>
      <c r="U60" s="32">
        <f>IFERROR(IF(求节点([1]基础状态预期!$D$107:$D$145,[1]基础状态预期!Q$107:Q$145,$C60)&lt;=0,0,求节点([1]基础状态预期!$D$107:$D$145,[1]基础状态预期!Q$107:Q$145,$C60)),0)</f>
        <v>0</v>
      </c>
      <c r="V60" s="32">
        <f>IFERROR(IF(求节点([1]基础状态预期!$D$107:$D$145,[1]基础状态预期!R$107:R$145,$C60)&lt;=0,0,求节点([1]基础状态预期!$D$107:$D$145,[1]基础状态预期!R$107:R$145,$C60)),0)</f>
        <v>2.1999999999999997</v>
      </c>
      <c r="W60" s="32">
        <f>IFERROR(IF(求节点([1]基础状态预期!$D$107:$D$145,[1]基础状态预期!S$107:S$145,$C60)&lt;=0,0,求节点([1]基础状态预期!$D$107:$D$145,[1]基础状态预期!S$107:S$145,$C60)),0)</f>
        <v>2.2000000000000002</v>
      </c>
      <c r="X60" s="32">
        <f>IFERROR(IF(求节点([1]基础状态预期!$D$107:$D$145,[1]基础状态预期!T$107:T$145,$C60)&lt;=0,0,求节点([1]基础状态预期!$D$107:$D$145,[1]基础状态预期!T$107:T$145,$C60)),0)</f>
        <v>2.2000000000000002</v>
      </c>
      <c r="Y60" s="32">
        <f>IFERROR(IF(求节点([1]基础状态预期!$D$107:$D$145,[1]基础状态预期!U$107:U$145,$C60)&lt;=0,0,求节点([1]基础状态预期!$D$107:$D$145,[1]基础状态预期!U$107:U$145,$C60)),0)</f>
        <v>0</v>
      </c>
      <c r="Z60" s="32">
        <f>IFERROR(IF(求节点([1]基础状态预期!$D$107:$D$145,[1]基础状态预期!V$107:V$145,$C60)&lt;=0,0,求节点([1]基础状态预期!$D$107:$D$145,[1]基础状态预期!V$107:V$145,$C60)),0)</f>
        <v>0</v>
      </c>
      <c r="AA60" s="32">
        <f>IFERROR(IF(求节点([1]基础状态预期!$D$107:$D$145,[1]基础状态预期!W$107:W$145,$C60)&lt;=0,0,求节点([1]基础状态预期!$D$107:$D$145,[1]基础状态预期!W$107:W$145,$C60)),0)</f>
        <v>110</v>
      </c>
      <c r="AB60" s="32">
        <f>IFERROR(IF(求节点([1]基础状态预期!$D$107:$D$145,[1]基础状态预期!X$107:X$145,$C60)&lt;=0,0,求节点([1]基础状态预期!$D$107:$D$145,[1]基础状态预期!X$107:X$145,$C60)),0)</f>
        <v>110</v>
      </c>
      <c r="AC60" s="32">
        <f>IFERROR(IF(求节点([1]基础状态预期!$D$107:$D$145,[1]基础状态预期!Y$107:Y$145,$C60)&lt;=0,0,求节点([1]基础状态预期!$D$107:$D$145,[1]基础状态预期!Y$107:Y$145,$C60)),0)</f>
        <v>110</v>
      </c>
      <c r="AD60" s="32">
        <f>IFERROR(IF(求节点([1]基础状态预期!$D$107:$D$145,[1]基础状态预期!Z$107:Z$145,$C60)&lt;=0,0,求节点([1]基础状态预期!$D$107:$D$145,[1]基础状态预期!Z$107:Z$145,$C60)),0)</f>
        <v>0</v>
      </c>
      <c r="AE60" s="32">
        <f>IFERROR(IF(求节点([1]基础状态预期!$D$107:$D$145,[1]基础状态预期!AA$107:AA$145,$C60)&lt;=0,0,求节点([1]基础状态预期!$D$107:$D$145,[1]基础状态预期!AA$107:AA$145,$C60)),0)</f>
        <v>0</v>
      </c>
      <c r="AF60" s="32">
        <f>IFERROR(IF(求节点([1]基础状态预期!$D$107:$D$145,[1]基础状态预期!AB$107:AB$145,$C60)&lt;=0,0,求节点([1]基础状态预期!$D$107:$D$145,[1]基础状态预期!AB$107:AB$145,$C60)),0)</f>
        <v>0.9729293769716556</v>
      </c>
      <c r="AG60" s="32">
        <f>IFERROR(IF(求节点([1]基础状态预期!$D$107:$D$145,[1]基础状态预期!AC$107:AC$145,$C60)&lt;=0,0,求节点([1]基础状态预期!$D$107:$D$145,[1]基础状态预期!AC$107:AC$145,$C60)),0)</f>
        <v>2</v>
      </c>
      <c r="AH60" s="32">
        <f>IFERROR(IF(求节点([1]基础状态预期!$D$107:$D$145,[1]基础状态预期!AD$107:AD$145,$C60)&lt;=0,0,求节点([1]基础状态预期!$D$107:$D$145,[1]基础状态预期!AD$107:AD$145,$C60)),0)</f>
        <v>2</v>
      </c>
      <c r="AI60" s="15">
        <f t="shared" si="10"/>
        <v>0</v>
      </c>
      <c r="AJ60" s="15">
        <f t="shared" si="10"/>
        <v>0</v>
      </c>
      <c r="AK60" s="15">
        <f t="shared" si="10"/>
        <v>0</v>
      </c>
      <c r="AL60" s="15">
        <f t="shared" si="10"/>
        <v>30</v>
      </c>
      <c r="AM60" s="15">
        <f t="shared" si="10"/>
        <v>80</v>
      </c>
      <c r="AN60" s="15">
        <v>0</v>
      </c>
      <c r="AO60" s="15">
        <f>IFERROR(IF(求节点([1]各r阵容卡情况!$F$57:$F$73,[1]各r阵容卡情况!G$57:G$73,$C60)&lt;=0,0,求节点([1]各r阵容卡情况!$F$57:$F$73,[1]各r阵容卡情况!G$57:G$73,$C60)),0)</f>
        <v>0</v>
      </c>
      <c r="AP60" s="15">
        <f>IFERROR(IF(求节点([1]各r阵容卡情况!$F$57:$F$73,[1]各r阵容卡情况!H$57:H$73,$C60)&lt;=0,0,求节点([1]各r阵容卡情况!$F$57:$F$73,[1]各r阵容卡情况!H$57:H$73,$C60)),0)</f>
        <v>12.608109512838428</v>
      </c>
      <c r="AQ60" s="15">
        <f>IFERROR(IF(求节点([1]各r阵容卡情况!$F$57:$F$73,[1]各r阵容卡情况!I$57:I$73,$C60)&lt;=0,0,求节点([1]各r阵容卡情况!$F$57:$F$73,[1]各r阵容卡情况!I$57:I$73,$C60)),0)</f>
        <v>6.6081095128384275</v>
      </c>
      <c r="AR60" s="15">
        <f>IFERROR(IF(求节点([1]各r阵容卡情况!$F$57:$F$73,[1]各r阵容卡情况!J$57:J$73,$C60)&lt;=0,0,求节点([1]各r阵容卡情况!$F$57:$F$73,[1]各r阵容卡情况!J$57:J$73,$C60)),0)</f>
        <v>0</v>
      </c>
      <c r="AS60" s="15">
        <v>0</v>
      </c>
      <c r="AT60" s="15">
        <f>IFERROR(IF(求节点([1]各r阵容卡情况!$F$57:$F$73,[1]各r阵容卡情况!K$57:K$73,$C60)&lt;=0,0,求节点([1]各r阵容卡情况!$F$57:$F$73,[1]各r阵容卡情况!K$57:K$73,$C60)),0)</f>
        <v>3</v>
      </c>
      <c r="AU60" s="15">
        <f>IFERROR(IF(求节点([1]各r阵容卡情况!$F$57:$F$73,[1]各r阵容卡情况!L$57:L$73,$C60)&lt;=0,0,求节点([1]各r阵容卡情况!$F$57:$F$73,[1]各r阵容卡情况!L$57:L$73,$C60)),0)</f>
        <v>6</v>
      </c>
      <c r="AV60" s="15">
        <f>IFERROR(IF(求节点([1]各r阵容卡情况!$F$57:$F$73,[1]各r阵容卡情况!M$57:M$73,$C60)&lt;=0,0,求节点([1]各r阵容卡情况!$F$57:$F$73,[1]各r阵容卡情况!M$57:M$73,$C60)),0)</f>
        <v>3.9898585185722681</v>
      </c>
      <c r="AW60" s="15">
        <f>IFERROR(IF(求节点([1]各r阵容卡情况!$F$57:$F$73,[1]各r阵容卡情况!N$57:N$73,$C60)&lt;=0,0,求节点([1]各r阵容卡情况!$F$57:$F$73,[1]各r阵容卡情况!N$57:N$73,$C60)),0)</f>
        <v>0.31349251937853029</v>
      </c>
      <c r="AX60" s="15">
        <f t="shared" si="11"/>
        <v>0</v>
      </c>
      <c r="AY60" s="15">
        <f t="shared" si="11"/>
        <v>15</v>
      </c>
      <c r="AZ60" s="15">
        <f t="shared" si="11"/>
        <v>40</v>
      </c>
      <c r="BA60" s="15">
        <f t="shared" si="11"/>
        <v>43</v>
      </c>
      <c r="BB60" s="15">
        <f t="shared" si="11"/>
        <v>50</v>
      </c>
      <c r="BC60" s="15">
        <v>0</v>
      </c>
      <c r="BD60" s="15">
        <f>IFERROR(IF(求节点([1]各r阵容卡情况!$F$57:$F$73,[1]各r阵容卡情况!S$57:S$73,$C60)&lt;=0,0,求节点([1]各r阵容卡情况!$F$57:$F$73,[1]各r阵容卡情况!S$57:S$73,$C60)),0)</f>
        <v>2.2000000000000002</v>
      </c>
      <c r="BE60" s="15">
        <f>IFERROR(IF(求节点([1]各r阵容卡情况!$F$57:$F$73,[1]各r阵容卡情况!T$57:T$73,$C60)&lt;=0,0,求节点([1]各r阵容卡情况!$F$57:$F$73,[1]各r阵容卡情况!T$57:T$73,$C60)),0)</f>
        <v>2.2000000000000002</v>
      </c>
      <c r="BF60" s="15">
        <f>IFERROR(IF(求节点([1]各r阵容卡情况!$F$57:$F$73,[1]各r阵容卡情况!U$57:U$73,$C60)&lt;=0,0,求节点([1]各r阵容卡情况!$F$57:$F$73,[1]各r阵容卡情况!U$57:U$73,$C60)),0)</f>
        <v>2.2000000000000002</v>
      </c>
      <c r="BG60" s="15">
        <f>IFERROR(IF(求节点([1]各r阵容卡情况!$F$57:$F$73,[1]各r阵容卡情况!V$57:V$73,$C60)&lt;=0,0,求节点([1]各r阵容卡情况!$F$57:$F$73,[1]各r阵容卡情况!V$57:V$73,$C60)),0)</f>
        <v>2.2000000000000002</v>
      </c>
      <c r="BH60" s="15">
        <f t="shared" si="18"/>
        <v>10</v>
      </c>
      <c r="BI60" s="15">
        <f t="shared" si="18"/>
        <v>10</v>
      </c>
      <c r="BJ60" s="15">
        <f t="shared" si="13"/>
        <v>55</v>
      </c>
      <c r="BK60" s="15">
        <f t="shared" si="19"/>
        <v>55</v>
      </c>
      <c r="BL60" s="15">
        <f t="shared" si="19"/>
        <v>55</v>
      </c>
      <c r="BM60" s="15">
        <v>0</v>
      </c>
      <c r="BN60" s="15">
        <f>IFERROR(IF(求节点([1]各r阵容卡情况!$F$57:$F$73,[1]各r阵容卡情况!AA$57:AA$73,$C60)&lt;=0,0,求节点([1]各r阵容卡情况!$F$57:$F$73,[1]各r阵容卡情况!AA$57:AA$73,$C60)),0)</f>
        <v>0</v>
      </c>
      <c r="BO60" s="15">
        <f>IFERROR(IF(求节点([1]各r阵容卡情况!$F$57:$F$73,[1]各r阵容卡情况!AB$57:AB$73,$C60)&lt;=0,0,求节点([1]各r阵容卡情况!$F$57:$F$73,[1]各r阵容卡情况!AB$57:AB$73,$C60)),0)</f>
        <v>2</v>
      </c>
      <c r="BP60" s="15">
        <f>IFERROR(IF(求节点([1]各r阵容卡情况!$F$57:$F$73,[1]各r阵容卡情况!AC$57:AC$73,$C60)&lt;=0,0,求节点([1]各r阵容卡情况!$F$57:$F$73,[1]各r阵容卡情况!AC$57:AC$73,$C60)),0)</f>
        <v>2</v>
      </c>
      <c r="BQ60" s="15">
        <f>IFERROR(IF(求节点([1]各r阵容卡情况!$F$57:$F$73,[1]各r阵容卡情况!AD$57:AD$73,$C60)&lt;=0,0,求节点([1]各r阵容卡情况!$F$57:$F$73,[1]各r阵容卡情况!AD$57:AD$73,$C60)),0)</f>
        <v>2</v>
      </c>
      <c r="BR60" s="15">
        <f t="shared" si="15"/>
        <v>0</v>
      </c>
      <c r="BS60" s="15">
        <f t="shared" si="15"/>
        <v>0</v>
      </c>
      <c r="BT60" s="15">
        <f t="shared" si="15"/>
        <v>4</v>
      </c>
      <c r="BU60" s="15">
        <f t="shared" si="15"/>
        <v>30</v>
      </c>
      <c r="BV60" s="15">
        <f t="shared" si="15"/>
        <v>80</v>
      </c>
      <c r="CH60" s="27">
        <f t="shared" si="16"/>
        <v>0</v>
      </c>
      <c r="CI60" s="27">
        <f t="shared" si="16"/>
        <v>0</v>
      </c>
      <c r="CJ60" s="27">
        <f t="shared" si="16"/>
        <v>11.810126171430747</v>
      </c>
      <c r="CK60" s="27">
        <f t="shared" si="16"/>
        <v>6.1898738285692509</v>
      </c>
      <c r="CL60" s="27">
        <f t="shared" si="16"/>
        <v>0</v>
      </c>
    </row>
    <row r="61" spans="3:90" x14ac:dyDescent="0.15">
      <c r="C61" s="15">
        <v>56</v>
      </c>
      <c r="D61" s="15">
        <v>25</v>
      </c>
      <c r="E61" s="32">
        <f>IFERROR(IF(求节点([1]基础状态预期!$D$107:$D$145,[1]基础状态预期!F$107:F$145,$C61)&lt;=0,0,求节点([1]基础状态预期!$D$107:$D$145,[1]基础状态预期!F$107:F$145,$C61)),0)</f>
        <v>0</v>
      </c>
      <c r="F61" s="32">
        <f>IFERROR(IF(求节点([1]基础状态预期!$D$107:$D$145,[1]基础状态预期!G$107:G$145,$C61)&lt;=0,0,求节点([1]基础状态预期!$D$107:$D$145,[1]基础状态预期!G$107:G$145,$C61)),0)</f>
        <v>0</v>
      </c>
      <c r="G61" s="32">
        <f>IFERROR(IF(求节点([1]基础状态预期!$D$107:$D$145,[1]基础状态预期!H$107:H$145,$C61)&lt;=0,0,求节点([1]基础状态预期!$D$107:$D$145,[1]基础状态预期!H$107:H$145,$C61)),0)</f>
        <v>0</v>
      </c>
      <c r="H61" s="32">
        <f>IFERROR(IF(求节点([1]基础状态预期!$D$107:$D$145,[1]基础状态预期!I$107:I$145,$C61)&lt;=0,0,求节点([1]基础状态预期!$D$107:$D$145,[1]基础状态预期!I$107:I$145,$C61)),0)</f>
        <v>4.5258270781407584</v>
      </c>
      <c r="I61" s="32">
        <f>IFERROR(IF(求节点([1]基础状态预期!$D$107:$D$145,[1]基础状态预期!J$107:J$145,$C61)&lt;=0,0,求节点([1]基础状态预期!$D$107:$D$145,[1]基础状态预期!J$107:J$145,$C61)),0)</f>
        <v>1.4741729218592412</v>
      </c>
      <c r="J61" s="32">
        <f>IFERROR(IF(求节点([1]基础状态预期!$D$107:$D$145,[1]基础状态预期!K$107:K$145,$C61)&lt;=0,0,求节点([1]基础状态预期!$D$107:$D$145,[1]基础状态预期!K$107:K$145,$C61)),0)</f>
        <v>0</v>
      </c>
      <c r="K61" s="32">
        <f>IFERROR(IF(求节点([1]基础状态预期!$D$107:$D$145,[1]基础状态预期!L$107:L$145,$C61)&lt;=0,0,求节点([1]基础状态预期!$D$107:$D$145,[1]基础状态预期!L$107:L$145,$C61)),0)</f>
        <v>0</v>
      </c>
      <c r="L61" s="32">
        <f>IFERROR(IF(求节点([1]基础状态预期!$D$107:$D$145,[1]基础状态预期!M$107:M$145,$C61)&lt;=0,0,求节点([1]基础状态预期!$D$107:$D$145,[1]基础状态预期!M$107:M$145,$C61)),0)</f>
        <v>0</v>
      </c>
      <c r="M61" s="32">
        <f>IFERROR(IF(求节点([1]基础状态预期!$D$107:$D$145,[1]基础状态预期!N$107:N$145,$C61)&lt;=0,0,求节点([1]基础状态预期!$D$107:$D$145,[1]基础状态预期!N$107:N$145,$C61)),0)</f>
        <v>4.1111555650348626</v>
      </c>
      <c r="N61" s="32">
        <f>IFERROR(IF(求节点([1]基础状态预期!$D$107:$D$145,[1]基础状态预期!O$107:O$145,$C61)&lt;=0,0,求节点([1]基础状态预期!$D$107:$D$145,[1]基础状态预期!O$107:O$145,$C61)),0)</f>
        <v>0.48889109858154184</v>
      </c>
      <c r="O61" s="32">
        <f t="shared" si="5"/>
        <v>0</v>
      </c>
      <c r="P61" s="32">
        <f t="shared" si="6"/>
        <v>6</v>
      </c>
      <c r="Q61" s="32">
        <f t="shared" si="7"/>
        <v>10</v>
      </c>
      <c r="R61" s="32">
        <f t="shared" si="8"/>
        <v>50</v>
      </c>
      <c r="S61" s="32">
        <f t="shared" si="9"/>
        <v>50</v>
      </c>
      <c r="T61" s="32">
        <f>IFERROR(IF(求节点([1]基础状态预期!$D$107:$D$145,[1]基础状态预期!P$107:P$145,$C61)&lt;=0,0,求节点([1]基础状态预期!$D$107:$D$145,[1]基础状态预期!P$107:P$145,$C61)),0)</f>
        <v>0</v>
      </c>
      <c r="U61" s="32">
        <f>IFERROR(IF(求节点([1]基础状态预期!$D$107:$D$145,[1]基础状态预期!Q$107:Q$145,$C61)&lt;=0,0,求节点([1]基础状态预期!$D$107:$D$145,[1]基础状态预期!Q$107:Q$145,$C61)),0)</f>
        <v>0</v>
      </c>
      <c r="V61" s="32">
        <f>IFERROR(IF(求节点([1]基础状态预期!$D$107:$D$145,[1]基础状态预期!R$107:R$145,$C61)&lt;=0,0,求节点([1]基础状态预期!$D$107:$D$145,[1]基础状态预期!R$107:R$145,$C61)),0)</f>
        <v>2.2399999999999998</v>
      </c>
      <c r="W61" s="32">
        <f>IFERROR(IF(求节点([1]基础状态预期!$D$107:$D$145,[1]基础状态预期!S$107:S$145,$C61)&lt;=0,0,求节点([1]基础状态预期!$D$107:$D$145,[1]基础状态预期!S$107:S$145,$C61)),0)</f>
        <v>2.2400000000000002</v>
      </c>
      <c r="X61" s="32">
        <f>IFERROR(IF(求节点([1]基础状态预期!$D$107:$D$145,[1]基础状态预期!T$107:T$145,$C61)&lt;=0,0,求节点([1]基础状态预期!$D$107:$D$145,[1]基础状态预期!T$107:T$145,$C61)),0)</f>
        <v>2.2400000000000002</v>
      </c>
      <c r="Y61" s="32">
        <f>IFERROR(IF(求节点([1]基础状态预期!$D$107:$D$145,[1]基础状态预期!U$107:U$145,$C61)&lt;=0,0,求节点([1]基础状态预期!$D$107:$D$145,[1]基础状态预期!U$107:U$145,$C61)),0)</f>
        <v>0</v>
      </c>
      <c r="Z61" s="32">
        <f>IFERROR(IF(求节点([1]基础状态预期!$D$107:$D$145,[1]基础状态预期!V$107:V$145,$C61)&lt;=0,0,求节点([1]基础状态预期!$D$107:$D$145,[1]基础状态预期!V$107:V$145,$C61)),0)</f>
        <v>0</v>
      </c>
      <c r="AA61" s="32">
        <f>IFERROR(IF(求节点([1]基础状态预期!$D$107:$D$145,[1]基础状态预期!W$107:W$145,$C61)&lt;=0,0,求节点([1]基础状态预期!$D$107:$D$145,[1]基础状态预期!W$107:W$145,$C61)),0)</f>
        <v>112</v>
      </c>
      <c r="AB61" s="32">
        <f>IFERROR(IF(求节点([1]基础状态预期!$D$107:$D$145,[1]基础状态预期!X$107:X$145,$C61)&lt;=0,0,求节点([1]基础状态预期!$D$107:$D$145,[1]基础状态预期!X$107:X$145,$C61)),0)</f>
        <v>112</v>
      </c>
      <c r="AC61" s="32">
        <f>IFERROR(IF(求节点([1]基础状态预期!$D$107:$D$145,[1]基础状态预期!Y$107:Y$145,$C61)&lt;=0,0,求节点([1]基础状态预期!$D$107:$D$145,[1]基础状态预期!Y$107:Y$145,$C61)),0)</f>
        <v>112</v>
      </c>
      <c r="AD61" s="32">
        <f>IFERROR(IF(求节点([1]基础状态预期!$D$107:$D$145,[1]基础状态预期!Z$107:Z$145,$C61)&lt;=0,0,求节点([1]基础状态预期!$D$107:$D$145,[1]基础状态预期!Z$107:Z$145,$C61)),0)</f>
        <v>0</v>
      </c>
      <c r="AE61" s="32">
        <f>IFERROR(IF(求节点([1]基础状态预期!$D$107:$D$145,[1]基础状态预期!AA$107:AA$145,$C61)&lt;=0,0,求节点([1]基础状态预期!$D$107:$D$145,[1]基础状态预期!AA$107:AA$145,$C61)),0)</f>
        <v>0</v>
      </c>
      <c r="AF61" s="32">
        <f>IFERROR(IF(求节点([1]基础状态预期!$D$107:$D$145,[1]基础状态预期!AB$107:AB$145,$C61)&lt;=0,0,求节点([1]基础状态预期!$D$107:$D$145,[1]基础状态预期!AB$107:AB$145,$C61)),0)</f>
        <v>0.99061900200750397</v>
      </c>
      <c r="AG61" s="32">
        <f>IFERROR(IF(求节点([1]基础状态预期!$D$107:$D$145,[1]基础状态预期!AC$107:AC$145,$C61)&lt;=0,0,求节点([1]基础状态预期!$D$107:$D$145,[1]基础状态预期!AC$107:AC$145,$C61)),0)</f>
        <v>2</v>
      </c>
      <c r="AH61" s="32">
        <f>IFERROR(IF(求节点([1]基础状态预期!$D$107:$D$145,[1]基础状态预期!AD$107:AD$145,$C61)&lt;=0,0,求节点([1]基础状态预期!$D$107:$D$145,[1]基础状态预期!AD$107:AD$145,$C61)),0)</f>
        <v>2</v>
      </c>
      <c r="AI61" s="15">
        <f t="shared" si="10"/>
        <v>0</v>
      </c>
      <c r="AJ61" s="15">
        <f t="shared" si="10"/>
        <v>0</v>
      </c>
      <c r="AK61" s="15">
        <f t="shared" si="10"/>
        <v>0</v>
      </c>
      <c r="AL61" s="15">
        <f t="shared" si="10"/>
        <v>30</v>
      </c>
      <c r="AM61" s="15">
        <f t="shared" si="10"/>
        <v>80</v>
      </c>
      <c r="AN61" s="15">
        <v>0</v>
      </c>
      <c r="AO61" s="15">
        <f>IFERROR(IF(求节点([1]各r阵容卡情况!$F$57:$F$73,[1]各r阵容卡情况!G$57:G$73,$C61)&lt;=0,0,求节点([1]各r阵容卡情况!$F$57:$F$73,[1]各r阵容卡情况!G$57:G$73,$C61)),0)</f>
        <v>0</v>
      </c>
      <c r="AP61" s="15">
        <f>IFERROR(IF(求节点([1]各r阵容卡情况!$F$57:$F$73,[1]各r阵容卡情况!H$57:H$73,$C61)&lt;=0,0,求节点([1]各r阵容卡情况!$F$57:$F$73,[1]各r阵容卡情况!H$57:H$73,$C61)),0)</f>
        <v>12.948345843718483</v>
      </c>
      <c r="AQ61" s="15">
        <f>IFERROR(IF(求节点([1]各r阵容卡情况!$F$57:$F$73,[1]各r阵容卡情况!I$57:I$73,$C61)&lt;=0,0,求节点([1]各r阵容卡情况!$F$57:$F$73,[1]各r阵容卡情况!I$57:I$73,$C61)),0)</f>
        <v>6.9483458437184824</v>
      </c>
      <c r="AR61" s="15">
        <f>IFERROR(IF(求节点([1]各r阵容卡情况!$F$57:$F$73,[1]各r阵容卡情况!J$57:J$73,$C61)&lt;=0,0,求节点([1]各r阵容卡情况!$F$57:$F$73,[1]各r阵容卡情况!J$57:J$73,$C61)),0)</f>
        <v>0</v>
      </c>
      <c r="AS61" s="15">
        <v>0</v>
      </c>
      <c r="AT61" s="15">
        <f>IFERROR(IF(求节点([1]各r阵容卡情况!$F$57:$F$73,[1]各r阵容卡情况!K$57:K$73,$C61)&lt;=0,0,求节点([1]各r阵容卡情况!$F$57:$F$73,[1]各r阵容卡情况!K$57:K$73,$C61)),0)</f>
        <v>3</v>
      </c>
      <c r="AU61" s="15">
        <f>IFERROR(IF(求节点([1]各r阵容卡情况!$F$57:$F$73,[1]各r阵容卡情况!L$57:L$73,$C61)&lt;=0,0,求节点([1]各r阵容卡情况!$F$57:$F$73,[1]各r阵容卡情况!L$57:L$73,$C61)),0)</f>
        <v>6</v>
      </c>
      <c r="AV61" s="15">
        <f>IFERROR(IF(求节点([1]各r阵容卡情况!$F$57:$F$73,[1]各r阵容卡情况!M$57:M$73,$C61)&lt;=0,0,求节点([1]各r阵容卡情况!$F$57:$F$73,[1]各r阵容卡情况!M$57:M$73,$C61)),0)</f>
        <v>4.1111555650348626</v>
      </c>
      <c r="AW61" s="15">
        <f>IFERROR(IF(求节点([1]各r阵容卡情况!$F$57:$F$73,[1]各r阵容卡情况!N$57:N$73,$C61)&lt;=0,0,求节点([1]各r阵容卡情况!$F$57:$F$73,[1]各r阵容卡情况!N$57:N$73,$C61)),0)</f>
        <v>0.48889109858154184</v>
      </c>
      <c r="AX61" s="15">
        <f t="shared" si="11"/>
        <v>0</v>
      </c>
      <c r="AY61" s="15">
        <f t="shared" si="11"/>
        <v>15</v>
      </c>
      <c r="AZ61" s="15">
        <f t="shared" si="11"/>
        <v>40</v>
      </c>
      <c r="BA61" s="15">
        <f t="shared" si="11"/>
        <v>50</v>
      </c>
      <c r="BB61" s="15">
        <f t="shared" si="11"/>
        <v>50</v>
      </c>
      <c r="BC61" s="15">
        <v>0</v>
      </c>
      <c r="BD61" s="15">
        <f>IFERROR(IF(求节点([1]各r阵容卡情况!$F$57:$F$73,[1]各r阵容卡情况!S$57:S$73,$C61)&lt;=0,0,求节点([1]各r阵容卡情况!$F$57:$F$73,[1]各r阵容卡情况!S$57:S$73,$C61)),0)</f>
        <v>2.2400000000000002</v>
      </c>
      <c r="BE61" s="15">
        <f>IFERROR(IF(求节点([1]各r阵容卡情况!$F$57:$F$73,[1]各r阵容卡情况!T$57:T$73,$C61)&lt;=0,0,求节点([1]各r阵容卡情况!$F$57:$F$73,[1]各r阵容卡情况!T$57:T$73,$C61)),0)</f>
        <v>2.2400000000000002</v>
      </c>
      <c r="BF61" s="15">
        <f>IFERROR(IF(求节点([1]各r阵容卡情况!$F$57:$F$73,[1]各r阵容卡情况!U$57:U$73,$C61)&lt;=0,0,求节点([1]各r阵容卡情况!$F$57:$F$73,[1]各r阵容卡情况!U$57:U$73,$C61)),0)</f>
        <v>2.2400000000000002</v>
      </c>
      <c r="BG61" s="15">
        <f>IFERROR(IF(求节点([1]各r阵容卡情况!$F$57:$F$73,[1]各r阵容卡情况!V$57:V$73,$C61)&lt;=0,0,求节点([1]各r阵容卡情况!$F$57:$F$73,[1]各r阵容卡情况!V$57:V$73,$C61)),0)</f>
        <v>2.2400000000000002</v>
      </c>
      <c r="BH61" s="15">
        <f t="shared" si="18"/>
        <v>10</v>
      </c>
      <c r="BI61" s="15">
        <f t="shared" si="18"/>
        <v>10</v>
      </c>
      <c r="BJ61" s="15">
        <f t="shared" si="13"/>
        <v>56</v>
      </c>
      <c r="BK61" s="15">
        <f t="shared" si="19"/>
        <v>56</v>
      </c>
      <c r="BL61" s="15">
        <f t="shared" si="19"/>
        <v>56</v>
      </c>
      <c r="BM61" s="15">
        <v>0</v>
      </c>
      <c r="BN61" s="15">
        <f>IFERROR(IF(求节点([1]各r阵容卡情况!$F$57:$F$73,[1]各r阵容卡情况!AA$57:AA$73,$C61)&lt;=0,0,求节点([1]各r阵容卡情况!$F$57:$F$73,[1]各r阵容卡情况!AA$57:AA$73,$C61)),0)</f>
        <v>0</v>
      </c>
      <c r="BO61" s="15">
        <f>IFERROR(IF(求节点([1]各r阵容卡情况!$F$57:$F$73,[1]各r阵容卡情况!AB$57:AB$73,$C61)&lt;=0,0,求节点([1]各r阵容卡情况!$F$57:$F$73,[1]各r阵容卡情况!AB$57:AB$73,$C61)),0)</f>
        <v>2</v>
      </c>
      <c r="BP61" s="15">
        <f>IFERROR(IF(求节点([1]各r阵容卡情况!$F$57:$F$73,[1]各r阵容卡情况!AC$57:AC$73,$C61)&lt;=0,0,求节点([1]各r阵容卡情况!$F$57:$F$73,[1]各r阵容卡情况!AC$57:AC$73,$C61)),0)</f>
        <v>2</v>
      </c>
      <c r="BQ61" s="15">
        <f>IFERROR(IF(求节点([1]各r阵容卡情况!$F$57:$F$73,[1]各r阵容卡情况!AD$57:AD$73,$C61)&lt;=0,0,求节点([1]各r阵容卡情况!$F$57:$F$73,[1]各r阵容卡情况!AD$57:AD$73,$C61)),0)</f>
        <v>2</v>
      </c>
      <c r="BR61" s="15">
        <f t="shared" si="15"/>
        <v>0</v>
      </c>
      <c r="BS61" s="15">
        <f t="shared" si="15"/>
        <v>0</v>
      </c>
      <c r="BT61" s="15">
        <f t="shared" si="15"/>
        <v>4</v>
      </c>
      <c r="BU61" s="15">
        <f t="shared" si="15"/>
        <v>30</v>
      </c>
      <c r="BV61" s="15">
        <f t="shared" si="15"/>
        <v>80</v>
      </c>
      <c r="CH61" s="27">
        <f t="shared" si="16"/>
        <v>0</v>
      </c>
      <c r="CI61" s="27">
        <f t="shared" si="16"/>
        <v>0</v>
      </c>
      <c r="CJ61" s="27">
        <f t="shared" si="16"/>
        <v>12.364797871697965</v>
      </c>
      <c r="CK61" s="27">
        <f t="shared" si="16"/>
        <v>6.6352021283020353</v>
      </c>
      <c r="CL61" s="27">
        <f t="shared" si="16"/>
        <v>0</v>
      </c>
    </row>
    <row r="62" spans="3:90" x14ac:dyDescent="0.15">
      <c r="C62" s="15">
        <v>57</v>
      </c>
      <c r="D62" s="15">
        <v>25</v>
      </c>
      <c r="E62" s="32">
        <f>IFERROR(IF(求节点([1]基础状态预期!$D$107:$D$145,[1]基础状态预期!F$107:F$145,$C62)&lt;=0,0,求节点([1]基础状态预期!$D$107:$D$145,[1]基础状态预期!F$107:F$145,$C62)),0)</f>
        <v>0</v>
      </c>
      <c r="F62" s="32">
        <f>IFERROR(IF(求节点([1]基础状态预期!$D$107:$D$145,[1]基础状态预期!G$107:G$145,$C62)&lt;=0,0,求节点([1]基础状态预期!$D$107:$D$145,[1]基础状态预期!G$107:G$145,$C62)),0)</f>
        <v>0</v>
      </c>
      <c r="G62" s="32">
        <f>IFERROR(IF(求节点([1]基础状态预期!$D$107:$D$145,[1]基础状态预期!H$107:H$145,$C62)&lt;=0,0,求节点([1]基础状态预期!$D$107:$D$145,[1]基础状态预期!H$107:H$145,$C62)),0)</f>
        <v>0</v>
      </c>
      <c r="H62" s="32">
        <f>IFERROR(IF(求节点([1]基础状态预期!$D$107:$D$145,[1]基础状态预期!I$107:I$145,$C62)&lt;=0,0,求节点([1]基础状态预期!$D$107:$D$145,[1]基础状态预期!I$107:I$145,$C62)),0)</f>
        <v>4.3557089127007309</v>
      </c>
      <c r="I62" s="32">
        <f>IFERROR(IF(求节点([1]基础状态预期!$D$107:$D$145,[1]基础状态预期!J$107:J$145,$C62)&lt;=0,0,求节点([1]基础状态预期!$D$107:$D$145,[1]基础状态预期!J$107:J$145,$C62)),0)</f>
        <v>1.6442910872992686</v>
      </c>
      <c r="J62" s="32">
        <f>IFERROR(IF(求节点([1]基础状态预期!$D$107:$D$145,[1]基础状态预期!K$107:K$145,$C62)&lt;=0,0,求节点([1]基础状态预期!$D$107:$D$145,[1]基础状态预期!K$107:K$145,$C62)),0)</f>
        <v>0</v>
      </c>
      <c r="K62" s="32">
        <f>IFERROR(IF(求节点([1]基础状态预期!$D$107:$D$145,[1]基础状态预期!L$107:L$145,$C62)&lt;=0,0,求节点([1]基础状态预期!$D$107:$D$145,[1]基础状态预期!L$107:L$145,$C62)),0)</f>
        <v>0</v>
      </c>
      <c r="L62" s="32">
        <f>IFERROR(IF(求节点([1]基础状态预期!$D$107:$D$145,[1]基础状态预期!M$107:M$145,$C62)&lt;=0,0,求节点([1]基础状态预期!$D$107:$D$145,[1]基础状态预期!M$107:M$145,$C62)),0)</f>
        <v>0</v>
      </c>
      <c r="M62" s="32">
        <f>IFERROR(IF(求节点([1]基础状态预期!$D$107:$D$145,[1]基础状态预期!N$107:N$145,$C62)&lt;=0,0,求节点([1]基础状态预期!$D$107:$D$145,[1]基础状态预期!N$107:N$145,$C62)),0)</f>
        <v>4.2324526114974574</v>
      </c>
      <c r="N62" s="32">
        <f>IFERROR(IF(求节点([1]基础状态预期!$D$107:$D$145,[1]基础状态预期!O$107:O$145,$C62)&lt;=0,0,求节点([1]基础状态预期!$D$107:$D$145,[1]基础状态预期!O$107:O$145,$C62)),0)</f>
        <v>0.66428967778455339</v>
      </c>
      <c r="O62" s="32">
        <f t="shared" si="5"/>
        <v>0</v>
      </c>
      <c r="P62" s="32">
        <f t="shared" si="6"/>
        <v>6</v>
      </c>
      <c r="Q62" s="32">
        <f t="shared" si="7"/>
        <v>10</v>
      </c>
      <c r="R62" s="32">
        <f t="shared" si="8"/>
        <v>50</v>
      </c>
      <c r="S62" s="32">
        <f t="shared" si="9"/>
        <v>50</v>
      </c>
      <c r="T62" s="32">
        <f>IFERROR(IF(求节点([1]基础状态预期!$D$107:$D$145,[1]基础状态预期!P$107:P$145,$C62)&lt;=0,0,求节点([1]基础状态预期!$D$107:$D$145,[1]基础状态预期!P$107:P$145,$C62)),0)</f>
        <v>0</v>
      </c>
      <c r="U62" s="32">
        <f>IFERROR(IF(求节点([1]基础状态预期!$D$107:$D$145,[1]基础状态预期!Q$107:Q$145,$C62)&lt;=0,0,求节点([1]基础状态预期!$D$107:$D$145,[1]基础状态预期!Q$107:Q$145,$C62)),0)</f>
        <v>0</v>
      </c>
      <c r="V62" s="32">
        <f>IFERROR(IF(求节点([1]基础状态预期!$D$107:$D$145,[1]基础状态预期!R$107:R$145,$C62)&lt;=0,0,求节点([1]基础状态预期!$D$107:$D$145,[1]基础状态预期!R$107:R$145,$C62)),0)</f>
        <v>2.2799999999999998</v>
      </c>
      <c r="W62" s="32">
        <f>IFERROR(IF(求节点([1]基础状态预期!$D$107:$D$145,[1]基础状态预期!S$107:S$145,$C62)&lt;=0,0,求节点([1]基础状态预期!$D$107:$D$145,[1]基础状态预期!S$107:S$145,$C62)),0)</f>
        <v>2.2800000000000002</v>
      </c>
      <c r="X62" s="32">
        <f>IFERROR(IF(求节点([1]基础状态预期!$D$107:$D$145,[1]基础状态预期!T$107:T$145,$C62)&lt;=0,0,求节点([1]基础状态预期!$D$107:$D$145,[1]基础状态预期!T$107:T$145,$C62)),0)</f>
        <v>2.2800000000000002</v>
      </c>
      <c r="Y62" s="32">
        <f>IFERROR(IF(求节点([1]基础状态预期!$D$107:$D$145,[1]基础状态预期!U$107:U$145,$C62)&lt;=0,0,求节点([1]基础状态预期!$D$107:$D$145,[1]基础状态预期!U$107:U$145,$C62)),0)</f>
        <v>0</v>
      </c>
      <c r="Z62" s="32">
        <f>IFERROR(IF(求节点([1]基础状态预期!$D$107:$D$145,[1]基础状态预期!V$107:V$145,$C62)&lt;=0,0,求节点([1]基础状态预期!$D$107:$D$145,[1]基础状态预期!V$107:V$145,$C62)),0)</f>
        <v>0</v>
      </c>
      <c r="AA62" s="32">
        <f>IFERROR(IF(求节点([1]基础状态预期!$D$107:$D$145,[1]基础状态预期!W$107:W$145,$C62)&lt;=0,0,求节点([1]基础状态预期!$D$107:$D$145,[1]基础状态预期!W$107:W$145,$C62)),0)</f>
        <v>114</v>
      </c>
      <c r="AB62" s="32">
        <f>IFERROR(IF(求节点([1]基础状态预期!$D$107:$D$145,[1]基础状态预期!X$107:X$145,$C62)&lt;=0,0,求节点([1]基础状态预期!$D$107:$D$145,[1]基础状态预期!X$107:X$145,$C62)),0)</f>
        <v>114</v>
      </c>
      <c r="AC62" s="32">
        <f>IFERROR(IF(求节点([1]基础状态预期!$D$107:$D$145,[1]基础状态预期!Y$107:Y$145,$C62)&lt;=0,0,求节点([1]基础状态预期!$D$107:$D$145,[1]基础状态预期!Y$107:Y$145,$C62)),0)</f>
        <v>114</v>
      </c>
      <c r="AD62" s="32">
        <f>IFERROR(IF(求节点([1]基础状态预期!$D$107:$D$145,[1]基础状态预期!Z$107:Z$145,$C62)&lt;=0,0,求节点([1]基础状态预期!$D$107:$D$145,[1]基础状态预期!Z$107:Z$145,$C62)),0)</f>
        <v>0</v>
      </c>
      <c r="AE62" s="32">
        <f>IFERROR(IF(求节点([1]基础状态预期!$D$107:$D$145,[1]基础状态预期!AA$107:AA$145,$C62)&lt;=0,0,求节点([1]基础状态预期!$D$107:$D$145,[1]基础状态预期!AA$107:AA$145,$C62)),0)</f>
        <v>0</v>
      </c>
      <c r="AF62" s="32">
        <f>IFERROR(IF(求节点([1]基础状态预期!$D$107:$D$145,[1]基础状态预期!AB$107:AB$145,$C62)&lt;=0,0,求节点([1]基础状态预期!$D$107:$D$145,[1]基础状态预期!AB$107:AB$145,$C62)),0)</f>
        <v>1.0083086270433523</v>
      </c>
      <c r="AG62" s="32">
        <f>IFERROR(IF(求节点([1]基础状态预期!$D$107:$D$145,[1]基础状态预期!AC$107:AC$145,$C62)&lt;=0,0,求节点([1]基础状态预期!$D$107:$D$145,[1]基础状态预期!AC$107:AC$145,$C62)),0)</f>
        <v>2</v>
      </c>
      <c r="AH62" s="32">
        <f>IFERROR(IF(求节点([1]基础状态预期!$D$107:$D$145,[1]基础状态预期!AD$107:AD$145,$C62)&lt;=0,0,求节点([1]基础状态预期!$D$107:$D$145,[1]基础状态预期!AD$107:AD$145,$C62)),0)</f>
        <v>2</v>
      </c>
      <c r="AI62" s="15">
        <f t="shared" si="10"/>
        <v>0</v>
      </c>
      <c r="AJ62" s="15">
        <f t="shared" si="10"/>
        <v>0</v>
      </c>
      <c r="AK62" s="15">
        <f t="shared" si="10"/>
        <v>2</v>
      </c>
      <c r="AL62" s="15">
        <f t="shared" si="10"/>
        <v>30</v>
      </c>
      <c r="AM62" s="15">
        <f t="shared" si="10"/>
        <v>80</v>
      </c>
      <c r="AN62" s="15">
        <v>0</v>
      </c>
      <c r="AO62" s="15">
        <f>IFERROR(IF(求节点([1]各r阵容卡情况!$F$57:$F$73,[1]各r阵容卡情况!G$57:G$73,$C62)&lt;=0,0,求节点([1]各r阵容卡情况!$F$57:$F$73,[1]各r阵容卡情况!G$57:G$73,$C62)),0)</f>
        <v>0</v>
      </c>
      <c r="AP62" s="15">
        <f>IFERROR(IF(求节点([1]各r阵容卡情况!$F$57:$F$73,[1]各r阵容卡情况!H$57:H$73,$C62)&lt;=0,0,求节点([1]各r阵容卡情况!$F$57:$F$73,[1]各r阵容卡情况!H$57:H$73,$C62)),0)</f>
        <v>13.288582174598538</v>
      </c>
      <c r="AQ62" s="15">
        <f>IFERROR(IF(求节点([1]各r阵容卡情况!$F$57:$F$73,[1]各r阵容卡情况!I$57:I$73,$C62)&lt;=0,0,求节点([1]各r阵容卡情况!$F$57:$F$73,[1]各r阵容卡情况!I$57:I$73,$C62)),0)</f>
        <v>7.2885821745985373</v>
      </c>
      <c r="AR62" s="15">
        <f>IFERROR(IF(求节点([1]各r阵容卡情况!$F$57:$F$73,[1]各r阵容卡情况!J$57:J$73,$C62)&lt;=0,0,求节点([1]各r阵容卡情况!$F$57:$F$73,[1]各r阵容卡情况!J$57:J$73,$C62)),0)</f>
        <v>0</v>
      </c>
      <c r="AS62" s="15">
        <v>0</v>
      </c>
      <c r="AT62" s="15">
        <f>IFERROR(IF(求节点([1]各r阵容卡情况!$F$57:$F$73,[1]各r阵容卡情况!K$57:K$73,$C62)&lt;=0,0,求节点([1]各r阵容卡情况!$F$57:$F$73,[1]各r阵容卡情况!K$57:K$73,$C62)),0)</f>
        <v>3</v>
      </c>
      <c r="AU62" s="15">
        <f>IFERROR(IF(求节点([1]各r阵容卡情况!$F$57:$F$73,[1]各r阵容卡情况!L$57:L$73,$C62)&lt;=0,0,求节点([1]各r阵容卡情况!$F$57:$F$73,[1]各r阵容卡情况!L$57:L$73,$C62)),0)</f>
        <v>6</v>
      </c>
      <c r="AV62" s="15">
        <f>IFERROR(IF(求节点([1]各r阵容卡情况!$F$57:$F$73,[1]各r阵容卡情况!M$57:M$73,$C62)&lt;=0,0,求节点([1]各r阵容卡情况!$F$57:$F$73,[1]各r阵容卡情况!M$57:M$73,$C62)),0)</f>
        <v>4.2324526114974574</v>
      </c>
      <c r="AW62" s="15">
        <f>IFERROR(IF(求节点([1]各r阵容卡情况!$F$57:$F$73,[1]各r阵容卡情况!N$57:N$73,$C62)&lt;=0,0,求节点([1]各r阵容卡情况!$F$57:$F$73,[1]各r阵容卡情况!N$57:N$73,$C62)),0)</f>
        <v>0.66428967778455339</v>
      </c>
      <c r="AX62" s="15">
        <f t="shared" si="11"/>
        <v>0</v>
      </c>
      <c r="AY62" s="15">
        <f t="shared" si="11"/>
        <v>15</v>
      </c>
      <c r="AZ62" s="15">
        <f t="shared" si="11"/>
        <v>40</v>
      </c>
      <c r="BA62" s="15">
        <f t="shared" si="11"/>
        <v>50</v>
      </c>
      <c r="BB62" s="15">
        <f t="shared" si="11"/>
        <v>50</v>
      </c>
      <c r="BC62" s="15">
        <v>0</v>
      </c>
      <c r="BD62" s="15">
        <f>IFERROR(IF(求节点([1]各r阵容卡情况!$F$57:$F$73,[1]各r阵容卡情况!S$57:S$73,$C62)&lt;=0,0,求节点([1]各r阵容卡情况!$F$57:$F$73,[1]各r阵容卡情况!S$57:S$73,$C62)),0)</f>
        <v>2.2800000000000002</v>
      </c>
      <c r="BE62" s="15">
        <f>IFERROR(IF(求节点([1]各r阵容卡情况!$F$57:$F$73,[1]各r阵容卡情况!T$57:T$73,$C62)&lt;=0,0,求节点([1]各r阵容卡情况!$F$57:$F$73,[1]各r阵容卡情况!T$57:T$73,$C62)),0)</f>
        <v>2.2800000000000002</v>
      </c>
      <c r="BF62" s="15">
        <f>IFERROR(IF(求节点([1]各r阵容卡情况!$F$57:$F$73,[1]各r阵容卡情况!U$57:U$73,$C62)&lt;=0,0,求节点([1]各r阵容卡情况!$F$57:$F$73,[1]各r阵容卡情况!U$57:U$73,$C62)),0)</f>
        <v>2.2800000000000002</v>
      </c>
      <c r="BG62" s="15">
        <f>IFERROR(IF(求节点([1]各r阵容卡情况!$F$57:$F$73,[1]各r阵容卡情况!V$57:V$73,$C62)&lt;=0,0,求节点([1]各r阵容卡情况!$F$57:$F$73,[1]各r阵容卡情况!V$57:V$73,$C62)),0)</f>
        <v>2.2800000000000002</v>
      </c>
      <c r="BH62" s="15">
        <f t="shared" si="18"/>
        <v>10</v>
      </c>
      <c r="BI62" s="15">
        <f t="shared" si="18"/>
        <v>10</v>
      </c>
      <c r="BJ62" s="15">
        <f t="shared" si="13"/>
        <v>57</v>
      </c>
      <c r="BK62" s="15">
        <f t="shared" si="19"/>
        <v>57</v>
      </c>
      <c r="BL62" s="15">
        <f t="shared" si="19"/>
        <v>57</v>
      </c>
      <c r="BM62" s="15">
        <v>0</v>
      </c>
      <c r="BN62" s="15">
        <f>IFERROR(IF(求节点([1]各r阵容卡情况!$F$57:$F$73,[1]各r阵容卡情况!AA$57:AA$73,$C62)&lt;=0,0,求节点([1]各r阵容卡情况!$F$57:$F$73,[1]各r阵容卡情况!AA$57:AA$73,$C62)),0)</f>
        <v>0</v>
      </c>
      <c r="BO62" s="15">
        <f>IFERROR(IF(求节点([1]各r阵容卡情况!$F$57:$F$73,[1]各r阵容卡情况!AB$57:AB$73,$C62)&lt;=0,0,求节点([1]各r阵容卡情况!$F$57:$F$73,[1]各r阵容卡情况!AB$57:AB$73,$C62)),0)</f>
        <v>2</v>
      </c>
      <c r="BP62" s="15">
        <f>IFERROR(IF(求节点([1]各r阵容卡情况!$F$57:$F$73,[1]各r阵容卡情况!AC$57:AC$73,$C62)&lt;=0,0,求节点([1]各r阵容卡情况!$F$57:$F$73,[1]各r阵容卡情况!AC$57:AC$73,$C62)),0)</f>
        <v>2</v>
      </c>
      <c r="BQ62" s="15">
        <f>IFERROR(IF(求节点([1]各r阵容卡情况!$F$57:$F$73,[1]各r阵容卡情况!AD$57:AD$73,$C62)&lt;=0,0,求节点([1]各r阵容卡情况!$F$57:$F$73,[1]各r阵容卡情况!AD$57:AD$73,$C62)),0)</f>
        <v>2</v>
      </c>
      <c r="BR62" s="15">
        <f t="shared" si="15"/>
        <v>0</v>
      </c>
      <c r="BS62" s="15">
        <f t="shared" si="15"/>
        <v>0</v>
      </c>
      <c r="BT62" s="15">
        <f t="shared" si="15"/>
        <v>4</v>
      </c>
      <c r="BU62" s="15">
        <f t="shared" si="15"/>
        <v>30</v>
      </c>
      <c r="BV62" s="15">
        <f t="shared" si="15"/>
        <v>80</v>
      </c>
      <c r="CH62" s="27">
        <f t="shared" si="16"/>
        <v>0</v>
      </c>
      <c r="CI62" s="27">
        <f t="shared" si="16"/>
        <v>0</v>
      </c>
      <c r="CJ62" s="27">
        <f t="shared" si="16"/>
        <v>12.27006097792207</v>
      </c>
      <c r="CK62" s="27">
        <f t="shared" si="16"/>
        <v>6.7299390220779296</v>
      </c>
      <c r="CL62" s="27">
        <f t="shared" si="16"/>
        <v>0</v>
      </c>
    </row>
    <row r="63" spans="3:90" x14ac:dyDescent="0.15">
      <c r="C63" s="15">
        <v>58</v>
      </c>
      <c r="D63" s="15">
        <v>25</v>
      </c>
      <c r="E63" s="32">
        <f>IFERROR(IF(求节点([1]基础状态预期!$D$107:$D$145,[1]基础状态预期!F$107:F$145,$C63)&lt;=0,0,求节点([1]基础状态预期!$D$107:$D$145,[1]基础状态预期!F$107:F$145,$C63)),0)</f>
        <v>0</v>
      </c>
      <c r="F63" s="32">
        <f>IFERROR(IF(求节点([1]基础状态预期!$D$107:$D$145,[1]基础状态预期!G$107:G$145,$C63)&lt;=0,0,求节点([1]基础状态预期!$D$107:$D$145,[1]基础状态预期!G$107:G$145,$C63)),0)</f>
        <v>0</v>
      </c>
      <c r="G63" s="32">
        <f>IFERROR(IF(求节点([1]基础状态预期!$D$107:$D$145,[1]基础状态预期!H$107:H$145,$C63)&lt;=0,0,求节点([1]基础状态预期!$D$107:$D$145,[1]基础状态预期!H$107:H$145,$C63)),0)</f>
        <v>0</v>
      </c>
      <c r="H63" s="32">
        <f>IFERROR(IF(求节点([1]基础状态预期!$D$107:$D$145,[1]基础状态预期!I$107:I$145,$C63)&lt;=0,0,求节点([1]基础状态预期!$D$107:$D$145,[1]基础状态预期!I$107:I$145,$C63)),0)</f>
        <v>4.1855907472607035</v>
      </c>
      <c r="I63" s="32">
        <f>IFERROR(IF(求节点([1]基础状态预期!$D$107:$D$145,[1]基础状态预期!J$107:J$145,$C63)&lt;=0,0,求节点([1]基础状态预期!$D$107:$D$145,[1]基础状态预期!J$107:J$145,$C63)),0)</f>
        <v>1.8144092527392961</v>
      </c>
      <c r="J63" s="32">
        <f>IFERROR(IF(求节点([1]基础状态预期!$D$107:$D$145,[1]基础状态预期!K$107:K$145,$C63)&lt;=0,0,求节点([1]基础状态预期!$D$107:$D$145,[1]基础状态预期!K$107:K$145,$C63)),0)</f>
        <v>0</v>
      </c>
      <c r="K63" s="32">
        <f>IFERROR(IF(求节点([1]基础状态预期!$D$107:$D$145,[1]基础状态预期!L$107:L$145,$C63)&lt;=0,0,求节点([1]基础状态预期!$D$107:$D$145,[1]基础状态预期!L$107:L$145,$C63)),0)</f>
        <v>0</v>
      </c>
      <c r="L63" s="32">
        <f>IFERROR(IF(求节点([1]基础状态预期!$D$107:$D$145,[1]基础状态预期!M$107:M$145,$C63)&lt;=0,0,求节点([1]基础状态预期!$D$107:$D$145,[1]基础状态预期!M$107:M$145,$C63)),0)</f>
        <v>0</v>
      </c>
      <c r="M63" s="32">
        <f>IFERROR(IF(求节点([1]基础状态预期!$D$107:$D$145,[1]基础状态预期!N$107:N$145,$C63)&lt;=0,0,求节点([1]基础状态预期!$D$107:$D$145,[1]基础状态预期!N$107:N$145,$C63)),0)</f>
        <v>4.3537496579600532</v>
      </c>
      <c r="N63" s="32">
        <f>IFERROR(IF(求节点([1]基础状态预期!$D$107:$D$145,[1]基础状态预期!O$107:O$145,$C63)&lt;=0,0,求节点([1]基础状态预期!$D$107:$D$145,[1]基础状态预期!O$107:O$145,$C63)),0)</f>
        <v>0.839688256987565</v>
      </c>
      <c r="O63" s="32">
        <f t="shared" si="5"/>
        <v>0</v>
      </c>
      <c r="P63" s="32">
        <f t="shared" si="6"/>
        <v>6</v>
      </c>
      <c r="Q63" s="32">
        <f t="shared" si="7"/>
        <v>10</v>
      </c>
      <c r="R63" s="32">
        <f t="shared" si="8"/>
        <v>50</v>
      </c>
      <c r="S63" s="32">
        <f t="shared" si="9"/>
        <v>50</v>
      </c>
      <c r="T63" s="32">
        <f>IFERROR(IF(求节点([1]基础状态预期!$D$107:$D$145,[1]基础状态预期!P$107:P$145,$C63)&lt;=0,0,求节点([1]基础状态预期!$D$107:$D$145,[1]基础状态预期!P$107:P$145,$C63)),0)</f>
        <v>0</v>
      </c>
      <c r="U63" s="32">
        <f>IFERROR(IF(求节点([1]基础状态预期!$D$107:$D$145,[1]基础状态预期!Q$107:Q$145,$C63)&lt;=0,0,求节点([1]基础状态预期!$D$107:$D$145,[1]基础状态预期!Q$107:Q$145,$C63)),0)</f>
        <v>0</v>
      </c>
      <c r="V63" s="32">
        <f>IFERROR(IF(求节点([1]基础状态预期!$D$107:$D$145,[1]基础状态预期!R$107:R$145,$C63)&lt;=0,0,求节点([1]基础状态预期!$D$107:$D$145,[1]基础状态预期!R$107:R$145,$C63)),0)</f>
        <v>2.3199999999999998</v>
      </c>
      <c r="W63" s="32">
        <f>IFERROR(IF(求节点([1]基础状态预期!$D$107:$D$145,[1]基础状态预期!S$107:S$145,$C63)&lt;=0,0,求节点([1]基础状态预期!$D$107:$D$145,[1]基础状态预期!S$107:S$145,$C63)),0)</f>
        <v>2.3200000000000003</v>
      </c>
      <c r="X63" s="32">
        <f>IFERROR(IF(求节点([1]基础状态预期!$D$107:$D$145,[1]基础状态预期!T$107:T$145,$C63)&lt;=0,0,求节点([1]基础状态预期!$D$107:$D$145,[1]基础状态预期!T$107:T$145,$C63)),0)</f>
        <v>2.3200000000000003</v>
      </c>
      <c r="Y63" s="32">
        <f>IFERROR(IF(求节点([1]基础状态预期!$D$107:$D$145,[1]基础状态预期!U$107:U$145,$C63)&lt;=0,0,求节点([1]基础状态预期!$D$107:$D$145,[1]基础状态预期!U$107:U$145,$C63)),0)</f>
        <v>0</v>
      </c>
      <c r="Z63" s="32">
        <f>IFERROR(IF(求节点([1]基础状态预期!$D$107:$D$145,[1]基础状态预期!V$107:V$145,$C63)&lt;=0,0,求节点([1]基础状态预期!$D$107:$D$145,[1]基础状态预期!V$107:V$145,$C63)),0)</f>
        <v>0</v>
      </c>
      <c r="AA63" s="32">
        <f>IFERROR(IF(求节点([1]基础状态预期!$D$107:$D$145,[1]基础状态预期!W$107:W$145,$C63)&lt;=0,0,求节点([1]基础状态预期!$D$107:$D$145,[1]基础状态预期!W$107:W$145,$C63)),0)</f>
        <v>116</v>
      </c>
      <c r="AB63" s="32">
        <f>IFERROR(IF(求节点([1]基础状态预期!$D$107:$D$145,[1]基础状态预期!X$107:X$145,$C63)&lt;=0,0,求节点([1]基础状态预期!$D$107:$D$145,[1]基础状态预期!X$107:X$145,$C63)),0)</f>
        <v>116</v>
      </c>
      <c r="AC63" s="32">
        <f>IFERROR(IF(求节点([1]基础状态预期!$D$107:$D$145,[1]基础状态预期!Y$107:Y$145,$C63)&lt;=0,0,求节点([1]基础状态预期!$D$107:$D$145,[1]基础状态预期!Y$107:Y$145,$C63)),0)</f>
        <v>116</v>
      </c>
      <c r="AD63" s="32">
        <f>IFERROR(IF(求节点([1]基础状态预期!$D$107:$D$145,[1]基础状态预期!Z$107:Z$145,$C63)&lt;=0,0,求节点([1]基础状态预期!$D$107:$D$145,[1]基础状态预期!Z$107:Z$145,$C63)),0)</f>
        <v>0</v>
      </c>
      <c r="AE63" s="32">
        <f>IFERROR(IF(求节点([1]基础状态预期!$D$107:$D$145,[1]基础状态预期!AA$107:AA$145,$C63)&lt;=0,0,求节点([1]基础状态预期!$D$107:$D$145,[1]基础状态预期!AA$107:AA$145,$C63)),0)</f>
        <v>0</v>
      </c>
      <c r="AF63" s="32">
        <f>IFERROR(IF(求节点([1]基础状态预期!$D$107:$D$145,[1]基础状态预期!AB$107:AB$145,$C63)&lt;=0,0,求节点([1]基础状态预期!$D$107:$D$145,[1]基础状态预期!AB$107:AB$145,$C63)),0)</f>
        <v>1.0259982520792006</v>
      </c>
      <c r="AG63" s="32">
        <f>IFERROR(IF(求节点([1]基础状态预期!$D$107:$D$145,[1]基础状态预期!AC$107:AC$145,$C63)&lt;=0,0,求节点([1]基础状态预期!$D$107:$D$145,[1]基础状态预期!AC$107:AC$145,$C63)),0)</f>
        <v>2</v>
      </c>
      <c r="AH63" s="32">
        <f>IFERROR(IF(求节点([1]基础状态预期!$D$107:$D$145,[1]基础状态预期!AD$107:AD$145,$C63)&lt;=0,0,求节点([1]基础状态预期!$D$107:$D$145,[1]基础状态预期!AD$107:AD$145,$C63)),0)</f>
        <v>2</v>
      </c>
      <c r="AI63" s="15">
        <f t="shared" si="10"/>
        <v>0</v>
      </c>
      <c r="AJ63" s="15">
        <f t="shared" si="10"/>
        <v>0</v>
      </c>
      <c r="AK63" s="15">
        <f t="shared" si="10"/>
        <v>2</v>
      </c>
      <c r="AL63" s="15">
        <f t="shared" si="10"/>
        <v>30</v>
      </c>
      <c r="AM63" s="15">
        <f t="shared" si="10"/>
        <v>80</v>
      </c>
      <c r="AN63" s="15">
        <v>0</v>
      </c>
      <c r="AO63" s="15">
        <f>IFERROR(IF(求节点([1]各r阵容卡情况!$F$57:$F$73,[1]各r阵容卡情况!G$57:G$73,$C63)&lt;=0,0,求节点([1]各r阵容卡情况!$F$57:$F$73,[1]各r阵容卡情况!G$57:G$73,$C63)),0)</f>
        <v>0</v>
      </c>
      <c r="AP63" s="15">
        <f>IFERROR(IF(求节点([1]各r阵容卡情况!$F$57:$F$73,[1]各r阵容卡情况!H$57:H$73,$C63)&lt;=0,0,求节点([1]各r阵容卡情况!$F$57:$F$73,[1]各r阵容卡情况!H$57:H$73,$C63)),0)</f>
        <v>13.628818505478593</v>
      </c>
      <c r="AQ63" s="15">
        <f>IFERROR(IF(求节点([1]各r阵容卡情况!$F$57:$F$73,[1]各r阵容卡情况!I$57:I$73,$C63)&lt;=0,0,求节点([1]各r阵容卡情况!$F$57:$F$73,[1]各r阵容卡情况!I$57:I$73,$C63)),0)</f>
        <v>7.6288185054785922</v>
      </c>
      <c r="AR63" s="15">
        <f>IFERROR(IF(求节点([1]各r阵容卡情况!$F$57:$F$73,[1]各r阵容卡情况!J$57:J$73,$C63)&lt;=0,0,求节点([1]各r阵容卡情况!$F$57:$F$73,[1]各r阵容卡情况!J$57:J$73,$C63)),0)</f>
        <v>0</v>
      </c>
      <c r="AS63" s="15">
        <v>0</v>
      </c>
      <c r="AT63" s="15">
        <f>IFERROR(IF(求节点([1]各r阵容卡情况!$F$57:$F$73,[1]各r阵容卡情况!K$57:K$73,$C63)&lt;=0,0,求节点([1]各r阵容卡情况!$F$57:$F$73,[1]各r阵容卡情况!K$57:K$73,$C63)),0)</f>
        <v>3</v>
      </c>
      <c r="AU63" s="15">
        <f>IFERROR(IF(求节点([1]各r阵容卡情况!$F$57:$F$73,[1]各r阵容卡情况!L$57:L$73,$C63)&lt;=0,0,求节点([1]各r阵容卡情况!$F$57:$F$73,[1]各r阵容卡情况!L$57:L$73,$C63)),0)</f>
        <v>6</v>
      </c>
      <c r="AV63" s="15">
        <f>IFERROR(IF(求节点([1]各r阵容卡情况!$F$57:$F$73,[1]各r阵容卡情况!M$57:M$73,$C63)&lt;=0,0,求节点([1]各r阵容卡情况!$F$57:$F$73,[1]各r阵容卡情况!M$57:M$73,$C63)),0)</f>
        <v>4.3537496579600532</v>
      </c>
      <c r="AW63" s="15">
        <f>IFERROR(IF(求节点([1]各r阵容卡情况!$F$57:$F$73,[1]各r阵容卡情况!N$57:N$73,$C63)&lt;=0,0,求节点([1]各r阵容卡情况!$F$57:$F$73,[1]各r阵容卡情况!N$57:N$73,$C63)),0)</f>
        <v>0.839688256987565</v>
      </c>
      <c r="AX63" s="15">
        <f t="shared" si="11"/>
        <v>0</v>
      </c>
      <c r="AY63" s="15">
        <f t="shared" si="11"/>
        <v>15</v>
      </c>
      <c r="AZ63" s="15">
        <f t="shared" si="11"/>
        <v>40</v>
      </c>
      <c r="BA63" s="15">
        <f t="shared" si="11"/>
        <v>50</v>
      </c>
      <c r="BB63" s="15">
        <f t="shared" si="11"/>
        <v>50</v>
      </c>
      <c r="BC63" s="15">
        <v>0</v>
      </c>
      <c r="BD63" s="15">
        <f>IFERROR(IF(求节点([1]各r阵容卡情况!$F$57:$F$73,[1]各r阵容卡情况!S$57:S$73,$C63)&lt;=0,0,求节点([1]各r阵容卡情况!$F$57:$F$73,[1]各r阵容卡情况!S$57:S$73,$C63)),0)</f>
        <v>2.3200000000000003</v>
      </c>
      <c r="BE63" s="15">
        <f>IFERROR(IF(求节点([1]各r阵容卡情况!$F$57:$F$73,[1]各r阵容卡情况!T$57:T$73,$C63)&lt;=0,0,求节点([1]各r阵容卡情况!$F$57:$F$73,[1]各r阵容卡情况!T$57:T$73,$C63)),0)</f>
        <v>2.3200000000000003</v>
      </c>
      <c r="BF63" s="15">
        <f>IFERROR(IF(求节点([1]各r阵容卡情况!$F$57:$F$73,[1]各r阵容卡情况!U$57:U$73,$C63)&lt;=0,0,求节点([1]各r阵容卡情况!$F$57:$F$73,[1]各r阵容卡情况!U$57:U$73,$C63)),0)</f>
        <v>2.3200000000000003</v>
      </c>
      <c r="BG63" s="15">
        <f>IFERROR(IF(求节点([1]各r阵容卡情况!$F$57:$F$73,[1]各r阵容卡情况!V$57:V$73,$C63)&lt;=0,0,求节点([1]各r阵容卡情况!$F$57:$F$73,[1]各r阵容卡情况!V$57:V$73,$C63)),0)</f>
        <v>2.3200000000000003</v>
      </c>
      <c r="BH63" s="15">
        <f t="shared" si="18"/>
        <v>10</v>
      </c>
      <c r="BI63" s="15">
        <f t="shared" si="18"/>
        <v>10</v>
      </c>
      <c r="BJ63" s="15">
        <f t="shared" si="13"/>
        <v>58</v>
      </c>
      <c r="BK63" s="15">
        <f t="shared" si="19"/>
        <v>58</v>
      </c>
      <c r="BL63" s="15">
        <f t="shared" si="19"/>
        <v>58</v>
      </c>
      <c r="BM63" s="15">
        <v>0</v>
      </c>
      <c r="BN63" s="15">
        <f>IFERROR(IF(求节点([1]各r阵容卡情况!$F$57:$F$73,[1]各r阵容卡情况!AA$57:AA$73,$C63)&lt;=0,0,求节点([1]各r阵容卡情况!$F$57:$F$73,[1]各r阵容卡情况!AA$57:AA$73,$C63)),0)</f>
        <v>0</v>
      </c>
      <c r="BO63" s="15">
        <f>IFERROR(IF(求节点([1]各r阵容卡情况!$F$57:$F$73,[1]各r阵容卡情况!AB$57:AB$73,$C63)&lt;=0,0,求节点([1]各r阵容卡情况!$F$57:$F$73,[1]各r阵容卡情况!AB$57:AB$73,$C63)),0)</f>
        <v>2</v>
      </c>
      <c r="BP63" s="15">
        <f>IFERROR(IF(求节点([1]各r阵容卡情况!$F$57:$F$73,[1]各r阵容卡情况!AC$57:AC$73,$C63)&lt;=0,0,求节点([1]各r阵容卡情况!$F$57:$F$73,[1]各r阵容卡情况!AC$57:AC$73,$C63)),0)</f>
        <v>2</v>
      </c>
      <c r="BQ63" s="15">
        <f>IFERROR(IF(求节点([1]各r阵容卡情况!$F$57:$F$73,[1]各r阵容卡情况!AD$57:AD$73,$C63)&lt;=0,0,求节点([1]各r阵容卡情况!$F$57:$F$73,[1]各r阵容卡情况!AD$57:AD$73,$C63)),0)</f>
        <v>2</v>
      </c>
      <c r="BR63" s="15">
        <f t="shared" si="15"/>
        <v>0</v>
      </c>
      <c r="BS63" s="15">
        <f t="shared" si="15"/>
        <v>0</v>
      </c>
      <c r="BT63" s="15">
        <f t="shared" si="15"/>
        <v>4</v>
      </c>
      <c r="BU63" s="15">
        <f t="shared" si="15"/>
        <v>30</v>
      </c>
      <c r="BV63" s="15">
        <f t="shared" si="15"/>
        <v>80</v>
      </c>
      <c r="CH63" s="27">
        <f t="shared" si="16"/>
        <v>0</v>
      </c>
      <c r="CI63" s="27">
        <f t="shared" si="16"/>
        <v>0</v>
      </c>
      <c r="CJ63" s="27">
        <f t="shared" si="16"/>
        <v>12.181389280032374</v>
      </c>
      <c r="CK63" s="27">
        <f t="shared" si="16"/>
        <v>6.8186107199676274</v>
      </c>
      <c r="CL63" s="27">
        <f t="shared" si="16"/>
        <v>0</v>
      </c>
    </row>
    <row r="64" spans="3:90" x14ac:dyDescent="0.15">
      <c r="C64" s="15">
        <v>59</v>
      </c>
      <c r="D64" s="15">
        <v>26</v>
      </c>
      <c r="E64" s="32">
        <f>IFERROR(IF(求节点([1]基础状态预期!$D$107:$D$145,[1]基础状态预期!F$107:F$145,$C64)&lt;=0,0,求节点([1]基础状态预期!$D$107:$D$145,[1]基础状态预期!F$107:F$145,$C64)),0)</f>
        <v>0</v>
      </c>
      <c r="F64" s="32">
        <f>IFERROR(IF(求节点([1]基础状态预期!$D$107:$D$145,[1]基础状态预期!G$107:G$145,$C64)&lt;=0,0,求节点([1]基础状态预期!$D$107:$D$145,[1]基础状态预期!G$107:G$145,$C64)),0)</f>
        <v>0</v>
      </c>
      <c r="G64" s="32">
        <f>IFERROR(IF(求节点([1]基础状态预期!$D$107:$D$145,[1]基础状态预期!H$107:H$145,$C64)&lt;=0,0,求节点([1]基础状态预期!$D$107:$D$145,[1]基础状态预期!H$107:H$145,$C64)),0)</f>
        <v>0</v>
      </c>
      <c r="H64" s="32">
        <f>IFERROR(IF(求节点([1]基础状态预期!$D$107:$D$145,[1]基础状态预期!I$107:I$145,$C64)&lt;=0,0,求节点([1]基础状态预期!$D$107:$D$145,[1]基础状态预期!I$107:I$145,$C64)),0)</f>
        <v>4.015472581820676</v>
      </c>
      <c r="I64" s="32">
        <f>IFERROR(IF(求节点([1]基础状态预期!$D$107:$D$145,[1]基础状态预期!J$107:J$145,$C64)&lt;=0,0,求节点([1]基础状态预期!$D$107:$D$145,[1]基础状态预期!J$107:J$145,$C64)),0)</f>
        <v>1.9845274181793238</v>
      </c>
      <c r="J64" s="32">
        <f>IFERROR(IF(求节点([1]基础状态预期!$D$107:$D$145,[1]基础状态预期!K$107:K$145,$C64)&lt;=0,0,求节点([1]基础状态预期!$D$107:$D$145,[1]基础状态预期!K$107:K$145,$C64)),0)</f>
        <v>0</v>
      </c>
      <c r="K64" s="32">
        <f>IFERROR(IF(求节点([1]基础状态预期!$D$107:$D$145,[1]基础状态预期!L$107:L$145,$C64)&lt;=0,0,求节点([1]基础状态预期!$D$107:$D$145,[1]基础状态预期!L$107:L$145,$C64)),0)</f>
        <v>0</v>
      </c>
      <c r="L64" s="32">
        <f>IFERROR(IF(求节点([1]基础状态预期!$D$107:$D$145,[1]基础状态预期!M$107:M$145,$C64)&lt;=0,0,求节点([1]基础状态预期!$D$107:$D$145,[1]基础状态预期!M$107:M$145,$C64)),0)</f>
        <v>0</v>
      </c>
      <c r="M64" s="32">
        <f>IFERROR(IF(求节点([1]基础状态预期!$D$107:$D$145,[1]基础状态预期!N$107:N$145,$C64)&lt;=0,0,求节点([1]基础状态预期!$D$107:$D$145,[1]基础状态预期!N$107:N$145,$C64)),0)</f>
        <v>4.4750467044226481</v>
      </c>
      <c r="N64" s="32">
        <f>IFERROR(IF(求节点([1]基础状态预期!$D$107:$D$145,[1]基础状态预期!O$107:O$145,$C64)&lt;=0,0,求节点([1]基础状态预期!$D$107:$D$145,[1]基础状态预期!O$107:O$145,$C64)),0)</f>
        <v>1.0150868361905765</v>
      </c>
      <c r="O64" s="32">
        <f t="shared" si="5"/>
        <v>0</v>
      </c>
      <c r="P64" s="32">
        <f t="shared" si="6"/>
        <v>6</v>
      </c>
      <c r="Q64" s="32">
        <f t="shared" si="7"/>
        <v>10</v>
      </c>
      <c r="R64" s="32">
        <f t="shared" si="8"/>
        <v>50</v>
      </c>
      <c r="S64" s="32">
        <f t="shared" si="9"/>
        <v>58</v>
      </c>
      <c r="T64" s="32">
        <f>IFERROR(IF(求节点([1]基础状态预期!$D$107:$D$145,[1]基础状态预期!P$107:P$145,$C64)&lt;=0,0,求节点([1]基础状态预期!$D$107:$D$145,[1]基础状态预期!P$107:P$145,$C64)),0)</f>
        <v>0</v>
      </c>
      <c r="U64" s="32">
        <f>IFERROR(IF(求节点([1]基础状态预期!$D$107:$D$145,[1]基础状态预期!Q$107:Q$145,$C64)&lt;=0,0,求节点([1]基础状态预期!$D$107:$D$145,[1]基础状态预期!Q$107:Q$145,$C64)),0)</f>
        <v>0</v>
      </c>
      <c r="V64" s="32">
        <f>IFERROR(IF(求节点([1]基础状态预期!$D$107:$D$145,[1]基础状态预期!R$107:R$145,$C64)&lt;=0,0,求节点([1]基础状态预期!$D$107:$D$145,[1]基础状态预期!R$107:R$145,$C64)),0)</f>
        <v>2.36</v>
      </c>
      <c r="W64" s="32">
        <f>IFERROR(IF(求节点([1]基础状态预期!$D$107:$D$145,[1]基础状态预期!S$107:S$145,$C64)&lt;=0,0,求节点([1]基础状态预期!$D$107:$D$145,[1]基础状态预期!S$107:S$145,$C64)),0)</f>
        <v>2.3600000000000003</v>
      </c>
      <c r="X64" s="32">
        <f>IFERROR(IF(求节点([1]基础状态预期!$D$107:$D$145,[1]基础状态预期!T$107:T$145,$C64)&lt;=0,0,求节点([1]基础状态预期!$D$107:$D$145,[1]基础状态预期!T$107:T$145,$C64)),0)</f>
        <v>2.3600000000000003</v>
      </c>
      <c r="Y64" s="32">
        <f>IFERROR(IF(求节点([1]基础状态预期!$D$107:$D$145,[1]基础状态预期!U$107:U$145,$C64)&lt;=0,0,求节点([1]基础状态预期!$D$107:$D$145,[1]基础状态预期!U$107:U$145,$C64)),0)</f>
        <v>0</v>
      </c>
      <c r="Z64" s="32">
        <f>IFERROR(IF(求节点([1]基础状态预期!$D$107:$D$145,[1]基础状态预期!V$107:V$145,$C64)&lt;=0,0,求节点([1]基础状态预期!$D$107:$D$145,[1]基础状态预期!V$107:V$145,$C64)),0)</f>
        <v>0</v>
      </c>
      <c r="AA64" s="32">
        <f>IFERROR(IF(求节点([1]基础状态预期!$D$107:$D$145,[1]基础状态预期!W$107:W$145,$C64)&lt;=0,0,求节点([1]基础状态预期!$D$107:$D$145,[1]基础状态预期!W$107:W$145,$C64)),0)</f>
        <v>118</v>
      </c>
      <c r="AB64" s="32">
        <f>IFERROR(IF(求节点([1]基础状态预期!$D$107:$D$145,[1]基础状态预期!X$107:X$145,$C64)&lt;=0,0,求节点([1]基础状态预期!$D$107:$D$145,[1]基础状态预期!X$107:X$145,$C64)),0)</f>
        <v>118</v>
      </c>
      <c r="AC64" s="32">
        <f>IFERROR(IF(求节点([1]基础状态预期!$D$107:$D$145,[1]基础状态预期!Y$107:Y$145,$C64)&lt;=0,0,求节点([1]基础状态预期!$D$107:$D$145,[1]基础状态预期!Y$107:Y$145,$C64)),0)</f>
        <v>118</v>
      </c>
      <c r="AD64" s="32">
        <f>IFERROR(IF(求节点([1]基础状态预期!$D$107:$D$145,[1]基础状态预期!Z$107:Z$145,$C64)&lt;=0,0,求节点([1]基础状态预期!$D$107:$D$145,[1]基础状态预期!Z$107:Z$145,$C64)),0)</f>
        <v>0</v>
      </c>
      <c r="AE64" s="32">
        <f>IFERROR(IF(求节点([1]基础状态预期!$D$107:$D$145,[1]基础状态预期!AA$107:AA$145,$C64)&lt;=0,0,求节点([1]基础状态预期!$D$107:$D$145,[1]基础状态预期!AA$107:AA$145,$C64)),0)</f>
        <v>0</v>
      </c>
      <c r="AF64" s="32">
        <f>IFERROR(IF(求节点([1]基础状态预期!$D$107:$D$145,[1]基础状态预期!AB$107:AB$145,$C64)&lt;=0,0,求节点([1]基础状态预期!$D$107:$D$145,[1]基础状态预期!AB$107:AB$145,$C64)),0)</f>
        <v>1.0436878771150488</v>
      </c>
      <c r="AG64" s="32">
        <f>IFERROR(IF(求节点([1]基础状态预期!$D$107:$D$145,[1]基础状态预期!AC$107:AC$145,$C64)&lt;=0,0,求节点([1]基础状态预期!$D$107:$D$145,[1]基础状态预期!AC$107:AC$145,$C64)),0)</f>
        <v>2</v>
      </c>
      <c r="AH64" s="32">
        <f>IFERROR(IF(求节点([1]基础状态预期!$D$107:$D$145,[1]基础状态预期!AD$107:AD$145,$C64)&lt;=0,0,求节点([1]基础状态预期!$D$107:$D$145,[1]基础状态预期!AD$107:AD$145,$C64)),0)</f>
        <v>2</v>
      </c>
      <c r="AI64" s="15">
        <f t="shared" si="10"/>
        <v>0</v>
      </c>
      <c r="AJ64" s="15">
        <f t="shared" si="10"/>
        <v>0</v>
      </c>
      <c r="AK64" s="15">
        <f t="shared" si="10"/>
        <v>2</v>
      </c>
      <c r="AL64" s="15">
        <f t="shared" si="10"/>
        <v>30</v>
      </c>
      <c r="AM64" s="15">
        <f t="shared" si="10"/>
        <v>80</v>
      </c>
      <c r="AN64" s="15">
        <v>0</v>
      </c>
      <c r="AO64" s="15">
        <f>IFERROR(IF(求节点([1]各r阵容卡情况!$F$57:$F$73,[1]各r阵容卡情况!G$57:G$73,$C64)&lt;=0,0,求节点([1]各r阵容卡情况!$F$57:$F$73,[1]各r阵容卡情况!G$57:G$73,$C64)),0)</f>
        <v>0</v>
      </c>
      <c r="AP64" s="15">
        <f>IFERROR(IF(求节点([1]各r阵容卡情况!$F$57:$F$73,[1]各r阵容卡情况!H$57:H$73,$C64)&lt;=0,0,求节点([1]各r阵容卡情况!$F$57:$F$73,[1]各r阵容卡情况!H$57:H$73,$C64)),0)</f>
        <v>13.969054836358648</v>
      </c>
      <c r="AQ64" s="15">
        <f>IFERROR(IF(求节点([1]各r阵容卡情况!$F$57:$F$73,[1]各r阵容卡情况!I$57:I$73,$C64)&lt;=0,0,求节点([1]各r阵容卡情况!$F$57:$F$73,[1]各r阵容卡情况!I$57:I$73,$C64)),0)</f>
        <v>7.969054836358648</v>
      </c>
      <c r="AR64" s="15">
        <f>IFERROR(IF(求节点([1]各r阵容卡情况!$F$57:$F$73,[1]各r阵容卡情况!J$57:J$73,$C64)&lt;=0,0,求节点([1]各r阵容卡情况!$F$57:$F$73,[1]各r阵容卡情况!J$57:J$73,$C64)),0)</f>
        <v>0</v>
      </c>
      <c r="AS64" s="15">
        <v>0</v>
      </c>
      <c r="AT64" s="15">
        <f>IFERROR(IF(求节点([1]各r阵容卡情况!$F$57:$F$73,[1]各r阵容卡情况!K$57:K$73,$C64)&lt;=0,0,求节点([1]各r阵容卡情况!$F$57:$F$73,[1]各r阵容卡情况!K$57:K$73,$C64)),0)</f>
        <v>3</v>
      </c>
      <c r="AU64" s="15">
        <f>IFERROR(IF(求节点([1]各r阵容卡情况!$F$57:$F$73,[1]各r阵容卡情况!L$57:L$73,$C64)&lt;=0,0,求节点([1]各r阵容卡情况!$F$57:$F$73,[1]各r阵容卡情况!L$57:L$73,$C64)),0)</f>
        <v>6</v>
      </c>
      <c r="AV64" s="15">
        <f>IFERROR(IF(求节点([1]各r阵容卡情况!$F$57:$F$73,[1]各r阵容卡情况!M$57:M$73,$C64)&lt;=0,0,求节点([1]各r阵容卡情况!$F$57:$F$73,[1]各r阵容卡情况!M$57:M$73,$C64)),0)</f>
        <v>4.4750467044226481</v>
      </c>
      <c r="AW64" s="15">
        <f>IFERROR(IF(求节点([1]各r阵容卡情况!$F$57:$F$73,[1]各r阵容卡情况!N$57:N$73,$C64)&lt;=0,0,求节点([1]各r阵容卡情况!$F$57:$F$73,[1]各r阵容卡情况!N$57:N$73,$C64)),0)</f>
        <v>1.0150868361905765</v>
      </c>
      <c r="AX64" s="15">
        <f t="shared" si="11"/>
        <v>0</v>
      </c>
      <c r="AY64" s="15">
        <f t="shared" si="11"/>
        <v>15</v>
      </c>
      <c r="AZ64" s="15">
        <f t="shared" si="11"/>
        <v>40</v>
      </c>
      <c r="BA64" s="15">
        <f t="shared" si="11"/>
        <v>50</v>
      </c>
      <c r="BB64" s="15">
        <f t="shared" si="11"/>
        <v>58</v>
      </c>
      <c r="BC64" s="15">
        <v>0</v>
      </c>
      <c r="BD64" s="15">
        <f>IFERROR(IF(求节点([1]各r阵容卡情况!$F$57:$F$73,[1]各r阵容卡情况!S$57:S$73,$C64)&lt;=0,0,求节点([1]各r阵容卡情况!$F$57:$F$73,[1]各r阵容卡情况!S$57:S$73,$C64)),0)</f>
        <v>2.3600000000000003</v>
      </c>
      <c r="BE64" s="15">
        <f>IFERROR(IF(求节点([1]各r阵容卡情况!$F$57:$F$73,[1]各r阵容卡情况!T$57:T$73,$C64)&lt;=0,0,求节点([1]各r阵容卡情况!$F$57:$F$73,[1]各r阵容卡情况!T$57:T$73,$C64)),0)</f>
        <v>2.3600000000000003</v>
      </c>
      <c r="BF64" s="15">
        <f>IFERROR(IF(求节点([1]各r阵容卡情况!$F$57:$F$73,[1]各r阵容卡情况!U$57:U$73,$C64)&lt;=0,0,求节点([1]各r阵容卡情况!$F$57:$F$73,[1]各r阵容卡情况!U$57:U$73,$C64)),0)</f>
        <v>2.3600000000000003</v>
      </c>
      <c r="BG64" s="15">
        <f>IFERROR(IF(求节点([1]各r阵容卡情况!$F$57:$F$73,[1]各r阵容卡情况!V$57:V$73,$C64)&lt;=0,0,求节点([1]各r阵容卡情况!$F$57:$F$73,[1]各r阵容卡情况!V$57:V$73,$C64)),0)</f>
        <v>2.3600000000000003</v>
      </c>
      <c r="BH64" s="15">
        <f t="shared" si="18"/>
        <v>10</v>
      </c>
      <c r="BI64" s="15">
        <f t="shared" si="18"/>
        <v>10</v>
      </c>
      <c r="BJ64" s="15">
        <f t="shared" si="13"/>
        <v>59</v>
      </c>
      <c r="BK64" s="15">
        <f t="shared" si="19"/>
        <v>59</v>
      </c>
      <c r="BL64" s="15">
        <f t="shared" si="19"/>
        <v>59</v>
      </c>
      <c r="BM64" s="15">
        <v>0</v>
      </c>
      <c r="BN64" s="15">
        <f>IFERROR(IF(求节点([1]各r阵容卡情况!$F$57:$F$73,[1]各r阵容卡情况!AA$57:AA$73,$C64)&lt;=0,0,求节点([1]各r阵容卡情况!$F$57:$F$73,[1]各r阵容卡情况!AA$57:AA$73,$C64)),0)</f>
        <v>0</v>
      </c>
      <c r="BO64" s="15">
        <f>IFERROR(IF(求节点([1]各r阵容卡情况!$F$57:$F$73,[1]各r阵容卡情况!AB$57:AB$73,$C64)&lt;=0,0,求节点([1]各r阵容卡情况!$F$57:$F$73,[1]各r阵容卡情况!AB$57:AB$73,$C64)),0)</f>
        <v>2</v>
      </c>
      <c r="BP64" s="15">
        <f>IFERROR(IF(求节点([1]各r阵容卡情况!$F$57:$F$73,[1]各r阵容卡情况!AC$57:AC$73,$C64)&lt;=0,0,求节点([1]各r阵容卡情况!$F$57:$F$73,[1]各r阵容卡情况!AC$57:AC$73,$C64)),0)</f>
        <v>2</v>
      </c>
      <c r="BQ64" s="15">
        <f>IFERROR(IF(求节点([1]各r阵容卡情况!$F$57:$F$73,[1]各r阵容卡情况!AD$57:AD$73,$C64)&lt;=0,0,求节点([1]各r阵容卡情况!$F$57:$F$73,[1]各r阵容卡情况!AD$57:AD$73,$C64)),0)</f>
        <v>2</v>
      </c>
      <c r="BR64" s="15">
        <f t="shared" si="15"/>
        <v>0</v>
      </c>
      <c r="BS64" s="15">
        <f t="shared" si="15"/>
        <v>0</v>
      </c>
      <c r="BT64" s="15">
        <f t="shared" si="15"/>
        <v>4</v>
      </c>
      <c r="BU64" s="15">
        <f t="shared" si="15"/>
        <v>30</v>
      </c>
      <c r="BV64" s="15">
        <f t="shared" si="15"/>
        <v>80</v>
      </c>
      <c r="CH64" s="27">
        <f t="shared" si="16"/>
        <v>0</v>
      </c>
      <c r="CI64" s="27">
        <f t="shared" si="16"/>
        <v>0</v>
      </c>
      <c r="CJ64" s="27">
        <f t="shared" si="16"/>
        <v>12.734966726628105</v>
      </c>
      <c r="CK64" s="27">
        <f t="shared" si="16"/>
        <v>7.2650332733718956</v>
      </c>
      <c r="CL64" s="27">
        <f t="shared" si="16"/>
        <v>0</v>
      </c>
    </row>
    <row r="65" spans="3:90" x14ac:dyDescent="0.15">
      <c r="C65" s="15">
        <v>60</v>
      </c>
      <c r="D65" s="15">
        <v>26</v>
      </c>
      <c r="E65" s="32">
        <f>IFERROR(IF(求节点([1]基础状态预期!$D$107:$D$145,[1]基础状态预期!F$107:F$145,$C65)&lt;=0,0,求节点([1]基础状态预期!$D$107:$D$145,[1]基础状态预期!F$107:F$145,$C65)),0)</f>
        <v>0</v>
      </c>
      <c r="F65" s="32">
        <f>IFERROR(IF(求节点([1]基础状态预期!$D$107:$D$145,[1]基础状态预期!G$107:G$145,$C65)&lt;=0,0,求节点([1]基础状态预期!$D$107:$D$145,[1]基础状态预期!G$107:G$145,$C65)),0)</f>
        <v>0</v>
      </c>
      <c r="G65" s="32">
        <f>IFERROR(IF(求节点([1]基础状态预期!$D$107:$D$145,[1]基础状态预期!H$107:H$145,$C65)&lt;=0,0,求节点([1]基础状态预期!$D$107:$D$145,[1]基础状态预期!H$107:H$145,$C65)),0)</f>
        <v>0</v>
      </c>
      <c r="H65" s="32">
        <f>IFERROR(IF(求节点([1]基础状态预期!$D$107:$D$145,[1]基础状态预期!I$107:I$145,$C65)&lt;=0,0,求节点([1]基础状态预期!$D$107:$D$145,[1]基础状态预期!I$107:I$145,$C65)),0)</f>
        <v>3.8413028458554987</v>
      </c>
      <c r="I65" s="32">
        <f>IFERROR(IF(求节点([1]基础状态预期!$D$107:$D$145,[1]基础状态预期!J$107:J$145,$C65)&lt;=0,0,求节点([1]基础状态预期!$D$107:$D$145,[1]基础状态预期!J$107:J$145,$C65)),0)</f>
        <v>2.1586971541445013</v>
      </c>
      <c r="J65" s="32">
        <f>IFERROR(IF(求节点([1]基础状态预期!$D$107:$D$145,[1]基础状态预期!K$107:K$145,$C65)&lt;=0,0,求节点([1]基础状态预期!$D$107:$D$145,[1]基础状态预期!K$107:K$145,$C65)),0)</f>
        <v>0</v>
      </c>
      <c r="K65" s="32">
        <f>IFERROR(IF(求节点([1]基础状态预期!$D$107:$D$145,[1]基础状态预期!L$107:L$145,$C65)&lt;=0,0,求节点([1]基础状态预期!$D$107:$D$145,[1]基础状态预期!L$107:L$145,$C65)),0)</f>
        <v>0</v>
      </c>
      <c r="L65" s="32">
        <f>IFERROR(IF(求节点([1]基础状态预期!$D$107:$D$145,[1]基础状态预期!M$107:M$145,$C65)&lt;=0,0,求节点([1]基础状态预期!$D$107:$D$145,[1]基础状态预期!M$107:M$145,$C65)),0)</f>
        <v>0</v>
      </c>
      <c r="M65" s="32">
        <f>IFERROR(IF(求节点([1]基础状态预期!$D$107:$D$145,[1]基础状态预期!N$107:N$145,$C65)&lt;=0,0,求节点([1]基础状态预期!$D$107:$D$145,[1]基础状态预期!N$107:N$145,$C65)),0)</f>
        <v>4.560539346297463</v>
      </c>
      <c r="N65" s="32">
        <f>IFERROR(IF(求节点([1]基础状态预期!$D$107:$D$145,[1]基础状态预期!O$107:O$145,$C65)&lt;=0,0,求节点([1]基础状态预期!$D$107:$D$145,[1]基础状态预期!O$107:O$145,$C65)),0)</f>
        <v>1.3678850363627313</v>
      </c>
      <c r="O65" s="32">
        <f t="shared" si="5"/>
        <v>0</v>
      </c>
      <c r="P65" s="32">
        <f t="shared" si="6"/>
        <v>6</v>
      </c>
      <c r="Q65" s="32">
        <f t="shared" si="7"/>
        <v>10</v>
      </c>
      <c r="R65" s="32">
        <f t="shared" si="8"/>
        <v>50</v>
      </c>
      <c r="S65" s="32">
        <f t="shared" si="9"/>
        <v>58</v>
      </c>
      <c r="T65" s="32">
        <f>IFERROR(IF(求节点([1]基础状态预期!$D$107:$D$145,[1]基础状态预期!P$107:P$145,$C65)&lt;=0,0,求节点([1]基础状态预期!$D$107:$D$145,[1]基础状态预期!P$107:P$145,$C65)),0)</f>
        <v>0</v>
      </c>
      <c r="U65" s="32">
        <f>IFERROR(IF(求节点([1]基础状态预期!$D$107:$D$145,[1]基础状态预期!Q$107:Q$145,$C65)&lt;=0,0,求节点([1]基础状态预期!$D$107:$D$145,[1]基础状态预期!Q$107:Q$145,$C65)),0)</f>
        <v>0</v>
      </c>
      <c r="V65" s="32">
        <f>IFERROR(IF(求节点([1]基础状态预期!$D$107:$D$145,[1]基础状态预期!R$107:R$145,$C65)&lt;=0,0,求节点([1]基础状态预期!$D$107:$D$145,[1]基础状态预期!R$107:R$145,$C65)),0)</f>
        <v>2.4</v>
      </c>
      <c r="W65" s="32">
        <f>IFERROR(IF(求节点([1]基础状态预期!$D$107:$D$145,[1]基础状态预期!S$107:S$145,$C65)&lt;=0,0,求节点([1]基础状态预期!$D$107:$D$145,[1]基础状态预期!S$107:S$145,$C65)),0)</f>
        <v>2.4000000000000004</v>
      </c>
      <c r="X65" s="32">
        <f>IFERROR(IF(求节点([1]基础状态预期!$D$107:$D$145,[1]基础状态预期!T$107:T$145,$C65)&lt;=0,0,求节点([1]基础状态预期!$D$107:$D$145,[1]基础状态预期!T$107:T$145,$C65)),0)</f>
        <v>2.4000000000000004</v>
      </c>
      <c r="Y65" s="32">
        <f>IFERROR(IF(求节点([1]基础状态预期!$D$107:$D$145,[1]基础状态预期!U$107:U$145,$C65)&lt;=0,0,求节点([1]基础状态预期!$D$107:$D$145,[1]基础状态预期!U$107:U$145,$C65)),0)</f>
        <v>0</v>
      </c>
      <c r="Z65" s="32">
        <f>IFERROR(IF(求节点([1]基础状态预期!$D$107:$D$145,[1]基础状态预期!V$107:V$145,$C65)&lt;=0,0,求节点([1]基础状态预期!$D$107:$D$145,[1]基础状态预期!V$107:V$145,$C65)),0)</f>
        <v>0</v>
      </c>
      <c r="AA65" s="32">
        <f>IFERROR(IF(求节点([1]基础状态预期!$D$107:$D$145,[1]基础状态预期!W$107:W$145,$C65)&lt;=0,0,求节点([1]基础状态预期!$D$107:$D$145,[1]基础状态预期!W$107:W$145,$C65)),0)</f>
        <v>120</v>
      </c>
      <c r="AB65" s="32">
        <f>IFERROR(IF(求节点([1]基础状态预期!$D$107:$D$145,[1]基础状态预期!X$107:X$145,$C65)&lt;=0,0,求节点([1]基础状态预期!$D$107:$D$145,[1]基础状态预期!X$107:X$145,$C65)),0)</f>
        <v>120</v>
      </c>
      <c r="AC65" s="32">
        <f>IFERROR(IF(求节点([1]基础状态预期!$D$107:$D$145,[1]基础状态预期!Y$107:Y$145,$C65)&lt;=0,0,求节点([1]基础状态预期!$D$107:$D$145,[1]基础状态预期!Y$107:Y$145,$C65)),0)</f>
        <v>120</v>
      </c>
      <c r="AD65" s="32">
        <f>IFERROR(IF(求节点([1]基础状态预期!$D$107:$D$145,[1]基础状态预期!Z$107:Z$145,$C65)&lt;=0,0,求节点([1]基础状态预期!$D$107:$D$145,[1]基础状态预期!Z$107:Z$145,$C65)),0)</f>
        <v>0</v>
      </c>
      <c r="AE65" s="32">
        <f>IFERROR(IF(求节点([1]基础状态预期!$D$107:$D$145,[1]基础状态预期!AA$107:AA$145,$C65)&lt;=0,0,求节点([1]基础状态预期!$D$107:$D$145,[1]基础状态预期!AA$107:AA$145,$C65)),0)</f>
        <v>0</v>
      </c>
      <c r="AF65" s="32">
        <f>IFERROR(IF(求节点([1]基础状态预期!$D$107:$D$145,[1]基础状态预期!AB$107:AB$145,$C65)&lt;=0,0,求节点([1]基础状态预期!$D$107:$D$145,[1]基础状态预期!AB$107:AB$145,$C65)),0)</f>
        <v>1.0613775021508971</v>
      </c>
      <c r="AG65" s="32">
        <f>IFERROR(IF(求节点([1]基础状态预期!$D$107:$D$145,[1]基础状态预期!AC$107:AC$145,$C65)&lt;=0,0,求节点([1]基础状态预期!$D$107:$D$145,[1]基础状态预期!AC$107:AC$145,$C65)),0)</f>
        <v>2</v>
      </c>
      <c r="AH65" s="32">
        <f>IFERROR(IF(求节点([1]基础状态预期!$D$107:$D$145,[1]基础状态预期!AD$107:AD$145,$C65)&lt;=0,0,求节点([1]基础状态预期!$D$107:$D$145,[1]基础状态预期!AD$107:AD$145,$C65)),0)</f>
        <v>2</v>
      </c>
      <c r="AI65" s="15">
        <f t="shared" si="10"/>
        <v>0</v>
      </c>
      <c r="AJ65" s="15">
        <f t="shared" si="10"/>
        <v>0</v>
      </c>
      <c r="AK65" s="15">
        <f t="shared" si="10"/>
        <v>2</v>
      </c>
      <c r="AL65" s="15">
        <f t="shared" si="10"/>
        <v>30</v>
      </c>
      <c r="AM65" s="15">
        <f t="shared" si="10"/>
        <v>80</v>
      </c>
      <c r="AN65" s="15">
        <v>0</v>
      </c>
      <c r="AO65" s="15">
        <f>IFERROR(IF(求节点([1]各r阵容卡情况!$F$57:$F$73,[1]各r阵容卡情况!G$57:G$73,$C65)&lt;=0,0,求节点([1]各r阵容卡情况!$F$57:$F$73,[1]各r阵容卡情况!G$57:G$73,$C65)),0)</f>
        <v>0</v>
      </c>
      <c r="AP65" s="15">
        <f>IFERROR(IF(求节点([1]各r阵容卡情况!$F$57:$F$73,[1]各r阵容卡情况!H$57:H$73,$C65)&lt;=0,0,求节点([1]各r阵容卡情况!$F$57:$F$73,[1]各r阵容卡情况!H$57:H$73,$C65)),0)</f>
        <v>14.158697154144502</v>
      </c>
      <c r="AQ65" s="15">
        <f>IFERROR(IF(求节点([1]各r阵容卡情况!$F$57:$F$73,[1]各r阵容卡情况!I$57:I$73,$C65)&lt;=0,0,求节点([1]各r阵容卡情况!$F$57:$F$73,[1]各r阵容卡情况!I$57:I$73,$C65)),0)</f>
        <v>8.1586971541445017</v>
      </c>
      <c r="AR65" s="15">
        <f>IFERROR(IF(求节点([1]各r阵容卡情况!$F$57:$F$73,[1]各r阵容卡情况!J$57:J$73,$C65)&lt;=0,0,求节点([1]各r阵容卡情况!$F$57:$F$73,[1]各r阵容卡情况!J$57:J$73,$C65)),0)</f>
        <v>0</v>
      </c>
      <c r="AS65" s="15">
        <v>0</v>
      </c>
      <c r="AT65" s="15">
        <f>IFERROR(IF(求节点([1]各r阵容卡情况!$F$57:$F$73,[1]各r阵容卡情况!K$57:K$73,$C65)&lt;=0,0,求节点([1]各r阵容卡情况!$F$57:$F$73,[1]各r阵容卡情况!K$57:K$73,$C65)),0)</f>
        <v>3</v>
      </c>
      <c r="AU65" s="15">
        <f>IFERROR(IF(求节点([1]各r阵容卡情况!$F$57:$F$73,[1]各r阵容卡情况!L$57:L$73,$C65)&lt;=0,0,求节点([1]各r阵容卡情况!$F$57:$F$73,[1]各r阵容卡情况!L$57:L$73,$C65)),0)</f>
        <v>6</v>
      </c>
      <c r="AV65" s="15">
        <f>IFERROR(IF(求节点([1]各r阵容卡情况!$F$57:$F$73,[1]各r阵容卡情况!M$57:M$73,$C65)&lt;=0,0,求节点([1]各r阵容卡情况!$F$57:$F$73,[1]各r阵容卡情况!M$57:M$73,$C65)),0)</f>
        <v>4.560539346297463</v>
      </c>
      <c r="AW65" s="15">
        <f>IFERROR(IF(求节点([1]各r阵容卡情况!$F$57:$F$73,[1]各r阵容卡情况!N$57:N$73,$C65)&lt;=0,0,求节点([1]各r阵容卡情况!$F$57:$F$73,[1]各r阵容卡情况!N$57:N$73,$C65)),0)</f>
        <v>1.3678850363627313</v>
      </c>
      <c r="AX65" s="15">
        <f t="shared" si="11"/>
        <v>0</v>
      </c>
      <c r="AY65" s="15">
        <f t="shared" si="11"/>
        <v>15</v>
      </c>
      <c r="AZ65" s="15">
        <f t="shared" si="11"/>
        <v>40</v>
      </c>
      <c r="BA65" s="15">
        <f t="shared" si="11"/>
        <v>50</v>
      </c>
      <c r="BB65" s="15">
        <f t="shared" si="11"/>
        <v>58</v>
      </c>
      <c r="BC65" s="15">
        <v>0</v>
      </c>
      <c r="BD65" s="15">
        <f>IFERROR(IF(求节点([1]各r阵容卡情况!$F$57:$F$73,[1]各r阵容卡情况!S$57:S$73,$C65)&lt;=0,0,求节点([1]各r阵容卡情况!$F$57:$F$73,[1]各r阵容卡情况!S$57:S$73,$C65)),0)</f>
        <v>2.4000000000000004</v>
      </c>
      <c r="BE65" s="15">
        <f>IFERROR(IF(求节点([1]各r阵容卡情况!$F$57:$F$73,[1]各r阵容卡情况!T$57:T$73,$C65)&lt;=0,0,求节点([1]各r阵容卡情况!$F$57:$F$73,[1]各r阵容卡情况!T$57:T$73,$C65)),0)</f>
        <v>2.4000000000000004</v>
      </c>
      <c r="BF65" s="15">
        <f>IFERROR(IF(求节点([1]各r阵容卡情况!$F$57:$F$73,[1]各r阵容卡情况!U$57:U$73,$C65)&lt;=0,0,求节点([1]各r阵容卡情况!$F$57:$F$73,[1]各r阵容卡情况!U$57:U$73,$C65)),0)</f>
        <v>2.4000000000000004</v>
      </c>
      <c r="BG65" s="15">
        <f>IFERROR(IF(求节点([1]各r阵容卡情况!$F$57:$F$73,[1]各r阵容卡情况!V$57:V$73,$C65)&lt;=0,0,求节点([1]各r阵容卡情况!$F$57:$F$73,[1]各r阵容卡情况!V$57:V$73,$C65)),0)</f>
        <v>2.4000000000000004</v>
      </c>
      <c r="BH65" s="15">
        <f t="shared" si="18"/>
        <v>10</v>
      </c>
      <c r="BI65" s="15">
        <f t="shared" si="18"/>
        <v>10</v>
      </c>
      <c r="BJ65" s="15">
        <f t="shared" si="13"/>
        <v>60</v>
      </c>
      <c r="BK65" s="15">
        <f t="shared" si="19"/>
        <v>60</v>
      </c>
      <c r="BL65" s="15">
        <f t="shared" si="19"/>
        <v>60</v>
      </c>
      <c r="BM65" s="15">
        <v>0</v>
      </c>
      <c r="BN65" s="15">
        <f>IFERROR(IF(求节点([1]各r阵容卡情况!$F$57:$F$73,[1]各r阵容卡情况!AA$57:AA$73,$C65)&lt;=0,0,求节点([1]各r阵容卡情况!$F$57:$F$73,[1]各r阵容卡情况!AA$57:AA$73,$C65)),0)</f>
        <v>0</v>
      </c>
      <c r="BO65" s="15">
        <f>IFERROR(IF(求节点([1]各r阵容卡情况!$F$57:$F$73,[1]各r阵容卡情况!AB$57:AB$73,$C65)&lt;=0,0,求节点([1]各r阵容卡情况!$F$57:$F$73,[1]各r阵容卡情况!AB$57:AB$73,$C65)),0)</f>
        <v>2</v>
      </c>
      <c r="BP65" s="15">
        <f>IFERROR(IF(求节点([1]各r阵容卡情况!$F$57:$F$73,[1]各r阵容卡情况!AC$57:AC$73,$C65)&lt;=0,0,求节点([1]各r阵容卡情况!$F$57:$F$73,[1]各r阵容卡情况!AC$57:AC$73,$C65)),0)</f>
        <v>2</v>
      </c>
      <c r="BQ65" s="15">
        <f>IFERROR(IF(求节点([1]各r阵容卡情况!$F$57:$F$73,[1]各r阵容卡情况!AD$57:AD$73,$C65)&lt;=0,0,求节点([1]各r阵容卡情况!$F$57:$F$73,[1]各r阵容卡情况!AD$57:AD$73,$C65)),0)</f>
        <v>2</v>
      </c>
      <c r="BR65" s="15">
        <f t="shared" si="15"/>
        <v>0</v>
      </c>
      <c r="BS65" s="15">
        <f t="shared" si="15"/>
        <v>0</v>
      </c>
      <c r="BT65" s="15">
        <f t="shared" si="15"/>
        <v>4</v>
      </c>
      <c r="BU65" s="15">
        <f t="shared" si="15"/>
        <v>30</v>
      </c>
      <c r="BV65" s="15">
        <f t="shared" si="15"/>
        <v>80</v>
      </c>
      <c r="CH65" s="27">
        <f t="shared" si="16"/>
        <v>0</v>
      </c>
      <c r="CI65" s="27">
        <f t="shared" si="16"/>
        <v>0</v>
      </c>
      <c r="CJ65" s="27">
        <f t="shared" si="16"/>
        <v>12.688485903469257</v>
      </c>
      <c r="CK65" s="27">
        <f t="shared" si="16"/>
        <v>7.3115140965307441</v>
      </c>
      <c r="CL65" s="27">
        <f t="shared" si="16"/>
        <v>0</v>
      </c>
    </row>
    <row r="66" spans="3:90" x14ac:dyDescent="0.15">
      <c r="C66" s="15">
        <v>61</v>
      </c>
      <c r="D66" s="15">
        <v>26</v>
      </c>
      <c r="E66" s="32">
        <f>IFERROR(IF(求节点([1]基础状态预期!$D$107:$D$145,[1]基础状态预期!F$107:F$145,$C66)&lt;=0,0,求节点([1]基础状态预期!$D$107:$D$145,[1]基础状态预期!F$107:F$145,$C66)),0)</f>
        <v>0</v>
      </c>
      <c r="F66" s="32">
        <f>IFERROR(IF(求节点([1]基础状态预期!$D$107:$D$145,[1]基础状态预期!G$107:G$145,$C66)&lt;=0,0,求节点([1]基础状态预期!$D$107:$D$145,[1]基础状态预期!G$107:G$145,$C66)),0)</f>
        <v>0</v>
      </c>
      <c r="G66" s="32">
        <f>IFERROR(IF(求节点([1]基础状态预期!$D$107:$D$145,[1]基础状态预期!H$107:H$145,$C66)&lt;=0,0,求节点([1]基础状态预期!$D$107:$D$145,[1]基础状态预期!H$107:H$145,$C66)),0)</f>
        <v>0</v>
      </c>
      <c r="H66" s="32">
        <f>IFERROR(IF(求节点([1]基础状态预期!$D$107:$D$145,[1]基础状态预期!I$107:I$145,$C66)&lt;=0,0,求节点([1]基础状态预期!$D$107:$D$145,[1]基础状态预期!I$107:I$145,$C66)),0)</f>
        <v>3.6667277426306466</v>
      </c>
      <c r="I66" s="32">
        <f>IFERROR(IF(求节点([1]基础状态预期!$D$107:$D$145,[1]基础状态预期!J$107:J$145,$C66)&lt;=0,0,求节点([1]基础状态预期!$D$107:$D$145,[1]基础状态预期!J$107:J$145,$C66)),0)</f>
        <v>2.3332722573693534</v>
      </c>
      <c r="J66" s="32">
        <f>IFERROR(IF(求节点([1]基础状态预期!$D$107:$D$145,[1]基础状态预期!K$107:K$145,$C66)&lt;=0,0,求节点([1]基础状态预期!$D$107:$D$145,[1]基础状态预期!K$107:K$145,$C66)),0)</f>
        <v>0</v>
      </c>
      <c r="K66" s="32">
        <f>IFERROR(IF(求节点([1]基础状态预期!$D$107:$D$145,[1]基础状态预期!L$107:L$145,$C66)&lt;=0,0,求节点([1]基础状态预期!$D$107:$D$145,[1]基础状态预期!L$107:L$145,$C66)),0)</f>
        <v>0</v>
      </c>
      <c r="L66" s="32">
        <f>IFERROR(IF(求节点([1]基础状态预期!$D$107:$D$145,[1]基础状态预期!M$107:M$145,$C66)&lt;=0,0,求节点([1]基础状态预期!$D$107:$D$145,[1]基础状态预期!M$107:M$145,$C66)),0)</f>
        <v>0</v>
      </c>
      <c r="M66" s="32">
        <f>IFERROR(IF(求节点([1]基础状态预期!$D$107:$D$145,[1]基础状态预期!N$107:N$145,$C66)&lt;=0,0,求节点([1]基础状态预期!$D$107:$D$145,[1]基础状态预期!N$107:N$145,$C66)),0)</f>
        <v>4.6424496900777612</v>
      </c>
      <c r="N66" s="32">
        <f>IFERROR(IF(求节点([1]基础状态预期!$D$107:$D$145,[1]基础状态预期!O$107:O$145,$C66)&lt;=0,0,求节点([1]基础状态预期!$D$107:$D$145,[1]基础状态预期!O$107:O$145,$C66)),0)</f>
        <v>1.7384324026356022</v>
      </c>
      <c r="O66" s="32">
        <f t="shared" si="5"/>
        <v>0</v>
      </c>
      <c r="P66" s="32">
        <f t="shared" si="6"/>
        <v>6</v>
      </c>
      <c r="Q66" s="32">
        <f t="shared" si="7"/>
        <v>10</v>
      </c>
      <c r="R66" s="32">
        <f t="shared" si="8"/>
        <v>50</v>
      </c>
      <c r="S66" s="32">
        <f t="shared" si="9"/>
        <v>58</v>
      </c>
      <c r="T66" s="32">
        <f>IFERROR(IF(求节点([1]基础状态预期!$D$107:$D$145,[1]基础状态预期!P$107:P$145,$C66)&lt;=0,0,求节点([1]基础状态预期!$D$107:$D$145,[1]基础状态预期!P$107:P$145,$C66)),0)</f>
        <v>0</v>
      </c>
      <c r="U66" s="32">
        <f>IFERROR(IF(求节点([1]基础状态预期!$D$107:$D$145,[1]基础状态预期!Q$107:Q$145,$C66)&lt;=0,0,求节点([1]基础状态预期!$D$107:$D$145,[1]基础状态预期!Q$107:Q$145,$C66)),0)</f>
        <v>0</v>
      </c>
      <c r="V66" s="32">
        <f>IFERROR(IF(求节点([1]基础状态预期!$D$107:$D$145,[1]基础状态预期!R$107:R$145,$C66)&lt;=0,0,求节点([1]基础状态预期!$D$107:$D$145,[1]基础状态预期!R$107:R$145,$C66)),0)</f>
        <v>2.4399999999999995</v>
      </c>
      <c r="W66" s="32">
        <f>IFERROR(IF(求节点([1]基础状态预期!$D$107:$D$145,[1]基础状态预期!S$107:S$145,$C66)&lt;=0,0,求节点([1]基础状态预期!$D$107:$D$145,[1]基础状态预期!S$107:S$145,$C66)),0)</f>
        <v>2.4400000000000004</v>
      </c>
      <c r="X66" s="32">
        <f>IFERROR(IF(求节点([1]基础状态预期!$D$107:$D$145,[1]基础状态预期!T$107:T$145,$C66)&lt;=0,0,求节点([1]基础状态预期!$D$107:$D$145,[1]基础状态预期!T$107:T$145,$C66)),0)</f>
        <v>2.4400000000000004</v>
      </c>
      <c r="Y66" s="32">
        <f>IFERROR(IF(求节点([1]基础状态预期!$D$107:$D$145,[1]基础状态预期!U$107:U$145,$C66)&lt;=0,0,求节点([1]基础状态预期!$D$107:$D$145,[1]基础状态预期!U$107:U$145,$C66)),0)</f>
        <v>0</v>
      </c>
      <c r="Z66" s="32">
        <f>IFERROR(IF(求节点([1]基础状态预期!$D$107:$D$145,[1]基础状态预期!V$107:V$145,$C66)&lt;=0,0,求节点([1]基础状态预期!$D$107:$D$145,[1]基础状态预期!V$107:V$145,$C66)),0)</f>
        <v>0</v>
      </c>
      <c r="AA66" s="32">
        <f>IFERROR(IF(求节点([1]基础状态预期!$D$107:$D$145,[1]基础状态预期!W$107:W$145,$C66)&lt;=0,0,求节点([1]基础状态预期!$D$107:$D$145,[1]基础状态预期!W$107:W$145,$C66)),0)</f>
        <v>122</v>
      </c>
      <c r="AB66" s="32">
        <f>IFERROR(IF(求节点([1]基础状态预期!$D$107:$D$145,[1]基础状态预期!X$107:X$145,$C66)&lt;=0,0,求节点([1]基础状态预期!$D$107:$D$145,[1]基础状态预期!X$107:X$145,$C66)),0)</f>
        <v>122</v>
      </c>
      <c r="AC66" s="32">
        <f>IFERROR(IF(求节点([1]基础状态预期!$D$107:$D$145,[1]基础状态预期!Y$107:Y$145,$C66)&lt;=0,0,求节点([1]基础状态预期!$D$107:$D$145,[1]基础状态预期!Y$107:Y$145,$C66)),0)</f>
        <v>122</v>
      </c>
      <c r="AD66" s="32">
        <f>IFERROR(IF(求节点([1]基础状态预期!$D$107:$D$145,[1]基础状态预期!Z$107:Z$145,$C66)&lt;=0,0,求节点([1]基础状态预期!$D$107:$D$145,[1]基础状态预期!Z$107:Z$145,$C66)),0)</f>
        <v>0</v>
      </c>
      <c r="AE66" s="32">
        <f>IFERROR(IF(求节点([1]基础状态预期!$D$107:$D$145,[1]基础状态预期!AA$107:AA$145,$C66)&lt;=0,0,求节点([1]基础状态预期!$D$107:$D$145,[1]基础状态预期!AA$107:AA$145,$C66)),0)</f>
        <v>0</v>
      </c>
      <c r="AF66" s="32">
        <f>IFERROR(IF(求节点([1]基础状态预期!$D$107:$D$145,[1]基础状态预期!AB$107:AB$145,$C66)&lt;=0,0,求节点([1]基础状态预期!$D$107:$D$145,[1]基础状态预期!AB$107:AB$145,$C66)),0)</f>
        <v>1.0790671271867454</v>
      </c>
      <c r="AG66" s="32">
        <f>IFERROR(IF(求节点([1]基础状态预期!$D$107:$D$145,[1]基础状态预期!AC$107:AC$145,$C66)&lt;=0,0,求节点([1]基础状态预期!$D$107:$D$145,[1]基础状态预期!AC$107:AC$145,$C66)),0)</f>
        <v>2</v>
      </c>
      <c r="AH66" s="32">
        <f>IFERROR(IF(求节点([1]基础状态预期!$D$107:$D$145,[1]基础状态预期!AD$107:AD$145,$C66)&lt;=0,0,求节点([1]基础状态预期!$D$107:$D$145,[1]基础状态预期!AD$107:AD$145,$C66)),0)</f>
        <v>2</v>
      </c>
      <c r="AI66" s="15">
        <f t="shared" si="10"/>
        <v>0</v>
      </c>
      <c r="AJ66" s="15">
        <f t="shared" si="10"/>
        <v>0</v>
      </c>
      <c r="AK66" s="15">
        <f t="shared" si="10"/>
        <v>2</v>
      </c>
      <c r="AL66" s="15">
        <f t="shared" si="10"/>
        <v>30</v>
      </c>
      <c r="AM66" s="15">
        <f t="shared" si="10"/>
        <v>80</v>
      </c>
      <c r="AN66" s="15">
        <v>0</v>
      </c>
      <c r="AO66" s="15">
        <f>IFERROR(IF(求节点([1]各r阵容卡情况!$F$57:$F$73,[1]各r阵容卡情况!G$57:G$73,$C66)&lt;=0,0,求节点([1]各r阵容卡情况!$F$57:$F$73,[1]各r阵容卡情况!G$57:G$73,$C66)),0)</f>
        <v>0</v>
      </c>
      <c r="AP66" s="15">
        <f>IFERROR(IF(求节点([1]各r阵容卡情况!$F$57:$F$73,[1]各r阵容卡情况!H$57:H$73,$C66)&lt;=0,0,求节点([1]各r阵容卡情况!$F$57:$F$73,[1]各r阵容卡情况!H$57:H$73,$C66)),0)</f>
        <v>14.333272257369353</v>
      </c>
      <c r="AQ66" s="15">
        <f>IFERROR(IF(求节点([1]各r阵容卡情况!$F$57:$F$73,[1]各r阵容卡情况!I$57:I$73,$C66)&lt;=0,0,求节点([1]各r阵容卡情况!$F$57:$F$73,[1]各r阵容卡情况!I$57:I$73,$C66)),0)</f>
        <v>8.3332722573693534</v>
      </c>
      <c r="AR66" s="15">
        <f>IFERROR(IF(求节点([1]各r阵容卡情况!$F$57:$F$73,[1]各r阵容卡情况!J$57:J$73,$C66)&lt;=0,0,求节点([1]各r阵容卡情况!$F$57:$F$73,[1]各r阵容卡情况!J$57:J$73,$C66)),0)</f>
        <v>0</v>
      </c>
      <c r="AS66" s="15">
        <v>0</v>
      </c>
      <c r="AT66" s="15">
        <f>IFERROR(IF(求节点([1]各r阵容卡情况!$F$57:$F$73,[1]各r阵容卡情况!K$57:K$73,$C66)&lt;=0,0,求节点([1]各r阵容卡情况!$F$57:$F$73,[1]各r阵容卡情况!K$57:K$73,$C66)),0)</f>
        <v>3</v>
      </c>
      <c r="AU66" s="15">
        <f>IFERROR(IF(求节点([1]各r阵容卡情况!$F$57:$F$73,[1]各r阵容卡情况!L$57:L$73,$C66)&lt;=0,0,求节点([1]各r阵容卡情况!$F$57:$F$73,[1]各r阵容卡情况!L$57:L$73,$C66)),0)</f>
        <v>6</v>
      </c>
      <c r="AV66" s="15">
        <f>IFERROR(IF(求节点([1]各r阵容卡情况!$F$57:$F$73,[1]各r阵容卡情况!M$57:M$73,$C66)&lt;=0,0,求节点([1]各r阵容卡情况!$F$57:$F$73,[1]各r阵容卡情况!M$57:M$73,$C66)),0)</f>
        <v>4.6424496900777612</v>
      </c>
      <c r="AW66" s="15">
        <f>IFERROR(IF(求节点([1]各r阵容卡情况!$F$57:$F$73,[1]各r阵容卡情况!N$57:N$73,$C66)&lt;=0,0,求节点([1]各r阵容卡情况!$F$57:$F$73,[1]各r阵容卡情况!N$57:N$73,$C66)),0)</f>
        <v>1.7384324026356022</v>
      </c>
      <c r="AX66" s="15">
        <f t="shared" si="11"/>
        <v>0</v>
      </c>
      <c r="AY66" s="15">
        <f t="shared" si="11"/>
        <v>15</v>
      </c>
      <c r="AZ66" s="15">
        <f t="shared" si="11"/>
        <v>40</v>
      </c>
      <c r="BA66" s="15">
        <f t="shared" si="11"/>
        <v>50</v>
      </c>
      <c r="BB66" s="15">
        <f t="shared" si="11"/>
        <v>58</v>
      </c>
      <c r="BC66" s="15">
        <v>0</v>
      </c>
      <c r="BD66" s="15">
        <f>IFERROR(IF(求节点([1]各r阵容卡情况!$F$57:$F$73,[1]各r阵容卡情况!S$57:S$73,$C66)&lt;=0,0,求节点([1]各r阵容卡情况!$F$57:$F$73,[1]各r阵容卡情况!S$57:S$73,$C66)),0)</f>
        <v>2.4400000000000004</v>
      </c>
      <c r="BE66" s="15">
        <f>IFERROR(IF(求节点([1]各r阵容卡情况!$F$57:$F$73,[1]各r阵容卡情况!T$57:T$73,$C66)&lt;=0,0,求节点([1]各r阵容卡情况!$F$57:$F$73,[1]各r阵容卡情况!T$57:T$73,$C66)),0)</f>
        <v>2.4400000000000004</v>
      </c>
      <c r="BF66" s="15">
        <f>IFERROR(IF(求节点([1]各r阵容卡情况!$F$57:$F$73,[1]各r阵容卡情况!U$57:U$73,$C66)&lt;=0,0,求节点([1]各r阵容卡情况!$F$57:$F$73,[1]各r阵容卡情况!U$57:U$73,$C66)),0)</f>
        <v>2.4400000000000004</v>
      </c>
      <c r="BG66" s="15">
        <f>IFERROR(IF(求节点([1]各r阵容卡情况!$F$57:$F$73,[1]各r阵容卡情况!V$57:V$73,$C66)&lt;=0,0,求节点([1]各r阵容卡情况!$F$57:$F$73,[1]各r阵容卡情况!V$57:V$73,$C66)),0)</f>
        <v>2.4400000000000004</v>
      </c>
      <c r="BH66" s="15">
        <f t="shared" si="18"/>
        <v>10</v>
      </c>
      <c r="BI66" s="15">
        <f t="shared" si="18"/>
        <v>10</v>
      </c>
      <c r="BJ66" s="15">
        <f t="shared" si="13"/>
        <v>60</v>
      </c>
      <c r="BK66" s="15">
        <f t="shared" si="19"/>
        <v>61</v>
      </c>
      <c r="BL66" s="15">
        <f t="shared" si="19"/>
        <v>61</v>
      </c>
      <c r="BM66" s="15">
        <v>0</v>
      </c>
      <c r="BN66" s="15">
        <f>IFERROR(IF(求节点([1]各r阵容卡情况!$F$57:$F$73,[1]各r阵容卡情况!AA$57:AA$73,$C66)&lt;=0,0,求节点([1]各r阵容卡情况!$F$57:$F$73,[1]各r阵容卡情况!AA$57:AA$73,$C66)),0)</f>
        <v>0</v>
      </c>
      <c r="BO66" s="15">
        <f>IFERROR(IF(求节点([1]各r阵容卡情况!$F$57:$F$73,[1]各r阵容卡情况!AB$57:AB$73,$C66)&lt;=0,0,求节点([1]各r阵容卡情况!$F$57:$F$73,[1]各r阵容卡情况!AB$57:AB$73,$C66)),0)</f>
        <v>2</v>
      </c>
      <c r="BP66" s="15">
        <f>IFERROR(IF(求节点([1]各r阵容卡情况!$F$57:$F$73,[1]各r阵容卡情况!AC$57:AC$73,$C66)&lt;=0,0,求节点([1]各r阵容卡情况!$F$57:$F$73,[1]各r阵容卡情况!AC$57:AC$73,$C66)),0)</f>
        <v>2</v>
      </c>
      <c r="BQ66" s="15">
        <f>IFERROR(IF(求节点([1]各r阵容卡情况!$F$57:$F$73,[1]各r阵容卡情况!AD$57:AD$73,$C66)&lt;=0,0,求节点([1]各r阵容卡情况!$F$57:$F$73,[1]各r阵容卡情况!AD$57:AD$73,$C66)),0)</f>
        <v>2</v>
      </c>
      <c r="BR66" s="15">
        <f t="shared" si="15"/>
        <v>0</v>
      </c>
      <c r="BS66" s="15">
        <f t="shared" si="15"/>
        <v>0</v>
      </c>
      <c r="BT66" s="15">
        <f t="shared" si="15"/>
        <v>4</v>
      </c>
      <c r="BU66" s="15">
        <f t="shared" si="15"/>
        <v>30</v>
      </c>
      <c r="BV66" s="15">
        <f t="shared" si="15"/>
        <v>80</v>
      </c>
      <c r="CH66" s="27">
        <f t="shared" si="16"/>
        <v>0</v>
      </c>
      <c r="CI66" s="27">
        <f t="shared" si="16"/>
        <v>0</v>
      </c>
      <c r="CJ66" s="27">
        <f t="shared" si="16"/>
        <v>12.647073088753585</v>
      </c>
      <c r="CK66" s="27">
        <f t="shared" si="16"/>
        <v>7.3529269112464153</v>
      </c>
      <c r="CL66" s="27">
        <f t="shared" si="16"/>
        <v>0</v>
      </c>
    </row>
    <row r="67" spans="3:90" x14ac:dyDescent="0.15">
      <c r="C67" s="15">
        <v>62</v>
      </c>
      <c r="D67" s="15">
        <v>27</v>
      </c>
      <c r="E67" s="32">
        <f>IFERROR(IF(求节点([1]基础状态预期!$D$107:$D$145,[1]基础状态预期!F$107:F$145,$C67)&lt;=0,0,求节点([1]基础状态预期!$D$107:$D$145,[1]基础状态预期!F$107:F$145,$C67)),0)</f>
        <v>0</v>
      </c>
      <c r="F67" s="32">
        <f>IFERROR(IF(求节点([1]基础状态预期!$D$107:$D$145,[1]基础状态预期!G$107:G$145,$C67)&lt;=0,0,求节点([1]基础状态预期!$D$107:$D$145,[1]基础状态预期!G$107:G$145,$C67)),0)</f>
        <v>0</v>
      </c>
      <c r="G67" s="32">
        <f>IFERROR(IF(求节点([1]基础状态预期!$D$107:$D$145,[1]基础状态预期!H$107:H$145,$C67)&lt;=0,0,求节点([1]基础状态预期!$D$107:$D$145,[1]基础状态预期!H$107:H$145,$C67)),0)</f>
        <v>0</v>
      </c>
      <c r="H67" s="32">
        <f>IFERROR(IF(求节点([1]基础状态预期!$D$107:$D$145,[1]基础状态预期!I$107:I$145,$C67)&lt;=0,0,求节点([1]基础状态预期!$D$107:$D$145,[1]基础状态预期!I$107:I$145,$C67)),0)</f>
        <v>3.492152639405794</v>
      </c>
      <c r="I67" s="32">
        <f>IFERROR(IF(求节点([1]基础状态预期!$D$107:$D$145,[1]基础状态预期!J$107:J$145,$C67)&lt;=0,0,求节点([1]基础状态预期!$D$107:$D$145,[1]基础状态预期!J$107:J$145,$C67)),0)</f>
        <v>2.507847360594206</v>
      </c>
      <c r="J67" s="32">
        <f>IFERROR(IF(求节点([1]基础状态预期!$D$107:$D$145,[1]基础状态预期!K$107:K$145,$C67)&lt;=0,0,求节点([1]基础状态预期!$D$107:$D$145,[1]基础状态预期!K$107:K$145,$C67)),0)</f>
        <v>0</v>
      </c>
      <c r="K67" s="32">
        <f>IFERROR(IF(求节点([1]基础状态预期!$D$107:$D$145,[1]基础状态预期!L$107:L$145,$C67)&lt;=0,0,求节点([1]基础状态预期!$D$107:$D$145,[1]基础状态预期!L$107:L$145,$C67)),0)</f>
        <v>0</v>
      </c>
      <c r="L67" s="32">
        <f>IFERROR(IF(求节点([1]基础状态预期!$D$107:$D$145,[1]基础状态预期!M$107:M$145,$C67)&lt;=0,0,求节点([1]基础状态预期!$D$107:$D$145,[1]基础状态预期!M$107:M$145,$C67)),0)</f>
        <v>0</v>
      </c>
      <c r="M67" s="32">
        <f>IFERROR(IF(求节点([1]基础状态预期!$D$107:$D$145,[1]基础状态预期!N$107:N$145,$C67)&lt;=0,0,求节点([1]基础状态预期!$D$107:$D$145,[1]基础状态预期!N$107:N$145,$C67)),0)</f>
        <v>4.7243600338580594</v>
      </c>
      <c r="N67" s="32">
        <f>IFERROR(IF(求节点([1]基础状态预期!$D$107:$D$145,[1]基础状态预期!O$107:O$145,$C67)&lt;=0,0,求节点([1]基础状态预期!$D$107:$D$145,[1]基础状态预期!O$107:O$145,$C67)),0)</f>
        <v>2.1089797689084731</v>
      </c>
      <c r="O67" s="32">
        <f t="shared" si="5"/>
        <v>0</v>
      </c>
      <c r="P67" s="32">
        <f t="shared" si="6"/>
        <v>6</v>
      </c>
      <c r="Q67" s="32">
        <f t="shared" si="7"/>
        <v>10</v>
      </c>
      <c r="R67" s="32">
        <f t="shared" si="8"/>
        <v>50</v>
      </c>
      <c r="S67" s="32">
        <f t="shared" si="9"/>
        <v>66</v>
      </c>
      <c r="T67" s="32">
        <f>IFERROR(IF(求节点([1]基础状态预期!$D$107:$D$145,[1]基础状态预期!P$107:P$145,$C67)&lt;=0,0,求节点([1]基础状态预期!$D$107:$D$145,[1]基础状态预期!P$107:P$145,$C67)),0)</f>
        <v>0</v>
      </c>
      <c r="U67" s="32">
        <f>IFERROR(IF(求节点([1]基础状态预期!$D$107:$D$145,[1]基础状态预期!Q$107:Q$145,$C67)&lt;=0,0,求节点([1]基础状态预期!$D$107:$D$145,[1]基础状态预期!Q$107:Q$145,$C67)),0)</f>
        <v>0</v>
      </c>
      <c r="V67" s="32">
        <f>IFERROR(IF(求节点([1]基础状态预期!$D$107:$D$145,[1]基础状态预期!R$107:R$145,$C67)&lt;=0,0,求节点([1]基础状态预期!$D$107:$D$145,[1]基础状态预期!R$107:R$145,$C67)),0)</f>
        <v>2.4799999999999995</v>
      </c>
      <c r="W67" s="32">
        <f>IFERROR(IF(求节点([1]基础状态预期!$D$107:$D$145,[1]基础状态预期!S$107:S$145,$C67)&lt;=0,0,求节点([1]基础状态预期!$D$107:$D$145,[1]基础状态预期!S$107:S$145,$C67)),0)</f>
        <v>2.48</v>
      </c>
      <c r="X67" s="32">
        <f>IFERROR(IF(求节点([1]基础状态预期!$D$107:$D$145,[1]基础状态预期!T$107:T$145,$C67)&lt;=0,0,求节点([1]基础状态预期!$D$107:$D$145,[1]基础状态预期!T$107:T$145,$C67)),0)</f>
        <v>2.48</v>
      </c>
      <c r="Y67" s="32">
        <f>IFERROR(IF(求节点([1]基础状态预期!$D$107:$D$145,[1]基础状态预期!U$107:U$145,$C67)&lt;=0,0,求节点([1]基础状态预期!$D$107:$D$145,[1]基础状态预期!U$107:U$145,$C67)),0)</f>
        <v>0</v>
      </c>
      <c r="Z67" s="32">
        <f>IFERROR(IF(求节点([1]基础状态预期!$D$107:$D$145,[1]基础状态预期!V$107:V$145,$C67)&lt;=0,0,求节点([1]基础状态预期!$D$107:$D$145,[1]基础状态预期!V$107:V$145,$C67)),0)</f>
        <v>0</v>
      </c>
      <c r="AA67" s="32">
        <f>IFERROR(IF(求节点([1]基础状态预期!$D$107:$D$145,[1]基础状态预期!W$107:W$145,$C67)&lt;=0,0,求节点([1]基础状态预期!$D$107:$D$145,[1]基础状态预期!W$107:W$145,$C67)),0)</f>
        <v>124</v>
      </c>
      <c r="AB67" s="32">
        <f>IFERROR(IF(求节点([1]基础状态预期!$D$107:$D$145,[1]基础状态预期!X$107:X$145,$C67)&lt;=0,0,求节点([1]基础状态预期!$D$107:$D$145,[1]基础状态预期!X$107:X$145,$C67)),0)</f>
        <v>124</v>
      </c>
      <c r="AC67" s="32">
        <f>IFERROR(IF(求节点([1]基础状态预期!$D$107:$D$145,[1]基础状态预期!Y$107:Y$145,$C67)&lt;=0,0,求节点([1]基础状态预期!$D$107:$D$145,[1]基础状态预期!Y$107:Y$145,$C67)),0)</f>
        <v>124</v>
      </c>
      <c r="AD67" s="32">
        <f>IFERROR(IF(求节点([1]基础状态预期!$D$107:$D$145,[1]基础状态预期!Z$107:Z$145,$C67)&lt;=0,0,求节点([1]基础状态预期!$D$107:$D$145,[1]基础状态预期!Z$107:Z$145,$C67)),0)</f>
        <v>0</v>
      </c>
      <c r="AE67" s="32">
        <f>IFERROR(IF(求节点([1]基础状态预期!$D$107:$D$145,[1]基础状态预期!AA$107:AA$145,$C67)&lt;=0,0,求节点([1]基础状态预期!$D$107:$D$145,[1]基础状态预期!AA$107:AA$145,$C67)),0)</f>
        <v>0</v>
      </c>
      <c r="AF67" s="32">
        <f>IFERROR(IF(求节点([1]基础状态预期!$D$107:$D$145,[1]基础状态预期!AB$107:AB$145,$C67)&lt;=0,0,求节点([1]基础状态预期!$D$107:$D$145,[1]基础状态预期!AB$107:AB$145,$C67)),0)</f>
        <v>1.0967567522225936</v>
      </c>
      <c r="AG67" s="32">
        <f>IFERROR(IF(求节点([1]基础状态预期!$D$107:$D$145,[1]基础状态预期!AC$107:AC$145,$C67)&lt;=0,0,求节点([1]基础状态预期!$D$107:$D$145,[1]基础状态预期!AC$107:AC$145,$C67)),0)</f>
        <v>2</v>
      </c>
      <c r="AH67" s="32">
        <f>IFERROR(IF(求节点([1]基础状态预期!$D$107:$D$145,[1]基础状态预期!AD$107:AD$145,$C67)&lt;=0,0,求节点([1]基础状态预期!$D$107:$D$145,[1]基础状态预期!AD$107:AD$145,$C67)),0)</f>
        <v>2</v>
      </c>
      <c r="AI67" s="15">
        <f t="shared" si="10"/>
        <v>0</v>
      </c>
      <c r="AJ67" s="15">
        <f t="shared" si="10"/>
        <v>0</v>
      </c>
      <c r="AK67" s="15">
        <f t="shared" si="10"/>
        <v>2</v>
      </c>
      <c r="AL67" s="15">
        <f t="shared" si="10"/>
        <v>30</v>
      </c>
      <c r="AM67" s="15">
        <f t="shared" si="10"/>
        <v>80</v>
      </c>
      <c r="AN67" s="15">
        <v>0</v>
      </c>
      <c r="AO67" s="15">
        <f>IFERROR(IF(求节点([1]各r阵容卡情况!$F$57:$F$73,[1]各r阵容卡情况!G$57:G$73,$C67)&lt;=0,0,求节点([1]各r阵容卡情况!$F$57:$F$73,[1]各r阵容卡情况!G$57:G$73,$C67)),0)</f>
        <v>0</v>
      </c>
      <c r="AP67" s="15">
        <f>IFERROR(IF(求节点([1]各r阵容卡情况!$F$57:$F$73,[1]各r阵容卡情况!H$57:H$73,$C67)&lt;=0,0,求节点([1]各r阵容卡情况!$F$57:$F$73,[1]各r阵容卡情况!H$57:H$73,$C67)),0)</f>
        <v>14.507847360594205</v>
      </c>
      <c r="AQ67" s="15">
        <f>IFERROR(IF(求节点([1]各r阵容卡情况!$F$57:$F$73,[1]各r阵容卡情况!I$57:I$73,$C67)&lt;=0,0,求节点([1]各r阵容卡情况!$F$57:$F$73,[1]各r阵容卡情况!I$57:I$73,$C67)),0)</f>
        <v>8.5078473605942051</v>
      </c>
      <c r="AR67" s="15">
        <f>IFERROR(IF(求节点([1]各r阵容卡情况!$F$57:$F$73,[1]各r阵容卡情况!J$57:J$73,$C67)&lt;=0,0,求节点([1]各r阵容卡情况!$F$57:$F$73,[1]各r阵容卡情况!J$57:J$73,$C67)),0)</f>
        <v>0</v>
      </c>
      <c r="AS67" s="15">
        <v>0</v>
      </c>
      <c r="AT67" s="15">
        <f>IFERROR(IF(求节点([1]各r阵容卡情况!$F$57:$F$73,[1]各r阵容卡情况!K$57:K$73,$C67)&lt;=0,0,求节点([1]各r阵容卡情况!$F$57:$F$73,[1]各r阵容卡情况!K$57:K$73,$C67)),0)</f>
        <v>3</v>
      </c>
      <c r="AU67" s="15">
        <f>IFERROR(IF(求节点([1]各r阵容卡情况!$F$57:$F$73,[1]各r阵容卡情况!L$57:L$73,$C67)&lt;=0,0,求节点([1]各r阵容卡情况!$F$57:$F$73,[1]各r阵容卡情况!L$57:L$73,$C67)),0)</f>
        <v>6</v>
      </c>
      <c r="AV67" s="15">
        <f>IFERROR(IF(求节点([1]各r阵容卡情况!$F$57:$F$73,[1]各r阵容卡情况!M$57:M$73,$C67)&lt;=0,0,求节点([1]各r阵容卡情况!$F$57:$F$73,[1]各r阵容卡情况!M$57:M$73,$C67)),0)</f>
        <v>4.7243600338580594</v>
      </c>
      <c r="AW67" s="15">
        <f>IFERROR(IF(求节点([1]各r阵容卡情况!$F$57:$F$73,[1]各r阵容卡情况!N$57:N$73,$C67)&lt;=0,0,求节点([1]各r阵容卡情况!$F$57:$F$73,[1]各r阵容卡情况!N$57:N$73,$C67)),0)</f>
        <v>2.1089797689084731</v>
      </c>
      <c r="AX67" s="15">
        <f t="shared" si="11"/>
        <v>0</v>
      </c>
      <c r="AY67" s="15">
        <f t="shared" si="11"/>
        <v>15</v>
      </c>
      <c r="AZ67" s="15">
        <f t="shared" si="11"/>
        <v>40</v>
      </c>
      <c r="BA67" s="15">
        <f t="shared" si="11"/>
        <v>50</v>
      </c>
      <c r="BB67" s="15">
        <f t="shared" si="11"/>
        <v>66</v>
      </c>
      <c r="BC67" s="15">
        <v>0</v>
      </c>
      <c r="BD67" s="15">
        <f>IFERROR(IF(求节点([1]各r阵容卡情况!$F$57:$F$73,[1]各r阵容卡情况!S$57:S$73,$C67)&lt;=0,0,求节点([1]各r阵容卡情况!$F$57:$F$73,[1]各r阵容卡情况!S$57:S$73,$C67)),0)</f>
        <v>2.48</v>
      </c>
      <c r="BE67" s="15">
        <f>IFERROR(IF(求节点([1]各r阵容卡情况!$F$57:$F$73,[1]各r阵容卡情况!T$57:T$73,$C67)&lt;=0,0,求节点([1]各r阵容卡情况!$F$57:$F$73,[1]各r阵容卡情况!T$57:T$73,$C67)),0)</f>
        <v>2.48</v>
      </c>
      <c r="BF67" s="15">
        <f>IFERROR(IF(求节点([1]各r阵容卡情况!$F$57:$F$73,[1]各r阵容卡情况!U$57:U$73,$C67)&lt;=0,0,求节点([1]各r阵容卡情况!$F$57:$F$73,[1]各r阵容卡情况!U$57:U$73,$C67)),0)</f>
        <v>2.48</v>
      </c>
      <c r="BG67" s="15">
        <f>IFERROR(IF(求节点([1]各r阵容卡情况!$F$57:$F$73,[1]各r阵容卡情况!V$57:V$73,$C67)&lt;=0,0,求节点([1]各r阵容卡情况!$F$57:$F$73,[1]各r阵容卡情况!V$57:V$73,$C67)),0)</f>
        <v>2.48</v>
      </c>
      <c r="BH67" s="15">
        <f t="shared" si="18"/>
        <v>10</v>
      </c>
      <c r="BI67" s="15">
        <f t="shared" si="18"/>
        <v>10</v>
      </c>
      <c r="BJ67" s="15">
        <f t="shared" si="13"/>
        <v>60</v>
      </c>
      <c r="BK67" s="15">
        <f t="shared" si="19"/>
        <v>62</v>
      </c>
      <c r="BL67" s="15">
        <f t="shared" si="19"/>
        <v>62</v>
      </c>
      <c r="BM67" s="15">
        <v>0</v>
      </c>
      <c r="BN67" s="15">
        <f>IFERROR(IF(求节点([1]各r阵容卡情况!$F$57:$F$73,[1]各r阵容卡情况!AA$57:AA$73,$C67)&lt;=0,0,求节点([1]各r阵容卡情况!$F$57:$F$73,[1]各r阵容卡情况!AA$57:AA$73,$C67)),0)</f>
        <v>0</v>
      </c>
      <c r="BO67" s="15">
        <f>IFERROR(IF(求节点([1]各r阵容卡情况!$F$57:$F$73,[1]各r阵容卡情况!AB$57:AB$73,$C67)&lt;=0,0,求节点([1]各r阵容卡情况!$F$57:$F$73,[1]各r阵容卡情况!AB$57:AB$73,$C67)),0)</f>
        <v>2</v>
      </c>
      <c r="BP67" s="15">
        <f>IFERROR(IF(求节点([1]各r阵容卡情况!$F$57:$F$73,[1]各r阵容卡情况!AC$57:AC$73,$C67)&lt;=0,0,求节点([1]各r阵容卡情况!$F$57:$F$73,[1]各r阵容卡情况!AC$57:AC$73,$C67)),0)</f>
        <v>2</v>
      </c>
      <c r="BQ67" s="15">
        <f>IFERROR(IF(求节点([1]各r阵容卡情况!$F$57:$F$73,[1]各r阵容卡情况!AD$57:AD$73,$C67)&lt;=0,0,求节点([1]各r阵容卡情况!$F$57:$F$73,[1]各r阵容卡情况!AD$57:AD$73,$C67)),0)</f>
        <v>2</v>
      </c>
      <c r="BR67" s="15">
        <f t="shared" si="15"/>
        <v>0</v>
      </c>
      <c r="BS67" s="15">
        <f t="shared" si="15"/>
        <v>0</v>
      </c>
      <c r="BT67" s="15">
        <f t="shared" si="15"/>
        <v>4</v>
      </c>
      <c r="BU67" s="15">
        <f t="shared" si="15"/>
        <v>30</v>
      </c>
      <c r="BV67" s="15">
        <f t="shared" si="15"/>
        <v>80</v>
      </c>
      <c r="CH67" s="27">
        <f t="shared" si="16"/>
        <v>0</v>
      </c>
      <c r="CI67" s="27">
        <f t="shared" si="16"/>
        <v>0</v>
      </c>
      <c r="CJ67" s="27">
        <f t="shared" si="16"/>
        <v>13.237262583779483</v>
      </c>
      <c r="CK67" s="27">
        <f t="shared" si="16"/>
        <v>7.7627374162205172</v>
      </c>
      <c r="CL67" s="27">
        <f t="shared" si="16"/>
        <v>0</v>
      </c>
    </row>
    <row r="68" spans="3:90" x14ac:dyDescent="0.15">
      <c r="C68" s="15">
        <v>63</v>
      </c>
      <c r="D68" s="15">
        <v>27</v>
      </c>
      <c r="E68" s="32">
        <f>IFERROR(IF(求节点([1]基础状态预期!$D$107:$D$145,[1]基础状态预期!F$107:F$145,$C68)&lt;=0,0,求节点([1]基础状态预期!$D$107:$D$145,[1]基础状态预期!F$107:F$145,$C68)),0)</f>
        <v>0</v>
      </c>
      <c r="F68" s="32">
        <f>IFERROR(IF(求节点([1]基础状态预期!$D$107:$D$145,[1]基础状态预期!G$107:G$145,$C68)&lt;=0,0,求节点([1]基础状态预期!$D$107:$D$145,[1]基础状态预期!G$107:G$145,$C68)),0)</f>
        <v>0</v>
      </c>
      <c r="G68" s="32">
        <f>IFERROR(IF(求节点([1]基础状态预期!$D$107:$D$145,[1]基础状态预期!H$107:H$145,$C68)&lt;=0,0,求节点([1]基础状态预期!$D$107:$D$145,[1]基础状态预期!H$107:H$145,$C68)),0)</f>
        <v>0</v>
      </c>
      <c r="H68" s="32">
        <f>IFERROR(IF(求节点([1]基础状态预期!$D$107:$D$145,[1]基础状态预期!I$107:I$145,$C68)&lt;=0,0,求节点([1]基础状态预期!$D$107:$D$145,[1]基础状态预期!I$107:I$145,$C68)),0)</f>
        <v>3.3175775361809414</v>
      </c>
      <c r="I68" s="32">
        <f>IFERROR(IF(求节点([1]基础状态预期!$D$107:$D$145,[1]基础状态预期!J$107:J$145,$C68)&lt;=0,0,求节点([1]基础状态预期!$D$107:$D$145,[1]基础状态预期!J$107:J$145,$C68)),0)</f>
        <v>2.6824224638190586</v>
      </c>
      <c r="J68" s="32">
        <f>IFERROR(IF(求节点([1]基础状态预期!$D$107:$D$145,[1]基础状态预期!K$107:K$145,$C68)&lt;=0,0,求节点([1]基础状态预期!$D$107:$D$145,[1]基础状态预期!K$107:K$145,$C68)),0)</f>
        <v>0</v>
      </c>
      <c r="K68" s="32">
        <f>IFERROR(IF(求节点([1]基础状态预期!$D$107:$D$145,[1]基础状态预期!L$107:L$145,$C68)&lt;=0,0,求节点([1]基础状态预期!$D$107:$D$145,[1]基础状态预期!L$107:L$145,$C68)),0)</f>
        <v>0</v>
      </c>
      <c r="L68" s="32">
        <f>IFERROR(IF(求节点([1]基础状态预期!$D$107:$D$145,[1]基础状态预期!M$107:M$145,$C68)&lt;=0,0,求节点([1]基础状态预期!$D$107:$D$145,[1]基础状态预期!M$107:M$145,$C68)),0)</f>
        <v>0</v>
      </c>
      <c r="M68" s="32">
        <f>IFERROR(IF(求节点([1]基础状态预期!$D$107:$D$145,[1]基础状态预期!N$107:N$145,$C68)&lt;=0,0,求节点([1]基础状态预期!$D$107:$D$145,[1]基础状态预期!N$107:N$145,$C68)),0)</f>
        <v>4.8062703776383575</v>
      </c>
      <c r="N68" s="32">
        <f>IFERROR(IF(求节点([1]基础状态预期!$D$107:$D$145,[1]基础状态预期!O$107:O$145,$C68)&lt;=0,0,求节点([1]基础状态预期!$D$107:$D$145,[1]基础状态预期!O$107:O$145,$C68)),0)</f>
        <v>2.4795271351813439</v>
      </c>
      <c r="O68" s="32">
        <f t="shared" si="5"/>
        <v>0</v>
      </c>
      <c r="P68" s="32">
        <f t="shared" si="6"/>
        <v>6</v>
      </c>
      <c r="Q68" s="32">
        <f t="shared" si="7"/>
        <v>10</v>
      </c>
      <c r="R68" s="32">
        <f t="shared" si="8"/>
        <v>50</v>
      </c>
      <c r="S68" s="32">
        <f t="shared" si="9"/>
        <v>66</v>
      </c>
      <c r="T68" s="32">
        <f>IFERROR(IF(求节点([1]基础状态预期!$D$107:$D$145,[1]基础状态预期!P$107:P$145,$C68)&lt;=0,0,求节点([1]基础状态预期!$D$107:$D$145,[1]基础状态预期!P$107:P$145,$C68)),0)</f>
        <v>0</v>
      </c>
      <c r="U68" s="32">
        <f>IFERROR(IF(求节点([1]基础状态预期!$D$107:$D$145,[1]基础状态预期!Q$107:Q$145,$C68)&lt;=0,0,求节点([1]基础状态预期!$D$107:$D$145,[1]基础状态预期!Q$107:Q$145,$C68)),0)</f>
        <v>0</v>
      </c>
      <c r="V68" s="32">
        <f>IFERROR(IF(求节点([1]基础状态预期!$D$107:$D$145,[1]基础状态预期!R$107:R$145,$C68)&lt;=0,0,求节点([1]基础状态预期!$D$107:$D$145,[1]基础状态预期!R$107:R$145,$C68)),0)</f>
        <v>2.5199999999999996</v>
      </c>
      <c r="W68" s="32">
        <f>IFERROR(IF(求节点([1]基础状态预期!$D$107:$D$145,[1]基础状态预期!S$107:S$145,$C68)&lt;=0,0,求节点([1]基础状态预期!$D$107:$D$145,[1]基础状态预期!S$107:S$145,$C68)),0)</f>
        <v>2.52</v>
      </c>
      <c r="X68" s="32">
        <f>IFERROR(IF(求节点([1]基础状态预期!$D$107:$D$145,[1]基础状态预期!T$107:T$145,$C68)&lt;=0,0,求节点([1]基础状态预期!$D$107:$D$145,[1]基础状态预期!T$107:T$145,$C68)),0)</f>
        <v>2.52</v>
      </c>
      <c r="Y68" s="32">
        <f>IFERROR(IF(求节点([1]基础状态预期!$D$107:$D$145,[1]基础状态预期!U$107:U$145,$C68)&lt;=0,0,求节点([1]基础状态预期!$D$107:$D$145,[1]基础状态预期!U$107:U$145,$C68)),0)</f>
        <v>0</v>
      </c>
      <c r="Z68" s="32">
        <f>IFERROR(IF(求节点([1]基础状态预期!$D$107:$D$145,[1]基础状态预期!V$107:V$145,$C68)&lt;=0,0,求节点([1]基础状态预期!$D$107:$D$145,[1]基础状态预期!V$107:V$145,$C68)),0)</f>
        <v>0</v>
      </c>
      <c r="AA68" s="32">
        <f>IFERROR(IF(求节点([1]基础状态预期!$D$107:$D$145,[1]基础状态预期!W$107:W$145,$C68)&lt;=0,0,求节点([1]基础状态预期!$D$107:$D$145,[1]基础状态预期!W$107:W$145,$C68)),0)</f>
        <v>126</v>
      </c>
      <c r="AB68" s="32">
        <f>IFERROR(IF(求节点([1]基础状态预期!$D$107:$D$145,[1]基础状态预期!X$107:X$145,$C68)&lt;=0,0,求节点([1]基础状态预期!$D$107:$D$145,[1]基础状态预期!X$107:X$145,$C68)),0)</f>
        <v>126</v>
      </c>
      <c r="AC68" s="32">
        <f>IFERROR(IF(求节点([1]基础状态预期!$D$107:$D$145,[1]基础状态预期!Y$107:Y$145,$C68)&lt;=0,0,求节点([1]基础状态预期!$D$107:$D$145,[1]基础状态预期!Y$107:Y$145,$C68)),0)</f>
        <v>126</v>
      </c>
      <c r="AD68" s="32">
        <f>IFERROR(IF(求节点([1]基础状态预期!$D$107:$D$145,[1]基础状态预期!Z$107:Z$145,$C68)&lt;=0,0,求节点([1]基础状态预期!$D$107:$D$145,[1]基础状态预期!Z$107:Z$145,$C68)),0)</f>
        <v>0</v>
      </c>
      <c r="AE68" s="32">
        <f>IFERROR(IF(求节点([1]基础状态预期!$D$107:$D$145,[1]基础状态预期!AA$107:AA$145,$C68)&lt;=0,0,求节点([1]基础状态预期!$D$107:$D$145,[1]基础状态预期!AA$107:AA$145,$C68)),0)</f>
        <v>0</v>
      </c>
      <c r="AF68" s="32">
        <f>IFERROR(IF(求节点([1]基础状态预期!$D$107:$D$145,[1]基础状态预期!AB$107:AB$145,$C68)&lt;=0,0,求节点([1]基础状态预期!$D$107:$D$145,[1]基础状态预期!AB$107:AB$145,$C68)),0)</f>
        <v>1.1144463772584419</v>
      </c>
      <c r="AG68" s="32">
        <f>IFERROR(IF(求节点([1]基础状态预期!$D$107:$D$145,[1]基础状态预期!AC$107:AC$145,$C68)&lt;=0,0,求节点([1]基础状态预期!$D$107:$D$145,[1]基础状态预期!AC$107:AC$145,$C68)),0)</f>
        <v>2</v>
      </c>
      <c r="AH68" s="32">
        <f>IFERROR(IF(求节点([1]基础状态预期!$D$107:$D$145,[1]基础状态预期!AD$107:AD$145,$C68)&lt;=0,0,求节点([1]基础状态预期!$D$107:$D$145,[1]基础状态预期!AD$107:AD$145,$C68)),0)</f>
        <v>2</v>
      </c>
      <c r="AI68" s="15">
        <f t="shared" si="10"/>
        <v>0</v>
      </c>
      <c r="AJ68" s="15">
        <f t="shared" si="10"/>
        <v>0</v>
      </c>
      <c r="AK68" s="15">
        <f t="shared" si="10"/>
        <v>2</v>
      </c>
      <c r="AL68" s="15">
        <f t="shared" si="10"/>
        <v>30</v>
      </c>
      <c r="AM68" s="15">
        <f t="shared" si="10"/>
        <v>80</v>
      </c>
      <c r="AN68" s="15">
        <v>0</v>
      </c>
      <c r="AO68" s="15">
        <f>IFERROR(IF(求节点([1]各r阵容卡情况!$F$57:$F$73,[1]各r阵容卡情况!G$57:G$73,$C68)&lt;=0,0,求节点([1]各r阵容卡情况!$F$57:$F$73,[1]各r阵容卡情况!G$57:G$73,$C68)),0)</f>
        <v>0</v>
      </c>
      <c r="AP68" s="15">
        <f>IFERROR(IF(求节点([1]各r阵容卡情况!$F$57:$F$73,[1]各r阵容卡情况!H$57:H$73,$C68)&lt;=0,0,求节点([1]各r阵容卡情况!$F$57:$F$73,[1]各r阵容卡情况!H$57:H$73,$C68)),0)</f>
        <v>14.682422463819059</v>
      </c>
      <c r="AQ68" s="15">
        <f>IFERROR(IF(求节点([1]各r阵容卡情况!$F$57:$F$73,[1]各r阵容卡情况!I$57:I$73,$C68)&lt;=0,0,求节点([1]各r阵容卡情况!$F$57:$F$73,[1]各r阵容卡情况!I$57:I$73,$C68)),0)</f>
        <v>8.6824224638190586</v>
      </c>
      <c r="AR68" s="15">
        <f>IFERROR(IF(求节点([1]各r阵容卡情况!$F$57:$F$73,[1]各r阵容卡情况!J$57:J$73,$C68)&lt;=0,0,求节点([1]各r阵容卡情况!$F$57:$F$73,[1]各r阵容卡情况!J$57:J$73,$C68)),0)</f>
        <v>0</v>
      </c>
      <c r="AS68" s="15">
        <v>0</v>
      </c>
      <c r="AT68" s="15">
        <f>IFERROR(IF(求节点([1]各r阵容卡情况!$F$57:$F$73,[1]各r阵容卡情况!K$57:K$73,$C68)&lt;=0,0,求节点([1]各r阵容卡情况!$F$57:$F$73,[1]各r阵容卡情况!K$57:K$73,$C68)),0)</f>
        <v>3</v>
      </c>
      <c r="AU68" s="15">
        <f>IFERROR(IF(求节点([1]各r阵容卡情况!$F$57:$F$73,[1]各r阵容卡情况!L$57:L$73,$C68)&lt;=0,0,求节点([1]各r阵容卡情况!$F$57:$F$73,[1]各r阵容卡情况!L$57:L$73,$C68)),0)</f>
        <v>6</v>
      </c>
      <c r="AV68" s="15">
        <f>IFERROR(IF(求节点([1]各r阵容卡情况!$F$57:$F$73,[1]各r阵容卡情况!M$57:M$73,$C68)&lt;=0,0,求节点([1]各r阵容卡情况!$F$57:$F$73,[1]各r阵容卡情况!M$57:M$73,$C68)),0)</f>
        <v>4.8062703776383575</v>
      </c>
      <c r="AW68" s="15">
        <f>IFERROR(IF(求节点([1]各r阵容卡情况!$F$57:$F$73,[1]各r阵容卡情况!N$57:N$73,$C68)&lt;=0,0,求节点([1]各r阵容卡情况!$F$57:$F$73,[1]各r阵容卡情况!N$57:N$73,$C68)),0)</f>
        <v>2.4795271351813439</v>
      </c>
      <c r="AX68" s="15">
        <f t="shared" si="11"/>
        <v>0</v>
      </c>
      <c r="AY68" s="15">
        <f t="shared" si="11"/>
        <v>15</v>
      </c>
      <c r="AZ68" s="15">
        <f t="shared" si="11"/>
        <v>40</v>
      </c>
      <c r="BA68" s="15">
        <f t="shared" si="11"/>
        <v>50</v>
      </c>
      <c r="BB68" s="15">
        <f t="shared" si="11"/>
        <v>66</v>
      </c>
      <c r="BC68" s="15">
        <v>0</v>
      </c>
      <c r="BD68" s="15">
        <f>IFERROR(IF(求节点([1]各r阵容卡情况!$F$57:$F$73,[1]各r阵容卡情况!S$57:S$73,$C68)&lt;=0,0,求节点([1]各r阵容卡情况!$F$57:$F$73,[1]各r阵容卡情况!S$57:S$73,$C68)),0)</f>
        <v>2.52</v>
      </c>
      <c r="BE68" s="15">
        <f>IFERROR(IF(求节点([1]各r阵容卡情况!$F$57:$F$73,[1]各r阵容卡情况!T$57:T$73,$C68)&lt;=0,0,求节点([1]各r阵容卡情况!$F$57:$F$73,[1]各r阵容卡情况!T$57:T$73,$C68)),0)</f>
        <v>2.52</v>
      </c>
      <c r="BF68" s="15">
        <f>IFERROR(IF(求节点([1]各r阵容卡情况!$F$57:$F$73,[1]各r阵容卡情况!U$57:U$73,$C68)&lt;=0,0,求节点([1]各r阵容卡情况!$F$57:$F$73,[1]各r阵容卡情况!U$57:U$73,$C68)),0)</f>
        <v>2.52</v>
      </c>
      <c r="BG68" s="15">
        <f>IFERROR(IF(求节点([1]各r阵容卡情况!$F$57:$F$73,[1]各r阵容卡情况!V$57:V$73,$C68)&lt;=0,0,求节点([1]各r阵容卡情况!$F$57:$F$73,[1]各r阵容卡情况!V$57:V$73,$C68)),0)</f>
        <v>2.52</v>
      </c>
      <c r="BH68" s="15">
        <f t="shared" si="18"/>
        <v>10</v>
      </c>
      <c r="BI68" s="15">
        <f t="shared" si="18"/>
        <v>10</v>
      </c>
      <c r="BJ68" s="15">
        <f t="shared" si="13"/>
        <v>60</v>
      </c>
      <c r="BK68" s="15">
        <f t="shared" si="19"/>
        <v>63</v>
      </c>
      <c r="BL68" s="15">
        <f t="shared" si="19"/>
        <v>63</v>
      </c>
      <c r="BM68" s="15">
        <v>0</v>
      </c>
      <c r="BN68" s="15">
        <f>IFERROR(IF(求节点([1]各r阵容卡情况!$F$57:$F$73,[1]各r阵容卡情况!AA$57:AA$73,$C68)&lt;=0,0,求节点([1]各r阵容卡情况!$F$57:$F$73,[1]各r阵容卡情况!AA$57:AA$73,$C68)),0)</f>
        <v>0</v>
      </c>
      <c r="BO68" s="15">
        <f>IFERROR(IF(求节点([1]各r阵容卡情况!$F$57:$F$73,[1]各r阵容卡情况!AB$57:AB$73,$C68)&lt;=0,0,求节点([1]各r阵容卡情况!$F$57:$F$73,[1]各r阵容卡情况!AB$57:AB$73,$C68)),0)</f>
        <v>2</v>
      </c>
      <c r="BP68" s="15">
        <f>IFERROR(IF(求节点([1]各r阵容卡情况!$F$57:$F$73,[1]各r阵容卡情况!AC$57:AC$73,$C68)&lt;=0,0,求节点([1]各r阵容卡情况!$F$57:$F$73,[1]各r阵容卡情况!AC$57:AC$73,$C68)),0)</f>
        <v>2</v>
      </c>
      <c r="BQ68" s="15">
        <f>IFERROR(IF(求节点([1]各r阵容卡情况!$F$57:$F$73,[1]各r阵容卡情况!AD$57:AD$73,$C68)&lt;=0,0,求节点([1]各r阵容卡情况!$F$57:$F$73,[1]各r阵容卡情况!AD$57:AD$73,$C68)),0)</f>
        <v>2</v>
      </c>
      <c r="BR68" s="15">
        <f t="shared" si="15"/>
        <v>0</v>
      </c>
      <c r="BS68" s="15">
        <f t="shared" si="15"/>
        <v>0</v>
      </c>
      <c r="BT68" s="15">
        <f t="shared" si="15"/>
        <v>4</v>
      </c>
      <c r="BU68" s="15">
        <f t="shared" si="15"/>
        <v>30</v>
      </c>
      <c r="BV68" s="15">
        <f t="shared" si="15"/>
        <v>80</v>
      </c>
      <c r="CH68" s="27">
        <f t="shared" si="16"/>
        <v>0</v>
      </c>
      <c r="CI68" s="27">
        <f t="shared" si="16"/>
        <v>0</v>
      </c>
      <c r="CJ68" s="27">
        <f t="shared" si="16"/>
        <v>13.196358576104981</v>
      </c>
      <c r="CK68" s="27">
        <f t="shared" si="16"/>
        <v>7.8036414238950185</v>
      </c>
      <c r="CL68" s="27">
        <f t="shared" si="16"/>
        <v>0</v>
      </c>
    </row>
    <row r="69" spans="3:90" x14ac:dyDescent="0.15">
      <c r="C69" s="15">
        <v>64</v>
      </c>
      <c r="D69" s="15">
        <v>27</v>
      </c>
      <c r="E69" s="32">
        <f>IFERROR(IF(求节点([1]基础状态预期!$D$107:$D$145,[1]基础状态预期!F$107:F$145,$C69)&lt;=0,0,求节点([1]基础状态预期!$D$107:$D$145,[1]基础状态预期!F$107:F$145,$C69)),0)</f>
        <v>0</v>
      </c>
      <c r="F69" s="32">
        <f>IFERROR(IF(求节点([1]基础状态预期!$D$107:$D$145,[1]基础状态预期!G$107:G$145,$C69)&lt;=0,0,求节点([1]基础状态预期!$D$107:$D$145,[1]基础状态预期!G$107:G$145,$C69)),0)</f>
        <v>0</v>
      </c>
      <c r="G69" s="32">
        <f>IFERROR(IF(求节点([1]基础状态预期!$D$107:$D$145,[1]基础状态预期!H$107:H$145,$C69)&lt;=0,0,求节点([1]基础状态预期!$D$107:$D$145,[1]基础状态预期!H$107:H$145,$C69)),0)</f>
        <v>0</v>
      </c>
      <c r="H69" s="32">
        <f>IFERROR(IF(求节点([1]基础状态预期!$D$107:$D$145,[1]基础状态预期!I$107:I$145,$C69)&lt;=0,0,求节点([1]基础状态预期!$D$107:$D$145,[1]基础状态预期!I$107:I$145,$C69)),0)</f>
        <v>3.1430024329560893</v>
      </c>
      <c r="I69" s="32">
        <f>IFERROR(IF(求节点([1]基础状态预期!$D$107:$D$145,[1]基础状态预期!J$107:J$145,$C69)&lt;=0,0,求节点([1]基础状态预期!$D$107:$D$145,[1]基础状态预期!J$107:J$145,$C69)),0)</f>
        <v>2.8569975670439107</v>
      </c>
      <c r="J69" s="32">
        <f>IFERROR(IF(求节点([1]基础状态预期!$D$107:$D$145,[1]基础状态预期!K$107:K$145,$C69)&lt;=0,0,求节点([1]基础状态预期!$D$107:$D$145,[1]基础状态预期!K$107:K$145,$C69)),0)</f>
        <v>0</v>
      </c>
      <c r="K69" s="32">
        <f>IFERROR(IF(求节点([1]基础状态预期!$D$107:$D$145,[1]基础状态预期!L$107:L$145,$C69)&lt;=0,0,求节点([1]基础状态预期!$D$107:$D$145,[1]基础状态预期!L$107:L$145,$C69)),0)</f>
        <v>0</v>
      </c>
      <c r="L69" s="32">
        <f>IFERROR(IF(求节点([1]基础状态预期!$D$107:$D$145,[1]基础状态预期!M$107:M$145,$C69)&lt;=0,0,求节点([1]基础状态预期!$D$107:$D$145,[1]基础状态预期!M$107:M$145,$C69)),0)</f>
        <v>0</v>
      </c>
      <c r="M69" s="32">
        <f>IFERROR(IF(求节点([1]基础状态预期!$D$107:$D$145,[1]基础状态预期!N$107:N$145,$C69)&lt;=0,0,求节点([1]基础状态预期!$D$107:$D$145,[1]基础状态预期!N$107:N$145,$C69)),0)</f>
        <v>4.8881807214186557</v>
      </c>
      <c r="N69" s="32">
        <f>IFERROR(IF(求节点([1]基础状态预期!$D$107:$D$145,[1]基础状态预期!O$107:O$145,$C69)&lt;=0,0,求节点([1]基础状态预期!$D$107:$D$145,[1]基础状态预期!O$107:O$145,$C69)),0)</f>
        <v>2.8500745014542148</v>
      </c>
      <c r="O69" s="32">
        <f t="shared" si="5"/>
        <v>0</v>
      </c>
      <c r="P69" s="32">
        <f t="shared" si="6"/>
        <v>6</v>
      </c>
      <c r="Q69" s="32">
        <f t="shared" si="7"/>
        <v>10</v>
      </c>
      <c r="R69" s="32">
        <f t="shared" si="8"/>
        <v>50</v>
      </c>
      <c r="S69" s="32">
        <f t="shared" si="9"/>
        <v>66</v>
      </c>
      <c r="T69" s="32">
        <f>IFERROR(IF(求节点([1]基础状态预期!$D$107:$D$145,[1]基础状态预期!P$107:P$145,$C69)&lt;=0,0,求节点([1]基础状态预期!$D$107:$D$145,[1]基础状态预期!P$107:P$145,$C69)),0)</f>
        <v>0</v>
      </c>
      <c r="U69" s="32">
        <f>IFERROR(IF(求节点([1]基础状态预期!$D$107:$D$145,[1]基础状态预期!Q$107:Q$145,$C69)&lt;=0,0,求节点([1]基础状态预期!$D$107:$D$145,[1]基础状态预期!Q$107:Q$145,$C69)),0)</f>
        <v>0</v>
      </c>
      <c r="V69" s="32">
        <f>IFERROR(IF(求节点([1]基础状态预期!$D$107:$D$145,[1]基础状态预期!R$107:R$145,$C69)&lt;=0,0,求节点([1]基础状态预期!$D$107:$D$145,[1]基础状态预期!R$107:R$145,$C69)),0)</f>
        <v>2.5599999999999996</v>
      </c>
      <c r="W69" s="32">
        <f>IFERROR(IF(求节点([1]基础状态预期!$D$107:$D$145,[1]基础状态预期!S$107:S$145,$C69)&lt;=0,0,求节点([1]基础状态预期!$D$107:$D$145,[1]基础状态预期!S$107:S$145,$C69)),0)</f>
        <v>2.56</v>
      </c>
      <c r="X69" s="32">
        <f>IFERROR(IF(求节点([1]基础状态预期!$D$107:$D$145,[1]基础状态预期!T$107:T$145,$C69)&lt;=0,0,求节点([1]基础状态预期!$D$107:$D$145,[1]基础状态预期!T$107:T$145,$C69)),0)</f>
        <v>2.56</v>
      </c>
      <c r="Y69" s="32">
        <f>IFERROR(IF(求节点([1]基础状态预期!$D$107:$D$145,[1]基础状态预期!U$107:U$145,$C69)&lt;=0,0,求节点([1]基础状态预期!$D$107:$D$145,[1]基础状态预期!U$107:U$145,$C69)),0)</f>
        <v>0</v>
      </c>
      <c r="Z69" s="32">
        <f>IFERROR(IF(求节点([1]基础状态预期!$D$107:$D$145,[1]基础状态预期!V$107:V$145,$C69)&lt;=0,0,求节点([1]基础状态预期!$D$107:$D$145,[1]基础状态预期!V$107:V$145,$C69)),0)</f>
        <v>0</v>
      </c>
      <c r="AA69" s="32">
        <f>IFERROR(IF(求节点([1]基础状态预期!$D$107:$D$145,[1]基础状态预期!W$107:W$145,$C69)&lt;=0,0,求节点([1]基础状态预期!$D$107:$D$145,[1]基础状态预期!W$107:W$145,$C69)),0)</f>
        <v>128</v>
      </c>
      <c r="AB69" s="32">
        <f>IFERROR(IF(求节点([1]基础状态预期!$D$107:$D$145,[1]基础状态预期!X$107:X$145,$C69)&lt;=0,0,求节点([1]基础状态预期!$D$107:$D$145,[1]基础状态预期!X$107:X$145,$C69)),0)</f>
        <v>128</v>
      </c>
      <c r="AC69" s="32">
        <f>IFERROR(IF(求节点([1]基础状态预期!$D$107:$D$145,[1]基础状态预期!Y$107:Y$145,$C69)&lt;=0,0,求节点([1]基础状态预期!$D$107:$D$145,[1]基础状态预期!Y$107:Y$145,$C69)),0)</f>
        <v>128</v>
      </c>
      <c r="AD69" s="32">
        <f>IFERROR(IF(求节点([1]基础状态预期!$D$107:$D$145,[1]基础状态预期!Z$107:Z$145,$C69)&lt;=0,0,求节点([1]基础状态预期!$D$107:$D$145,[1]基础状态预期!Z$107:Z$145,$C69)),0)</f>
        <v>0</v>
      </c>
      <c r="AE69" s="32">
        <f>IFERROR(IF(求节点([1]基础状态预期!$D$107:$D$145,[1]基础状态预期!AA$107:AA$145,$C69)&lt;=0,0,求节点([1]基础状态预期!$D$107:$D$145,[1]基础状态预期!AA$107:AA$145,$C69)),0)</f>
        <v>0</v>
      </c>
      <c r="AF69" s="32">
        <f>IFERROR(IF(求节点([1]基础状态预期!$D$107:$D$145,[1]基础状态预期!AB$107:AB$145,$C69)&lt;=0,0,求节点([1]基础状态预期!$D$107:$D$145,[1]基础状态预期!AB$107:AB$145,$C69)),0)</f>
        <v>1.1321360022942901</v>
      </c>
      <c r="AG69" s="32">
        <f>IFERROR(IF(求节点([1]基础状态预期!$D$107:$D$145,[1]基础状态预期!AC$107:AC$145,$C69)&lt;=0,0,求节点([1]基础状态预期!$D$107:$D$145,[1]基础状态预期!AC$107:AC$145,$C69)),0)</f>
        <v>2</v>
      </c>
      <c r="AH69" s="32">
        <f>IFERROR(IF(求节点([1]基础状态预期!$D$107:$D$145,[1]基础状态预期!AD$107:AD$145,$C69)&lt;=0,0,求节点([1]基础状态预期!$D$107:$D$145,[1]基础状态预期!AD$107:AD$145,$C69)),0)</f>
        <v>2</v>
      </c>
      <c r="AI69" s="15">
        <f t="shared" si="10"/>
        <v>0</v>
      </c>
      <c r="AJ69" s="15">
        <f t="shared" si="10"/>
        <v>0</v>
      </c>
      <c r="AK69" s="15">
        <f t="shared" si="10"/>
        <v>2</v>
      </c>
      <c r="AL69" s="15">
        <f t="shared" si="10"/>
        <v>30</v>
      </c>
      <c r="AM69" s="15">
        <f t="shared" si="10"/>
        <v>80</v>
      </c>
      <c r="AN69" s="15">
        <v>0</v>
      </c>
      <c r="AO69" s="15">
        <f>IFERROR(IF(求节点([1]各r阵容卡情况!$F$57:$F$73,[1]各r阵容卡情况!G$57:G$73,$C69)&lt;=0,0,求节点([1]各r阵容卡情况!$F$57:$F$73,[1]各r阵容卡情况!G$57:G$73,$C69)),0)</f>
        <v>0</v>
      </c>
      <c r="AP69" s="15">
        <f>IFERROR(IF(求节点([1]各r阵容卡情况!$F$57:$F$73,[1]各r阵容卡情况!H$57:H$73,$C69)&lt;=0,0,求节点([1]各r阵容卡情况!$F$57:$F$73,[1]各r阵容卡情况!H$57:H$73,$C69)),0)</f>
        <v>14.85699756704391</v>
      </c>
      <c r="AQ69" s="15">
        <f>IFERROR(IF(求节点([1]各r阵容卡情况!$F$57:$F$73,[1]各r阵容卡情况!I$57:I$73,$C69)&lt;=0,0,求节点([1]各r阵容卡情况!$F$57:$F$73,[1]各r阵容卡情况!I$57:I$73,$C69)),0)</f>
        <v>8.8569975670439103</v>
      </c>
      <c r="AR69" s="15">
        <f>IFERROR(IF(求节点([1]各r阵容卡情况!$F$57:$F$73,[1]各r阵容卡情况!J$57:J$73,$C69)&lt;=0,0,求节点([1]各r阵容卡情况!$F$57:$F$73,[1]各r阵容卡情况!J$57:J$73,$C69)),0)</f>
        <v>0</v>
      </c>
      <c r="AS69" s="15">
        <v>0</v>
      </c>
      <c r="AT69" s="15">
        <f>IFERROR(IF(求节点([1]各r阵容卡情况!$F$57:$F$73,[1]各r阵容卡情况!K$57:K$73,$C69)&lt;=0,0,求节点([1]各r阵容卡情况!$F$57:$F$73,[1]各r阵容卡情况!K$57:K$73,$C69)),0)</f>
        <v>3</v>
      </c>
      <c r="AU69" s="15">
        <f>IFERROR(IF(求节点([1]各r阵容卡情况!$F$57:$F$73,[1]各r阵容卡情况!L$57:L$73,$C69)&lt;=0,0,求节点([1]各r阵容卡情况!$F$57:$F$73,[1]各r阵容卡情况!L$57:L$73,$C69)),0)</f>
        <v>6</v>
      </c>
      <c r="AV69" s="15">
        <f>IFERROR(IF(求节点([1]各r阵容卡情况!$F$57:$F$73,[1]各r阵容卡情况!M$57:M$73,$C69)&lt;=0,0,求节点([1]各r阵容卡情况!$F$57:$F$73,[1]各r阵容卡情况!M$57:M$73,$C69)),0)</f>
        <v>4.8881807214186557</v>
      </c>
      <c r="AW69" s="15">
        <f>IFERROR(IF(求节点([1]各r阵容卡情况!$F$57:$F$73,[1]各r阵容卡情况!N$57:N$73,$C69)&lt;=0,0,求节点([1]各r阵容卡情况!$F$57:$F$73,[1]各r阵容卡情况!N$57:N$73,$C69)),0)</f>
        <v>2.8500745014542148</v>
      </c>
      <c r="AX69" s="15">
        <f t="shared" si="11"/>
        <v>0</v>
      </c>
      <c r="AY69" s="15">
        <f t="shared" si="11"/>
        <v>15</v>
      </c>
      <c r="AZ69" s="15">
        <f t="shared" si="11"/>
        <v>40</v>
      </c>
      <c r="BA69" s="15">
        <f t="shared" si="11"/>
        <v>50</v>
      </c>
      <c r="BB69" s="15">
        <f t="shared" si="11"/>
        <v>66</v>
      </c>
      <c r="BC69" s="15">
        <v>0</v>
      </c>
      <c r="BD69" s="15">
        <f>IFERROR(IF(求节点([1]各r阵容卡情况!$F$57:$F$73,[1]各r阵容卡情况!S$57:S$73,$C69)&lt;=0,0,求节点([1]各r阵容卡情况!$F$57:$F$73,[1]各r阵容卡情况!S$57:S$73,$C69)),0)</f>
        <v>2.56</v>
      </c>
      <c r="BE69" s="15">
        <f>IFERROR(IF(求节点([1]各r阵容卡情况!$F$57:$F$73,[1]各r阵容卡情况!T$57:T$73,$C69)&lt;=0,0,求节点([1]各r阵容卡情况!$F$57:$F$73,[1]各r阵容卡情况!T$57:T$73,$C69)),0)</f>
        <v>2.56</v>
      </c>
      <c r="BF69" s="15">
        <f>IFERROR(IF(求节点([1]各r阵容卡情况!$F$57:$F$73,[1]各r阵容卡情况!U$57:U$73,$C69)&lt;=0,0,求节点([1]各r阵容卡情况!$F$57:$F$73,[1]各r阵容卡情况!U$57:U$73,$C69)),0)</f>
        <v>2.56</v>
      </c>
      <c r="BG69" s="15">
        <f>IFERROR(IF(求节点([1]各r阵容卡情况!$F$57:$F$73,[1]各r阵容卡情况!V$57:V$73,$C69)&lt;=0,0,求节点([1]各r阵容卡情况!$F$57:$F$73,[1]各r阵容卡情况!V$57:V$73,$C69)),0)</f>
        <v>2.56</v>
      </c>
      <c r="BH69" s="15">
        <f t="shared" si="18"/>
        <v>10</v>
      </c>
      <c r="BI69" s="15">
        <f t="shared" si="18"/>
        <v>10</v>
      </c>
      <c r="BJ69" s="15">
        <f t="shared" si="13"/>
        <v>60</v>
      </c>
      <c r="BK69" s="15">
        <f t="shared" si="19"/>
        <v>64</v>
      </c>
      <c r="BL69" s="15">
        <f t="shared" si="19"/>
        <v>64</v>
      </c>
      <c r="BM69" s="15">
        <v>0</v>
      </c>
      <c r="BN69" s="15">
        <f>IFERROR(IF(求节点([1]各r阵容卡情况!$F$57:$F$73,[1]各r阵容卡情况!AA$57:AA$73,$C69)&lt;=0,0,求节点([1]各r阵容卡情况!$F$57:$F$73,[1]各r阵容卡情况!AA$57:AA$73,$C69)),0)</f>
        <v>0</v>
      </c>
      <c r="BO69" s="15">
        <f>IFERROR(IF(求节点([1]各r阵容卡情况!$F$57:$F$73,[1]各r阵容卡情况!AB$57:AB$73,$C69)&lt;=0,0,求节点([1]各r阵容卡情况!$F$57:$F$73,[1]各r阵容卡情况!AB$57:AB$73,$C69)),0)</f>
        <v>2</v>
      </c>
      <c r="BP69" s="15">
        <f>IFERROR(IF(求节点([1]各r阵容卡情况!$F$57:$F$73,[1]各r阵容卡情况!AC$57:AC$73,$C69)&lt;=0,0,求节点([1]各r阵容卡情况!$F$57:$F$73,[1]各r阵容卡情况!AC$57:AC$73,$C69)),0)</f>
        <v>2</v>
      </c>
      <c r="BQ69" s="15">
        <f>IFERROR(IF(求节点([1]各r阵容卡情况!$F$57:$F$73,[1]各r阵容卡情况!AD$57:AD$73,$C69)&lt;=0,0,求节点([1]各r阵容卡情况!$F$57:$F$73,[1]各r阵容卡情况!AD$57:AD$73,$C69)),0)</f>
        <v>2</v>
      </c>
      <c r="BR69" s="15">
        <f t="shared" si="15"/>
        <v>0</v>
      </c>
      <c r="BS69" s="15">
        <f t="shared" si="15"/>
        <v>0</v>
      </c>
      <c r="BT69" s="15">
        <f t="shared" si="15"/>
        <v>4</v>
      </c>
      <c r="BU69" s="15">
        <f t="shared" si="15"/>
        <v>30</v>
      </c>
      <c r="BV69" s="15">
        <f t="shared" si="15"/>
        <v>80</v>
      </c>
      <c r="CH69" s="27">
        <f t="shared" si="16"/>
        <v>0</v>
      </c>
      <c r="CI69" s="27">
        <f t="shared" si="16"/>
        <v>0</v>
      </c>
      <c r="CJ69" s="27">
        <f t="shared" si="16"/>
        <v>13.156659059081962</v>
      </c>
      <c r="CK69" s="27">
        <f t="shared" si="16"/>
        <v>7.8433409409180364</v>
      </c>
      <c r="CL69" s="27">
        <f t="shared" si="16"/>
        <v>0</v>
      </c>
    </row>
    <row r="70" spans="3:90" x14ac:dyDescent="0.15">
      <c r="C70" s="15">
        <v>65</v>
      </c>
      <c r="D70" s="15">
        <v>28</v>
      </c>
      <c r="E70" s="32">
        <f>IFERROR(IF(求节点([1]基础状态预期!$D$107:$D$145,[1]基础状态预期!F$107:F$145,$C70)&lt;=0,0,求节点([1]基础状态预期!$D$107:$D$145,[1]基础状态预期!F$107:F$145,$C70)),0)</f>
        <v>0</v>
      </c>
      <c r="F70" s="32">
        <f>IFERROR(IF(求节点([1]基础状态预期!$D$107:$D$145,[1]基础状态预期!G$107:G$145,$C70)&lt;=0,0,求节点([1]基础状态预期!$D$107:$D$145,[1]基础状态预期!G$107:G$145,$C70)),0)</f>
        <v>0</v>
      </c>
      <c r="G70" s="32">
        <f>IFERROR(IF(求节点([1]基础状态预期!$D$107:$D$145,[1]基础状态预期!H$107:H$145,$C70)&lt;=0,0,求节点([1]基础状态预期!$D$107:$D$145,[1]基础状态预期!H$107:H$145,$C70)),0)</f>
        <v>0</v>
      </c>
      <c r="H70" s="32">
        <f>IFERROR(IF(求节点([1]基础状态预期!$D$107:$D$145,[1]基础状态预期!I$107:I$145,$C70)&lt;=0,0,求节点([1]基础状态预期!$D$107:$D$145,[1]基础状态预期!I$107:I$145,$C70)),0)</f>
        <v>2.9569171683375455</v>
      </c>
      <c r="I70" s="32">
        <f>IFERROR(IF(求节点([1]基础状态预期!$D$107:$D$145,[1]基础状态预期!J$107:J$145,$C70)&lt;=0,0,求节点([1]基础状态预期!$D$107:$D$145,[1]基础状态预期!J$107:J$145,$C70)),0)</f>
        <v>3.0430828316624545</v>
      </c>
      <c r="J70" s="32">
        <f>IFERROR(IF(求节点([1]基础状态预期!$D$107:$D$145,[1]基础状态预期!K$107:K$145,$C70)&lt;=0,0,求节点([1]基础状态预期!$D$107:$D$145,[1]基础状态预期!K$107:K$145,$C70)),0)</f>
        <v>0</v>
      </c>
      <c r="K70" s="32">
        <f>IFERROR(IF(求节点([1]基础状态预期!$D$107:$D$145,[1]基础状态预期!L$107:L$145,$C70)&lt;=0,0,求节点([1]基础状态预期!$D$107:$D$145,[1]基础状态预期!L$107:L$145,$C70)),0)</f>
        <v>0</v>
      </c>
      <c r="L70" s="32">
        <f>IFERROR(IF(求节点([1]基础状态预期!$D$107:$D$145,[1]基础状态预期!M$107:M$145,$C70)&lt;=0,0,求节点([1]基础状态预期!$D$107:$D$145,[1]基础状态预期!M$107:M$145,$C70)),0)</f>
        <v>0</v>
      </c>
      <c r="M70" s="32">
        <f>IFERROR(IF(求节点([1]基础状态预期!$D$107:$D$145,[1]基础状态预期!N$107:N$145,$C70)&lt;=0,0,求节点([1]基础状态预期!$D$107:$D$145,[1]基础状态预期!N$107:N$145,$C70)),0)</f>
        <v>4.9689278477194891</v>
      </c>
      <c r="N70" s="32">
        <f>IFERROR(IF(求节点([1]基础状态预期!$D$107:$D$145,[1]基础状态预期!O$107:O$145,$C70)&lt;=0,0,求节点([1]基础状态预期!$D$107:$D$145,[1]基础状态预期!O$107:O$145,$C70)),0)</f>
        <v>3.1761049573846356</v>
      </c>
      <c r="O70" s="32">
        <f t="shared" si="5"/>
        <v>0</v>
      </c>
      <c r="P70" s="32">
        <f t="shared" si="6"/>
        <v>6</v>
      </c>
      <c r="Q70" s="32">
        <f t="shared" si="7"/>
        <v>10</v>
      </c>
      <c r="R70" s="32">
        <f t="shared" si="8"/>
        <v>50</v>
      </c>
      <c r="S70" s="32">
        <f t="shared" si="9"/>
        <v>74</v>
      </c>
      <c r="T70" s="32">
        <f>IFERROR(IF(求节点([1]基础状态预期!$D$107:$D$145,[1]基础状态预期!P$107:P$145,$C70)&lt;=0,0,求节点([1]基础状态预期!$D$107:$D$145,[1]基础状态预期!P$107:P$145,$C70)),0)</f>
        <v>0</v>
      </c>
      <c r="U70" s="32">
        <f>IFERROR(IF(求节点([1]基础状态预期!$D$107:$D$145,[1]基础状态预期!Q$107:Q$145,$C70)&lt;=0,0,求节点([1]基础状态预期!$D$107:$D$145,[1]基础状态预期!Q$107:Q$145,$C70)),0)</f>
        <v>0</v>
      </c>
      <c r="V70" s="32">
        <f>IFERROR(IF(求节点([1]基础状态预期!$D$107:$D$145,[1]基础状态预期!R$107:R$145,$C70)&lt;=0,0,求节点([1]基础状态预期!$D$107:$D$145,[1]基础状态预期!R$107:R$145,$C70)),0)</f>
        <v>2.5999999999999996</v>
      </c>
      <c r="W70" s="32">
        <f>IFERROR(IF(求节点([1]基础状态预期!$D$107:$D$145,[1]基础状态预期!S$107:S$145,$C70)&lt;=0,0,求节点([1]基础状态预期!$D$107:$D$145,[1]基础状态预期!S$107:S$145,$C70)),0)</f>
        <v>2.6</v>
      </c>
      <c r="X70" s="32">
        <f>IFERROR(IF(求节点([1]基础状态预期!$D$107:$D$145,[1]基础状态预期!T$107:T$145,$C70)&lt;=0,0,求节点([1]基础状态预期!$D$107:$D$145,[1]基础状态预期!T$107:T$145,$C70)),0)</f>
        <v>2.6</v>
      </c>
      <c r="Y70" s="32">
        <f>IFERROR(IF(求节点([1]基础状态预期!$D$107:$D$145,[1]基础状态预期!U$107:U$145,$C70)&lt;=0,0,求节点([1]基础状态预期!$D$107:$D$145,[1]基础状态预期!U$107:U$145,$C70)),0)</f>
        <v>0</v>
      </c>
      <c r="Z70" s="32">
        <f>IFERROR(IF(求节点([1]基础状态预期!$D$107:$D$145,[1]基础状态预期!V$107:V$145,$C70)&lt;=0,0,求节点([1]基础状态预期!$D$107:$D$145,[1]基础状态预期!V$107:V$145,$C70)),0)</f>
        <v>0</v>
      </c>
      <c r="AA70" s="32">
        <f>IFERROR(IF(求节点([1]基础状态预期!$D$107:$D$145,[1]基础状态预期!W$107:W$145,$C70)&lt;=0,0,求节点([1]基础状态预期!$D$107:$D$145,[1]基础状态预期!W$107:W$145,$C70)),0)</f>
        <v>130</v>
      </c>
      <c r="AB70" s="32">
        <f>IFERROR(IF(求节点([1]基础状态预期!$D$107:$D$145,[1]基础状态预期!X$107:X$145,$C70)&lt;=0,0,求节点([1]基础状态预期!$D$107:$D$145,[1]基础状态预期!X$107:X$145,$C70)),0)</f>
        <v>130</v>
      </c>
      <c r="AC70" s="32">
        <f>IFERROR(IF(求节点([1]基础状态预期!$D$107:$D$145,[1]基础状态预期!Y$107:Y$145,$C70)&lt;=0,0,求节点([1]基础状态预期!$D$107:$D$145,[1]基础状态预期!Y$107:Y$145,$C70)),0)</f>
        <v>130</v>
      </c>
      <c r="AD70" s="32">
        <f>IFERROR(IF(求节点([1]基础状态预期!$D$107:$D$145,[1]基础状态预期!Z$107:Z$145,$C70)&lt;=0,0,求节点([1]基础状态预期!$D$107:$D$145,[1]基础状态预期!Z$107:Z$145,$C70)),0)</f>
        <v>0</v>
      </c>
      <c r="AE70" s="32">
        <f>IFERROR(IF(求节点([1]基础状态预期!$D$107:$D$145,[1]基础状态预期!AA$107:AA$145,$C70)&lt;=0,0,求节点([1]基础状态预期!$D$107:$D$145,[1]基础状态预期!AA$107:AA$145,$C70)),0)</f>
        <v>0</v>
      </c>
      <c r="AF70" s="32">
        <f>IFERROR(IF(求节点([1]基础状态预期!$D$107:$D$145,[1]基础状态预期!AB$107:AB$145,$C70)&lt;=0,0,求节点([1]基础状态预期!$D$107:$D$145,[1]基础状态预期!AB$107:AB$145,$C70)),0)</f>
        <v>1.1498256273301384</v>
      </c>
      <c r="AG70" s="32">
        <f>IFERROR(IF(求节点([1]基础状态预期!$D$107:$D$145,[1]基础状态预期!AC$107:AC$145,$C70)&lt;=0,0,求节点([1]基础状态预期!$D$107:$D$145,[1]基础状态预期!AC$107:AC$145,$C70)),0)</f>
        <v>2</v>
      </c>
      <c r="AH70" s="32">
        <f>IFERROR(IF(求节点([1]基础状态预期!$D$107:$D$145,[1]基础状态预期!AD$107:AD$145,$C70)&lt;=0,0,求节点([1]基础状态预期!$D$107:$D$145,[1]基础状态预期!AD$107:AD$145,$C70)),0)</f>
        <v>2</v>
      </c>
      <c r="AI70" s="15">
        <f t="shared" ref="AI70:AM105" si="20">INDEX($CA$16:$CE$18,MATCH(AD70,$BZ$16:$BZ$18,1),MATCH(AI$5,$CA$15:$CE$15,0))</f>
        <v>0</v>
      </c>
      <c r="AJ70" s="15">
        <f t="shared" si="20"/>
        <v>0</v>
      </c>
      <c r="AK70" s="15">
        <f t="shared" si="20"/>
        <v>2</v>
      </c>
      <c r="AL70" s="15">
        <f t="shared" si="20"/>
        <v>30</v>
      </c>
      <c r="AM70" s="15">
        <f t="shared" si="20"/>
        <v>80</v>
      </c>
      <c r="AN70" s="15">
        <v>0</v>
      </c>
      <c r="AO70" s="15">
        <f>IFERROR(IF(求节点([1]各r阵容卡情况!$F$57:$F$73,[1]各r阵容卡情况!G$57:G$73,$C70)&lt;=0,0,求节点([1]各r阵容卡情况!$F$57:$F$73,[1]各r阵容卡情况!G$57:G$73,$C70)),0)</f>
        <v>0</v>
      </c>
      <c r="AP70" s="15">
        <f>IFERROR(IF(求节点([1]各r阵容卡情况!$F$57:$F$73,[1]各r阵容卡情况!H$57:H$73,$C70)&lt;=0,0,求节点([1]各r阵容卡情况!$F$57:$F$73,[1]各r阵容卡情况!H$57:H$73,$C70)),0)</f>
        <v>14.698420178362817</v>
      </c>
      <c r="AQ70" s="15">
        <f>IFERROR(IF(求节点([1]各r阵容卡情况!$F$57:$F$73,[1]各r阵容卡情况!I$57:I$73,$C70)&lt;=0,0,求节点([1]各r阵容卡情况!$F$57:$F$73,[1]各r阵容卡情况!I$57:I$73,$C70)),0)</f>
        <v>9.3015798216371834</v>
      </c>
      <c r="AR70" s="15">
        <f>IFERROR(IF(求节点([1]各r阵容卡情况!$F$57:$F$73,[1]各r阵容卡情况!J$57:J$73,$C70)&lt;=0,0,求节点([1]各r阵容卡情况!$F$57:$F$73,[1]各r阵容卡情况!J$57:J$73,$C70)),0)</f>
        <v>0</v>
      </c>
      <c r="AS70" s="15">
        <v>0</v>
      </c>
      <c r="AT70" s="15">
        <f>IFERROR(IF(求节点([1]各r阵容卡情况!$F$57:$F$73,[1]各r阵容卡情况!K$57:K$73,$C70)&lt;=0,0,求节点([1]各r阵容卡情况!$F$57:$F$73,[1]各r阵容卡情况!K$57:K$73,$C70)),0)</f>
        <v>3</v>
      </c>
      <c r="AU70" s="15">
        <f>IFERROR(IF(求节点([1]各r阵容卡情况!$F$57:$F$73,[1]各r阵容卡情况!L$57:L$73,$C70)&lt;=0,0,求节点([1]各r阵容卡情况!$F$57:$F$73,[1]各r阵容卡情况!L$57:L$73,$C70)),0)</f>
        <v>6</v>
      </c>
      <c r="AV70" s="15">
        <f>IFERROR(IF(求节点([1]各r阵容卡情况!$F$57:$F$73,[1]各r阵容卡情况!M$57:M$73,$C70)&lt;=0,0,求节点([1]各r阵容卡情况!$F$57:$F$73,[1]各r阵容卡情况!M$57:M$73,$C70)),0)</f>
        <v>4.9689278477194891</v>
      </c>
      <c r="AW70" s="15">
        <f>IFERROR(IF(求节点([1]各r阵容卡情况!$F$57:$F$73,[1]各r阵容卡情况!N$57:N$73,$C70)&lt;=0,0,求节点([1]各r阵容卡情况!$F$57:$F$73,[1]各r阵容卡情况!N$57:N$73,$C70)),0)</f>
        <v>3.1761049573846356</v>
      </c>
      <c r="AX70" s="15">
        <f t="shared" ref="AX70:BB105" si="21">INDEX($CA$5:$CE$12,MATCH(AS70,$BZ$5:$BZ$12,1),MATCH(AX$5,$CA$4:$CE$4,0))</f>
        <v>0</v>
      </c>
      <c r="AY70" s="15">
        <f t="shared" si="21"/>
        <v>15</v>
      </c>
      <c r="AZ70" s="15">
        <f t="shared" si="21"/>
        <v>40</v>
      </c>
      <c r="BA70" s="15">
        <f t="shared" si="21"/>
        <v>50</v>
      </c>
      <c r="BB70" s="15">
        <f t="shared" si="21"/>
        <v>74</v>
      </c>
      <c r="BC70" s="15">
        <v>0</v>
      </c>
      <c r="BD70" s="15">
        <f>IFERROR(IF(求节点([1]各r阵容卡情况!$F$57:$F$73,[1]各r阵容卡情况!S$57:S$73,$C70)&lt;=0,0,求节点([1]各r阵容卡情况!$F$57:$F$73,[1]各r阵容卡情况!S$57:S$73,$C70)),0)</f>
        <v>2.6</v>
      </c>
      <c r="BE70" s="15">
        <f>IFERROR(IF(求节点([1]各r阵容卡情况!$F$57:$F$73,[1]各r阵容卡情况!T$57:T$73,$C70)&lt;=0,0,求节点([1]各r阵容卡情况!$F$57:$F$73,[1]各r阵容卡情况!T$57:T$73,$C70)),0)</f>
        <v>2.6</v>
      </c>
      <c r="BF70" s="15">
        <f>IFERROR(IF(求节点([1]各r阵容卡情况!$F$57:$F$73,[1]各r阵容卡情况!U$57:U$73,$C70)&lt;=0,0,求节点([1]各r阵容卡情况!$F$57:$F$73,[1]各r阵容卡情况!U$57:U$73,$C70)),0)</f>
        <v>2.6</v>
      </c>
      <c r="BG70" s="15">
        <f>IFERROR(IF(求节点([1]各r阵容卡情况!$F$57:$F$73,[1]各r阵容卡情况!V$57:V$73,$C70)&lt;=0,0,求节点([1]各r阵容卡情况!$F$57:$F$73,[1]各r阵容卡情况!V$57:V$73,$C70)),0)</f>
        <v>2.6</v>
      </c>
      <c r="BH70" s="15">
        <f t="shared" si="18"/>
        <v>10</v>
      </c>
      <c r="BI70" s="15">
        <f t="shared" si="18"/>
        <v>10</v>
      </c>
      <c r="BJ70" s="15">
        <f t="shared" si="13"/>
        <v>60</v>
      </c>
      <c r="BK70" s="15">
        <f t="shared" si="19"/>
        <v>65</v>
      </c>
      <c r="BL70" s="15">
        <f t="shared" si="19"/>
        <v>65</v>
      </c>
      <c r="BM70" s="15">
        <v>0</v>
      </c>
      <c r="BN70" s="15">
        <f>IFERROR(IF(求节点([1]各r阵容卡情况!$F$57:$F$73,[1]各r阵容卡情况!AA$57:AA$73,$C70)&lt;=0,0,求节点([1]各r阵容卡情况!$F$57:$F$73,[1]各r阵容卡情况!AA$57:AA$73,$C70)),0)</f>
        <v>0</v>
      </c>
      <c r="BO70" s="15">
        <f>IFERROR(IF(求节点([1]各r阵容卡情况!$F$57:$F$73,[1]各r阵容卡情况!AB$57:AB$73,$C70)&lt;=0,0,求节点([1]各r阵容卡情况!$F$57:$F$73,[1]各r阵容卡情况!AB$57:AB$73,$C70)),0)</f>
        <v>2</v>
      </c>
      <c r="BP70" s="15">
        <f>IFERROR(IF(求节点([1]各r阵容卡情况!$F$57:$F$73,[1]各r阵容卡情况!AC$57:AC$73,$C70)&lt;=0,0,求节点([1]各r阵容卡情况!$F$57:$F$73,[1]各r阵容卡情况!AC$57:AC$73,$C70)),0)</f>
        <v>2</v>
      </c>
      <c r="BQ70" s="15">
        <f>IFERROR(IF(求节点([1]各r阵容卡情况!$F$57:$F$73,[1]各r阵容卡情况!AD$57:AD$73,$C70)&lt;=0,0,求节点([1]各r阵容卡情况!$F$57:$F$73,[1]各r阵容卡情况!AD$57:AD$73,$C70)),0)</f>
        <v>2</v>
      </c>
      <c r="BR70" s="15">
        <f t="shared" ref="BR70:BV105" si="22">INDEX($CA$16:$CE$18,MATCH(BM70,$BZ$16:$BZ$18,1),MATCH(BR$5,$CA$15:$CE$15,0))</f>
        <v>0</v>
      </c>
      <c r="BS70" s="15">
        <f t="shared" si="22"/>
        <v>0</v>
      </c>
      <c r="BT70" s="15">
        <f t="shared" si="22"/>
        <v>4</v>
      </c>
      <c r="BU70" s="15">
        <f t="shared" si="22"/>
        <v>30</v>
      </c>
      <c r="BV70" s="15">
        <f t="shared" si="22"/>
        <v>80</v>
      </c>
      <c r="CH70" s="27">
        <f t="shared" ref="CH70:CL105" si="23">IFERROR(MIN(($D70-SUM($E70:$I70)),SUM($AN70:$AR70))*AN70/SUM($AN70:$AR70),0)</f>
        <v>0</v>
      </c>
      <c r="CI70" s="27">
        <f t="shared" si="23"/>
        <v>0</v>
      </c>
      <c r="CJ70" s="27">
        <f t="shared" si="23"/>
        <v>13.473551830165915</v>
      </c>
      <c r="CK70" s="27">
        <f t="shared" si="23"/>
        <v>8.5264481698340848</v>
      </c>
      <c r="CL70" s="27">
        <f t="shared" si="23"/>
        <v>0</v>
      </c>
    </row>
    <row r="71" spans="3:90" x14ac:dyDescent="0.15">
      <c r="C71" s="15">
        <v>66</v>
      </c>
      <c r="D71" s="15">
        <v>28</v>
      </c>
      <c r="E71" s="32">
        <f>IFERROR(IF(求节点([1]基础状态预期!$D$107:$D$145,[1]基础状态预期!F$107:F$145,$C71)&lt;=0,0,求节点([1]基础状态预期!$D$107:$D$145,[1]基础状态预期!F$107:F$145,$C71)),0)</f>
        <v>0</v>
      </c>
      <c r="F71" s="32">
        <f>IFERROR(IF(求节点([1]基础状态预期!$D$107:$D$145,[1]基础状态预期!G$107:G$145,$C71)&lt;=0,0,求节点([1]基础状态预期!$D$107:$D$145,[1]基础状态预期!G$107:G$145,$C71)),0)</f>
        <v>0</v>
      </c>
      <c r="G71" s="32">
        <f>IFERROR(IF(求节点([1]基础状态预期!$D$107:$D$145,[1]基础状态预期!H$107:H$145,$C71)&lt;=0,0,求节点([1]基础状态预期!$D$107:$D$145,[1]基础状态预期!H$107:H$145,$C71)),0)</f>
        <v>0</v>
      </c>
      <c r="H71" s="32">
        <f>IFERROR(IF(求节点([1]基础状态预期!$D$107:$D$145,[1]基础状态预期!I$107:I$145,$C71)&lt;=0,0,求节点([1]基础状态预期!$D$107:$D$145,[1]基础状态预期!I$107:I$145,$C71)),0)</f>
        <v>2.7186988066764117</v>
      </c>
      <c r="I71" s="32">
        <f>IFERROR(IF(求节点([1]基础状态预期!$D$107:$D$145,[1]基础状态预期!J$107:J$145,$C71)&lt;=0,0,求节点([1]基础状态预期!$D$107:$D$145,[1]基础状态预期!J$107:J$145,$C71)),0)</f>
        <v>3.2813011933235883</v>
      </c>
      <c r="J71" s="32">
        <f>IFERROR(IF(求节点([1]基础状态预期!$D$107:$D$145,[1]基础状态预期!K$107:K$145,$C71)&lt;=0,0,求节点([1]基础状态预期!$D$107:$D$145,[1]基础状态预期!K$107:K$145,$C71)),0)</f>
        <v>0</v>
      </c>
      <c r="K71" s="32">
        <f>IFERROR(IF(求节点([1]基础状态预期!$D$107:$D$145,[1]基础状态预期!L$107:L$145,$C71)&lt;=0,0,求节点([1]基础状态预期!$D$107:$D$145,[1]基础状态预期!L$107:L$145,$C71)),0)</f>
        <v>0</v>
      </c>
      <c r="L71" s="32">
        <f>IFERROR(IF(求节点([1]基础状态预期!$D$107:$D$145,[1]基础状态预期!M$107:M$145,$C71)&lt;=0,0,求节点([1]基础状态预期!$D$107:$D$145,[1]基础状态预期!M$107:M$145,$C71)),0)</f>
        <v>0</v>
      </c>
      <c r="M71" s="32">
        <f>IFERROR(IF(求节点([1]基础状态预期!$D$107:$D$145,[1]基础状态预期!N$107:N$145,$C71)&lt;=0,0,求节点([1]基础状态预期!$D$107:$D$145,[1]基础状态预期!N$107:N$145,$C71)),0)</f>
        <v>5.0444064006559373</v>
      </c>
      <c r="N71" s="32">
        <f>IFERROR(IF(求节点([1]基础状态预期!$D$107:$D$145,[1]基础状态预期!O$107:O$145,$C71)&lt;=0,0,求节点([1]基础状态预期!$D$107:$D$145,[1]基础状态预期!O$107:O$145,$C71)),0)</f>
        <v>3.3005044954209573</v>
      </c>
      <c r="O71" s="32">
        <f t="shared" ref="O71:O105" si="24">INDEX($CA$5:$CE$12,MATCH(J71,$BZ$5:$BZ$12,1),MATCH(O$5,$CA$4:$CE$4,0))</f>
        <v>0</v>
      </c>
      <c r="P71" s="32">
        <f t="shared" ref="P71:P105" si="25">INDEX($CA$5:$CE$12,MATCH(K71,$BZ$5:$BZ$12,1),MATCH(P$5,$CA$4:$CE$4,0))</f>
        <v>6</v>
      </c>
      <c r="Q71" s="32">
        <f t="shared" ref="Q71:Q105" si="26">INDEX($CA$5:$CE$12,MATCH(L71,$BZ$5:$BZ$12,1),MATCH(Q$5,$CA$4:$CE$4,0))</f>
        <v>10</v>
      </c>
      <c r="R71" s="32">
        <f t="shared" ref="R71:R105" si="27">INDEX($CA$5:$CE$12,MATCH(M71,$BZ$5:$BZ$12,1),MATCH(R$5,$CA$4:$CE$4,0))</f>
        <v>58</v>
      </c>
      <c r="S71" s="32">
        <f t="shared" ref="S71:S105" si="28">INDEX($CA$5:$CE$12,MATCH(N71,$BZ$5:$BZ$12,1),MATCH(S$5,$CA$4:$CE$4,0))</f>
        <v>74</v>
      </c>
      <c r="T71" s="32">
        <f>IFERROR(IF(求节点([1]基础状态预期!$D$107:$D$145,[1]基础状态预期!P$107:P$145,$C71)&lt;=0,0,求节点([1]基础状态预期!$D$107:$D$145,[1]基础状态预期!P$107:P$145,$C71)),0)</f>
        <v>0</v>
      </c>
      <c r="U71" s="32">
        <f>IFERROR(IF(求节点([1]基础状态预期!$D$107:$D$145,[1]基础状态预期!Q$107:Q$145,$C71)&lt;=0,0,求节点([1]基础状态预期!$D$107:$D$145,[1]基础状态预期!Q$107:Q$145,$C71)),0)</f>
        <v>0</v>
      </c>
      <c r="V71" s="32">
        <f>IFERROR(IF(求节点([1]基础状态预期!$D$107:$D$145,[1]基础状态预期!R$107:R$145,$C71)&lt;=0,0,求节点([1]基础状态预期!$D$107:$D$145,[1]基础状态预期!R$107:R$145,$C71)),0)</f>
        <v>2.6399999999999997</v>
      </c>
      <c r="W71" s="32">
        <f>IFERROR(IF(求节点([1]基础状态预期!$D$107:$D$145,[1]基础状态预期!S$107:S$145,$C71)&lt;=0,0,求节点([1]基础状态预期!$D$107:$D$145,[1]基础状态预期!S$107:S$145,$C71)),0)</f>
        <v>2.64</v>
      </c>
      <c r="X71" s="32">
        <f>IFERROR(IF(求节点([1]基础状态预期!$D$107:$D$145,[1]基础状态预期!T$107:T$145,$C71)&lt;=0,0,求节点([1]基础状态预期!$D$107:$D$145,[1]基础状态预期!T$107:T$145,$C71)),0)</f>
        <v>2.64</v>
      </c>
      <c r="Y71" s="32">
        <f>IFERROR(IF(求节点([1]基础状态预期!$D$107:$D$145,[1]基础状态预期!U$107:U$145,$C71)&lt;=0,0,求节点([1]基础状态预期!$D$107:$D$145,[1]基础状态预期!U$107:U$145,$C71)),0)</f>
        <v>0</v>
      </c>
      <c r="Z71" s="32">
        <f>IFERROR(IF(求节点([1]基础状态预期!$D$107:$D$145,[1]基础状态预期!V$107:V$145,$C71)&lt;=0,0,求节点([1]基础状态预期!$D$107:$D$145,[1]基础状态预期!V$107:V$145,$C71)),0)</f>
        <v>0</v>
      </c>
      <c r="AA71" s="32">
        <f>IFERROR(IF(求节点([1]基础状态预期!$D$107:$D$145,[1]基础状态预期!W$107:W$145,$C71)&lt;=0,0,求节点([1]基础状态预期!$D$107:$D$145,[1]基础状态预期!W$107:W$145,$C71)),0)</f>
        <v>132</v>
      </c>
      <c r="AB71" s="32">
        <f>IFERROR(IF(求节点([1]基础状态预期!$D$107:$D$145,[1]基础状态预期!X$107:X$145,$C71)&lt;=0,0,求节点([1]基础状态预期!$D$107:$D$145,[1]基础状态预期!X$107:X$145,$C71)),0)</f>
        <v>132</v>
      </c>
      <c r="AC71" s="32">
        <f>IFERROR(IF(求节点([1]基础状态预期!$D$107:$D$145,[1]基础状态预期!Y$107:Y$145,$C71)&lt;=0,0,求节点([1]基础状态预期!$D$107:$D$145,[1]基础状态预期!Y$107:Y$145,$C71)),0)</f>
        <v>132</v>
      </c>
      <c r="AD71" s="32">
        <f>IFERROR(IF(求节点([1]基础状态预期!$D$107:$D$145,[1]基础状态预期!Z$107:Z$145,$C71)&lt;=0,0,求节点([1]基础状态预期!$D$107:$D$145,[1]基础状态预期!Z$107:Z$145,$C71)),0)</f>
        <v>0</v>
      </c>
      <c r="AE71" s="32">
        <f>IFERROR(IF(求节点([1]基础状态预期!$D$107:$D$145,[1]基础状态预期!AA$107:AA$145,$C71)&lt;=0,0,求节点([1]基础状态预期!$D$107:$D$145,[1]基础状态预期!AA$107:AA$145,$C71)),0)</f>
        <v>0</v>
      </c>
      <c r="AF71" s="32">
        <f>IFERROR(IF(求节点([1]基础状态预期!$D$107:$D$145,[1]基础状态预期!AB$107:AB$145,$C71)&lt;=0,0,求节点([1]基础状态预期!$D$107:$D$145,[1]基础状态预期!AB$107:AB$145,$C71)),0)</f>
        <v>1.1675152523659866</v>
      </c>
      <c r="AG71" s="32">
        <f>IFERROR(IF(求节点([1]基础状态预期!$D$107:$D$145,[1]基础状态预期!AC$107:AC$145,$C71)&lt;=0,0,求节点([1]基础状态预期!$D$107:$D$145,[1]基础状态预期!AC$107:AC$145,$C71)),0)</f>
        <v>2</v>
      </c>
      <c r="AH71" s="32">
        <f>IFERROR(IF(求节点([1]基础状态预期!$D$107:$D$145,[1]基础状态预期!AD$107:AD$145,$C71)&lt;=0,0,求节点([1]基础状态预期!$D$107:$D$145,[1]基础状态预期!AD$107:AD$145,$C71)),0)</f>
        <v>2</v>
      </c>
      <c r="AI71" s="15">
        <f t="shared" si="20"/>
        <v>0</v>
      </c>
      <c r="AJ71" s="15">
        <f t="shared" si="20"/>
        <v>0</v>
      </c>
      <c r="AK71" s="15">
        <f t="shared" si="20"/>
        <v>2</v>
      </c>
      <c r="AL71" s="15">
        <f t="shared" si="20"/>
        <v>30</v>
      </c>
      <c r="AM71" s="15">
        <f t="shared" si="20"/>
        <v>80</v>
      </c>
      <c r="AN71" s="15">
        <v>0</v>
      </c>
      <c r="AO71" s="15">
        <f>IFERROR(IF(求节点([1]各r阵容卡情况!$F$57:$F$73,[1]各r阵容卡情况!G$57:G$73,$C71)&lt;=0,0,求节点([1]各r阵容卡情况!$F$57:$F$73,[1]各r阵容卡情况!G$57:G$73,$C71)),0)</f>
        <v>0</v>
      </c>
      <c r="AP71" s="15">
        <f>IFERROR(IF(求节点([1]各r阵容卡情况!$F$57:$F$73,[1]各r阵容卡情况!H$57:H$73,$C71)&lt;=0,0,求节点([1]各r阵容卡情况!$F$57:$F$73,[1]各r阵容卡情况!H$57:H$73,$C71)),0)</f>
        <v>13.030891646734879</v>
      </c>
      <c r="AQ71" s="15">
        <f>IFERROR(IF(求节点([1]各r阵容卡情况!$F$57:$F$73,[1]各r阵容卡情况!I$57:I$73,$C71)&lt;=0,0,求节点([1]各r阵容卡情况!$F$57:$F$73,[1]各r阵容卡情况!I$57:I$73,$C71)),0)</f>
        <v>10.969108353265121</v>
      </c>
      <c r="AR71" s="15">
        <f>IFERROR(IF(求节点([1]各r阵容卡情况!$F$57:$F$73,[1]各r阵容卡情况!J$57:J$73,$C71)&lt;=0,0,求节点([1]各r阵容卡情况!$F$57:$F$73,[1]各r阵容卡情况!J$57:J$73,$C71)),0)</f>
        <v>0</v>
      </c>
      <c r="AS71" s="15">
        <v>0</v>
      </c>
      <c r="AT71" s="15">
        <f>IFERROR(IF(求节点([1]各r阵容卡情况!$F$57:$F$73,[1]各r阵容卡情况!K$57:K$73,$C71)&lt;=0,0,求节点([1]各r阵容卡情况!$F$57:$F$73,[1]各r阵容卡情况!K$57:K$73,$C71)),0)</f>
        <v>3</v>
      </c>
      <c r="AU71" s="15">
        <f>IFERROR(IF(求节点([1]各r阵容卡情况!$F$57:$F$73,[1]各r阵容卡情况!L$57:L$73,$C71)&lt;=0,0,求节点([1]各r阵容卡情况!$F$57:$F$73,[1]各r阵容卡情况!L$57:L$73,$C71)),0)</f>
        <v>6</v>
      </c>
      <c r="AV71" s="15">
        <f>IFERROR(IF(求节点([1]各r阵容卡情况!$F$57:$F$73,[1]各r阵容卡情况!M$57:M$73,$C71)&lt;=0,0,求节点([1]各r阵容卡情况!$F$57:$F$73,[1]各r阵容卡情况!M$57:M$73,$C71)),0)</f>
        <v>5.0444064006559373</v>
      </c>
      <c r="AW71" s="15">
        <f>IFERROR(IF(求节点([1]各r阵容卡情况!$F$57:$F$73,[1]各r阵容卡情况!N$57:N$73,$C71)&lt;=0,0,求节点([1]各r阵容卡情况!$F$57:$F$73,[1]各r阵容卡情况!N$57:N$73,$C71)),0)</f>
        <v>3.3005044954209573</v>
      </c>
      <c r="AX71" s="15">
        <f t="shared" si="21"/>
        <v>0</v>
      </c>
      <c r="AY71" s="15">
        <f t="shared" si="21"/>
        <v>15</v>
      </c>
      <c r="AZ71" s="15">
        <f t="shared" si="21"/>
        <v>40</v>
      </c>
      <c r="BA71" s="15">
        <f t="shared" si="21"/>
        <v>58</v>
      </c>
      <c r="BB71" s="15">
        <f t="shared" si="21"/>
        <v>74</v>
      </c>
      <c r="BC71" s="15">
        <v>0</v>
      </c>
      <c r="BD71" s="15">
        <f>IFERROR(IF(求节点([1]各r阵容卡情况!$F$57:$F$73,[1]各r阵容卡情况!S$57:S$73,$C71)&lt;=0,0,求节点([1]各r阵容卡情况!$F$57:$F$73,[1]各r阵容卡情况!S$57:S$73,$C71)),0)</f>
        <v>2.64</v>
      </c>
      <c r="BE71" s="15">
        <f>IFERROR(IF(求节点([1]各r阵容卡情况!$F$57:$F$73,[1]各r阵容卡情况!T$57:T$73,$C71)&lt;=0,0,求节点([1]各r阵容卡情况!$F$57:$F$73,[1]各r阵容卡情况!T$57:T$73,$C71)),0)</f>
        <v>2.64</v>
      </c>
      <c r="BF71" s="15">
        <f>IFERROR(IF(求节点([1]各r阵容卡情况!$F$57:$F$73,[1]各r阵容卡情况!U$57:U$73,$C71)&lt;=0,0,求节点([1]各r阵容卡情况!$F$57:$F$73,[1]各r阵容卡情况!U$57:U$73,$C71)),0)</f>
        <v>2.64</v>
      </c>
      <c r="BG71" s="15">
        <f>IFERROR(IF(求节点([1]各r阵容卡情况!$F$57:$F$73,[1]各r阵容卡情况!V$57:V$73,$C71)&lt;=0,0,求节点([1]各r阵容卡情况!$F$57:$F$73,[1]各r阵容卡情况!V$57:V$73,$C71)),0)</f>
        <v>2.64</v>
      </c>
      <c r="BH71" s="15">
        <f t="shared" ref="BH71:BI105" si="29">MIN($C71,10)</f>
        <v>10</v>
      </c>
      <c r="BI71" s="15">
        <f t="shared" si="29"/>
        <v>10</v>
      </c>
      <c r="BJ71" s="15">
        <f t="shared" ref="BJ71:BJ105" si="30">MIN($C71,60)</f>
        <v>60</v>
      </c>
      <c r="BK71" s="15">
        <f t="shared" ref="BK71:BL105" si="31">MIN($C71,80)</f>
        <v>66</v>
      </c>
      <c r="BL71" s="15">
        <f t="shared" si="31"/>
        <v>66</v>
      </c>
      <c r="BM71" s="15">
        <v>0</v>
      </c>
      <c r="BN71" s="15">
        <f>IFERROR(IF(求节点([1]各r阵容卡情况!$F$57:$F$73,[1]各r阵容卡情况!AA$57:AA$73,$C71)&lt;=0,0,求节点([1]各r阵容卡情况!$F$57:$F$73,[1]各r阵容卡情况!AA$57:AA$73,$C71)),0)</f>
        <v>0</v>
      </c>
      <c r="BO71" s="15">
        <f>IFERROR(IF(求节点([1]各r阵容卡情况!$F$57:$F$73,[1]各r阵容卡情况!AB$57:AB$73,$C71)&lt;=0,0,求节点([1]各r阵容卡情况!$F$57:$F$73,[1]各r阵容卡情况!AB$57:AB$73,$C71)),0)</f>
        <v>2</v>
      </c>
      <c r="BP71" s="15">
        <f>IFERROR(IF(求节点([1]各r阵容卡情况!$F$57:$F$73,[1]各r阵容卡情况!AC$57:AC$73,$C71)&lt;=0,0,求节点([1]各r阵容卡情况!$F$57:$F$73,[1]各r阵容卡情况!AC$57:AC$73,$C71)),0)</f>
        <v>2</v>
      </c>
      <c r="BQ71" s="15">
        <f>IFERROR(IF(求节点([1]各r阵容卡情况!$F$57:$F$73,[1]各r阵容卡情况!AD$57:AD$73,$C71)&lt;=0,0,求节点([1]各r阵容卡情况!$F$57:$F$73,[1]各r阵容卡情况!AD$57:AD$73,$C71)),0)</f>
        <v>2</v>
      </c>
      <c r="BR71" s="15">
        <f t="shared" si="22"/>
        <v>0</v>
      </c>
      <c r="BS71" s="15">
        <f t="shared" si="22"/>
        <v>0</v>
      </c>
      <c r="BT71" s="15">
        <f t="shared" si="22"/>
        <v>4</v>
      </c>
      <c r="BU71" s="15">
        <f t="shared" si="22"/>
        <v>30</v>
      </c>
      <c r="BV71" s="15">
        <f t="shared" si="22"/>
        <v>80</v>
      </c>
      <c r="CH71" s="27">
        <f t="shared" si="23"/>
        <v>0</v>
      </c>
      <c r="CI71" s="27">
        <f t="shared" si="23"/>
        <v>0</v>
      </c>
      <c r="CJ71" s="27">
        <f t="shared" si="23"/>
        <v>11.944984009506973</v>
      </c>
      <c r="CK71" s="27">
        <f t="shared" si="23"/>
        <v>10.055015990493027</v>
      </c>
      <c r="CL71" s="27">
        <f t="shared" si="23"/>
        <v>0</v>
      </c>
    </row>
    <row r="72" spans="3:90" x14ac:dyDescent="0.15">
      <c r="C72" s="15">
        <v>67</v>
      </c>
      <c r="D72" s="15">
        <v>28</v>
      </c>
      <c r="E72" s="32">
        <f>IFERROR(IF(求节点([1]基础状态预期!$D$107:$D$145,[1]基础状态预期!F$107:F$145,$C72)&lt;=0,0,求节点([1]基础状态预期!$D$107:$D$145,[1]基础状态预期!F$107:F$145,$C72)),0)</f>
        <v>0</v>
      </c>
      <c r="F72" s="32">
        <f>IFERROR(IF(求节点([1]基础状态预期!$D$107:$D$145,[1]基础状态预期!G$107:G$145,$C72)&lt;=0,0,求节点([1]基础状态预期!$D$107:$D$145,[1]基础状态预期!G$107:G$145,$C72)),0)</f>
        <v>0</v>
      </c>
      <c r="G72" s="32">
        <f>IFERROR(IF(求节点([1]基础状态预期!$D$107:$D$145,[1]基础状态预期!H$107:H$145,$C72)&lt;=0,0,求节点([1]基础状态预期!$D$107:$D$145,[1]基础状态预期!H$107:H$145,$C72)),0)</f>
        <v>0</v>
      </c>
      <c r="H72" s="32">
        <f>IFERROR(IF(求节点([1]基础状态预期!$D$107:$D$145,[1]基础状态预期!I$107:I$145,$C72)&lt;=0,0,求节点([1]基础状态预期!$D$107:$D$145,[1]基础状态预期!I$107:I$145,$C72)),0)</f>
        <v>2.4804804450152775</v>
      </c>
      <c r="I72" s="32">
        <f>IFERROR(IF(求节点([1]基础状态预期!$D$107:$D$145,[1]基础状态预期!J$107:J$145,$C72)&lt;=0,0,求节点([1]基础状态预期!$D$107:$D$145,[1]基础状态预期!J$107:J$145,$C72)),0)</f>
        <v>3.5195195549847225</v>
      </c>
      <c r="J72" s="32">
        <f>IFERROR(IF(求节点([1]基础状态预期!$D$107:$D$145,[1]基础状态预期!K$107:K$145,$C72)&lt;=0,0,求节点([1]基础状态预期!$D$107:$D$145,[1]基础状态预期!K$107:K$145,$C72)),0)</f>
        <v>0</v>
      </c>
      <c r="K72" s="32">
        <f>IFERROR(IF(求节点([1]基础状态预期!$D$107:$D$145,[1]基础状态预期!L$107:L$145,$C72)&lt;=0,0,求节点([1]基础状态预期!$D$107:$D$145,[1]基础状态预期!L$107:L$145,$C72)),0)</f>
        <v>0</v>
      </c>
      <c r="L72" s="32">
        <f>IFERROR(IF(求节点([1]基础状态预期!$D$107:$D$145,[1]基础状态预期!M$107:M$145,$C72)&lt;=0,0,求节点([1]基础状态预期!$D$107:$D$145,[1]基础状态预期!M$107:M$145,$C72)),0)</f>
        <v>0</v>
      </c>
      <c r="M72" s="32">
        <f>IFERROR(IF(求节点([1]基础状态预期!$D$107:$D$145,[1]基础状态预期!N$107:N$145,$C72)&lt;=0,0,求节点([1]基础状态预期!$D$107:$D$145,[1]基础状态预期!N$107:N$145,$C72)),0)</f>
        <v>5.1198849535923854</v>
      </c>
      <c r="N72" s="32">
        <f>IFERROR(IF(求节点([1]基础状态预期!$D$107:$D$145,[1]基础状态预期!O$107:O$145,$C72)&lt;=0,0,求节点([1]基础状态预期!$D$107:$D$145,[1]基础状态预期!O$107:O$145,$C72)),0)</f>
        <v>3.4249040334572793</v>
      </c>
      <c r="O72" s="32">
        <f t="shared" si="24"/>
        <v>0</v>
      </c>
      <c r="P72" s="32">
        <f t="shared" si="25"/>
        <v>6</v>
      </c>
      <c r="Q72" s="32">
        <f t="shared" si="26"/>
        <v>10</v>
      </c>
      <c r="R72" s="32">
        <f t="shared" si="27"/>
        <v>58</v>
      </c>
      <c r="S72" s="32">
        <f t="shared" si="28"/>
        <v>74</v>
      </c>
      <c r="T72" s="32">
        <f>IFERROR(IF(求节点([1]基础状态预期!$D$107:$D$145,[1]基础状态预期!P$107:P$145,$C72)&lt;=0,0,求节点([1]基础状态预期!$D$107:$D$145,[1]基础状态预期!P$107:P$145,$C72)),0)</f>
        <v>0</v>
      </c>
      <c r="U72" s="32">
        <f>IFERROR(IF(求节点([1]基础状态预期!$D$107:$D$145,[1]基础状态预期!Q$107:Q$145,$C72)&lt;=0,0,求节点([1]基础状态预期!$D$107:$D$145,[1]基础状态预期!Q$107:Q$145,$C72)),0)</f>
        <v>0</v>
      </c>
      <c r="V72" s="32">
        <f>IFERROR(IF(求节点([1]基础状态预期!$D$107:$D$145,[1]基础状态预期!R$107:R$145,$C72)&lt;=0,0,求节点([1]基础状态预期!$D$107:$D$145,[1]基础状态预期!R$107:R$145,$C72)),0)</f>
        <v>2.6799999999999997</v>
      </c>
      <c r="W72" s="32">
        <f>IFERROR(IF(求节点([1]基础状态预期!$D$107:$D$145,[1]基础状态预期!S$107:S$145,$C72)&lt;=0,0,求节点([1]基础状态预期!$D$107:$D$145,[1]基础状态预期!S$107:S$145,$C72)),0)</f>
        <v>2.68</v>
      </c>
      <c r="X72" s="32">
        <f>IFERROR(IF(求节点([1]基础状态预期!$D$107:$D$145,[1]基础状态预期!T$107:T$145,$C72)&lt;=0,0,求节点([1]基础状态预期!$D$107:$D$145,[1]基础状态预期!T$107:T$145,$C72)),0)</f>
        <v>2.68</v>
      </c>
      <c r="Y72" s="32">
        <f>IFERROR(IF(求节点([1]基础状态预期!$D$107:$D$145,[1]基础状态预期!U$107:U$145,$C72)&lt;=0,0,求节点([1]基础状态预期!$D$107:$D$145,[1]基础状态预期!U$107:U$145,$C72)),0)</f>
        <v>0</v>
      </c>
      <c r="Z72" s="32">
        <f>IFERROR(IF(求节点([1]基础状态预期!$D$107:$D$145,[1]基础状态预期!V$107:V$145,$C72)&lt;=0,0,求节点([1]基础状态预期!$D$107:$D$145,[1]基础状态预期!V$107:V$145,$C72)),0)</f>
        <v>0</v>
      </c>
      <c r="AA72" s="32">
        <f>IFERROR(IF(求节点([1]基础状态预期!$D$107:$D$145,[1]基础状态预期!W$107:W$145,$C72)&lt;=0,0,求节点([1]基础状态预期!$D$107:$D$145,[1]基础状态预期!W$107:W$145,$C72)),0)</f>
        <v>134</v>
      </c>
      <c r="AB72" s="32">
        <f>IFERROR(IF(求节点([1]基础状态预期!$D$107:$D$145,[1]基础状态预期!X$107:X$145,$C72)&lt;=0,0,求节点([1]基础状态预期!$D$107:$D$145,[1]基础状态预期!X$107:X$145,$C72)),0)</f>
        <v>134</v>
      </c>
      <c r="AC72" s="32">
        <f>IFERROR(IF(求节点([1]基础状态预期!$D$107:$D$145,[1]基础状态预期!Y$107:Y$145,$C72)&lt;=0,0,求节点([1]基础状态预期!$D$107:$D$145,[1]基础状态预期!Y$107:Y$145,$C72)),0)</f>
        <v>134</v>
      </c>
      <c r="AD72" s="32">
        <f>IFERROR(IF(求节点([1]基础状态预期!$D$107:$D$145,[1]基础状态预期!Z$107:Z$145,$C72)&lt;=0,0,求节点([1]基础状态预期!$D$107:$D$145,[1]基础状态预期!Z$107:Z$145,$C72)),0)</f>
        <v>0</v>
      </c>
      <c r="AE72" s="32">
        <f>IFERROR(IF(求节点([1]基础状态预期!$D$107:$D$145,[1]基础状态预期!AA$107:AA$145,$C72)&lt;=0,0,求节点([1]基础状态预期!$D$107:$D$145,[1]基础状态预期!AA$107:AA$145,$C72)),0)</f>
        <v>0</v>
      </c>
      <c r="AF72" s="32">
        <f>IFERROR(IF(求节点([1]基础状态预期!$D$107:$D$145,[1]基础状态预期!AB$107:AB$145,$C72)&lt;=0,0,求节点([1]基础状态预期!$D$107:$D$145,[1]基础状态预期!AB$107:AB$145,$C72)),0)</f>
        <v>1.1852048774018351</v>
      </c>
      <c r="AG72" s="32">
        <f>IFERROR(IF(求节点([1]基础状态预期!$D$107:$D$145,[1]基础状态预期!AC$107:AC$145,$C72)&lt;=0,0,求节点([1]基础状态预期!$D$107:$D$145,[1]基础状态预期!AC$107:AC$145,$C72)),0)</f>
        <v>2</v>
      </c>
      <c r="AH72" s="32">
        <f>IFERROR(IF(求节点([1]基础状态预期!$D$107:$D$145,[1]基础状态预期!AD$107:AD$145,$C72)&lt;=0,0,求节点([1]基础状态预期!$D$107:$D$145,[1]基础状态预期!AD$107:AD$145,$C72)),0)</f>
        <v>2</v>
      </c>
      <c r="AI72" s="15">
        <f t="shared" si="20"/>
        <v>0</v>
      </c>
      <c r="AJ72" s="15">
        <f t="shared" si="20"/>
        <v>0</v>
      </c>
      <c r="AK72" s="15">
        <f t="shared" si="20"/>
        <v>2</v>
      </c>
      <c r="AL72" s="15">
        <f t="shared" si="20"/>
        <v>30</v>
      </c>
      <c r="AM72" s="15">
        <f t="shared" si="20"/>
        <v>80</v>
      </c>
      <c r="AN72" s="15">
        <v>0</v>
      </c>
      <c r="AO72" s="15">
        <f>IFERROR(IF(求节点([1]各r阵容卡情况!$F$57:$F$73,[1]各r阵容卡情况!G$57:G$73,$C72)&lt;=0,0,求节点([1]各r阵容卡情况!$F$57:$F$73,[1]各r阵容卡情况!G$57:G$73,$C72)),0)</f>
        <v>0</v>
      </c>
      <c r="AP72" s="15">
        <f>IFERROR(IF(求节点([1]各r阵容卡情况!$F$57:$F$73,[1]各r阵容卡情况!H$57:H$73,$C72)&lt;=0,0,求节点([1]各r阵容卡情况!$F$57:$F$73,[1]各r阵容卡情况!H$57:H$73,$C72)),0)</f>
        <v>11.363363115106944</v>
      </c>
      <c r="AQ72" s="15">
        <f>IFERROR(IF(求节点([1]各r阵容卡情况!$F$57:$F$73,[1]各r阵容卡情况!I$57:I$73,$C72)&lt;=0,0,求节点([1]各r阵容卡情况!$F$57:$F$73,[1]各r阵容卡情况!I$57:I$73,$C72)),0)</f>
        <v>12.636636884893056</v>
      </c>
      <c r="AR72" s="15">
        <f>IFERROR(IF(求节点([1]各r阵容卡情况!$F$57:$F$73,[1]各r阵容卡情况!J$57:J$73,$C72)&lt;=0,0,求节点([1]各r阵容卡情况!$F$57:$F$73,[1]各r阵容卡情况!J$57:J$73,$C72)),0)</f>
        <v>0</v>
      </c>
      <c r="AS72" s="15">
        <v>0</v>
      </c>
      <c r="AT72" s="15">
        <f>IFERROR(IF(求节点([1]各r阵容卡情况!$F$57:$F$73,[1]各r阵容卡情况!K$57:K$73,$C72)&lt;=0,0,求节点([1]各r阵容卡情况!$F$57:$F$73,[1]各r阵容卡情况!K$57:K$73,$C72)),0)</f>
        <v>3</v>
      </c>
      <c r="AU72" s="15">
        <f>IFERROR(IF(求节点([1]各r阵容卡情况!$F$57:$F$73,[1]各r阵容卡情况!L$57:L$73,$C72)&lt;=0,0,求节点([1]各r阵容卡情况!$F$57:$F$73,[1]各r阵容卡情况!L$57:L$73,$C72)),0)</f>
        <v>6</v>
      </c>
      <c r="AV72" s="15">
        <f>IFERROR(IF(求节点([1]各r阵容卡情况!$F$57:$F$73,[1]各r阵容卡情况!M$57:M$73,$C72)&lt;=0,0,求节点([1]各r阵容卡情况!$F$57:$F$73,[1]各r阵容卡情况!M$57:M$73,$C72)),0)</f>
        <v>5.1198849535923854</v>
      </c>
      <c r="AW72" s="15">
        <f>IFERROR(IF(求节点([1]各r阵容卡情况!$F$57:$F$73,[1]各r阵容卡情况!N$57:N$73,$C72)&lt;=0,0,求节点([1]各r阵容卡情况!$F$57:$F$73,[1]各r阵容卡情况!N$57:N$73,$C72)),0)</f>
        <v>3.4249040334572793</v>
      </c>
      <c r="AX72" s="15">
        <f t="shared" si="21"/>
        <v>0</v>
      </c>
      <c r="AY72" s="15">
        <f t="shared" si="21"/>
        <v>15</v>
      </c>
      <c r="AZ72" s="15">
        <f t="shared" si="21"/>
        <v>40</v>
      </c>
      <c r="BA72" s="15">
        <f t="shared" si="21"/>
        <v>58</v>
      </c>
      <c r="BB72" s="15">
        <f t="shared" si="21"/>
        <v>74</v>
      </c>
      <c r="BC72" s="15">
        <v>0</v>
      </c>
      <c r="BD72" s="15">
        <f>IFERROR(IF(求节点([1]各r阵容卡情况!$F$57:$F$73,[1]各r阵容卡情况!S$57:S$73,$C72)&lt;=0,0,求节点([1]各r阵容卡情况!$F$57:$F$73,[1]各r阵容卡情况!S$57:S$73,$C72)),0)</f>
        <v>2.68</v>
      </c>
      <c r="BE72" s="15">
        <f>IFERROR(IF(求节点([1]各r阵容卡情况!$F$57:$F$73,[1]各r阵容卡情况!T$57:T$73,$C72)&lt;=0,0,求节点([1]各r阵容卡情况!$F$57:$F$73,[1]各r阵容卡情况!T$57:T$73,$C72)),0)</f>
        <v>2.68</v>
      </c>
      <c r="BF72" s="15">
        <f>IFERROR(IF(求节点([1]各r阵容卡情况!$F$57:$F$73,[1]各r阵容卡情况!U$57:U$73,$C72)&lt;=0,0,求节点([1]各r阵容卡情况!$F$57:$F$73,[1]各r阵容卡情况!U$57:U$73,$C72)),0)</f>
        <v>2.68</v>
      </c>
      <c r="BG72" s="15">
        <f>IFERROR(IF(求节点([1]各r阵容卡情况!$F$57:$F$73,[1]各r阵容卡情况!V$57:V$73,$C72)&lt;=0,0,求节点([1]各r阵容卡情况!$F$57:$F$73,[1]各r阵容卡情况!V$57:V$73,$C72)),0)</f>
        <v>2.68</v>
      </c>
      <c r="BH72" s="15">
        <f t="shared" si="29"/>
        <v>10</v>
      </c>
      <c r="BI72" s="15">
        <f t="shared" si="29"/>
        <v>10</v>
      </c>
      <c r="BJ72" s="15">
        <f t="shared" si="30"/>
        <v>60</v>
      </c>
      <c r="BK72" s="15">
        <f t="shared" si="31"/>
        <v>67</v>
      </c>
      <c r="BL72" s="15">
        <f t="shared" si="31"/>
        <v>67</v>
      </c>
      <c r="BM72" s="15">
        <v>0</v>
      </c>
      <c r="BN72" s="15">
        <f>IFERROR(IF(求节点([1]各r阵容卡情况!$F$57:$F$73,[1]各r阵容卡情况!AA$57:AA$73,$C72)&lt;=0,0,求节点([1]各r阵容卡情况!$F$57:$F$73,[1]各r阵容卡情况!AA$57:AA$73,$C72)),0)</f>
        <v>0</v>
      </c>
      <c r="BO72" s="15">
        <f>IFERROR(IF(求节点([1]各r阵容卡情况!$F$57:$F$73,[1]各r阵容卡情况!AB$57:AB$73,$C72)&lt;=0,0,求节点([1]各r阵容卡情况!$F$57:$F$73,[1]各r阵容卡情况!AB$57:AB$73,$C72)),0)</f>
        <v>2</v>
      </c>
      <c r="BP72" s="15">
        <f>IFERROR(IF(求节点([1]各r阵容卡情况!$F$57:$F$73,[1]各r阵容卡情况!AC$57:AC$73,$C72)&lt;=0,0,求节点([1]各r阵容卡情况!$F$57:$F$73,[1]各r阵容卡情况!AC$57:AC$73,$C72)),0)</f>
        <v>2</v>
      </c>
      <c r="BQ72" s="15">
        <f>IFERROR(IF(求节点([1]各r阵容卡情况!$F$57:$F$73,[1]各r阵容卡情况!AD$57:AD$73,$C72)&lt;=0,0,求节点([1]各r阵容卡情况!$F$57:$F$73,[1]各r阵容卡情况!AD$57:AD$73,$C72)),0)</f>
        <v>2</v>
      </c>
      <c r="BR72" s="15">
        <f t="shared" si="22"/>
        <v>0</v>
      </c>
      <c r="BS72" s="15">
        <f t="shared" si="22"/>
        <v>0</v>
      </c>
      <c r="BT72" s="15">
        <f t="shared" si="22"/>
        <v>4</v>
      </c>
      <c r="BU72" s="15">
        <f t="shared" si="22"/>
        <v>30</v>
      </c>
      <c r="BV72" s="15">
        <f t="shared" si="22"/>
        <v>80</v>
      </c>
      <c r="CH72" s="27">
        <f t="shared" si="23"/>
        <v>0</v>
      </c>
      <c r="CI72" s="27">
        <f t="shared" si="23"/>
        <v>0</v>
      </c>
      <c r="CJ72" s="27">
        <f t="shared" si="23"/>
        <v>10.416416188848032</v>
      </c>
      <c r="CK72" s="27">
        <f t="shared" si="23"/>
        <v>11.583583811151968</v>
      </c>
      <c r="CL72" s="27">
        <f t="shared" si="23"/>
        <v>0</v>
      </c>
    </row>
    <row r="73" spans="3:90" x14ac:dyDescent="0.15">
      <c r="C73" s="15">
        <v>68</v>
      </c>
      <c r="D73" s="15">
        <v>29</v>
      </c>
      <c r="E73" s="32">
        <f>IFERROR(IF(求节点([1]基础状态预期!$D$107:$D$145,[1]基础状态预期!F$107:F$145,$C73)&lt;=0,0,求节点([1]基础状态预期!$D$107:$D$145,[1]基础状态预期!F$107:F$145,$C73)),0)</f>
        <v>0</v>
      </c>
      <c r="F73" s="32">
        <f>IFERROR(IF(求节点([1]基础状态预期!$D$107:$D$145,[1]基础状态预期!G$107:G$145,$C73)&lt;=0,0,求节点([1]基础状态预期!$D$107:$D$145,[1]基础状态预期!G$107:G$145,$C73)),0)</f>
        <v>0</v>
      </c>
      <c r="G73" s="32">
        <f>IFERROR(IF(求节点([1]基础状态预期!$D$107:$D$145,[1]基础状态预期!H$107:H$145,$C73)&lt;=0,0,求节点([1]基础状态预期!$D$107:$D$145,[1]基础状态预期!H$107:H$145,$C73)),0)</f>
        <v>0</v>
      </c>
      <c r="H73" s="32">
        <f>IFERROR(IF(求节点([1]基础状态预期!$D$107:$D$145,[1]基础状态预期!I$107:I$145,$C73)&lt;=0,0,求节点([1]基础状态预期!$D$107:$D$145,[1]基础状态预期!I$107:I$145,$C73)),0)</f>
        <v>2.2422620833541438</v>
      </c>
      <c r="I73" s="32">
        <f>IFERROR(IF(求节点([1]基础状态预期!$D$107:$D$145,[1]基础状态预期!J$107:J$145,$C73)&lt;=0,0,求节点([1]基础状态预期!$D$107:$D$145,[1]基础状态预期!J$107:J$145,$C73)),0)</f>
        <v>3.7577379166458562</v>
      </c>
      <c r="J73" s="32">
        <f>IFERROR(IF(求节点([1]基础状态预期!$D$107:$D$145,[1]基础状态预期!K$107:K$145,$C73)&lt;=0,0,求节点([1]基础状态预期!$D$107:$D$145,[1]基础状态预期!K$107:K$145,$C73)),0)</f>
        <v>0</v>
      </c>
      <c r="K73" s="32">
        <f>IFERROR(IF(求节点([1]基础状态预期!$D$107:$D$145,[1]基础状态预期!L$107:L$145,$C73)&lt;=0,0,求节点([1]基础状态预期!$D$107:$D$145,[1]基础状态预期!L$107:L$145,$C73)),0)</f>
        <v>0</v>
      </c>
      <c r="L73" s="32">
        <f>IFERROR(IF(求节点([1]基础状态预期!$D$107:$D$145,[1]基础状态预期!M$107:M$145,$C73)&lt;=0,0,求节点([1]基础状态预期!$D$107:$D$145,[1]基础状态预期!M$107:M$145,$C73)),0)</f>
        <v>0</v>
      </c>
      <c r="M73" s="32">
        <f>IFERROR(IF(求节点([1]基础状态预期!$D$107:$D$145,[1]基础状态预期!N$107:N$145,$C73)&lt;=0,0,求节点([1]基础状态预期!$D$107:$D$145,[1]基础状态预期!N$107:N$145,$C73)),0)</f>
        <v>5.1953635065288335</v>
      </c>
      <c r="N73" s="32">
        <f>IFERROR(IF(求节点([1]基础状态预期!$D$107:$D$145,[1]基础状态预期!O$107:O$145,$C73)&lt;=0,0,求节点([1]基础状态预期!$D$107:$D$145,[1]基础状态预期!O$107:O$145,$C73)),0)</f>
        <v>3.549303571493601</v>
      </c>
      <c r="O73" s="32">
        <f t="shared" si="24"/>
        <v>0</v>
      </c>
      <c r="P73" s="32">
        <f t="shared" si="25"/>
        <v>6</v>
      </c>
      <c r="Q73" s="32">
        <f t="shared" si="26"/>
        <v>10</v>
      </c>
      <c r="R73" s="32">
        <f t="shared" si="27"/>
        <v>58</v>
      </c>
      <c r="S73" s="32">
        <f t="shared" si="28"/>
        <v>74</v>
      </c>
      <c r="T73" s="32">
        <f>IFERROR(IF(求节点([1]基础状态预期!$D$107:$D$145,[1]基础状态预期!P$107:P$145,$C73)&lt;=0,0,求节点([1]基础状态预期!$D$107:$D$145,[1]基础状态预期!P$107:P$145,$C73)),0)</f>
        <v>0</v>
      </c>
      <c r="U73" s="32">
        <f>IFERROR(IF(求节点([1]基础状态预期!$D$107:$D$145,[1]基础状态预期!Q$107:Q$145,$C73)&lt;=0,0,求节点([1]基础状态预期!$D$107:$D$145,[1]基础状态预期!Q$107:Q$145,$C73)),0)</f>
        <v>0</v>
      </c>
      <c r="V73" s="32">
        <f>IFERROR(IF(求节点([1]基础状态预期!$D$107:$D$145,[1]基础状态预期!R$107:R$145,$C73)&lt;=0,0,求节点([1]基础状态预期!$D$107:$D$145,[1]基础状态预期!R$107:R$145,$C73)),0)</f>
        <v>2.7199999999999998</v>
      </c>
      <c r="W73" s="32">
        <f>IFERROR(IF(求节点([1]基础状态预期!$D$107:$D$145,[1]基础状态预期!S$107:S$145,$C73)&lt;=0,0,求节点([1]基础状态预期!$D$107:$D$145,[1]基础状态预期!S$107:S$145,$C73)),0)</f>
        <v>2.72</v>
      </c>
      <c r="X73" s="32">
        <f>IFERROR(IF(求节点([1]基础状态预期!$D$107:$D$145,[1]基础状态预期!T$107:T$145,$C73)&lt;=0,0,求节点([1]基础状态预期!$D$107:$D$145,[1]基础状态预期!T$107:T$145,$C73)),0)</f>
        <v>2.72</v>
      </c>
      <c r="Y73" s="32">
        <f>IFERROR(IF(求节点([1]基础状态预期!$D$107:$D$145,[1]基础状态预期!U$107:U$145,$C73)&lt;=0,0,求节点([1]基础状态预期!$D$107:$D$145,[1]基础状态预期!U$107:U$145,$C73)),0)</f>
        <v>0</v>
      </c>
      <c r="Z73" s="32">
        <f>IFERROR(IF(求节点([1]基础状态预期!$D$107:$D$145,[1]基础状态预期!V$107:V$145,$C73)&lt;=0,0,求节点([1]基础状态预期!$D$107:$D$145,[1]基础状态预期!V$107:V$145,$C73)),0)</f>
        <v>0</v>
      </c>
      <c r="AA73" s="32">
        <f>IFERROR(IF(求节点([1]基础状态预期!$D$107:$D$145,[1]基础状态预期!W$107:W$145,$C73)&lt;=0,0,求节点([1]基础状态预期!$D$107:$D$145,[1]基础状态预期!W$107:W$145,$C73)),0)</f>
        <v>136</v>
      </c>
      <c r="AB73" s="32">
        <f>IFERROR(IF(求节点([1]基础状态预期!$D$107:$D$145,[1]基础状态预期!X$107:X$145,$C73)&lt;=0,0,求节点([1]基础状态预期!$D$107:$D$145,[1]基础状态预期!X$107:X$145,$C73)),0)</f>
        <v>136</v>
      </c>
      <c r="AC73" s="32">
        <f>IFERROR(IF(求节点([1]基础状态预期!$D$107:$D$145,[1]基础状态预期!Y$107:Y$145,$C73)&lt;=0,0,求节点([1]基础状态预期!$D$107:$D$145,[1]基础状态预期!Y$107:Y$145,$C73)),0)</f>
        <v>136</v>
      </c>
      <c r="AD73" s="32">
        <f>IFERROR(IF(求节点([1]基础状态预期!$D$107:$D$145,[1]基础状态预期!Z$107:Z$145,$C73)&lt;=0,0,求节点([1]基础状态预期!$D$107:$D$145,[1]基础状态预期!Z$107:Z$145,$C73)),0)</f>
        <v>0</v>
      </c>
      <c r="AE73" s="32">
        <f>IFERROR(IF(求节点([1]基础状态预期!$D$107:$D$145,[1]基础状态预期!AA$107:AA$145,$C73)&lt;=0,0,求节点([1]基础状态预期!$D$107:$D$145,[1]基础状态预期!AA$107:AA$145,$C73)),0)</f>
        <v>0</v>
      </c>
      <c r="AF73" s="32">
        <f>IFERROR(IF(求节点([1]基础状态预期!$D$107:$D$145,[1]基础状态预期!AB$107:AB$145,$C73)&lt;=0,0,求节点([1]基础状态预期!$D$107:$D$145,[1]基础状态预期!AB$107:AB$145,$C73)),0)</f>
        <v>1.2028945024376834</v>
      </c>
      <c r="AG73" s="32">
        <f>IFERROR(IF(求节点([1]基础状态预期!$D$107:$D$145,[1]基础状态预期!AC$107:AC$145,$C73)&lt;=0,0,求节点([1]基础状态预期!$D$107:$D$145,[1]基础状态预期!AC$107:AC$145,$C73)),0)</f>
        <v>2</v>
      </c>
      <c r="AH73" s="32">
        <f>IFERROR(IF(求节点([1]基础状态预期!$D$107:$D$145,[1]基础状态预期!AD$107:AD$145,$C73)&lt;=0,0,求节点([1]基础状态预期!$D$107:$D$145,[1]基础状态预期!AD$107:AD$145,$C73)),0)</f>
        <v>2</v>
      </c>
      <c r="AI73" s="15">
        <f t="shared" si="20"/>
        <v>0</v>
      </c>
      <c r="AJ73" s="15">
        <f t="shared" si="20"/>
        <v>0</v>
      </c>
      <c r="AK73" s="15">
        <f t="shared" si="20"/>
        <v>2</v>
      </c>
      <c r="AL73" s="15">
        <f t="shared" si="20"/>
        <v>30</v>
      </c>
      <c r="AM73" s="15">
        <f t="shared" si="20"/>
        <v>80</v>
      </c>
      <c r="AN73" s="15">
        <v>0</v>
      </c>
      <c r="AO73" s="15">
        <f>IFERROR(IF(求节点([1]各r阵容卡情况!$F$57:$F$73,[1]各r阵容卡情况!G$57:G$73,$C73)&lt;=0,0,求节点([1]各r阵容卡情况!$F$57:$F$73,[1]各r阵容卡情况!G$57:G$73,$C73)),0)</f>
        <v>0</v>
      </c>
      <c r="AP73" s="15">
        <f>IFERROR(IF(求节点([1]各r阵容卡情况!$F$57:$F$73,[1]各r阵容卡情况!H$57:H$73,$C73)&lt;=0,0,求节点([1]各r阵容卡情况!$F$57:$F$73,[1]各r阵容卡情况!H$57:H$73,$C73)),0)</f>
        <v>9.695834583479007</v>
      </c>
      <c r="AQ73" s="15">
        <f>IFERROR(IF(求节点([1]各r阵容卡情况!$F$57:$F$73,[1]各r阵容卡情况!I$57:I$73,$C73)&lt;=0,0,求节点([1]各r阵容卡情况!$F$57:$F$73,[1]各r阵容卡情况!I$57:I$73,$C73)),0)</f>
        <v>14.304165416520993</v>
      </c>
      <c r="AR73" s="15">
        <f>IFERROR(IF(求节点([1]各r阵容卡情况!$F$57:$F$73,[1]各r阵容卡情况!J$57:J$73,$C73)&lt;=0,0,求节点([1]各r阵容卡情况!$F$57:$F$73,[1]各r阵容卡情况!J$57:J$73,$C73)),0)</f>
        <v>0</v>
      </c>
      <c r="AS73" s="15">
        <v>0</v>
      </c>
      <c r="AT73" s="15">
        <f>IFERROR(IF(求节点([1]各r阵容卡情况!$F$57:$F$73,[1]各r阵容卡情况!K$57:K$73,$C73)&lt;=0,0,求节点([1]各r阵容卡情况!$F$57:$F$73,[1]各r阵容卡情况!K$57:K$73,$C73)),0)</f>
        <v>3</v>
      </c>
      <c r="AU73" s="15">
        <f>IFERROR(IF(求节点([1]各r阵容卡情况!$F$57:$F$73,[1]各r阵容卡情况!L$57:L$73,$C73)&lt;=0,0,求节点([1]各r阵容卡情况!$F$57:$F$73,[1]各r阵容卡情况!L$57:L$73,$C73)),0)</f>
        <v>6</v>
      </c>
      <c r="AV73" s="15">
        <f>IFERROR(IF(求节点([1]各r阵容卡情况!$F$57:$F$73,[1]各r阵容卡情况!M$57:M$73,$C73)&lt;=0,0,求节点([1]各r阵容卡情况!$F$57:$F$73,[1]各r阵容卡情况!M$57:M$73,$C73)),0)</f>
        <v>5.1953635065288335</v>
      </c>
      <c r="AW73" s="15">
        <f>IFERROR(IF(求节点([1]各r阵容卡情况!$F$57:$F$73,[1]各r阵容卡情况!N$57:N$73,$C73)&lt;=0,0,求节点([1]各r阵容卡情况!$F$57:$F$73,[1]各r阵容卡情况!N$57:N$73,$C73)),0)</f>
        <v>3.549303571493601</v>
      </c>
      <c r="AX73" s="15">
        <f t="shared" si="21"/>
        <v>0</v>
      </c>
      <c r="AY73" s="15">
        <f t="shared" si="21"/>
        <v>15</v>
      </c>
      <c r="AZ73" s="15">
        <f t="shared" si="21"/>
        <v>40</v>
      </c>
      <c r="BA73" s="15">
        <f t="shared" si="21"/>
        <v>58</v>
      </c>
      <c r="BB73" s="15">
        <f t="shared" si="21"/>
        <v>74</v>
      </c>
      <c r="BC73" s="15">
        <v>0</v>
      </c>
      <c r="BD73" s="15">
        <f>IFERROR(IF(求节点([1]各r阵容卡情况!$F$57:$F$73,[1]各r阵容卡情况!S$57:S$73,$C73)&lt;=0,0,求节点([1]各r阵容卡情况!$F$57:$F$73,[1]各r阵容卡情况!S$57:S$73,$C73)),0)</f>
        <v>2.72</v>
      </c>
      <c r="BE73" s="15">
        <f>IFERROR(IF(求节点([1]各r阵容卡情况!$F$57:$F$73,[1]各r阵容卡情况!T$57:T$73,$C73)&lt;=0,0,求节点([1]各r阵容卡情况!$F$57:$F$73,[1]各r阵容卡情况!T$57:T$73,$C73)),0)</f>
        <v>2.72</v>
      </c>
      <c r="BF73" s="15">
        <f>IFERROR(IF(求节点([1]各r阵容卡情况!$F$57:$F$73,[1]各r阵容卡情况!U$57:U$73,$C73)&lt;=0,0,求节点([1]各r阵容卡情况!$F$57:$F$73,[1]各r阵容卡情况!U$57:U$73,$C73)),0)</f>
        <v>2.72</v>
      </c>
      <c r="BG73" s="15">
        <f>IFERROR(IF(求节点([1]各r阵容卡情况!$F$57:$F$73,[1]各r阵容卡情况!V$57:V$73,$C73)&lt;=0,0,求节点([1]各r阵容卡情况!$F$57:$F$73,[1]各r阵容卡情况!V$57:V$73,$C73)),0)</f>
        <v>2.72</v>
      </c>
      <c r="BH73" s="15">
        <f t="shared" si="29"/>
        <v>10</v>
      </c>
      <c r="BI73" s="15">
        <f t="shared" si="29"/>
        <v>10</v>
      </c>
      <c r="BJ73" s="15">
        <f t="shared" si="30"/>
        <v>60</v>
      </c>
      <c r="BK73" s="15">
        <f t="shared" si="31"/>
        <v>68</v>
      </c>
      <c r="BL73" s="15">
        <f t="shared" si="31"/>
        <v>68</v>
      </c>
      <c r="BM73" s="15">
        <v>0</v>
      </c>
      <c r="BN73" s="15">
        <f>IFERROR(IF(求节点([1]各r阵容卡情况!$F$57:$F$73,[1]各r阵容卡情况!AA$57:AA$73,$C73)&lt;=0,0,求节点([1]各r阵容卡情况!$F$57:$F$73,[1]各r阵容卡情况!AA$57:AA$73,$C73)),0)</f>
        <v>0</v>
      </c>
      <c r="BO73" s="15">
        <f>IFERROR(IF(求节点([1]各r阵容卡情况!$F$57:$F$73,[1]各r阵容卡情况!AB$57:AB$73,$C73)&lt;=0,0,求节点([1]各r阵容卡情况!$F$57:$F$73,[1]各r阵容卡情况!AB$57:AB$73,$C73)),0)</f>
        <v>2</v>
      </c>
      <c r="BP73" s="15">
        <f>IFERROR(IF(求节点([1]各r阵容卡情况!$F$57:$F$73,[1]各r阵容卡情况!AC$57:AC$73,$C73)&lt;=0,0,求节点([1]各r阵容卡情况!$F$57:$F$73,[1]各r阵容卡情况!AC$57:AC$73,$C73)),0)</f>
        <v>2</v>
      </c>
      <c r="BQ73" s="15">
        <f>IFERROR(IF(求节点([1]各r阵容卡情况!$F$57:$F$73,[1]各r阵容卡情况!AD$57:AD$73,$C73)&lt;=0,0,求节点([1]各r阵容卡情况!$F$57:$F$73,[1]各r阵容卡情况!AD$57:AD$73,$C73)),0)</f>
        <v>2</v>
      </c>
      <c r="BR73" s="15">
        <f t="shared" si="22"/>
        <v>0</v>
      </c>
      <c r="BS73" s="15">
        <f t="shared" si="22"/>
        <v>0</v>
      </c>
      <c r="BT73" s="15">
        <f t="shared" si="22"/>
        <v>4</v>
      </c>
      <c r="BU73" s="15">
        <f t="shared" si="22"/>
        <v>30</v>
      </c>
      <c r="BV73" s="15">
        <f t="shared" si="22"/>
        <v>80</v>
      </c>
      <c r="CH73" s="27">
        <f t="shared" si="23"/>
        <v>0</v>
      </c>
      <c r="CI73" s="27">
        <f t="shared" si="23"/>
        <v>0</v>
      </c>
      <c r="CJ73" s="27">
        <f t="shared" si="23"/>
        <v>9.2918414758340493</v>
      </c>
      <c r="CK73" s="27">
        <f t="shared" si="23"/>
        <v>13.708158524165952</v>
      </c>
      <c r="CL73" s="27">
        <f t="shared" si="23"/>
        <v>0</v>
      </c>
    </row>
    <row r="74" spans="3:90" x14ac:dyDescent="0.15">
      <c r="C74" s="15">
        <v>69</v>
      </c>
      <c r="D74" s="15">
        <v>29</v>
      </c>
      <c r="E74" s="32">
        <f>IFERROR(IF(求节点([1]基础状态预期!$D$107:$D$145,[1]基础状态预期!F$107:F$145,$C74)&lt;=0,0,求节点([1]基础状态预期!$D$107:$D$145,[1]基础状态预期!F$107:F$145,$C74)),0)</f>
        <v>0</v>
      </c>
      <c r="F74" s="32">
        <f>IFERROR(IF(求节点([1]基础状态预期!$D$107:$D$145,[1]基础状态预期!G$107:G$145,$C74)&lt;=0,0,求节点([1]基础状态预期!$D$107:$D$145,[1]基础状态预期!G$107:G$145,$C74)),0)</f>
        <v>0</v>
      </c>
      <c r="G74" s="32">
        <f>IFERROR(IF(求节点([1]基础状态预期!$D$107:$D$145,[1]基础状态预期!H$107:H$145,$C74)&lt;=0,0,求节点([1]基础状态预期!$D$107:$D$145,[1]基础状态预期!H$107:H$145,$C74)),0)</f>
        <v>0</v>
      </c>
      <c r="H74" s="32">
        <f>IFERROR(IF(求节点([1]基础状态预期!$D$107:$D$145,[1]基础状态预期!I$107:I$145,$C74)&lt;=0,0,求节点([1]基础状态预期!$D$107:$D$145,[1]基础状态预期!I$107:I$145,$C74)),0)</f>
        <v>2.00404372169301</v>
      </c>
      <c r="I74" s="32">
        <f>IFERROR(IF(求节点([1]基础状态预期!$D$107:$D$145,[1]基础状态预期!J$107:J$145,$C74)&lt;=0,0,求节点([1]基础状态预期!$D$107:$D$145,[1]基础状态预期!J$107:J$145,$C74)),0)</f>
        <v>3.99595627830699</v>
      </c>
      <c r="J74" s="32">
        <f>IFERROR(IF(求节点([1]基础状态预期!$D$107:$D$145,[1]基础状态预期!K$107:K$145,$C74)&lt;=0,0,求节点([1]基础状态预期!$D$107:$D$145,[1]基础状态预期!K$107:K$145,$C74)),0)</f>
        <v>0</v>
      </c>
      <c r="K74" s="32">
        <f>IFERROR(IF(求节点([1]基础状态预期!$D$107:$D$145,[1]基础状态预期!L$107:L$145,$C74)&lt;=0,0,求节点([1]基础状态预期!$D$107:$D$145,[1]基础状态预期!L$107:L$145,$C74)),0)</f>
        <v>0</v>
      </c>
      <c r="L74" s="32">
        <f>IFERROR(IF(求节点([1]基础状态预期!$D$107:$D$145,[1]基础状态预期!M$107:M$145,$C74)&lt;=0,0,求节点([1]基础状态预期!$D$107:$D$145,[1]基础状态预期!M$107:M$145,$C74)),0)</f>
        <v>0</v>
      </c>
      <c r="M74" s="32">
        <f>IFERROR(IF(求节点([1]基础状态预期!$D$107:$D$145,[1]基础状态预期!N$107:N$145,$C74)&lt;=0,0,求节点([1]基础状态预期!$D$107:$D$145,[1]基础状态预期!N$107:N$145,$C74)),0)</f>
        <v>5.2708420594652816</v>
      </c>
      <c r="N74" s="32">
        <f>IFERROR(IF(求节点([1]基础状态预期!$D$107:$D$145,[1]基础状态预期!O$107:O$145,$C74)&lt;=0,0,求节点([1]基础状态预期!$D$107:$D$145,[1]基础状态预期!O$107:O$145,$C74)),0)</f>
        <v>3.6737031095299231</v>
      </c>
      <c r="O74" s="32">
        <f t="shared" si="24"/>
        <v>0</v>
      </c>
      <c r="P74" s="32">
        <f t="shared" si="25"/>
        <v>6</v>
      </c>
      <c r="Q74" s="32">
        <f t="shared" si="26"/>
        <v>10</v>
      </c>
      <c r="R74" s="32">
        <f t="shared" si="27"/>
        <v>58</v>
      </c>
      <c r="S74" s="32">
        <f t="shared" si="28"/>
        <v>74</v>
      </c>
      <c r="T74" s="32">
        <f>IFERROR(IF(求节点([1]基础状态预期!$D$107:$D$145,[1]基础状态预期!P$107:P$145,$C74)&lt;=0,0,求节点([1]基础状态预期!$D$107:$D$145,[1]基础状态预期!P$107:P$145,$C74)),0)</f>
        <v>0</v>
      </c>
      <c r="U74" s="32">
        <f>IFERROR(IF(求节点([1]基础状态预期!$D$107:$D$145,[1]基础状态预期!Q$107:Q$145,$C74)&lt;=0,0,求节点([1]基础状态预期!$D$107:$D$145,[1]基础状态预期!Q$107:Q$145,$C74)),0)</f>
        <v>0</v>
      </c>
      <c r="V74" s="32">
        <f>IFERROR(IF(求节点([1]基础状态预期!$D$107:$D$145,[1]基础状态预期!R$107:R$145,$C74)&lt;=0,0,求节点([1]基础状态预期!$D$107:$D$145,[1]基础状态预期!R$107:R$145,$C74)),0)</f>
        <v>2.76</v>
      </c>
      <c r="W74" s="32">
        <f>IFERROR(IF(求节点([1]基础状态预期!$D$107:$D$145,[1]基础状态预期!S$107:S$145,$C74)&lt;=0,0,求节点([1]基础状态预期!$D$107:$D$145,[1]基础状态预期!S$107:S$145,$C74)),0)</f>
        <v>2.7600000000000002</v>
      </c>
      <c r="X74" s="32">
        <f>IFERROR(IF(求节点([1]基础状态预期!$D$107:$D$145,[1]基础状态预期!T$107:T$145,$C74)&lt;=0,0,求节点([1]基础状态预期!$D$107:$D$145,[1]基础状态预期!T$107:T$145,$C74)),0)</f>
        <v>2.7600000000000002</v>
      </c>
      <c r="Y74" s="32">
        <f>IFERROR(IF(求节点([1]基础状态预期!$D$107:$D$145,[1]基础状态预期!U$107:U$145,$C74)&lt;=0,0,求节点([1]基础状态预期!$D$107:$D$145,[1]基础状态预期!U$107:U$145,$C74)),0)</f>
        <v>0</v>
      </c>
      <c r="Z74" s="32">
        <f>IFERROR(IF(求节点([1]基础状态预期!$D$107:$D$145,[1]基础状态预期!V$107:V$145,$C74)&lt;=0,0,求节点([1]基础状态预期!$D$107:$D$145,[1]基础状态预期!V$107:V$145,$C74)),0)</f>
        <v>0</v>
      </c>
      <c r="AA74" s="32">
        <f>IFERROR(IF(求节点([1]基础状态预期!$D$107:$D$145,[1]基础状态预期!W$107:W$145,$C74)&lt;=0,0,求节点([1]基础状态预期!$D$107:$D$145,[1]基础状态预期!W$107:W$145,$C74)),0)</f>
        <v>138</v>
      </c>
      <c r="AB74" s="32">
        <f>IFERROR(IF(求节点([1]基础状态预期!$D$107:$D$145,[1]基础状态预期!X$107:X$145,$C74)&lt;=0,0,求节点([1]基础状态预期!$D$107:$D$145,[1]基础状态预期!X$107:X$145,$C74)),0)</f>
        <v>138</v>
      </c>
      <c r="AC74" s="32">
        <f>IFERROR(IF(求节点([1]基础状态预期!$D$107:$D$145,[1]基础状态预期!Y$107:Y$145,$C74)&lt;=0,0,求节点([1]基础状态预期!$D$107:$D$145,[1]基础状态预期!Y$107:Y$145,$C74)),0)</f>
        <v>138</v>
      </c>
      <c r="AD74" s="32">
        <f>IFERROR(IF(求节点([1]基础状态预期!$D$107:$D$145,[1]基础状态预期!Z$107:Z$145,$C74)&lt;=0,0,求节点([1]基础状态预期!$D$107:$D$145,[1]基础状态预期!Z$107:Z$145,$C74)),0)</f>
        <v>0</v>
      </c>
      <c r="AE74" s="32">
        <f>IFERROR(IF(求节点([1]基础状态预期!$D$107:$D$145,[1]基础状态预期!AA$107:AA$145,$C74)&lt;=0,0,求节点([1]基础状态预期!$D$107:$D$145,[1]基础状态预期!AA$107:AA$145,$C74)),0)</f>
        <v>0</v>
      </c>
      <c r="AF74" s="32">
        <f>IFERROR(IF(求节点([1]基础状态预期!$D$107:$D$145,[1]基础状态预期!AB$107:AB$145,$C74)&lt;=0,0,求节点([1]基础状态预期!$D$107:$D$145,[1]基础状态预期!AB$107:AB$145,$C74)),0)</f>
        <v>1.2205841274735316</v>
      </c>
      <c r="AG74" s="32">
        <f>IFERROR(IF(求节点([1]基础状态预期!$D$107:$D$145,[1]基础状态预期!AC$107:AC$145,$C74)&lt;=0,0,求节点([1]基础状态预期!$D$107:$D$145,[1]基础状态预期!AC$107:AC$145,$C74)),0)</f>
        <v>2</v>
      </c>
      <c r="AH74" s="32">
        <f>IFERROR(IF(求节点([1]基础状态预期!$D$107:$D$145,[1]基础状态预期!AD$107:AD$145,$C74)&lt;=0,0,求节点([1]基础状态预期!$D$107:$D$145,[1]基础状态预期!AD$107:AD$145,$C74)),0)</f>
        <v>2</v>
      </c>
      <c r="AI74" s="15">
        <f t="shared" si="20"/>
        <v>0</v>
      </c>
      <c r="AJ74" s="15">
        <f t="shared" si="20"/>
        <v>0</v>
      </c>
      <c r="AK74" s="15">
        <f t="shared" si="20"/>
        <v>2</v>
      </c>
      <c r="AL74" s="15">
        <f t="shared" si="20"/>
        <v>30</v>
      </c>
      <c r="AM74" s="15">
        <f t="shared" si="20"/>
        <v>80</v>
      </c>
      <c r="AN74" s="15">
        <v>0</v>
      </c>
      <c r="AO74" s="15">
        <f>IFERROR(IF(求节点([1]各r阵容卡情况!$F$57:$F$73,[1]各r阵容卡情况!G$57:G$73,$C74)&lt;=0,0,求节点([1]各r阵容卡情况!$F$57:$F$73,[1]各r阵容卡情况!G$57:G$73,$C74)),0)</f>
        <v>0</v>
      </c>
      <c r="AP74" s="15">
        <f>IFERROR(IF(求节点([1]各r阵容卡情况!$F$57:$F$73,[1]各r阵容卡情况!H$57:H$73,$C74)&lt;=0,0,求节点([1]各r阵容卡情况!$F$57:$F$73,[1]各r阵容卡情况!H$57:H$73,$C74)),0)</f>
        <v>8.0283060518510698</v>
      </c>
      <c r="AQ74" s="15">
        <f>IFERROR(IF(求节点([1]各r阵容卡情况!$F$57:$F$73,[1]各r阵容卡情况!I$57:I$73,$C74)&lt;=0,0,求节点([1]各r阵容卡情况!$F$57:$F$73,[1]各r阵容卡情况!I$57:I$73,$C74)),0)</f>
        <v>15.97169394814893</v>
      </c>
      <c r="AR74" s="15">
        <f>IFERROR(IF(求节点([1]各r阵容卡情况!$F$57:$F$73,[1]各r阵容卡情况!J$57:J$73,$C74)&lt;=0,0,求节点([1]各r阵容卡情况!$F$57:$F$73,[1]各r阵容卡情况!J$57:J$73,$C74)),0)</f>
        <v>0</v>
      </c>
      <c r="AS74" s="15">
        <v>0</v>
      </c>
      <c r="AT74" s="15">
        <f>IFERROR(IF(求节点([1]各r阵容卡情况!$F$57:$F$73,[1]各r阵容卡情况!K$57:K$73,$C74)&lt;=0,0,求节点([1]各r阵容卡情况!$F$57:$F$73,[1]各r阵容卡情况!K$57:K$73,$C74)),0)</f>
        <v>3</v>
      </c>
      <c r="AU74" s="15">
        <f>IFERROR(IF(求节点([1]各r阵容卡情况!$F$57:$F$73,[1]各r阵容卡情况!L$57:L$73,$C74)&lt;=0,0,求节点([1]各r阵容卡情况!$F$57:$F$73,[1]各r阵容卡情况!L$57:L$73,$C74)),0)</f>
        <v>6</v>
      </c>
      <c r="AV74" s="15">
        <f>IFERROR(IF(求节点([1]各r阵容卡情况!$F$57:$F$73,[1]各r阵容卡情况!M$57:M$73,$C74)&lt;=0,0,求节点([1]各r阵容卡情况!$F$57:$F$73,[1]各r阵容卡情况!M$57:M$73,$C74)),0)</f>
        <v>5.2708420594652816</v>
      </c>
      <c r="AW74" s="15">
        <f>IFERROR(IF(求节点([1]各r阵容卡情况!$F$57:$F$73,[1]各r阵容卡情况!N$57:N$73,$C74)&lt;=0,0,求节点([1]各r阵容卡情况!$F$57:$F$73,[1]各r阵容卡情况!N$57:N$73,$C74)),0)</f>
        <v>3.6737031095299231</v>
      </c>
      <c r="AX74" s="15">
        <f t="shared" si="21"/>
        <v>0</v>
      </c>
      <c r="AY74" s="15">
        <f t="shared" si="21"/>
        <v>15</v>
      </c>
      <c r="AZ74" s="15">
        <f t="shared" si="21"/>
        <v>40</v>
      </c>
      <c r="BA74" s="15">
        <f t="shared" si="21"/>
        <v>58</v>
      </c>
      <c r="BB74" s="15">
        <f t="shared" si="21"/>
        <v>74</v>
      </c>
      <c r="BC74" s="15">
        <v>0</v>
      </c>
      <c r="BD74" s="15">
        <f>IFERROR(IF(求节点([1]各r阵容卡情况!$F$57:$F$73,[1]各r阵容卡情况!S$57:S$73,$C74)&lt;=0,0,求节点([1]各r阵容卡情况!$F$57:$F$73,[1]各r阵容卡情况!S$57:S$73,$C74)),0)</f>
        <v>2.7600000000000002</v>
      </c>
      <c r="BE74" s="15">
        <f>IFERROR(IF(求节点([1]各r阵容卡情况!$F$57:$F$73,[1]各r阵容卡情况!T$57:T$73,$C74)&lt;=0,0,求节点([1]各r阵容卡情况!$F$57:$F$73,[1]各r阵容卡情况!T$57:T$73,$C74)),0)</f>
        <v>2.7600000000000002</v>
      </c>
      <c r="BF74" s="15">
        <f>IFERROR(IF(求节点([1]各r阵容卡情况!$F$57:$F$73,[1]各r阵容卡情况!U$57:U$73,$C74)&lt;=0,0,求节点([1]各r阵容卡情况!$F$57:$F$73,[1]各r阵容卡情况!U$57:U$73,$C74)),0)</f>
        <v>2.7600000000000002</v>
      </c>
      <c r="BG74" s="15">
        <f>IFERROR(IF(求节点([1]各r阵容卡情况!$F$57:$F$73,[1]各r阵容卡情况!V$57:V$73,$C74)&lt;=0,0,求节点([1]各r阵容卡情况!$F$57:$F$73,[1]各r阵容卡情况!V$57:V$73,$C74)),0)</f>
        <v>2.7600000000000002</v>
      </c>
      <c r="BH74" s="15">
        <f t="shared" si="29"/>
        <v>10</v>
      </c>
      <c r="BI74" s="15">
        <f t="shared" si="29"/>
        <v>10</v>
      </c>
      <c r="BJ74" s="15">
        <f t="shared" si="30"/>
        <v>60</v>
      </c>
      <c r="BK74" s="15">
        <f t="shared" si="31"/>
        <v>69</v>
      </c>
      <c r="BL74" s="15">
        <f t="shared" si="31"/>
        <v>69</v>
      </c>
      <c r="BM74" s="15">
        <v>0</v>
      </c>
      <c r="BN74" s="15">
        <f>IFERROR(IF(求节点([1]各r阵容卡情况!$F$57:$F$73,[1]各r阵容卡情况!AA$57:AA$73,$C74)&lt;=0,0,求节点([1]各r阵容卡情况!$F$57:$F$73,[1]各r阵容卡情况!AA$57:AA$73,$C74)),0)</f>
        <v>0</v>
      </c>
      <c r="BO74" s="15">
        <f>IFERROR(IF(求节点([1]各r阵容卡情况!$F$57:$F$73,[1]各r阵容卡情况!AB$57:AB$73,$C74)&lt;=0,0,求节点([1]各r阵容卡情况!$F$57:$F$73,[1]各r阵容卡情况!AB$57:AB$73,$C74)),0)</f>
        <v>2</v>
      </c>
      <c r="BP74" s="15">
        <f>IFERROR(IF(求节点([1]各r阵容卡情况!$F$57:$F$73,[1]各r阵容卡情况!AC$57:AC$73,$C74)&lt;=0,0,求节点([1]各r阵容卡情况!$F$57:$F$73,[1]各r阵容卡情况!AC$57:AC$73,$C74)),0)</f>
        <v>2</v>
      </c>
      <c r="BQ74" s="15">
        <f>IFERROR(IF(求节点([1]各r阵容卡情况!$F$57:$F$73,[1]各r阵容卡情况!AD$57:AD$73,$C74)&lt;=0,0,求节点([1]各r阵容卡情况!$F$57:$F$73,[1]各r阵容卡情况!AD$57:AD$73,$C74)),0)</f>
        <v>2</v>
      </c>
      <c r="BR74" s="15">
        <f t="shared" si="22"/>
        <v>0</v>
      </c>
      <c r="BS74" s="15">
        <f t="shared" si="22"/>
        <v>0</v>
      </c>
      <c r="BT74" s="15">
        <f t="shared" si="22"/>
        <v>4</v>
      </c>
      <c r="BU74" s="15">
        <f t="shared" si="22"/>
        <v>30</v>
      </c>
      <c r="BV74" s="15">
        <f t="shared" si="22"/>
        <v>80</v>
      </c>
      <c r="CH74" s="27">
        <f t="shared" si="23"/>
        <v>0</v>
      </c>
      <c r="CI74" s="27">
        <f t="shared" si="23"/>
        <v>0</v>
      </c>
      <c r="CJ74" s="27">
        <f t="shared" si="23"/>
        <v>7.6937932996906087</v>
      </c>
      <c r="CK74" s="27">
        <f t="shared" si="23"/>
        <v>15.30620670030939</v>
      </c>
      <c r="CL74" s="27">
        <f t="shared" si="23"/>
        <v>0</v>
      </c>
    </row>
    <row r="75" spans="3:90" x14ac:dyDescent="0.15">
      <c r="C75" s="15">
        <v>70</v>
      </c>
      <c r="D75" s="15">
        <v>30</v>
      </c>
      <c r="E75" s="32">
        <f>IFERROR(IF(求节点([1]基础状态预期!$D$107:$D$145,[1]基础状态预期!F$107:F$145,$C75)&lt;=0,0,求节点([1]基础状态预期!$D$107:$D$145,[1]基础状态预期!F$107:F$145,$C75)),0)</f>
        <v>0</v>
      </c>
      <c r="F75" s="32">
        <f>IFERROR(IF(求节点([1]基础状态预期!$D$107:$D$145,[1]基础状态预期!G$107:G$145,$C75)&lt;=0,0,求节点([1]基础状态预期!$D$107:$D$145,[1]基础状态预期!G$107:G$145,$C75)),0)</f>
        <v>0</v>
      </c>
      <c r="G75" s="32">
        <f>IFERROR(IF(求节点([1]基础状态预期!$D$107:$D$145,[1]基础状态预期!H$107:H$145,$C75)&lt;=0,0,求节点([1]基础状态预期!$D$107:$D$145,[1]基础状态预期!H$107:H$145,$C75)),0)</f>
        <v>0</v>
      </c>
      <c r="H75" s="32">
        <f>IFERROR(IF(求节点([1]基础状态预期!$D$107:$D$145,[1]基础状态预期!I$107:I$145,$C75)&lt;=0,0,求节点([1]基础状态预期!$D$107:$D$145,[1]基础状态预期!I$107:I$145,$C75)),0)</f>
        <v>1.6941933854729778</v>
      </c>
      <c r="I75" s="32">
        <f>IFERROR(IF(求节点([1]基础状态预期!$D$107:$D$145,[1]基础状态预期!J$107:J$145,$C75)&lt;=0,0,求节点([1]基础状态预期!$D$107:$D$145,[1]基础状态预期!J$107:J$145,$C75)),0)</f>
        <v>4.3058066145270217</v>
      </c>
      <c r="J75" s="32">
        <f>IFERROR(IF(求节点([1]基础状态预期!$D$107:$D$145,[1]基础状态预期!K$107:K$145,$C75)&lt;=0,0,求节点([1]基础状态预期!$D$107:$D$145,[1]基础状态预期!K$107:K$145,$C75)),0)</f>
        <v>0</v>
      </c>
      <c r="K75" s="32">
        <f>IFERROR(IF(求节点([1]基础状态预期!$D$107:$D$145,[1]基础状态预期!L$107:L$145,$C75)&lt;=0,0,求节点([1]基础状态预期!$D$107:$D$145,[1]基础状态预期!L$107:L$145,$C75)),0)</f>
        <v>0</v>
      </c>
      <c r="L75" s="32">
        <f>IFERROR(IF(求节点([1]基础状态预期!$D$107:$D$145,[1]基础状态预期!M$107:M$145,$C75)&lt;=0,0,求节点([1]基础状态预期!$D$107:$D$145,[1]基础状态预期!M$107:M$145,$C75)),0)</f>
        <v>0</v>
      </c>
      <c r="M75" s="32">
        <f>IFERROR(IF(求节点([1]基础状态预期!$D$107:$D$145,[1]基础状态预期!N$107:N$145,$C75)&lt;=0,0,求节点([1]基础状态预期!$D$107:$D$145,[1]基础状态预期!N$107:N$145,$C75)),0)</f>
        <v>5.353152343973278</v>
      </c>
      <c r="N75" s="32">
        <f>IFERROR(IF(求节点([1]基础状态预期!$D$107:$D$145,[1]基础状态预期!O$107:O$145,$C75)&lt;=0,0,求节点([1]基础状态预期!$D$107:$D$145,[1]基础状态预期!O$107:O$145,$C75)),0)</f>
        <v>3.7326267767974817</v>
      </c>
      <c r="O75" s="32">
        <f t="shared" si="24"/>
        <v>0</v>
      </c>
      <c r="P75" s="32">
        <f t="shared" si="25"/>
        <v>6</v>
      </c>
      <c r="Q75" s="32">
        <f t="shared" si="26"/>
        <v>10</v>
      </c>
      <c r="R75" s="32">
        <f t="shared" si="27"/>
        <v>58</v>
      </c>
      <c r="S75" s="32">
        <f t="shared" si="28"/>
        <v>74</v>
      </c>
      <c r="T75" s="32">
        <f>IFERROR(IF(求节点([1]基础状态预期!$D$107:$D$145,[1]基础状态预期!P$107:P$145,$C75)&lt;=0,0,求节点([1]基础状态预期!$D$107:$D$145,[1]基础状态预期!P$107:P$145,$C75)),0)</f>
        <v>0</v>
      </c>
      <c r="U75" s="32">
        <f>IFERROR(IF(求节点([1]基础状态预期!$D$107:$D$145,[1]基础状态预期!Q$107:Q$145,$C75)&lt;=0,0,求节点([1]基础状态预期!$D$107:$D$145,[1]基础状态预期!Q$107:Q$145,$C75)),0)</f>
        <v>0</v>
      </c>
      <c r="V75" s="32">
        <f>IFERROR(IF(求节点([1]基础状态预期!$D$107:$D$145,[1]基础状态预期!R$107:R$145,$C75)&lt;=0,0,求节点([1]基础状态预期!$D$107:$D$145,[1]基础状态预期!R$107:R$145,$C75)),0)</f>
        <v>2.8</v>
      </c>
      <c r="W75" s="32">
        <f>IFERROR(IF(求节点([1]基础状态预期!$D$107:$D$145,[1]基础状态预期!S$107:S$145,$C75)&lt;=0,0,求节点([1]基础状态预期!$D$107:$D$145,[1]基础状态预期!S$107:S$145,$C75)),0)</f>
        <v>2.8000000000000003</v>
      </c>
      <c r="X75" s="32">
        <f>IFERROR(IF(求节点([1]基础状态预期!$D$107:$D$145,[1]基础状态预期!T$107:T$145,$C75)&lt;=0,0,求节点([1]基础状态预期!$D$107:$D$145,[1]基础状态预期!T$107:T$145,$C75)),0)</f>
        <v>2.8000000000000003</v>
      </c>
      <c r="Y75" s="32">
        <f>IFERROR(IF(求节点([1]基础状态预期!$D$107:$D$145,[1]基础状态预期!U$107:U$145,$C75)&lt;=0,0,求节点([1]基础状态预期!$D$107:$D$145,[1]基础状态预期!U$107:U$145,$C75)),0)</f>
        <v>0</v>
      </c>
      <c r="Z75" s="32">
        <f>IFERROR(IF(求节点([1]基础状态预期!$D$107:$D$145,[1]基础状态预期!V$107:V$145,$C75)&lt;=0,0,求节点([1]基础状态预期!$D$107:$D$145,[1]基础状态预期!V$107:V$145,$C75)),0)</f>
        <v>0</v>
      </c>
      <c r="AA75" s="32">
        <f>IFERROR(IF(求节点([1]基础状态预期!$D$107:$D$145,[1]基础状态预期!W$107:W$145,$C75)&lt;=0,0,求节点([1]基础状态预期!$D$107:$D$145,[1]基础状态预期!W$107:W$145,$C75)),0)</f>
        <v>140</v>
      </c>
      <c r="AB75" s="32">
        <f>IFERROR(IF(求节点([1]基础状态预期!$D$107:$D$145,[1]基础状态预期!X$107:X$145,$C75)&lt;=0,0,求节点([1]基础状态预期!$D$107:$D$145,[1]基础状态预期!X$107:X$145,$C75)),0)</f>
        <v>140</v>
      </c>
      <c r="AC75" s="32">
        <f>IFERROR(IF(求节点([1]基础状态预期!$D$107:$D$145,[1]基础状态预期!Y$107:Y$145,$C75)&lt;=0,0,求节点([1]基础状态预期!$D$107:$D$145,[1]基础状态预期!Y$107:Y$145,$C75)),0)</f>
        <v>140</v>
      </c>
      <c r="AD75" s="32">
        <f>IFERROR(IF(求节点([1]基础状态预期!$D$107:$D$145,[1]基础状态预期!Z$107:Z$145,$C75)&lt;=0,0,求节点([1]基础状态预期!$D$107:$D$145,[1]基础状态预期!Z$107:Z$145,$C75)),0)</f>
        <v>0</v>
      </c>
      <c r="AE75" s="32">
        <f>IFERROR(IF(求节点([1]基础状态预期!$D$107:$D$145,[1]基础状态预期!AA$107:AA$145,$C75)&lt;=0,0,求节点([1]基础状态预期!$D$107:$D$145,[1]基础状态预期!AA$107:AA$145,$C75)),0)</f>
        <v>0</v>
      </c>
      <c r="AF75" s="32">
        <f>IFERROR(IF(求节点([1]基础状态预期!$D$107:$D$145,[1]基础状态预期!AB$107:AB$145,$C75)&lt;=0,0,求节点([1]基础状态预期!$D$107:$D$145,[1]基础状态预期!AB$107:AB$145,$C75)),0)</f>
        <v>1.2382737525093799</v>
      </c>
      <c r="AG75" s="32">
        <f>IFERROR(IF(求节点([1]基础状态预期!$D$107:$D$145,[1]基础状态预期!AC$107:AC$145,$C75)&lt;=0,0,求节点([1]基础状态预期!$D$107:$D$145,[1]基础状态预期!AC$107:AC$145,$C75)),0)</f>
        <v>2</v>
      </c>
      <c r="AH75" s="32">
        <f>IFERROR(IF(求节点([1]基础状态预期!$D$107:$D$145,[1]基础状态预期!AD$107:AD$145,$C75)&lt;=0,0,求节点([1]基础状态预期!$D$107:$D$145,[1]基础状态预期!AD$107:AD$145,$C75)),0)</f>
        <v>2</v>
      </c>
      <c r="AI75" s="15">
        <f t="shared" si="20"/>
        <v>0</v>
      </c>
      <c r="AJ75" s="15">
        <f t="shared" si="20"/>
        <v>0</v>
      </c>
      <c r="AK75" s="15">
        <f t="shared" si="20"/>
        <v>2</v>
      </c>
      <c r="AL75" s="15">
        <f t="shared" si="20"/>
        <v>30</v>
      </c>
      <c r="AM75" s="15">
        <f t="shared" si="20"/>
        <v>80</v>
      </c>
      <c r="AN75" s="15">
        <v>0</v>
      </c>
      <c r="AO75" s="15">
        <f>IFERROR(IF(求节点([1]各r阵容卡情况!$F$57:$F$73,[1]各r阵容卡情况!G$57:G$73,$C75)&lt;=0,0,求节点([1]各r阵容卡情况!$F$57:$F$73,[1]各r阵容卡情况!G$57:G$73,$C75)),0)</f>
        <v>0</v>
      </c>
      <c r="AP75" s="15">
        <f>IFERROR(IF(求节点([1]各r阵容卡情况!$F$57:$F$73,[1]各r阵容卡情况!H$57:H$73,$C75)&lt;=0,0,求节点([1]各r阵容卡情况!$F$57:$F$73,[1]各r阵容卡情况!H$57:H$73,$C75)),0)</f>
        <v>7.3883867709459556</v>
      </c>
      <c r="AQ75" s="15">
        <f>IFERROR(IF(求节点([1]各r阵容卡情况!$F$57:$F$73,[1]各r阵容卡情况!I$57:I$73,$C75)&lt;=0,0,求节点([1]各r阵容卡情况!$F$57:$F$73,[1]各r阵容卡情况!I$57:I$73,$C75)),0)</f>
        <v>16.611613229054043</v>
      </c>
      <c r="AR75" s="15">
        <f>IFERROR(IF(求节点([1]各r阵容卡情况!$F$57:$F$73,[1]各r阵容卡情况!J$57:J$73,$C75)&lt;=0,0,求节点([1]各r阵容卡情况!$F$57:$F$73,[1]各r阵容卡情况!J$57:J$73,$C75)),0)</f>
        <v>0</v>
      </c>
      <c r="AS75" s="15">
        <v>0</v>
      </c>
      <c r="AT75" s="15">
        <f>IFERROR(IF(求节点([1]各r阵容卡情况!$F$57:$F$73,[1]各r阵容卡情况!K$57:K$73,$C75)&lt;=0,0,求节点([1]各r阵容卡情况!$F$57:$F$73,[1]各r阵容卡情况!K$57:K$73,$C75)),0)</f>
        <v>3</v>
      </c>
      <c r="AU75" s="15">
        <f>IFERROR(IF(求节点([1]各r阵容卡情况!$F$57:$F$73,[1]各r阵容卡情况!L$57:L$73,$C75)&lt;=0,0,求节点([1]各r阵容卡情况!$F$57:$F$73,[1]各r阵容卡情况!L$57:L$73,$C75)),0)</f>
        <v>6</v>
      </c>
      <c r="AV75" s="15">
        <f>IFERROR(IF(求节点([1]各r阵容卡情况!$F$57:$F$73,[1]各r阵容卡情况!M$57:M$73,$C75)&lt;=0,0,求节点([1]各r阵容卡情况!$F$57:$F$73,[1]各r阵容卡情况!M$57:M$73,$C75)),0)</f>
        <v>5.353152343973278</v>
      </c>
      <c r="AW75" s="15">
        <f>IFERROR(IF(求节点([1]各r阵容卡情况!$F$57:$F$73,[1]各r阵容卡情况!N$57:N$73,$C75)&lt;=0,0,求节点([1]各r阵容卡情况!$F$57:$F$73,[1]各r阵容卡情况!N$57:N$73,$C75)),0)</f>
        <v>3.7326267767974817</v>
      </c>
      <c r="AX75" s="15">
        <f t="shared" si="21"/>
        <v>0</v>
      </c>
      <c r="AY75" s="15">
        <f t="shared" si="21"/>
        <v>15</v>
      </c>
      <c r="AZ75" s="15">
        <f t="shared" si="21"/>
        <v>40</v>
      </c>
      <c r="BA75" s="15">
        <f t="shared" si="21"/>
        <v>58</v>
      </c>
      <c r="BB75" s="15">
        <f t="shared" si="21"/>
        <v>74</v>
      </c>
      <c r="BC75" s="15">
        <v>0</v>
      </c>
      <c r="BD75" s="15">
        <f>IFERROR(IF(求节点([1]各r阵容卡情况!$F$57:$F$73,[1]各r阵容卡情况!S$57:S$73,$C75)&lt;=0,0,求节点([1]各r阵容卡情况!$F$57:$F$73,[1]各r阵容卡情况!S$57:S$73,$C75)),0)</f>
        <v>2.8000000000000003</v>
      </c>
      <c r="BE75" s="15">
        <f>IFERROR(IF(求节点([1]各r阵容卡情况!$F$57:$F$73,[1]各r阵容卡情况!T$57:T$73,$C75)&lt;=0,0,求节点([1]各r阵容卡情况!$F$57:$F$73,[1]各r阵容卡情况!T$57:T$73,$C75)),0)</f>
        <v>2.8000000000000003</v>
      </c>
      <c r="BF75" s="15">
        <f>IFERROR(IF(求节点([1]各r阵容卡情况!$F$57:$F$73,[1]各r阵容卡情况!U$57:U$73,$C75)&lt;=0,0,求节点([1]各r阵容卡情况!$F$57:$F$73,[1]各r阵容卡情况!U$57:U$73,$C75)),0)</f>
        <v>2.8000000000000003</v>
      </c>
      <c r="BG75" s="15">
        <f>IFERROR(IF(求节点([1]各r阵容卡情况!$F$57:$F$73,[1]各r阵容卡情况!V$57:V$73,$C75)&lt;=0,0,求节点([1]各r阵容卡情况!$F$57:$F$73,[1]各r阵容卡情况!V$57:V$73,$C75)),0)</f>
        <v>2.8000000000000003</v>
      </c>
      <c r="BH75" s="15">
        <f t="shared" si="29"/>
        <v>10</v>
      </c>
      <c r="BI75" s="15">
        <f t="shared" si="29"/>
        <v>10</v>
      </c>
      <c r="BJ75" s="15">
        <f t="shared" si="30"/>
        <v>60</v>
      </c>
      <c r="BK75" s="15">
        <f t="shared" si="31"/>
        <v>70</v>
      </c>
      <c r="BL75" s="15">
        <f t="shared" si="31"/>
        <v>70</v>
      </c>
      <c r="BM75" s="15">
        <v>0</v>
      </c>
      <c r="BN75" s="15">
        <f>IFERROR(IF(求节点([1]各r阵容卡情况!$F$57:$F$73,[1]各r阵容卡情况!AA$57:AA$73,$C75)&lt;=0,0,求节点([1]各r阵容卡情况!$F$57:$F$73,[1]各r阵容卡情况!AA$57:AA$73,$C75)),0)</f>
        <v>0</v>
      </c>
      <c r="BO75" s="15">
        <f>IFERROR(IF(求节点([1]各r阵容卡情况!$F$57:$F$73,[1]各r阵容卡情况!AB$57:AB$73,$C75)&lt;=0,0,求节点([1]各r阵容卡情况!$F$57:$F$73,[1]各r阵容卡情况!AB$57:AB$73,$C75)),0)</f>
        <v>2</v>
      </c>
      <c r="BP75" s="15">
        <f>IFERROR(IF(求节点([1]各r阵容卡情况!$F$57:$F$73,[1]各r阵容卡情况!AC$57:AC$73,$C75)&lt;=0,0,求节点([1]各r阵容卡情况!$F$57:$F$73,[1]各r阵容卡情况!AC$57:AC$73,$C75)),0)</f>
        <v>2</v>
      </c>
      <c r="BQ75" s="15">
        <f>IFERROR(IF(求节点([1]各r阵容卡情况!$F$57:$F$73,[1]各r阵容卡情况!AD$57:AD$73,$C75)&lt;=0,0,求节点([1]各r阵容卡情况!$F$57:$F$73,[1]各r阵容卡情况!AD$57:AD$73,$C75)),0)</f>
        <v>2</v>
      </c>
      <c r="BR75" s="15">
        <f t="shared" si="22"/>
        <v>0</v>
      </c>
      <c r="BS75" s="15">
        <f t="shared" si="22"/>
        <v>0</v>
      </c>
      <c r="BT75" s="15">
        <f t="shared" si="22"/>
        <v>4</v>
      </c>
      <c r="BU75" s="15">
        <f t="shared" si="22"/>
        <v>30</v>
      </c>
      <c r="BV75" s="15">
        <f t="shared" si="22"/>
        <v>80</v>
      </c>
      <c r="CH75" s="27">
        <f t="shared" si="23"/>
        <v>0</v>
      </c>
      <c r="CI75" s="27">
        <f t="shared" si="23"/>
        <v>0</v>
      </c>
      <c r="CJ75" s="27">
        <f t="shared" si="23"/>
        <v>7.3883867709459556</v>
      </c>
      <c r="CK75" s="27">
        <f t="shared" si="23"/>
        <v>16.611613229054043</v>
      </c>
      <c r="CL75" s="27">
        <f t="shared" si="23"/>
        <v>0</v>
      </c>
    </row>
    <row r="76" spans="3:90" x14ac:dyDescent="0.15">
      <c r="C76" s="15">
        <v>71</v>
      </c>
      <c r="D76" s="15">
        <v>30</v>
      </c>
      <c r="E76" s="32">
        <f>IFERROR(IF(求节点([1]基础状态预期!$D$107:$D$145,[1]基础状态预期!F$107:F$145,$C76)&lt;=0,0,求节点([1]基础状态预期!$D$107:$D$145,[1]基础状态预期!F$107:F$145,$C76)),0)</f>
        <v>0</v>
      </c>
      <c r="F76" s="32">
        <f>IFERROR(IF(求节点([1]基础状态预期!$D$107:$D$145,[1]基础状态预期!G$107:G$145,$C76)&lt;=0,0,求节点([1]基础状态预期!$D$107:$D$145,[1]基础状态预期!G$107:G$145,$C76)),0)</f>
        <v>0</v>
      </c>
      <c r="G76" s="32">
        <f>IFERROR(IF(求节点([1]基础状态预期!$D$107:$D$145,[1]基础状态预期!H$107:H$145,$C76)&lt;=0,0,求节点([1]基础状态预期!$D$107:$D$145,[1]基础状态预期!H$107:H$145,$C76)),0)</f>
        <v>0</v>
      </c>
      <c r="H76" s="32">
        <f>IFERROR(IF(求节点([1]基础状态预期!$D$107:$D$145,[1]基础状态预期!I$107:I$145,$C76)&lt;=0,0,求节点([1]基础状态预期!$D$107:$D$145,[1]基础状态预期!I$107:I$145,$C76)),0)</f>
        <v>1.3831061101485389</v>
      </c>
      <c r="I76" s="32">
        <f>IFERROR(IF(求节点([1]基础状态预期!$D$107:$D$145,[1]基础状态预期!J$107:J$145,$C76)&lt;=0,0,求节点([1]基础状态预期!$D$107:$D$145,[1]基础状态预期!J$107:J$145,$C76)),0)</f>
        <v>4.6168938898514611</v>
      </c>
      <c r="J76" s="32">
        <f>IFERROR(IF(求节点([1]基础状态预期!$D$107:$D$145,[1]基础状态预期!K$107:K$145,$C76)&lt;=0,0,求节点([1]基础状态预期!$D$107:$D$145,[1]基础状态预期!K$107:K$145,$C76)),0)</f>
        <v>0</v>
      </c>
      <c r="K76" s="32">
        <f>IFERROR(IF(求节点([1]基础状态预期!$D$107:$D$145,[1]基础状态预期!L$107:L$145,$C76)&lt;=0,0,求节点([1]基础状态预期!$D$107:$D$145,[1]基础状态预期!L$107:L$145,$C76)),0)</f>
        <v>0</v>
      </c>
      <c r="L76" s="32">
        <f>IFERROR(IF(求节点([1]基础状态预期!$D$107:$D$145,[1]基础状态预期!M$107:M$145,$C76)&lt;=0,0,求节点([1]基础状态预期!$D$107:$D$145,[1]基础状态预期!M$107:M$145,$C76)),0)</f>
        <v>0</v>
      </c>
      <c r="M76" s="32">
        <f>IFERROR(IF(求节点([1]基础状态预期!$D$107:$D$145,[1]基础状态预期!N$107:N$145,$C76)&lt;=0,0,求节点([1]基础状态预期!$D$107:$D$145,[1]基础状态预期!N$107:N$145,$C76)),0)</f>
        <v>5.435580598647304</v>
      </c>
      <c r="N76" s="32">
        <f>IFERROR(IF(求节点([1]基础状态预期!$D$107:$D$145,[1]基础状态预期!O$107:O$145,$C76)&lt;=0,0,求节点([1]基础状态预期!$D$107:$D$145,[1]基础状态预期!O$107:O$145,$C76)),0)</f>
        <v>3.790419808403414</v>
      </c>
      <c r="O76" s="32">
        <f t="shared" si="24"/>
        <v>0</v>
      </c>
      <c r="P76" s="32">
        <f t="shared" si="25"/>
        <v>6</v>
      </c>
      <c r="Q76" s="32">
        <f t="shared" si="26"/>
        <v>10</v>
      </c>
      <c r="R76" s="32">
        <f t="shared" si="27"/>
        <v>58</v>
      </c>
      <c r="S76" s="32">
        <f t="shared" si="28"/>
        <v>74</v>
      </c>
      <c r="T76" s="32">
        <f>IFERROR(IF(求节点([1]基础状态预期!$D$107:$D$145,[1]基础状态预期!P$107:P$145,$C76)&lt;=0,0,求节点([1]基础状态预期!$D$107:$D$145,[1]基础状态预期!P$107:P$145,$C76)),0)</f>
        <v>0</v>
      </c>
      <c r="U76" s="32">
        <f>IFERROR(IF(求节点([1]基础状态预期!$D$107:$D$145,[1]基础状态预期!Q$107:Q$145,$C76)&lt;=0,0,求节点([1]基础状态预期!$D$107:$D$145,[1]基础状态预期!Q$107:Q$145,$C76)),0)</f>
        <v>0</v>
      </c>
      <c r="V76" s="32">
        <f>IFERROR(IF(求节点([1]基础状态预期!$D$107:$D$145,[1]基础状态预期!R$107:R$145,$C76)&lt;=0,0,求节点([1]基础状态预期!$D$107:$D$145,[1]基础状态预期!R$107:R$145,$C76)),0)</f>
        <v>2.84</v>
      </c>
      <c r="W76" s="32">
        <f>IFERROR(IF(求节点([1]基础状态预期!$D$107:$D$145,[1]基础状态预期!S$107:S$145,$C76)&lt;=0,0,求节点([1]基础状态预期!$D$107:$D$145,[1]基础状态预期!S$107:S$145,$C76)),0)</f>
        <v>2.8400000000000003</v>
      </c>
      <c r="X76" s="32">
        <f>IFERROR(IF(求节点([1]基础状态预期!$D$107:$D$145,[1]基础状态预期!T$107:T$145,$C76)&lt;=0,0,求节点([1]基础状态预期!$D$107:$D$145,[1]基础状态预期!T$107:T$145,$C76)),0)</f>
        <v>2.8400000000000003</v>
      </c>
      <c r="Y76" s="32">
        <f>IFERROR(IF(求节点([1]基础状态预期!$D$107:$D$145,[1]基础状态预期!U$107:U$145,$C76)&lt;=0,0,求节点([1]基础状态预期!$D$107:$D$145,[1]基础状态预期!U$107:U$145,$C76)),0)</f>
        <v>0</v>
      </c>
      <c r="Z76" s="32">
        <f>IFERROR(IF(求节点([1]基础状态预期!$D$107:$D$145,[1]基础状态预期!V$107:V$145,$C76)&lt;=0,0,求节点([1]基础状态预期!$D$107:$D$145,[1]基础状态预期!V$107:V$145,$C76)),0)</f>
        <v>0</v>
      </c>
      <c r="AA76" s="32">
        <f>IFERROR(IF(求节点([1]基础状态预期!$D$107:$D$145,[1]基础状态预期!W$107:W$145,$C76)&lt;=0,0,求节点([1]基础状态预期!$D$107:$D$145,[1]基础状态预期!W$107:W$145,$C76)),0)</f>
        <v>142</v>
      </c>
      <c r="AB76" s="32">
        <f>IFERROR(IF(求节点([1]基础状态预期!$D$107:$D$145,[1]基础状态预期!X$107:X$145,$C76)&lt;=0,0,求节点([1]基础状态预期!$D$107:$D$145,[1]基础状态预期!X$107:X$145,$C76)),0)</f>
        <v>142</v>
      </c>
      <c r="AC76" s="32">
        <f>IFERROR(IF(求节点([1]基础状态预期!$D$107:$D$145,[1]基础状态预期!Y$107:Y$145,$C76)&lt;=0,0,求节点([1]基础状态预期!$D$107:$D$145,[1]基础状态预期!Y$107:Y$145,$C76)),0)</f>
        <v>142</v>
      </c>
      <c r="AD76" s="32">
        <f>IFERROR(IF(求节点([1]基础状态预期!$D$107:$D$145,[1]基础状态预期!Z$107:Z$145,$C76)&lt;=0,0,求节点([1]基础状态预期!$D$107:$D$145,[1]基础状态预期!Z$107:Z$145,$C76)),0)</f>
        <v>0</v>
      </c>
      <c r="AE76" s="32">
        <f>IFERROR(IF(求节点([1]基础状态预期!$D$107:$D$145,[1]基础状态预期!AA$107:AA$145,$C76)&lt;=0,0,求节点([1]基础状态预期!$D$107:$D$145,[1]基础状态预期!AA$107:AA$145,$C76)),0)</f>
        <v>0</v>
      </c>
      <c r="AF76" s="32">
        <f>IFERROR(IF(求节点([1]基础状态预期!$D$107:$D$145,[1]基础状态预期!AB$107:AB$145,$C76)&lt;=0,0,求节点([1]基础状态预期!$D$107:$D$145,[1]基础状态预期!AB$107:AB$145,$C76)),0)</f>
        <v>1.2559633775452281</v>
      </c>
      <c r="AG76" s="32">
        <f>IFERROR(IF(求节点([1]基础状态预期!$D$107:$D$145,[1]基础状态预期!AC$107:AC$145,$C76)&lt;=0,0,求节点([1]基础状态预期!$D$107:$D$145,[1]基础状态预期!AC$107:AC$145,$C76)),0)</f>
        <v>2</v>
      </c>
      <c r="AH76" s="32">
        <f>IFERROR(IF(求节点([1]基础状态预期!$D$107:$D$145,[1]基础状态预期!AD$107:AD$145,$C76)&lt;=0,0,求节点([1]基础状态预期!$D$107:$D$145,[1]基础状态预期!AD$107:AD$145,$C76)),0)</f>
        <v>2</v>
      </c>
      <c r="AI76" s="15">
        <f t="shared" si="20"/>
        <v>0</v>
      </c>
      <c r="AJ76" s="15">
        <f t="shared" si="20"/>
        <v>0</v>
      </c>
      <c r="AK76" s="15">
        <f t="shared" si="20"/>
        <v>2</v>
      </c>
      <c r="AL76" s="15">
        <f t="shared" si="20"/>
        <v>30</v>
      </c>
      <c r="AM76" s="15">
        <f t="shared" si="20"/>
        <v>80</v>
      </c>
      <c r="AN76" s="15">
        <v>0</v>
      </c>
      <c r="AO76" s="15">
        <f>IFERROR(IF(求节点([1]各r阵容卡情况!$F$57:$F$73,[1]各r阵容卡情况!G$57:G$73,$C76)&lt;=0,0,求节点([1]各r阵容卡情况!$F$57:$F$73,[1]各r阵容卡情况!G$57:G$73,$C76)),0)</f>
        <v>0</v>
      </c>
      <c r="AP76" s="15">
        <f>IFERROR(IF(求节点([1]各r阵容卡情况!$F$57:$F$73,[1]各r阵容卡情况!H$57:H$73,$C76)&lt;=0,0,求节点([1]各r阵容卡情况!$F$57:$F$73,[1]各r阵容卡情况!H$57:H$73,$C76)),0)</f>
        <v>6.7662122202970778</v>
      </c>
      <c r="AQ76" s="15">
        <f>IFERROR(IF(求节点([1]各r阵容卡情况!$F$57:$F$73,[1]各r阵容卡情况!I$57:I$73,$C76)&lt;=0,0,求节点([1]各r阵容卡情况!$F$57:$F$73,[1]各r阵容卡情况!I$57:I$73,$C76)),0)</f>
        <v>17.233787779702922</v>
      </c>
      <c r="AR76" s="15">
        <f>IFERROR(IF(求节点([1]各r阵容卡情况!$F$57:$F$73,[1]各r阵容卡情况!J$57:J$73,$C76)&lt;=0,0,求节点([1]各r阵容卡情况!$F$57:$F$73,[1]各r阵容卡情况!J$57:J$73,$C76)),0)</f>
        <v>0</v>
      </c>
      <c r="AS76" s="15">
        <v>0</v>
      </c>
      <c r="AT76" s="15">
        <f>IFERROR(IF(求节点([1]各r阵容卡情况!$F$57:$F$73,[1]各r阵容卡情况!K$57:K$73,$C76)&lt;=0,0,求节点([1]各r阵容卡情况!$F$57:$F$73,[1]各r阵容卡情况!K$57:K$73,$C76)),0)</f>
        <v>3</v>
      </c>
      <c r="AU76" s="15">
        <f>IFERROR(IF(求节点([1]各r阵容卡情况!$F$57:$F$73,[1]各r阵容卡情况!L$57:L$73,$C76)&lt;=0,0,求节点([1]各r阵容卡情况!$F$57:$F$73,[1]各r阵容卡情况!L$57:L$73,$C76)),0)</f>
        <v>6</v>
      </c>
      <c r="AV76" s="15">
        <f>IFERROR(IF(求节点([1]各r阵容卡情况!$F$57:$F$73,[1]各r阵容卡情况!M$57:M$73,$C76)&lt;=0,0,求节点([1]各r阵容卡情况!$F$57:$F$73,[1]各r阵容卡情况!M$57:M$73,$C76)),0)</f>
        <v>5.435580598647304</v>
      </c>
      <c r="AW76" s="15">
        <f>IFERROR(IF(求节点([1]各r阵容卡情况!$F$57:$F$73,[1]各r阵容卡情况!N$57:N$73,$C76)&lt;=0,0,求节点([1]各r阵容卡情况!$F$57:$F$73,[1]各r阵容卡情况!N$57:N$73,$C76)),0)</f>
        <v>3.790419808403414</v>
      </c>
      <c r="AX76" s="15">
        <f t="shared" si="21"/>
        <v>0</v>
      </c>
      <c r="AY76" s="15">
        <f t="shared" si="21"/>
        <v>15</v>
      </c>
      <c r="AZ76" s="15">
        <f t="shared" si="21"/>
        <v>40</v>
      </c>
      <c r="BA76" s="15">
        <f t="shared" si="21"/>
        <v>58</v>
      </c>
      <c r="BB76" s="15">
        <f t="shared" si="21"/>
        <v>74</v>
      </c>
      <c r="BC76" s="15">
        <v>0</v>
      </c>
      <c r="BD76" s="15">
        <f>IFERROR(IF(求节点([1]各r阵容卡情况!$F$57:$F$73,[1]各r阵容卡情况!S$57:S$73,$C76)&lt;=0,0,求节点([1]各r阵容卡情况!$F$57:$F$73,[1]各r阵容卡情况!S$57:S$73,$C76)),0)</f>
        <v>2.8400000000000003</v>
      </c>
      <c r="BE76" s="15">
        <f>IFERROR(IF(求节点([1]各r阵容卡情况!$F$57:$F$73,[1]各r阵容卡情况!T$57:T$73,$C76)&lt;=0,0,求节点([1]各r阵容卡情况!$F$57:$F$73,[1]各r阵容卡情况!T$57:T$73,$C76)),0)</f>
        <v>2.8400000000000003</v>
      </c>
      <c r="BF76" s="15">
        <f>IFERROR(IF(求节点([1]各r阵容卡情况!$F$57:$F$73,[1]各r阵容卡情况!U$57:U$73,$C76)&lt;=0,0,求节点([1]各r阵容卡情况!$F$57:$F$73,[1]各r阵容卡情况!U$57:U$73,$C76)),0)</f>
        <v>2.8400000000000003</v>
      </c>
      <c r="BG76" s="15">
        <f>IFERROR(IF(求节点([1]各r阵容卡情况!$F$57:$F$73,[1]各r阵容卡情况!V$57:V$73,$C76)&lt;=0,0,求节点([1]各r阵容卡情况!$F$57:$F$73,[1]各r阵容卡情况!V$57:V$73,$C76)),0)</f>
        <v>2.8400000000000003</v>
      </c>
      <c r="BH76" s="15">
        <f t="shared" si="29"/>
        <v>10</v>
      </c>
      <c r="BI76" s="15">
        <f t="shared" si="29"/>
        <v>10</v>
      </c>
      <c r="BJ76" s="15">
        <f t="shared" si="30"/>
        <v>60</v>
      </c>
      <c r="BK76" s="15">
        <f t="shared" si="31"/>
        <v>71</v>
      </c>
      <c r="BL76" s="15">
        <f t="shared" si="31"/>
        <v>71</v>
      </c>
      <c r="BM76" s="15">
        <v>0</v>
      </c>
      <c r="BN76" s="15">
        <f>IFERROR(IF(求节点([1]各r阵容卡情况!$F$57:$F$73,[1]各r阵容卡情况!AA$57:AA$73,$C76)&lt;=0,0,求节点([1]各r阵容卡情况!$F$57:$F$73,[1]各r阵容卡情况!AA$57:AA$73,$C76)),0)</f>
        <v>0</v>
      </c>
      <c r="BO76" s="15">
        <f>IFERROR(IF(求节点([1]各r阵容卡情况!$F$57:$F$73,[1]各r阵容卡情况!AB$57:AB$73,$C76)&lt;=0,0,求节点([1]各r阵容卡情况!$F$57:$F$73,[1]各r阵容卡情况!AB$57:AB$73,$C76)),0)</f>
        <v>2</v>
      </c>
      <c r="BP76" s="15">
        <f>IFERROR(IF(求节点([1]各r阵容卡情况!$F$57:$F$73,[1]各r阵容卡情况!AC$57:AC$73,$C76)&lt;=0,0,求节点([1]各r阵容卡情况!$F$57:$F$73,[1]各r阵容卡情况!AC$57:AC$73,$C76)),0)</f>
        <v>2</v>
      </c>
      <c r="BQ76" s="15">
        <f>IFERROR(IF(求节点([1]各r阵容卡情况!$F$57:$F$73,[1]各r阵容卡情况!AD$57:AD$73,$C76)&lt;=0,0,求节点([1]各r阵容卡情况!$F$57:$F$73,[1]各r阵容卡情况!AD$57:AD$73,$C76)),0)</f>
        <v>2</v>
      </c>
      <c r="BR76" s="15">
        <f t="shared" si="22"/>
        <v>0</v>
      </c>
      <c r="BS76" s="15">
        <f t="shared" si="22"/>
        <v>0</v>
      </c>
      <c r="BT76" s="15">
        <f t="shared" si="22"/>
        <v>4</v>
      </c>
      <c r="BU76" s="15">
        <f t="shared" si="22"/>
        <v>30</v>
      </c>
      <c r="BV76" s="15">
        <f t="shared" si="22"/>
        <v>80</v>
      </c>
      <c r="CH76" s="27">
        <f t="shared" si="23"/>
        <v>0</v>
      </c>
      <c r="CI76" s="27">
        <f t="shared" si="23"/>
        <v>0</v>
      </c>
      <c r="CJ76" s="27">
        <f t="shared" si="23"/>
        <v>6.7662122202970778</v>
      </c>
      <c r="CK76" s="27">
        <f t="shared" si="23"/>
        <v>17.233787779702922</v>
      </c>
      <c r="CL76" s="27">
        <f t="shared" si="23"/>
        <v>0</v>
      </c>
    </row>
    <row r="77" spans="3:90" x14ac:dyDescent="0.15">
      <c r="C77" s="15">
        <v>72</v>
      </c>
      <c r="D77" s="15">
        <v>30</v>
      </c>
      <c r="E77" s="32">
        <f>IFERROR(IF(求节点([1]基础状态预期!$D$107:$D$145,[1]基础状态预期!F$107:F$145,$C77)&lt;=0,0,求节点([1]基础状态预期!$D$107:$D$145,[1]基础状态预期!F$107:F$145,$C77)),0)</f>
        <v>0</v>
      </c>
      <c r="F77" s="32">
        <f>IFERROR(IF(求节点([1]基础状态预期!$D$107:$D$145,[1]基础状态预期!G$107:G$145,$C77)&lt;=0,0,求节点([1]基础状态预期!$D$107:$D$145,[1]基础状态预期!G$107:G$145,$C77)),0)</f>
        <v>0</v>
      </c>
      <c r="G77" s="32">
        <f>IFERROR(IF(求节点([1]基础状态预期!$D$107:$D$145,[1]基础状态预期!H$107:H$145,$C77)&lt;=0,0,求节点([1]基础状态预期!$D$107:$D$145,[1]基础状态预期!H$107:H$145,$C77)),0)</f>
        <v>0</v>
      </c>
      <c r="H77" s="32">
        <f>IFERROR(IF(求节点([1]基础状态预期!$D$107:$D$145,[1]基础状态预期!I$107:I$145,$C77)&lt;=0,0,求节点([1]基础状态预期!$D$107:$D$145,[1]基础状态预期!I$107:I$145,$C77)),0)</f>
        <v>1.0720188348241</v>
      </c>
      <c r="I77" s="32">
        <f>IFERROR(IF(求节点([1]基础状态预期!$D$107:$D$145,[1]基础状态预期!J$107:J$145,$C77)&lt;=0,0,求节点([1]基础状态预期!$D$107:$D$145,[1]基础状态预期!J$107:J$145,$C77)),0)</f>
        <v>4.9279811651758996</v>
      </c>
      <c r="J77" s="32">
        <f>IFERROR(IF(求节点([1]基础状态预期!$D$107:$D$145,[1]基础状态预期!K$107:K$145,$C77)&lt;=0,0,求节点([1]基础状态预期!$D$107:$D$145,[1]基础状态预期!K$107:K$145,$C77)),0)</f>
        <v>0</v>
      </c>
      <c r="K77" s="32">
        <f>IFERROR(IF(求节点([1]基础状态预期!$D$107:$D$145,[1]基础状态预期!L$107:L$145,$C77)&lt;=0,0,求节点([1]基础状态预期!$D$107:$D$145,[1]基础状态预期!L$107:L$145,$C77)),0)</f>
        <v>0</v>
      </c>
      <c r="L77" s="32">
        <f>IFERROR(IF(求节点([1]基础状态预期!$D$107:$D$145,[1]基础状态预期!M$107:M$145,$C77)&lt;=0,0,求节点([1]基础状态预期!$D$107:$D$145,[1]基础状态预期!M$107:M$145,$C77)),0)</f>
        <v>0</v>
      </c>
      <c r="M77" s="32">
        <f>IFERROR(IF(求节点([1]基础状态预期!$D$107:$D$145,[1]基础状态预期!N$107:N$145,$C77)&lt;=0,0,求节点([1]基础状态预期!$D$107:$D$145,[1]基础状态预期!N$107:N$145,$C77)),0)</f>
        <v>5.5180088533213292</v>
      </c>
      <c r="N77" s="32">
        <f>IFERROR(IF(求节点([1]基础状态预期!$D$107:$D$145,[1]基础状态预期!O$107:O$145,$C77)&lt;=0,0,求节点([1]基础状态预期!$D$107:$D$145,[1]基础状态预期!O$107:O$145,$C77)),0)</f>
        <v>3.8482128400093463</v>
      </c>
      <c r="O77" s="32">
        <f t="shared" si="24"/>
        <v>0</v>
      </c>
      <c r="P77" s="32">
        <f t="shared" si="25"/>
        <v>6</v>
      </c>
      <c r="Q77" s="32">
        <f t="shared" si="26"/>
        <v>10</v>
      </c>
      <c r="R77" s="32">
        <f t="shared" si="27"/>
        <v>58</v>
      </c>
      <c r="S77" s="32">
        <f t="shared" si="28"/>
        <v>74</v>
      </c>
      <c r="T77" s="32">
        <f>IFERROR(IF(求节点([1]基础状态预期!$D$107:$D$145,[1]基础状态预期!P$107:P$145,$C77)&lt;=0,0,求节点([1]基础状态预期!$D$107:$D$145,[1]基础状态预期!P$107:P$145,$C77)),0)</f>
        <v>0</v>
      </c>
      <c r="U77" s="32">
        <f>IFERROR(IF(求节点([1]基础状态预期!$D$107:$D$145,[1]基础状态预期!Q$107:Q$145,$C77)&lt;=0,0,求节点([1]基础状态预期!$D$107:$D$145,[1]基础状态预期!Q$107:Q$145,$C77)),0)</f>
        <v>0</v>
      </c>
      <c r="V77" s="32">
        <f>IFERROR(IF(求节点([1]基础状态预期!$D$107:$D$145,[1]基础状态预期!R$107:R$145,$C77)&lt;=0,0,求节点([1]基础状态预期!$D$107:$D$145,[1]基础状态预期!R$107:R$145,$C77)),0)</f>
        <v>2.88</v>
      </c>
      <c r="W77" s="32">
        <f>IFERROR(IF(求节点([1]基础状态预期!$D$107:$D$145,[1]基础状态预期!S$107:S$145,$C77)&lt;=0,0,求节点([1]基础状态预期!$D$107:$D$145,[1]基础状态预期!S$107:S$145,$C77)),0)</f>
        <v>2.8800000000000003</v>
      </c>
      <c r="X77" s="32">
        <f>IFERROR(IF(求节点([1]基础状态预期!$D$107:$D$145,[1]基础状态预期!T$107:T$145,$C77)&lt;=0,0,求节点([1]基础状态预期!$D$107:$D$145,[1]基础状态预期!T$107:T$145,$C77)),0)</f>
        <v>2.8800000000000003</v>
      </c>
      <c r="Y77" s="32">
        <f>IFERROR(IF(求节点([1]基础状态预期!$D$107:$D$145,[1]基础状态预期!U$107:U$145,$C77)&lt;=0,0,求节点([1]基础状态预期!$D$107:$D$145,[1]基础状态预期!U$107:U$145,$C77)),0)</f>
        <v>0</v>
      </c>
      <c r="Z77" s="32">
        <f>IFERROR(IF(求节点([1]基础状态预期!$D$107:$D$145,[1]基础状态预期!V$107:V$145,$C77)&lt;=0,0,求节点([1]基础状态预期!$D$107:$D$145,[1]基础状态预期!V$107:V$145,$C77)),0)</f>
        <v>0</v>
      </c>
      <c r="AA77" s="32">
        <f>IFERROR(IF(求节点([1]基础状态预期!$D$107:$D$145,[1]基础状态预期!W$107:W$145,$C77)&lt;=0,0,求节点([1]基础状态预期!$D$107:$D$145,[1]基础状态预期!W$107:W$145,$C77)),0)</f>
        <v>144</v>
      </c>
      <c r="AB77" s="32">
        <f>IFERROR(IF(求节点([1]基础状态预期!$D$107:$D$145,[1]基础状态预期!X$107:X$145,$C77)&lt;=0,0,求节点([1]基础状态预期!$D$107:$D$145,[1]基础状态预期!X$107:X$145,$C77)),0)</f>
        <v>144</v>
      </c>
      <c r="AC77" s="32">
        <f>IFERROR(IF(求节点([1]基础状态预期!$D$107:$D$145,[1]基础状态预期!Y$107:Y$145,$C77)&lt;=0,0,求节点([1]基础状态预期!$D$107:$D$145,[1]基础状态预期!Y$107:Y$145,$C77)),0)</f>
        <v>144</v>
      </c>
      <c r="AD77" s="32">
        <f>IFERROR(IF(求节点([1]基础状态预期!$D$107:$D$145,[1]基础状态预期!Z$107:Z$145,$C77)&lt;=0,0,求节点([1]基础状态预期!$D$107:$D$145,[1]基础状态预期!Z$107:Z$145,$C77)),0)</f>
        <v>0</v>
      </c>
      <c r="AE77" s="32">
        <f>IFERROR(IF(求节点([1]基础状态预期!$D$107:$D$145,[1]基础状态预期!AA$107:AA$145,$C77)&lt;=0,0,求节点([1]基础状态预期!$D$107:$D$145,[1]基础状态预期!AA$107:AA$145,$C77)),0)</f>
        <v>0</v>
      </c>
      <c r="AF77" s="32">
        <f>IFERROR(IF(求节点([1]基础状态预期!$D$107:$D$145,[1]基础状态预期!AB$107:AB$145,$C77)&lt;=0,0,求节点([1]基础状态预期!$D$107:$D$145,[1]基础状态预期!AB$107:AB$145,$C77)),0)</f>
        <v>1.2736530025810764</v>
      </c>
      <c r="AG77" s="32">
        <f>IFERROR(IF(求节点([1]基础状态预期!$D$107:$D$145,[1]基础状态预期!AC$107:AC$145,$C77)&lt;=0,0,求节点([1]基础状态预期!$D$107:$D$145,[1]基础状态预期!AC$107:AC$145,$C77)),0)</f>
        <v>2</v>
      </c>
      <c r="AH77" s="32">
        <f>IFERROR(IF(求节点([1]基础状态预期!$D$107:$D$145,[1]基础状态预期!AD$107:AD$145,$C77)&lt;=0,0,求节点([1]基础状态预期!$D$107:$D$145,[1]基础状态预期!AD$107:AD$145,$C77)),0)</f>
        <v>2</v>
      </c>
      <c r="AI77" s="15">
        <f t="shared" si="20"/>
        <v>0</v>
      </c>
      <c r="AJ77" s="15">
        <f t="shared" si="20"/>
        <v>0</v>
      </c>
      <c r="AK77" s="15">
        <f t="shared" si="20"/>
        <v>2</v>
      </c>
      <c r="AL77" s="15">
        <f t="shared" si="20"/>
        <v>30</v>
      </c>
      <c r="AM77" s="15">
        <f t="shared" si="20"/>
        <v>80</v>
      </c>
      <c r="AN77" s="15">
        <v>0</v>
      </c>
      <c r="AO77" s="15">
        <f>IFERROR(IF(求节点([1]各r阵容卡情况!$F$57:$F$73,[1]各r阵容卡情况!G$57:G$73,$C77)&lt;=0,0,求节点([1]各r阵容卡情况!$F$57:$F$73,[1]各r阵容卡情况!G$57:G$73,$C77)),0)</f>
        <v>0</v>
      </c>
      <c r="AP77" s="15">
        <f>IFERROR(IF(求节点([1]各r阵容卡情况!$F$57:$F$73,[1]各r阵容卡情况!H$57:H$73,$C77)&lt;=0,0,求节点([1]各r阵容卡情况!$F$57:$F$73,[1]各r阵容卡情况!H$57:H$73,$C77)),0)</f>
        <v>6.1440376696482</v>
      </c>
      <c r="AQ77" s="15">
        <f>IFERROR(IF(求节点([1]各r阵容卡情况!$F$57:$F$73,[1]各r阵容卡情况!I$57:I$73,$C77)&lt;=0,0,求节点([1]各r阵容卡情况!$F$57:$F$73,[1]各r阵容卡情况!I$57:I$73,$C77)),0)</f>
        <v>17.855962330351801</v>
      </c>
      <c r="AR77" s="15">
        <f>IFERROR(IF(求节点([1]各r阵容卡情况!$F$57:$F$73,[1]各r阵容卡情况!J$57:J$73,$C77)&lt;=0,0,求节点([1]各r阵容卡情况!$F$57:$F$73,[1]各r阵容卡情况!J$57:J$73,$C77)),0)</f>
        <v>0</v>
      </c>
      <c r="AS77" s="15">
        <v>0</v>
      </c>
      <c r="AT77" s="15">
        <f>IFERROR(IF(求节点([1]各r阵容卡情况!$F$57:$F$73,[1]各r阵容卡情况!K$57:K$73,$C77)&lt;=0,0,求节点([1]各r阵容卡情况!$F$57:$F$73,[1]各r阵容卡情况!K$57:K$73,$C77)),0)</f>
        <v>3</v>
      </c>
      <c r="AU77" s="15">
        <f>IFERROR(IF(求节点([1]各r阵容卡情况!$F$57:$F$73,[1]各r阵容卡情况!L$57:L$73,$C77)&lt;=0,0,求节点([1]各r阵容卡情况!$F$57:$F$73,[1]各r阵容卡情况!L$57:L$73,$C77)),0)</f>
        <v>6</v>
      </c>
      <c r="AV77" s="15">
        <f>IFERROR(IF(求节点([1]各r阵容卡情况!$F$57:$F$73,[1]各r阵容卡情况!M$57:M$73,$C77)&lt;=0,0,求节点([1]各r阵容卡情况!$F$57:$F$73,[1]各r阵容卡情况!M$57:M$73,$C77)),0)</f>
        <v>5.5180088533213292</v>
      </c>
      <c r="AW77" s="15">
        <f>IFERROR(IF(求节点([1]各r阵容卡情况!$F$57:$F$73,[1]各r阵容卡情况!N$57:N$73,$C77)&lt;=0,0,求节点([1]各r阵容卡情况!$F$57:$F$73,[1]各r阵容卡情况!N$57:N$73,$C77)),0)</f>
        <v>3.8482128400093463</v>
      </c>
      <c r="AX77" s="15">
        <f t="shared" si="21"/>
        <v>0</v>
      </c>
      <c r="AY77" s="15">
        <f t="shared" si="21"/>
        <v>15</v>
      </c>
      <c r="AZ77" s="15">
        <f t="shared" si="21"/>
        <v>40</v>
      </c>
      <c r="BA77" s="15">
        <f t="shared" si="21"/>
        <v>58</v>
      </c>
      <c r="BB77" s="15">
        <f t="shared" si="21"/>
        <v>74</v>
      </c>
      <c r="BC77" s="15">
        <v>0</v>
      </c>
      <c r="BD77" s="15">
        <f>IFERROR(IF(求节点([1]各r阵容卡情况!$F$57:$F$73,[1]各r阵容卡情况!S$57:S$73,$C77)&lt;=0,0,求节点([1]各r阵容卡情况!$F$57:$F$73,[1]各r阵容卡情况!S$57:S$73,$C77)),0)</f>
        <v>2.8800000000000003</v>
      </c>
      <c r="BE77" s="15">
        <f>IFERROR(IF(求节点([1]各r阵容卡情况!$F$57:$F$73,[1]各r阵容卡情况!T$57:T$73,$C77)&lt;=0,0,求节点([1]各r阵容卡情况!$F$57:$F$73,[1]各r阵容卡情况!T$57:T$73,$C77)),0)</f>
        <v>2.8800000000000003</v>
      </c>
      <c r="BF77" s="15">
        <f>IFERROR(IF(求节点([1]各r阵容卡情况!$F$57:$F$73,[1]各r阵容卡情况!U$57:U$73,$C77)&lt;=0,0,求节点([1]各r阵容卡情况!$F$57:$F$73,[1]各r阵容卡情况!U$57:U$73,$C77)),0)</f>
        <v>2.8800000000000003</v>
      </c>
      <c r="BG77" s="15">
        <f>IFERROR(IF(求节点([1]各r阵容卡情况!$F$57:$F$73,[1]各r阵容卡情况!V$57:V$73,$C77)&lt;=0,0,求节点([1]各r阵容卡情况!$F$57:$F$73,[1]各r阵容卡情况!V$57:V$73,$C77)),0)</f>
        <v>2.8800000000000003</v>
      </c>
      <c r="BH77" s="15">
        <f t="shared" si="29"/>
        <v>10</v>
      </c>
      <c r="BI77" s="15">
        <f t="shared" si="29"/>
        <v>10</v>
      </c>
      <c r="BJ77" s="15">
        <f t="shared" si="30"/>
        <v>60</v>
      </c>
      <c r="BK77" s="15">
        <f t="shared" si="31"/>
        <v>72</v>
      </c>
      <c r="BL77" s="15">
        <f t="shared" si="31"/>
        <v>72</v>
      </c>
      <c r="BM77" s="15">
        <v>0</v>
      </c>
      <c r="BN77" s="15">
        <f>IFERROR(IF(求节点([1]各r阵容卡情况!$F$57:$F$73,[1]各r阵容卡情况!AA$57:AA$73,$C77)&lt;=0,0,求节点([1]各r阵容卡情况!$F$57:$F$73,[1]各r阵容卡情况!AA$57:AA$73,$C77)),0)</f>
        <v>0</v>
      </c>
      <c r="BO77" s="15">
        <f>IFERROR(IF(求节点([1]各r阵容卡情况!$F$57:$F$73,[1]各r阵容卡情况!AB$57:AB$73,$C77)&lt;=0,0,求节点([1]各r阵容卡情况!$F$57:$F$73,[1]各r阵容卡情况!AB$57:AB$73,$C77)),0)</f>
        <v>2</v>
      </c>
      <c r="BP77" s="15">
        <f>IFERROR(IF(求节点([1]各r阵容卡情况!$F$57:$F$73,[1]各r阵容卡情况!AC$57:AC$73,$C77)&lt;=0,0,求节点([1]各r阵容卡情况!$F$57:$F$73,[1]各r阵容卡情况!AC$57:AC$73,$C77)),0)</f>
        <v>2</v>
      </c>
      <c r="BQ77" s="15">
        <f>IFERROR(IF(求节点([1]各r阵容卡情况!$F$57:$F$73,[1]各r阵容卡情况!AD$57:AD$73,$C77)&lt;=0,0,求节点([1]各r阵容卡情况!$F$57:$F$73,[1]各r阵容卡情况!AD$57:AD$73,$C77)),0)</f>
        <v>2</v>
      </c>
      <c r="BR77" s="15">
        <f t="shared" si="22"/>
        <v>0</v>
      </c>
      <c r="BS77" s="15">
        <f t="shared" si="22"/>
        <v>0</v>
      </c>
      <c r="BT77" s="15">
        <f t="shared" si="22"/>
        <v>4</v>
      </c>
      <c r="BU77" s="15">
        <f t="shared" si="22"/>
        <v>30</v>
      </c>
      <c r="BV77" s="15">
        <f t="shared" si="22"/>
        <v>80</v>
      </c>
      <c r="CH77" s="27">
        <f t="shared" si="23"/>
        <v>0</v>
      </c>
      <c r="CI77" s="27">
        <f t="shared" si="23"/>
        <v>0</v>
      </c>
      <c r="CJ77" s="27">
        <f t="shared" si="23"/>
        <v>6.1440376696482</v>
      </c>
      <c r="CK77" s="27">
        <f t="shared" si="23"/>
        <v>17.855962330351801</v>
      </c>
      <c r="CL77" s="27">
        <f t="shared" si="23"/>
        <v>0</v>
      </c>
    </row>
    <row r="78" spans="3:90" x14ac:dyDescent="0.15">
      <c r="C78" s="15">
        <v>73</v>
      </c>
      <c r="D78" s="15">
        <v>30</v>
      </c>
      <c r="E78" s="32">
        <f>IFERROR(IF(求节点([1]基础状态预期!$D$107:$D$145,[1]基础状态预期!F$107:F$145,$C78)&lt;=0,0,求节点([1]基础状态预期!$D$107:$D$145,[1]基础状态预期!F$107:F$145,$C78)),0)</f>
        <v>0</v>
      </c>
      <c r="F78" s="32">
        <f>IFERROR(IF(求节点([1]基础状态预期!$D$107:$D$145,[1]基础状态预期!G$107:G$145,$C78)&lt;=0,0,求节点([1]基础状态预期!$D$107:$D$145,[1]基础状态预期!G$107:G$145,$C78)),0)</f>
        <v>0</v>
      </c>
      <c r="G78" s="32">
        <f>IFERROR(IF(求节点([1]基础状态预期!$D$107:$D$145,[1]基础状态预期!H$107:H$145,$C78)&lt;=0,0,求节点([1]基础状态预期!$D$107:$D$145,[1]基础状态预期!H$107:H$145,$C78)),0)</f>
        <v>0</v>
      </c>
      <c r="H78" s="32">
        <f>IFERROR(IF(求节点([1]基础状态预期!$D$107:$D$145,[1]基础状态预期!I$107:I$145,$C78)&lt;=0,0,求节点([1]基础状态预期!$D$107:$D$145,[1]基础状态预期!I$107:I$145,$C78)),0)</f>
        <v>0.8527387798808681</v>
      </c>
      <c r="I78" s="32">
        <f>IFERROR(IF(求节点([1]基础状态预期!$D$107:$D$145,[1]基础状态预期!J$107:J$145,$C78)&lt;=0,0,求节点([1]基础状态预期!$D$107:$D$145,[1]基础状态预期!J$107:J$145,$C78)),0)</f>
        <v>5.1472612201191321</v>
      </c>
      <c r="J78" s="32">
        <f>IFERROR(IF(求节点([1]基础状态预期!$D$107:$D$145,[1]基础状态预期!K$107:K$145,$C78)&lt;=0,0,求节点([1]基础状态预期!$D$107:$D$145,[1]基础状态预期!K$107:K$145,$C78)),0)</f>
        <v>0</v>
      </c>
      <c r="K78" s="32">
        <f>IFERROR(IF(求节点([1]基础状态预期!$D$107:$D$145,[1]基础状态预期!L$107:L$145,$C78)&lt;=0,0,求节点([1]基础状态预期!$D$107:$D$145,[1]基础状态预期!L$107:L$145,$C78)),0)</f>
        <v>0</v>
      </c>
      <c r="L78" s="32">
        <f>IFERROR(IF(求节点([1]基础状态预期!$D$107:$D$145,[1]基础状态预期!M$107:M$145,$C78)&lt;=0,0,求节点([1]基础状态预期!$D$107:$D$145,[1]基础状态预期!M$107:M$145,$C78)),0)</f>
        <v>0</v>
      </c>
      <c r="M78" s="32">
        <f>IFERROR(IF(求节点([1]基础状态预期!$D$107:$D$145,[1]基础状态预期!N$107:N$145,$C78)&lt;=0,0,求节点([1]基础状态预期!$D$107:$D$145,[1]基础状态预期!N$107:N$145,$C78)),0)</f>
        <v>5.608652814812455</v>
      </c>
      <c r="N78" s="32">
        <f>IFERROR(IF(求节点([1]基础状态预期!$D$107:$D$145,[1]基础状态预期!O$107:O$145,$C78)&lt;=0,0,求节点([1]基础状态预期!$D$107:$D$145,[1]基础状态预期!O$107:O$145,$C78)),0)</f>
        <v>3.9576871247776455</v>
      </c>
      <c r="O78" s="32">
        <f t="shared" si="24"/>
        <v>0</v>
      </c>
      <c r="P78" s="32">
        <f t="shared" si="25"/>
        <v>6</v>
      </c>
      <c r="Q78" s="32">
        <f t="shared" si="26"/>
        <v>10</v>
      </c>
      <c r="R78" s="32">
        <f t="shared" si="27"/>
        <v>58</v>
      </c>
      <c r="S78" s="32">
        <f t="shared" si="28"/>
        <v>74</v>
      </c>
      <c r="T78" s="32">
        <f>IFERROR(IF(求节点([1]基础状态预期!$D$107:$D$145,[1]基础状态预期!P$107:P$145,$C78)&lt;=0,0,求节点([1]基础状态预期!$D$107:$D$145,[1]基础状态预期!P$107:P$145,$C78)),0)</f>
        <v>0</v>
      </c>
      <c r="U78" s="32">
        <f>IFERROR(IF(求节点([1]基础状态预期!$D$107:$D$145,[1]基础状态预期!Q$107:Q$145,$C78)&lt;=0,0,求节点([1]基础状态预期!$D$107:$D$145,[1]基础状态预期!Q$107:Q$145,$C78)),0)</f>
        <v>0</v>
      </c>
      <c r="V78" s="32">
        <f>IFERROR(IF(求节点([1]基础状态预期!$D$107:$D$145,[1]基础状态预期!R$107:R$145,$C78)&lt;=0,0,求节点([1]基础状态预期!$D$107:$D$145,[1]基础状态预期!R$107:R$145,$C78)),0)</f>
        <v>2.92</v>
      </c>
      <c r="W78" s="32">
        <f>IFERROR(IF(求节点([1]基础状态预期!$D$107:$D$145,[1]基础状态预期!S$107:S$145,$C78)&lt;=0,0,求节点([1]基础状态预期!$D$107:$D$145,[1]基础状态预期!S$107:S$145,$C78)),0)</f>
        <v>2.92</v>
      </c>
      <c r="X78" s="32">
        <f>IFERROR(IF(求节点([1]基础状态预期!$D$107:$D$145,[1]基础状态预期!T$107:T$145,$C78)&lt;=0,0,求节点([1]基础状态预期!$D$107:$D$145,[1]基础状态预期!T$107:T$145,$C78)),0)</f>
        <v>2.92</v>
      </c>
      <c r="Y78" s="32">
        <f>IFERROR(IF(求节点([1]基础状态预期!$D$107:$D$145,[1]基础状态预期!U$107:U$145,$C78)&lt;=0,0,求节点([1]基础状态预期!$D$107:$D$145,[1]基础状态预期!U$107:U$145,$C78)),0)</f>
        <v>0</v>
      </c>
      <c r="Z78" s="32">
        <f>IFERROR(IF(求节点([1]基础状态预期!$D$107:$D$145,[1]基础状态预期!V$107:V$145,$C78)&lt;=0,0,求节点([1]基础状态预期!$D$107:$D$145,[1]基础状态预期!V$107:V$145,$C78)),0)</f>
        <v>0</v>
      </c>
      <c r="AA78" s="32">
        <f>IFERROR(IF(求节点([1]基础状态预期!$D$107:$D$145,[1]基础状态预期!W$107:W$145,$C78)&lt;=0,0,求节点([1]基础状态预期!$D$107:$D$145,[1]基础状态预期!W$107:W$145,$C78)),0)</f>
        <v>146</v>
      </c>
      <c r="AB78" s="32">
        <f>IFERROR(IF(求节点([1]基础状态预期!$D$107:$D$145,[1]基础状态预期!X$107:X$145,$C78)&lt;=0,0,求节点([1]基础状态预期!$D$107:$D$145,[1]基础状态预期!X$107:X$145,$C78)),0)</f>
        <v>146</v>
      </c>
      <c r="AC78" s="32">
        <f>IFERROR(IF(求节点([1]基础状态预期!$D$107:$D$145,[1]基础状态预期!Y$107:Y$145,$C78)&lt;=0,0,求节点([1]基础状态预期!$D$107:$D$145,[1]基础状态预期!Y$107:Y$145,$C78)),0)</f>
        <v>146</v>
      </c>
      <c r="AD78" s="32">
        <f>IFERROR(IF(求节点([1]基础状态预期!$D$107:$D$145,[1]基础状态预期!Z$107:Z$145,$C78)&lt;=0,0,求节点([1]基础状态预期!$D$107:$D$145,[1]基础状态预期!Z$107:Z$145,$C78)),0)</f>
        <v>0</v>
      </c>
      <c r="AE78" s="32">
        <f>IFERROR(IF(求节点([1]基础状态预期!$D$107:$D$145,[1]基础状态预期!AA$107:AA$145,$C78)&lt;=0,0,求节点([1]基础状态预期!$D$107:$D$145,[1]基础状态预期!AA$107:AA$145,$C78)),0)</f>
        <v>0</v>
      </c>
      <c r="AF78" s="32">
        <f>IFERROR(IF(求节点([1]基础状态预期!$D$107:$D$145,[1]基础状态预期!AB$107:AB$145,$C78)&lt;=0,0,求节点([1]基础状态预期!$D$107:$D$145,[1]基础状态预期!AB$107:AB$145,$C78)),0)</f>
        <v>1.2913426276169246</v>
      </c>
      <c r="AG78" s="32">
        <f>IFERROR(IF(求节点([1]基础状态预期!$D$107:$D$145,[1]基础状态预期!AC$107:AC$145,$C78)&lt;=0,0,求节点([1]基础状态预期!$D$107:$D$145,[1]基础状态预期!AC$107:AC$145,$C78)),0)</f>
        <v>2</v>
      </c>
      <c r="AH78" s="32">
        <f>IFERROR(IF(求节点([1]基础状态预期!$D$107:$D$145,[1]基础状态预期!AD$107:AD$145,$C78)&lt;=0,0,求节点([1]基础状态预期!$D$107:$D$145,[1]基础状态预期!AD$107:AD$145,$C78)),0)</f>
        <v>2</v>
      </c>
      <c r="AI78" s="15">
        <f t="shared" si="20"/>
        <v>0</v>
      </c>
      <c r="AJ78" s="15">
        <f t="shared" si="20"/>
        <v>0</v>
      </c>
      <c r="AK78" s="15">
        <f t="shared" si="20"/>
        <v>2</v>
      </c>
      <c r="AL78" s="15">
        <f t="shared" si="20"/>
        <v>30</v>
      </c>
      <c r="AM78" s="15">
        <f t="shared" si="20"/>
        <v>80</v>
      </c>
      <c r="AN78" s="15">
        <v>0</v>
      </c>
      <c r="AO78" s="15">
        <f>IFERROR(IF(求节点([1]各r阵容卡情况!$F$57:$F$73,[1]各r阵容卡情况!G$57:G$73,$C78)&lt;=0,0,求节点([1]各r阵容卡情况!$F$57:$F$73,[1]各r阵容卡情况!G$57:G$73,$C78)),0)</f>
        <v>0</v>
      </c>
      <c r="AP78" s="15">
        <f>IFERROR(IF(求节点([1]各r阵容卡情况!$F$57:$F$73,[1]各r阵容卡情况!H$57:H$73,$C78)&lt;=0,0,求节点([1]各r阵容卡情况!$F$57:$F$73,[1]各r阵容卡情况!H$57:H$73,$C78)),0)</f>
        <v>5.4109551195234724</v>
      </c>
      <c r="AQ78" s="15">
        <f>IFERROR(IF(求节点([1]各r阵容卡情况!$F$57:$F$73,[1]各r阵容卡情况!I$57:I$73,$C78)&lt;=0,0,求节点([1]各r阵容卡情况!$F$57:$F$73,[1]各r阵容卡情况!I$57:I$73,$C78)),0)</f>
        <v>18.589044880476528</v>
      </c>
      <c r="AR78" s="15">
        <f>IFERROR(IF(求节点([1]各r阵容卡情况!$F$57:$F$73,[1]各r阵容卡情况!J$57:J$73,$C78)&lt;=0,0,求节点([1]各r阵容卡情况!$F$57:$F$73,[1]各r阵容卡情况!J$57:J$73,$C78)),0)</f>
        <v>0</v>
      </c>
      <c r="AS78" s="15">
        <v>0</v>
      </c>
      <c r="AT78" s="15">
        <f>IFERROR(IF(求节点([1]各r阵容卡情况!$F$57:$F$73,[1]各r阵容卡情况!K$57:K$73,$C78)&lt;=0,0,求节点([1]各r阵容卡情况!$F$57:$F$73,[1]各r阵容卡情况!K$57:K$73,$C78)),0)</f>
        <v>3</v>
      </c>
      <c r="AU78" s="15">
        <f>IFERROR(IF(求节点([1]各r阵容卡情况!$F$57:$F$73,[1]各r阵容卡情况!L$57:L$73,$C78)&lt;=0,0,求节点([1]各r阵容卡情况!$F$57:$F$73,[1]各r阵容卡情况!L$57:L$73,$C78)),0)</f>
        <v>6</v>
      </c>
      <c r="AV78" s="15">
        <f>IFERROR(IF(求节点([1]各r阵容卡情况!$F$57:$F$73,[1]各r阵容卡情况!M$57:M$73,$C78)&lt;=0,0,求节点([1]各r阵容卡情况!$F$57:$F$73,[1]各r阵容卡情况!M$57:M$73,$C78)),0)</f>
        <v>5.608652814812455</v>
      </c>
      <c r="AW78" s="15">
        <f>IFERROR(IF(求节点([1]各r阵容卡情况!$F$57:$F$73,[1]各r阵容卡情况!N$57:N$73,$C78)&lt;=0,0,求节点([1]各r阵容卡情况!$F$57:$F$73,[1]各r阵容卡情况!N$57:N$73,$C78)),0)</f>
        <v>3.9576871247776455</v>
      </c>
      <c r="AX78" s="15">
        <f t="shared" si="21"/>
        <v>0</v>
      </c>
      <c r="AY78" s="15">
        <f t="shared" si="21"/>
        <v>15</v>
      </c>
      <c r="AZ78" s="15">
        <f t="shared" si="21"/>
        <v>40</v>
      </c>
      <c r="BA78" s="15">
        <f t="shared" si="21"/>
        <v>58</v>
      </c>
      <c r="BB78" s="15">
        <f t="shared" si="21"/>
        <v>74</v>
      </c>
      <c r="BC78" s="15">
        <v>0</v>
      </c>
      <c r="BD78" s="15">
        <f>IFERROR(IF(求节点([1]各r阵容卡情况!$F$57:$F$73,[1]各r阵容卡情况!S$57:S$73,$C78)&lt;=0,0,求节点([1]各r阵容卡情况!$F$57:$F$73,[1]各r阵容卡情况!S$57:S$73,$C78)),0)</f>
        <v>2.92</v>
      </c>
      <c r="BE78" s="15">
        <f>IFERROR(IF(求节点([1]各r阵容卡情况!$F$57:$F$73,[1]各r阵容卡情况!T$57:T$73,$C78)&lt;=0,0,求节点([1]各r阵容卡情况!$F$57:$F$73,[1]各r阵容卡情况!T$57:T$73,$C78)),0)</f>
        <v>2.92</v>
      </c>
      <c r="BF78" s="15">
        <f>IFERROR(IF(求节点([1]各r阵容卡情况!$F$57:$F$73,[1]各r阵容卡情况!U$57:U$73,$C78)&lt;=0,0,求节点([1]各r阵容卡情况!$F$57:$F$73,[1]各r阵容卡情况!U$57:U$73,$C78)),0)</f>
        <v>2.92</v>
      </c>
      <c r="BG78" s="15">
        <f>IFERROR(IF(求节点([1]各r阵容卡情况!$F$57:$F$73,[1]各r阵容卡情况!V$57:V$73,$C78)&lt;=0,0,求节点([1]各r阵容卡情况!$F$57:$F$73,[1]各r阵容卡情况!V$57:V$73,$C78)),0)</f>
        <v>2.92</v>
      </c>
      <c r="BH78" s="15">
        <f t="shared" si="29"/>
        <v>10</v>
      </c>
      <c r="BI78" s="15">
        <f t="shared" si="29"/>
        <v>10</v>
      </c>
      <c r="BJ78" s="15">
        <f t="shared" si="30"/>
        <v>60</v>
      </c>
      <c r="BK78" s="15">
        <f t="shared" si="31"/>
        <v>73</v>
      </c>
      <c r="BL78" s="15">
        <f t="shared" si="31"/>
        <v>73</v>
      </c>
      <c r="BM78" s="15">
        <v>0</v>
      </c>
      <c r="BN78" s="15">
        <f>IFERROR(IF(求节点([1]各r阵容卡情况!$F$57:$F$73,[1]各r阵容卡情况!AA$57:AA$73,$C78)&lt;=0,0,求节点([1]各r阵容卡情况!$F$57:$F$73,[1]各r阵容卡情况!AA$57:AA$73,$C78)),0)</f>
        <v>0</v>
      </c>
      <c r="BO78" s="15">
        <f>IFERROR(IF(求节点([1]各r阵容卡情况!$F$57:$F$73,[1]各r阵容卡情况!AB$57:AB$73,$C78)&lt;=0,0,求节点([1]各r阵容卡情况!$F$57:$F$73,[1]各r阵容卡情况!AB$57:AB$73,$C78)),0)</f>
        <v>2</v>
      </c>
      <c r="BP78" s="15">
        <f>IFERROR(IF(求节点([1]各r阵容卡情况!$F$57:$F$73,[1]各r阵容卡情况!AC$57:AC$73,$C78)&lt;=0,0,求节点([1]各r阵容卡情况!$F$57:$F$73,[1]各r阵容卡情况!AC$57:AC$73,$C78)),0)</f>
        <v>2</v>
      </c>
      <c r="BQ78" s="15">
        <f>IFERROR(IF(求节点([1]各r阵容卡情况!$F$57:$F$73,[1]各r阵容卡情况!AD$57:AD$73,$C78)&lt;=0,0,求节点([1]各r阵容卡情况!$F$57:$F$73,[1]各r阵容卡情况!AD$57:AD$73,$C78)),0)</f>
        <v>2</v>
      </c>
      <c r="BR78" s="15">
        <f t="shared" si="22"/>
        <v>0</v>
      </c>
      <c r="BS78" s="15">
        <f t="shared" si="22"/>
        <v>0</v>
      </c>
      <c r="BT78" s="15">
        <f t="shared" si="22"/>
        <v>4</v>
      </c>
      <c r="BU78" s="15">
        <f t="shared" si="22"/>
        <v>30</v>
      </c>
      <c r="BV78" s="15">
        <f t="shared" si="22"/>
        <v>80</v>
      </c>
      <c r="CH78" s="27">
        <f t="shared" si="23"/>
        <v>0</v>
      </c>
      <c r="CI78" s="27">
        <f t="shared" si="23"/>
        <v>0</v>
      </c>
      <c r="CJ78" s="27">
        <f t="shared" si="23"/>
        <v>5.4109551195234724</v>
      </c>
      <c r="CK78" s="27">
        <f t="shared" si="23"/>
        <v>18.589044880476528</v>
      </c>
      <c r="CL78" s="27">
        <f t="shared" si="23"/>
        <v>0</v>
      </c>
    </row>
    <row r="79" spans="3:90" x14ac:dyDescent="0.15">
      <c r="C79" s="15">
        <v>74</v>
      </c>
      <c r="D79" s="15">
        <v>30</v>
      </c>
      <c r="E79" s="32">
        <f>IFERROR(IF(求节点([1]基础状态预期!$D$107:$D$145,[1]基础状态预期!F$107:F$145,$C79)&lt;=0,0,求节点([1]基础状态预期!$D$107:$D$145,[1]基础状态预期!F$107:F$145,$C79)),0)</f>
        <v>0</v>
      </c>
      <c r="F79" s="32">
        <f>IFERROR(IF(求节点([1]基础状态预期!$D$107:$D$145,[1]基础状态预期!G$107:G$145,$C79)&lt;=0,0,求节点([1]基础状态预期!$D$107:$D$145,[1]基础状态预期!G$107:G$145,$C79)),0)</f>
        <v>0</v>
      </c>
      <c r="G79" s="32">
        <f>IFERROR(IF(求节点([1]基础状态预期!$D$107:$D$145,[1]基础状态预期!H$107:H$145,$C79)&lt;=0,0,求节点([1]基础状态预期!$D$107:$D$145,[1]基础状态预期!H$107:H$145,$C79)),0)</f>
        <v>0</v>
      </c>
      <c r="H79" s="32">
        <f>IFERROR(IF(求节点([1]基础状态预期!$D$107:$D$145,[1]基础状态预期!I$107:I$145,$C79)&lt;=0,0,求节点([1]基础状态预期!$D$107:$D$145,[1]基础状态预期!I$107:I$145,$C79)),0)</f>
        <v>0.66111544544184064</v>
      </c>
      <c r="I79" s="32">
        <f>IFERROR(IF(求节点([1]基础状态预期!$D$107:$D$145,[1]基础状态预期!J$107:J$145,$C79)&lt;=0,0,求节点([1]基础状态预期!$D$107:$D$145,[1]基础状态预期!J$107:J$145,$C79)),0)</f>
        <v>5.3388845545581596</v>
      </c>
      <c r="J79" s="32">
        <f>IFERROR(IF(求节点([1]基础状态预期!$D$107:$D$145,[1]基础状态预期!K$107:K$145,$C79)&lt;=0,0,求节点([1]基础状态预期!$D$107:$D$145,[1]基础状态预期!K$107:K$145,$C79)),0)</f>
        <v>0</v>
      </c>
      <c r="K79" s="32">
        <f>IFERROR(IF(求节点([1]基础状态预期!$D$107:$D$145,[1]基础状态预期!L$107:L$145,$C79)&lt;=0,0,求节点([1]基础状态预期!$D$107:$D$145,[1]基础状态预期!L$107:L$145,$C79)),0)</f>
        <v>0</v>
      </c>
      <c r="L79" s="32">
        <f>IFERROR(IF(求节点([1]基础状态预期!$D$107:$D$145,[1]基础状态预期!M$107:M$145,$C79)&lt;=0,0,求节点([1]基础状态预期!$D$107:$D$145,[1]基础状态预期!M$107:M$145,$C79)),0)</f>
        <v>0</v>
      </c>
      <c r="M79" s="32">
        <f>IFERROR(IF(求节点([1]基础状态预期!$D$107:$D$145,[1]基础状态预期!N$107:N$145,$C79)&lt;=0,0,求节点([1]基础状态预期!$D$107:$D$145,[1]基础状态预期!N$107:N$145,$C79)),0)</f>
        <v>5.7017717396696606</v>
      </c>
      <c r="N79" s="32">
        <f>IFERROR(IF(求节点([1]基础状态预期!$D$107:$D$145,[1]基础状态预期!O$107:O$145,$C79)&lt;=0,0,求节点([1]基础状态预期!$D$107:$D$145,[1]基础状态预期!O$107:O$145,$C79)),0)</f>
        <v>4.082730271865092</v>
      </c>
      <c r="O79" s="32">
        <f t="shared" si="24"/>
        <v>0</v>
      </c>
      <c r="P79" s="32">
        <f t="shared" si="25"/>
        <v>6</v>
      </c>
      <c r="Q79" s="32">
        <f t="shared" si="26"/>
        <v>10</v>
      </c>
      <c r="R79" s="32">
        <f t="shared" si="27"/>
        <v>58</v>
      </c>
      <c r="S79" s="32">
        <f t="shared" si="28"/>
        <v>82</v>
      </c>
      <c r="T79" s="32">
        <f>IFERROR(IF(求节点([1]基础状态预期!$D$107:$D$145,[1]基础状态预期!P$107:P$145,$C79)&lt;=0,0,求节点([1]基础状态预期!$D$107:$D$145,[1]基础状态预期!P$107:P$145,$C79)),0)</f>
        <v>0</v>
      </c>
      <c r="U79" s="32">
        <f>IFERROR(IF(求节点([1]基础状态预期!$D$107:$D$145,[1]基础状态预期!Q$107:Q$145,$C79)&lt;=0,0,求节点([1]基础状态预期!$D$107:$D$145,[1]基础状态预期!Q$107:Q$145,$C79)),0)</f>
        <v>0</v>
      </c>
      <c r="V79" s="32">
        <f>IFERROR(IF(求节点([1]基础状态预期!$D$107:$D$145,[1]基础状态预期!R$107:R$145,$C79)&lt;=0,0,求节点([1]基础状态预期!$D$107:$D$145,[1]基础状态预期!R$107:R$145,$C79)),0)</f>
        <v>2.96</v>
      </c>
      <c r="W79" s="32">
        <f>IFERROR(IF(求节点([1]基础状态预期!$D$107:$D$145,[1]基础状态预期!S$107:S$145,$C79)&lt;=0,0,求节点([1]基础状态预期!$D$107:$D$145,[1]基础状态预期!S$107:S$145,$C79)),0)</f>
        <v>2.96</v>
      </c>
      <c r="X79" s="32">
        <f>IFERROR(IF(求节点([1]基础状态预期!$D$107:$D$145,[1]基础状态预期!T$107:T$145,$C79)&lt;=0,0,求节点([1]基础状态预期!$D$107:$D$145,[1]基础状态预期!T$107:T$145,$C79)),0)</f>
        <v>2.96</v>
      </c>
      <c r="Y79" s="32">
        <f>IFERROR(IF(求节点([1]基础状态预期!$D$107:$D$145,[1]基础状态预期!U$107:U$145,$C79)&lt;=0,0,求节点([1]基础状态预期!$D$107:$D$145,[1]基础状态预期!U$107:U$145,$C79)),0)</f>
        <v>0</v>
      </c>
      <c r="Z79" s="32">
        <f>IFERROR(IF(求节点([1]基础状态预期!$D$107:$D$145,[1]基础状态预期!V$107:V$145,$C79)&lt;=0,0,求节点([1]基础状态预期!$D$107:$D$145,[1]基础状态预期!V$107:V$145,$C79)),0)</f>
        <v>0</v>
      </c>
      <c r="AA79" s="32">
        <f>IFERROR(IF(求节点([1]基础状态预期!$D$107:$D$145,[1]基础状态预期!W$107:W$145,$C79)&lt;=0,0,求节点([1]基础状态预期!$D$107:$D$145,[1]基础状态预期!W$107:W$145,$C79)),0)</f>
        <v>148</v>
      </c>
      <c r="AB79" s="32">
        <f>IFERROR(IF(求节点([1]基础状态预期!$D$107:$D$145,[1]基础状态预期!X$107:X$145,$C79)&lt;=0,0,求节点([1]基础状态预期!$D$107:$D$145,[1]基础状态预期!X$107:X$145,$C79)),0)</f>
        <v>148</v>
      </c>
      <c r="AC79" s="32">
        <f>IFERROR(IF(求节点([1]基础状态预期!$D$107:$D$145,[1]基础状态预期!Y$107:Y$145,$C79)&lt;=0,0,求节点([1]基础状态预期!$D$107:$D$145,[1]基础状态预期!Y$107:Y$145,$C79)),0)</f>
        <v>148</v>
      </c>
      <c r="AD79" s="32">
        <f>IFERROR(IF(求节点([1]基础状态预期!$D$107:$D$145,[1]基础状态预期!Z$107:Z$145,$C79)&lt;=0,0,求节点([1]基础状态预期!$D$107:$D$145,[1]基础状态预期!Z$107:Z$145,$C79)),0)</f>
        <v>0</v>
      </c>
      <c r="AE79" s="32">
        <f>IFERROR(IF(求节点([1]基础状态预期!$D$107:$D$145,[1]基础状态预期!AA$107:AA$145,$C79)&lt;=0,0,求节点([1]基础状态预期!$D$107:$D$145,[1]基础状态预期!AA$107:AA$145,$C79)),0)</f>
        <v>0</v>
      </c>
      <c r="AF79" s="32">
        <f>IFERROR(IF(求节点([1]基础状态预期!$D$107:$D$145,[1]基础状态预期!AB$107:AB$145,$C79)&lt;=0,0,求节点([1]基础状态预期!$D$107:$D$145,[1]基础状态预期!AB$107:AB$145,$C79)),0)</f>
        <v>1.3090322526527731</v>
      </c>
      <c r="AG79" s="32">
        <f>IFERROR(IF(求节点([1]基础状态预期!$D$107:$D$145,[1]基础状态预期!AC$107:AC$145,$C79)&lt;=0,0,求节点([1]基础状态预期!$D$107:$D$145,[1]基础状态预期!AC$107:AC$145,$C79)),0)</f>
        <v>2</v>
      </c>
      <c r="AH79" s="32">
        <f>IFERROR(IF(求节点([1]基础状态预期!$D$107:$D$145,[1]基础状态预期!AD$107:AD$145,$C79)&lt;=0,0,求节点([1]基础状态预期!$D$107:$D$145,[1]基础状态预期!AD$107:AD$145,$C79)),0)</f>
        <v>2</v>
      </c>
      <c r="AI79" s="15">
        <f t="shared" si="20"/>
        <v>0</v>
      </c>
      <c r="AJ79" s="15">
        <f t="shared" si="20"/>
        <v>0</v>
      </c>
      <c r="AK79" s="15">
        <f t="shared" si="20"/>
        <v>2</v>
      </c>
      <c r="AL79" s="15">
        <f t="shared" si="20"/>
        <v>30</v>
      </c>
      <c r="AM79" s="15">
        <f t="shared" si="20"/>
        <v>80</v>
      </c>
      <c r="AN79" s="15">
        <v>0</v>
      </c>
      <c r="AO79" s="15">
        <f>IFERROR(IF(求节点([1]各r阵容卡情况!$F$57:$F$73,[1]各r阵容卡情况!G$57:G$73,$C79)&lt;=0,0,求节点([1]各r阵容卡情况!$F$57:$F$73,[1]各r阵容卡情况!G$57:G$73,$C79)),0)</f>
        <v>0</v>
      </c>
      <c r="AP79" s="15">
        <f>IFERROR(IF(求节点([1]各r阵容卡情况!$F$57:$F$73,[1]各r阵容卡情况!H$57:H$73,$C79)&lt;=0,0,求节点([1]各r阵容卡情况!$F$57:$F$73,[1]各r阵容卡情况!H$57:H$73,$C79)),0)</f>
        <v>4.6444617817673626</v>
      </c>
      <c r="AQ79" s="15">
        <f>IFERROR(IF(求节点([1]各r阵容卡情况!$F$57:$F$73,[1]各r阵容卡情况!I$57:I$73,$C79)&lt;=0,0,求节点([1]各r阵容卡情况!$F$57:$F$73,[1]各r阵容卡情况!I$57:I$73,$C79)),0)</f>
        <v>19.355538218232638</v>
      </c>
      <c r="AR79" s="15">
        <f>IFERROR(IF(求节点([1]各r阵容卡情况!$F$57:$F$73,[1]各r阵容卡情况!J$57:J$73,$C79)&lt;=0,0,求节点([1]各r阵容卡情况!$F$57:$F$73,[1]各r阵容卡情况!J$57:J$73,$C79)),0)</f>
        <v>0</v>
      </c>
      <c r="AS79" s="15">
        <v>0</v>
      </c>
      <c r="AT79" s="15">
        <f>IFERROR(IF(求节点([1]各r阵容卡情况!$F$57:$F$73,[1]各r阵容卡情况!K$57:K$73,$C79)&lt;=0,0,求节点([1]各r阵容卡情况!$F$57:$F$73,[1]各r阵容卡情况!K$57:K$73,$C79)),0)</f>
        <v>3</v>
      </c>
      <c r="AU79" s="15">
        <f>IFERROR(IF(求节点([1]各r阵容卡情况!$F$57:$F$73,[1]各r阵容卡情况!L$57:L$73,$C79)&lt;=0,0,求节点([1]各r阵容卡情况!$F$57:$F$73,[1]各r阵容卡情况!L$57:L$73,$C79)),0)</f>
        <v>6</v>
      </c>
      <c r="AV79" s="15">
        <f>IFERROR(IF(求节点([1]各r阵容卡情况!$F$57:$F$73,[1]各r阵容卡情况!M$57:M$73,$C79)&lt;=0,0,求节点([1]各r阵容卡情况!$F$57:$F$73,[1]各r阵容卡情况!M$57:M$73,$C79)),0)</f>
        <v>5.7017717396696606</v>
      </c>
      <c r="AW79" s="15">
        <f>IFERROR(IF(求节点([1]各r阵容卡情况!$F$57:$F$73,[1]各r阵容卡情况!N$57:N$73,$C79)&lt;=0,0,求节点([1]各r阵容卡情况!$F$57:$F$73,[1]各r阵容卡情况!N$57:N$73,$C79)),0)</f>
        <v>4.082730271865092</v>
      </c>
      <c r="AX79" s="15">
        <f t="shared" si="21"/>
        <v>0</v>
      </c>
      <c r="AY79" s="15">
        <f t="shared" si="21"/>
        <v>15</v>
      </c>
      <c r="AZ79" s="15">
        <f t="shared" si="21"/>
        <v>40</v>
      </c>
      <c r="BA79" s="15">
        <f t="shared" si="21"/>
        <v>58</v>
      </c>
      <c r="BB79" s="15">
        <f t="shared" si="21"/>
        <v>82</v>
      </c>
      <c r="BC79" s="15">
        <v>0</v>
      </c>
      <c r="BD79" s="15">
        <f>IFERROR(IF(求节点([1]各r阵容卡情况!$F$57:$F$73,[1]各r阵容卡情况!S$57:S$73,$C79)&lt;=0,0,求节点([1]各r阵容卡情况!$F$57:$F$73,[1]各r阵容卡情况!S$57:S$73,$C79)),0)</f>
        <v>2.96</v>
      </c>
      <c r="BE79" s="15">
        <f>IFERROR(IF(求节点([1]各r阵容卡情况!$F$57:$F$73,[1]各r阵容卡情况!T$57:T$73,$C79)&lt;=0,0,求节点([1]各r阵容卡情况!$F$57:$F$73,[1]各r阵容卡情况!T$57:T$73,$C79)),0)</f>
        <v>2.96</v>
      </c>
      <c r="BF79" s="15">
        <f>IFERROR(IF(求节点([1]各r阵容卡情况!$F$57:$F$73,[1]各r阵容卡情况!U$57:U$73,$C79)&lt;=0,0,求节点([1]各r阵容卡情况!$F$57:$F$73,[1]各r阵容卡情况!U$57:U$73,$C79)),0)</f>
        <v>2.96</v>
      </c>
      <c r="BG79" s="15">
        <f>IFERROR(IF(求节点([1]各r阵容卡情况!$F$57:$F$73,[1]各r阵容卡情况!V$57:V$73,$C79)&lt;=0,0,求节点([1]各r阵容卡情况!$F$57:$F$73,[1]各r阵容卡情况!V$57:V$73,$C79)),0)</f>
        <v>2.96</v>
      </c>
      <c r="BH79" s="15">
        <f t="shared" si="29"/>
        <v>10</v>
      </c>
      <c r="BI79" s="15">
        <f t="shared" si="29"/>
        <v>10</v>
      </c>
      <c r="BJ79" s="15">
        <f t="shared" si="30"/>
        <v>60</v>
      </c>
      <c r="BK79" s="15">
        <f t="shared" si="31"/>
        <v>74</v>
      </c>
      <c r="BL79" s="15">
        <f t="shared" si="31"/>
        <v>74</v>
      </c>
      <c r="BM79" s="15">
        <v>0</v>
      </c>
      <c r="BN79" s="15">
        <f>IFERROR(IF(求节点([1]各r阵容卡情况!$F$57:$F$73,[1]各r阵容卡情况!AA$57:AA$73,$C79)&lt;=0,0,求节点([1]各r阵容卡情况!$F$57:$F$73,[1]各r阵容卡情况!AA$57:AA$73,$C79)),0)</f>
        <v>0</v>
      </c>
      <c r="BO79" s="15">
        <f>IFERROR(IF(求节点([1]各r阵容卡情况!$F$57:$F$73,[1]各r阵容卡情况!AB$57:AB$73,$C79)&lt;=0,0,求节点([1]各r阵容卡情况!$F$57:$F$73,[1]各r阵容卡情况!AB$57:AB$73,$C79)),0)</f>
        <v>2</v>
      </c>
      <c r="BP79" s="15">
        <f>IFERROR(IF(求节点([1]各r阵容卡情况!$F$57:$F$73,[1]各r阵容卡情况!AC$57:AC$73,$C79)&lt;=0,0,求节点([1]各r阵容卡情况!$F$57:$F$73,[1]各r阵容卡情况!AC$57:AC$73,$C79)),0)</f>
        <v>2</v>
      </c>
      <c r="BQ79" s="15">
        <f>IFERROR(IF(求节点([1]各r阵容卡情况!$F$57:$F$73,[1]各r阵容卡情况!AD$57:AD$73,$C79)&lt;=0,0,求节点([1]各r阵容卡情况!$F$57:$F$73,[1]各r阵容卡情况!AD$57:AD$73,$C79)),0)</f>
        <v>2</v>
      </c>
      <c r="BR79" s="15">
        <f t="shared" si="22"/>
        <v>0</v>
      </c>
      <c r="BS79" s="15">
        <f t="shared" si="22"/>
        <v>0</v>
      </c>
      <c r="BT79" s="15">
        <f t="shared" si="22"/>
        <v>4</v>
      </c>
      <c r="BU79" s="15">
        <f t="shared" si="22"/>
        <v>30</v>
      </c>
      <c r="BV79" s="15">
        <f t="shared" si="22"/>
        <v>80</v>
      </c>
      <c r="CH79" s="27">
        <f t="shared" si="23"/>
        <v>0</v>
      </c>
      <c r="CI79" s="27">
        <f t="shared" si="23"/>
        <v>0</v>
      </c>
      <c r="CJ79" s="27">
        <f t="shared" si="23"/>
        <v>4.6444617817673626</v>
      </c>
      <c r="CK79" s="27">
        <f t="shared" si="23"/>
        <v>19.355538218232638</v>
      </c>
      <c r="CL79" s="27">
        <f t="shared" si="23"/>
        <v>0</v>
      </c>
    </row>
    <row r="80" spans="3:90" x14ac:dyDescent="0.15">
      <c r="C80" s="15">
        <v>75</v>
      </c>
      <c r="D80" s="15">
        <v>30</v>
      </c>
      <c r="E80" s="32">
        <f>IFERROR(IF(求节点([1]基础状态预期!$D$107:$D$145,[1]基础状态预期!F$107:F$145,$C80)&lt;=0,0,求节点([1]基础状态预期!$D$107:$D$145,[1]基础状态预期!F$107:F$145,$C80)),0)</f>
        <v>0</v>
      </c>
      <c r="F80" s="32">
        <f>IFERROR(IF(求节点([1]基础状态预期!$D$107:$D$145,[1]基础状态预期!G$107:G$145,$C80)&lt;=0,0,求节点([1]基础状态预期!$D$107:$D$145,[1]基础状态预期!G$107:G$145,$C80)),0)</f>
        <v>0</v>
      </c>
      <c r="G80" s="32">
        <f>IFERROR(IF(求节点([1]基础状态预期!$D$107:$D$145,[1]基础状态预期!H$107:H$145,$C80)&lt;=0,0,求节点([1]基础状态预期!$D$107:$D$145,[1]基础状态预期!H$107:H$145,$C80)),0)</f>
        <v>0</v>
      </c>
      <c r="H80" s="32">
        <f>IFERROR(IF(求节点([1]基础状态预期!$D$107:$D$145,[1]基础状态预期!I$107:I$145,$C80)&lt;=0,0,求节点([1]基础状态预期!$D$107:$D$145,[1]基础状态预期!I$107:I$145,$C80)),0)</f>
        <v>0.47213826570530132</v>
      </c>
      <c r="I80" s="32">
        <f>IFERROR(IF(求节点([1]基础状态预期!$D$107:$D$145,[1]基础状态预期!J$107:J$145,$C80)&lt;=0,0,求节点([1]基础状态预期!$D$107:$D$145,[1]基础状态预期!J$107:J$145,$C80)),0)</f>
        <v>5.5278617342946985</v>
      </c>
      <c r="J80" s="32">
        <f>IFERROR(IF(求节点([1]基础状态预期!$D$107:$D$145,[1]基础状态预期!K$107:K$145,$C80)&lt;=0,0,求节点([1]基础状态预期!$D$107:$D$145,[1]基础状态预期!K$107:K$145,$C80)),0)</f>
        <v>0</v>
      </c>
      <c r="K80" s="32">
        <f>IFERROR(IF(求节点([1]基础状态预期!$D$107:$D$145,[1]基础状态预期!L$107:L$145,$C80)&lt;=0,0,求节点([1]基础状态预期!$D$107:$D$145,[1]基础状态预期!L$107:L$145,$C80)),0)</f>
        <v>0</v>
      </c>
      <c r="L80" s="32">
        <f>IFERROR(IF(求节点([1]基础状态预期!$D$107:$D$145,[1]基础状态预期!M$107:M$145,$C80)&lt;=0,0,求节点([1]基础状态预期!$D$107:$D$145,[1]基础状态预期!M$107:M$145,$C80)),0)</f>
        <v>0</v>
      </c>
      <c r="M80" s="32">
        <f>IFERROR(IF(求节点([1]基础状态预期!$D$107:$D$145,[1]基础状态预期!N$107:N$145,$C80)&lt;=0,0,求节点([1]基础状态预期!$D$107:$D$145,[1]基础状态预期!N$107:N$145,$C80)),0)</f>
        <v>5.457980130889279</v>
      </c>
      <c r="N80" s="32">
        <f>IFERROR(IF(求节点([1]基础状态预期!$D$107:$D$145,[1]基础状态预期!O$107:O$145,$C80)&lt;=0,0,求节点([1]基础状态预期!$D$107:$D$145,[1]基础状态预期!O$107:O$145,$C80)),0)</f>
        <v>4.2133773854510768</v>
      </c>
      <c r="O80" s="32">
        <f t="shared" si="24"/>
        <v>0</v>
      </c>
      <c r="P80" s="32">
        <f t="shared" si="25"/>
        <v>6</v>
      </c>
      <c r="Q80" s="32">
        <f t="shared" si="26"/>
        <v>10</v>
      </c>
      <c r="R80" s="32">
        <f t="shared" si="27"/>
        <v>58</v>
      </c>
      <c r="S80" s="32">
        <f t="shared" si="28"/>
        <v>82</v>
      </c>
      <c r="T80" s="32">
        <f>IFERROR(IF(求节点([1]基础状态预期!$D$107:$D$145,[1]基础状态预期!P$107:P$145,$C80)&lt;=0,0,求节点([1]基础状态预期!$D$107:$D$145,[1]基础状态预期!P$107:P$145,$C80)),0)</f>
        <v>0</v>
      </c>
      <c r="U80" s="32">
        <f>IFERROR(IF(求节点([1]基础状态预期!$D$107:$D$145,[1]基础状态预期!Q$107:Q$145,$C80)&lt;=0,0,求节点([1]基础状态预期!$D$107:$D$145,[1]基础状态预期!Q$107:Q$145,$C80)),0)</f>
        <v>0</v>
      </c>
      <c r="V80" s="32">
        <f>IFERROR(IF(求节点([1]基础状态预期!$D$107:$D$145,[1]基础状态预期!R$107:R$145,$C80)&lt;=0,0,求节点([1]基础状态预期!$D$107:$D$145,[1]基础状态预期!R$107:R$145,$C80)),0)</f>
        <v>3</v>
      </c>
      <c r="W80" s="32">
        <f>IFERROR(IF(求节点([1]基础状态预期!$D$107:$D$145,[1]基础状态预期!S$107:S$145,$C80)&lt;=0,0,求节点([1]基础状态预期!$D$107:$D$145,[1]基础状态预期!S$107:S$145,$C80)),0)</f>
        <v>3</v>
      </c>
      <c r="X80" s="32">
        <f>IFERROR(IF(求节点([1]基础状态预期!$D$107:$D$145,[1]基础状态预期!T$107:T$145,$C80)&lt;=0,0,求节点([1]基础状态预期!$D$107:$D$145,[1]基础状态预期!T$107:T$145,$C80)),0)</f>
        <v>3</v>
      </c>
      <c r="Y80" s="32">
        <f>IFERROR(IF(求节点([1]基础状态预期!$D$107:$D$145,[1]基础状态预期!U$107:U$145,$C80)&lt;=0,0,求节点([1]基础状态预期!$D$107:$D$145,[1]基础状态预期!U$107:U$145,$C80)),0)</f>
        <v>0</v>
      </c>
      <c r="Z80" s="32">
        <f>IFERROR(IF(求节点([1]基础状态预期!$D$107:$D$145,[1]基础状态预期!V$107:V$145,$C80)&lt;=0,0,求节点([1]基础状态预期!$D$107:$D$145,[1]基础状态预期!V$107:V$145,$C80)),0)</f>
        <v>0</v>
      </c>
      <c r="AA80" s="32">
        <f>IFERROR(IF(求节点([1]基础状态预期!$D$107:$D$145,[1]基础状态预期!W$107:W$145,$C80)&lt;=0,0,求节点([1]基础状态预期!$D$107:$D$145,[1]基础状态预期!W$107:W$145,$C80)),0)</f>
        <v>150</v>
      </c>
      <c r="AB80" s="32">
        <f>IFERROR(IF(求节点([1]基础状态预期!$D$107:$D$145,[1]基础状态预期!X$107:X$145,$C80)&lt;=0,0,求节点([1]基础状态预期!$D$107:$D$145,[1]基础状态预期!X$107:X$145,$C80)),0)</f>
        <v>150</v>
      </c>
      <c r="AC80" s="32">
        <f>IFERROR(IF(求节点([1]基础状态预期!$D$107:$D$145,[1]基础状态预期!Y$107:Y$145,$C80)&lt;=0,0,求节点([1]基础状态预期!$D$107:$D$145,[1]基础状态预期!Y$107:Y$145,$C80)),0)</f>
        <v>150</v>
      </c>
      <c r="AD80" s="32">
        <f>IFERROR(IF(求节点([1]基础状态预期!$D$107:$D$145,[1]基础状态预期!Z$107:Z$145,$C80)&lt;=0,0,求节点([1]基础状态预期!$D$107:$D$145,[1]基础状态预期!Z$107:Z$145,$C80)),0)</f>
        <v>0</v>
      </c>
      <c r="AE80" s="32">
        <f>IFERROR(IF(求节点([1]基础状态预期!$D$107:$D$145,[1]基础状态预期!AA$107:AA$145,$C80)&lt;=0,0,求节点([1]基础状态预期!$D$107:$D$145,[1]基础状态预期!AA$107:AA$145,$C80)),0)</f>
        <v>0</v>
      </c>
      <c r="AF80" s="32">
        <f>IFERROR(IF(求节点([1]基础状态预期!$D$107:$D$145,[1]基础状态预期!AB$107:AB$145,$C80)&lt;=0,0,求节点([1]基础状态预期!$D$107:$D$145,[1]基础状态预期!AB$107:AB$145,$C80)),0)</f>
        <v>1.3267218776886214</v>
      </c>
      <c r="AG80" s="32">
        <f>IFERROR(IF(求节点([1]基础状态预期!$D$107:$D$145,[1]基础状态预期!AC$107:AC$145,$C80)&lt;=0,0,求节点([1]基础状态预期!$D$107:$D$145,[1]基础状态预期!AC$107:AC$145,$C80)),0)</f>
        <v>1.3267218776886214</v>
      </c>
      <c r="AH80" s="32">
        <f>IFERROR(IF(求节点([1]基础状态预期!$D$107:$D$145,[1]基础状态预期!AD$107:AD$145,$C80)&lt;=0,0,求节点([1]基础状态预期!$D$107:$D$145,[1]基础状态预期!AD$107:AD$145,$C80)),0)</f>
        <v>2</v>
      </c>
      <c r="AI80" s="15">
        <f t="shared" si="20"/>
        <v>0</v>
      </c>
      <c r="AJ80" s="15">
        <f t="shared" si="20"/>
        <v>0</v>
      </c>
      <c r="AK80" s="15">
        <f t="shared" si="20"/>
        <v>2</v>
      </c>
      <c r="AL80" s="15">
        <f t="shared" si="20"/>
        <v>10</v>
      </c>
      <c r="AM80" s="15">
        <f t="shared" si="20"/>
        <v>80</v>
      </c>
      <c r="AN80" s="15">
        <v>0</v>
      </c>
      <c r="AO80" s="15">
        <f>IFERROR(IF(求节点([1]各r阵容卡情况!$F$57:$F$73,[1]各r阵容卡情况!G$57:G$73,$C80)&lt;=0,0,求节点([1]各r阵容卡情况!$F$57:$F$73,[1]各r阵容卡情况!G$57:G$73,$C80)),0)</f>
        <v>0</v>
      </c>
      <c r="AP80" s="15">
        <f>IFERROR(IF(求节点([1]各r阵容卡情况!$F$57:$F$73,[1]各r阵容卡情况!H$57:H$73,$C80)&lt;=0,0,求节点([1]各r阵容卡情况!$F$57:$F$73,[1]各r阵容卡情况!H$57:H$73,$C80)),0)</f>
        <v>4</v>
      </c>
      <c r="AQ80" s="15">
        <f>IFERROR(IF(求节点([1]各r阵容卡情况!$F$57:$F$73,[1]各r阵容卡情况!I$57:I$73,$C80)&lt;=0,0,求节点([1]各r阵容卡情况!$F$57:$F$73,[1]各r阵容卡情况!I$57:I$73,$C80)),0)</f>
        <v>20</v>
      </c>
      <c r="AR80" s="15">
        <f>IFERROR(IF(求节点([1]各r阵容卡情况!$F$57:$F$73,[1]各r阵容卡情况!J$57:J$73,$C80)&lt;=0,0,求节点([1]各r阵容卡情况!$F$57:$F$73,[1]各r阵容卡情况!J$57:J$73,$C80)),0)</f>
        <v>0</v>
      </c>
      <c r="AS80" s="15">
        <v>0</v>
      </c>
      <c r="AT80" s="15">
        <f>IFERROR(IF(求节点([1]各r阵容卡情况!$F$57:$F$73,[1]各r阵容卡情况!K$57:K$73,$C80)&lt;=0,0,求节点([1]各r阵容卡情况!$F$57:$F$73,[1]各r阵容卡情况!K$57:K$73,$C80)),0)</f>
        <v>3</v>
      </c>
      <c r="AU80" s="15">
        <f>IFERROR(IF(求节点([1]各r阵容卡情况!$F$57:$F$73,[1]各r阵容卡情况!L$57:L$73,$C80)&lt;=0,0,求节点([1]各r阵容卡情况!$F$57:$F$73,[1]各r阵容卡情况!L$57:L$73,$C80)),0)</f>
        <v>6</v>
      </c>
      <c r="AV80" s="15">
        <f>IFERROR(IF(求节点([1]各r阵容卡情况!$F$57:$F$73,[1]各r阵容卡情况!M$57:M$73,$C80)&lt;=0,0,求节点([1]各r阵容卡情况!$F$57:$F$73,[1]各r阵容卡情况!M$57:M$73,$C80)),0)</f>
        <v>5.7982487293013918</v>
      </c>
      <c r="AW80" s="15">
        <f>IFERROR(IF(求节点([1]各r阵容卡情况!$F$57:$F$73,[1]各r阵容卡情况!N$57:N$73,$C80)&lt;=0,0,求节点([1]各r阵容卡情况!$F$57:$F$73,[1]各r阵容卡情况!N$57:N$73,$C80)),0)</f>
        <v>4.2133773854510768</v>
      </c>
      <c r="AX80" s="15">
        <f t="shared" si="21"/>
        <v>0</v>
      </c>
      <c r="AY80" s="15">
        <f t="shared" si="21"/>
        <v>15</v>
      </c>
      <c r="AZ80" s="15">
        <f t="shared" si="21"/>
        <v>40</v>
      </c>
      <c r="BA80" s="15">
        <f t="shared" si="21"/>
        <v>58</v>
      </c>
      <c r="BB80" s="15">
        <f t="shared" si="21"/>
        <v>82</v>
      </c>
      <c r="BC80" s="15">
        <v>0</v>
      </c>
      <c r="BD80" s="15">
        <f>IFERROR(IF(求节点([1]各r阵容卡情况!$F$57:$F$73,[1]各r阵容卡情况!S$57:S$73,$C80)&lt;=0,0,求节点([1]各r阵容卡情况!$F$57:$F$73,[1]各r阵容卡情况!S$57:S$73,$C80)),0)</f>
        <v>3</v>
      </c>
      <c r="BE80" s="15">
        <f>IFERROR(IF(求节点([1]各r阵容卡情况!$F$57:$F$73,[1]各r阵容卡情况!T$57:T$73,$C80)&lt;=0,0,求节点([1]各r阵容卡情况!$F$57:$F$73,[1]各r阵容卡情况!T$57:T$73,$C80)),0)</f>
        <v>3</v>
      </c>
      <c r="BF80" s="15">
        <f>IFERROR(IF(求节点([1]各r阵容卡情况!$F$57:$F$73,[1]各r阵容卡情况!U$57:U$73,$C80)&lt;=0,0,求节点([1]各r阵容卡情况!$F$57:$F$73,[1]各r阵容卡情况!U$57:U$73,$C80)),0)</f>
        <v>3</v>
      </c>
      <c r="BG80" s="15">
        <f>IFERROR(IF(求节点([1]各r阵容卡情况!$F$57:$F$73,[1]各r阵容卡情况!V$57:V$73,$C80)&lt;=0,0,求节点([1]各r阵容卡情况!$F$57:$F$73,[1]各r阵容卡情况!V$57:V$73,$C80)),0)</f>
        <v>3</v>
      </c>
      <c r="BH80" s="15">
        <f t="shared" si="29"/>
        <v>10</v>
      </c>
      <c r="BI80" s="15">
        <f t="shared" si="29"/>
        <v>10</v>
      </c>
      <c r="BJ80" s="15">
        <f t="shared" si="30"/>
        <v>60</v>
      </c>
      <c r="BK80" s="15">
        <f t="shared" si="31"/>
        <v>75</v>
      </c>
      <c r="BL80" s="15">
        <f t="shared" si="31"/>
        <v>75</v>
      </c>
      <c r="BM80" s="15">
        <v>0</v>
      </c>
      <c r="BN80" s="15">
        <f>IFERROR(IF(求节点([1]各r阵容卡情况!$F$57:$F$73,[1]各r阵容卡情况!AA$57:AA$73,$C80)&lt;=0,0,求节点([1]各r阵容卡情况!$F$57:$F$73,[1]各r阵容卡情况!AA$57:AA$73,$C80)),0)</f>
        <v>0</v>
      </c>
      <c r="BO80" s="15">
        <f>IFERROR(IF(求节点([1]各r阵容卡情况!$F$57:$F$73,[1]各r阵容卡情况!AB$57:AB$73,$C80)&lt;=0,0,求节点([1]各r阵容卡情况!$F$57:$F$73,[1]各r阵容卡情况!AB$57:AB$73,$C80)),0)</f>
        <v>2</v>
      </c>
      <c r="BP80" s="15">
        <f>IFERROR(IF(求节点([1]各r阵容卡情况!$F$57:$F$73,[1]各r阵容卡情况!AC$57:AC$73,$C80)&lt;=0,0,求节点([1]各r阵容卡情况!$F$57:$F$73,[1]各r阵容卡情况!AC$57:AC$73,$C80)),0)</f>
        <v>2</v>
      </c>
      <c r="BQ80" s="15">
        <f>IFERROR(IF(求节点([1]各r阵容卡情况!$F$57:$F$73,[1]各r阵容卡情况!AD$57:AD$73,$C80)&lt;=0,0,求节点([1]各r阵容卡情况!$F$57:$F$73,[1]各r阵容卡情况!AD$57:AD$73,$C80)),0)</f>
        <v>2</v>
      </c>
      <c r="BR80" s="15">
        <f t="shared" si="22"/>
        <v>0</v>
      </c>
      <c r="BS80" s="15">
        <f t="shared" si="22"/>
        <v>0</v>
      </c>
      <c r="BT80" s="15">
        <f t="shared" si="22"/>
        <v>4</v>
      </c>
      <c r="BU80" s="15">
        <f t="shared" si="22"/>
        <v>30</v>
      </c>
      <c r="BV80" s="15">
        <f t="shared" si="22"/>
        <v>80</v>
      </c>
      <c r="CH80" s="27">
        <f t="shared" si="23"/>
        <v>0</v>
      </c>
      <c r="CI80" s="27">
        <f t="shared" si="23"/>
        <v>0</v>
      </c>
      <c r="CJ80" s="27">
        <f t="shared" si="23"/>
        <v>4</v>
      </c>
      <c r="CK80" s="27">
        <f t="shared" si="23"/>
        <v>20</v>
      </c>
      <c r="CL80" s="27">
        <f t="shared" si="23"/>
        <v>0</v>
      </c>
    </row>
    <row r="81" spans="3:90" x14ac:dyDescent="0.15">
      <c r="C81" s="15">
        <v>76</v>
      </c>
      <c r="D81" s="15">
        <v>30</v>
      </c>
      <c r="E81" s="32">
        <f>IFERROR(IF(求节点([1]基础状态预期!$D$107:$D$145,[1]基础状态预期!F$107:F$145,$C81)&lt;=0,0,求节点([1]基础状态预期!$D$107:$D$145,[1]基础状态预期!F$107:F$145,$C81)),0)</f>
        <v>0</v>
      </c>
      <c r="F81" s="32">
        <f>IFERROR(IF(求节点([1]基础状态预期!$D$107:$D$145,[1]基础状态预期!G$107:G$145,$C81)&lt;=0,0,求节点([1]基础状态预期!$D$107:$D$145,[1]基础状态预期!G$107:G$145,$C81)),0)</f>
        <v>0</v>
      </c>
      <c r="G81" s="32">
        <f>IFERROR(IF(求节点([1]基础状态预期!$D$107:$D$145,[1]基础状态预期!H$107:H$145,$C81)&lt;=0,0,求节点([1]基础状态预期!$D$107:$D$145,[1]基础状态预期!H$107:H$145,$C81)),0)</f>
        <v>0</v>
      </c>
      <c r="H81" s="32">
        <f>IFERROR(IF(求节点([1]基础状态预期!$D$107:$D$145,[1]基础状态预期!I$107:I$145,$C81)&lt;=0,0,求节点([1]基础状态预期!$D$107:$D$145,[1]基础状态预期!I$107:I$145,$C81)),0)</f>
        <v>0.29713571376548398</v>
      </c>
      <c r="I81" s="32">
        <f>IFERROR(IF(求节点([1]基础状态预期!$D$107:$D$145,[1]基础状态预期!J$107:J$145,$C81)&lt;=0,0,求节点([1]基础状态预期!$D$107:$D$145,[1]基础状态预期!J$107:J$145,$C81)),0)</f>
        <v>5.702864286234516</v>
      </c>
      <c r="J81" s="32">
        <f>IFERROR(IF(求节点([1]基础状态预期!$D$107:$D$145,[1]基础状态预期!K$107:K$145,$C81)&lt;=0,0,求节点([1]基础状态预期!$D$107:$D$145,[1]基础状态预期!K$107:K$145,$C81)),0)</f>
        <v>0</v>
      </c>
      <c r="K81" s="32">
        <f>IFERROR(IF(求节点([1]基础状态预期!$D$107:$D$145,[1]基础状态预期!L$107:L$145,$C81)&lt;=0,0,求节点([1]基础状态预期!$D$107:$D$145,[1]基础状态预期!L$107:L$145,$C81)),0)</f>
        <v>0</v>
      </c>
      <c r="L81" s="32">
        <f>IFERROR(IF(求节点([1]基础状态预期!$D$107:$D$145,[1]基础状态预期!M$107:M$145,$C81)&lt;=0,0,求节点([1]基础状态预期!$D$107:$D$145,[1]基础状态预期!M$107:M$145,$C81)),0)</f>
        <v>0</v>
      </c>
      <c r="M81" s="32">
        <f>IFERROR(IF(求节点([1]基础状态预期!$D$107:$D$145,[1]基础状态预期!N$107:N$145,$C81)&lt;=0,0,求节点([1]基础状态预期!$D$107:$D$145,[1]基础状态预期!N$107:N$145,$C81)),0)</f>
        <v>3.4349277313647875</v>
      </c>
      <c r="N81" s="32">
        <f>IFERROR(IF(求节点([1]基础状态预期!$D$107:$D$145,[1]基础状态预期!O$107:O$145,$C81)&lt;=0,0,求节点([1]基础状态预期!$D$107:$D$145,[1]基础状态预期!O$107:O$145,$C81)),0)</f>
        <v>4.3736196492861108</v>
      </c>
      <c r="O81" s="32">
        <f t="shared" si="24"/>
        <v>0</v>
      </c>
      <c r="P81" s="32">
        <f t="shared" si="25"/>
        <v>6</v>
      </c>
      <c r="Q81" s="32">
        <f t="shared" si="26"/>
        <v>10</v>
      </c>
      <c r="R81" s="32">
        <f t="shared" si="27"/>
        <v>43</v>
      </c>
      <c r="S81" s="32">
        <f t="shared" si="28"/>
        <v>82</v>
      </c>
      <c r="T81" s="32">
        <f>IFERROR(IF(求节点([1]基础状态预期!$D$107:$D$145,[1]基础状态预期!P$107:P$145,$C81)&lt;=0,0,求节点([1]基础状态预期!$D$107:$D$145,[1]基础状态预期!P$107:P$145,$C81)),0)</f>
        <v>0</v>
      </c>
      <c r="U81" s="32">
        <f>IFERROR(IF(求节点([1]基础状态预期!$D$107:$D$145,[1]基础状态预期!Q$107:Q$145,$C81)&lt;=0,0,求节点([1]基础状态预期!$D$107:$D$145,[1]基础状态预期!Q$107:Q$145,$C81)),0)</f>
        <v>0</v>
      </c>
      <c r="V81" s="32">
        <f>IFERROR(IF(求节点([1]基础状态预期!$D$107:$D$145,[1]基础状态预期!R$107:R$145,$C81)&lt;=0,0,求节点([1]基础状态预期!$D$107:$D$145,[1]基础状态预期!R$107:R$145,$C81)),0)</f>
        <v>3.04</v>
      </c>
      <c r="W81" s="32">
        <f>IFERROR(IF(求节点([1]基础状态预期!$D$107:$D$145,[1]基础状态预期!S$107:S$145,$C81)&lt;=0,0,求节点([1]基础状态预期!$D$107:$D$145,[1]基础状态预期!S$107:S$145,$C81)),0)</f>
        <v>3.04</v>
      </c>
      <c r="X81" s="32">
        <f>IFERROR(IF(求节点([1]基础状态预期!$D$107:$D$145,[1]基础状态预期!T$107:T$145,$C81)&lt;=0,0,求节点([1]基础状态预期!$D$107:$D$145,[1]基础状态预期!T$107:T$145,$C81)),0)</f>
        <v>3.04</v>
      </c>
      <c r="Y81" s="32">
        <f>IFERROR(IF(求节点([1]基础状态预期!$D$107:$D$145,[1]基础状态预期!U$107:U$145,$C81)&lt;=0,0,求节点([1]基础状态预期!$D$107:$D$145,[1]基础状态预期!U$107:U$145,$C81)),0)</f>
        <v>0</v>
      </c>
      <c r="Z81" s="32">
        <f>IFERROR(IF(求节点([1]基础状态预期!$D$107:$D$145,[1]基础状态预期!V$107:V$145,$C81)&lt;=0,0,求节点([1]基础状态预期!$D$107:$D$145,[1]基础状态预期!V$107:V$145,$C81)),0)</f>
        <v>0</v>
      </c>
      <c r="AA81" s="32">
        <f>IFERROR(IF(求节点([1]基础状态预期!$D$107:$D$145,[1]基础状态预期!W$107:W$145,$C81)&lt;=0,0,求节点([1]基础状态预期!$D$107:$D$145,[1]基础状态预期!W$107:W$145,$C81)),0)</f>
        <v>152</v>
      </c>
      <c r="AB81" s="32">
        <f>IFERROR(IF(求节点([1]基础状态预期!$D$107:$D$145,[1]基础状态预期!X$107:X$145,$C81)&lt;=0,0,求节点([1]基础状态预期!$D$107:$D$145,[1]基础状态预期!X$107:X$145,$C81)),0)</f>
        <v>152</v>
      </c>
      <c r="AC81" s="32">
        <f>IFERROR(IF(求节点([1]基础状态预期!$D$107:$D$145,[1]基础状态预期!Y$107:Y$145,$C81)&lt;=0,0,求节点([1]基础状态预期!$D$107:$D$145,[1]基础状态预期!Y$107:Y$145,$C81)),0)</f>
        <v>152</v>
      </c>
      <c r="AD81" s="32">
        <f>IFERROR(IF(求节点([1]基础状态预期!$D$107:$D$145,[1]基础状态预期!Z$107:Z$145,$C81)&lt;=0,0,求节点([1]基础状态预期!$D$107:$D$145,[1]基础状态预期!Z$107:Z$145,$C81)),0)</f>
        <v>0</v>
      </c>
      <c r="AE81" s="32">
        <f>IFERROR(IF(求节点([1]基础状态预期!$D$107:$D$145,[1]基础状态预期!AA$107:AA$145,$C81)&lt;=0,0,求节点([1]基础状态预期!$D$107:$D$145,[1]基础状态预期!AA$107:AA$145,$C81)),0)</f>
        <v>0</v>
      </c>
      <c r="AF81" s="32">
        <f>IFERROR(IF(求节点([1]基础状态预期!$D$107:$D$145,[1]基础状态预期!AB$107:AB$145,$C81)&lt;=0,0,求节点([1]基础状态预期!$D$107:$D$145,[1]基础状态预期!AB$107:AB$145,$C81)),0)</f>
        <v>1.3444115027244696</v>
      </c>
      <c r="AG81" s="32">
        <f>IFERROR(IF(求节点([1]基础状态预期!$D$107:$D$145,[1]基础状态预期!AC$107:AC$145,$C81)&lt;=0,0,求节点([1]基础状态预期!$D$107:$D$145,[1]基础状态预期!AC$107:AC$145,$C81)),0)</f>
        <v>1.3444115027244696</v>
      </c>
      <c r="AH81" s="32">
        <f>IFERROR(IF(求节点([1]基础状态预期!$D$107:$D$145,[1]基础状态预期!AD$107:AD$145,$C81)&lt;=0,0,求节点([1]基础状态预期!$D$107:$D$145,[1]基础状态预期!AD$107:AD$145,$C81)),0)</f>
        <v>2</v>
      </c>
      <c r="AI81" s="15">
        <f t="shared" si="20"/>
        <v>0</v>
      </c>
      <c r="AJ81" s="15">
        <f t="shared" si="20"/>
        <v>0</v>
      </c>
      <c r="AK81" s="15">
        <f t="shared" si="20"/>
        <v>2</v>
      </c>
      <c r="AL81" s="15">
        <f t="shared" si="20"/>
        <v>10</v>
      </c>
      <c r="AM81" s="15">
        <f t="shared" si="20"/>
        <v>80</v>
      </c>
      <c r="AN81" s="15">
        <v>0</v>
      </c>
      <c r="AO81" s="15">
        <f>IFERROR(IF(求节点([1]各r阵容卡情况!$F$57:$F$73,[1]各r阵容卡情况!G$57:G$73,$C81)&lt;=0,0,求节点([1]各r阵容卡情况!$F$57:$F$73,[1]各r阵容卡情况!G$57:G$73,$C81)),0)</f>
        <v>0</v>
      </c>
      <c r="AP81" s="15">
        <f>IFERROR(IF(求节点([1]各r阵容卡情况!$F$57:$F$73,[1]各r阵容卡情况!H$57:H$73,$C81)&lt;=0,0,求节点([1]各r阵容卡情况!$F$57:$F$73,[1]各r阵容卡情况!H$57:H$73,$C81)),0)</f>
        <v>4</v>
      </c>
      <c r="AQ81" s="15">
        <f>IFERROR(IF(求节点([1]各r阵容卡情况!$F$57:$F$73,[1]各r阵容卡情况!I$57:I$73,$C81)&lt;=0,0,求节点([1]各r阵容卡情况!$F$57:$F$73,[1]各r阵容卡情况!I$57:I$73,$C81)),0)</f>
        <v>20</v>
      </c>
      <c r="AR81" s="15">
        <f>IFERROR(IF(求节点([1]各r阵容卡情况!$F$57:$F$73,[1]各r阵容卡情况!J$57:J$73,$C81)&lt;=0,0,求节点([1]各r阵容卡情况!$F$57:$F$73,[1]各r阵容卡情况!J$57:J$73,$C81)),0)</f>
        <v>0</v>
      </c>
      <c r="AS81" s="15">
        <v>0</v>
      </c>
      <c r="AT81" s="15">
        <f>IFERROR(IF(求节点([1]各r阵容卡情况!$F$57:$F$73,[1]各r阵容卡情况!K$57:K$73,$C81)&lt;=0,0,求节点([1]各r阵容卡情况!$F$57:$F$73,[1]各r阵容卡情况!K$57:K$73,$C81)),0)</f>
        <v>3</v>
      </c>
      <c r="AU81" s="15">
        <f>IFERROR(IF(求节点([1]各r阵容卡情况!$F$57:$F$73,[1]各r阵容卡情况!L$57:L$73,$C81)&lt;=0,0,求节点([1]各r阵容卡情况!$F$57:$F$73,[1]各r阵容卡情况!L$57:L$73,$C81)),0)</f>
        <v>6</v>
      </c>
      <c r="AV81" s="15">
        <f>IFERROR(IF(求节点([1]各r阵容卡情况!$F$57:$F$73,[1]各r阵容卡情况!M$57:M$73,$C81)&lt;=0,0,求节点([1]各r阵容卡情况!$F$57:$F$73,[1]各r阵容卡情况!M$57:M$73,$C81)),0)</f>
        <v>5.9124600204451054</v>
      </c>
      <c r="AW81" s="15">
        <f>IFERROR(IF(求节点([1]各r阵容卡情况!$F$57:$F$73,[1]各r阵容卡情况!N$57:N$73,$C81)&lt;=0,0,求节点([1]各r阵容卡情况!$F$57:$F$73,[1]各r阵容卡情况!N$57:N$73,$C81)),0)</f>
        <v>4.3736196492861108</v>
      </c>
      <c r="AX81" s="15">
        <f t="shared" si="21"/>
        <v>0</v>
      </c>
      <c r="AY81" s="15">
        <f t="shared" si="21"/>
        <v>15</v>
      </c>
      <c r="AZ81" s="15">
        <f t="shared" si="21"/>
        <v>40</v>
      </c>
      <c r="BA81" s="15">
        <f t="shared" si="21"/>
        <v>58</v>
      </c>
      <c r="BB81" s="15">
        <f t="shared" si="21"/>
        <v>82</v>
      </c>
      <c r="BC81" s="15">
        <v>0</v>
      </c>
      <c r="BD81" s="15">
        <f>IFERROR(IF(求节点([1]各r阵容卡情况!$F$57:$F$73,[1]各r阵容卡情况!S$57:S$73,$C81)&lt;=0,0,求节点([1]各r阵容卡情况!$F$57:$F$73,[1]各r阵容卡情况!S$57:S$73,$C81)),0)</f>
        <v>3.04</v>
      </c>
      <c r="BE81" s="15">
        <f>IFERROR(IF(求节点([1]各r阵容卡情况!$F$57:$F$73,[1]各r阵容卡情况!T$57:T$73,$C81)&lt;=0,0,求节点([1]各r阵容卡情况!$F$57:$F$73,[1]各r阵容卡情况!T$57:T$73,$C81)),0)</f>
        <v>3.04</v>
      </c>
      <c r="BF81" s="15">
        <f>IFERROR(IF(求节点([1]各r阵容卡情况!$F$57:$F$73,[1]各r阵容卡情况!U$57:U$73,$C81)&lt;=0,0,求节点([1]各r阵容卡情况!$F$57:$F$73,[1]各r阵容卡情况!U$57:U$73,$C81)),0)</f>
        <v>3.04</v>
      </c>
      <c r="BG81" s="15">
        <f>IFERROR(IF(求节点([1]各r阵容卡情况!$F$57:$F$73,[1]各r阵容卡情况!V$57:V$73,$C81)&lt;=0,0,求节点([1]各r阵容卡情况!$F$57:$F$73,[1]各r阵容卡情况!V$57:V$73,$C81)),0)</f>
        <v>3.04</v>
      </c>
      <c r="BH81" s="15">
        <f t="shared" si="29"/>
        <v>10</v>
      </c>
      <c r="BI81" s="15">
        <f t="shared" si="29"/>
        <v>10</v>
      </c>
      <c r="BJ81" s="15">
        <f t="shared" si="30"/>
        <v>60</v>
      </c>
      <c r="BK81" s="15">
        <f t="shared" si="31"/>
        <v>76</v>
      </c>
      <c r="BL81" s="15">
        <f t="shared" si="31"/>
        <v>76</v>
      </c>
      <c r="BM81" s="15">
        <v>0</v>
      </c>
      <c r="BN81" s="15">
        <f>IFERROR(IF(求节点([1]各r阵容卡情况!$F$57:$F$73,[1]各r阵容卡情况!AA$57:AA$73,$C81)&lt;=0,0,求节点([1]各r阵容卡情况!$F$57:$F$73,[1]各r阵容卡情况!AA$57:AA$73,$C81)),0)</f>
        <v>0</v>
      </c>
      <c r="BO81" s="15">
        <f>IFERROR(IF(求节点([1]各r阵容卡情况!$F$57:$F$73,[1]各r阵容卡情况!AB$57:AB$73,$C81)&lt;=0,0,求节点([1]各r阵容卡情况!$F$57:$F$73,[1]各r阵容卡情况!AB$57:AB$73,$C81)),0)</f>
        <v>2</v>
      </c>
      <c r="BP81" s="15">
        <f>IFERROR(IF(求节点([1]各r阵容卡情况!$F$57:$F$73,[1]各r阵容卡情况!AC$57:AC$73,$C81)&lt;=0,0,求节点([1]各r阵容卡情况!$F$57:$F$73,[1]各r阵容卡情况!AC$57:AC$73,$C81)),0)</f>
        <v>2</v>
      </c>
      <c r="BQ81" s="15">
        <f>IFERROR(IF(求节点([1]各r阵容卡情况!$F$57:$F$73,[1]各r阵容卡情况!AD$57:AD$73,$C81)&lt;=0,0,求节点([1]各r阵容卡情况!$F$57:$F$73,[1]各r阵容卡情况!AD$57:AD$73,$C81)),0)</f>
        <v>2</v>
      </c>
      <c r="BR81" s="15">
        <f t="shared" si="22"/>
        <v>0</v>
      </c>
      <c r="BS81" s="15">
        <f t="shared" si="22"/>
        <v>0</v>
      </c>
      <c r="BT81" s="15">
        <f t="shared" si="22"/>
        <v>4</v>
      </c>
      <c r="BU81" s="15">
        <f t="shared" si="22"/>
        <v>30</v>
      </c>
      <c r="BV81" s="15">
        <f t="shared" si="22"/>
        <v>80</v>
      </c>
      <c r="CH81" s="27">
        <f t="shared" si="23"/>
        <v>0</v>
      </c>
      <c r="CI81" s="27">
        <f t="shared" si="23"/>
        <v>0</v>
      </c>
      <c r="CJ81" s="27">
        <f t="shared" si="23"/>
        <v>4</v>
      </c>
      <c r="CK81" s="27">
        <f t="shared" si="23"/>
        <v>20</v>
      </c>
      <c r="CL81" s="27">
        <f t="shared" si="23"/>
        <v>0</v>
      </c>
    </row>
    <row r="82" spans="3:90" x14ac:dyDescent="0.15">
      <c r="C82" s="15">
        <v>77</v>
      </c>
      <c r="D82" s="15">
        <v>30</v>
      </c>
      <c r="E82" s="32">
        <f>IFERROR(IF(求节点([1]基础状态预期!$D$107:$D$145,[1]基础状态预期!F$107:F$145,$C82)&lt;=0,0,求节点([1]基础状态预期!$D$107:$D$145,[1]基础状态预期!F$107:F$145,$C82)),0)</f>
        <v>0</v>
      </c>
      <c r="F82" s="32">
        <f>IFERROR(IF(求节点([1]基础状态预期!$D$107:$D$145,[1]基础状态预期!G$107:G$145,$C82)&lt;=0,0,求节点([1]基础状态预期!$D$107:$D$145,[1]基础状态预期!G$107:G$145,$C82)),0)</f>
        <v>0</v>
      </c>
      <c r="G82" s="32">
        <f>IFERROR(IF(求节点([1]基础状态预期!$D$107:$D$145,[1]基础状态预期!H$107:H$145,$C82)&lt;=0,0,求节点([1]基础状态预期!$D$107:$D$145,[1]基础状态预期!H$107:H$145,$C82)),0)</f>
        <v>0</v>
      </c>
      <c r="H82" s="32">
        <f>IFERROR(IF(求节点([1]基础状态预期!$D$107:$D$145,[1]基础状态预期!I$107:I$145,$C82)&lt;=0,0,求节点([1]基础状态预期!$D$107:$D$145,[1]基础状态预期!I$107:I$145,$C82)),0)</f>
        <v>0.12213316182566669</v>
      </c>
      <c r="I82" s="32">
        <f>IFERROR(IF(求节点([1]基础状态预期!$D$107:$D$145,[1]基础状态预期!J$107:J$145,$C82)&lt;=0,0,求节点([1]基础状态预期!$D$107:$D$145,[1]基础状态预期!J$107:J$145,$C82)),0)</f>
        <v>5.8778668381743335</v>
      </c>
      <c r="J82" s="32">
        <f>IFERROR(IF(求节点([1]基础状态预期!$D$107:$D$145,[1]基础状态预期!K$107:K$145,$C82)&lt;=0,0,求节点([1]基础状态预期!$D$107:$D$145,[1]基础状态预期!K$107:K$145,$C82)),0)</f>
        <v>0</v>
      </c>
      <c r="K82" s="32">
        <f>IFERROR(IF(求节点([1]基础状态预期!$D$107:$D$145,[1]基础状态预期!L$107:L$145,$C82)&lt;=0,0,求节点([1]基础状态预期!$D$107:$D$145,[1]基础状态预期!L$107:L$145,$C82)),0)</f>
        <v>0</v>
      </c>
      <c r="L82" s="32">
        <f>IFERROR(IF(求节点([1]基础状态预期!$D$107:$D$145,[1]基础状态预期!M$107:M$145,$C82)&lt;=0,0,求节点([1]基础状态预期!$D$107:$D$145,[1]基础状态预期!M$107:M$145,$C82)),0)</f>
        <v>0</v>
      </c>
      <c r="M82" s="32">
        <f>IFERROR(IF(求节点([1]基础状态预期!$D$107:$D$145,[1]基础状态预期!N$107:N$145,$C82)&lt;=0,0,求节点([1]基础状态预期!$D$107:$D$145,[1]基础状态预期!N$107:N$145,$C82)),0)</f>
        <v>1.4118753318402959</v>
      </c>
      <c r="N82" s="32">
        <f>IFERROR(IF(求节点([1]基础状态预期!$D$107:$D$145,[1]基础状态预期!O$107:O$145,$C82)&lt;=0,0,求节点([1]基础状态预期!$D$107:$D$145,[1]基础状态预期!O$107:O$145,$C82)),0)</f>
        <v>4.5338619131211448</v>
      </c>
      <c r="O82" s="32">
        <f t="shared" si="24"/>
        <v>0</v>
      </c>
      <c r="P82" s="32">
        <f t="shared" si="25"/>
        <v>6</v>
      </c>
      <c r="Q82" s="32">
        <f t="shared" si="26"/>
        <v>10</v>
      </c>
      <c r="R82" s="32">
        <f t="shared" si="27"/>
        <v>29</v>
      </c>
      <c r="S82" s="32">
        <f t="shared" si="28"/>
        <v>82</v>
      </c>
      <c r="T82" s="32">
        <f>IFERROR(IF(求节点([1]基础状态预期!$D$107:$D$145,[1]基础状态预期!P$107:P$145,$C82)&lt;=0,0,求节点([1]基础状态预期!$D$107:$D$145,[1]基础状态预期!P$107:P$145,$C82)),0)</f>
        <v>0</v>
      </c>
      <c r="U82" s="32">
        <f>IFERROR(IF(求节点([1]基础状态预期!$D$107:$D$145,[1]基础状态预期!Q$107:Q$145,$C82)&lt;=0,0,求节点([1]基础状态预期!$D$107:$D$145,[1]基础状态预期!Q$107:Q$145,$C82)),0)</f>
        <v>0</v>
      </c>
      <c r="V82" s="32">
        <f>IFERROR(IF(求节点([1]基础状态预期!$D$107:$D$145,[1]基础状态预期!R$107:R$145,$C82)&lt;=0,0,求节点([1]基础状态预期!$D$107:$D$145,[1]基础状态预期!R$107:R$145,$C82)),0)</f>
        <v>3.08</v>
      </c>
      <c r="W82" s="32">
        <f>IFERROR(IF(求节点([1]基础状态预期!$D$107:$D$145,[1]基础状态预期!S$107:S$145,$C82)&lt;=0,0,求节点([1]基础状态预期!$D$107:$D$145,[1]基础状态预期!S$107:S$145,$C82)),0)</f>
        <v>3.08</v>
      </c>
      <c r="X82" s="32">
        <f>IFERROR(IF(求节点([1]基础状态预期!$D$107:$D$145,[1]基础状态预期!T$107:T$145,$C82)&lt;=0,0,求节点([1]基础状态预期!$D$107:$D$145,[1]基础状态预期!T$107:T$145,$C82)),0)</f>
        <v>3.08</v>
      </c>
      <c r="Y82" s="32">
        <f>IFERROR(IF(求节点([1]基础状态预期!$D$107:$D$145,[1]基础状态预期!U$107:U$145,$C82)&lt;=0,0,求节点([1]基础状态预期!$D$107:$D$145,[1]基础状态预期!U$107:U$145,$C82)),0)</f>
        <v>0</v>
      </c>
      <c r="Z82" s="32">
        <f>IFERROR(IF(求节点([1]基础状态预期!$D$107:$D$145,[1]基础状态预期!V$107:V$145,$C82)&lt;=0,0,求节点([1]基础状态预期!$D$107:$D$145,[1]基础状态预期!V$107:V$145,$C82)),0)</f>
        <v>0</v>
      </c>
      <c r="AA82" s="32">
        <f>IFERROR(IF(求节点([1]基础状态预期!$D$107:$D$145,[1]基础状态预期!W$107:W$145,$C82)&lt;=0,0,求节点([1]基础状态预期!$D$107:$D$145,[1]基础状态预期!W$107:W$145,$C82)),0)</f>
        <v>154</v>
      </c>
      <c r="AB82" s="32">
        <f>IFERROR(IF(求节点([1]基础状态预期!$D$107:$D$145,[1]基础状态预期!X$107:X$145,$C82)&lt;=0,0,求节点([1]基础状态预期!$D$107:$D$145,[1]基础状态预期!X$107:X$145,$C82)),0)</f>
        <v>154</v>
      </c>
      <c r="AC82" s="32">
        <f>IFERROR(IF(求节点([1]基础状态预期!$D$107:$D$145,[1]基础状态预期!Y$107:Y$145,$C82)&lt;=0,0,求节点([1]基础状态预期!$D$107:$D$145,[1]基础状态预期!Y$107:Y$145,$C82)),0)</f>
        <v>154</v>
      </c>
      <c r="AD82" s="32">
        <f>IFERROR(IF(求节点([1]基础状态预期!$D$107:$D$145,[1]基础状态预期!Z$107:Z$145,$C82)&lt;=0,0,求节点([1]基础状态预期!$D$107:$D$145,[1]基础状态预期!Z$107:Z$145,$C82)),0)</f>
        <v>0</v>
      </c>
      <c r="AE82" s="32">
        <f>IFERROR(IF(求节点([1]基础状态预期!$D$107:$D$145,[1]基础状态预期!AA$107:AA$145,$C82)&lt;=0,0,求节点([1]基础状态预期!$D$107:$D$145,[1]基础状态预期!AA$107:AA$145,$C82)),0)</f>
        <v>0</v>
      </c>
      <c r="AF82" s="32">
        <f>IFERROR(IF(求节点([1]基础状态预期!$D$107:$D$145,[1]基础状态预期!AB$107:AB$145,$C82)&lt;=0,0,求节点([1]基础状态预期!$D$107:$D$145,[1]基础状态预期!AB$107:AB$145,$C82)),0)</f>
        <v>1.3621011277603179</v>
      </c>
      <c r="AG82" s="32">
        <f>IFERROR(IF(求节点([1]基础状态预期!$D$107:$D$145,[1]基础状态预期!AC$107:AC$145,$C82)&lt;=0,0,求节点([1]基础状态预期!$D$107:$D$145,[1]基础状态预期!AC$107:AC$145,$C82)),0)</f>
        <v>1.3621011277603179</v>
      </c>
      <c r="AH82" s="32">
        <f>IFERROR(IF(求节点([1]基础状态预期!$D$107:$D$145,[1]基础状态预期!AD$107:AD$145,$C82)&lt;=0,0,求节点([1]基础状态预期!$D$107:$D$145,[1]基础状态预期!AD$107:AD$145,$C82)),0)</f>
        <v>2</v>
      </c>
      <c r="AI82" s="15">
        <f t="shared" si="20"/>
        <v>0</v>
      </c>
      <c r="AJ82" s="15">
        <f t="shared" si="20"/>
        <v>0</v>
      </c>
      <c r="AK82" s="15">
        <f t="shared" si="20"/>
        <v>2</v>
      </c>
      <c r="AL82" s="15">
        <f t="shared" si="20"/>
        <v>10</v>
      </c>
      <c r="AM82" s="15">
        <f t="shared" si="20"/>
        <v>80</v>
      </c>
      <c r="AN82" s="15">
        <v>0</v>
      </c>
      <c r="AO82" s="15">
        <f>IFERROR(IF(求节点([1]各r阵容卡情况!$F$57:$F$73,[1]各r阵容卡情况!G$57:G$73,$C82)&lt;=0,0,求节点([1]各r阵容卡情况!$F$57:$F$73,[1]各r阵容卡情况!G$57:G$73,$C82)),0)</f>
        <v>0</v>
      </c>
      <c r="AP82" s="15">
        <f>IFERROR(IF(求节点([1]各r阵容卡情况!$F$57:$F$73,[1]各r阵容卡情况!H$57:H$73,$C82)&lt;=0,0,求节点([1]各r阵容卡情况!$F$57:$F$73,[1]各r阵容卡情况!H$57:H$73,$C82)),0)</f>
        <v>4</v>
      </c>
      <c r="AQ82" s="15">
        <f>IFERROR(IF(求节点([1]各r阵容卡情况!$F$57:$F$73,[1]各r阵容卡情况!I$57:I$73,$C82)&lt;=0,0,求节点([1]各r阵容卡情况!$F$57:$F$73,[1]各r阵容卡情况!I$57:I$73,$C82)),0)</f>
        <v>20</v>
      </c>
      <c r="AR82" s="15">
        <f>IFERROR(IF(求节点([1]各r阵容卡情况!$F$57:$F$73,[1]各r阵容卡情况!J$57:J$73,$C82)&lt;=0,0,求节点([1]各r阵容卡情况!$F$57:$F$73,[1]各r阵容卡情况!J$57:J$73,$C82)),0)</f>
        <v>0</v>
      </c>
      <c r="AS82" s="15">
        <v>0</v>
      </c>
      <c r="AT82" s="15">
        <f>IFERROR(IF(求节点([1]各r阵容卡情况!$F$57:$F$73,[1]各r阵容卡情况!K$57:K$73,$C82)&lt;=0,0,求节点([1]各r阵容卡情况!$F$57:$F$73,[1]各r阵容卡情况!K$57:K$73,$C82)),0)</f>
        <v>3</v>
      </c>
      <c r="AU82" s="15">
        <f>IFERROR(IF(求节点([1]各r阵容卡情况!$F$57:$F$73,[1]各r阵容卡情况!L$57:L$73,$C82)&lt;=0,0,求节点([1]各r阵容卡情况!$F$57:$F$73,[1]各r阵容卡情况!L$57:L$73,$C82)),0)</f>
        <v>6</v>
      </c>
      <c r="AV82" s="15">
        <f>IFERROR(IF(求节点([1]各r阵容卡情况!$F$57:$F$73,[1]各r阵容卡情况!M$57:M$73,$C82)&lt;=0,0,求节点([1]各r阵容卡情况!$F$57:$F$73,[1]各r阵容卡情况!M$57:M$73,$C82)),0)</f>
        <v>6.0266713115888191</v>
      </c>
      <c r="AW82" s="15">
        <f>IFERROR(IF(求节点([1]各r阵容卡情况!$F$57:$F$73,[1]各r阵容卡情况!N$57:N$73,$C82)&lt;=0,0,求节点([1]各r阵容卡情况!$F$57:$F$73,[1]各r阵容卡情况!N$57:N$73,$C82)),0)</f>
        <v>4.5338619131211448</v>
      </c>
      <c r="AX82" s="15">
        <f t="shared" si="21"/>
        <v>0</v>
      </c>
      <c r="AY82" s="15">
        <f t="shared" si="21"/>
        <v>15</v>
      </c>
      <c r="AZ82" s="15">
        <f t="shared" si="21"/>
        <v>40</v>
      </c>
      <c r="BA82" s="15">
        <f t="shared" si="21"/>
        <v>65</v>
      </c>
      <c r="BB82" s="15">
        <f t="shared" si="21"/>
        <v>82</v>
      </c>
      <c r="BC82" s="15">
        <v>0</v>
      </c>
      <c r="BD82" s="15">
        <f>IFERROR(IF(求节点([1]各r阵容卡情况!$F$57:$F$73,[1]各r阵容卡情况!S$57:S$73,$C82)&lt;=0,0,求节点([1]各r阵容卡情况!$F$57:$F$73,[1]各r阵容卡情况!S$57:S$73,$C82)),0)</f>
        <v>3.08</v>
      </c>
      <c r="BE82" s="15">
        <f>IFERROR(IF(求节点([1]各r阵容卡情况!$F$57:$F$73,[1]各r阵容卡情况!T$57:T$73,$C82)&lt;=0,0,求节点([1]各r阵容卡情况!$F$57:$F$73,[1]各r阵容卡情况!T$57:T$73,$C82)),0)</f>
        <v>3.08</v>
      </c>
      <c r="BF82" s="15">
        <f>IFERROR(IF(求节点([1]各r阵容卡情况!$F$57:$F$73,[1]各r阵容卡情况!U$57:U$73,$C82)&lt;=0,0,求节点([1]各r阵容卡情况!$F$57:$F$73,[1]各r阵容卡情况!U$57:U$73,$C82)),0)</f>
        <v>3.08</v>
      </c>
      <c r="BG82" s="15">
        <f>IFERROR(IF(求节点([1]各r阵容卡情况!$F$57:$F$73,[1]各r阵容卡情况!V$57:V$73,$C82)&lt;=0,0,求节点([1]各r阵容卡情况!$F$57:$F$73,[1]各r阵容卡情况!V$57:V$73,$C82)),0)</f>
        <v>3.08</v>
      </c>
      <c r="BH82" s="15">
        <f t="shared" si="29"/>
        <v>10</v>
      </c>
      <c r="BI82" s="15">
        <f t="shared" si="29"/>
        <v>10</v>
      </c>
      <c r="BJ82" s="15">
        <f t="shared" si="30"/>
        <v>60</v>
      </c>
      <c r="BK82" s="15">
        <f t="shared" si="31"/>
        <v>77</v>
      </c>
      <c r="BL82" s="15">
        <f t="shared" si="31"/>
        <v>77</v>
      </c>
      <c r="BM82" s="15">
        <v>0</v>
      </c>
      <c r="BN82" s="15">
        <f>IFERROR(IF(求节点([1]各r阵容卡情况!$F$57:$F$73,[1]各r阵容卡情况!AA$57:AA$73,$C82)&lt;=0,0,求节点([1]各r阵容卡情况!$F$57:$F$73,[1]各r阵容卡情况!AA$57:AA$73,$C82)),0)</f>
        <v>0</v>
      </c>
      <c r="BO82" s="15">
        <f>IFERROR(IF(求节点([1]各r阵容卡情况!$F$57:$F$73,[1]各r阵容卡情况!AB$57:AB$73,$C82)&lt;=0,0,求节点([1]各r阵容卡情况!$F$57:$F$73,[1]各r阵容卡情况!AB$57:AB$73,$C82)),0)</f>
        <v>2</v>
      </c>
      <c r="BP82" s="15">
        <f>IFERROR(IF(求节点([1]各r阵容卡情况!$F$57:$F$73,[1]各r阵容卡情况!AC$57:AC$73,$C82)&lt;=0,0,求节点([1]各r阵容卡情况!$F$57:$F$73,[1]各r阵容卡情况!AC$57:AC$73,$C82)),0)</f>
        <v>2</v>
      </c>
      <c r="BQ82" s="15">
        <f>IFERROR(IF(求节点([1]各r阵容卡情况!$F$57:$F$73,[1]各r阵容卡情况!AD$57:AD$73,$C82)&lt;=0,0,求节点([1]各r阵容卡情况!$F$57:$F$73,[1]各r阵容卡情况!AD$57:AD$73,$C82)),0)</f>
        <v>2</v>
      </c>
      <c r="BR82" s="15">
        <f t="shared" si="22"/>
        <v>0</v>
      </c>
      <c r="BS82" s="15">
        <f t="shared" si="22"/>
        <v>0</v>
      </c>
      <c r="BT82" s="15">
        <f t="shared" si="22"/>
        <v>4</v>
      </c>
      <c r="BU82" s="15">
        <f t="shared" si="22"/>
        <v>30</v>
      </c>
      <c r="BV82" s="15">
        <f t="shared" si="22"/>
        <v>80</v>
      </c>
      <c r="CH82" s="27">
        <f t="shared" si="23"/>
        <v>0</v>
      </c>
      <c r="CI82" s="27">
        <f t="shared" si="23"/>
        <v>0</v>
      </c>
      <c r="CJ82" s="27">
        <f t="shared" si="23"/>
        <v>4</v>
      </c>
      <c r="CK82" s="27">
        <f t="shared" si="23"/>
        <v>20</v>
      </c>
      <c r="CL82" s="27">
        <f t="shared" si="23"/>
        <v>0</v>
      </c>
    </row>
    <row r="83" spans="3:90" x14ac:dyDescent="0.15">
      <c r="C83" s="15">
        <v>78</v>
      </c>
      <c r="D83" s="15">
        <v>30</v>
      </c>
      <c r="E83" s="32">
        <f>IFERROR(IF(求节点([1]基础状态预期!$D$107:$D$145,[1]基础状态预期!F$107:F$145,$C83)&lt;=0,0,求节点([1]基础状态预期!$D$107:$D$145,[1]基础状态预期!F$107:F$145,$C83)),0)</f>
        <v>0</v>
      </c>
      <c r="F83" s="32">
        <f>IFERROR(IF(求节点([1]基础状态预期!$D$107:$D$145,[1]基础状态预期!G$107:G$145,$C83)&lt;=0,0,求节点([1]基础状态预期!$D$107:$D$145,[1]基础状态预期!G$107:G$145,$C83)),0)</f>
        <v>0</v>
      </c>
      <c r="G83" s="32">
        <f>IFERROR(IF(求节点([1]基础状态预期!$D$107:$D$145,[1]基础状态预期!H$107:H$145,$C83)&lt;=0,0,求节点([1]基础状态预期!$D$107:$D$145,[1]基础状态预期!H$107:H$145,$C83)),0)</f>
        <v>0</v>
      </c>
      <c r="H83" s="32">
        <f>IFERROR(IF(求节点([1]基础状态预期!$D$107:$D$145,[1]基础状态预期!I$107:I$145,$C83)&lt;=0,0,求节点([1]基础状态预期!$D$107:$D$145,[1]基础状态预期!I$107:I$145,$C83)),0)</f>
        <v>0</v>
      </c>
      <c r="I83" s="32">
        <f>IFERROR(IF(求节点([1]基础状态预期!$D$107:$D$145,[1]基础状态预期!J$107:J$145,$C83)&lt;=0,0,求节点([1]基础状态预期!$D$107:$D$145,[1]基础状态预期!J$107:J$145,$C83)),0)</f>
        <v>6</v>
      </c>
      <c r="J83" s="32">
        <f>IFERROR(IF(求节点([1]基础状态预期!$D$107:$D$145,[1]基础状态预期!K$107:K$145,$C83)&lt;=0,0,求节点([1]基础状态预期!$D$107:$D$145,[1]基础状态预期!K$107:K$145,$C83)),0)</f>
        <v>0</v>
      </c>
      <c r="K83" s="32">
        <f>IFERROR(IF(求节点([1]基础状态预期!$D$107:$D$145,[1]基础状态预期!L$107:L$145,$C83)&lt;=0,0,求节点([1]基础状态预期!$D$107:$D$145,[1]基础状态预期!L$107:L$145,$C83)),0)</f>
        <v>0</v>
      </c>
      <c r="L83" s="32">
        <f>IFERROR(IF(求节点([1]基础状态预期!$D$107:$D$145,[1]基础状态预期!M$107:M$145,$C83)&lt;=0,0,求节点([1]基础状态预期!$D$107:$D$145,[1]基础状态预期!M$107:M$145,$C83)),0)</f>
        <v>0</v>
      </c>
      <c r="M83" s="32">
        <f>IFERROR(IF(求节点([1]基础状态预期!$D$107:$D$145,[1]基础状态预期!N$107:N$145,$C83)&lt;=0,0,求节点([1]基础状态预期!$D$107:$D$145,[1]基础状态预期!N$107:N$145,$C83)),0)</f>
        <v>0</v>
      </c>
      <c r="N83" s="32">
        <f>IFERROR(IF(求节点([1]基础状态预期!$D$107:$D$145,[1]基础状态预期!O$107:O$145,$C83)&lt;=0,0,求节点([1]基础状态预期!$D$107:$D$145,[1]基础状态预期!O$107:O$145,$C83)),0)</f>
        <v>4.7170546507452578</v>
      </c>
      <c r="O83" s="32">
        <f t="shared" si="24"/>
        <v>0</v>
      </c>
      <c r="P83" s="32">
        <f t="shared" si="25"/>
        <v>6</v>
      </c>
      <c r="Q83" s="32">
        <f t="shared" si="26"/>
        <v>10</v>
      </c>
      <c r="R83" s="32">
        <f t="shared" si="27"/>
        <v>22</v>
      </c>
      <c r="S83" s="32">
        <f t="shared" si="28"/>
        <v>82</v>
      </c>
      <c r="T83" s="32">
        <f>IFERROR(IF(求节点([1]基础状态预期!$D$107:$D$145,[1]基础状态预期!P$107:P$145,$C83)&lt;=0,0,求节点([1]基础状态预期!$D$107:$D$145,[1]基础状态预期!P$107:P$145,$C83)),0)</f>
        <v>0</v>
      </c>
      <c r="U83" s="32">
        <f>IFERROR(IF(求节点([1]基础状态预期!$D$107:$D$145,[1]基础状态预期!Q$107:Q$145,$C83)&lt;=0,0,求节点([1]基础状态预期!$D$107:$D$145,[1]基础状态预期!Q$107:Q$145,$C83)),0)</f>
        <v>0</v>
      </c>
      <c r="V83" s="32">
        <f>IFERROR(IF(求节点([1]基础状态预期!$D$107:$D$145,[1]基础状态预期!R$107:R$145,$C83)&lt;=0,0,求节点([1]基础状态预期!$D$107:$D$145,[1]基础状态预期!R$107:R$145,$C83)),0)</f>
        <v>3.12</v>
      </c>
      <c r="W83" s="32">
        <f>IFERROR(IF(求节点([1]基础状态预期!$D$107:$D$145,[1]基础状态预期!S$107:S$145,$C83)&lt;=0,0,求节点([1]基础状态预期!$D$107:$D$145,[1]基础状态预期!S$107:S$145,$C83)),0)</f>
        <v>3.12</v>
      </c>
      <c r="X83" s="32">
        <f>IFERROR(IF(求节点([1]基础状态预期!$D$107:$D$145,[1]基础状态预期!T$107:T$145,$C83)&lt;=0,0,求节点([1]基础状态预期!$D$107:$D$145,[1]基础状态预期!T$107:T$145,$C83)),0)</f>
        <v>3.12</v>
      </c>
      <c r="Y83" s="32">
        <f>IFERROR(IF(求节点([1]基础状态预期!$D$107:$D$145,[1]基础状态预期!U$107:U$145,$C83)&lt;=0,0,求节点([1]基础状态预期!$D$107:$D$145,[1]基础状态预期!U$107:U$145,$C83)),0)</f>
        <v>0</v>
      </c>
      <c r="Z83" s="32">
        <f>IFERROR(IF(求节点([1]基础状态预期!$D$107:$D$145,[1]基础状态预期!V$107:V$145,$C83)&lt;=0,0,求节点([1]基础状态预期!$D$107:$D$145,[1]基础状态预期!V$107:V$145,$C83)),0)</f>
        <v>0</v>
      </c>
      <c r="AA83" s="32">
        <f>IFERROR(IF(求节点([1]基础状态预期!$D$107:$D$145,[1]基础状态预期!W$107:W$145,$C83)&lt;=0,0,求节点([1]基础状态预期!$D$107:$D$145,[1]基础状态预期!W$107:W$145,$C83)),0)</f>
        <v>156</v>
      </c>
      <c r="AB83" s="32">
        <f>IFERROR(IF(求节点([1]基础状态预期!$D$107:$D$145,[1]基础状态预期!X$107:X$145,$C83)&lt;=0,0,求节点([1]基础状态预期!$D$107:$D$145,[1]基础状态预期!X$107:X$145,$C83)),0)</f>
        <v>156</v>
      </c>
      <c r="AC83" s="32">
        <f>IFERROR(IF(求节点([1]基础状态预期!$D$107:$D$145,[1]基础状态预期!Y$107:Y$145,$C83)&lt;=0,0,求节点([1]基础状态预期!$D$107:$D$145,[1]基础状态预期!Y$107:Y$145,$C83)),0)</f>
        <v>156</v>
      </c>
      <c r="AD83" s="32">
        <f>IFERROR(IF(求节点([1]基础状态预期!$D$107:$D$145,[1]基础状态预期!Z$107:Z$145,$C83)&lt;=0,0,求节点([1]基础状态预期!$D$107:$D$145,[1]基础状态预期!Z$107:Z$145,$C83)),0)</f>
        <v>0</v>
      </c>
      <c r="AE83" s="32">
        <f>IFERROR(IF(求节点([1]基础状态预期!$D$107:$D$145,[1]基础状态预期!AA$107:AA$145,$C83)&lt;=0,0,求节点([1]基础状态预期!$D$107:$D$145,[1]基础状态预期!AA$107:AA$145,$C83)),0)</f>
        <v>0</v>
      </c>
      <c r="AF83" s="32">
        <f>IFERROR(IF(求节点([1]基础状态预期!$D$107:$D$145,[1]基础状态预期!AB$107:AB$145,$C83)&lt;=0,0,求节点([1]基础状态预期!$D$107:$D$145,[1]基础状态预期!AB$107:AB$145,$C83)),0)</f>
        <v>1.3797907527961661</v>
      </c>
      <c r="AG83" s="32">
        <f>IFERROR(IF(求节点([1]基础状态预期!$D$107:$D$145,[1]基础状态预期!AC$107:AC$145,$C83)&lt;=0,0,求节点([1]基础状态预期!$D$107:$D$145,[1]基础状态预期!AC$107:AC$145,$C83)),0)</f>
        <v>1.3797907527961661</v>
      </c>
      <c r="AH83" s="32">
        <f>IFERROR(IF(求节点([1]基础状态预期!$D$107:$D$145,[1]基础状态预期!AD$107:AD$145,$C83)&lt;=0,0,求节点([1]基础状态预期!$D$107:$D$145,[1]基础状态预期!AD$107:AD$145,$C83)),0)</f>
        <v>2</v>
      </c>
      <c r="AI83" s="15">
        <f t="shared" si="20"/>
        <v>0</v>
      </c>
      <c r="AJ83" s="15">
        <f t="shared" si="20"/>
        <v>0</v>
      </c>
      <c r="AK83" s="15">
        <f t="shared" si="20"/>
        <v>2</v>
      </c>
      <c r="AL83" s="15">
        <f t="shared" si="20"/>
        <v>10</v>
      </c>
      <c r="AM83" s="15">
        <f t="shared" si="20"/>
        <v>80</v>
      </c>
      <c r="AN83" s="15">
        <v>0</v>
      </c>
      <c r="AO83" s="15">
        <f>IFERROR(IF(求节点([1]各r阵容卡情况!$F$57:$F$73,[1]各r阵容卡情况!G$57:G$73,$C83)&lt;=0,0,求节点([1]各r阵容卡情况!$F$57:$F$73,[1]各r阵容卡情况!G$57:G$73,$C83)),0)</f>
        <v>0</v>
      </c>
      <c r="AP83" s="15">
        <f>IFERROR(IF(求节点([1]各r阵容卡情况!$F$57:$F$73,[1]各r阵容卡情况!H$57:H$73,$C83)&lt;=0,0,求节点([1]各r阵容卡情况!$F$57:$F$73,[1]各r阵容卡情况!H$57:H$73,$C83)),0)</f>
        <v>4</v>
      </c>
      <c r="AQ83" s="15">
        <f>IFERROR(IF(求节点([1]各r阵容卡情况!$F$57:$F$73,[1]各r阵容卡情况!I$57:I$73,$C83)&lt;=0,0,求节点([1]各r阵容卡情况!$F$57:$F$73,[1]各r阵容卡情况!I$57:I$73,$C83)),0)</f>
        <v>20</v>
      </c>
      <c r="AR83" s="15">
        <f>IFERROR(IF(求节点([1]各r阵容卡情况!$F$57:$F$73,[1]各r阵容卡情况!J$57:J$73,$C83)&lt;=0,0,求节点([1]各r阵容卡情况!$F$57:$F$73,[1]各r阵容卡情况!J$57:J$73,$C83)),0)</f>
        <v>0</v>
      </c>
      <c r="AS83" s="15">
        <v>0</v>
      </c>
      <c r="AT83" s="15">
        <f>IFERROR(IF(求节点([1]各r阵容卡情况!$F$57:$F$73,[1]各r阵容卡情况!K$57:K$73,$C83)&lt;=0,0,求节点([1]各r阵容卡情况!$F$57:$F$73,[1]各r阵容卡情况!K$57:K$73,$C83)),0)</f>
        <v>3</v>
      </c>
      <c r="AU83" s="15">
        <f>IFERROR(IF(求节点([1]各r阵容卡情况!$F$57:$F$73,[1]各r阵容卡情况!L$57:L$73,$C83)&lt;=0,0,求节点([1]各r阵容卡情况!$F$57:$F$73,[1]各r阵容卡情况!L$57:L$73,$C83)),0)</f>
        <v>6</v>
      </c>
      <c r="AV83" s="15">
        <f>IFERROR(IF(求节点([1]各r阵容卡情况!$F$57:$F$73,[1]各r阵容卡情况!M$57:M$73,$C83)&lt;=0,0,求节点([1]各r阵容卡情况!$F$57:$F$73,[1]各r阵容卡情况!M$57:M$73,$C83)),0)</f>
        <v>6.1452278639041218</v>
      </c>
      <c r="AW83" s="15">
        <f>IFERROR(IF(求节点([1]各r阵容卡情况!$F$57:$F$73,[1]各r阵容卡情况!N$57:N$73,$C83)&lt;=0,0,求节点([1]各r阵容卡情况!$F$57:$F$73,[1]各r阵容卡情况!N$57:N$73,$C83)),0)</f>
        <v>4.7170546507452578</v>
      </c>
      <c r="AX83" s="15">
        <f t="shared" si="21"/>
        <v>0</v>
      </c>
      <c r="AY83" s="15">
        <f t="shared" si="21"/>
        <v>15</v>
      </c>
      <c r="AZ83" s="15">
        <f t="shared" si="21"/>
        <v>40</v>
      </c>
      <c r="BA83" s="15">
        <f t="shared" si="21"/>
        <v>65</v>
      </c>
      <c r="BB83" s="15">
        <f t="shared" si="21"/>
        <v>82</v>
      </c>
      <c r="BC83" s="15">
        <v>0</v>
      </c>
      <c r="BD83" s="15">
        <f>IFERROR(IF(求节点([1]各r阵容卡情况!$F$57:$F$73,[1]各r阵容卡情况!S$57:S$73,$C83)&lt;=0,0,求节点([1]各r阵容卡情况!$F$57:$F$73,[1]各r阵容卡情况!S$57:S$73,$C83)),0)</f>
        <v>3.12</v>
      </c>
      <c r="BE83" s="15">
        <f>IFERROR(IF(求节点([1]各r阵容卡情况!$F$57:$F$73,[1]各r阵容卡情况!T$57:T$73,$C83)&lt;=0,0,求节点([1]各r阵容卡情况!$F$57:$F$73,[1]各r阵容卡情况!T$57:T$73,$C83)),0)</f>
        <v>3.12</v>
      </c>
      <c r="BF83" s="15">
        <f>IFERROR(IF(求节点([1]各r阵容卡情况!$F$57:$F$73,[1]各r阵容卡情况!U$57:U$73,$C83)&lt;=0,0,求节点([1]各r阵容卡情况!$F$57:$F$73,[1]各r阵容卡情况!U$57:U$73,$C83)),0)</f>
        <v>3.12</v>
      </c>
      <c r="BG83" s="15">
        <f>IFERROR(IF(求节点([1]各r阵容卡情况!$F$57:$F$73,[1]各r阵容卡情况!V$57:V$73,$C83)&lt;=0,0,求节点([1]各r阵容卡情况!$F$57:$F$73,[1]各r阵容卡情况!V$57:V$73,$C83)),0)</f>
        <v>3.12</v>
      </c>
      <c r="BH83" s="15">
        <f t="shared" si="29"/>
        <v>10</v>
      </c>
      <c r="BI83" s="15">
        <f t="shared" si="29"/>
        <v>10</v>
      </c>
      <c r="BJ83" s="15">
        <f t="shared" si="30"/>
        <v>60</v>
      </c>
      <c r="BK83" s="15">
        <f t="shared" si="31"/>
        <v>78</v>
      </c>
      <c r="BL83" s="15">
        <f t="shared" si="31"/>
        <v>78</v>
      </c>
      <c r="BM83" s="15">
        <v>0</v>
      </c>
      <c r="BN83" s="15">
        <f>IFERROR(IF(求节点([1]各r阵容卡情况!$F$57:$F$73,[1]各r阵容卡情况!AA$57:AA$73,$C83)&lt;=0,0,求节点([1]各r阵容卡情况!$F$57:$F$73,[1]各r阵容卡情况!AA$57:AA$73,$C83)),0)</f>
        <v>0</v>
      </c>
      <c r="BO83" s="15">
        <f>IFERROR(IF(求节点([1]各r阵容卡情况!$F$57:$F$73,[1]各r阵容卡情况!AB$57:AB$73,$C83)&lt;=0,0,求节点([1]各r阵容卡情况!$F$57:$F$73,[1]各r阵容卡情况!AB$57:AB$73,$C83)),0)</f>
        <v>2</v>
      </c>
      <c r="BP83" s="15">
        <f>IFERROR(IF(求节点([1]各r阵容卡情况!$F$57:$F$73,[1]各r阵容卡情况!AC$57:AC$73,$C83)&lt;=0,0,求节点([1]各r阵容卡情况!$F$57:$F$73,[1]各r阵容卡情况!AC$57:AC$73,$C83)),0)</f>
        <v>2</v>
      </c>
      <c r="BQ83" s="15">
        <f>IFERROR(IF(求节点([1]各r阵容卡情况!$F$57:$F$73,[1]各r阵容卡情况!AD$57:AD$73,$C83)&lt;=0,0,求节点([1]各r阵容卡情况!$F$57:$F$73,[1]各r阵容卡情况!AD$57:AD$73,$C83)),0)</f>
        <v>2</v>
      </c>
      <c r="BR83" s="15">
        <f t="shared" si="22"/>
        <v>0</v>
      </c>
      <c r="BS83" s="15">
        <f t="shared" si="22"/>
        <v>0</v>
      </c>
      <c r="BT83" s="15">
        <f t="shared" si="22"/>
        <v>4</v>
      </c>
      <c r="BU83" s="15">
        <f t="shared" si="22"/>
        <v>30</v>
      </c>
      <c r="BV83" s="15">
        <f t="shared" si="22"/>
        <v>80</v>
      </c>
      <c r="CH83" s="27">
        <f t="shared" si="23"/>
        <v>0</v>
      </c>
      <c r="CI83" s="27">
        <f t="shared" si="23"/>
        <v>0</v>
      </c>
      <c r="CJ83" s="27">
        <f t="shared" si="23"/>
        <v>4</v>
      </c>
      <c r="CK83" s="27">
        <f t="shared" si="23"/>
        <v>20</v>
      </c>
      <c r="CL83" s="27">
        <f t="shared" si="23"/>
        <v>0</v>
      </c>
    </row>
    <row r="84" spans="3:90" x14ac:dyDescent="0.15">
      <c r="C84" s="15">
        <v>79</v>
      </c>
      <c r="D84" s="15">
        <v>30</v>
      </c>
      <c r="E84" s="32">
        <f>IFERROR(IF(求节点([1]基础状态预期!$D$107:$D$145,[1]基础状态预期!F$107:F$145,$C84)&lt;=0,0,求节点([1]基础状态预期!$D$107:$D$145,[1]基础状态预期!F$107:F$145,$C84)),0)</f>
        <v>0</v>
      </c>
      <c r="F84" s="32">
        <f>IFERROR(IF(求节点([1]基础状态预期!$D$107:$D$145,[1]基础状态预期!G$107:G$145,$C84)&lt;=0,0,求节点([1]基础状态预期!$D$107:$D$145,[1]基础状态预期!G$107:G$145,$C84)),0)</f>
        <v>0</v>
      </c>
      <c r="G84" s="32">
        <f>IFERROR(IF(求节点([1]基础状态预期!$D$107:$D$145,[1]基础状态预期!H$107:H$145,$C84)&lt;=0,0,求节点([1]基础状态预期!$D$107:$D$145,[1]基础状态预期!H$107:H$145,$C84)),0)</f>
        <v>0</v>
      </c>
      <c r="H84" s="32">
        <f>IFERROR(IF(求节点([1]基础状态预期!$D$107:$D$145,[1]基础状态预期!I$107:I$145,$C84)&lt;=0,0,求节点([1]基础状态预期!$D$107:$D$145,[1]基础状态预期!I$107:I$145,$C84)),0)</f>
        <v>0</v>
      </c>
      <c r="I84" s="32">
        <f>IFERROR(IF(求节点([1]基础状态预期!$D$107:$D$145,[1]基础状态预期!J$107:J$145,$C84)&lt;=0,0,求节点([1]基础状态预期!$D$107:$D$145,[1]基础状态预期!J$107:J$145,$C84)),0)</f>
        <v>6</v>
      </c>
      <c r="J84" s="32">
        <f>IFERROR(IF(求节点([1]基础状态预期!$D$107:$D$145,[1]基础状态预期!K$107:K$145,$C84)&lt;=0,0,求节点([1]基础状态预期!$D$107:$D$145,[1]基础状态预期!K$107:K$145,$C84)),0)</f>
        <v>0</v>
      </c>
      <c r="K84" s="32">
        <f>IFERROR(IF(求节点([1]基础状态预期!$D$107:$D$145,[1]基础状态预期!L$107:L$145,$C84)&lt;=0,0,求节点([1]基础状态预期!$D$107:$D$145,[1]基础状态预期!L$107:L$145,$C84)),0)</f>
        <v>0</v>
      </c>
      <c r="L84" s="32">
        <f>IFERROR(IF(求节点([1]基础状态预期!$D$107:$D$145,[1]基础状态预期!M$107:M$145,$C84)&lt;=0,0,求节点([1]基础状态预期!$D$107:$D$145,[1]基础状态预期!M$107:M$145,$C84)),0)</f>
        <v>0</v>
      </c>
      <c r="M84" s="32">
        <f>IFERROR(IF(求节点([1]基础状态预期!$D$107:$D$145,[1]基础状态预期!N$107:N$145,$C84)&lt;=0,0,求节点([1]基础状态预期!$D$107:$D$145,[1]基础状态预期!N$107:N$145,$C84)),0)</f>
        <v>0</v>
      </c>
      <c r="N84" s="32">
        <f>IFERROR(IF(求节点([1]基础状态预期!$D$107:$D$145,[1]基础状态预期!O$107:O$145,$C84)&lt;=0,0,求节点([1]基础状态预期!$D$107:$D$145,[1]基础状态预期!O$107:O$145,$C84)),0)</f>
        <v>4.9532650971646728</v>
      </c>
      <c r="O84" s="32">
        <f t="shared" si="24"/>
        <v>0</v>
      </c>
      <c r="P84" s="32">
        <f t="shared" si="25"/>
        <v>6</v>
      </c>
      <c r="Q84" s="32">
        <f t="shared" si="26"/>
        <v>10</v>
      </c>
      <c r="R84" s="32">
        <f t="shared" si="27"/>
        <v>22</v>
      </c>
      <c r="S84" s="32">
        <f t="shared" si="28"/>
        <v>82</v>
      </c>
      <c r="T84" s="32">
        <f>IFERROR(IF(求节点([1]基础状态预期!$D$107:$D$145,[1]基础状态预期!P$107:P$145,$C84)&lt;=0,0,求节点([1]基础状态预期!$D$107:$D$145,[1]基础状态预期!P$107:P$145,$C84)),0)</f>
        <v>0</v>
      </c>
      <c r="U84" s="32">
        <f>IFERROR(IF(求节点([1]基础状态预期!$D$107:$D$145,[1]基础状态预期!Q$107:Q$145,$C84)&lt;=0,0,求节点([1]基础状态预期!$D$107:$D$145,[1]基础状态预期!Q$107:Q$145,$C84)),0)</f>
        <v>0</v>
      </c>
      <c r="V84" s="32">
        <f>IFERROR(IF(求节点([1]基础状态预期!$D$107:$D$145,[1]基础状态预期!R$107:R$145,$C84)&lt;=0,0,求节点([1]基础状态预期!$D$107:$D$145,[1]基础状态预期!R$107:R$145,$C84)),0)</f>
        <v>3.1599999999999993</v>
      </c>
      <c r="W84" s="32">
        <f>IFERROR(IF(求节点([1]基础状态预期!$D$107:$D$145,[1]基础状态预期!S$107:S$145,$C84)&lt;=0,0,求节点([1]基础状态预期!$D$107:$D$145,[1]基础状态预期!S$107:S$145,$C84)),0)</f>
        <v>3.1599999999999993</v>
      </c>
      <c r="X84" s="32">
        <f>IFERROR(IF(求节点([1]基础状态预期!$D$107:$D$145,[1]基础状态预期!T$107:T$145,$C84)&lt;=0,0,求节点([1]基础状态预期!$D$107:$D$145,[1]基础状态预期!T$107:T$145,$C84)),0)</f>
        <v>3.16</v>
      </c>
      <c r="Y84" s="32">
        <f>IFERROR(IF(求节点([1]基础状态预期!$D$107:$D$145,[1]基础状态预期!U$107:U$145,$C84)&lt;=0,0,求节点([1]基础状态预期!$D$107:$D$145,[1]基础状态预期!U$107:U$145,$C84)),0)</f>
        <v>0</v>
      </c>
      <c r="Z84" s="32">
        <f>IFERROR(IF(求节点([1]基础状态预期!$D$107:$D$145,[1]基础状态预期!V$107:V$145,$C84)&lt;=0,0,求节点([1]基础状态预期!$D$107:$D$145,[1]基础状态预期!V$107:V$145,$C84)),0)</f>
        <v>0</v>
      </c>
      <c r="AA84" s="32">
        <f>IFERROR(IF(求节点([1]基础状态预期!$D$107:$D$145,[1]基础状态预期!W$107:W$145,$C84)&lt;=0,0,求节点([1]基础状态预期!$D$107:$D$145,[1]基础状态预期!W$107:W$145,$C84)),0)</f>
        <v>158</v>
      </c>
      <c r="AB84" s="32">
        <f>IFERROR(IF(求节点([1]基础状态预期!$D$107:$D$145,[1]基础状态预期!X$107:X$145,$C84)&lt;=0,0,求节点([1]基础状态预期!$D$107:$D$145,[1]基础状态预期!X$107:X$145,$C84)),0)</f>
        <v>158</v>
      </c>
      <c r="AC84" s="32">
        <f>IFERROR(IF(求节点([1]基础状态预期!$D$107:$D$145,[1]基础状态预期!Y$107:Y$145,$C84)&lt;=0,0,求节点([1]基础状态预期!$D$107:$D$145,[1]基础状态预期!Y$107:Y$145,$C84)),0)</f>
        <v>158</v>
      </c>
      <c r="AD84" s="32">
        <f>IFERROR(IF(求节点([1]基础状态预期!$D$107:$D$145,[1]基础状态预期!Z$107:Z$145,$C84)&lt;=0,0,求节点([1]基础状态预期!$D$107:$D$145,[1]基础状态预期!Z$107:Z$145,$C84)),0)</f>
        <v>0</v>
      </c>
      <c r="AE84" s="32">
        <f>IFERROR(IF(求节点([1]基础状态预期!$D$107:$D$145,[1]基础状态预期!AA$107:AA$145,$C84)&lt;=0,0,求节点([1]基础状态预期!$D$107:$D$145,[1]基础状态预期!AA$107:AA$145,$C84)),0)</f>
        <v>0</v>
      </c>
      <c r="AF84" s="32">
        <f>IFERROR(IF(求节点([1]基础状态预期!$D$107:$D$145,[1]基础状态预期!AB$107:AB$145,$C84)&lt;=0,0,求节点([1]基础状态预期!$D$107:$D$145,[1]基础状态预期!AB$107:AB$145,$C84)),0)</f>
        <v>1.3974803778320144</v>
      </c>
      <c r="AG84" s="32">
        <f>IFERROR(IF(求节点([1]基础状态预期!$D$107:$D$145,[1]基础状态预期!AC$107:AC$145,$C84)&lt;=0,0,求节点([1]基础状态预期!$D$107:$D$145,[1]基础状态预期!AC$107:AC$145,$C84)),0)</f>
        <v>1.3974803778320144</v>
      </c>
      <c r="AH84" s="32">
        <f>IFERROR(IF(求节点([1]基础状态预期!$D$107:$D$145,[1]基础状态预期!AD$107:AD$145,$C84)&lt;=0,0,求节点([1]基础状态预期!$D$107:$D$145,[1]基础状态预期!AD$107:AD$145,$C84)),0)</f>
        <v>2</v>
      </c>
      <c r="AI84" s="15">
        <f t="shared" si="20"/>
        <v>0</v>
      </c>
      <c r="AJ84" s="15">
        <f t="shared" si="20"/>
        <v>0</v>
      </c>
      <c r="AK84" s="15">
        <f t="shared" si="20"/>
        <v>2</v>
      </c>
      <c r="AL84" s="15">
        <f t="shared" si="20"/>
        <v>10</v>
      </c>
      <c r="AM84" s="15">
        <f t="shared" si="20"/>
        <v>80</v>
      </c>
      <c r="AN84" s="15">
        <v>0</v>
      </c>
      <c r="AO84" s="15">
        <f>IFERROR(IF(求节点([1]各r阵容卡情况!$F$57:$F$73,[1]各r阵容卡情况!G$57:G$73,$C84)&lt;=0,0,求节点([1]各r阵容卡情况!$F$57:$F$73,[1]各r阵容卡情况!G$57:G$73,$C84)),0)</f>
        <v>0</v>
      </c>
      <c r="AP84" s="15">
        <f>IFERROR(IF(求节点([1]各r阵容卡情况!$F$57:$F$73,[1]各r阵容卡情况!H$57:H$73,$C84)&lt;=0,0,求节点([1]各r阵容卡情况!$F$57:$F$73,[1]各r阵容卡情况!H$57:H$73,$C84)),0)</f>
        <v>4</v>
      </c>
      <c r="AQ84" s="15">
        <f>IFERROR(IF(求节点([1]各r阵容卡情况!$F$57:$F$73,[1]各r阵容卡情况!I$57:I$73,$C84)&lt;=0,0,求节点([1]各r阵容卡情况!$F$57:$F$73,[1]各r阵容卡情况!I$57:I$73,$C84)),0)</f>
        <v>20</v>
      </c>
      <c r="AR84" s="15">
        <f>IFERROR(IF(求节点([1]各r阵容卡情况!$F$57:$F$73,[1]各r阵容卡情况!J$57:J$73,$C84)&lt;=0,0,求节点([1]各r阵容卡情况!$F$57:$F$73,[1]各r阵容卡情况!J$57:J$73,$C84)),0)</f>
        <v>0</v>
      </c>
      <c r="AS84" s="15">
        <v>0</v>
      </c>
      <c r="AT84" s="15">
        <f>IFERROR(IF(求节点([1]各r阵容卡情况!$F$57:$F$73,[1]各r阵容卡情况!K$57:K$73,$C84)&lt;=0,0,求节点([1]各r阵容卡情况!$F$57:$F$73,[1]各r阵容卡情况!K$57:K$73,$C84)),0)</f>
        <v>3</v>
      </c>
      <c r="AU84" s="15">
        <f>IFERROR(IF(求节点([1]各r阵容卡情况!$F$57:$F$73,[1]各r阵容卡情况!L$57:L$73,$C84)&lt;=0,0,求节点([1]各r阵容卡情况!$F$57:$F$73,[1]各r阵容卡情况!L$57:L$73,$C84)),0)</f>
        <v>6</v>
      </c>
      <c r="AV84" s="15">
        <f>IFERROR(IF(求节点([1]各r阵容卡情况!$F$57:$F$73,[1]各r阵容卡情况!M$57:M$73,$C84)&lt;=0,0,求节点([1]各r阵容卡情况!$F$57:$F$73,[1]各r阵容卡情况!M$57:M$73,$C84)),0)</f>
        <v>6.2738223698386868</v>
      </c>
      <c r="AW84" s="15">
        <f>IFERROR(IF(求节点([1]各r阵容卡情况!$F$57:$F$73,[1]各r阵容卡情况!N$57:N$73,$C84)&lt;=0,0,求节点([1]各r阵容卡情况!$F$57:$F$73,[1]各r阵容卡情况!N$57:N$73,$C84)),0)</f>
        <v>4.9532650971646728</v>
      </c>
      <c r="AX84" s="15">
        <f t="shared" si="21"/>
        <v>0</v>
      </c>
      <c r="AY84" s="15">
        <f t="shared" si="21"/>
        <v>15</v>
      </c>
      <c r="AZ84" s="15">
        <f t="shared" si="21"/>
        <v>40</v>
      </c>
      <c r="BA84" s="15">
        <f t="shared" si="21"/>
        <v>65</v>
      </c>
      <c r="BB84" s="15">
        <f t="shared" si="21"/>
        <v>82</v>
      </c>
      <c r="BC84" s="15">
        <v>0</v>
      </c>
      <c r="BD84" s="15">
        <f>IFERROR(IF(求节点([1]各r阵容卡情况!$F$57:$F$73,[1]各r阵容卡情况!S$57:S$73,$C84)&lt;=0,0,求节点([1]各r阵容卡情况!$F$57:$F$73,[1]各r阵容卡情况!S$57:S$73,$C84)),0)</f>
        <v>3.16</v>
      </c>
      <c r="BE84" s="15">
        <f>IFERROR(IF(求节点([1]各r阵容卡情况!$F$57:$F$73,[1]各r阵容卡情况!T$57:T$73,$C84)&lt;=0,0,求节点([1]各r阵容卡情况!$F$57:$F$73,[1]各r阵容卡情况!T$57:T$73,$C84)),0)</f>
        <v>3.16</v>
      </c>
      <c r="BF84" s="15">
        <f>IFERROR(IF(求节点([1]各r阵容卡情况!$F$57:$F$73,[1]各r阵容卡情况!U$57:U$73,$C84)&lt;=0,0,求节点([1]各r阵容卡情况!$F$57:$F$73,[1]各r阵容卡情况!U$57:U$73,$C84)),0)</f>
        <v>3.16</v>
      </c>
      <c r="BG84" s="15">
        <f>IFERROR(IF(求节点([1]各r阵容卡情况!$F$57:$F$73,[1]各r阵容卡情况!V$57:V$73,$C84)&lt;=0,0,求节点([1]各r阵容卡情况!$F$57:$F$73,[1]各r阵容卡情况!V$57:V$73,$C84)),0)</f>
        <v>3.16</v>
      </c>
      <c r="BH84" s="15">
        <f t="shared" si="29"/>
        <v>10</v>
      </c>
      <c r="BI84" s="15">
        <f t="shared" si="29"/>
        <v>10</v>
      </c>
      <c r="BJ84" s="15">
        <f t="shared" si="30"/>
        <v>60</v>
      </c>
      <c r="BK84" s="15">
        <f t="shared" si="31"/>
        <v>79</v>
      </c>
      <c r="BL84" s="15">
        <f t="shared" si="31"/>
        <v>79</v>
      </c>
      <c r="BM84" s="15">
        <v>0</v>
      </c>
      <c r="BN84" s="15">
        <f>IFERROR(IF(求节点([1]各r阵容卡情况!$F$57:$F$73,[1]各r阵容卡情况!AA$57:AA$73,$C84)&lt;=0,0,求节点([1]各r阵容卡情况!$F$57:$F$73,[1]各r阵容卡情况!AA$57:AA$73,$C84)),0)</f>
        <v>0</v>
      </c>
      <c r="BO84" s="15">
        <f>IFERROR(IF(求节点([1]各r阵容卡情况!$F$57:$F$73,[1]各r阵容卡情况!AB$57:AB$73,$C84)&lt;=0,0,求节点([1]各r阵容卡情况!$F$57:$F$73,[1]各r阵容卡情况!AB$57:AB$73,$C84)),0)</f>
        <v>2</v>
      </c>
      <c r="BP84" s="15">
        <f>IFERROR(IF(求节点([1]各r阵容卡情况!$F$57:$F$73,[1]各r阵容卡情况!AC$57:AC$73,$C84)&lt;=0,0,求节点([1]各r阵容卡情况!$F$57:$F$73,[1]各r阵容卡情况!AC$57:AC$73,$C84)),0)</f>
        <v>2</v>
      </c>
      <c r="BQ84" s="15">
        <f>IFERROR(IF(求节点([1]各r阵容卡情况!$F$57:$F$73,[1]各r阵容卡情况!AD$57:AD$73,$C84)&lt;=0,0,求节点([1]各r阵容卡情况!$F$57:$F$73,[1]各r阵容卡情况!AD$57:AD$73,$C84)),0)</f>
        <v>2</v>
      </c>
      <c r="BR84" s="15">
        <f t="shared" si="22"/>
        <v>0</v>
      </c>
      <c r="BS84" s="15">
        <f t="shared" si="22"/>
        <v>0</v>
      </c>
      <c r="BT84" s="15">
        <f t="shared" si="22"/>
        <v>4</v>
      </c>
      <c r="BU84" s="15">
        <f t="shared" si="22"/>
        <v>30</v>
      </c>
      <c r="BV84" s="15">
        <f t="shared" si="22"/>
        <v>80</v>
      </c>
      <c r="CH84" s="27">
        <f t="shared" si="23"/>
        <v>0</v>
      </c>
      <c r="CI84" s="27">
        <f t="shared" si="23"/>
        <v>0</v>
      </c>
      <c r="CJ84" s="27">
        <f t="shared" si="23"/>
        <v>4</v>
      </c>
      <c r="CK84" s="27">
        <f t="shared" si="23"/>
        <v>20</v>
      </c>
      <c r="CL84" s="27">
        <f t="shared" si="23"/>
        <v>0</v>
      </c>
    </row>
    <row r="85" spans="3:90" x14ac:dyDescent="0.15">
      <c r="C85" s="15">
        <v>80</v>
      </c>
      <c r="D85" s="15">
        <v>30</v>
      </c>
      <c r="E85" s="32">
        <f>IFERROR(IF(求节点([1]基础状态预期!$D$107:$D$145,[1]基础状态预期!F$107:F$145,$C85)&lt;=0,0,求节点([1]基础状态预期!$D$107:$D$145,[1]基础状态预期!F$107:F$145,$C85)),0)</f>
        <v>0</v>
      </c>
      <c r="F85" s="32">
        <f>IFERROR(IF(求节点([1]基础状态预期!$D$107:$D$145,[1]基础状态预期!G$107:G$145,$C85)&lt;=0,0,求节点([1]基础状态预期!$D$107:$D$145,[1]基础状态预期!G$107:G$145,$C85)),0)</f>
        <v>0</v>
      </c>
      <c r="G85" s="32">
        <f>IFERROR(IF(求节点([1]基础状态预期!$D$107:$D$145,[1]基础状态预期!H$107:H$145,$C85)&lt;=0,0,求节点([1]基础状态预期!$D$107:$D$145,[1]基础状态预期!H$107:H$145,$C85)),0)</f>
        <v>0</v>
      </c>
      <c r="H85" s="32">
        <f>IFERROR(IF(求节点([1]基础状态预期!$D$107:$D$145,[1]基础状态预期!I$107:I$145,$C85)&lt;=0,0,求节点([1]基础状态预期!$D$107:$D$145,[1]基础状态预期!I$107:I$145,$C85)),0)</f>
        <v>0</v>
      </c>
      <c r="I85" s="32">
        <f>IFERROR(IF(求节点([1]基础状态预期!$D$107:$D$145,[1]基础状态预期!J$107:J$145,$C85)&lt;=0,0,求节点([1]基础状态预期!$D$107:$D$145,[1]基础状态预期!J$107:J$145,$C85)),0)</f>
        <v>6</v>
      </c>
      <c r="J85" s="32">
        <f>IFERROR(IF(求节点([1]基础状态预期!$D$107:$D$145,[1]基础状态预期!K$107:K$145,$C85)&lt;=0,0,求节点([1]基础状态预期!$D$107:$D$145,[1]基础状态预期!K$107:K$145,$C85)),0)</f>
        <v>0</v>
      </c>
      <c r="K85" s="32">
        <f>IFERROR(IF(求节点([1]基础状态预期!$D$107:$D$145,[1]基础状态预期!L$107:L$145,$C85)&lt;=0,0,求节点([1]基础状态预期!$D$107:$D$145,[1]基础状态预期!L$107:L$145,$C85)),0)</f>
        <v>0</v>
      </c>
      <c r="L85" s="32">
        <f>IFERROR(IF(求节点([1]基础状态预期!$D$107:$D$145,[1]基础状态预期!M$107:M$145,$C85)&lt;=0,0,求节点([1]基础状态预期!$D$107:$D$145,[1]基础状态预期!M$107:M$145,$C85)),0)</f>
        <v>0</v>
      </c>
      <c r="M85" s="32">
        <f>IFERROR(IF(求节点([1]基础状态预期!$D$107:$D$145,[1]基础状态预期!N$107:N$145,$C85)&lt;=0,0,求节点([1]基础状态预期!$D$107:$D$145,[1]基础状态预期!N$107:N$145,$C85)),0)</f>
        <v>0</v>
      </c>
      <c r="N85" s="32">
        <f>IFERROR(IF(求节点([1]基础状态预期!$D$107:$D$145,[1]基础状态预期!O$107:O$145,$C85)&lt;=0,0,求节点([1]基础状态预期!$D$107:$D$145,[1]基础状态预期!O$107:O$145,$C85)),0)</f>
        <v>5.1894755435840887</v>
      </c>
      <c r="O85" s="32">
        <f t="shared" si="24"/>
        <v>0</v>
      </c>
      <c r="P85" s="32">
        <f t="shared" si="25"/>
        <v>6</v>
      </c>
      <c r="Q85" s="32">
        <f t="shared" si="26"/>
        <v>10</v>
      </c>
      <c r="R85" s="32">
        <f t="shared" si="27"/>
        <v>22</v>
      </c>
      <c r="S85" s="32">
        <f t="shared" si="28"/>
        <v>90</v>
      </c>
      <c r="T85" s="32">
        <f>IFERROR(IF(求节点([1]基础状态预期!$D$107:$D$145,[1]基础状态预期!P$107:P$145,$C85)&lt;=0,0,求节点([1]基础状态预期!$D$107:$D$145,[1]基础状态预期!P$107:P$145,$C85)),0)</f>
        <v>0</v>
      </c>
      <c r="U85" s="32">
        <f>IFERROR(IF(求节点([1]基础状态预期!$D$107:$D$145,[1]基础状态预期!Q$107:Q$145,$C85)&lt;=0,0,求节点([1]基础状态预期!$D$107:$D$145,[1]基础状态预期!Q$107:Q$145,$C85)),0)</f>
        <v>0</v>
      </c>
      <c r="V85" s="32">
        <f>IFERROR(IF(求节点([1]基础状态预期!$D$107:$D$145,[1]基础状态预期!R$107:R$145,$C85)&lt;=0,0,求节点([1]基础状态预期!$D$107:$D$145,[1]基础状态预期!R$107:R$145,$C85)),0)</f>
        <v>3.1999999999999993</v>
      </c>
      <c r="W85" s="32">
        <f>IFERROR(IF(求节点([1]基础状态预期!$D$107:$D$145,[1]基础状态预期!S$107:S$145,$C85)&lt;=0,0,求节点([1]基础状态预期!$D$107:$D$145,[1]基础状态预期!S$107:S$145,$C85)),0)</f>
        <v>3.1999999999999993</v>
      </c>
      <c r="X85" s="32">
        <f>IFERROR(IF(求节点([1]基础状态预期!$D$107:$D$145,[1]基础状态预期!T$107:T$145,$C85)&lt;=0,0,求节点([1]基础状态预期!$D$107:$D$145,[1]基础状态预期!T$107:T$145,$C85)),0)</f>
        <v>3.2</v>
      </c>
      <c r="Y85" s="32">
        <f>IFERROR(IF(求节点([1]基础状态预期!$D$107:$D$145,[1]基础状态预期!U$107:U$145,$C85)&lt;=0,0,求节点([1]基础状态预期!$D$107:$D$145,[1]基础状态预期!U$107:U$145,$C85)),0)</f>
        <v>0</v>
      </c>
      <c r="Z85" s="32">
        <f>IFERROR(IF(求节点([1]基础状态预期!$D$107:$D$145,[1]基础状态预期!V$107:V$145,$C85)&lt;=0,0,求节点([1]基础状态预期!$D$107:$D$145,[1]基础状态预期!V$107:V$145,$C85)),0)</f>
        <v>0</v>
      </c>
      <c r="AA85" s="32">
        <f>IFERROR(IF(求节点([1]基础状态预期!$D$107:$D$145,[1]基础状态预期!W$107:W$145,$C85)&lt;=0,0,求节点([1]基础状态预期!$D$107:$D$145,[1]基础状态预期!W$107:W$145,$C85)),0)</f>
        <v>160</v>
      </c>
      <c r="AB85" s="32">
        <f>IFERROR(IF(求节点([1]基础状态预期!$D$107:$D$145,[1]基础状态预期!X$107:X$145,$C85)&lt;=0,0,求节点([1]基础状态预期!$D$107:$D$145,[1]基础状态预期!X$107:X$145,$C85)),0)</f>
        <v>160</v>
      </c>
      <c r="AC85" s="32">
        <f>IFERROR(IF(求节点([1]基础状态预期!$D$107:$D$145,[1]基础状态预期!Y$107:Y$145,$C85)&lt;=0,0,求节点([1]基础状态预期!$D$107:$D$145,[1]基础状态预期!Y$107:Y$145,$C85)),0)</f>
        <v>160</v>
      </c>
      <c r="AD85" s="32">
        <f>IFERROR(IF(求节点([1]基础状态预期!$D$107:$D$145,[1]基础状态预期!Z$107:Z$145,$C85)&lt;=0,0,求节点([1]基础状态预期!$D$107:$D$145,[1]基础状态预期!Z$107:Z$145,$C85)),0)</f>
        <v>0</v>
      </c>
      <c r="AE85" s="32">
        <f>IFERROR(IF(求节点([1]基础状态预期!$D$107:$D$145,[1]基础状态预期!AA$107:AA$145,$C85)&lt;=0,0,求节点([1]基础状态预期!$D$107:$D$145,[1]基础状态预期!AA$107:AA$145,$C85)),0)</f>
        <v>0</v>
      </c>
      <c r="AF85" s="32">
        <f>IFERROR(IF(求节点([1]基础状态预期!$D$107:$D$145,[1]基础状态预期!AB$107:AB$145,$C85)&lt;=0,0,求节点([1]基础状态预期!$D$107:$D$145,[1]基础状态预期!AB$107:AB$145,$C85)),0)</f>
        <v>1.4151700028678627</v>
      </c>
      <c r="AG85" s="32">
        <f>IFERROR(IF(求节点([1]基础状态预期!$D$107:$D$145,[1]基础状态预期!AC$107:AC$145,$C85)&lt;=0,0,求节点([1]基础状态预期!$D$107:$D$145,[1]基础状态预期!AC$107:AC$145,$C85)),0)</f>
        <v>1.4151700028678627</v>
      </c>
      <c r="AH85" s="32">
        <f>IFERROR(IF(求节点([1]基础状态预期!$D$107:$D$145,[1]基础状态预期!AD$107:AD$145,$C85)&lt;=0,0,求节点([1]基础状态预期!$D$107:$D$145,[1]基础状态预期!AD$107:AD$145,$C85)),0)</f>
        <v>2</v>
      </c>
      <c r="AI85" s="15">
        <f t="shared" si="20"/>
        <v>0</v>
      </c>
      <c r="AJ85" s="15">
        <f t="shared" si="20"/>
        <v>0</v>
      </c>
      <c r="AK85" s="15">
        <f t="shared" si="20"/>
        <v>2</v>
      </c>
      <c r="AL85" s="15">
        <f t="shared" si="20"/>
        <v>10</v>
      </c>
      <c r="AM85" s="15">
        <f t="shared" si="20"/>
        <v>80</v>
      </c>
      <c r="AN85" s="15">
        <v>0</v>
      </c>
      <c r="AO85" s="15">
        <f>IFERROR(IF(求节点([1]各r阵容卡情况!$F$57:$F$73,[1]各r阵容卡情况!G$57:G$73,$C85)&lt;=0,0,求节点([1]各r阵容卡情况!$F$57:$F$73,[1]各r阵容卡情况!G$57:G$73,$C85)),0)</f>
        <v>0</v>
      </c>
      <c r="AP85" s="15">
        <f>IFERROR(IF(求节点([1]各r阵容卡情况!$F$57:$F$73,[1]各r阵容卡情况!H$57:H$73,$C85)&lt;=0,0,求节点([1]各r阵容卡情况!$F$57:$F$73,[1]各r阵容卡情况!H$57:H$73,$C85)),0)</f>
        <v>4</v>
      </c>
      <c r="AQ85" s="15">
        <f>IFERROR(IF(求节点([1]各r阵容卡情况!$F$57:$F$73,[1]各r阵容卡情况!I$57:I$73,$C85)&lt;=0,0,求节点([1]各r阵容卡情况!$F$57:$F$73,[1]各r阵容卡情况!I$57:I$73,$C85)),0)</f>
        <v>20</v>
      </c>
      <c r="AR85" s="15">
        <f>IFERROR(IF(求节点([1]各r阵容卡情况!$F$57:$F$73,[1]各r阵容卡情况!J$57:J$73,$C85)&lt;=0,0,求节点([1]各r阵容卡情况!$F$57:$F$73,[1]各r阵容卡情况!J$57:J$73,$C85)),0)</f>
        <v>0</v>
      </c>
      <c r="AS85" s="15">
        <v>0</v>
      </c>
      <c r="AT85" s="15">
        <f>IFERROR(IF(求节点([1]各r阵容卡情况!$F$57:$F$73,[1]各r阵容卡情况!K$57:K$73,$C85)&lt;=0,0,求节点([1]各r阵容卡情况!$F$57:$F$73,[1]各r阵容卡情况!K$57:K$73,$C85)),0)</f>
        <v>3</v>
      </c>
      <c r="AU85" s="15">
        <f>IFERROR(IF(求节点([1]各r阵容卡情况!$F$57:$F$73,[1]各r阵容卡情况!L$57:L$73,$C85)&lt;=0,0,求节点([1]各r阵容卡情况!$F$57:$F$73,[1]各r阵容卡情况!L$57:L$73,$C85)),0)</f>
        <v>6</v>
      </c>
      <c r="AV85" s="15">
        <f>IFERROR(IF(求节点([1]各r阵容卡情况!$F$57:$F$73,[1]各r阵容卡情况!M$57:M$73,$C85)&lt;=0,0,求节点([1]各r阵容卡情况!$F$57:$F$73,[1]各r阵容卡情况!M$57:M$73,$C85)),0)</f>
        <v>6.4024168757732509</v>
      </c>
      <c r="AW85" s="15">
        <f>IFERROR(IF(求节点([1]各r阵容卡情况!$F$57:$F$73,[1]各r阵容卡情况!N$57:N$73,$C85)&lt;=0,0,求节点([1]各r阵容卡情况!$F$57:$F$73,[1]各r阵容卡情况!N$57:N$73,$C85)),0)</f>
        <v>5.1894755435840887</v>
      </c>
      <c r="AX85" s="15">
        <f t="shared" si="21"/>
        <v>0</v>
      </c>
      <c r="AY85" s="15">
        <f t="shared" si="21"/>
        <v>15</v>
      </c>
      <c r="AZ85" s="15">
        <f t="shared" si="21"/>
        <v>40</v>
      </c>
      <c r="BA85" s="15">
        <f t="shared" si="21"/>
        <v>65</v>
      </c>
      <c r="BB85" s="15">
        <f t="shared" si="21"/>
        <v>90</v>
      </c>
      <c r="BC85" s="15">
        <v>0</v>
      </c>
      <c r="BD85" s="15">
        <f>IFERROR(IF(求节点([1]各r阵容卡情况!$F$57:$F$73,[1]各r阵容卡情况!S$57:S$73,$C85)&lt;=0,0,求节点([1]各r阵容卡情况!$F$57:$F$73,[1]各r阵容卡情况!S$57:S$73,$C85)),0)</f>
        <v>3.2</v>
      </c>
      <c r="BE85" s="15">
        <f>IFERROR(IF(求节点([1]各r阵容卡情况!$F$57:$F$73,[1]各r阵容卡情况!T$57:T$73,$C85)&lt;=0,0,求节点([1]各r阵容卡情况!$F$57:$F$73,[1]各r阵容卡情况!T$57:T$73,$C85)),0)</f>
        <v>3.2</v>
      </c>
      <c r="BF85" s="15">
        <f>IFERROR(IF(求节点([1]各r阵容卡情况!$F$57:$F$73,[1]各r阵容卡情况!U$57:U$73,$C85)&lt;=0,0,求节点([1]各r阵容卡情况!$F$57:$F$73,[1]各r阵容卡情况!U$57:U$73,$C85)),0)</f>
        <v>3.2</v>
      </c>
      <c r="BG85" s="15">
        <f>IFERROR(IF(求节点([1]各r阵容卡情况!$F$57:$F$73,[1]各r阵容卡情况!V$57:V$73,$C85)&lt;=0,0,求节点([1]各r阵容卡情况!$F$57:$F$73,[1]各r阵容卡情况!V$57:V$73,$C85)),0)</f>
        <v>3.2</v>
      </c>
      <c r="BH85" s="15">
        <f t="shared" si="29"/>
        <v>10</v>
      </c>
      <c r="BI85" s="15">
        <f t="shared" si="29"/>
        <v>10</v>
      </c>
      <c r="BJ85" s="15">
        <f t="shared" si="30"/>
        <v>60</v>
      </c>
      <c r="BK85" s="15">
        <f t="shared" si="31"/>
        <v>80</v>
      </c>
      <c r="BL85" s="15">
        <f t="shared" si="31"/>
        <v>80</v>
      </c>
      <c r="BM85" s="15">
        <v>0</v>
      </c>
      <c r="BN85" s="15">
        <f>IFERROR(IF(求节点([1]各r阵容卡情况!$F$57:$F$73,[1]各r阵容卡情况!AA$57:AA$73,$C85)&lt;=0,0,求节点([1]各r阵容卡情况!$F$57:$F$73,[1]各r阵容卡情况!AA$57:AA$73,$C85)),0)</f>
        <v>0</v>
      </c>
      <c r="BO85" s="15">
        <f>IFERROR(IF(求节点([1]各r阵容卡情况!$F$57:$F$73,[1]各r阵容卡情况!AB$57:AB$73,$C85)&lt;=0,0,求节点([1]各r阵容卡情况!$F$57:$F$73,[1]各r阵容卡情况!AB$57:AB$73,$C85)),0)</f>
        <v>2</v>
      </c>
      <c r="BP85" s="15">
        <f>IFERROR(IF(求节点([1]各r阵容卡情况!$F$57:$F$73,[1]各r阵容卡情况!AC$57:AC$73,$C85)&lt;=0,0,求节点([1]各r阵容卡情况!$F$57:$F$73,[1]各r阵容卡情况!AC$57:AC$73,$C85)),0)</f>
        <v>2</v>
      </c>
      <c r="BQ85" s="15">
        <f>IFERROR(IF(求节点([1]各r阵容卡情况!$F$57:$F$73,[1]各r阵容卡情况!AD$57:AD$73,$C85)&lt;=0,0,求节点([1]各r阵容卡情况!$F$57:$F$73,[1]各r阵容卡情况!AD$57:AD$73,$C85)),0)</f>
        <v>2</v>
      </c>
      <c r="BR85" s="15">
        <f t="shared" si="22"/>
        <v>0</v>
      </c>
      <c r="BS85" s="15">
        <f t="shared" si="22"/>
        <v>0</v>
      </c>
      <c r="BT85" s="15">
        <f t="shared" si="22"/>
        <v>4</v>
      </c>
      <c r="BU85" s="15">
        <f t="shared" si="22"/>
        <v>30</v>
      </c>
      <c r="BV85" s="15">
        <f t="shared" si="22"/>
        <v>80</v>
      </c>
      <c r="CH85" s="27">
        <f t="shared" si="23"/>
        <v>0</v>
      </c>
      <c r="CI85" s="27">
        <f t="shared" si="23"/>
        <v>0</v>
      </c>
      <c r="CJ85" s="27">
        <f t="shared" si="23"/>
        <v>4</v>
      </c>
      <c r="CK85" s="27">
        <f t="shared" si="23"/>
        <v>20</v>
      </c>
      <c r="CL85" s="27">
        <f t="shared" si="23"/>
        <v>0</v>
      </c>
    </row>
    <row r="86" spans="3:90" x14ac:dyDescent="0.15">
      <c r="C86" s="15">
        <v>81</v>
      </c>
      <c r="D86" s="15">
        <v>30</v>
      </c>
      <c r="E86" s="32">
        <f>IFERROR(IF(求节点([1]基础状态预期!$D$107:$D$145,[1]基础状态预期!F$107:F$145,$C86)&lt;=0,0,求节点([1]基础状态预期!$D$107:$D$145,[1]基础状态预期!F$107:F$145,$C86)),0)</f>
        <v>0</v>
      </c>
      <c r="F86" s="32">
        <f>IFERROR(IF(求节点([1]基础状态预期!$D$107:$D$145,[1]基础状态预期!G$107:G$145,$C86)&lt;=0,0,求节点([1]基础状态预期!$D$107:$D$145,[1]基础状态预期!G$107:G$145,$C86)),0)</f>
        <v>0</v>
      </c>
      <c r="G86" s="32">
        <f>IFERROR(IF(求节点([1]基础状态预期!$D$107:$D$145,[1]基础状态预期!H$107:H$145,$C86)&lt;=0,0,求节点([1]基础状态预期!$D$107:$D$145,[1]基础状态预期!H$107:H$145,$C86)),0)</f>
        <v>0</v>
      </c>
      <c r="H86" s="32">
        <f>IFERROR(IF(求节点([1]基础状态预期!$D$107:$D$145,[1]基础状态预期!I$107:I$145,$C86)&lt;=0,0,求节点([1]基础状态预期!$D$107:$D$145,[1]基础状态预期!I$107:I$145,$C86)),0)</f>
        <v>0</v>
      </c>
      <c r="I86" s="32">
        <f>IFERROR(IF(求节点([1]基础状态预期!$D$107:$D$145,[1]基础状态预期!J$107:J$145,$C86)&lt;=0,0,求节点([1]基础状态预期!$D$107:$D$145,[1]基础状态预期!J$107:J$145,$C86)),0)</f>
        <v>6</v>
      </c>
      <c r="J86" s="32">
        <f>IFERROR(IF(求节点([1]基础状态预期!$D$107:$D$145,[1]基础状态预期!K$107:K$145,$C86)&lt;=0,0,求节点([1]基础状态预期!$D$107:$D$145,[1]基础状态预期!K$107:K$145,$C86)),0)</f>
        <v>0</v>
      </c>
      <c r="K86" s="32">
        <f>IFERROR(IF(求节点([1]基础状态预期!$D$107:$D$145,[1]基础状态预期!L$107:L$145,$C86)&lt;=0,0,求节点([1]基础状态预期!$D$107:$D$145,[1]基础状态预期!L$107:L$145,$C86)),0)</f>
        <v>0</v>
      </c>
      <c r="L86" s="32">
        <f>IFERROR(IF(求节点([1]基础状态预期!$D$107:$D$145,[1]基础状态预期!M$107:M$145,$C86)&lt;=0,0,求节点([1]基础状态预期!$D$107:$D$145,[1]基础状态预期!M$107:M$145,$C86)),0)</f>
        <v>0</v>
      </c>
      <c r="M86" s="32">
        <f>IFERROR(IF(求节点([1]基础状态预期!$D$107:$D$145,[1]基础状态预期!N$107:N$145,$C86)&lt;=0,0,求节点([1]基础状态预期!$D$107:$D$145,[1]基础状态预期!N$107:N$145,$C86)),0)</f>
        <v>0</v>
      </c>
      <c r="N86" s="32">
        <f>IFERROR(IF(求节点([1]基础状态预期!$D$107:$D$145,[1]基础状态预期!O$107:O$145,$C86)&lt;=0,0,求节点([1]基础状态预期!$D$107:$D$145,[1]基础状态预期!O$107:O$145,$C86)),0)</f>
        <v>5.4309607970842055</v>
      </c>
      <c r="O86" s="32">
        <f t="shared" si="24"/>
        <v>0</v>
      </c>
      <c r="P86" s="32">
        <f t="shared" si="25"/>
        <v>6</v>
      </c>
      <c r="Q86" s="32">
        <f t="shared" si="26"/>
        <v>10</v>
      </c>
      <c r="R86" s="32">
        <f t="shared" si="27"/>
        <v>22</v>
      </c>
      <c r="S86" s="32">
        <f t="shared" si="28"/>
        <v>90</v>
      </c>
      <c r="T86" s="32">
        <f>IFERROR(IF(求节点([1]基础状态预期!$D$107:$D$145,[1]基础状态预期!P$107:P$145,$C86)&lt;=0,0,求节点([1]基础状态预期!$D$107:$D$145,[1]基础状态预期!P$107:P$145,$C86)),0)</f>
        <v>0</v>
      </c>
      <c r="U86" s="32">
        <f>IFERROR(IF(求节点([1]基础状态预期!$D$107:$D$145,[1]基础状态预期!Q$107:Q$145,$C86)&lt;=0,0,求节点([1]基础状态预期!$D$107:$D$145,[1]基础状态预期!Q$107:Q$145,$C86)),0)</f>
        <v>0</v>
      </c>
      <c r="V86" s="32">
        <f>IFERROR(IF(求节点([1]基础状态预期!$D$107:$D$145,[1]基础状态预期!R$107:R$145,$C86)&lt;=0,0,求节点([1]基础状态预期!$D$107:$D$145,[1]基础状态预期!R$107:R$145,$C86)),0)</f>
        <v>3.2399999999999993</v>
      </c>
      <c r="W86" s="32">
        <f>IFERROR(IF(求节点([1]基础状态预期!$D$107:$D$145,[1]基础状态预期!S$107:S$145,$C86)&lt;=0,0,求节点([1]基础状态预期!$D$107:$D$145,[1]基础状态预期!S$107:S$145,$C86)),0)</f>
        <v>3.2399999999999993</v>
      </c>
      <c r="X86" s="32">
        <f>IFERROR(IF(求节点([1]基础状态预期!$D$107:$D$145,[1]基础状态预期!T$107:T$145,$C86)&lt;=0,0,求节点([1]基础状态预期!$D$107:$D$145,[1]基础状态预期!T$107:T$145,$C86)),0)</f>
        <v>3.24</v>
      </c>
      <c r="Y86" s="32">
        <f>IFERROR(IF(求节点([1]基础状态预期!$D$107:$D$145,[1]基础状态预期!U$107:U$145,$C86)&lt;=0,0,求节点([1]基础状态预期!$D$107:$D$145,[1]基础状态预期!U$107:U$145,$C86)),0)</f>
        <v>0</v>
      </c>
      <c r="Z86" s="32">
        <f>IFERROR(IF(求节点([1]基础状态预期!$D$107:$D$145,[1]基础状态预期!V$107:V$145,$C86)&lt;=0,0,求节点([1]基础状态预期!$D$107:$D$145,[1]基础状态预期!V$107:V$145,$C86)),0)</f>
        <v>0</v>
      </c>
      <c r="AA86" s="32">
        <f>IFERROR(IF(求节点([1]基础状态预期!$D$107:$D$145,[1]基础状态预期!W$107:W$145,$C86)&lt;=0,0,求节点([1]基础状态预期!$D$107:$D$145,[1]基础状态预期!W$107:W$145,$C86)),0)</f>
        <v>162</v>
      </c>
      <c r="AB86" s="32">
        <f>IFERROR(IF(求节点([1]基础状态预期!$D$107:$D$145,[1]基础状态预期!X$107:X$145,$C86)&lt;=0,0,求节点([1]基础状态预期!$D$107:$D$145,[1]基础状态预期!X$107:X$145,$C86)),0)</f>
        <v>162</v>
      </c>
      <c r="AC86" s="32">
        <f>IFERROR(IF(求节点([1]基础状态预期!$D$107:$D$145,[1]基础状态预期!Y$107:Y$145,$C86)&lt;=0,0,求节点([1]基础状态预期!$D$107:$D$145,[1]基础状态预期!Y$107:Y$145,$C86)),0)</f>
        <v>162</v>
      </c>
      <c r="AD86" s="32">
        <f>IFERROR(IF(求节点([1]基础状态预期!$D$107:$D$145,[1]基础状态预期!Z$107:Z$145,$C86)&lt;=0,0,求节点([1]基础状态预期!$D$107:$D$145,[1]基础状态预期!Z$107:Z$145,$C86)),0)</f>
        <v>0</v>
      </c>
      <c r="AE86" s="32">
        <f>IFERROR(IF(求节点([1]基础状态预期!$D$107:$D$145,[1]基础状态预期!AA$107:AA$145,$C86)&lt;=0,0,求节点([1]基础状态预期!$D$107:$D$145,[1]基础状态预期!AA$107:AA$145,$C86)),0)</f>
        <v>0</v>
      </c>
      <c r="AF86" s="32">
        <f>IFERROR(IF(求节点([1]基础状态预期!$D$107:$D$145,[1]基础状态预期!AB$107:AB$145,$C86)&lt;=0,0,求节点([1]基础状态预期!$D$107:$D$145,[1]基础状态预期!AB$107:AB$145,$C86)),0)</f>
        <v>1.4328596279037109</v>
      </c>
      <c r="AG86" s="32">
        <f>IFERROR(IF(求节点([1]基础状态预期!$D$107:$D$145,[1]基础状态预期!AC$107:AC$145,$C86)&lt;=0,0,求节点([1]基础状态预期!$D$107:$D$145,[1]基础状态预期!AC$107:AC$145,$C86)),0)</f>
        <v>1.4328596279037109</v>
      </c>
      <c r="AH86" s="32">
        <f>IFERROR(IF(求节点([1]基础状态预期!$D$107:$D$145,[1]基础状态预期!AD$107:AD$145,$C86)&lt;=0,0,求节点([1]基础状态预期!$D$107:$D$145,[1]基础状态预期!AD$107:AD$145,$C86)),0)</f>
        <v>2</v>
      </c>
      <c r="AI86" s="15">
        <f t="shared" si="20"/>
        <v>0</v>
      </c>
      <c r="AJ86" s="15">
        <f t="shared" si="20"/>
        <v>0</v>
      </c>
      <c r="AK86" s="15">
        <f t="shared" si="20"/>
        <v>2</v>
      </c>
      <c r="AL86" s="15">
        <f t="shared" si="20"/>
        <v>10</v>
      </c>
      <c r="AM86" s="15">
        <f t="shared" si="20"/>
        <v>80</v>
      </c>
      <c r="AN86" s="15">
        <v>0</v>
      </c>
      <c r="AO86" s="15">
        <f>IFERROR(IF(求节点([1]各r阵容卡情况!$F$57:$F$73,[1]各r阵容卡情况!G$57:G$73,$C86)&lt;=0,0,求节点([1]各r阵容卡情况!$F$57:$F$73,[1]各r阵容卡情况!G$57:G$73,$C86)),0)</f>
        <v>0</v>
      </c>
      <c r="AP86" s="15">
        <f>IFERROR(IF(求节点([1]各r阵容卡情况!$F$57:$F$73,[1]各r阵容卡情况!H$57:H$73,$C86)&lt;=0,0,求节点([1]各r阵容卡情况!$F$57:$F$73,[1]各r阵容卡情况!H$57:H$73,$C86)),0)</f>
        <v>4</v>
      </c>
      <c r="AQ86" s="15">
        <f>IFERROR(IF(求节点([1]各r阵容卡情况!$F$57:$F$73,[1]各r阵容卡情况!I$57:I$73,$C86)&lt;=0,0,求节点([1]各r阵容卡情况!$F$57:$F$73,[1]各r阵容卡情况!I$57:I$73,$C86)),0)</f>
        <v>20</v>
      </c>
      <c r="AR86" s="15">
        <f>IFERROR(IF(求节点([1]各r阵容卡情况!$F$57:$F$73,[1]各r阵容卡情况!J$57:J$73,$C86)&lt;=0,0,求节点([1]各r阵容卡情况!$F$57:$F$73,[1]各r阵容卡情况!J$57:J$73,$C86)),0)</f>
        <v>0</v>
      </c>
      <c r="AS86" s="15">
        <v>0</v>
      </c>
      <c r="AT86" s="15">
        <f>IFERROR(IF(求节点([1]各r阵容卡情况!$F$57:$F$73,[1]各r阵容卡情况!K$57:K$73,$C86)&lt;=0,0,求节点([1]各r阵容卡情况!$F$57:$F$73,[1]各r阵容卡情况!K$57:K$73,$C86)),0)</f>
        <v>3</v>
      </c>
      <c r="AU86" s="15">
        <f>IFERROR(IF(求节点([1]各r阵容卡情况!$F$57:$F$73,[1]各r阵容卡情况!L$57:L$73,$C86)&lt;=0,0,求节点([1]各r阵容卡情况!$F$57:$F$73,[1]各r阵容卡情况!L$57:L$73,$C86)),0)</f>
        <v>6</v>
      </c>
      <c r="AV86" s="15">
        <f>IFERROR(IF(求节点([1]各r阵容卡情况!$F$57:$F$73,[1]各r阵容卡情况!M$57:M$73,$C86)&lt;=0,0,求节点([1]各r阵容卡情况!$F$57:$F$73,[1]各r阵容卡情况!M$57:M$73,$C86)),0)</f>
        <v>6.5598359209370347</v>
      </c>
      <c r="AW86" s="15">
        <f>IFERROR(IF(求节点([1]各r阵容卡情况!$F$57:$F$73,[1]各r阵容卡情况!N$57:N$73,$C86)&lt;=0,0,求节点([1]各r阵容卡情况!$F$57:$F$73,[1]各r阵容卡情况!N$57:N$73,$C86)),0)</f>
        <v>5.4309607970842055</v>
      </c>
      <c r="AX86" s="15">
        <f t="shared" si="21"/>
        <v>0</v>
      </c>
      <c r="AY86" s="15">
        <f t="shared" si="21"/>
        <v>15</v>
      </c>
      <c r="AZ86" s="15">
        <f t="shared" si="21"/>
        <v>40</v>
      </c>
      <c r="BA86" s="15">
        <f t="shared" si="21"/>
        <v>65</v>
      </c>
      <c r="BB86" s="15">
        <f t="shared" si="21"/>
        <v>90</v>
      </c>
      <c r="BC86" s="15">
        <v>0</v>
      </c>
      <c r="BD86" s="15">
        <f>IFERROR(IF(求节点([1]各r阵容卡情况!$F$57:$F$73,[1]各r阵容卡情况!S$57:S$73,$C86)&lt;=0,0,求节点([1]各r阵容卡情况!$F$57:$F$73,[1]各r阵容卡情况!S$57:S$73,$C86)),0)</f>
        <v>3.24</v>
      </c>
      <c r="BE86" s="15">
        <f>IFERROR(IF(求节点([1]各r阵容卡情况!$F$57:$F$73,[1]各r阵容卡情况!T$57:T$73,$C86)&lt;=0,0,求节点([1]各r阵容卡情况!$F$57:$F$73,[1]各r阵容卡情况!T$57:T$73,$C86)),0)</f>
        <v>3.24</v>
      </c>
      <c r="BF86" s="15">
        <f>IFERROR(IF(求节点([1]各r阵容卡情况!$F$57:$F$73,[1]各r阵容卡情况!U$57:U$73,$C86)&lt;=0,0,求节点([1]各r阵容卡情况!$F$57:$F$73,[1]各r阵容卡情况!U$57:U$73,$C86)),0)</f>
        <v>3.24</v>
      </c>
      <c r="BG86" s="15">
        <f>IFERROR(IF(求节点([1]各r阵容卡情况!$F$57:$F$73,[1]各r阵容卡情况!V$57:V$73,$C86)&lt;=0,0,求节点([1]各r阵容卡情况!$F$57:$F$73,[1]各r阵容卡情况!V$57:V$73,$C86)),0)</f>
        <v>3.24</v>
      </c>
      <c r="BH86" s="15">
        <f t="shared" si="29"/>
        <v>10</v>
      </c>
      <c r="BI86" s="15">
        <f t="shared" si="29"/>
        <v>10</v>
      </c>
      <c r="BJ86" s="15">
        <f t="shared" si="30"/>
        <v>60</v>
      </c>
      <c r="BK86" s="15">
        <f t="shared" si="31"/>
        <v>80</v>
      </c>
      <c r="BL86" s="15">
        <f t="shared" si="31"/>
        <v>80</v>
      </c>
      <c r="BM86" s="15">
        <v>0</v>
      </c>
      <c r="BN86" s="15">
        <f>IFERROR(IF(求节点([1]各r阵容卡情况!$F$57:$F$73,[1]各r阵容卡情况!AA$57:AA$73,$C86)&lt;=0,0,求节点([1]各r阵容卡情况!$F$57:$F$73,[1]各r阵容卡情况!AA$57:AA$73,$C86)),0)</f>
        <v>0</v>
      </c>
      <c r="BO86" s="15">
        <f>IFERROR(IF(求节点([1]各r阵容卡情况!$F$57:$F$73,[1]各r阵容卡情况!AB$57:AB$73,$C86)&lt;=0,0,求节点([1]各r阵容卡情况!$F$57:$F$73,[1]各r阵容卡情况!AB$57:AB$73,$C86)),0)</f>
        <v>2</v>
      </c>
      <c r="BP86" s="15">
        <f>IFERROR(IF(求节点([1]各r阵容卡情况!$F$57:$F$73,[1]各r阵容卡情况!AC$57:AC$73,$C86)&lt;=0,0,求节点([1]各r阵容卡情况!$F$57:$F$73,[1]各r阵容卡情况!AC$57:AC$73,$C86)),0)</f>
        <v>2</v>
      </c>
      <c r="BQ86" s="15">
        <f>IFERROR(IF(求节点([1]各r阵容卡情况!$F$57:$F$73,[1]各r阵容卡情况!AD$57:AD$73,$C86)&lt;=0,0,求节点([1]各r阵容卡情况!$F$57:$F$73,[1]各r阵容卡情况!AD$57:AD$73,$C86)),0)</f>
        <v>2</v>
      </c>
      <c r="BR86" s="15">
        <f t="shared" si="22"/>
        <v>0</v>
      </c>
      <c r="BS86" s="15">
        <f t="shared" si="22"/>
        <v>0</v>
      </c>
      <c r="BT86" s="15">
        <f t="shared" si="22"/>
        <v>4</v>
      </c>
      <c r="BU86" s="15">
        <f t="shared" si="22"/>
        <v>30</v>
      </c>
      <c r="BV86" s="15">
        <f t="shared" si="22"/>
        <v>80</v>
      </c>
      <c r="CH86" s="27">
        <f t="shared" si="23"/>
        <v>0</v>
      </c>
      <c r="CI86" s="27">
        <f t="shared" si="23"/>
        <v>0</v>
      </c>
      <c r="CJ86" s="27">
        <f t="shared" si="23"/>
        <v>4</v>
      </c>
      <c r="CK86" s="27">
        <f t="shared" si="23"/>
        <v>20</v>
      </c>
      <c r="CL86" s="27">
        <f t="shared" si="23"/>
        <v>0</v>
      </c>
    </row>
    <row r="87" spans="3:90" x14ac:dyDescent="0.15">
      <c r="C87" s="15">
        <v>82</v>
      </c>
      <c r="D87" s="15">
        <v>30</v>
      </c>
      <c r="E87" s="32">
        <f>IFERROR(IF(求节点([1]基础状态预期!$D$107:$D$145,[1]基础状态预期!F$107:F$145,$C87)&lt;=0,0,求节点([1]基础状态预期!$D$107:$D$145,[1]基础状态预期!F$107:F$145,$C87)),0)</f>
        <v>0</v>
      </c>
      <c r="F87" s="32">
        <f>IFERROR(IF(求节点([1]基础状态预期!$D$107:$D$145,[1]基础状态预期!G$107:G$145,$C87)&lt;=0,0,求节点([1]基础状态预期!$D$107:$D$145,[1]基础状态预期!G$107:G$145,$C87)),0)</f>
        <v>0</v>
      </c>
      <c r="G87" s="32">
        <f>IFERROR(IF(求节点([1]基础状态预期!$D$107:$D$145,[1]基础状态预期!H$107:H$145,$C87)&lt;=0,0,求节点([1]基础状态预期!$D$107:$D$145,[1]基础状态预期!H$107:H$145,$C87)),0)</f>
        <v>0</v>
      </c>
      <c r="H87" s="32">
        <f>IFERROR(IF(求节点([1]基础状态预期!$D$107:$D$145,[1]基础状态预期!I$107:I$145,$C87)&lt;=0,0,求节点([1]基础状态预期!$D$107:$D$145,[1]基础状态预期!I$107:I$145,$C87)),0)</f>
        <v>0</v>
      </c>
      <c r="I87" s="32">
        <f>IFERROR(IF(求节点([1]基础状态预期!$D$107:$D$145,[1]基础状态预期!J$107:J$145,$C87)&lt;=0,0,求节点([1]基础状态预期!$D$107:$D$145,[1]基础状态预期!J$107:J$145,$C87)),0)</f>
        <v>6</v>
      </c>
      <c r="J87" s="32">
        <f>IFERROR(IF(求节点([1]基础状态预期!$D$107:$D$145,[1]基础状态预期!K$107:K$145,$C87)&lt;=0,0,求节点([1]基础状态预期!$D$107:$D$145,[1]基础状态预期!K$107:K$145,$C87)),0)</f>
        <v>0</v>
      </c>
      <c r="K87" s="32">
        <f>IFERROR(IF(求节点([1]基础状态预期!$D$107:$D$145,[1]基础状态预期!L$107:L$145,$C87)&lt;=0,0,求节点([1]基础状态预期!$D$107:$D$145,[1]基础状态预期!L$107:L$145,$C87)),0)</f>
        <v>0</v>
      </c>
      <c r="L87" s="32">
        <f>IFERROR(IF(求节点([1]基础状态预期!$D$107:$D$145,[1]基础状态预期!M$107:M$145,$C87)&lt;=0,0,求节点([1]基础状态预期!$D$107:$D$145,[1]基础状态预期!M$107:M$145,$C87)),0)</f>
        <v>0</v>
      </c>
      <c r="M87" s="32">
        <f>IFERROR(IF(求节点([1]基础状态预期!$D$107:$D$145,[1]基础状态预期!N$107:N$145,$C87)&lt;=0,0,求节点([1]基础状态预期!$D$107:$D$145,[1]基础状态预期!N$107:N$145,$C87)),0)</f>
        <v>0</v>
      </c>
      <c r="N87" s="32">
        <f>IFERROR(IF(求节点([1]基础状态预期!$D$107:$D$145,[1]基础状态预期!O$107:O$145,$C87)&lt;=0,0,求节点([1]基础状态预期!$D$107:$D$145,[1]基础状态预期!O$107:O$145,$C87)),0)</f>
        <v>5.6732683551763001</v>
      </c>
      <c r="O87" s="32">
        <f t="shared" si="24"/>
        <v>0</v>
      </c>
      <c r="P87" s="32">
        <f t="shared" si="25"/>
        <v>6</v>
      </c>
      <c r="Q87" s="32">
        <f t="shared" si="26"/>
        <v>10</v>
      </c>
      <c r="R87" s="32">
        <f t="shared" si="27"/>
        <v>22</v>
      </c>
      <c r="S87" s="32">
        <f t="shared" si="28"/>
        <v>90</v>
      </c>
      <c r="T87" s="32">
        <f>IFERROR(IF(求节点([1]基础状态预期!$D$107:$D$145,[1]基础状态预期!P$107:P$145,$C87)&lt;=0,0,求节点([1]基础状态预期!$D$107:$D$145,[1]基础状态预期!P$107:P$145,$C87)),0)</f>
        <v>0</v>
      </c>
      <c r="U87" s="32">
        <f>IFERROR(IF(求节点([1]基础状态预期!$D$107:$D$145,[1]基础状态预期!Q$107:Q$145,$C87)&lt;=0,0,求节点([1]基础状态预期!$D$107:$D$145,[1]基础状态预期!Q$107:Q$145,$C87)),0)</f>
        <v>0</v>
      </c>
      <c r="V87" s="32">
        <f>IFERROR(IF(求节点([1]基础状态预期!$D$107:$D$145,[1]基础状态预期!R$107:R$145,$C87)&lt;=0,0,求节点([1]基础状态预期!$D$107:$D$145,[1]基础状态预期!R$107:R$145,$C87)),0)</f>
        <v>3.2799999999999994</v>
      </c>
      <c r="W87" s="32">
        <f>IFERROR(IF(求节点([1]基础状态预期!$D$107:$D$145,[1]基础状态预期!S$107:S$145,$C87)&lt;=0,0,求节点([1]基础状态预期!$D$107:$D$145,[1]基础状态预期!S$107:S$145,$C87)),0)</f>
        <v>3.2799999999999994</v>
      </c>
      <c r="X87" s="32">
        <f>IFERROR(IF(求节点([1]基础状态预期!$D$107:$D$145,[1]基础状态预期!T$107:T$145,$C87)&lt;=0,0,求节点([1]基础状态预期!$D$107:$D$145,[1]基础状态预期!T$107:T$145,$C87)),0)</f>
        <v>3.28</v>
      </c>
      <c r="Y87" s="32">
        <f>IFERROR(IF(求节点([1]基础状态预期!$D$107:$D$145,[1]基础状态预期!U$107:U$145,$C87)&lt;=0,0,求节点([1]基础状态预期!$D$107:$D$145,[1]基础状态预期!U$107:U$145,$C87)),0)</f>
        <v>0</v>
      </c>
      <c r="Z87" s="32">
        <f>IFERROR(IF(求节点([1]基础状态预期!$D$107:$D$145,[1]基础状态预期!V$107:V$145,$C87)&lt;=0,0,求节点([1]基础状态预期!$D$107:$D$145,[1]基础状态预期!V$107:V$145,$C87)),0)</f>
        <v>0</v>
      </c>
      <c r="AA87" s="32">
        <f>IFERROR(IF(求节点([1]基础状态预期!$D$107:$D$145,[1]基础状态预期!W$107:W$145,$C87)&lt;=0,0,求节点([1]基础状态预期!$D$107:$D$145,[1]基础状态预期!W$107:W$145,$C87)),0)</f>
        <v>164</v>
      </c>
      <c r="AB87" s="32">
        <f>IFERROR(IF(求节点([1]基础状态预期!$D$107:$D$145,[1]基础状态预期!X$107:X$145,$C87)&lt;=0,0,求节点([1]基础状态预期!$D$107:$D$145,[1]基础状态预期!X$107:X$145,$C87)),0)</f>
        <v>164</v>
      </c>
      <c r="AC87" s="32">
        <f>IFERROR(IF(求节点([1]基础状态预期!$D$107:$D$145,[1]基础状态预期!Y$107:Y$145,$C87)&lt;=0,0,求节点([1]基础状态预期!$D$107:$D$145,[1]基础状态预期!Y$107:Y$145,$C87)),0)</f>
        <v>164</v>
      </c>
      <c r="AD87" s="32">
        <f>IFERROR(IF(求节点([1]基础状态预期!$D$107:$D$145,[1]基础状态预期!Z$107:Z$145,$C87)&lt;=0,0,求节点([1]基础状态预期!$D$107:$D$145,[1]基础状态预期!Z$107:Z$145,$C87)),0)</f>
        <v>0</v>
      </c>
      <c r="AE87" s="32">
        <f>IFERROR(IF(求节点([1]基础状态预期!$D$107:$D$145,[1]基础状态预期!AA$107:AA$145,$C87)&lt;=0,0,求节点([1]基础状态预期!$D$107:$D$145,[1]基础状态预期!AA$107:AA$145,$C87)),0)</f>
        <v>0</v>
      </c>
      <c r="AF87" s="32">
        <f>IFERROR(IF(求节点([1]基础状态预期!$D$107:$D$145,[1]基础状态预期!AB$107:AB$145,$C87)&lt;=0,0,求节点([1]基础状态预期!$D$107:$D$145,[1]基础状态预期!AB$107:AB$145,$C87)),0)</f>
        <v>1.4505492529395594</v>
      </c>
      <c r="AG87" s="32">
        <f>IFERROR(IF(求节点([1]基础状态预期!$D$107:$D$145,[1]基础状态预期!AC$107:AC$145,$C87)&lt;=0,0,求节点([1]基础状态预期!$D$107:$D$145,[1]基础状态预期!AC$107:AC$145,$C87)),0)</f>
        <v>1.4505492529395594</v>
      </c>
      <c r="AH87" s="32">
        <f>IFERROR(IF(求节点([1]基础状态预期!$D$107:$D$145,[1]基础状态预期!AD$107:AD$145,$C87)&lt;=0,0,求节点([1]基础状态预期!$D$107:$D$145,[1]基础状态预期!AD$107:AD$145,$C87)),0)</f>
        <v>2</v>
      </c>
      <c r="AI87" s="15">
        <f t="shared" si="20"/>
        <v>0</v>
      </c>
      <c r="AJ87" s="15">
        <f t="shared" si="20"/>
        <v>0</v>
      </c>
      <c r="AK87" s="15">
        <f t="shared" si="20"/>
        <v>2</v>
      </c>
      <c r="AL87" s="15">
        <f t="shared" si="20"/>
        <v>10</v>
      </c>
      <c r="AM87" s="15">
        <f t="shared" si="20"/>
        <v>80</v>
      </c>
      <c r="AN87" s="15">
        <v>0</v>
      </c>
      <c r="AO87" s="15">
        <f>IFERROR(IF(求节点([1]各r阵容卡情况!$F$57:$F$73,[1]各r阵容卡情况!G$57:G$73,$C87)&lt;=0,0,求节点([1]各r阵容卡情况!$F$57:$F$73,[1]各r阵容卡情况!G$57:G$73,$C87)),0)</f>
        <v>0</v>
      </c>
      <c r="AP87" s="15">
        <f>IFERROR(IF(求节点([1]各r阵容卡情况!$F$57:$F$73,[1]各r阵容卡情况!H$57:H$73,$C87)&lt;=0,0,求节点([1]各r阵容卡情况!$F$57:$F$73,[1]各r阵容卡情况!H$57:H$73,$C87)),0)</f>
        <v>4</v>
      </c>
      <c r="AQ87" s="15">
        <f>IFERROR(IF(求节点([1]各r阵容卡情况!$F$57:$F$73,[1]各r阵容卡情况!I$57:I$73,$C87)&lt;=0,0,求节点([1]各r阵容卡情况!$F$57:$F$73,[1]各r阵容卡情况!I$57:I$73,$C87)),0)</f>
        <v>20</v>
      </c>
      <c r="AR87" s="15">
        <f>IFERROR(IF(求节点([1]各r阵容卡情况!$F$57:$F$73,[1]各r阵容卡情况!J$57:J$73,$C87)&lt;=0,0,求节点([1]各r阵容卡情况!$F$57:$F$73,[1]各r阵容卡情况!J$57:J$73,$C87)),0)</f>
        <v>0</v>
      </c>
      <c r="AS87" s="15">
        <v>0</v>
      </c>
      <c r="AT87" s="15">
        <f>IFERROR(IF(求节点([1]各r阵容卡情况!$F$57:$F$73,[1]各r阵容卡情况!K$57:K$73,$C87)&lt;=0,0,求节点([1]各r阵容卡情况!$F$57:$F$73,[1]各r阵容卡情况!K$57:K$73,$C87)),0)</f>
        <v>3</v>
      </c>
      <c r="AU87" s="15">
        <f>IFERROR(IF(求节点([1]各r阵容卡情况!$F$57:$F$73,[1]各r阵容卡情况!L$57:L$73,$C87)&lt;=0,0,求节点([1]各r阵容卡情况!$F$57:$F$73,[1]各r阵容卡情况!L$57:L$73,$C87)),0)</f>
        <v>6</v>
      </c>
      <c r="AV87" s="15">
        <f>IFERROR(IF(求节点([1]各r阵容卡情况!$F$57:$F$73,[1]各r阵容卡情况!M$57:M$73,$C87)&lt;=0,0,求节点([1]各r阵容卡情况!$F$57:$F$73,[1]各r阵容卡情况!M$57:M$73,$C87)),0)</f>
        <v>6.721748505031667</v>
      </c>
      <c r="AW87" s="15">
        <f>IFERROR(IF(求节点([1]各r阵容卡情况!$F$57:$F$73,[1]各r阵容卡情况!N$57:N$73,$C87)&lt;=0,0,求节点([1]各r阵容卡情况!$F$57:$F$73,[1]各r阵容卡情况!N$57:N$73,$C87)),0)</f>
        <v>5.6732683551763001</v>
      </c>
      <c r="AX87" s="15">
        <f t="shared" si="21"/>
        <v>0</v>
      </c>
      <c r="AY87" s="15">
        <f t="shared" si="21"/>
        <v>15</v>
      </c>
      <c r="AZ87" s="15">
        <f t="shared" si="21"/>
        <v>40</v>
      </c>
      <c r="BA87" s="15">
        <f t="shared" si="21"/>
        <v>65</v>
      </c>
      <c r="BB87" s="15">
        <f t="shared" si="21"/>
        <v>90</v>
      </c>
      <c r="BC87" s="15">
        <v>0</v>
      </c>
      <c r="BD87" s="15">
        <f>IFERROR(IF(求节点([1]各r阵容卡情况!$F$57:$F$73,[1]各r阵容卡情况!S$57:S$73,$C87)&lt;=0,0,求节点([1]各r阵容卡情况!$F$57:$F$73,[1]各r阵容卡情况!S$57:S$73,$C87)),0)</f>
        <v>3.28</v>
      </c>
      <c r="BE87" s="15">
        <f>IFERROR(IF(求节点([1]各r阵容卡情况!$F$57:$F$73,[1]各r阵容卡情况!T$57:T$73,$C87)&lt;=0,0,求节点([1]各r阵容卡情况!$F$57:$F$73,[1]各r阵容卡情况!T$57:T$73,$C87)),0)</f>
        <v>3.28</v>
      </c>
      <c r="BF87" s="15">
        <f>IFERROR(IF(求节点([1]各r阵容卡情况!$F$57:$F$73,[1]各r阵容卡情况!U$57:U$73,$C87)&lt;=0,0,求节点([1]各r阵容卡情况!$F$57:$F$73,[1]各r阵容卡情况!U$57:U$73,$C87)),0)</f>
        <v>3.28</v>
      </c>
      <c r="BG87" s="15">
        <f>IFERROR(IF(求节点([1]各r阵容卡情况!$F$57:$F$73,[1]各r阵容卡情况!V$57:V$73,$C87)&lt;=0,0,求节点([1]各r阵容卡情况!$F$57:$F$73,[1]各r阵容卡情况!V$57:V$73,$C87)),0)</f>
        <v>3.28</v>
      </c>
      <c r="BH87" s="15">
        <f t="shared" si="29"/>
        <v>10</v>
      </c>
      <c r="BI87" s="15">
        <f t="shared" si="29"/>
        <v>10</v>
      </c>
      <c r="BJ87" s="15">
        <f t="shared" si="30"/>
        <v>60</v>
      </c>
      <c r="BK87" s="15">
        <f t="shared" si="31"/>
        <v>80</v>
      </c>
      <c r="BL87" s="15">
        <f t="shared" si="31"/>
        <v>80</v>
      </c>
      <c r="BM87" s="15">
        <v>0</v>
      </c>
      <c r="BN87" s="15">
        <f>IFERROR(IF(求节点([1]各r阵容卡情况!$F$57:$F$73,[1]各r阵容卡情况!AA$57:AA$73,$C87)&lt;=0,0,求节点([1]各r阵容卡情况!$F$57:$F$73,[1]各r阵容卡情况!AA$57:AA$73,$C87)),0)</f>
        <v>0</v>
      </c>
      <c r="BO87" s="15">
        <f>IFERROR(IF(求节点([1]各r阵容卡情况!$F$57:$F$73,[1]各r阵容卡情况!AB$57:AB$73,$C87)&lt;=0,0,求节点([1]各r阵容卡情况!$F$57:$F$73,[1]各r阵容卡情况!AB$57:AB$73,$C87)),0)</f>
        <v>2</v>
      </c>
      <c r="BP87" s="15">
        <f>IFERROR(IF(求节点([1]各r阵容卡情况!$F$57:$F$73,[1]各r阵容卡情况!AC$57:AC$73,$C87)&lt;=0,0,求节点([1]各r阵容卡情况!$F$57:$F$73,[1]各r阵容卡情况!AC$57:AC$73,$C87)),0)</f>
        <v>2</v>
      </c>
      <c r="BQ87" s="15">
        <f>IFERROR(IF(求节点([1]各r阵容卡情况!$F$57:$F$73,[1]各r阵容卡情况!AD$57:AD$73,$C87)&lt;=0,0,求节点([1]各r阵容卡情况!$F$57:$F$73,[1]各r阵容卡情况!AD$57:AD$73,$C87)),0)</f>
        <v>2</v>
      </c>
      <c r="BR87" s="15">
        <f t="shared" si="22"/>
        <v>0</v>
      </c>
      <c r="BS87" s="15">
        <f t="shared" si="22"/>
        <v>0</v>
      </c>
      <c r="BT87" s="15">
        <f t="shared" si="22"/>
        <v>4</v>
      </c>
      <c r="BU87" s="15">
        <f t="shared" si="22"/>
        <v>30</v>
      </c>
      <c r="BV87" s="15">
        <f t="shared" si="22"/>
        <v>80</v>
      </c>
      <c r="CH87" s="27">
        <f t="shared" si="23"/>
        <v>0</v>
      </c>
      <c r="CI87" s="27">
        <f t="shared" si="23"/>
        <v>0</v>
      </c>
      <c r="CJ87" s="27">
        <f t="shared" si="23"/>
        <v>4</v>
      </c>
      <c r="CK87" s="27">
        <f t="shared" si="23"/>
        <v>20</v>
      </c>
      <c r="CL87" s="27">
        <f t="shared" si="23"/>
        <v>0</v>
      </c>
    </row>
    <row r="88" spans="3:90" x14ac:dyDescent="0.15">
      <c r="C88" s="15">
        <v>83</v>
      </c>
      <c r="D88" s="15">
        <v>30</v>
      </c>
      <c r="E88" s="32">
        <f>IFERROR(IF(求节点([1]基础状态预期!$D$107:$D$145,[1]基础状态预期!F$107:F$145,$C88)&lt;=0,0,求节点([1]基础状态预期!$D$107:$D$145,[1]基础状态预期!F$107:F$145,$C88)),0)</f>
        <v>0</v>
      </c>
      <c r="F88" s="32">
        <f>IFERROR(IF(求节点([1]基础状态预期!$D$107:$D$145,[1]基础状态预期!G$107:G$145,$C88)&lt;=0,0,求节点([1]基础状态预期!$D$107:$D$145,[1]基础状态预期!G$107:G$145,$C88)),0)</f>
        <v>0</v>
      </c>
      <c r="G88" s="32">
        <f>IFERROR(IF(求节点([1]基础状态预期!$D$107:$D$145,[1]基础状态预期!H$107:H$145,$C88)&lt;=0,0,求节点([1]基础状态预期!$D$107:$D$145,[1]基础状态预期!H$107:H$145,$C88)),0)</f>
        <v>0</v>
      </c>
      <c r="H88" s="32">
        <f>IFERROR(IF(求节点([1]基础状态预期!$D$107:$D$145,[1]基础状态预期!I$107:I$145,$C88)&lt;=0,0,求节点([1]基础状态预期!$D$107:$D$145,[1]基础状态预期!I$107:I$145,$C88)),0)</f>
        <v>0</v>
      </c>
      <c r="I88" s="32">
        <f>IFERROR(IF(求节点([1]基础状态预期!$D$107:$D$145,[1]基础状态预期!J$107:J$145,$C88)&lt;=0,0,求节点([1]基础状态预期!$D$107:$D$145,[1]基础状态预期!J$107:J$145,$C88)),0)</f>
        <v>6</v>
      </c>
      <c r="J88" s="32">
        <f>IFERROR(IF(求节点([1]基础状态预期!$D$107:$D$145,[1]基础状态预期!K$107:K$145,$C88)&lt;=0,0,求节点([1]基础状态预期!$D$107:$D$145,[1]基础状态预期!K$107:K$145,$C88)),0)</f>
        <v>0</v>
      </c>
      <c r="K88" s="32">
        <f>IFERROR(IF(求节点([1]基础状态预期!$D$107:$D$145,[1]基础状态预期!L$107:L$145,$C88)&lt;=0,0,求节点([1]基础状态预期!$D$107:$D$145,[1]基础状态预期!L$107:L$145,$C88)),0)</f>
        <v>0</v>
      </c>
      <c r="L88" s="32">
        <f>IFERROR(IF(求节点([1]基础状态预期!$D$107:$D$145,[1]基础状态预期!M$107:M$145,$C88)&lt;=0,0,求节点([1]基础状态预期!$D$107:$D$145,[1]基础状态预期!M$107:M$145,$C88)),0)</f>
        <v>0</v>
      </c>
      <c r="M88" s="32">
        <f>IFERROR(IF(求节点([1]基础状态预期!$D$107:$D$145,[1]基础状态预期!N$107:N$145,$C88)&lt;=0,0,求节点([1]基础状态预期!$D$107:$D$145,[1]基础状态预期!N$107:N$145,$C88)),0)</f>
        <v>0</v>
      </c>
      <c r="N88" s="32">
        <f>IFERROR(IF(求节点([1]基础状态预期!$D$107:$D$145,[1]基础状态预期!O$107:O$145,$C88)&lt;=0,0,求节点([1]基础状态预期!$D$107:$D$145,[1]基础状态预期!O$107:O$145,$C88)),0)</f>
        <v>5.9356381376198595</v>
      </c>
      <c r="O88" s="32">
        <f t="shared" si="24"/>
        <v>0</v>
      </c>
      <c r="P88" s="32">
        <f t="shared" si="25"/>
        <v>6</v>
      </c>
      <c r="Q88" s="32">
        <f t="shared" si="26"/>
        <v>10</v>
      </c>
      <c r="R88" s="32">
        <f t="shared" si="27"/>
        <v>22</v>
      </c>
      <c r="S88" s="32">
        <f t="shared" si="28"/>
        <v>90</v>
      </c>
      <c r="T88" s="32">
        <f>IFERROR(IF(求节点([1]基础状态预期!$D$107:$D$145,[1]基础状态预期!P$107:P$145,$C88)&lt;=0,0,求节点([1]基础状态预期!$D$107:$D$145,[1]基础状态预期!P$107:P$145,$C88)),0)</f>
        <v>0</v>
      </c>
      <c r="U88" s="32">
        <f>IFERROR(IF(求节点([1]基础状态预期!$D$107:$D$145,[1]基础状态预期!Q$107:Q$145,$C88)&lt;=0,0,求节点([1]基础状态预期!$D$107:$D$145,[1]基础状态预期!Q$107:Q$145,$C88)),0)</f>
        <v>0</v>
      </c>
      <c r="V88" s="32">
        <f>IFERROR(IF(求节点([1]基础状态预期!$D$107:$D$145,[1]基础状态预期!R$107:R$145,$C88)&lt;=0,0,求节点([1]基础状态预期!$D$107:$D$145,[1]基础状态预期!R$107:R$145,$C88)),0)</f>
        <v>3.3199999999999994</v>
      </c>
      <c r="W88" s="32">
        <f>IFERROR(IF(求节点([1]基础状态预期!$D$107:$D$145,[1]基础状态预期!S$107:S$145,$C88)&lt;=0,0,求节点([1]基础状态预期!$D$107:$D$145,[1]基础状态预期!S$107:S$145,$C88)),0)</f>
        <v>3.3199999999999994</v>
      </c>
      <c r="X88" s="32">
        <f>IFERROR(IF(求节点([1]基础状态预期!$D$107:$D$145,[1]基础状态预期!T$107:T$145,$C88)&lt;=0,0,求节点([1]基础状态预期!$D$107:$D$145,[1]基础状态预期!T$107:T$145,$C88)),0)</f>
        <v>3.32</v>
      </c>
      <c r="Y88" s="32">
        <f>IFERROR(IF(求节点([1]基础状态预期!$D$107:$D$145,[1]基础状态预期!U$107:U$145,$C88)&lt;=0,0,求节点([1]基础状态预期!$D$107:$D$145,[1]基础状态预期!U$107:U$145,$C88)),0)</f>
        <v>0</v>
      </c>
      <c r="Z88" s="32">
        <f>IFERROR(IF(求节点([1]基础状态预期!$D$107:$D$145,[1]基础状态预期!V$107:V$145,$C88)&lt;=0,0,求节点([1]基础状态预期!$D$107:$D$145,[1]基础状态预期!V$107:V$145,$C88)),0)</f>
        <v>0</v>
      </c>
      <c r="AA88" s="32">
        <f>IFERROR(IF(求节点([1]基础状态预期!$D$107:$D$145,[1]基础状态预期!W$107:W$145,$C88)&lt;=0,0,求节点([1]基础状态预期!$D$107:$D$145,[1]基础状态预期!W$107:W$145,$C88)),0)</f>
        <v>166</v>
      </c>
      <c r="AB88" s="32">
        <f>IFERROR(IF(求节点([1]基础状态预期!$D$107:$D$145,[1]基础状态预期!X$107:X$145,$C88)&lt;=0,0,求节点([1]基础状态预期!$D$107:$D$145,[1]基础状态预期!X$107:X$145,$C88)),0)</f>
        <v>166</v>
      </c>
      <c r="AC88" s="32">
        <f>IFERROR(IF(求节点([1]基础状态预期!$D$107:$D$145,[1]基础状态预期!Y$107:Y$145,$C88)&lt;=0,0,求节点([1]基础状态预期!$D$107:$D$145,[1]基础状态预期!Y$107:Y$145,$C88)),0)</f>
        <v>166</v>
      </c>
      <c r="AD88" s="32">
        <f>IFERROR(IF(求节点([1]基础状态预期!$D$107:$D$145,[1]基础状态预期!Z$107:Z$145,$C88)&lt;=0,0,求节点([1]基础状态预期!$D$107:$D$145,[1]基础状态预期!Z$107:Z$145,$C88)),0)</f>
        <v>0</v>
      </c>
      <c r="AE88" s="32">
        <f>IFERROR(IF(求节点([1]基础状态预期!$D$107:$D$145,[1]基础状态预期!AA$107:AA$145,$C88)&lt;=0,0,求节点([1]基础状态预期!$D$107:$D$145,[1]基础状态预期!AA$107:AA$145,$C88)),0)</f>
        <v>0</v>
      </c>
      <c r="AF88" s="32">
        <f>IFERROR(IF(求节点([1]基础状态预期!$D$107:$D$145,[1]基础状态预期!AB$107:AB$145,$C88)&lt;=0,0,求节点([1]基础状态预期!$D$107:$D$145,[1]基础状态预期!AB$107:AB$145,$C88)),0)</f>
        <v>1.4682388779754076</v>
      </c>
      <c r="AG88" s="32">
        <f>IFERROR(IF(求节点([1]基础状态预期!$D$107:$D$145,[1]基础状态预期!AC$107:AC$145,$C88)&lt;=0,0,求节点([1]基础状态预期!$D$107:$D$145,[1]基础状态预期!AC$107:AC$145,$C88)),0)</f>
        <v>1.4682388779754076</v>
      </c>
      <c r="AH88" s="32">
        <f>IFERROR(IF(求节点([1]基础状态预期!$D$107:$D$145,[1]基础状态预期!AD$107:AD$145,$C88)&lt;=0,0,求节点([1]基础状态预期!$D$107:$D$145,[1]基础状态预期!AD$107:AD$145,$C88)),0)</f>
        <v>2</v>
      </c>
      <c r="AI88" s="15">
        <f t="shared" si="20"/>
        <v>0</v>
      </c>
      <c r="AJ88" s="15">
        <f t="shared" si="20"/>
        <v>0</v>
      </c>
      <c r="AK88" s="15">
        <f t="shared" si="20"/>
        <v>2</v>
      </c>
      <c r="AL88" s="15">
        <f t="shared" si="20"/>
        <v>10</v>
      </c>
      <c r="AM88" s="15">
        <f t="shared" si="20"/>
        <v>80</v>
      </c>
      <c r="AN88" s="15">
        <v>0</v>
      </c>
      <c r="AO88" s="15">
        <f>IFERROR(IF(求节点([1]各r阵容卡情况!$F$57:$F$73,[1]各r阵容卡情况!G$57:G$73,$C88)&lt;=0,0,求节点([1]各r阵容卡情况!$F$57:$F$73,[1]各r阵容卡情况!G$57:G$73,$C88)),0)</f>
        <v>0</v>
      </c>
      <c r="AP88" s="15">
        <f>IFERROR(IF(求节点([1]各r阵容卡情况!$F$57:$F$73,[1]各r阵容卡情况!H$57:H$73,$C88)&lt;=0,0,求节点([1]各r阵容卡情况!$F$57:$F$73,[1]各r阵容卡情况!H$57:H$73,$C88)),0)</f>
        <v>4</v>
      </c>
      <c r="AQ88" s="15">
        <f>IFERROR(IF(求节点([1]各r阵容卡情况!$F$57:$F$73,[1]各r阵容卡情况!I$57:I$73,$C88)&lt;=0,0,求节点([1]各r阵容卡情况!$F$57:$F$73,[1]各r阵容卡情况!I$57:I$73,$C88)),0)</f>
        <v>20</v>
      </c>
      <c r="AR88" s="15">
        <f>IFERROR(IF(求节点([1]各r阵容卡情况!$F$57:$F$73,[1]各r阵容卡情况!J$57:J$73,$C88)&lt;=0,0,求节点([1]各r阵容卡情况!$F$57:$F$73,[1]各r阵容卡情况!J$57:J$73,$C88)),0)</f>
        <v>0</v>
      </c>
      <c r="AS88" s="15">
        <v>0</v>
      </c>
      <c r="AT88" s="15">
        <f>IFERROR(IF(求节点([1]各r阵容卡情况!$F$57:$F$73,[1]各r阵容卡情况!K$57:K$73,$C88)&lt;=0,0,求节点([1]各r阵容卡情况!$F$57:$F$73,[1]各r阵容卡情况!K$57:K$73,$C88)),0)</f>
        <v>3</v>
      </c>
      <c r="AU88" s="15">
        <f>IFERROR(IF(求节点([1]各r阵容卡情况!$F$57:$F$73,[1]各r阵容卡情况!L$57:L$73,$C88)&lt;=0,0,求节点([1]各r阵容卡情况!$F$57:$F$73,[1]各r阵容卡情况!L$57:L$73,$C88)),0)</f>
        <v>6</v>
      </c>
      <c r="AV88" s="15">
        <f>IFERROR(IF(求节点([1]各r阵容卡情况!$F$57:$F$73,[1]各r阵容卡情况!M$57:M$73,$C88)&lt;=0,0,求节点([1]各r阵容卡情况!$F$57:$F$73,[1]各r阵容卡情况!M$57:M$73,$C88)),0)</f>
        <v>6.7733204041501436</v>
      </c>
      <c r="AW88" s="15">
        <f>IFERROR(IF(求节点([1]各r阵容卡情况!$F$57:$F$73,[1]各r阵容卡情况!N$57:N$73,$C88)&lt;=0,0,求节点([1]各r阵容卡情况!$F$57:$F$73,[1]各r阵容卡情况!N$57:N$73,$C88)),0)</f>
        <v>5.7547627522579727</v>
      </c>
      <c r="AX88" s="15">
        <f t="shared" si="21"/>
        <v>0</v>
      </c>
      <c r="AY88" s="15">
        <f t="shared" si="21"/>
        <v>15</v>
      </c>
      <c r="AZ88" s="15">
        <f t="shared" si="21"/>
        <v>40</v>
      </c>
      <c r="BA88" s="15">
        <f t="shared" si="21"/>
        <v>65</v>
      </c>
      <c r="BB88" s="15">
        <f t="shared" si="21"/>
        <v>90</v>
      </c>
      <c r="BC88" s="15">
        <v>0</v>
      </c>
      <c r="BD88" s="15">
        <f>IFERROR(IF(求节点([1]各r阵容卡情况!$F$57:$F$73,[1]各r阵容卡情况!S$57:S$73,$C88)&lt;=0,0,求节点([1]各r阵容卡情况!$F$57:$F$73,[1]各r阵容卡情况!S$57:S$73,$C88)),0)</f>
        <v>3.3073850853752225</v>
      </c>
      <c r="BE88" s="15">
        <f>IFERROR(IF(求节点([1]各r阵容卡情况!$F$57:$F$73,[1]各r阵容卡情况!T$57:T$73,$C88)&lt;=0,0,求节点([1]各r阵容卡情况!$F$57:$F$73,[1]各r阵容卡情况!T$57:T$73,$C88)),0)</f>
        <v>3.3073850853752225</v>
      </c>
      <c r="BF88" s="15">
        <f>IFERROR(IF(求节点([1]各r阵容卡情况!$F$57:$F$73,[1]各r阵容卡情况!U$57:U$73,$C88)&lt;=0,0,求节点([1]各r阵容卡情况!$F$57:$F$73,[1]各r阵容卡情况!U$57:U$73,$C88)),0)</f>
        <v>3.3073850853752225</v>
      </c>
      <c r="BG88" s="15">
        <f>IFERROR(IF(求节点([1]各r阵容卡情况!$F$57:$F$73,[1]各r阵容卡情况!V$57:V$73,$C88)&lt;=0,0,求节点([1]各r阵容卡情况!$F$57:$F$73,[1]各r阵容卡情况!V$57:V$73,$C88)),0)</f>
        <v>3.3073850853752225</v>
      </c>
      <c r="BH88" s="15">
        <f t="shared" si="29"/>
        <v>10</v>
      </c>
      <c r="BI88" s="15">
        <f t="shared" si="29"/>
        <v>10</v>
      </c>
      <c r="BJ88" s="15">
        <f t="shared" si="30"/>
        <v>60</v>
      </c>
      <c r="BK88" s="15">
        <f t="shared" si="31"/>
        <v>80</v>
      </c>
      <c r="BL88" s="15">
        <f t="shared" si="31"/>
        <v>80</v>
      </c>
      <c r="BM88" s="15">
        <v>0</v>
      </c>
      <c r="BN88" s="15">
        <f>IFERROR(IF(求节点([1]各r阵容卡情况!$F$57:$F$73,[1]各r阵容卡情况!AA$57:AA$73,$C88)&lt;=0,0,求节点([1]各r阵容卡情况!$F$57:$F$73,[1]各r阵容卡情况!AA$57:AA$73,$C88)),0)</f>
        <v>0</v>
      </c>
      <c r="BO88" s="15">
        <f>IFERROR(IF(求节点([1]各r阵容卡情况!$F$57:$F$73,[1]各r阵容卡情况!AB$57:AB$73,$C88)&lt;=0,0,求节点([1]各r阵容卡情况!$F$57:$F$73,[1]各r阵容卡情况!AB$57:AB$73,$C88)),0)</f>
        <v>2</v>
      </c>
      <c r="BP88" s="15">
        <f>IFERROR(IF(求节点([1]各r阵容卡情况!$F$57:$F$73,[1]各r阵容卡情况!AC$57:AC$73,$C88)&lt;=0,0,求节点([1]各r阵容卡情况!$F$57:$F$73,[1]各r阵容卡情况!AC$57:AC$73,$C88)),0)</f>
        <v>2</v>
      </c>
      <c r="BQ88" s="15">
        <f>IFERROR(IF(求节点([1]各r阵容卡情况!$F$57:$F$73,[1]各r阵容卡情况!AD$57:AD$73,$C88)&lt;=0,0,求节点([1]各r阵容卡情况!$F$57:$F$73,[1]各r阵容卡情况!AD$57:AD$73,$C88)),0)</f>
        <v>2</v>
      </c>
      <c r="BR88" s="15">
        <f t="shared" si="22"/>
        <v>0</v>
      </c>
      <c r="BS88" s="15">
        <f t="shared" si="22"/>
        <v>0</v>
      </c>
      <c r="BT88" s="15">
        <f t="shared" si="22"/>
        <v>4</v>
      </c>
      <c r="BU88" s="15">
        <f t="shared" si="22"/>
        <v>30</v>
      </c>
      <c r="BV88" s="15">
        <f t="shared" si="22"/>
        <v>80</v>
      </c>
      <c r="CH88" s="27">
        <f t="shared" si="23"/>
        <v>0</v>
      </c>
      <c r="CI88" s="27">
        <f t="shared" si="23"/>
        <v>0</v>
      </c>
      <c r="CJ88" s="27">
        <f t="shared" si="23"/>
        <v>4</v>
      </c>
      <c r="CK88" s="27">
        <f t="shared" si="23"/>
        <v>20</v>
      </c>
      <c r="CL88" s="27">
        <f t="shared" si="23"/>
        <v>0</v>
      </c>
    </row>
    <row r="89" spans="3:90" x14ac:dyDescent="0.15">
      <c r="C89" s="15">
        <v>84</v>
      </c>
      <c r="D89" s="15">
        <v>30</v>
      </c>
      <c r="E89" s="32">
        <f>IFERROR(IF(求节点([1]基础状态预期!$D$107:$D$145,[1]基础状态预期!F$107:F$145,$C89)&lt;=0,0,求节点([1]基础状态预期!$D$107:$D$145,[1]基础状态预期!F$107:F$145,$C89)),0)</f>
        <v>0</v>
      </c>
      <c r="F89" s="32">
        <f>IFERROR(IF(求节点([1]基础状态预期!$D$107:$D$145,[1]基础状态预期!G$107:G$145,$C89)&lt;=0,0,求节点([1]基础状态预期!$D$107:$D$145,[1]基础状态预期!G$107:G$145,$C89)),0)</f>
        <v>0</v>
      </c>
      <c r="G89" s="32">
        <f>IFERROR(IF(求节点([1]基础状态预期!$D$107:$D$145,[1]基础状态预期!H$107:H$145,$C89)&lt;=0,0,求节点([1]基础状态预期!$D$107:$D$145,[1]基础状态预期!H$107:H$145,$C89)),0)</f>
        <v>0</v>
      </c>
      <c r="H89" s="32">
        <f>IFERROR(IF(求节点([1]基础状态预期!$D$107:$D$145,[1]基础状态预期!I$107:I$145,$C89)&lt;=0,0,求节点([1]基础状态预期!$D$107:$D$145,[1]基础状态预期!I$107:I$145,$C89)),0)</f>
        <v>0</v>
      </c>
      <c r="I89" s="32">
        <f>IFERROR(IF(求节点([1]基础状态预期!$D$107:$D$145,[1]基础状态预期!J$107:J$145,$C89)&lt;=0,0,求节点([1]基础状态预期!$D$107:$D$145,[1]基础状态预期!J$107:J$145,$C89)),0)</f>
        <v>6</v>
      </c>
      <c r="J89" s="32">
        <f>IFERROR(IF(求节点([1]基础状态预期!$D$107:$D$145,[1]基础状态预期!K$107:K$145,$C89)&lt;=0,0,求节点([1]基础状态预期!$D$107:$D$145,[1]基础状态预期!K$107:K$145,$C89)),0)</f>
        <v>0</v>
      </c>
      <c r="K89" s="32">
        <f>IFERROR(IF(求节点([1]基础状态预期!$D$107:$D$145,[1]基础状态预期!L$107:L$145,$C89)&lt;=0,0,求节点([1]基础状态预期!$D$107:$D$145,[1]基础状态预期!L$107:L$145,$C89)),0)</f>
        <v>0</v>
      </c>
      <c r="L89" s="32">
        <f>IFERROR(IF(求节点([1]基础状态预期!$D$107:$D$145,[1]基础状态预期!M$107:M$145,$C89)&lt;=0,0,求节点([1]基础状态预期!$D$107:$D$145,[1]基础状态预期!M$107:M$145,$C89)),0)</f>
        <v>0</v>
      </c>
      <c r="M89" s="32">
        <f>IFERROR(IF(求节点([1]基础状态预期!$D$107:$D$145,[1]基础状态预期!N$107:N$145,$C89)&lt;=0,0,求节点([1]基础状态预期!$D$107:$D$145,[1]基础状态预期!N$107:N$145,$C89)),0)</f>
        <v>0</v>
      </c>
      <c r="N89" s="32">
        <f>IFERROR(IF(求节点([1]基础状态预期!$D$107:$D$145,[1]基础状态预期!O$107:O$145,$C89)&lt;=0,0,求节点([1]基础状态预期!$D$107:$D$145,[1]基础状态预期!O$107:O$145,$C89)),0)</f>
        <v>6.2042973428614543</v>
      </c>
      <c r="O89" s="32">
        <f t="shared" si="24"/>
        <v>0</v>
      </c>
      <c r="P89" s="32">
        <f t="shared" si="25"/>
        <v>6</v>
      </c>
      <c r="Q89" s="32">
        <f t="shared" si="26"/>
        <v>10</v>
      </c>
      <c r="R89" s="32">
        <f t="shared" si="27"/>
        <v>22</v>
      </c>
      <c r="S89" s="32">
        <f t="shared" si="28"/>
        <v>98</v>
      </c>
      <c r="T89" s="32">
        <f>IFERROR(IF(求节点([1]基础状态预期!$D$107:$D$145,[1]基础状态预期!P$107:P$145,$C89)&lt;=0,0,求节点([1]基础状态预期!$D$107:$D$145,[1]基础状态预期!P$107:P$145,$C89)),0)</f>
        <v>0</v>
      </c>
      <c r="U89" s="32">
        <f>IFERROR(IF(求节点([1]基础状态预期!$D$107:$D$145,[1]基础状态预期!Q$107:Q$145,$C89)&lt;=0,0,求节点([1]基础状态预期!$D$107:$D$145,[1]基础状态预期!Q$107:Q$145,$C89)),0)</f>
        <v>0</v>
      </c>
      <c r="V89" s="32">
        <f>IFERROR(IF(求节点([1]基础状态预期!$D$107:$D$145,[1]基础状态预期!R$107:R$145,$C89)&lt;=0,0,求节点([1]基础状态预期!$D$107:$D$145,[1]基础状态预期!R$107:R$145,$C89)),0)</f>
        <v>3.3599999999999994</v>
      </c>
      <c r="W89" s="32">
        <f>IFERROR(IF(求节点([1]基础状态预期!$D$107:$D$145,[1]基础状态预期!S$107:S$145,$C89)&lt;=0,0,求节点([1]基础状态预期!$D$107:$D$145,[1]基础状态预期!S$107:S$145,$C89)),0)</f>
        <v>3.3599999999999994</v>
      </c>
      <c r="X89" s="32">
        <f>IFERROR(IF(求节点([1]基础状态预期!$D$107:$D$145,[1]基础状态预期!T$107:T$145,$C89)&lt;=0,0,求节点([1]基础状态预期!$D$107:$D$145,[1]基础状态预期!T$107:T$145,$C89)),0)</f>
        <v>3.36</v>
      </c>
      <c r="Y89" s="32">
        <f>IFERROR(IF(求节点([1]基础状态预期!$D$107:$D$145,[1]基础状态预期!U$107:U$145,$C89)&lt;=0,0,求节点([1]基础状态预期!$D$107:$D$145,[1]基础状态预期!U$107:U$145,$C89)),0)</f>
        <v>0</v>
      </c>
      <c r="Z89" s="32">
        <f>IFERROR(IF(求节点([1]基础状态预期!$D$107:$D$145,[1]基础状态预期!V$107:V$145,$C89)&lt;=0,0,求节点([1]基础状态预期!$D$107:$D$145,[1]基础状态预期!V$107:V$145,$C89)),0)</f>
        <v>0</v>
      </c>
      <c r="AA89" s="32">
        <f>IFERROR(IF(求节点([1]基础状态预期!$D$107:$D$145,[1]基础状态预期!W$107:W$145,$C89)&lt;=0,0,求节点([1]基础状态预期!$D$107:$D$145,[1]基础状态预期!W$107:W$145,$C89)),0)</f>
        <v>168</v>
      </c>
      <c r="AB89" s="32">
        <f>IFERROR(IF(求节点([1]基础状态预期!$D$107:$D$145,[1]基础状态预期!X$107:X$145,$C89)&lt;=0,0,求节点([1]基础状态预期!$D$107:$D$145,[1]基础状态预期!X$107:X$145,$C89)),0)</f>
        <v>168</v>
      </c>
      <c r="AC89" s="32">
        <f>IFERROR(IF(求节点([1]基础状态预期!$D$107:$D$145,[1]基础状态预期!Y$107:Y$145,$C89)&lt;=0,0,求节点([1]基础状态预期!$D$107:$D$145,[1]基础状态预期!Y$107:Y$145,$C89)),0)</f>
        <v>168</v>
      </c>
      <c r="AD89" s="32">
        <f>IFERROR(IF(求节点([1]基础状态预期!$D$107:$D$145,[1]基础状态预期!Z$107:Z$145,$C89)&lt;=0,0,求节点([1]基础状态预期!$D$107:$D$145,[1]基础状态预期!Z$107:Z$145,$C89)),0)</f>
        <v>0</v>
      </c>
      <c r="AE89" s="32">
        <f>IFERROR(IF(求节点([1]基础状态预期!$D$107:$D$145,[1]基础状态预期!AA$107:AA$145,$C89)&lt;=0,0,求节点([1]基础状态预期!$D$107:$D$145,[1]基础状态预期!AA$107:AA$145,$C89)),0)</f>
        <v>0</v>
      </c>
      <c r="AF89" s="32">
        <f>IFERROR(IF(求节点([1]基础状态预期!$D$107:$D$145,[1]基础状态预期!AB$107:AB$145,$C89)&lt;=0,0,求节点([1]基础状态预期!$D$107:$D$145,[1]基础状态预期!AB$107:AB$145,$C89)),0)</f>
        <v>1.4859285030112559</v>
      </c>
      <c r="AG89" s="32">
        <f>IFERROR(IF(求节点([1]基础状态预期!$D$107:$D$145,[1]基础状态预期!AC$107:AC$145,$C89)&lt;=0,0,求节点([1]基础状态预期!$D$107:$D$145,[1]基础状态预期!AC$107:AC$145,$C89)),0)</f>
        <v>1.4859285030112559</v>
      </c>
      <c r="AH89" s="32">
        <f>IFERROR(IF(求节点([1]基础状态预期!$D$107:$D$145,[1]基础状态预期!AD$107:AD$145,$C89)&lt;=0,0,求节点([1]基础状态预期!$D$107:$D$145,[1]基础状态预期!AD$107:AD$145,$C89)),0)</f>
        <v>2</v>
      </c>
      <c r="AI89" s="15">
        <f t="shared" si="20"/>
        <v>0</v>
      </c>
      <c r="AJ89" s="15">
        <f t="shared" si="20"/>
        <v>0</v>
      </c>
      <c r="AK89" s="15">
        <f t="shared" si="20"/>
        <v>2</v>
      </c>
      <c r="AL89" s="15">
        <f t="shared" si="20"/>
        <v>10</v>
      </c>
      <c r="AM89" s="15">
        <f t="shared" si="20"/>
        <v>80</v>
      </c>
      <c r="AN89" s="15">
        <v>0</v>
      </c>
      <c r="AO89" s="15">
        <f>IFERROR(IF(求节点([1]各r阵容卡情况!$F$57:$F$73,[1]各r阵容卡情况!G$57:G$73,$C89)&lt;=0,0,求节点([1]各r阵容卡情况!$F$57:$F$73,[1]各r阵容卡情况!G$57:G$73,$C89)),0)</f>
        <v>0</v>
      </c>
      <c r="AP89" s="15">
        <f>IFERROR(IF(求节点([1]各r阵容卡情况!$F$57:$F$73,[1]各r阵容卡情况!H$57:H$73,$C89)&lt;=0,0,求节点([1]各r阵容卡情况!$F$57:$F$73,[1]各r阵容卡情况!H$57:H$73,$C89)),0)</f>
        <v>4</v>
      </c>
      <c r="AQ89" s="15">
        <f>IFERROR(IF(求节点([1]各r阵容卡情况!$F$57:$F$73,[1]各r阵容卡情况!I$57:I$73,$C89)&lt;=0,0,求节点([1]各r阵容卡情况!$F$57:$F$73,[1]各r阵容卡情况!I$57:I$73,$C89)),0)</f>
        <v>20</v>
      </c>
      <c r="AR89" s="15">
        <f>IFERROR(IF(求节点([1]各r阵容卡情况!$F$57:$F$73,[1]各r阵容卡情况!J$57:J$73,$C89)&lt;=0,0,求节点([1]各r阵容卡情况!$F$57:$F$73,[1]各r阵容卡情况!J$57:J$73,$C89)),0)</f>
        <v>0</v>
      </c>
      <c r="AS89" s="15">
        <v>0</v>
      </c>
      <c r="AT89" s="15">
        <f>IFERROR(IF(求节点([1]各r阵容卡情况!$F$57:$F$73,[1]各r阵容卡情况!K$57:K$73,$C89)&lt;=0,0,求节点([1]各r阵容卡情况!$F$57:$F$73,[1]各r阵容卡情况!K$57:K$73,$C89)),0)</f>
        <v>3</v>
      </c>
      <c r="AU89" s="15">
        <f>IFERROR(IF(求节点([1]各r阵容卡情况!$F$57:$F$73,[1]各r阵容卡情况!L$57:L$73,$C89)&lt;=0,0,求节点([1]各r阵容卡情况!$F$57:$F$73,[1]各r阵容卡情况!L$57:L$73,$C89)),0)</f>
        <v>6</v>
      </c>
      <c r="AV89" s="15">
        <f>IFERROR(IF(求节点([1]各r阵容卡情况!$F$57:$F$73,[1]各r阵容卡情况!M$57:M$73,$C89)&lt;=0,0,求节点([1]各r阵容卡情况!$F$57:$F$73,[1]各r阵容卡情况!M$57:M$73,$C89)),0)</f>
        <v>6.7903009634708846</v>
      </c>
      <c r="AW89" s="15">
        <f>IFERROR(IF(求节点([1]各r阵容卡情况!$F$57:$F$73,[1]各r阵容卡情况!N$57:N$73,$C89)&lt;=0,0,求节点([1]各r阵容卡情况!$F$57:$F$73,[1]各r阵容卡情况!N$57:N$73,$C89)),0)</f>
        <v>5.7858429009809216</v>
      </c>
      <c r="AX89" s="15">
        <f t="shared" si="21"/>
        <v>0</v>
      </c>
      <c r="AY89" s="15">
        <f t="shared" si="21"/>
        <v>15</v>
      </c>
      <c r="AZ89" s="15">
        <f t="shared" si="21"/>
        <v>40</v>
      </c>
      <c r="BA89" s="15">
        <f t="shared" si="21"/>
        <v>65</v>
      </c>
      <c r="BB89" s="15">
        <f t="shared" si="21"/>
        <v>90</v>
      </c>
      <c r="BC89" s="15">
        <v>0</v>
      </c>
      <c r="BD89" s="15">
        <f>IFERROR(IF(求节点([1]各r阵容卡情况!$F$57:$F$73,[1]各r阵容卡情况!S$57:S$73,$C89)&lt;=0,0,求节点([1]各r阵容卡情况!$F$57:$F$73,[1]各r阵容卡情况!S$57:S$73,$C89)),0)</f>
        <v>3.3308154481710135</v>
      </c>
      <c r="BE89" s="15">
        <f>IFERROR(IF(求节点([1]各r阵容卡情况!$F$57:$F$73,[1]各r阵容卡情况!T$57:T$73,$C89)&lt;=0,0,求节点([1]各r阵容卡情况!$F$57:$F$73,[1]各r阵容卡情况!T$57:T$73,$C89)),0)</f>
        <v>3.3308154481710135</v>
      </c>
      <c r="BF89" s="15">
        <f>IFERROR(IF(求节点([1]各r阵容卡情况!$F$57:$F$73,[1]各r阵容卡情况!U$57:U$73,$C89)&lt;=0,0,求节点([1]各r阵容卡情况!$F$57:$F$73,[1]各r阵容卡情况!U$57:U$73,$C89)),0)</f>
        <v>3.3308154481710135</v>
      </c>
      <c r="BG89" s="15">
        <f>IFERROR(IF(求节点([1]各r阵容卡情况!$F$57:$F$73,[1]各r阵容卡情况!V$57:V$73,$C89)&lt;=0,0,求节点([1]各r阵容卡情况!$F$57:$F$73,[1]各r阵容卡情况!V$57:V$73,$C89)),0)</f>
        <v>3.3308154481710135</v>
      </c>
      <c r="BH89" s="15">
        <f t="shared" si="29"/>
        <v>10</v>
      </c>
      <c r="BI89" s="15">
        <f t="shared" si="29"/>
        <v>10</v>
      </c>
      <c r="BJ89" s="15">
        <f t="shared" si="30"/>
        <v>60</v>
      </c>
      <c r="BK89" s="15">
        <f t="shared" si="31"/>
        <v>80</v>
      </c>
      <c r="BL89" s="15">
        <f t="shared" si="31"/>
        <v>80</v>
      </c>
      <c r="BM89" s="15">
        <v>0</v>
      </c>
      <c r="BN89" s="15">
        <f>IFERROR(IF(求节点([1]各r阵容卡情况!$F$57:$F$73,[1]各r阵容卡情况!AA$57:AA$73,$C89)&lt;=0,0,求节点([1]各r阵容卡情况!$F$57:$F$73,[1]各r阵容卡情况!AA$57:AA$73,$C89)),0)</f>
        <v>0</v>
      </c>
      <c r="BO89" s="15">
        <f>IFERROR(IF(求节点([1]各r阵容卡情况!$F$57:$F$73,[1]各r阵容卡情况!AB$57:AB$73,$C89)&lt;=0,0,求节点([1]各r阵容卡情况!$F$57:$F$73,[1]各r阵容卡情况!AB$57:AB$73,$C89)),0)</f>
        <v>2</v>
      </c>
      <c r="BP89" s="15">
        <f>IFERROR(IF(求节点([1]各r阵容卡情况!$F$57:$F$73,[1]各r阵容卡情况!AC$57:AC$73,$C89)&lt;=0,0,求节点([1]各r阵容卡情况!$F$57:$F$73,[1]各r阵容卡情况!AC$57:AC$73,$C89)),0)</f>
        <v>2</v>
      </c>
      <c r="BQ89" s="15">
        <f>IFERROR(IF(求节点([1]各r阵容卡情况!$F$57:$F$73,[1]各r阵容卡情况!AD$57:AD$73,$C89)&lt;=0,0,求节点([1]各r阵容卡情况!$F$57:$F$73,[1]各r阵容卡情况!AD$57:AD$73,$C89)),0)</f>
        <v>2</v>
      </c>
      <c r="BR89" s="15">
        <f t="shared" si="22"/>
        <v>0</v>
      </c>
      <c r="BS89" s="15">
        <f t="shared" si="22"/>
        <v>0</v>
      </c>
      <c r="BT89" s="15">
        <f t="shared" si="22"/>
        <v>4</v>
      </c>
      <c r="BU89" s="15">
        <f t="shared" si="22"/>
        <v>30</v>
      </c>
      <c r="BV89" s="15">
        <f t="shared" si="22"/>
        <v>80</v>
      </c>
      <c r="CH89" s="27">
        <f t="shared" si="23"/>
        <v>0</v>
      </c>
      <c r="CI89" s="27">
        <f t="shared" si="23"/>
        <v>0</v>
      </c>
      <c r="CJ89" s="27">
        <f t="shared" si="23"/>
        <v>4</v>
      </c>
      <c r="CK89" s="27">
        <f t="shared" si="23"/>
        <v>20</v>
      </c>
      <c r="CL89" s="27">
        <f t="shared" si="23"/>
        <v>0</v>
      </c>
    </row>
    <row r="90" spans="3:90" x14ac:dyDescent="0.15">
      <c r="C90" s="15">
        <v>85</v>
      </c>
      <c r="D90" s="15">
        <v>30</v>
      </c>
      <c r="E90" s="32">
        <f>IFERROR(IF(求节点([1]基础状态预期!$D$107:$D$145,[1]基础状态预期!F$107:F$145,$C90)&lt;=0,0,求节点([1]基础状态预期!$D$107:$D$145,[1]基础状态预期!F$107:F$145,$C90)),0)</f>
        <v>0</v>
      </c>
      <c r="F90" s="32">
        <f>IFERROR(IF(求节点([1]基础状态预期!$D$107:$D$145,[1]基础状态预期!G$107:G$145,$C90)&lt;=0,0,求节点([1]基础状态预期!$D$107:$D$145,[1]基础状态预期!G$107:G$145,$C90)),0)</f>
        <v>0</v>
      </c>
      <c r="G90" s="32">
        <f>IFERROR(IF(求节点([1]基础状态预期!$D$107:$D$145,[1]基础状态预期!H$107:H$145,$C90)&lt;=0,0,求节点([1]基础状态预期!$D$107:$D$145,[1]基础状态预期!H$107:H$145,$C90)),0)</f>
        <v>0</v>
      </c>
      <c r="H90" s="32">
        <f>IFERROR(IF(求节点([1]基础状态预期!$D$107:$D$145,[1]基础状态预期!I$107:I$145,$C90)&lt;=0,0,求节点([1]基础状态预期!$D$107:$D$145,[1]基础状态预期!I$107:I$145,$C90)),0)</f>
        <v>0</v>
      </c>
      <c r="I90" s="32">
        <f>IFERROR(IF(求节点([1]基础状态预期!$D$107:$D$145,[1]基础状态预期!J$107:J$145,$C90)&lt;=0,0,求节点([1]基础状态预期!$D$107:$D$145,[1]基础状态预期!J$107:J$145,$C90)),0)</f>
        <v>6</v>
      </c>
      <c r="J90" s="32">
        <f>IFERROR(IF(求节点([1]基础状态预期!$D$107:$D$145,[1]基础状态预期!K$107:K$145,$C90)&lt;=0,0,求节点([1]基础状态预期!$D$107:$D$145,[1]基础状态预期!K$107:K$145,$C90)),0)</f>
        <v>0</v>
      </c>
      <c r="K90" s="32">
        <f>IFERROR(IF(求节点([1]基础状态预期!$D$107:$D$145,[1]基础状态预期!L$107:L$145,$C90)&lt;=0,0,求节点([1]基础状态预期!$D$107:$D$145,[1]基础状态预期!L$107:L$145,$C90)),0)</f>
        <v>0</v>
      </c>
      <c r="L90" s="32">
        <f>IFERROR(IF(求节点([1]基础状态预期!$D$107:$D$145,[1]基础状态预期!M$107:M$145,$C90)&lt;=0,0,求节点([1]基础状态预期!$D$107:$D$145,[1]基础状态预期!M$107:M$145,$C90)),0)</f>
        <v>0</v>
      </c>
      <c r="M90" s="32">
        <f>IFERROR(IF(求节点([1]基础状态预期!$D$107:$D$145,[1]基础状态预期!N$107:N$145,$C90)&lt;=0,0,求节点([1]基础状态预期!$D$107:$D$145,[1]基础状态预期!N$107:N$145,$C90)),0)</f>
        <v>0</v>
      </c>
      <c r="N90" s="32">
        <f>IFERROR(IF(求节点([1]基础状态预期!$D$107:$D$145,[1]基础状态预期!O$107:O$145,$C90)&lt;=0,0,求节点([1]基础状态预期!$D$107:$D$145,[1]基础状态预期!O$107:O$145,$C90)),0)</f>
        <v>6.5097876612262775</v>
      </c>
      <c r="O90" s="32">
        <f t="shared" si="24"/>
        <v>0</v>
      </c>
      <c r="P90" s="32">
        <f t="shared" si="25"/>
        <v>6</v>
      </c>
      <c r="Q90" s="32">
        <f t="shared" si="26"/>
        <v>10</v>
      </c>
      <c r="R90" s="32">
        <f t="shared" si="27"/>
        <v>22</v>
      </c>
      <c r="S90" s="32">
        <f t="shared" si="28"/>
        <v>98</v>
      </c>
      <c r="T90" s="32">
        <f>IFERROR(IF(求节点([1]基础状态预期!$D$107:$D$145,[1]基础状态预期!P$107:P$145,$C90)&lt;=0,0,求节点([1]基础状态预期!$D$107:$D$145,[1]基础状态预期!P$107:P$145,$C90)),0)</f>
        <v>0</v>
      </c>
      <c r="U90" s="32">
        <f>IFERROR(IF(求节点([1]基础状态预期!$D$107:$D$145,[1]基础状态预期!Q$107:Q$145,$C90)&lt;=0,0,求节点([1]基础状态预期!$D$107:$D$145,[1]基础状态预期!Q$107:Q$145,$C90)),0)</f>
        <v>0</v>
      </c>
      <c r="V90" s="32">
        <f>IFERROR(IF(求节点([1]基础状态预期!$D$107:$D$145,[1]基础状态预期!R$107:R$145,$C90)&lt;=0,0,求节点([1]基础状态预期!$D$107:$D$145,[1]基础状态预期!R$107:R$145,$C90)),0)</f>
        <v>3.3999999999999995</v>
      </c>
      <c r="W90" s="32">
        <f>IFERROR(IF(求节点([1]基础状态预期!$D$107:$D$145,[1]基础状态预期!S$107:S$145,$C90)&lt;=0,0,求节点([1]基础状态预期!$D$107:$D$145,[1]基础状态预期!S$107:S$145,$C90)),0)</f>
        <v>3.3999999999999995</v>
      </c>
      <c r="X90" s="32">
        <f>IFERROR(IF(求节点([1]基础状态预期!$D$107:$D$145,[1]基础状态预期!T$107:T$145,$C90)&lt;=0,0,求节点([1]基础状态预期!$D$107:$D$145,[1]基础状态预期!T$107:T$145,$C90)),0)</f>
        <v>3.4</v>
      </c>
      <c r="Y90" s="32">
        <f>IFERROR(IF(求节点([1]基础状态预期!$D$107:$D$145,[1]基础状态预期!U$107:U$145,$C90)&lt;=0,0,求节点([1]基础状态预期!$D$107:$D$145,[1]基础状态预期!U$107:U$145,$C90)),0)</f>
        <v>0</v>
      </c>
      <c r="Z90" s="32">
        <f>IFERROR(IF(求节点([1]基础状态预期!$D$107:$D$145,[1]基础状态预期!V$107:V$145,$C90)&lt;=0,0,求节点([1]基础状态预期!$D$107:$D$145,[1]基础状态预期!V$107:V$145,$C90)),0)</f>
        <v>0</v>
      </c>
      <c r="AA90" s="32">
        <f>IFERROR(IF(求节点([1]基础状态预期!$D$107:$D$145,[1]基础状态预期!W$107:W$145,$C90)&lt;=0,0,求节点([1]基础状态预期!$D$107:$D$145,[1]基础状态预期!W$107:W$145,$C90)),0)</f>
        <v>170</v>
      </c>
      <c r="AB90" s="32">
        <f>IFERROR(IF(求节点([1]基础状态预期!$D$107:$D$145,[1]基础状态预期!X$107:X$145,$C90)&lt;=0,0,求节点([1]基础状态预期!$D$107:$D$145,[1]基础状态预期!X$107:X$145,$C90)),0)</f>
        <v>170</v>
      </c>
      <c r="AC90" s="32">
        <f>IFERROR(IF(求节点([1]基础状态预期!$D$107:$D$145,[1]基础状态预期!Y$107:Y$145,$C90)&lt;=0,0,求节点([1]基础状态预期!$D$107:$D$145,[1]基础状态预期!Y$107:Y$145,$C90)),0)</f>
        <v>170</v>
      </c>
      <c r="AD90" s="32">
        <f>IFERROR(IF(求节点([1]基础状态预期!$D$107:$D$145,[1]基础状态预期!Z$107:Z$145,$C90)&lt;=0,0,求节点([1]基础状态预期!$D$107:$D$145,[1]基础状态预期!Z$107:Z$145,$C90)),0)</f>
        <v>0</v>
      </c>
      <c r="AE90" s="32">
        <f>IFERROR(IF(求节点([1]基础状态预期!$D$107:$D$145,[1]基础状态预期!AA$107:AA$145,$C90)&lt;=0,0,求节点([1]基础状态预期!$D$107:$D$145,[1]基础状态预期!AA$107:AA$145,$C90)),0)</f>
        <v>0</v>
      </c>
      <c r="AF90" s="32">
        <f>IFERROR(IF(求节点([1]基础状态预期!$D$107:$D$145,[1]基础状态预期!AB$107:AB$145,$C90)&lt;=0,0,求节点([1]基础状态预期!$D$107:$D$145,[1]基础状态预期!AB$107:AB$145,$C90)),0)</f>
        <v>1.5036181280471042</v>
      </c>
      <c r="AG90" s="32">
        <f>IFERROR(IF(求节点([1]基础状态预期!$D$107:$D$145,[1]基础状态预期!AC$107:AC$145,$C90)&lt;=0,0,求节点([1]基础状态预期!$D$107:$D$145,[1]基础状态预期!AC$107:AC$145,$C90)),0)</f>
        <v>1.5036181280471042</v>
      </c>
      <c r="AH90" s="32">
        <f>IFERROR(IF(求节点([1]基础状态预期!$D$107:$D$145,[1]基础状态预期!AD$107:AD$145,$C90)&lt;=0,0,求节点([1]基础状态预期!$D$107:$D$145,[1]基础状态预期!AD$107:AD$145,$C90)),0)</f>
        <v>2</v>
      </c>
      <c r="AI90" s="15">
        <f t="shared" si="20"/>
        <v>0</v>
      </c>
      <c r="AJ90" s="15">
        <f t="shared" si="20"/>
        <v>0</v>
      </c>
      <c r="AK90" s="15">
        <f t="shared" si="20"/>
        <v>2</v>
      </c>
      <c r="AL90" s="15">
        <f t="shared" si="20"/>
        <v>10</v>
      </c>
      <c r="AM90" s="15">
        <f t="shared" si="20"/>
        <v>80</v>
      </c>
      <c r="AN90" s="15">
        <v>0</v>
      </c>
      <c r="AO90" s="15">
        <f>IFERROR(IF(求节点([1]各r阵容卡情况!$F$57:$F$73,[1]各r阵容卡情况!G$57:G$73,$C90)&lt;=0,0,求节点([1]各r阵容卡情况!$F$57:$F$73,[1]各r阵容卡情况!G$57:G$73,$C90)),0)</f>
        <v>0</v>
      </c>
      <c r="AP90" s="15">
        <f>IFERROR(IF(求节点([1]各r阵容卡情况!$F$57:$F$73,[1]各r阵容卡情况!H$57:H$73,$C90)&lt;=0,0,求节点([1]各r阵容卡情况!$F$57:$F$73,[1]各r阵容卡情况!H$57:H$73,$C90)),0)</f>
        <v>4</v>
      </c>
      <c r="AQ90" s="15">
        <f>IFERROR(IF(求节点([1]各r阵容卡情况!$F$57:$F$73,[1]各r阵容卡情况!I$57:I$73,$C90)&lt;=0,0,求节点([1]各r阵容卡情况!$F$57:$F$73,[1]各r阵容卡情况!I$57:I$73,$C90)),0)</f>
        <v>20</v>
      </c>
      <c r="AR90" s="15">
        <f>IFERROR(IF(求节点([1]各r阵容卡情况!$F$57:$F$73,[1]各r阵容卡情况!J$57:J$73,$C90)&lt;=0,0,求节点([1]各r阵容卡情况!$F$57:$F$73,[1]各r阵容卡情况!J$57:J$73,$C90)),0)</f>
        <v>0</v>
      </c>
      <c r="AS90" s="15">
        <v>0</v>
      </c>
      <c r="AT90" s="15">
        <f>IFERROR(IF(求节点([1]各r阵容卡情况!$F$57:$F$73,[1]各r阵容卡情况!K$57:K$73,$C90)&lt;=0,0,求节点([1]各r阵容卡情况!$F$57:$F$73,[1]各r阵容卡情况!K$57:K$73,$C90)),0)</f>
        <v>3</v>
      </c>
      <c r="AU90" s="15">
        <f>IFERROR(IF(求节点([1]各r阵容卡情况!$F$57:$F$73,[1]各r阵容卡情况!L$57:L$73,$C90)&lt;=0,0,求节点([1]各r阵容卡情况!$F$57:$F$73,[1]各r阵容卡情况!L$57:L$73,$C90)),0)</f>
        <v>6</v>
      </c>
      <c r="AV90" s="15">
        <f>IFERROR(IF(求节点([1]各r阵容卡情况!$F$57:$F$73,[1]各r阵容卡情况!M$57:M$73,$C90)&lt;=0,0,求节点([1]各r阵容卡情况!$F$57:$F$73,[1]各r阵容卡情况!M$57:M$73,$C90)),0)</f>
        <v>6.8072815227916248</v>
      </c>
      <c r="AW90" s="15">
        <f>IFERROR(IF(求节点([1]各r阵容卡情况!$F$57:$F$73,[1]各r阵容卡情况!N$57:N$73,$C90)&lt;=0,0,求节点([1]各r阵容卡情况!$F$57:$F$73,[1]各r阵容卡情况!N$57:N$73,$C90)),0)</f>
        <v>5.8169230497038695</v>
      </c>
      <c r="AX90" s="15">
        <f t="shared" si="21"/>
        <v>0</v>
      </c>
      <c r="AY90" s="15">
        <f t="shared" si="21"/>
        <v>15</v>
      </c>
      <c r="AZ90" s="15">
        <f t="shared" si="21"/>
        <v>40</v>
      </c>
      <c r="BA90" s="15">
        <f t="shared" si="21"/>
        <v>65</v>
      </c>
      <c r="BB90" s="15">
        <f t="shared" si="21"/>
        <v>90</v>
      </c>
      <c r="BC90" s="15">
        <v>0</v>
      </c>
      <c r="BD90" s="15">
        <f>IFERROR(IF(求节点([1]各r阵容卡情况!$F$57:$F$73,[1]各r阵容卡情况!S$57:S$73,$C90)&lt;=0,0,求节点([1]各r阵容卡情况!$F$57:$F$73,[1]各r阵容卡情况!S$57:S$73,$C90)),0)</f>
        <v>3.3542458109668045</v>
      </c>
      <c r="BE90" s="15">
        <f>IFERROR(IF(求节点([1]各r阵容卡情况!$F$57:$F$73,[1]各r阵容卡情况!T$57:T$73,$C90)&lt;=0,0,求节点([1]各r阵容卡情况!$F$57:$F$73,[1]各r阵容卡情况!T$57:T$73,$C90)),0)</f>
        <v>3.3542458109668045</v>
      </c>
      <c r="BF90" s="15">
        <f>IFERROR(IF(求节点([1]各r阵容卡情况!$F$57:$F$73,[1]各r阵容卡情况!U$57:U$73,$C90)&lt;=0,0,求节点([1]各r阵容卡情况!$F$57:$F$73,[1]各r阵容卡情况!U$57:U$73,$C90)),0)</f>
        <v>3.3542458109668045</v>
      </c>
      <c r="BG90" s="15">
        <f>IFERROR(IF(求节点([1]各r阵容卡情况!$F$57:$F$73,[1]各r阵容卡情况!V$57:V$73,$C90)&lt;=0,0,求节点([1]各r阵容卡情况!$F$57:$F$73,[1]各r阵容卡情况!V$57:V$73,$C90)),0)</f>
        <v>3.3542458109668045</v>
      </c>
      <c r="BH90" s="15">
        <f t="shared" si="29"/>
        <v>10</v>
      </c>
      <c r="BI90" s="15">
        <f t="shared" si="29"/>
        <v>10</v>
      </c>
      <c r="BJ90" s="15">
        <f t="shared" si="30"/>
        <v>60</v>
      </c>
      <c r="BK90" s="15">
        <f t="shared" si="31"/>
        <v>80</v>
      </c>
      <c r="BL90" s="15">
        <f t="shared" si="31"/>
        <v>80</v>
      </c>
      <c r="BM90" s="15">
        <v>0</v>
      </c>
      <c r="BN90" s="15">
        <f>IFERROR(IF(求节点([1]各r阵容卡情况!$F$57:$F$73,[1]各r阵容卡情况!AA$57:AA$73,$C90)&lt;=0,0,求节点([1]各r阵容卡情况!$F$57:$F$73,[1]各r阵容卡情况!AA$57:AA$73,$C90)),0)</f>
        <v>0</v>
      </c>
      <c r="BO90" s="15">
        <f>IFERROR(IF(求节点([1]各r阵容卡情况!$F$57:$F$73,[1]各r阵容卡情况!AB$57:AB$73,$C90)&lt;=0,0,求节点([1]各r阵容卡情况!$F$57:$F$73,[1]各r阵容卡情况!AB$57:AB$73,$C90)),0)</f>
        <v>2</v>
      </c>
      <c r="BP90" s="15">
        <f>IFERROR(IF(求节点([1]各r阵容卡情况!$F$57:$F$73,[1]各r阵容卡情况!AC$57:AC$73,$C90)&lt;=0,0,求节点([1]各r阵容卡情况!$F$57:$F$73,[1]各r阵容卡情况!AC$57:AC$73,$C90)),0)</f>
        <v>2</v>
      </c>
      <c r="BQ90" s="15">
        <f>IFERROR(IF(求节点([1]各r阵容卡情况!$F$57:$F$73,[1]各r阵容卡情况!AD$57:AD$73,$C90)&lt;=0,0,求节点([1]各r阵容卡情况!$F$57:$F$73,[1]各r阵容卡情况!AD$57:AD$73,$C90)),0)</f>
        <v>2</v>
      </c>
      <c r="BR90" s="15">
        <f t="shared" si="22"/>
        <v>0</v>
      </c>
      <c r="BS90" s="15">
        <f t="shared" si="22"/>
        <v>0</v>
      </c>
      <c r="BT90" s="15">
        <f t="shared" si="22"/>
        <v>4</v>
      </c>
      <c r="BU90" s="15">
        <f t="shared" si="22"/>
        <v>30</v>
      </c>
      <c r="BV90" s="15">
        <f t="shared" si="22"/>
        <v>80</v>
      </c>
      <c r="CH90" s="27">
        <f t="shared" si="23"/>
        <v>0</v>
      </c>
      <c r="CI90" s="27">
        <f t="shared" si="23"/>
        <v>0</v>
      </c>
      <c r="CJ90" s="27">
        <f t="shared" si="23"/>
        <v>4</v>
      </c>
      <c r="CK90" s="27">
        <f t="shared" si="23"/>
        <v>20</v>
      </c>
      <c r="CL90" s="27">
        <f t="shared" si="23"/>
        <v>0</v>
      </c>
    </row>
    <row r="91" spans="3:90" x14ac:dyDescent="0.15">
      <c r="C91" s="15">
        <v>86</v>
      </c>
      <c r="D91" s="15">
        <v>30</v>
      </c>
      <c r="E91" s="32">
        <f>IFERROR(IF(求节点([1]基础状态预期!$D$107:$D$145,[1]基础状态预期!F$107:F$145,$C91)&lt;=0,0,求节点([1]基础状态预期!$D$107:$D$145,[1]基础状态预期!F$107:F$145,$C91)),0)</f>
        <v>0</v>
      </c>
      <c r="F91" s="32">
        <f>IFERROR(IF(求节点([1]基础状态预期!$D$107:$D$145,[1]基础状态预期!G$107:G$145,$C91)&lt;=0,0,求节点([1]基础状态预期!$D$107:$D$145,[1]基础状态预期!G$107:G$145,$C91)),0)</f>
        <v>0</v>
      </c>
      <c r="G91" s="32">
        <f>IFERROR(IF(求节点([1]基础状态预期!$D$107:$D$145,[1]基础状态预期!H$107:H$145,$C91)&lt;=0,0,求节点([1]基础状态预期!$D$107:$D$145,[1]基础状态预期!H$107:H$145,$C91)),0)</f>
        <v>0</v>
      </c>
      <c r="H91" s="32">
        <f>IFERROR(IF(求节点([1]基础状态预期!$D$107:$D$145,[1]基础状态预期!I$107:I$145,$C91)&lt;=0,0,求节点([1]基础状态预期!$D$107:$D$145,[1]基础状态预期!I$107:I$145,$C91)),0)</f>
        <v>0</v>
      </c>
      <c r="I91" s="32">
        <f>IFERROR(IF(求节点([1]基础状态预期!$D$107:$D$145,[1]基础状态预期!J$107:J$145,$C91)&lt;=0,0,求节点([1]基础状态预期!$D$107:$D$145,[1]基础状态预期!J$107:J$145,$C91)),0)</f>
        <v>6</v>
      </c>
      <c r="J91" s="32">
        <f>IFERROR(IF(求节点([1]基础状态预期!$D$107:$D$145,[1]基础状态预期!K$107:K$145,$C91)&lt;=0,0,求节点([1]基础状态预期!$D$107:$D$145,[1]基础状态预期!K$107:K$145,$C91)),0)</f>
        <v>0</v>
      </c>
      <c r="K91" s="32">
        <f>IFERROR(IF(求节点([1]基础状态预期!$D$107:$D$145,[1]基础状态预期!L$107:L$145,$C91)&lt;=0,0,求节点([1]基础状态预期!$D$107:$D$145,[1]基础状态预期!L$107:L$145,$C91)),0)</f>
        <v>0</v>
      </c>
      <c r="L91" s="32">
        <f>IFERROR(IF(求节点([1]基础状态预期!$D$107:$D$145,[1]基础状态预期!M$107:M$145,$C91)&lt;=0,0,求节点([1]基础状态预期!$D$107:$D$145,[1]基础状态预期!M$107:M$145,$C91)),0)</f>
        <v>0</v>
      </c>
      <c r="M91" s="32">
        <f>IFERROR(IF(求节点([1]基础状态预期!$D$107:$D$145,[1]基础状态预期!N$107:N$145,$C91)&lt;=0,0,求节点([1]基础状态预期!$D$107:$D$145,[1]基础状态预期!N$107:N$145,$C91)),0)</f>
        <v>0</v>
      </c>
      <c r="N91" s="32">
        <f>IFERROR(IF(求节点([1]基础状态预期!$D$107:$D$145,[1]基础状态预期!O$107:O$145,$C91)&lt;=0,0,求节点([1]基础状态预期!$D$107:$D$145,[1]基础状态预期!O$107:O$145,$C91)),0)</f>
        <v>6.8169637850412386</v>
      </c>
      <c r="O91" s="32">
        <f t="shared" si="24"/>
        <v>0</v>
      </c>
      <c r="P91" s="32">
        <f t="shared" si="25"/>
        <v>6</v>
      </c>
      <c r="Q91" s="32">
        <f t="shared" si="26"/>
        <v>10</v>
      </c>
      <c r="R91" s="32">
        <f t="shared" si="27"/>
        <v>22</v>
      </c>
      <c r="S91" s="32">
        <f t="shared" si="28"/>
        <v>98</v>
      </c>
      <c r="T91" s="32">
        <f>IFERROR(IF(求节点([1]基础状态预期!$D$107:$D$145,[1]基础状态预期!P$107:P$145,$C91)&lt;=0,0,求节点([1]基础状态预期!$D$107:$D$145,[1]基础状态预期!P$107:P$145,$C91)),0)</f>
        <v>0</v>
      </c>
      <c r="U91" s="32">
        <f>IFERROR(IF(求节点([1]基础状态预期!$D$107:$D$145,[1]基础状态预期!Q$107:Q$145,$C91)&lt;=0,0,求节点([1]基础状态预期!$D$107:$D$145,[1]基础状态预期!Q$107:Q$145,$C91)),0)</f>
        <v>0</v>
      </c>
      <c r="V91" s="32">
        <f>IFERROR(IF(求节点([1]基础状态预期!$D$107:$D$145,[1]基础状态预期!R$107:R$145,$C91)&lt;=0,0,求节点([1]基础状态预期!$D$107:$D$145,[1]基础状态预期!R$107:R$145,$C91)),0)</f>
        <v>3.4399999999999995</v>
      </c>
      <c r="W91" s="32">
        <f>IFERROR(IF(求节点([1]基础状态预期!$D$107:$D$145,[1]基础状态预期!S$107:S$145,$C91)&lt;=0,0,求节点([1]基础状态预期!$D$107:$D$145,[1]基础状态预期!S$107:S$145,$C91)),0)</f>
        <v>3.4399999999999995</v>
      </c>
      <c r="X91" s="32">
        <f>IFERROR(IF(求节点([1]基础状态预期!$D$107:$D$145,[1]基础状态预期!T$107:T$145,$C91)&lt;=0,0,求节点([1]基础状态预期!$D$107:$D$145,[1]基础状态预期!T$107:T$145,$C91)),0)</f>
        <v>3.4400000000000004</v>
      </c>
      <c r="Y91" s="32">
        <f>IFERROR(IF(求节点([1]基础状态预期!$D$107:$D$145,[1]基础状态预期!U$107:U$145,$C91)&lt;=0,0,求节点([1]基础状态预期!$D$107:$D$145,[1]基础状态预期!U$107:U$145,$C91)),0)</f>
        <v>0</v>
      </c>
      <c r="Z91" s="32">
        <f>IFERROR(IF(求节点([1]基础状态预期!$D$107:$D$145,[1]基础状态预期!V$107:V$145,$C91)&lt;=0,0,求节点([1]基础状态预期!$D$107:$D$145,[1]基础状态预期!V$107:V$145,$C91)),0)</f>
        <v>0</v>
      </c>
      <c r="AA91" s="32">
        <f>IFERROR(IF(求节点([1]基础状态预期!$D$107:$D$145,[1]基础状态预期!W$107:W$145,$C91)&lt;=0,0,求节点([1]基础状态预期!$D$107:$D$145,[1]基础状态预期!W$107:W$145,$C91)),0)</f>
        <v>172</v>
      </c>
      <c r="AB91" s="32">
        <f>IFERROR(IF(求节点([1]基础状态预期!$D$107:$D$145,[1]基础状态预期!X$107:X$145,$C91)&lt;=0,0,求节点([1]基础状态预期!$D$107:$D$145,[1]基础状态预期!X$107:X$145,$C91)),0)</f>
        <v>172</v>
      </c>
      <c r="AC91" s="32">
        <f>IFERROR(IF(求节点([1]基础状态预期!$D$107:$D$145,[1]基础状态预期!Y$107:Y$145,$C91)&lt;=0,0,求节点([1]基础状态预期!$D$107:$D$145,[1]基础状态预期!Y$107:Y$145,$C91)),0)</f>
        <v>172</v>
      </c>
      <c r="AD91" s="32">
        <f>IFERROR(IF(求节点([1]基础状态预期!$D$107:$D$145,[1]基础状态预期!Z$107:Z$145,$C91)&lt;=0,0,求节点([1]基础状态预期!$D$107:$D$145,[1]基础状态预期!Z$107:Z$145,$C91)),0)</f>
        <v>0</v>
      </c>
      <c r="AE91" s="32">
        <f>IFERROR(IF(求节点([1]基础状态预期!$D$107:$D$145,[1]基础状态预期!AA$107:AA$145,$C91)&lt;=0,0,求节点([1]基础状态预期!$D$107:$D$145,[1]基础状态预期!AA$107:AA$145,$C91)),0)</f>
        <v>0</v>
      </c>
      <c r="AF91" s="32">
        <f>IFERROR(IF(求节点([1]基础状态预期!$D$107:$D$145,[1]基础状态预期!AB$107:AB$145,$C91)&lt;=0,0,求节点([1]基础状态预期!$D$107:$D$145,[1]基础状态预期!AB$107:AB$145,$C91)),0)</f>
        <v>1.5213077530829524</v>
      </c>
      <c r="AG91" s="32">
        <f>IFERROR(IF(求节点([1]基础状态预期!$D$107:$D$145,[1]基础状态预期!AC$107:AC$145,$C91)&lt;=0,0,求节点([1]基础状态预期!$D$107:$D$145,[1]基础状态预期!AC$107:AC$145,$C91)),0)</f>
        <v>1.5213077530829524</v>
      </c>
      <c r="AH91" s="32">
        <f>IFERROR(IF(求节点([1]基础状态预期!$D$107:$D$145,[1]基础状态预期!AD$107:AD$145,$C91)&lt;=0,0,求节点([1]基础状态预期!$D$107:$D$145,[1]基础状态预期!AD$107:AD$145,$C91)),0)</f>
        <v>2</v>
      </c>
      <c r="AI91" s="15">
        <f t="shared" si="20"/>
        <v>0</v>
      </c>
      <c r="AJ91" s="15">
        <f t="shared" si="20"/>
        <v>0</v>
      </c>
      <c r="AK91" s="15">
        <f t="shared" si="20"/>
        <v>2</v>
      </c>
      <c r="AL91" s="15">
        <f t="shared" si="20"/>
        <v>10</v>
      </c>
      <c r="AM91" s="15">
        <f t="shared" si="20"/>
        <v>80</v>
      </c>
      <c r="AN91" s="15">
        <v>0</v>
      </c>
      <c r="AO91" s="15">
        <f>IFERROR(IF(求节点([1]各r阵容卡情况!$F$57:$F$73,[1]各r阵容卡情况!G$57:G$73,$C91)&lt;=0,0,求节点([1]各r阵容卡情况!$F$57:$F$73,[1]各r阵容卡情况!G$57:G$73,$C91)),0)</f>
        <v>0</v>
      </c>
      <c r="AP91" s="15">
        <f>IFERROR(IF(求节点([1]各r阵容卡情况!$F$57:$F$73,[1]各r阵容卡情况!H$57:H$73,$C91)&lt;=0,0,求节点([1]各r阵容卡情况!$F$57:$F$73,[1]各r阵容卡情况!H$57:H$73,$C91)),0)</f>
        <v>4</v>
      </c>
      <c r="AQ91" s="15">
        <f>IFERROR(IF(求节点([1]各r阵容卡情况!$F$57:$F$73,[1]各r阵容卡情况!I$57:I$73,$C91)&lt;=0,0,求节点([1]各r阵容卡情况!$F$57:$F$73,[1]各r阵容卡情况!I$57:I$73,$C91)),0)</f>
        <v>20</v>
      </c>
      <c r="AR91" s="15">
        <f>IFERROR(IF(求节点([1]各r阵容卡情况!$F$57:$F$73,[1]各r阵容卡情况!J$57:J$73,$C91)&lt;=0,0,求节点([1]各r阵容卡情况!$F$57:$F$73,[1]各r阵容卡情况!J$57:J$73,$C91)),0)</f>
        <v>0</v>
      </c>
      <c r="AS91" s="15">
        <v>0</v>
      </c>
      <c r="AT91" s="15">
        <f>IFERROR(IF(求节点([1]各r阵容卡情况!$F$57:$F$73,[1]各r阵容卡情况!K$57:K$73,$C91)&lt;=0,0,求节点([1]各r阵容卡情况!$F$57:$F$73,[1]各r阵容卡情况!K$57:K$73,$C91)),0)</f>
        <v>3</v>
      </c>
      <c r="AU91" s="15">
        <f>IFERROR(IF(求节点([1]各r阵容卡情况!$F$57:$F$73,[1]各r阵容卡情况!L$57:L$73,$C91)&lt;=0,0,求节点([1]各r阵容卡情况!$F$57:$F$73,[1]各r阵容卡情况!L$57:L$73,$C91)),0)</f>
        <v>6</v>
      </c>
      <c r="AV91" s="15">
        <f>IFERROR(IF(求节点([1]各r阵容卡情况!$F$57:$F$73,[1]各r阵容卡情况!M$57:M$73,$C91)&lt;=0,0,求节点([1]各r阵容卡情况!$F$57:$F$73,[1]各r阵容卡情况!M$57:M$73,$C91)),0)</f>
        <v>6.8242620821123658</v>
      </c>
      <c r="AW91" s="15">
        <f>IFERROR(IF(求节点([1]各r阵容卡情况!$F$57:$F$73,[1]各r阵容卡情况!N$57:N$73,$C91)&lt;=0,0,求节点([1]各r阵容卡情况!$F$57:$F$73,[1]各r阵容卡情况!N$57:N$73,$C91)),0)</f>
        <v>5.8480031984268184</v>
      </c>
      <c r="AX91" s="15">
        <f t="shared" si="21"/>
        <v>0</v>
      </c>
      <c r="AY91" s="15">
        <f t="shared" si="21"/>
        <v>15</v>
      </c>
      <c r="AZ91" s="15">
        <f t="shared" si="21"/>
        <v>40</v>
      </c>
      <c r="BA91" s="15">
        <f t="shared" si="21"/>
        <v>65</v>
      </c>
      <c r="BB91" s="15">
        <f t="shared" si="21"/>
        <v>90</v>
      </c>
      <c r="BC91" s="15">
        <v>0</v>
      </c>
      <c r="BD91" s="15">
        <f>IFERROR(IF(求节点([1]各r阵容卡情况!$F$57:$F$73,[1]各r阵容卡情况!S$57:S$73,$C91)&lt;=0,0,求节点([1]各r阵容卡情况!$F$57:$F$73,[1]各r阵容卡情况!S$57:S$73,$C91)),0)</f>
        <v>3.3776761737625955</v>
      </c>
      <c r="BE91" s="15">
        <f>IFERROR(IF(求节点([1]各r阵容卡情况!$F$57:$F$73,[1]各r阵容卡情况!T$57:T$73,$C91)&lt;=0,0,求节点([1]各r阵容卡情况!$F$57:$F$73,[1]各r阵容卡情况!T$57:T$73,$C91)),0)</f>
        <v>3.3776761737625955</v>
      </c>
      <c r="BF91" s="15">
        <f>IFERROR(IF(求节点([1]各r阵容卡情况!$F$57:$F$73,[1]各r阵容卡情况!U$57:U$73,$C91)&lt;=0,0,求节点([1]各r阵容卡情况!$F$57:$F$73,[1]各r阵容卡情况!U$57:U$73,$C91)),0)</f>
        <v>3.3776761737625955</v>
      </c>
      <c r="BG91" s="15">
        <f>IFERROR(IF(求节点([1]各r阵容卡情况!$F$57:$F$73,[1]各r阵容卡情况!V$57:V$73,$C91)&lt;=0,0,求节点([1]各r阵容卡情况!$F$57:$F$73,[1]各r阵容卡情况!V$57:V$73,$C91)),0)</f>
        <v>3.3776761737625955</v>
      </c>
      <c r="BH91" s="15">
        <f t="shared" si="29"/>
        <v>10</v>
      </c>
      <c r="BI91" s="15">
        <f t="shared" si="29"/>
        <v>10</v>
      </c>
      <c r="BJ91" s="15">
        <f t="shared" si="30"/>
        <v>60</v>
      </c>
      <c r="BK91" s="15">
        <f t="shared" si="31"/>
        <v>80</v>
      </c>
      <c r="BL91" s="15">
        <f t="shared" si="31"/>
        <v>80</v>
      </c>
      <c r="BM91" s="15">
        <v>0</v>
      </c>
      <c r="BN91" s="15">
        <f>IFERROR(IF(求节点([1]各r阵容卡情况!$F$57:$F$73,[1]各r阵容卡情况!AA$57:AA$73,$C91)&lt;=0,0,求节点([1]各r阵容卡情况!$F$57:$F$73,[1]各r阵容卡情况!AA$57:AA$73,$C91)),0)</f>
        <v>0</v>
      </c>
      <c r="BO91" s="15">
        <f>IFERROR(IF(求节点([1]各r阵容卡情况!$F$57:$F$73,[1]各r阵容卡情况!AB$57:AB$73,$C91)&lt;=0,0,求节点([1]各r阵容卡情况!$F$57:$F$73,[1]各r阵容卡情况!AB$57:AB$73,$C91)),0)</f>
        <v>2</v>
      </c>
      <c r="BP91" s="15">
        <f>IFERROR(IF(求节点([1]各r阵容卡情况!$F$57:$F$73,[1]各r阵容卡情况!AC$57:AC$73,$C91)&lt;=0,0,求节点([1]各r阵容卡情况!$F$57:$F$73,[1]各r阵容卡情况!AC$57:AC$73,$C91)),0)</f>
        <v>2</v>
      </c>
      <c r="BQ91" s="15">
        <f>IFERROR(IF(求节点([1]各r阵容卡情况!$F$57:$F$73,[1]各r阵容卡情况!AD$57:AD$73,$C91)&lt;=0,0,求节点([1]各r阵容卡情况!$F$57:$F$73,[1]各r阵容卡情况!AD$57:AD$73,$C91)),0)</f>
        <v>2</v>
      </c>
      <c r="BR91" s="15">
        <f t="shared" si="22"/>
        <v>0</v>
      </c>
      <c r="BS91" s="15">
        <f t="shared" si="22"/>
        <v>0</v>
      </c>
      <c r="BT91" s="15">
        <f t="shared" si="22"/>
        <v>4</v>
      </c>
      <c r="BU91" s="15">
        <f t="shared" si="22"/>
        <v>30</v>
      </c>
      <c r="BV91" s="15">
        <f t="shared" si="22"/>
        <v>80</v>
      </c>
      <c r="CH91" s="27">
        <f t="shared" si="23"/>
        <v>0</v>
      </c>
      <c r="CI91" s="27">
        <f t="shared" si="23"/>
        <v>0</v>
      </c>
      <c r="CJ91" s="27">
        <f t="shared" si="23"/>
        <v>4</v>
      </c>
      <c r="CK91" s="27">
        <f t="shared" si="23"/>
        <v>20</v>
      </c>
      <c r="CL91" s="27">
        <f t="shared" si="23"/>
        <v>0</v>
      </c>
    </row>
    <row r="92" spans="3:90" x14ac:dyDescent="0.15">
      <c r="C92" s="15">
        <v>87</v>
      </c>
      <c r="D92" s="15">
        <v>30</v>
      </c>
      <c r="E92" s="32">
        <f>IFERROR(IF(求节点([1]基础状态预期!$D$107:$D$145,[1]基础状态预期!F$107:F$145,$C92)&lt;=0,0,求节点([1]基础状态预期!$D$107:$D$145,[1]基础状态预期!F$107:F$145,$C92)),0)</f>
        <v>0</v>
      </c>
      <c r="F92" s="32">
        <f>IFERROR(IF(求节点([1]基础状态预期!$D$107:$D$145,[1]基础状态预期!G$107:G$145,$C92)&lt;=0,0,求节点([1]基础状态预期!$D$107:$D$145,[1]基础状态预期!G$107:G$145,$C92)),0)</f>
        <v>0</v>
      </c>
      <c r="G92" s="32">
        <f>IFERROR(IF(求节点([1]基础状态预期!$D$107:$D$145,[1]基础状态预期!H$107:H$145,$C92)&lt;=0,0,求节点([1]基础状态预期!$D$107:$D$145,[1]基础状态预期!H$107:H$145,$C92)),0)</f>
        <v>0</v>
      </c>
      <c r="H92" s="32">
        <f>IFERROR(IF(求节点([1]基础状态预期!$D$107:$D$145,[1]基础状态预期!I$107:I$145,$C92)&lt;=0,0,求节点([1]基础状态预期!$D$107:$D$145,[1]基础状态预期!I$107:I$145,$C92)),0)</f>
        <v>0</v>
      </c>
      <c r="I92" s="32">
        <f>IFERROR(IF(求节点([1]基础状态预期!$D$107:$D$145,[1]基础状态预期!J$107:J$145,$C92)&lt;=0,0,求节点([1]基础状态预期!$D$107:$D$145,[1]基础状态预期!J$107:J$145,$C92)),0)</f>
        <v>6</v>
      </c>
      <c r="J92" s="32">
        <f>IFERROR(IF(求节点([1]基础状态预期!$D$107:$D$145,[1]基础状态预期!K$107:K$145,$C92)&lt;=0,0,求节点([1]基础状态预期!$D$107:$D$145,[1]基础状态预期!K$107:K$145,$C92)),0)</f>
        <v>0</v>
      </c>
      <c r="K92" s="32">
        <f>IFERROR(IF(求节点([1]基础状态预期!$D$107:$D$145,[1]基础状态预期!L$107:L$145,$C92)&lt;=0,0,求节点([1]基础状态预期!$D$107:$D$145,[1]基础状态预期!L$107:L$145,$C92)),0)</f>
        <v>0</v>
      </c>
      <c r="L92" s="32">
        <f>IFERROR(IF(求节点([1]基础状态预期!$D$107:$D$145,[1]基础状态预期!M$107:M$145,$C92)&lt;=0,0,求节点([1]基础状态预期!$D$107:$D$145,[1]基础状态预期!M$107:M$145,$C92)),0)</f>
        <v>0</v>
      </c>
      <c r="M92" s="32">
        <f>IFERROR(IF(求节点([1]基础状态预期!$D$107:$D$145,[1]基础状态预期!N$107:N$145,$C92)&lt;=0,0,求节点([1]基础状态预期!$D$107:$D$145,[1]基础状态预期!N$107:N$145,$C92)),0)</f>
        <v>0</v>
      </c>
      <c r="N92" s="32">
        <f>IFERROR(IF(求节点([1]基础状态预期!$D$107:$D$145,[1]基础状态预期!O$107:O$145,$C92)&lt;=0,0,求节点([1]基础状态预期!$D$107:$D$145,[1]基础状态预期!O$107:O$145,$C92)),0)</f>
        <v>7.0909515424218901</v>
      </c>
      <c r="O92" s="32">
        <f t="shared" si="24"/>
        <v>0</v>
      </c>
      <c r="P92" s="32">
        <f t="shared" si="25"/>
        <v>6</v>
      </c>
      <c r="Q92" s="32">
        <f t="shared" si="26"/>
        <v>10</v>
      </c>
      <c r="R92" s="32">
        <f t="shared" si="27"/>
        <v>22</v>
      </c>
      <c r="S92" s="32">
        <f t="shared" si="28"/>
        <v>106</v>
      </c>
      <c r="T92" s="32">
        <f>IFERROR(IF(求节点([1]基础状态预期!$D$107:$D$145,[1]基础状态预期!P$107:P$145,$C92)&lt;=0,0,求节点([1]基础状态预期!$D$107:$D$145,[1]基础状态预期!P$107:P$145,$C92)),0)</f>
        <v>0</v>
      </c>
      <c r="U92" s="32">
        <f>IFERROR(IF(求节点([1]基础状态预期!$D$107:$D$145,[1]基础状态预期!Q$107:Q$145,$C92)&lt;=0,0,求节点([1]基础状态预期!$D$107:$D$145,[1]基础状态预期!Q$107:Q$145,$C92)),0)</f>
        <v>0</v>
      </c>
      <c r="V92" s="32">
        <f>IFERROR(IF(求节点([1]基础状态预期!$D$107:$D$145,[1]基础状态预期!R$107:R$145,$C92)&lt;=0,0,求节点([1]基础状态预期!$D$107:$D$145,[1]基础状态预期!R$107:R$145,$C92)),0)</f>
        <v>3.4799999999999995</v>
      </c>
      <c r="W92" s="32">
        <f>IFERROR(IF(求节点([1]基础状态预期!$D$107:$D$145,[1]基础状态预期!S$107:S$145,$C92)&lt;=0,0,求节点([1]基础状态预期!$D$107:$D$145,[1]基础状态预期!S$107:S$145,$C92)),0)</f>
        <v>3.4799999999999995</v>
      </c>
      <c r="X92" s="32">
        <f>IFERROR(IF(求节点([1]基础状态预期!$D$107:$D$145,[1]基础状态预期!T$107:T$145,$C92)&lt;=0,0,求节点([1]基础状态预期!$D$107:$D$145,[1]基础状态预期!T$107:T$145,$C92)),0)</f>
        <v>3.4800000000000004</v>
      </c>
      <c r="Y92" s="32">
        <f>IFERROR(IF(求节点([1]基础状态预期!$D$107:$D$145,[1]基础状态预期!U$107:U$145,$C92)&lt;=0,0,求节点([1]基础状态预期!$D$107:$D$145,[1]基础状态预期!U$107:U$145,$C92)),0)</f>
        <v>0</v>
      </c>
      <c r="Z92" s="32">
        <f>IFERROR(IF(求节点([1]基础状态预期!$D$107:$D$145,[1]基础状态预期!V$107:V$145,$C92)&lt;=0,0,求节点([1]基础状态预期!$D$107:$D$145,[1]基础状态预期!V$107:V$145,$C92)),0)</f>
        <v>0</v>
      </c>
      <c r="AA92" s="32">
        <f>IFERROR(IF(求节点([1]基础状态预期!$D$107:$D$145,[1]基础状态预期!W$107:W$145,$C92)&lt;=0,0,求节点([1]基础状态预期!$D$107:$D$145,[1]基础状态预期!W$107:W$145,$C92)),0)</f>
        <v>174</v>
      </c>
      <c r="AB92" s="32">
        <f>IFERROR(IF(求节点([1]基础状态预期!$D$107:$D$145,[1]基础状态预期!X$107:X$145,$C92)&lt;=0,0,求节点([1]基础状态预期!$D$107:$D$145,[1]基础状态预期!X$107:X$145,$C92)),0)</f>
        <v>174</v>
      </c>
      <c r="AC92" s="32">
        <f>IFERROR(IF(求节点([1]基础状态预期!$D$107:$D$145,[1]基础状态预期!Y$107:Y$145,$C92)&lt;=0,0,求节点([1]基础状态预期!$D$107:$D$145,[1]基础状态预期!Y$107:Y$145,$C92)),0)</f>
        <v>174</v>
      </c>
      <c r="AD92" s="32">
        <f>IFERROR(IF(求节点([1]基础状态预期!$D$107:$D$145,[1]基础状态预期!Z$107:Z$145,$C92)&lt;=0,0,求节点([1]基础状态预期!$D$107:$D$145,[1]基础状态预期!Z$107:Z$145,$C92)),0)</f>
        <v>0</v>
      </c>
      <c r="AE92" s="32">
        <f>IFERROR(IF(求节点([1]基础状态预期!$D$107:$D$145,[1]基础状态预期!AA$107:AA$145,$C92)&lt;=0,0,求节点([1]基础状态预期!$D$107:$D$145,[1]基础状态预期!AA$107:AA$145,$C92)),0)</f>
        <v>0</v>
      </c>
      <c r="AF92" s="32">
        <f>IFERROR(IF(求节点([1]基础状态预期!$D$107:$D$145,[1]基础状态预期!AB$107:AB$145,$C92)&lt;=0,0,求节点([1]基础状态预期!$D$107:$D$145,[1]基础状态预期!AB$107:AB$145,$C92)),0)</f>
        <v>1.5389973781188007</v>
      </c>
      <c r="AG92" s="32">
        <f>IFERROR(IF(求节点([1]基础状态预期!$D$107:$D$145,[1]基础状态预期!AC$107:AC$145,$C92)&lt;=0,0,求节点([1]基础状态预期!$D$107:$D$145,[1]基础状态预期!AC$107:AC$145,$C92)),0)</f>
        <v>1.5389973781188007</v>
      </c>
      <c r="AH92" s="32">
        <f>IFERROR(IF(求节点([1]基础状态预期!$D$107:$D$145,[1]基础状态预期!AD$107:AD$145,$C92)&lt;=0,0,求节点([1]基础状态预期!$D$107:$D$145,[1]基础状态预期!AD$107:AD$145,$C92)),0)</f>
        <v>2</v>
      </c>
      <c r="AI92" s="15">
        <f t="shared" si="20"/>
        <v>0</v>
      </c>
      <c r="AJ92" s="15">
        <f t="shared" si="20"/>
        <v>0</v>
      </c>
      <c r="AK92" s="15">
        <f t="shared" si="20"/>
        <v>2</v>
      </c>
      <c r="AL92" s="15">
        <f t="shared" si="20"/>
        <v>10</v>
      </c>
      <c r="AM92" s="15">
        <f t="shared" si="20"/>
        <v>80</v>
      </c>
      <c r="AN92" s="15">
        <v>0</v>
      </c>
      <c r="AO92" s="15">
        <f>IFERROR(IF(求节点([1]各r阵容卡情况!$F$57:$F$73,[1]各r阵容卡情况!G$57:G$73,$C92)&lt;=0,0,求节点([1]各r阵容卡情况!$F$57:$F$73,[1]各r阵容卡情况!G$57:G$73,$C92)),0)</f>
        <v>0</v>
      </c>
      <c r="AP92" s="15">
        <f>IFERROR(IF(求节点([1]各r阵容卡情况!$F$57:$F$73,[1]各r阵容卡情况!H$57:H$73,$C92)&lt;=0,0,求节点([1]各r阵容卡情况!$F$57:$F$73,[1]各r阵容卡情况!H$57:H$73,$C92)),0)</f>
        <v>4</v>
      </c>
      <c r="AQ92" s="15">
        <f>IFERROR(IF(求节点([1]各r阵容卡情况!$F$57:$F$73,[1]各r阵容卡情况!I$57:I$73,$C92)&lt;=0,0,求节点([1]各r阵容卡情况!$F$57:$F$73,[1]各r阵容卡情况!I$57:I$73,$C92)),0)</f>
        <v>20</v>
      </c>
      <c r="AR92" s="15">
        <f>IFERROR(IF(求节点([1]各r阵容卡情况!$F$57:$F$73,[1]各r阵容卡情况!J$57:J$73,$C92)&lt;=0,0,求节点([1]各r阵容卡情况!$F$57:$F$73,[1]各r阵容卡情况!J$57:J$73,$C92)),0)</f>
        <v>0</v>
      </c>
      <c r="AS92" s="15">
        <v>0</v>
      </c>
      <c r="AT92" s="15">
        <f>IFERROR(IF(求节点([1]各r阵容卡情况!$F$57:$F$73,[1]各r阵容卡情况!K$57:K$73,$C92)&lt;=0,0,求节点([1]各r阵容卡情况!$F$57:$F$73,[1]各r阵容卡情况!K$57:K$73,$C92)),0)</f>
        <v>3</v>
      </c>
      <c r="AU92" s="15">
        <f>IFERROR(IF(求节点([1]各r阵容卡情况!$F$57:$F$73,[1]各r阵容卡情况!L$57:L$73,$C92)&lt;=0,0,求节点([1]各r阵容卡情况!$F$57:$F$73,[1]各r阵容卡情况!L$57:L$73,$C92)),0)</f>
        <v>6</v>
      </c>
      <c r="AV92" s="15">
        <f>IFERROR(IF(求节点([1]各r阵容卡情况!$F$57:$F$73,[1]各r阵容卡情况!M$57:M$73,$C92)&lt;=0,0,求节点([1]各r阵容卡情况!$F$57:$F$73,[1]各r阵容卡情况!M$57:M$73,$C92)),0)</f>
        <v>6.841242641433106</v>
      </c>
      <c r="AW92" s="15">
        <f>IFERROR(IF(求节点([1]各r阵容卡情况!$F$57:$F$73,[1]各r阵容卡情况!N$57:N$73,$C92)&lt;=0,0,求节点([1]各r阵容卡情况!$F$57:$F$73,[1]各r阵容卡情况!N$57:N$73,$C92)),0)</f>
        <v>5.8790833471497672</v>
      </c>
      <c r="AX92" s="15">
        <f t="shared" si="21"/>
        <v>0</v>
      </c>
      <c r="AY92" s="15">
        <f t="shared" si="21"/>
        <v>15</v>
      </c>
      <c r="AZ92" s="15">
        <f t="shared" si="21"/>
        <v>40</v>
      </c>
      <c r="BA92" s="15">
        <f t="shared" si="21"/>
        <v>65</v>
      </c>
      <c r="BB92" s="15">
        <f t="shared" si="21"/>
        <v>90</v>
      </c>
      <c r="BC92" s="15">
        <v>0</v>
      </c>
      <c r="BD92" s="15">
        <f>IFERROR(IF(求节点([1]各r阵容卡情况!$F$57:$F$73,[1]各r阵容卡情况!S$57:S$73,$C92)&lt;=0,0,求节点([1]各r阵容卡情况!$F$57:$F$73,[1]各r阵容卡情况!S$57:S$73,$C92)),0)</f>
        <v>3.4011065365583866</v>
      </c>
      <c r="BE92" s="15">
        <f>IFERROR(IF(求节点([1]各r阵容卡情况!$F$57:$F$73,[1]各r阵容卡情况!T$57:T$73,$C92)&lt;=0,0,求节点([1]各r阵容卡情况!$F$57:$F$73,[1]各r阵容卡情况!T$57:T$73,$C92)),0)</f>
        <v>3.4011065365583866</v>
      </c>
      <c r="BF92" s="15">
        <f>IFERROR(IF(求节点([1]各r阵容卡情况!$F$57:$F$73,[1]各r阵容卡情况!U$57:U$73,$C92)&lt;=0,0,求节点([1]各r阵容卡情况!$F$57:$F$73,[1]各r阵容卡情况!U$57:U$73,$C92)),0)</f>
        <v>3.4011065365583866</v>
      </c>
      <c r="BG92" s="15">
        <f>IFERROR(IF(求节点([1]各r阵容卡情况!$F$57:$F$73,[1]各r阵容卡情况!V$57:V$73,$C92)&lt;=0,0,求节点([1]各r阵容卡情况!$F$57:$F$73,[1]各r阵容卡情况!V$57:V$73,$C92)),0)</f>
        <v>3.4011065365583866</v>
      </c>
      <c r="BH92" s="15">
        <f t="shared" si="29"/>
        <v>10</v>
      </c>
      <c r="BI92" s="15">
        <f t="shared" si="29"/>
        <v>10</v>
      </c>
      <c r="BJ92" s="15">
        <f t="shared" si="30"/>
        <v>60</v>
      </c>
      <c r="BK92" s="15">
        <f t="shared" si="31"/>
        <v>80</v>
      </c>
      <c r="BL92" s="15">
        <f t="shared" si="31"/>
        <v>80</v>
      </c>
      <c r="BM92" s="15">
        <v>0</v>
      </c>
      <c r="BN92" s="15">
        <f>IFERROR(IF(求节点([1]各r阵容卡情况!$F$57:$F$73,[1]各r阵容卡情况!AA$57:AA$73,$C92)&lt;=0,0,求节点([1]各r阵容卡情况!$F$57:$F$73,[1]各r阵容卡情况!AA$57:AA$73,$C92)),0)</f>
        <v>0</v>
      </c>
      <c r="BO92" s="15">
        <f>IFERROR(IF(求节点([1]各r阵容卡情况!$F$57:$F$73,[1]各r阵容卡情况!AB$57:AB$73,$C92)&lt;=0,0,求节点([1]各r阵容卡情况!$F$57:$F$73,[1]各r阵容卡情况!AB$57:AB$73,$C92)),0)</f>
        <v>2</v>
      </c>
      <c r="BP92" s="15">
        <f>IFERROR(IF(求节点([1]各r阵容卡情况!$F$57:$F$73,[1]各r阵容卡情况!AC$57:AC$73,$C92)&lt;=0,0,求节点([1]各r阵容卡情况!$F$57:$F$73,[1]各r阵容卡情况!AC$57:AC$73,$C92)),0)</f>
        <v>2</v>
      </c>
      <c r="BQ92" s="15">
        <f>IFERROR(IF(求节点([1]各r阵容卡情况!$F$57:$F$73,[1]各r阵容卡情况!AD$57:AD$73,$C92)&lt;=0,0,求节点([1]各r阵容卡情况!$F$57:$F$73,[1]各r阵容卡情况!AD$57:AD$73,$C92)),0)</f>
        <v>2</v>
      </c>
      <c r="BR92" s="15">
        <f t="shared" si="22"/>
        <v>0</v>
      </c>
      <c r="BS92" s="15">
        <f t="shared" si="22"/>
        <v>0</v>
      </c>
      <c r="BT92" s="15">
        <f t="shared" si="22"/>
        <v>4</v>
      </c>
      <c r="BU92" s="15">
        <f t="shared" si="22"/>
        <v>30</v>
      </c>
      <c r="BV92" s="15">
        <f t="shared" si="22"/>
        <v>80</v>
      </c>
      <c r="CH92" s="27">
        <f t="shared" si="23"/>
        <v>0</v>
      </c>
      <c r="CI92" s="27">
        <f t="shared" si="23"/>
        <v>0</v>
      </c>
      <c r="CJ92" s="27">
        <f t="shared" si="23"/>
        <v>4</v>
      </c>
      <c r="CK92" s="27">
        <f t="shared" si="23"/>
        <v>20</v>
      </c>
      <c r="CL92" s="27">
        <f t="shared" si="23"/>
        <v>0</v>
      </c>
    </row>
    <row r="93" spans="3:90" x14ac:dyDescent="0.15">
      <c r="C93" s="15">
        <v>88</v>
      </c>
      <c r="D93" s="15">
        <v>30</v>
      </c>
      <c r="E93" s="32">
        <f>IFERROR(IF(求节点([1]基础状态预期!$D$107:$D$145,[1]基础状态预期!F$107:F$145,$C93)&lt;=0,0,求节点([1]基础状态预期!$D$107:$D$145,[1]基础状态预期!F$107:F$145,$C93)),0)</f>
        <v>0</v>
      </c>
      <c r="F93" s="32">
        <f>IFERROR(IF(求节点([1]基础状态预期!$D$107:$D$145,[1]基础状态预期!G$107:G$145,$C93)&lt;=0,0,求节点([1]基础状态预期!$D$107:$D$145,[1]基础状态预期!G$107:G$145,$C93)),0)</f>
        <v>0</v>
      </c>
      <c r="G93" s="32">
        <f>IFERROR(IF(求节点([1]基础状态预期!$D$107:$D$145,[1]基础状态预期!H$107:H$145,$C93)&lt;=0,0,求节点([1]基础状态预期!$D$107:$D$145,[1]基础状态预期!H$107:H$145,$C93)),0)</f>
        <v>0</v>
      </c>
      <c r="H93" s="32">
        <f>IFERROR(IF(求节点([1]基础状态预期!$D$107:$D$145,[1]基础状态预期!I$107:I$145,$C93)&lt;=0,0,求节点([1]基础状态预期!$D$107:$D$145,[1]基础状态预期!I$107:I$145,$C93)),0)</f>
        <v>0</v>
      </c>
      <c r="I93" s="32">
        <f>IFERROR(IF(求节点([1]基础状态预期!$D$107:$D$145,[1]基础状态预期!J$107:J$145,$C93)&lt;=0,0,求节点([1]基础状态预期!$D$107:$D$145,[1]基础状态预期!J$107:J$145,$C93)),0)</f>
        <v>6</v>
      </c>
      <c r="J93" s="32">
        <f>IFERROR(IF(求节点([1]基础状态预期!$D$107:$D$145,[1]基础状态预期!K$107:K$145,$C93)&lt;=0,0,求节点([1]基础状态预期!$D$107:$D$145,[1]基础状态预期!K$107:K$145,$C93)),0)</f>
        <v>0</v>
      </c>
      <c r="K93" s="32">
        <f>IFERROR(IF(求节点([1]基础状态预期!$D$107:$D$145,[1]基础状态预期!L$107:L$145,$C93)&lt;=0,0,求节点([1]基础状态预期!$D$107:$D$145,[1]基础状态预期!L$107:L$145,$C93)),0)</f>
        <v>0</v>
      </c>
      <c r="L93" s="32">
        <f>IFERROR(IF(求节点([1]基础状态预期!$D$107:$D$145,[1]基础状态预期!M$107:M$145,$C93)&lt;=0,0,求节点([1]基础状态预期!$D$107:$D$145,[1]基础状态预期!M$107:M$145,$C93)),0)</f>
        <v>0</v>
      </c>
      <c r="M93" s="32">
        <f>IFERROR(IF(求节点([1]基础状态预期!$D$107:$D$145,[1]基础状态预期!N$107:N$145,$C93)&lt;=0,0,求节点([1]基础状态预期!$D$107:$D$145,[1]基础状态预期!N$107:N$145,$C93)),0)</f>
        <v>0</v>
      </c>
      <c r="N93" s="32">
        <f>IFERROR(IF(求节点([1]基础状态预期!$D$107:$D$145,[1]基础状态预期!O$107:O$145,$C93)&lt;=0,0,求节点([1]基础状态预期!$D$107:$D$145,[1]基础状态预期!O$107:O$145,$C93)),0)</f>
        <v>7.3441536087447954</v>
      </c>
      <c r="O93" s="32">
        <f t="shared" si="24"/>
        <v>0</v>
      </c>
      <c r="P93" s="32">
        <f t="shared" si="25"/>
        <v>6</v>
      </c>
      <c r="Q93" s="32">
        <f t="shared" si="26"/>
        <v>10</v>
      </c>
      <c r="R93" s="32">
        <f t="shared" si="27"/>
        <v>22</v>
      </c>
      <c r="S93" s="32">
        <f t="shared" si="28"/>
        <v>106</v>
      </c>
      <c r="T93" s="32">
        <f>IFERROR(IF(求节点([1]基础状态预期!$D$107:$D$145,[1]基础状态预期!P$107:P$145,$C93)&lt;=0,0,求节点([1]基础状态预期!$D$107:$D$145,[1]基础状态预期!P$107:P$145,$C93)),0)</f>
        <v>0</v>
      </c>
      <c r="U93" s="32">
        <f>IFERROR(IF(求节点([1]基础状态预期!$D$107:$D$145,[1]基础状态预期!Q$107:Q$145,$C93)&lt;=0,0,求节点([1]基础状态预期!$D$107:$D$145,[1]基础状态预期!Q$107:Q$145,$C93)),0)</f>
        <v>0</v>
      </c>
      <c r="V93" s="32">
        <f>IFERROR(IF(求节点([1]基础状态预期!$D$107:$D$145,[1]基础状态预期!R$107:R$145,$C93)&lt;=0,0,求节点([1]基础状态预期!$D$107:$D$145,[1]基础状态预期!R$107:R$145,$C93)),0)</f>
        <v>3.5199999999999996</v>
      </c>
      <c r="W93" s="32">
        <f>IFERROR(IF(求节点([1]基础状态预期!$D$107:$D$145,[1]基础状态预期!S$107:S$145,$C93)&lt;=0,0,求节点([1]基础状态预期!$D$107:$D$145,[1]基础状态预期!S$107:S$145,$C93)),0)</f>
        <v>3.5199999999999996</v>
      </c>
      <c r="X93" s="32">
        <f>IFERROR(IF(求节点([1]基础状态预期!$D$107:$D$145,[1]基础状态预期!T$107:T$145,$C93)&lt;=0,0,求节点([1]基础状态预期!$D$107:$D$145,[1]基础状态预期!T$107:T$145,$C93)),0)</f>
        <v>3.52</v>
      </c>
      <c r="Y93" s="32">
        <f>IFERROR(IF(求节点([1]基础状态预期!$D$107:$D$145,[1]基础状态预期!U$107:U$145,$C93)&lt;=0,0,求节点([1]基础状态预期!$D$107:$D$145,[1]基础状态预期!U$107:U$145,$C93)),0)</f>
        <v>0</v>
      </c>
      <c r="Z93" s="32">
        <f>IFERROR(IF(求节点([1]基础状态预期!$D$107:$D$145,[1]基础状态预期!V$107:V$145,$C93)&lt;=0,0,求节点([1]基础状态预期!$D$107:$D$145,[1]基础状态预期!V$107:V$145,$C93)),0)</f>
        <v>0</v>
      </c>
      <c r="AA93" s="32">
        <f>IFERROR(IF(求节点([1]基础状态预期!$D$107:$D$145,[1]基础状态预期!W$107:W$145,$C93)&lt;=0,0,求节点([1]基础状态预期!$D$107:$D$145,[1]基础状态预期!W$107:W$145,$C93)),0)</f>
        <v>176</v>
      </c>
      <c r="AB93" s="32">
        <f>IFERROR(IF(求节点([1]基础状态预期!$D$107:$D$145,[1]基础状态预期!X$107:X$145,$C93)&lt;=0,0,求节点([1]基础状态预期!$D$107:$D$145,[1]基础状态预期!X$107:X$145,$C93)),0)</f>
        <v>176</v>
      </c>
      <c r="AC93" s="32">
        <f>IFERROR(IF(求节点([1]基础状态预期!$D$107:$D$145,[1]基础状态预期!Y$107:Y$145,$C93)&lt;=0,0,求节点([1]基础状态预期!$D$107:$D$145,[1]基础状态预期!Y$107:Y$145,$C93)),0)</f>
        <v>176</v>
      </c>
      <c r="AD93" s="32">
        <f>IFERROR(IF(求节点([1]基础状态预期!$D$107:$D$145,[1]基础状态预期!Z$107:Z$145,$C93)&lt;=0,0,求节点([1]基础状态预期!$D$107:$D$145,[1]基础状态预期!Z$107:Z$145,$C93)),0)</f>
        <v>0</v>
      </c>
      <c r="AE93" s="32">
        <f>IFERROR(IF(求节点([1]基础状态预期!$D$107:$D$145,[1]基础状态预期!AA$107:AA$145,$C93)&lt;=0,0,求节点([1]基础状态预期!$D$107:$D$145,[1]基础状态预期!AA$107:AA$145,$C93)),0)</f>
        <v>0</v>
      </c>
      <c r="AF93" s="32">
        <f>IFERROR(IF(求节点([1]基础状态预期!$D$107:$D$145,[1]基础状态预期!AB$107:AB$145,$C93)&lt;=0,0,求节点([1]基础状态预期!$D$107:$D$145,[1]基础状态预期!AB$107:AB$145,$C93)),0)</f>
        <v>1.5566870031546489</v>
      </c>
      <c r="AG93" s="32">
        <f>IFERROR(IF(求节点([1]基础状态预期!$D$107:$D$145,[1]基础状态预期!AC$107:AC$145,$C93)&lt;=0,0,求节点([1]基础状态预期!$D$107:$D$145,[1]基础状态预期!AC$107:AC$145,$C93)),0)</f>
        <v>1.5566870031546489</v>
      </c>
      <c r="AH93" s="32">
        <f>IFERROR(IF(求节点([1]基础状态预期!$D$107:$D$145,[1]基础状态预期!AD$107:AD$145,$C93)&lt;=0,0,求节点([1]基础状态预期!$D$107:$D$145,[1]基础状态预期!AD$107:AD$145,$C93)),0)</f>
        <v>2</v>
      </c>
      <c r="AI93" s="15">
        <f t="shared" si="20"/>
        <v>0</v>
      </c>
      <c r="AJ93" s="15">
        <f t="shared" si="20"/>
        <v>0</v>
      </c>
      <c r="AK93" s="15">
        <f t="shared" si="20"/>
        <v>2</v>
      </c>
      <c r="AL93" s="15">
        <f t="shared" si="20"/>
        <v>10</v>
      </c>
      <c r="AM93" s="15">
        <f t="shared" si="20"/>
        <v>80</v>
      </c>
      <c r="AN93" s="15">
        <v>0</v>
      </c>
      <c r="AO93" s="15">
        <f>IFERROR(IF(求节点([1]各r阵容卡情况!$F$57:$F$73,[1]各r阵容卡情况!G$57:G$73,$C93)&lt;=0,0,求节点([1]各r阵容卡情况!$F$57:$F$73,[1]各r阵容卡情况!G$57:G$73,$C93)),0)</f>
        <v>0</v>
      </c>
      <c r="AP93" s="15">
        <f>IFERROR(IF(求节点([1]各r阵容卡情况!$F$57:$F$73,[1]各r阵容卡情况!H$57:H$73,$C93)&lt;=0,0,求节点([1]各r阵容卡情况!$F$57:$F$73,[1]各r阵容卡情况!H$57:H$73,$C93)),0)</f>
        <v>4</v>
      </c>
      <c r="AQ93" s="15">
        <f>IFERROR(IF(求节点([1]各r阵容卡情况!$F$57:$F$73,[1]各r阵容卡情况!I$57:I$73,$C93)&lt;=0,0,求节点([1]各r阵容卡情况!$F$57:$F$73,[1]各r阵容卡情况!I$57:I$73,$C93)),0)</f>
        <v>20</v>
      </c>
      <c r="AR93" s="15">
        <f>IFERROR(IF(求节点([1]各r阵容卡情况!$F$57:$F$73,[1]各r阵容卡情况!J$57:J$73,$C93)&lt;=0,0,求节点([1]各r阵容卡情况!$F$57:$F$73,[1]各r阵容卡情况!J$57:J$73,$C93)),0)</f>
        <v>0</v>
      </c>
      <c r="AS93" s="15">
        <v>0</v>
      </c>
      <c r="AT93" s="15">
        <f>IFERROR(IF(求节点([1]各r阵容卡情况!$F$57:$F$73,[1]各r阵容卡情况!K$57:K$73,$C93)&lt;=0,0,求节点([1]各r阵容卡情况!$F$57:$F$73,[1]各r阵容卡情况!K$57:K$73,$C93)),0)</f>
        <v>3</v>
      </c>
      <c r="AU93" s="15">
        <f>IFERROR(IF(求节点([1]各r阵容卡情况!$F$57:$F$73,[1]各r阵容卡情况!L$57:L$73,$C93)&lt;=0,0,求节点([1]各r阵容卡情况!$F$57:$F$73,[1]各r阵容卡情况!L$57:L$73,$C93)),0)</f>
        <v>6</v>
      </c>
      <c r="AV93" s="15">
        <f>IFERROR(IF(求节点([1]各r阵容卡情况!$F$57:$F$73,[1]各r阵容卡情况!M$57:M$73,$C93)&lt;=0,0,求节点([1]各r阵容卡情况!$F$57:$F$73,[1]各r阵容卡情况!M$57:M$73,$C93)),0)</f>
        <v>6.8582232007538471</v>
      </c>
      <c r="AW93" s="15">
        <f>IFERROR(IF(求节点([1]各r阵容卡情况!$F$57:$F$73,[1]各r阵容卡情况!N$57:N$73,$C93)&lt;=0,0,求节点([1]各r阵容卡情况!$F$57:$F$73,[1]各r阵容卡情况!N$57:N$73,$C93)),0)</f>
        <v>5.9101634958727161</v>
      </c>
      <c r="AX93" s="15">
        <f t="shared" si="21"/>
        <v>0</v>
      </c>
      <c r="AY93" s="15">
        <f t="shared" si="21"/>
        <v>15</v>
      </c>
      <c r="AZ93" s="15">
        <f t="shared" si="21"/>
        <v>40</v>
      </c>
      <c r="BA93" s="15">
        <f t="shared" si="21"/>
        <v>65</v>
      </c>
      <c r="BB93" s="15">
        <f t="shared" si="21"/>
        <v>90</v>
      </c>
      <c r="BC93" s="15">
        <v>0</v>
      </c>
      <c r="BD93" s="15">
        <f>IFERROR(IF(求节点([1]各r阵容卡情况!$F$57:$F$73,[1]各r阵容卡情况!S$57:S$73,$C93)&lt;=0,0,求节点([1]各r阵容卡情况!$F$57:$F$73,[1]各r阵容卡情况!S$57:S$73,$C93)),0)</f>
        <v>3.4245368993541776</v>
      </c>
      <c r="BE93" s="15">
        <f>IFERROR(IF(求节点([1]各r阵容卡情况!$F$57:$F$73,[1]各r阵容卡情况!T$57:T$73,$C93)&lt;=0,0,求节点([1]各r阵容卡情况!$F$57:$F$73,[1]各r阵容卡情况!T$57:T$73,$C93)),0)</f>
        <v>3.4245368993541776</v>
      </c>
      <c r="BF93" s="15">
        <f>IFERROR(IF(求节点([1]各r阵容卡情况!$F$57:$F$73,[1]各r阵容卡情况!U$57:U$73,$C93)&lt;=0,0,求节点([1]各r阵容卡情况!$F$57:$F$73,[1]各r阵容卡情况!U$57:U$73,$C93)),0)</f>
        <v>3.4245368993541776</v>
      </c>
      <c r="BG93" s="15">
        <f>IFERROR(IF(求节点([1]各r阵容卡情况!$F$57:$F$73,[1]各r阵容卡情况!V$57:V$73,$C93)&lt;=0,0,求节点([1]各r阵容卡情况!$F$57:$F$73,[1]各r阵容卡情况!V$57:V$73,$C93)),0)</f>
        <v>3.4245368993541776</v>
      </c>
      <c r="BH93" s="15">
        <f t="shared" si="29"/>
        <v>10</v>
      </c>
      <c r="BI93" s="15">
        <f t="shared" si="29"/>
        <v>10</v>
      </c>
      <c r="BJ93" s="15">
        <f t="shared" si="30"/>
        <v>60</v>
      </c>
      <c r="BK93" s="15">
        <f t="shared" si="31"/>
        <v>80</v>
      </c>
      <c r="BL93" s="15">
        <f t="shared" si="31"/>
        <v>80</v>
      </c>
      <c r="BM93" s="15">
        <v>0</v>
      </c>
      <c r="BN93" s="15">
        <f>IFERROR(IF(求节点([1]各r阵容卡情况!$F$57:$F$73,[1]各r阵容卡情况!AA$57:AA$73,$C93)&lt;=0,0,求节点([1]各r阵容卡情况!$F$57:$F$73,[1]各r阵容卡情况!AA$57:AA$73,$C93)),0)</f>
        <v>0</v>
      </c>
      <c r="BO93" s="15">
        <f>IFERROR(IF(求节点([1]各r阵容卡情况!$F$57:$F$73,[1]各r阵容卡情况!AB$57:AB$73,$C93)&lt;=0,0,求节点([1]各r阵容卡情况!$F$57:$F$73,[1]各r阵容卡情况!AB$57:AB$73,$C93)),0)</f>
        <v>2</v>
      </c>
      <c r="BP93" s="15">
        <f>IFERROR(IF(求节点([1]各r阵容卡情况!$F$57:$F$73,[1]各r阵容卡情况!AC$57:AC$73,$C93)&lt;=0,0,求节点([1]各r阵容卡情况!$F$57:$F$73,[1]各r阵容卡情况!AC$57:AC$73,$C93)),0)</f>
        <v>2</v>
      </c>
      <c r="BQ93" s="15">
        <f>IFERROR(IF(求节点([1]各r阵容卡情况!$F$57:$F$73,[1]各r阵容卡情况!AD$57:AD$73,$C93)&lt;=0,0,求节点([1]各r阵容卡情况!$F$57:$F$73,[1]各r阵容卡情况!AD$57:AD$73,$C93)),0)</f>
        <v>2</v>
      </c>
      <c r="BR93" s="15">
        <f t="shared" si="22"/>
        <v>0</v>
      </c>
      <c r="BS93" s="15">
        <f t="shared" si="22"/>
        <v>0</v>
      </c>
      <c r="BT93" s="15">
        <f t="shared" si="22"/>
        <v>4</v>
      </c>
      <c r="BU93" s="15">
        <f t="shared" si="22"/>
        <v>30</v>
      </c>
      <c r="BV93" s="15">
        <f t="shared" si="22"/>
        <v>80</v>
      </c>
      <c r="CH93" s="27">
        <f t="shared" si="23"/>
        <v>0</v>
      </c>
      <c r="CI93" s="27">
        <f t="shared" si="23"/>
        <v>0</v>
      </c>
      <c r="CJ93" s="27">
        <f t="shared" si="23"/>
        <v>4</v>
      </c>
      <c r="CK93" s="27">
        <f t="shared" si="23"/>
        <v>20</v>
      </c>
      <c r="CL93" s="27">
        <f t="shared" si="23"/>
        <v>0</v>
      </c>
    </row>
    <row r="94" spans="3:90" x14ac:dyDescent="0.15">
      <c r="C94" s="15">
        <v>89</v>
      </c>
      <c r="D94" s="15">
        <v>30</v>
      </c>
      <c r="E94" s="32">
        <f>IFERROR(IF(求节点([1]基础状态预期!$D$107:$D$145,[1]基础状态预期!F$107:F$145,$C94)&lt;=0,0,求节点([1]基础状态预期!$D$107:$D$145,[1]基础状态预期!F$107:F$145,$C94)),0)</f>
        <v>0</v>
      </c>
      <c r="F94" s="32">
        <f>IFERROR(IF(求节点([1]基础状态预期!$D$107:$D$145,[1]基础状态预期!G$107:G$145,$C94)&lt;=0,0,求节点([1]基础状态预期!$D$107:$D$145,[1]基础状态预期!G$107:G$145,$C94)),0)</f>
        <v>0</v>
      </c>
      <c r="G94" s="32">
        <f>IFERROR(IF(求节点([1]基础状态预期!$D$107:$D$145,[1]基础状态预期!H$107:H$145,$C94)&lt;=0,0,求节点([1]基础状态预期!$D$107:$D$145,[1]基础状态预期!H$107:H$145,$C94)),0)</f>
        <v>0</v>
      </c>
      <c r="H94" s="32">
        <f>IFERROR(IF(求节点([1]基础状态预期!$D$107:$D$145,[1]基础状态预期!I$107:I$145,$C94)&lt;=0,0,求节点([1]基础状态预期!$D$107:$D$145,[1]基础状态预期!I$107:I$145,$C94)),0)</f>
        <v>0</v>
      </c>
      <c r="I94" s="32">
        <f>IFERROR(IF(求节点([1]基础状态预期!$D$107:$D$145,[1]基础状态预期!J$107:J$145,$C94)&lt;=0,0,求节点([1]基础状态预期!$D$107:$D$145,[1]基础状态预期!J$107:J$145,$C94)),0)</f>
        <v>6</v>
      </c>
      <c r="J94" s="32">
        <f>IFERROR(IF(求节点([1]基础状态预期!$D$107:$D$145,[1]基础状态预期!K$107:K$145,$C94)&lt;=0,0,求节点([1]基础状态预期!$D$107:$D$145,[1]基础状态预期!K$107:K$145,$C94)),0)</f>
        <v>0</v>
      </c>
      <c r="K94" s="32">
        <f>IFERROR(IF(求节点([1]基础状态预期!$D$107:$D$145,[1]基础状态预期!L$107:L$145,$C94)&lt;=0,0,求节点([1]基础状态预期!$D$107:$D$145,[1]基础状态预期!L$107:L$145,$C94)),0)</f>
        <v>0</v>
      </c>
      <c r="L94" s="32">
        <f>IFERROR(IF(求节点([1]基础状态预期!$D$107:$D$145,[1]基础状态预期!M$107:M$145,$C94)&lt;=0,0,求节点([1]基础状态预期!$D$107:$D$145,[1]基础状态预期!M$107:M$145,$C94)),0)</f>
        <v>0</v>
      </c>
      <c r="M94" s="32">
        <f>IFERROR(IF(求节点([1]基础状态预期!$D$107:$D$145,[1]基础状态预期!N$107:N$145,$C94)&lt;=0,0,求节点([1]基础状态预期!$D$107:$D$145,[1]基础状态预期!N$107:N$145,$C94)),0)</f>
        <v>0</v>
      </c>
      <c r="N94" s="32">
        <f>IFERROR(IF(求节点([1]基础状态预期!$D$107:$D$145,[1]基础状态预期!O$107:O$145,$C94)&lt;=0,0,求节点([1]基础状态预期!$D$107:$D$145,[1]基础状态预期!O$107:O$145,$C94)),0)</f>
        <v>7.5973556750677016</v>
      </c>
      <c r="O94" s="32">
        <f t="shared" si="24"/>
        <v>0</v>
      </c>
      <c r="P94" s="32">
        <f t="shared" si="25"/>
        <v>6</v>
      </c>
      <c r="Q94" s="32">
        <f t="shared" si="26"/>
        <v>10</v>
      </c>
      <c r="R94" s="32">
        <f t="shared" si="27"/>
        <v>22</v>
      </c>
      <c r="S94" s="32">
        <f t="shared" si="28"/>
        <v>106</v>
      </c>
      <c r="T94" s="32">
        <f>IFERROR(IF(求节点([1]基础状态预期!$D$107:$D$145,[1]基础状态预期!P$107:P$145,$C94)&lt;=0,0,求节点([1]基础状态预期!$D$107:$D$145,[1]基础状态预期!P$107:P$145,$C94)),0)</f>
        <v>0</v>
      </c>
      <c r="U94" s="32">
        <f>IFERROR(IF(求节点([1]基础状态预期!$D$107:$D$145,[1]基础状态预期!Q$107:Q$145,$C94)&lt;=0,0,求节点([1]基础状态预期!$D$107:$D$145,[1]基础状态预期!Q$107:Q$145,$C94)),0)</f>
        <v>0</v>
      </c>
      <c r="V94" s="32">
        <f>IFERROR(IF(求节点([1]基础状态预期!$D$107:$D$145,[1]基础状态预期!R$107:R$145,$C94)&lt;=0,0,求节点([1]基础状态预期!$D$107:$D$145,[1]基础状态预期!R$107:R$145,$C94)),0)</f>
        <v>3.5599999999999996</v>
      </c>
      <c r="W94" s="32">
        <f>IFERROR(IF(求节点([1]基础状态预期!$D$107:$D$145,[1]基础状态预期!S$107:S$145,$C94)&lt;=0,0,求节点([1]基础状态预期!$D$107:$D$145,[1]基础状态预期!S$107:S$145,$C94)),0)</f>
        <v>3.5599999999999996</v>
      </c>
      <c r="X94" s="32">
        <f>IFERROR(IF(求节点([1]基础状态预期!$D$107:$D$145,[1]基础状态预期!T$107:T$145,$C94)&lt;=0,0,求节点([1]基础状态预期!$D$107:$D$145,[1]基础状态预期!T$107:T$145,$C94)),0)</f>
        <v>3.56</v>
      </c>
      <c r="Y94" s="32">
        <f>IFERROR(IF(求节点([1]基础状态预期!$D$107:$D$145,[1]基础状态预期!U$107:U$145,$C94)&lt;=0,0,求节点([1]基础状态预期!$D$107:$D$145,[1]基础状态预期!U$107:U$145,$C94)),0)</f>
        <v>0</v>
      </c>
      <c r="Z94" s="32">
        <f>IFERROR(IF(求节点([1]基础状态预期!$D$107:$D$145,[1]基础状态预期!V$107:V$145,$C94)&lt;=0,0,求节点([1]基础状态预期!$D$107:$D$145,[1]基础状态预期!V$107:V$145,$C94)),0)</f>
        <v>0</v>
      </c>
      <c r="AA94" s="32">
        <f>IFERROR(IF(求节点([1]基础状态预期!$D$107:$D$145,[1]基础状态预期!W$107:W$145,$C94)&lt;=0,0,求节点([1]基础状态预期!$D$107:$D$145,[1]基础状态预期!W$107:W$145,$C94)),0)</f>
        <v>178</v>
      </c>
      <c r="AB94" s="32">
        <f>IFERROR(IF(求节点([1]基础状态预期!$D$107:$D$145,[1]基础状态预期!X$107:X$145,$C94)&lt;=0,0,求节点([1]基础状态预期!$D$107:$D$145,[1]基础状态预期!X$107:X$145,$C94)),0)</f>
        <v>178</v>
      </c>
      <c r="AC94" s="32">
        <f>IFERROR(IF(求节点([1]基础状态预期!$D$107:$D$145,[1]基础状态预期!Y$107:Y$145,$C94)&lt;=0,0,求节点([1]基础状态预期!$D$107:$D$145,[1]基础状态预期!Y$107:Y$145,$C94)),0)</f>
        <v>178</v>
      </c>
      <c r="AD94" s="32">
        <f>IFERROR(IF(求节点([1]基础状态预期!$D$107:$D$145,[1]基础状态预期!Z$107:Z$145,$C94)&lt;=0,0,求节点([1]基础状态预期!$D$107:$D$145,[1]基础状态预期!Z$107:Z$145,$C94)),0)</f>
        <v>0</v>
      </c>
      <c r="AE94" s="32">
        <f>IFERROR(IF(求节点([1]基础状态预期!$D$107:$D$145,[1]基础状态预期!AA$107:AA$145,$C94)&lt;=0,0,求节点([1]基础状态预期!$D$107:$D$145,[1]基础状态预期!AA$107:AA$145,$C94)),0)</f>
        <v>0</v>
      </c>
      <c r="AF94" s="32">
        <f>IFERROR(IF(求节点([1]基础状态预期!$D$107:$D$145,[1]基础状态预期!AB$107:AB$145,$C94)&lt;=0,0,求节点([1]基础状态预期!$D$107:$D$145,[1]基础状态预期!AB$107:AB$145,$C94)),0)</f>
        <v>1.5743766281904972</v>
      </c>
      <c r="AG94" s="32">
        <f>IFERROR(IF(求节点([1]基础状态预期!$D$107:$D$145,[1]基础状态预期!AC$107:AC$145,$C94)&lt;=0,0,求节点([1]基础状态预期!$D$107:$D$145,[1]基础状态预期!AC$107:AC$145,$C94)),0)</f>
        <v>1.5743766281904972</v>
      </c>
      <c r="AH94" s="32">
        <f>IFERROR(IF(求节点([1]基础状态预期!$D$107:$D$145,[1]基础状态预期!AD$107:AD$145,$C94)&lt;=0,0,求节点([1]基础状态预期!$D$107:$D$145,[1]基础状态预期!AD$107:AD$145,$C94)),0)</f>
        <v>2</v>
      </c>
      <c r="AI94" s="15">
        <f t="shared" si="20"/>
        <v>0</v>
      </c>
      <c r="AJ94" s="15">
        <f t="shared" si="20"/>
        <v>0</v>
      </c>
      <c r="AK94" s="15">
        <f t="shared" si="20"/>
        <v>2</v>
      </c>
      <c r="AL94" s="15">
        <f t="shared" si="20"/>
        <v>10</v>
      </c>
      <c r="AM94" s="15">
        <f t="shared" si="20"/>
        <v>80</v>
      </c>
      <c r="AN94" s="15">
        <v>0</v>
      </c>
      <c r="AO94" s="15">
        <f>IFERROR(IF(求节点([1]各r阵容卡情况!$F$57:$F$73,[1]各r阵容卡情况!G$57:G$73,$C94)&lt;=0,0,求节点([1]各r阵容卡情况!$F$57:$F$73,[1]各r阵容卡情况!G$57:G$73,$C94)),0)</f>
        <v>0</v>
      </c>
      <c r="AP94" s="15">
        <f>IFERROR(IF(求节点([1]各r阵容卡情况!$F$57:$F$73,[1]各r阵容卡情况!H$57:H$73,$C94)&lt;=0,0,求节点([1]各r阵容卡情况!$F$57:$F$73,[1]各r阵容卡情况!H$57:H$73,$C94)),0)</f>
        <v>4</v>
      </c>
      <c r="AQ94" s="15">
        <f>IFERROR(IF(求节点([1]各r阵容卡情况!$F$57:$F$73,[1]各r阵容卡情况!I$57:I$73,$C94)&lt;=0,0,求节点([1]各r阵容卡情况!$F$57:$F$73,[1]各r阵容卡情况!I$57:I$73,$C94)),0)</f>
        <v>20</v>
      </c>
      <c r="AR94" s="15">
        <f>IFERROR(IF(求节点([1]各r阵容卡情况!$F$57:$F$73,[1]各r阵容卡情况!J$57:J$73,$C94)&lt;=0,0,求节点([1]各r阵容卡情况!$F$57:$F$73,[1]各r阵容卡情况!J$57:J$73,$C94)),0)</f>
        <v>0</v>
      </c>
      <c r="AS94" s="15">
        <v>0</v>
      </c>
      <c r="AT94" s="15">
        <f>IFERROR(IF(求节点([1]各r阵容卡情况!$F$57:$F$73,[1]各r阵容卡情况!K$57:K$73,$C94)&lt;=0,0,求节点([1]各r阵容卡情况!$F$57:$F$73,[1]各r阵容卡情况!K$57:K$73,$C94)),0)</f>
        <v>3</v>
      </c>
      <c r="AU94" s="15">
        <f>IFERROR(IF(求节点([1]各r阵容卡情况!$F$57:$F$73,[1]各r阵容卡情况!L$57:L$73,$C94)&lt;=0,0,求节点([1]各r阵容卡情况!$F$57:$F$73,[1]各r阵容卡情况!L$57:L$73,$C94)),0)</f>
        <v>6</v>
      </c>
      <c r="AV94" s="15">
        <f>IFERROR(IF(求节点([1]各r阵容卡情况!$F$57:$F$73,[1]各r阵容卡情况!M$57:M$73,$C94)&lt;=0,0,求节点([1]各r阵容卡情况!$F$57:$F$73,[1]各r阵容卡情况!M$57:M$73,$C94)),0)</f>
        <v>6.8752037600745872</v>
      </c>
      <c r="AW94" s="15">
        <f>IFERROR(IF(求节点([1]各r阵容卡情况!$F$57:$F$73,[1]各r阵容卡情况!N$57:N$73,$C94)&lt;=0,0,求节点([1]各r阵容卡情况!$F$57:$F$73,[1]各r阵容卡情况!N$57:N$73,$C94)),0)</f>
        <v>5.941243644595664</v>
      </c>
      <c r="AX94" s="15">
        <f t="shared" si="21"/>
        <v>0</v>
      </c>
      <c r="AY94" s="15">
        <f t="shared" si="21"/>
        <v>15</v>
      </c>
      <c r="AZ94" s="15">
        <f t="shared" si="21"/>
        <v>40</v>
      </c>
      <c r="BA94" s="15">
        <f t="shared" si="21"/>
        <v>65</v>
      </c>
      <c r="BB94" s="15">
        <f t="shared" si="21"/>
        <v>90</v>
      </c>
      <c r="BC94" s="15">
        <v>0</v>
      </c>
      <c r="BD94" s="15">
        <f>IFERROR(IF(求节点([1]各r阵容卡情况!$F$57:$F$73,[1]各r阵容卡情况!S$57:S$73,$C94)&lt;=0,0,求节点([1]各r阵容卡情况!$F$57:$F$73,[1]各r阵容卡情况!S$57:S$73,$C94)),0)</f>
        <v>3.4479672621499686</v>
      </c>
      <c r="BE94" s="15">
        <f>IFERROR(IF(求节点([1]各r阵容卡情况!$F$57:$F$73,[1]各r阵容卡情况!T$57:T$73,$C94)&lt;=0,0,求节点([1]各r阵容卡情况!$F$57:$F$73,[1]各r阵容卡情况!T$57:T$73,$C94)),0)</f>
        <v>3.4479672621499686</v>
      </c>
      <c r="BF94" s="15">
        <f>IFERROR(IF(求节点([1]各r阵容卡情况!$F$57:$F$73,[1]各r阵容卡情况!U$57:U$73,$C94)&lt;=0,0,求节点([1]各r阵容卡情况!$F$57:$F$73,[1]各r阵容卡情况!U$57:U$73,$C94)),0)</f>
        <v>3.4479672621499686</v>
      </c>
      <c r="BG94" s="15">
        <f>IFERROR(IF(求节点([1]各r阵容卡情况!$F$57:$F$73,[1]各r阵容卡情况!V$57:V$73,$C94)&lt;=0,0,求节点([1]各r阵容卡情况!$F$57:$F$73,[1]各r阵容卡情况!V$57:V$73,$C94)),0)</f>
        <v>3.4479672621499686</v>
      </c>
      <c r="BH94" s="15">
        <f t="shared" si="29"/>
        <v>10</v>
      </c>
      <c r="BI94" s="15">
        <f t="shared" si="29"/>
        <v>10</v>
      </c>
      <c r="BJ94" s="15">
        <f t="shared" si="30"/>
        <v>60</v>
      </c>
      <c r="BK94" s="15">
        <f t="shared" si="31"/>
        <v>80</v>
      </c>
      <c r="BL94" s="15">
        <f t="shared" si="31"/>
        <v>80</v>
      </c>
      <c r="BM94" s="15">
        <v>0</v>
      </c>
      <c r="BN94" s="15">
        <f>IFERROR(IF(求节点([1]各r阵容卡情况!$F$57:$F$73,[1]各r阵容卡情况!AA$57:AA$73,$C94)&lt;=0,0,求节点([1]各r阵容卡情况!$F$57:$F$73,[1]各r阵容卡情况!AA$57:AA$73,$C94)),0)</f>
        <v>0</v>
      </c>
      <c r="BO94" s="15">
        <f>IFERROR(IF(求节点([1]各r阵容卡情况!$F$57:$F$73,[1]各r阵容卡情况!AB$57:AB$73,$C94)&lt;=0,0,求节点([1]各r阵容卡情况!$F$57:$F$73,[1]各r阵容卡情况!AB$57:AB$73,$C94)),0)</f>
        <v>2</v>
      </c>
      <c r="BP94" s="15">
        <f>IFERROR(IF(求节点([1]各r阵容卡情况!$F$57:$F$73,[1]各r阵容卡情况!AC$57:AC$73,$C94)&lt;=0,0,求节点([1]各r阵容卡情况!$F$57:$F$73,[1]各r阵容卡情况!AC$57:AC$73,$C94)),0)</f>
        <v>2</v>
      </c>
      <c r="BQ94" s="15">
        <f>IFERROR(IF(求节点([1]各r阵容卡情况!$F$57:$F$73,[1]各r阵容卡情况!AD$57:AD$73,$C94)&lt;=0,0,求节点([1]各r阵容卡情况!$F$57:$F$73,[1]各r阵容卡情况!AD$57:AD$73,$C94)),0)</f>
        <v>2</v>
      </c>
      <c r="BR94" s="15">
        <f t="shared" si="22"/>
        <v>0</v>
      </c>
      <c r="BS94" s="15">
        <f t="shared" si="22"/>
        <v>0</v>
      </c>
      <c r="BT94" s="15">
        <f t="shared" si="22"/>
        <v>4</v>
      </c>
      <c r="BU94" s="15">
        <f t="shared" si="22"/>
        <v>30</v>
      </c>
      <c r="BV94" s="15">
        <f t="shared" si="22"/>
        <v>80</v>
      </c>
      <c r="CH94" s="27">
        <f t="shared" si="23"/>
        <v>0</v>
      </c>
      <c r="CI94" s="27">
        <f t="shared" si="23"/>
        <v>0</v>
      </c>
      <c r="CJ94" s="27">
        <f t="shared" si="23"/>
        <v>4</v>
      </c>
      <c r="CK94" s="27">
        <f t="shared" si="23"/>
        <v>20</v>
      </c>
      <c r="CL94" s="27">
        <f t="shared" si="23"/>
        <v>0</v>
      </c>
    </row>
    <row r="95" spans="3:90" x14ac:dyDescent="0.15">
      <c r="C95" s="15">
        <v>90</v>
      </c>
      <c r="D95" s="15">
        <v>30</v>
      </c>
      <c r="E95" s="32">
        <f>IFERROR(IF(求节点([1]基础状态预期!$D$107:$D$145,[1]基础状态预期!F$107:F$145,$C95)&lt;=0,0,求节点([1]基础状态预期!$D$107:$D$145,[1]基础状态预期!F$107:F$145,$C95)),0)</f>
        <v>0</v>
      </c>
      <c r="F95" s="32">
        <f>IFERROR(IF(求节点([1]基础状态预期!$D$107:$D$145,[1]基础状态预期!G$107:G$145,$C95)&lt;=0,0,求节点([1]基础状态预期!$D$107:$D$145,[1]基础状态预期!G$107:G$145,$C95)),0)</f>
        <v>0</v>
      </c>
      <c r="G95" s="32">
        <f>IFERROR(IF(求节点([1]基础状态预期!$D$107:$D$145,[1]基础状态预期!H$107:H$145,$C95)&lt;=0,0,求节点([1]基础状态预期!$D$107:$D$145,[1]基础状态预期!H$107:H$145,$C95)),0)</f>
        <v>0</v>
      </c>
      <c r="H95" s="32">
        <f>IFERROR(IF(求节点([1]基础状态预期!$D$107:$D$145,[1]基础状态预期!I$107:I$145,$C95)&lt;=0,0,求节点([1]基础状态预期!$D$107:$D$145,[1]基础状态预期!I$107:I$145,$C95)),0)</f>
        <v>0</v>
      </c>
      <c r="I95" s="32">
        <f>IFERROR(IF(求节点([1]基础状态预期!$D$107:$D$145,[1]基础状态预期!J$107:J$145,$C95)&lt;=0,0,求节点([1]基础状态预期!$D$107:$D$145,[1]基础状态预期!J$107:J$145,$C95)),0)</f>
        <v>6</v>
      </c>
      <c r="J95" s="32">
        <f>IFERROR(IF(求节点([1]基础状态预期!$D$107:$D$145,[1]基础状态预期!K$107:K$145,$C95)&lt;=0,0,求节点([1]基础状态预期!$D$107:$D$145,[1]基础状态预期!K$107:K$145,$C95)),0)</f>
        <v>0</v>
      </c>
      <c r="K95" s="32">
        <f>IFERROR(IF(求节点([1]基础状态预期!$D$107:$D$145,[1]基础状态预期!L$107:L$145,$C95)&lt;=0,0,求节点([1]基础状态预期!$D$107:$D$145,[1]基础状态预期!L$107:L$145,$C95)),0)</f>
        <v>0</v>
      </c>
      <c r="L95" s="32">
        <f>IFERROR(IF(求节点([1]基础状态预期!$D$107:$D$145,[1]基础状态预期!M$107:M$145,$C95)&lt;=0,0,求节点([1]基础状态预期!$D$107:$D$145,[1]基础状态预期!M$107:M$145,$C95)),0)</f>
        <v>0</v>
      </c>
      <c r="M95" s="32">
        <f>IFERROR(IF(求节点([1]基础状态预期!$D$107:$D$145,[1]基础状态预期!N$107:N$145,$C95)&lt;=0,0,求节点([1]基础状态预期!$D$107:$D$145,[1]基础状态预期!N$107:N$145,$C95)),0)</f>
        <v>0</v>
      </c>
      <c r="N95" s="32">
        <f>IFERROR(IF(求节点([1]基础状态预期!$D$107:$D$145,[1]基础状态预期!O$107:O$145,$C95)&lt;=0,0,求节点([1]基础状态预期!$D$107:$D$145,[1]基础状态预期!O$107:O$145,$C95)),0)</f>
        <v>7.8505577413906069</v>
      </c>
      <c r="O95" s="32">
        <f t="shared" si="24"/>
        <v>0</v>
      </c>
      <c r="P95" s="32">
        <f t="shared" si="25"/>
        <v>6</v>
      </c>
      <c r="Q95" s="32">
        <f t="shared" si="26"/>
        <v>10</v>
      </c>
      <c r="R95" s="32">
        <f t="shared" si="27"/>
        <v>22</v>
      </c>
      <c r="S95" s="32">
        <f t="shared" si="28"/>
        <v>106</v>
      </c>
      <c r="T95" s="32">
        <f>IFERROR(IF(求节点([1]基础状态预期!$D$107:$D$145,[1]基础状态预期!P$107:P$145,$C95)&lt;=0,0,求节点([1]基础状态预期!$D$107:$D$145,[1]基础状态预期!P$107:P$145,$C95)),0)</f>
        <v>0</v>
      </c>
      <c r="U95" s="32">
        <f>IFERROR(IF(求节点([1]基础状态预期!$D$107:$D$145,[1]基础状态预期!Q$107:Q$145,$C95)&lt;=0,0,求节点([1]基础状态预期!$D$107:$D$145,[1]基础状态预期!Q$107:Q$145,$C95)),0)</f>
        <v>0</v>
      </c>
      <c r="V95" s="32">
        <f>IFERROR(IF(求节点([1]基础状态预期!$D$107:$D$145,[1]基础状态预期!R$107:R$145,$C95)&lt;=0,0,求节点([1]基础状态预期!$D$107:$D$145,[1]基础状态预期!R$107:R$145,$C95)),0)</f>
        <v>3.5999999999999996</v>
      </c>
      <c r="W95" s="32">
        <f>IFERROR(IF(求节点([1]基础状态预期!$D$107:$D$145,[1]基础状态预期!S$107:S$145,$C95)&lt;=0,0,求节点([1]基础状态预期!$D$107:$D$145,[1]基础状态预期!S$107:S$145,$C95)),0)</f>
        <v>3.5999999999999996</v>
      </c>
      <c r="X95" s="32">
        <f>IFERROR(IF(求节点([1]基础状态预期!$D$107:$D$145,[1]基础状态预期!T$107:T$145,$C95)&lt;=0,0,求节点([1]基础状态预期!$D$107:$D$145,[1]基础状态预期!T$107:T$145,$C95)),0)</f>
        <v>3.6</v>
      </c>
      <c r="Y95" s="32">
        <f>IFERROR(IF(求节点([1]基础状态预期!$D$107:$D$145,[1]基础状态预期!U$107:U$145,$C95)&lt;=0,0,求节点([1]基础状态预期!$D$107:$D$145,[1]基础状态预期!U$107:U$145,$C95)),0)</f>
        <v>0</v>
      </c>
      <c r="Z95" s="32">
        <f>IFERROR(IF(求节点([1]基础状态预期!$D$107:$D$145,[1]基础状态预期!V$107:V$145,$C95)&lt;=0,0,求节点([1]基础状态预期!$D$107:$D$145,[1]基础状态预期!V$107:V$145,$C95)),0)</f>
        <v>0</v>
      </c>
      <c r="AA95" s="32">
        <f>IFERROR(IF(求节点([1]基础状态预期!$D$107:$D$145,[1]基础状态预期!W$107:W$145,$C95)&lt;=0,0,求节点([1]基础状态预期!$D$107:$D$145,[1]基础状态预期!W$107:W$145,$C95)),0)</f>
        <v>180</v>
      </c>
      <c r="AB95" s="32">
        <f>IFERROR(IF(求节点([1]基础状态预期!$D$107:$D$145,[1]基础状态预期!X$107:X$145,$C95)&lt;=0,0,求节点([1]基础状态预期!$D$107:$D$145,[1]基础状态预期!X$107:X$145,$C95)),0)</f>
        <v>180</v>
      </c>
      <c r="AC95" s="32">
        <f>IFERROR(IF(求节点([1]基础状态预期!$D$107:$D$145,[1]基础状态预期!Y$107:Y$145,$C95)&lt;=0,0,求节点([1]基础状态预期!$D$107:$D$145,[1]基础状态预期!Y$107:Y$145,$C95)),0)</f>
        <v>180</v>
      </c>
      <c r="AD95" s="32">
        <f>IFERROR(IF(求节点([1]基础状态预期!$D$107:$D$145,[1]基础状态预期!Z$107:Z$145,$C95)&lt;=0,0,求节点([1]基础状态预期!$D$107:$D$145,[1]基础状态预期!Z$107:Z$145,$C95)),0)</f>
        <v>0</v>
      </c>
      <c r="AE95" s="32">
        <f>IFERROR(IF(求节点([1]基础状态预期!$D$107:$D$145,[1]基础状态预期!AA$107:AA$145,$C95)&lt;=0,0,求节点([1]基础状态预期!$D$107:$D$145,[1]基础状态预期!AA$107:AA$145,$C95)),0)</f>
        <v>0</v>
      </c>
      <c r="AF95" s="32">
        <f>IFERROR(IF(求节点([1]基础状态预期!$D$107:$D$145,[1]基础状态预期!AB$107:AB$145,$C95)&lt;=0,0,求节点([1]基础状态预期!$D$107:$D$145,[1]基础状态预期!AB$107:AB$145,$C95)),0)</f>
        <v>1.5920662532263457</v>
      </c>
      <c r="AG95" s="32">
        <f>IFERROR(IF(求节点([1]基础状态预期!$D$107:$D$145,[1]基础状态预期!AC$107:AC$145,$C95)&lt;=0,0,求节点([1]基础状态预期!$D$107:$D$145,[1]基础状态预期!AC$107:AC$145,$C95)),0)</f>
        <v>1.5920662532263457</v>
      </c>
      <c r="AH95" s="32">
        <f>IFERROR(IF(求节点([1]基础状态预期!$D$107:$D$145,[1]基础状态预期!AD$107:AD$145,$C95)&lt;=0,0,求节点([1]基础状态预期!$D$107:$D$145,[1]基础状态预期!AD$107:AD$145,$C95)),0)</f>
        <v>2</v>
      </c>
      <c r="AI95" s="15">
        <f t="shared" si="20"/>
        <v>0</v>
      </c>
      <c r="AJ95" s="15">
        <f t="shared" si="20"/>
        <v>0</v>
      </c>
      <c r="AK95" s="15">
        <f t="shared" si="20"/>
        <v>2</v>
      </c>
      <c r="AL95" s="15">
        <f t="shared" si="20"/>
        <v>10</v>
      </c>
      <c r="AM95" s="15">
        <f t="shared" si="20"/>
        <v>80</v>
      </c>
      <c r="AN95" s="15">
        <v>0</v>
      </c>
      <c r="AO95" s="15">
        <f>IFERROR(IF(求节点([1]各r阵容卡情况!$F$57:$F$73,[1]各r阵容卡情况!G$57:G$73,$C95)&lt;=0,0,求节点([1]各r阵容卡情况!$F$57:$F$73,[1]各r阵容卡情况!G$57:G$73,$C95)),0)</f>
        <v>0</v>
      </c>
      <c r="AP95" s="15">
        <f>IFERROR(IF(求节点([1]各r阵容卡情况!$F$57:$F$73,[1]各r阵容卡情况!H$57:H$73,$C95)&lt;=0,0,求节点([1]各r阵容卡情况!$F$57:$F$73,[1]各r阵容卡情况!H$57:H$73,$C95)),0)</f>
        <v>4</v>
      </c>
      <c r="AQ95" s="15">
        <f>IFERROR(IF(求节点([1]各r阵容卡情况!$F$57:$F$73,[1]各r阵容卡情况!I$57:I$73,$C95)&lt;=0,0,求节点([1]各r阵容卡情况!$F$57:$F$73,[1]各r阵容卡情况!I$57:I$73,$C95)),0)</f>
        <v>20</v>
      </c>
      <c r="AR95" s="15">
        <f>IFERROR(IF(求节点([1]各r阵容卡情况!$F$57:$F$73,[1]各r阵容卡情况!J$57:J$73,$C95)&lt;=0,0,求节点([1]各r阵容卡情况!$F$57:$F$73,[1]各r阵容卡情况!J$57:J$73,$C95)),0)</f>
        <v>0</v>
      </c>
      <c r="AS95" s="15">
        <v>0</v>
      </c>
      <c r="AT95" s="15">
        <f>IFERROR(IF(求节点([1]各r阵容卡情况!$F$57:$F$73,[1]各r阵容卡情况!K$57:K$73,$C95)&lt;=0,0,求节点([1]各r阵容卡情况!$F$57:$F$73,[1]各r阵容卡情况!K$57:K$73,$C95)),0)</f>
        <v>3</v>
      </c>
      <c r="AU95" s="15">
        <f>IFERROR(IF(求节点([1]各r阵容卡情况!$F$57:$F$73,[1]各r阵容卡情况!L$57:L$73,$C95)&lt;=0,0,求节点([1]各r阵容卡情况!$F$57:$F$73,[1]各r阵容卡情况!L$57:L$73,$C95)),0)</f>
        <v>6</v>
      </c>
      <c r="AV95" s="15">
        <f>IFERROR(IF(求节点([1]各r阵容卡情况!$F$57:$F$73,[1]各r阵容卡情况!M$57:M$73,$C95)&lt;=0,0,求节点([1]各r阵容卡情况!$F$57:$F$73,[1]各r阵容卡情况!M$57:M$73,$C95)),0)</f>
        <v>6.8921843193953283</v>
      </c>
      <c r="AW95" s="15">
        <f>IFERROR(IF(求节点([1]各r阵容卡情况!$F$57:$F$73,[1]各r阵容卡情况!N$57:N$73,$C95)&lt;=0,0,求节点([1]各r阵容卡情况!$F$57:$F$73,[1]各r阵容卡情况!N$57:N$73,$C95)),0)</f>
        <v>5.9723237933186129</v>
      </c>
      <c r="AX95" s="15">
        <f t="shared" si="21"/>
        <v>0</v>
      </c>
      <c r="AY95" s="15">
        <f t="shared" si="21"/>
        <v>15</v>
      </c>
      <c r="AZ95" s="15">
        <f t="shared" si="21"/>
        <v>40</v>
      </c>
      <c r="BA95" s="15">
        <f t="shared" si="21"/>
        <v>65</v>
      </c>
      <c r="BB95" s="15">
        <f t="shared" si="21"/>
        <v>90</v>
      </c>
      <c r="BC95" s="15">
        <v>0</v>
      </c>
      <c r="BD95" s="15">
        <f>IFERROR(IF(求节点([1]各r阵容卡情况!$F$57:$F$73,[1]各r阵容卡情况!S$57:S$73,$C95)&lt;=0,0,求节点([1]各r阵容卡情况!$F$57:$F$73,[1]各r阵容卡情况!S$57:S$73,$C95)),0)</f>
        <v>3.4713976249457597</v>
      </c>
      <c r="BE95" s="15">
        <f>IFERROR(IF(求节点([1]各r阵容卡情况!$F$57:$F$73,[1]各r阵容卡情况!T$57:T$73,$C95)&lt;=0,0,求节点([1]各r阵容卡情况!$F$57:$F$73,[1]各r阵容卡情况!T$57:T$73,$C95)),0)</f>
        <v>3.4713976249457597</v>
      </c>
      <c r="BF95" s="15">
        <f>IFERROR(IF(求节点([1]各r阵容卡情况!$F$57:$F$73,[1]各r阵容卡情况!U$57:U$73,$C95)&lt;=0,0,求节点([1]各r阵容卡情况!$F$57:$F$73,[1]各r阵容卡情况!U$57:U$73,$C95)),0)</f>
        <v>3.4713976249457597</v>
      </c>
      <c r="BG95" s="15">
        <f>IFERROR(IF(求节点([1]各r阵容卡情况!$F$57:$F$73,[1]各r阵容卡情况!V$57:V$73,$C95)&lt;=0,0,求节点([1]各r阵容卡情况!$F$57:$F$73,[1]各r阵容卡情况!V$57:V$73,$C95)),0)</f>
        <v>3.4713976249457597</v>
      </c>
      <c r="BH95" s="15">
        <f t="shared" si="29"/>
        <v>10</v>
      </c>
      <c r="BI95" s="15">
        <f t="shared" si="29"/>
        <v>10</v>
      </c>
      <c r="BJ95" s="15">
        <f t="shared" si="30"/>
        <v>60</v>
      </c>
      <c r="BK95" s="15">
        <f t="shared" si="31"/>
        <v>80</v>
      </c>
      <c r="BL95" s="15">
        <f t="shared" si="31"/>
        <v>80</v>
      </c>
      <c r="BM95" s="15">
        <v>0</v>
      </c>
      <c r="BN95" s="15">
        <f>IFERROR(IF(求节点([1]各r阵容卡情况!$F$57:$F$73,[1]各r阵容卡情况!AA$57:AA$73,$C95)&lt;=0,0,求节点([1]各r阵容卡情况!$F$57:$F$73,[1]各r阵容卡情况!AA$57:AA$73,$C95)),0)</f>
        <v>0</v>
      </c>
      <c r="BO95" s="15">
        <f>IFERROR(IF(求节点([1]各r阵容卡情况!$F$57:$F$73,[1]各r阵容卡情况!AB$57:AB$73,$C95)&lt;=0,0,求节点([1]各r阵容卡情况!$F$57:$F$73,[1]各r阵容卡情况!AB$57:AB$73,$C95)),0)</f>
        <v>2</v>
      </c>
      <c r="BP95" s="15">
        <f>IFERROR(IF(求节点([1]各r阵容卡情况!$F$57:$F$73,[1]各r阵容卡情况!AC$57:AC$73,$C95)&lt;=0,0,求节点([1]各r阵容卡情况!$F$57:$F$73,[1]各r阵容卡情况!AC$57:AC$73,$C95)),0)</f>
        <v>2</v>
      </c>
      <c r="BQ95" s="15">
        <f>IFERROR(IF(求节点([1]各r阵容卡情况!$F$57:$F$73,[1]各r阵容卡情况!AD$57:AD$73,$C95)&lt;=0,0,求节点([1]各r阵容卡情况!$F$57:$F$73,[1]各r阵容卡情况!AD$57:AD$73,$C95)),0)</f>
        <v>2</v>
      </c>
      <c r="BR95" s="15">
        <f t="shared" si="22"/>
        <v>0</v>
      </c>
      <c r="BS95" s="15">
        <f t="shared" si="22"/>
        <v>0</v>
      </c>
      <c r="BT95" s="15">
        <f t="shared" si="22"/>
        <v>4</v>
      </c>
      <c r="BU95" s="15">
        <f t="shared" si="22"/>
        <v>30</v>
      </c>
      <c r="BV95" s="15">
        <f t="shared" si="22"/>
        <v>80</v>
      </c>
      <c r="CH95" s="27">
        <f t="shared" si="23"/>
        <v>0</v>
      </c>
      <c r="CI95" s="27">
        <f t="shared" si="23"/>
        <v>0</v>
      </c>
      <c r="CJ95" s="27">
        <f t="shared" si="23"/>
        <v>4</v>
      </c>
      <c r="CK95" s="27">
        <f t="shared" si="23"/>
        <v>20</v>
      </c>
      <c r="CL95" s="27">
        <f t="shared" si="23"/>
        <v>0</v>
      </c>
    </row>
    <row r="96" spans="3:90" x14ac:dyDescent="0.15">
      <c r="C96" s="15">
        <v>91</v>
      </c>
      <c r="D96" s="15">
        <v>30</v>
      </c>
      <c r="E96" s="32">
        <f>IFERROR(IF(求节点([1]基础状态预期!$D$107:$D$145,[1]基础状态预期!F$107:F$145,$C96)&lt;=0,0,求节点([1]基础状态预期!$D$107:$D$145,[1]基础状态预期!F$107:F$145,$C96)),0)</f>
        <v>0</v>
      </c>
      <c r="F96" s="32">
        <f>IFERROR(IF(求节点([1]基础状态预期!$D$107:$D$145,[1]基础状态预期!G$107:G$145,$C96)&lt;=0,0,求节点([1]基础状态预期!$D$107:$D$145,[1]基础状态预期!G$107:G$145,$C96)),0)</f>
        <v>0</v>
      </c>
      <c r="G96" s="32">
        <f>IFERROR(IF(求节点([1]基础状态预期!$D$107:$D$145,[1]基础状态预期!H$107:H$145,$C96)&lt;=0,0,求节点([1]基础状态预期!$D$107:$D$145,[1]基础状态预期!H$107:H$145,$C96)),0)</f>
        <v>0</v>
      </c>
      <c r="H96" s="32">
        <f>IFERROR(IF(求节点([1]基础状态预期!$D$107:$D$145,[1]基础状态预期!I$107:I$145,$C96)&lt;=0,0,求节点([1]基础状态预期!$D$107:$D$145,[1]基础状态预期!I$107:I$145,$C96)),0)</f>
        <v>0</v>
      </c>
      <c r="I96" s="32">
        <f>IFERROR(IF(求节点([1]基础状态预期!$D$107:$D$145,[1]基础状态预期!J$107:J$145,$C96)&lt;=0,0,求节点([1]基础状态预期!$D$107:$D$145,[1]基础状态预期!J$107:J$145,$C96)),0)</f>
        <v>6</v>
      </c>
      <c r="J96" s="32">
        <f>IFERROR(IF(求节点([1]基础状态预期!$D$107:$D$145,[1]基础状态预期!K$107:K$145,$C96)&lt;=0,0,求节点([1]基础状态预期!$D$107:$D$145,[1]基础状态预期!K$107:K$145,$C96)),0)</f>
        <v>0</v>
      </c>
      <c r="K96" s="32">
        <f>IFERROR(IF(求节点([1]基础状态预期!$D$107:$D$145,[1]基础状态预期!L$107:L$145,$C96)&lt;=0,0,求节点([1]基础状态预期!$D$107:$D$145,[1]基础状态预期!L$107:L$145,$C96)),0)</f>
        <v>0</v>
      </c>
      <c r="L96" s="32">
        <f>IFERROR(IF(求节点([1]基础状态预期!$D$107:$D$145,[1]基础状态预期!M$107:M$145,$C96)&lt;=0,0,求节点([1]基础状态预期!$D$107:$D$145,[1]基础状态预期!M$107:M$145,$C96)),0)</f>
        <v>0</v>
      </c>
      <c r="M96" s="32">
        <f>IFERROR(IF(求节点([1]基础状态预期!$D$107:$D$145,[1]基础状态预期!N$107:N$145,$C96)&lt;=0,0,求节点([1]基础状态预期!$D$107:$D$145,[1]基础状态预期!N$107:N$145,$C96)),0)</f>
        <v>0</v>
      </c>
      <c r="N96" s="32">
        <f>IFERROR(IF(求节点([1]基础状态预期!$D$107:$D$145,[1]基础状态预期!O$107:O$145,$C96)&lt;=0,0,求节点([1]基础状态预期!$D$107:$D$145,[1]基础状态预期!O$107:O$145,$C96)),0)</f>
        <v>7.9641005953433632</v>
      </c>
      <c r="O96" s="32">
        <f t="shared" si="24"/>
        <v>0</v>
      </c>
      <c r="P96" s="32">
        <f t="shared" si="25"/>
        <v>6</v>
      </c>
      <c r="Q96" s="32">
        <f t="shared" si="26"/>
        <v>10</v>
      </c>
      <c r="R96" s="32">
        <f t="shared" si="27"/>
        <v>22</v>
      </c>
      <c r="S96" s="32">
        <f t="shared" si="28"/>
        <v>106</v>
      </c>
      <c r="T96" s="32">
        <f>IFERROR(IF(求节点([1]基础状态预期!$D$107:$D$145,[1]基础状态预期!P$107:P$145,$C96)&lt;=0,0,求节点([1]基础状态预期!$D$107:$D$145,[1]基础状态预期!P$107:P$145,$C96)),0)</f>
        <v>0</v>
      </c>
      <c r="U96" s="32">
        <f>IFERROR(IF(求节点([1]基础状态预期!$D$107:$D$145,[1]基础状态预期!Q$107:Q$145,$C96)&lt;=0,0,求节点([1]基础状态预期!$D$107:$D$145,[1]基础状态预期!Q$107:Q$145,$C96)),0)</f>
        <v>0</v>
      </c>
      <c r="V96" s="32">
        <f>IFERROR(IF(求节点([1]基础状态预期!$D$107:$D$145,[1]基础状态预期!R$107:R$145,$C96)&lt;=0,0,求节点([1]基础状态预期!$D$107:$D$145,[1]基础状态预期!R$107:R$145,$C96)),0)</f>
        <v>3.6399999999999997</v>
      </c>
      <c r="W96" s="32">
        <f>IFERROR(IF(求节点([1]基础状态预期!$D$107:$D$145,[1]基础状态预期!S$107:S$145,$C96)&lt;=0,0,求节点([1]基础状态预期!$D$107:$D$145,[1]基础状态预期!S$107:S$145,$C96)),0)</f>
        <v>3.6399999999999997</v>
      </c>
      <c r="X96" s="32">
        <f>IFERROR(IF(求节点([1]基础状态预期!$D$107:$D$145,[1]基础状态预期!T$107:T$145,$C96)&lt;=0,0,求节点([1]基础状态预期!$D$107:$D$145,[1]基础状态预期!T$107:T$145,$C96)),0)</f>
        <v>3.64</v>
      </c>
      <c r="Y96" s="32">
        <f>IFERROR(IF(求节点([1]基础状态预期!$D$107:$D$145,[1]基础状态预期!U$107:U$145,$C96)&lt;=0,0,求节点([1]基础状态预期!$D$107:$D$145,[1]基础状态预期!U$107:U$145,$C96)),0)</f>
        <v>0</v>
      </c>
      <c r="Z96" s="32">
        <f>IFERROR(IF(求节点([1]基础状态预期!$D$107:$D$145,[1]基础状态预期!V$107:V$145,$C96)&lt;=0,0,求节点([1]基础状态预期!$D$107:$D$145,[1]基础状态预期!V$107:V$145,$C96)),0)</f>
        <v>0</v>
      </c>
      <c r="AA96" s="32">
        <f>IFERROR(IF(求节点([1]基础状态预期!$D$107:$D$145,[1]基础状态预期!W$107:W$145,$C96)&lt;=0,0,求节点([1]基础状态预期!$D$107:$D$145,[1]基础状态预期!W$107:W$145,$C96)),0)</f>
        <v>182</v>
      </c>
      <c r="AB96" s="32">
        <f>IFERROR(IF(求节点([1]基础状态预期!$D$107:$D$145,[1]基础状态预期!X$107:X$145,$C96)&lt;=0,0,求节点([1]基础状态预期!$D$107:$D$145,[1]基础状态预期!X$107:X$145,$C96)),0)</f>
        <v>182</v>
      </c>
      <c r="AC96" s="32">
        <f>IFERROR(IF(求节点([1]基础状态预期!$D$107:$D$145,[1]基础状态预期!Y$107:Y$145,$C96)&lt;=0,0,求节点([1]基础状态预期!$D$107:$D$145,[1]基础状态预期!Y$107:Y$145,$C96)),0)</f>
        <v>182</v>
      </c>
      <c r="AD96" s="32">
        <f>IFERROR(IF(求节点([1]基础状态预期!$D$107:$D$145,[1]基础状态预期!Z$107:Z$145,$C96)&lt;=0,0,求节点([1]基础状态预期!$D$107:$D$145,[1]基础状态预期!Z$107:Z$145,$C96)),0)</f>
        <v>0</v>
      </c>
      <c r="AE96" s="32">
        <f>IFERROR(IF(求节点([1]基础状态预期!$D$107:$D$145,[1]基础状态预期!AA$107:AA$145,$C96)&lt;=0,0,求节点([1]基础状态预期!$D$107:$D$145,[1]基础状态预期!AA$107:AA$145,$C96)),0)</f>
        <v>0</v>
      </c>
      <c r="AF96" s="32">
        <f>IFERROR(IF(求节点([1]基础状态预期!$D$107:$D$145,[1]基础状态预期!AB$107:AB$145,$C96)&lt;=0,0,求节点([1]基础状态预期!$D$107:$D$145,[1]基础状态预期!AB$107:AB$145,$C96)),0)</f>
        <v>1.6097558782621939</v>
      </c>
      <c r="AG96" s="32">
        <f>IFERROR(IF(求节点([1]基础状态预期!$D$107:$D$145,[1]基础状态预期!AC$107:AC$145,$C96)&lt;=0,0,求节点([1]基础状态预期!$D$107:$D$145,[1]基础状态预期!AC$107:AC$145,$C96)),0)</f>
        <v>1.6097558782621939</v>
      </c>
      <c r="AH96" s="32">
        <f>IFERROR(IF(求节点([1]基础状态预期!$D$107:$D$145,[1]基础状态预期!AD$107:AD$145,$C96)&lt;=0,0,求节点([1]基础状态预期!$D$107:$D$145,[1]基础状态预期!AD$107:AD$145,$C96)),0)</f>
        <v>2</v>
      </c>
      <c r="AI96" s="15">
        <f t="shared" si="20"/>
        <v>0</v>
      </c>
      <c r="AJ96" s="15">
        <f t="shared" si="20"/>
        <v>0</v>
      </c>
      <c r="AK96" s="15">
        <f t="shared" si="20"/>
        <v>2</v>
      </c>
      <c r="AL96" s="15">
        <f t="shared" si="20"/>
        <v>10</v>
      </c>
      <c r="AM96" s="15">
        <f t="shared" si="20"/>
        <v>80</v>
      </c>
      <c r="AN96" s="15">
        <v>0</v>
      </c>
      <c r="AO96" s="15">
        <f>IFERROR(IF(求节点([1]各r阵容卡情况!$F$57:$F$73,[1]各r阵容卡情况!G$57:G$73,$C96)&lt;=0,0,求节点([1]各r阵容卡情况!$F$57:$F$73,[1]各r阵容卡情况!G$57:G$73,$C96)),0)</f>
        <v>0</v>
      </c>
      <c r="AP96" s="15">
        <f>IFERROR(IF(求节点([1]各r阵容卡情况!$F$57:$F$73,[1]各r阵容卡情况!H$57:H$73,$C96)&lt;=0,0,求节点([1]各r阵容卡情况!$F$57:$F$73,[1]各r阵容卡情况!H$57:H$73,$C96)),0)</f>
        <v>4</v>
      </c>
      <c r="AQ96" s="15">
        <f>IFERROR(IF(求节点([1]各r阵容卡情况!$F$57:$F$73,[1]各r阵容卡情况!I$57:I$73,$C96)&lt;=0,0,求节点([1]各r阵容卡情况!$F$57:$F$73,[1]各r阵容卡情况!I$57:I$73,$C96)),0)</f>
        <v>20</v>
      </c>
      <c r="AR96" s="15">
        <f>IFERROR(IF(求节点([1]各r阵容卡情况!$F$57:$F$73,[1]各r阵容卡情况!J$57:J$73,$C96)&lt;=0,0,求节点([1]各r阵容卡情况!$F$57:$F$73,[1]各r阵容卡情况!J$57:J$73,$C96)),0)</f>
        <v>0</v>
      </c>
      <c r="AS96" s="15">
        <v>0</v>
      </c>
      <c r="AT96" s="15">
        <f>IFERROR(IF(求节点([1]各r阵容卡情况!$F$57:$F$73,[1]各r阵容卡情况!K$57:K$73,$C96)&lt;=0,0,求节点([1]各r阵容卡情况!$F$57:$F$73,[1]各r阵容卡情况!K$57:K$73,$C96)),0)</f>
        <v>3</v>
      </c>
      <c r="AU96" s="15">
        <f>IFERROR(IF(求节点([1]各r阵容卡情况!$F$57:$F$73,[1]各r阵容卡情况!L$57:L$73,$C96)&lt;=0,0,求节点([1]各r阵容卡情况!$F$57:$F$73,[1]各r阵容卡情况!L$57:L$73,$C96)),0)</f>
        <v>6</v>
      </c>
      <c r="AV96" s="15">
        <f>IFERROR(IF(求节点([1]各r阵容卡情况!$F$57:$F$73,[1]各r阵容卡情况!M$57:M$73,$C96)&lt;=0,0,求节点([1]各r阵容卡情况!$F$57:$F$73,[1]各r阵容卡情况!M$57:M$73,$C96)),0)</f>
        <v>6.9091648787160693</v>
      </c>
      <c r="AW96" s="15">
        <f>IFERROR(IF(求节点([1]各r阵容卡情况!$F$57:$F$73,[1]各r阵容卡情况!N$57:N$73,$C96)&lt;=0,0,求节点([1]各r阵容卡情况!$F$57:$F$73,[1]各r阵容卡情况!N$57:N$73,$C96)),0)</f>
        <v>6.0034039420415617</v>
      </c>
      <c r="AX96" s="15">
        <f t="shared" si="21"/>
        <v>0</v>
      </c>
      <c r="AY96" s="15">
        <f t="shared" si="21"/>
        <v>15</v>
      </c>
      <c r="AZ96" s="15">
        <f t="shared" si="21"/>
        <v>40</v>
      </c>
      <c r="BA96" s="15">
        <f t="shared" si="21"/>
        <v>65</v>
      </c>
      <c r="BB96" s="15">
        <f t="shared" si="21"/>
        <v>98</v>
      </c>
      <c r="BC96" s="15">
        <v>0</v>
      </c>
      <c r="BD96" s="15">
        <f>IFERROR(IF(求节点([1]各r阵容卡情况!$F$57:$F$73,[1]各r阵容卡情况!S$57:S$73,$C96)&lt;=0,0,求节点([1]各r阵容卡情况!$F$57:$F$73,[1]各r阵容卡情况!S$57:S$73,$C96)),0)</f>
        <v>3.4948279877415507</v>
      </c>
      <c r="BE96" s="15">
        <f>IFERROR(IF(求节点([1]各r阵容卡情况!$F$57:$F$73,[1]各r阵容卡情况!T$57:T$73,$C96)&lt;=0,0,求节点([1]各r阵容卡情况!$F$57:$F$73,[1]各r阵容卡情况!T$57:T$73,$C96)),0)</f>
        <v>3.4948279877415507</v>
      </c>
      <c r="BF96" s="15">
        <f>IFERROR(IF(求节点([1]各r阵容卡情况!$F$57:$F$73,[1]各r阵容卡情况!U$57:U$73,$C96)&lt;=0,0,求节点([1]各r阵容卡情况!$F$57:$F$73,[1]各r阵容卡情况!U$57:U$73,$C96)),0)</f>
        <v>3.4948279877415507</v>
      </c>
      <c r="BG96" s="15">
        <f>IFERROR(IF(求节点([1]各r阵容卡情况!$F$57:$F$73,[1]各r阵容卡情况!V$57:V$73,$C96)&lt;=0,0,求节点([1]各r阵容卡情况!$F$57:$F$73,[1]各r阵容卡情况!V$57:V$73,$C96)),0)</f>
        <v>3.4948279877415507</v>
      </c>
      <c r="BH96" s="15">
        <f t="shared" si="29"/>
        <v>10</v>
      </c>
      <c r="BI96" s="15">
        <f t="shared" si="29"/>
        <v>10</v>
      </c>
      <c r="BJ96" s="15">
        <f t="shared" si="30"/>
        <v>60</v>
      </c>
      <c r="BK96" s="15">
        <f t="shared" si="31"/>
        <v>80</v>
      </c>
      <c r="BL96" s="15">
        <f t="shared" si="31"/>
        <v>80</v>
      </c>
      <c r="BM96" s="15">
        <v>0</v>
      </c>
      <c r="BN96" s="15">
        <f>IFERROR(IF(求节点([1]各r阵容卡情况!$F$57:$F$73,[1]各r阵容卡情况!AA$57:AA$73,$C96)&lt;=0,0,求节点([1]各r阵容卡情况!$F$57:$F$73,[1]各r阵容卡情况!AA$57:AA$73,$C96)),0)</f>
        <v>0</v>
      </c>
      <c r="BO96" s="15">
        <f>IFERROR(IF(求节点([1]各r阵容卡情况!$F$57:$F$73,[1]各r阵容卡情况!AB$57:AB$73,$C96)&lt;=0,0,求节点([1]各r阵容卡情况!$F$57:$F$73,[1]各r阵容卡情况!AB$57:AB$73,$C96)),0)</f>
        <v>2</v>
      </c>
      <c r="BP96" s="15">
        <f>IFERROR(IF(求节点([1]各r阵容卡情况!$F$57:$F$73,[1]各r阵容卡情况!AC$57:AC$73,$C96)&lt;=0,0,求节点([1]各r阵容卡情况!$F$57:$F$73,[1]各r阵容卡情况!AC$57:AC$73,$C96)),0)</f>
        <v>2</v>
      </c>
      <c r="BQ96" s="15">
        <f>IFERROR(IF(求节点([1]各r阵容卡情况!$F$57:$F$73,[1]各r阵容卡情况!AD$57:AD$73,$C96)&lt;=0,0,求节点([1]各r阵容卡情况!$F$57:$F$73,[1]各r阵容卡情况!AD$57:AD$73,$C96)),0)</f>
        <v>2</v>
      </c>
      <c r="BR96" s="15">
        <f t="shared" si="22"/>
        <v>0</v>
      </c>
      <c r="BS96" s="15">
        <f t="shared" si="22"/>
        <v>0</v>
      </c>
      <c r="BT96" s="15">
        <f t="shared" si="22"/>
        <v>4</v>
      </c>
      <c r="BU96" s="15">
        <f t="shared" si="22"/>
        <v>30</v>
      </c>
      <c r="BV96" s="15">
        <f t="shared" si="22"/>
        <v>80</v>
      </c>
      <c r="CH96" s="27">
        <f t="shared" si="23"/>
        <v>0</v>
      </c>
      <c r="CI96" s="27">
        <f t="shared" si="23"/>
        <v>0</v>
      </c>
      <c r="CJ96" s="27">
        <f t="shared" si="23"/>
        <v>4</v>
      </c>
      <c r="CK96" s="27">
        <f t="shared" si="23"/>
        <v>20</v>
      </c>
      <c r="CL96" s="27">
        <f t="shared" si="23"/>
        <v>0</v>
      </c>
    </row>
    <row r="97" spans="3:90" x14ac:dyDescent="0.15">
      <c r="C97" s="15">
        <v>92</v>
      </c>
      <c r="D97" s="15">
        <v>30</v>
      </c>
      <c r="E97" s="32">
        <f>IFERROR(IF(求节点([1]基础状态预期!$D$107:$D$145,[1]基础状态预期!F$107:F$145,$C97)&lt;=0,0,求节点([1]基础状态预期!$D$107:$D$145,[1]基础状态预期!F$107:F$145,$C97)),0)</f>
        <v>0</v>
      </c>
      <c r="F97" s="32">
        <f>IFERROR(IF(求节点([1]基础状态预期!$D$107:$D$145,[1]基础状态预期!G$107:G$145,$C97)&lt;=0,0,求节点([1]基础状态预期!$D$107:$D$145,[1]基础状态预期!G$107:G$145,$C97)),0)</f>
        <v>0</v>
      </c>
      <c r="G97" s="32">
        <f>IFERROR(IF(求节点([1]基础状态预期!$D$107:$D$145,[1]基础状态预期!H$107:H$145,$C97)&lt;=0,0,求节点([1]基础状态预期!$D$107:$D$145,[1]基础状态预期!H$107:H$145,$C97)),0)</f>
        <v>0</v>
      </c>
      <c r="H97" s="32">
        <f>IFERROR(IF(求节点([1]基础状态预期!$D$107:$D$145,[1]基础状态预期!I$107:I$145,$C97)&lt;=0,0,求节点([1]基础状态预期!$D$107:$D$145,[1]基础状态预期!I$107:I$145,$C97)),0)</f>
        <v>0</v>
      </c>
      <c r="I97" s="32">
        <f>IFERROR(IF(求节点([1]基础状态预期!$D$107:$D$145,[1]基础状态预期!J$107:J$145,$C97)&lt;=0,0,求节点([1]基础状态预期!$D$107:$D$145,[1]基础状态预期!J$107:J$145,$C97)),0)</f>
        <v>6</v>
      </c>
      <c r="J97" s="32">
        <f>IFERROR(IF(求节点([1]基础状态预期!$D$107:$D$145,[1]基础状态预期!K$107:K$145,$C97)&lt;=0,0,求节点([1]基础状态预期!$D$107:$D$145,[1]基础状态预期!K$107:K$145,$C97)),0)</f>
        <v>0</v>
      </c>
      <c r="K97" s="32">
        <f>IFERROR(IF(求节点([1]基础状态预期!$D$107:$D$145,[1]基础状态预期!L$107:L$145,$C97)&lt;=0,0,求节点([1]基础状态预期!$D$107:$D$145,[1]基础状态预期!L$107:L$145,$C97)),0)</f>
        <v>0</v>
      </c>
      <c r="L97" s="32">
        <f>IFERROR(IF(求节点([1]基础状态预期!$D$107:$D$145,[1]基础状态预期!M$107:M$145,$C97)&lt;=0,0,求节点([1]基础状态预期!$D$107:$D$145,[1]基础状态预期!M$107:M$145,$C97)),0)</f>
        <v>0</v>
      </c>
      <c r="M97" s="32">
        <f>IFERROR(IF(求节点([1]基础状态预期!$D$107:$D$145,[1]基础状态预期!N$107:N$145,$C97)&lt;=0,0,求节点([1]基础状态预期!$D$107:$D$145,[1]基础状态预期!N$107:N$145,$C97)),0)</f>
        <v>0</v>
      </c>
      <c r="N97" s="32">
        <f>IFERROR(IF(求节点([1]基础状态预期!$D$107:$D$145,[1]基础状态预期!O$107:O$145,$C97)&lt;=0,0,求节点([1]基础状态预期!$D$107:$D$145,[1]基础状态预期!O$107:O$145,$C97)),0)</f>
        <v>7.9786504416100703</v>
      </c>
      <c r="O97" s="32">
        <f t="shared" si="24"/>
        <v>0</v>
      </c>
      <c r="P97" s="32">
        <f t="shared" si="25"/>
        <v>6</v>
      </c>
      <c r="Q97" s="32">
        <f t="shared" si="26"/>
        <v>10</v>
      </c>
      <c r="R97" s="32">
        <f t="shared" si="27"/>
        <v>22</v>
      </c>
      <c r="S97" s="32">
        <f t="shared" si="28"/>
        <v>106</v>
      </c>
      <c r="T97" s="32">
        <f>IFERROR(IF(求节点([1]基础状态预期!$D$107:$D$145,[1]基础状态预期!P$107:P$145,$C97)&lt;=0,0,求节点([1]基础状态预期!$D$107:$D$145,[1]基础状态预期!P$107:P$145,$C97)),0)</f>
        <v>0</v>
      </c>
      <c r="U97" s="32">
        <f>IFERROR(IF(求节点([1]基础状态预期!$D$107:$D$145,[1]基础状态预期!Q$107:Q$145,$C97)&lt;=0,0,求节点([1]基础状态预期!$D$107:$D$145,[1]基础状态预期!Q$107:Q$145,$C97)),0)</f>
        <v>0</v>
      </c>
      <c r="V97" s="32">
        <f>IFERROR(IF(求节点([1]基础状态预期!$D$107:$D$145,[1]基础状态预期!R$107:R$145,$C97)&lt;=0,0,求节点([1]基础状态预期!$D$107:$D$145,[1]基础状态预期!R$107:R$145,$C97)),0)</f>
        <v>3.6799999999999997</v>
      </c>
      <c r="W97" s="32">
        <f>IFERROR(IF(求节点([1]基础状态预期!$D$107:$D$145,[1]基础状态预期!S$107:S$145,$C97)&lt;=0,0,求节点([1]基础状态预期!$D$107:$D$145,[1]基础状态预期!S$107:S$145,$C97)),0)</f>
        <v>3.6799999999999997</v>
      </c>
      <c r="X97" s="32">
        <f>IFERROR(IF(求节点([1]基础状态预期!$D$107:$D$145,[1]基础状态预期!T$107:T$145,$C97)&lt;=0,0,求节点([1]基础状态预期!$D$107:$D$145,[1]基础状态预期!T$107:T$145,$C97)),0)</f>
        <v>3.68</v>
      </c>
      <c r="Y97" s="32">
        <f>IFERROR(IF(求节点([1]基础状态预期!$D$107:$D$145,[1]基础状态预期!U$107:U$145,$C97)&lt;=0,0,求节点([1]基础状态预期!$D$107:$D$145,[1]基础状态预期!U$107:U$145,$C97)),0)</f>
        <v>0</v>
      </c>
      <c r="Z97" s="32">
        <f>IFERROR(IF(求节点([1]基础状态预期!$D$107:$D$145,[1]基础状态预期!V$107:V$145,$C97)&lt;=0,0,求节点([1]基础状态预期!$D$107:$D$145,[1]基础状态预期!V$107:V$145,$C97)),0)</f>
        <v>0</v>
      </c>
      <c r="AA97" s="32">
        <f>IFERROR(IF(求节点([1]基础状态预期!$D$107:$D$145,[1]基础状态预期!W$107:W$145,$C97)&lt;=0,0,求节点([1]基础状态预期!$D$107:$D$145,[1]基础状态预期!W$107:W$145,$C97)),0)</f>
        <v>184</v>
      </c>
      <c r="AB97" s="32">
        <f>IFERROR(IF(求节点([1]基础状态预期!$D$107:$D$145,[1]基础状态预期!X$107:X$145,$C97)&lt;=0,0,求节点([1]基础状态预期!$D$107:$D$145,[1]基础状态预期!X$107:X$145,$C97)),0)</f>
        <v>184</v>
      </c>
      <c r="AC97" s="32">
        <f>IFERROR(IF(求节点([1]基础状态预期!$D$107:$D$145,[1]基础状态预期!Y$107:Y$145,$C97)&lt;=0,0,求节点([1]基础状态预期!$D$107:$D$145,[1]基础状态预期!Y$107:Y$145,$C97)),0)</f>
        <v>184</v>
      </c>
      <c r="AD97" s="32">
        <f>IFERROR(IF(求节点([1]基础状态预期!$D$107:$D$145,[1]基础状态预期!Z$107:Z$145,$C97)&lt;=0,0,求节点([1]基础状态预期!$D$107:$D$145,[1]基础状态预期!Z$107:Z$145,$C97)),0)</f>
        <v>0</v>
      </c>
      <c r="AE97" s="32">
        <f>IFERROR(IF(求节点([1]基础状态预期!$D$107:$D$145,[1]基础状态预期!AA$107:AA$145,$C97)&lt;=0,0,求节点([1]基础状态预期!$D$107:$D$145,[1]基础状态预期!AA$107:AA$145,$C97)),0)</f>
        <v>0</v>
      </c>
      <c r="AF97" s="32">
        <f>IFERROR(IF(求节点([1]基础状态预期!$D$107:$D$145,[1]基础状态预期!AB$107:AB$145,$C97)&lt;=0,0,求节点([1]基础状态预期!$D$107:$D$145,[1]基础状态预期!AB$107:AB$145,$C97)),0)</f>
        <v>1.6274455032980422</v>
      </c>
      <c r="AG97" s="32">
        <f>IFERROR(IF(求节点([1]基础状态预期!$D$107:$D$145,[1]基础状态预期!AC$107:AC$145,$C97)&lt;=0,0,求节点([1]基础状态预期!$D$107:$D$145,[1]基础状态预期!AC$107:AC$145,$C97)),0)</f>
        <v>1.6274455032980422</v>
      </c>
      <c r="AH97" s="32">
        <f>IFERROR(IF(求节点([1]基础状态预期!$D$107:$D$145,[1]基础状态预期!AD$107:AD$145,$C97)&lt;=0,0,求节点([1]基础状态预期!$D$107:$D$145,[1]基础状态预期!AD$107:AD$145,$C97)),0)</f>
        <v>2</v>
      </c>
      <c r="AI97" s="15">
        <f t="shared" si="20"/>
        <v>0</v>
      </c>
      <c r="AJ97" s="15">
        <f t="shared" si="20"/>
        <v>0</v>
      </c>
      <c r="AK97" s="15">
        <f t="shared" si="20"/>
        <v>2</v>
      </c>
      <c r="AL97" s="15">
        <f t="shared" si="20"/>
        <v>10</v>
      </c>
      <c r="AM97" s="15">
        <f t="shared" si="20"/>
        <v>80</v>
      </c>
      <c r="AN97" s="15">
        <v>0</v>
      </c>
      <c r="AO97" s="15">
        <f>IFERROR(IF(求节点([1]各r阵容卡情况!$F$57:$F$73,[1]各r阵容卡情况!G$57:G$73,$C97)&lt;=0,0,求节点([1]各r阵容卡情况!$F$57:$F$73,[1]各r阵容卡情况!G$57:G$73,$C97)),0)</f>
        <v>0</v>
      </c>
      <c r="AP97" s="15">
        <f>IFERROR(IF(求节点([1]各r阵容卡情况!$F$57:$F$73,[1]各r阵容卡情况!H$57:H$73,$C97)&lt;=0,0,求节点([1]各r阵容卡情况!$F$57:$F$73,[1]各r阵容卡情况!H$57:H$73,$C97)),0)</f>
        <v>4</v>
      </c>
      <c r="AQ97" s="15">
        <f>IFERROR(IF(求节点([1]各r阵容卡情况!$F$57:$F$73,[1]各r阵容卡情况!I$57:I$73,$C97)&lt;=0,0,求节点([1]各r阵容卡情况!$F$57:$F$73,[1]各r阵容卡情况!I$57:I$73,$C97)),0)</f>
        <v>20</v>
      </c>
      <c r="AR97" s="15">
        <f>IFERROR(IF(求节点([1]各r阵容卡情况!$F$57:$F$73,[1]各r阵容卡情况!J$57:J$73,$C97)&lt;=0,0,求节点([1]各r阵容卡情况!$F$57:$F$73,[1]各r阵容卡情况!J$57:J$73,$C97)),0)</f>
        <v>0</v>
      </c>
      <c r="AS97" s="15">
        <v>0</v>
      </c>
      <c r="AT97" s="15">
        <f>IFERROR(IF(求节点([1]各r阵容卡情况!$F$57:$F$73,[1]各r阵容卡情况!K$57:K$73,$C97)&lt;=0,0,求节点([1]各r阵容卡情况!$F$57:$F$73,[1]各r阵容卡情况!K$57:K$73,$C97)),0)</f>
        <v>3</v>
      </c>
      <c r="AU97" s="15">
        <f>IFERROR(IF(求节点([1]各r阵容卡情况!$F$57:$F$73,[1]各r阵容卡情况!L$57:L$73,$C97)&lt;=0,0,求节点([1]各r阵容卡情况!$F$57:$F$73,[1]各r阵容卡情况!L$57:L$73,$C97)),0)</f>
        <v>6</v>
      </c>
      <c r="AV97" s="15">
        <f>IFERROR(IF(求节点([1]各r阵容卡情况!$F$57:$F$73,[1]各r阵容卡情况!M$57:M$73,$C97)&lt;=0,0,求节点([1]各r阵容卡情况!$F$57:$F$73,[1]各r阵容卡情况!M$57:M$73,$C97)),0)</f>
        <v>6.9261454380368095</v>
      </c>
      <c r="AW97" s="15">
        <f>IFERROR(IF(求节点([1]各r阵容卡情况!$F$57:$F$73,[1]各r阵容卡情况!N$57:N$73,$C97)&lt;=0,0,求节点([1]各r阵容卡情况!$F$57:$F$73,[1]各r阵容卡情况!N$57:N$73,$C97)),0)</f>
        <v>6.0344840907645096</v>
      </c>
      <c r="AX97" s="15">
        <f t="shared" si="21"/>
        <v>0</v>
      </c>
      <c r="AY97" s="15">
        <f t="shared" si="21"/>
        <v>15</v>
      </c>
      <c r="AZ97" s="15">
        <f t="shared" si="21"/>
        <v>40</v>
      </c>
      <c r="BA97" s="15">
        <f t="shared" si="21"/>
        <v>65</v>
      </c>
      <c r="BB97" s="15">
        <f t="shared" si="21"/>
        <v>98</v>
      </c>
      <c r="BC97" s="15">
        <v>0</v>
      </c>
      <c r="BD97" s="15">
        <f>IFERROR(IF(求节点([1]各r阵容卡情况!$F$57:$F$73,[1]各r阵容卡情况!S$57:S$73,$C97)&lt;=0,0,求节点([1]各r阵容卡情况!$F$57:$F$73,[1]各r阵容卡情况!S$57:S$73,$C97)),0)</f>
        <v>3.5182583505373417</v>
      </c>
      <c r="BE97" s="15">
        <f>IFERROR(IF(求节点([1]各r阵容卡情况!$F$57:$F$73,[1]各r阵容卡情况!T$57:T$73,$C97)&lt;=0,0,求节点([1]各r阵容卡情况!$F$57:$F$73,[1]各r阵容卡情况!T$57:T$73,$C97)),0)</f>
        <v>3.5182583505373417</v>
      </c>
      <c r="BF97" s="15">
        <f>IFERROR(IF(求节点([1]各r阵容卡情况!$F$57:$F$73,[1]各r阵容卡情况!U$57:U$73,$C97)&lt;=0,0,求节点([1]各r阵容卡情况!$F$57:$F$73,[1]各r阵容卡情况!U$57:U$73,$C97)),0)</f>
        <v>3.5182583505373417</v>
      </c>
      <c r="BG97" s="15">
        <f>IFERROR(IF(求节点([1]各r阵容卡情况!$F$57:$F$73,[1]各r阵容卡情况!V$57:V$73,$C97)&lt;=0,0,求节点([1]各r阵容卡情况!$F$57:$F$73,[1]各r阵容卡情况!V$57:V$73,$C97)),0)</f>
        <v>3.5182583505373417</v>
      </c>
      <c r="BH97" s="15">
        <f t="shared" si="29"/>
        <v>10</v>
      </c>
      <c r="BI97" s="15">
        <f t="shared" si="29"/>
        <v>10</v>
      </c>
      <c r="BJ97" s="15">
        <f t="shared" si="30"/>
        <v>60</v>
      </c>
      <c r="BK97" s="15">
        <f t="shared" si="31"/>
        <v>80</v>
      </c>
      <c r="BL97" s="15">
        <f t="shared" si="31"/>
        <v>80</v>
      </c>
      <c r="BM97" s="15">
        <v>0</v>
      </c>
      <c r="BN97" s="15">
        <f>IFERROR(IF(求节点([1]各r阵容卡情况!$F$57:$F$73,[1]各r阵容卡情况!AA$57:AA$73,$C97)&lt;=0,0,求节点([1]各r阵容卡情况!$F$57:$F$73,[1]各r阵容卡情况!AA$57:AA$73,$C97)),0)</f>
        <v>0</v>
      </c>
      <c r="BO97" s="15">
        <f>IFERROR(IF(求节点([1]各r阵容卡情况!$F$57:$F$73,[1]各r阵容卡情况!AB$57:AB$73,$C97)&lt;=0,0,求节点([1]各r阵容卡情况!$F$57:$F$73,[1]各r阵容卡情况!AB$57:AB$73,$C97)),0)</f>
        <v>2</v>
      </c>
      <c r="BP97" s="15">
        <f>IFERROR(IF(求节点([1]各r阵容卡情况!$F$57:$F$73,[1]各r阵容卡情况!AC$57:AC$73,$C97)&lt;=0,0,求节点([1]各r阵容卡情况!$F$57:$F$73,[1]各r阵容卡情况!AC$57:AC$73,$C97)),0)</f>
        <v>2</v>
      </c>
      <c r="BQ97" s="15">
        <f>IFERROR(IF(求节点([1]各r阵容卡情况!$F$57:$F$73,[1]各r阵容卡情况!AD$57:AD$73,$C97)&lt;=0,0,求节点([1]各r阵容卡情况!$F$57:$F$73,[1]各r阵容卡情况!AD$57:AD$73,$C97)),0)</f>
        <v>2</v>
      </c>
      <c r="BR97" s="15">
        <f t="shared" si="22"/>
        <v>0</v>
      </c>
      <c r="BS97" s="15">
        <f t="shared" si="22"/>
        <v>0</v>
      </c>
      <c r="BT97" s="15">
        <f t="shared" si="22"/>
        <v>4</v>
      </c>
      <c r="BU97" s="15">
        <f t="shared" si="22"/>
        <v>30</v>
      </c>
      <c r="BV97" s="15">
        <f t="shared" si="22"/>
        <v>80</v>
      </c>
      <c r="CH97" s="27">
        <f t="shared" si="23"/>
        <v>0</v>
      </c>
      <c r="CI97" s="27">
        <f t="shared" si="23"/>
        <v>0</v>
      </c>
      <c r="CJ97" s="27">
        <f t="shared" si="23"/>
        <v>4</v>
      </c>
      <c r="CK97" s="27">
        <f t="shared" si="23"/>
        <v>20</v>
      </c>
      <c r="CL97" s="27">
        <f t="shared" si="23"/>
        <v>0</v>
      </c>
    </row>
    <row r="98" spans="3:90" x14ac:dyDescent="0.15">
      <c r="C98" s="15">
        <v>93</v>
      </c>
      <c r="D98" s="15">
        <v>30</v>
      </c>
      <c r="E98" s="32">
        <f>IFERROR(IF(求节点([1]基础状态预期!$D$107:$D$145,[1]基础状态预期!F$107:F$145,$C98)&lt;=0,0,求节点([1]基础状态预期!$D$107:$D$145,[1]基础状态预期!F$107:F$145,$C98)),0)</f>
        <v>0</v>
      </c>
      <c r="F98" s="32">
        <f>IFERROR(IF(求节点([1]基础状态预期!$D$107:$D$145,[1]基础状态预期!G$107:G$145,$C98)&lt;=0,0,求节点([1]基础状态预期!$D$107:$D$145,[1]基础状态预期!G$107:G$145,$C98)),0)</f>
        <v>0</v>
      </c>
      <c r="G98" s="32">
        <f>IFERROR(IF(求节点([1]基础状态预期!$D$107:$D$145,[1]基础状态预期!H$107:H$145,$C98)&lt;=0,0,求节点([1]基础状态预期!$D$107:$D$145,[1]基础状态预期!H$107:H$145,$C98)),0)</f>
        <v>0</v>
      </c>
      <c r="H98" s="32">
        <f>IFERROR(IF(求节点([1]基础状态预期!$D$107:$D$145,[1]基础状态预期!I$107:I$145,$C98)&lt;=0,0,求节点([1]基础状态预期!$D$107:$D$145,[1]基础状态预期!I$107:I$145,$C98)),0)</f>
        <v>0</v>
      </c>
      <c r="I98" s="32">
        <f>IFERROR(IF(求节点([1]基础状态预期!$D$107:$D$145,[1]基础状态预期!J$107:J$145,$C98)&lt;=0,0,求节点([1]基础状态预期!$D$107:$D$145,[1]基础状态预期!J$107:J$145,$C98)),0)</f>
        <v>6</v>
      </c>
      <c r="J98" s="32">
        <f>IFERROR(IF(求节点([1]基础状态预期!$D$107:$D$145,[1]基础状态预期!K$107:K$145,$C98)&lt;=0,0,求节点([1]基础状态预期!$D$107:$D$145,[1]基础状态预期!K$107:K$145,$C98)),0)</f>
        <v>0</v>
      </c>
      <c r="K98" s="32">
        <f>IFERROR(IF(求节点([1]基础状态预期!$D$107:$D$145,[1]基础状态预期!L$107:L$145,$C98)&lt;=0,0,求节点([1]基础状态预期!$D$107:$D$145,[1]基础状态预期!L$107:L$145,$C98)),0)</f>
        <v>0</v>
      </c>
      <c r="L98" s="32">
        <f>IFERROR(IF(求节点([1]基础状态预期!$D$107:$D$145,[1]基础状态预期!M$107:M$145,$C98)&lt;=0,0,求节点([1]基础状态预期!$D$107:$D$145,[1]基础状态预期!M$107:M$145,$C98)),0)</f>
        <v>0</v>
      </c>
      <c r="M98" s="32">
        <f>IFERROR(IF(求节点([1]基础状态预期!$D$107:$D$145,[1]基础状态预期!N$107:N$145,$C98)&lt;=0,0,求节点([1]基础状态预期!$D$107:$D$145,[1]基础状态预期!N$107:N$145,$C98)),0)</f>
        <v>0</v>
      </c>
      <c r="N98" s="32">
        <f>IFERROR(IF(求节点([1]基础状态预期!$D$107:$D$145,[1]基础状态预期!O$107:O$145,$C98)&lt;=0,0,求节点([1]基础状态预期!$D$107:$D$145,[1]基础状态预期!O$107:O$145,$C98)),0)</f>
        <v>7.9932002878767774</v>
      </c>
      <c r="O98" s="32">
        <f t="shared" si="24"/>
        <v>0</v>
      </c>
      <c r="P98" s="32">
        <f t="shared" si="25"/>
        <v>6</v>
      </c>
      <c r="Q98" s="32">
        <f t="shared" si="26"/>
        <v>10</v>
      </c>
      <c r="R98" s="32">
        <f t="shared" si="27"/>
        <v>22</v>
      </c>
      <c r="S98" s="32">
        <f t="shared" si="28"/>
        <v>106</v>
      </c>
      <c r="T98" s="32">
        <f>IFERROR(IF(求节点([1]基础状态预期!$D$107:$D$145,[1]基础状态预期!P$107:P$145,$C98)&lt;=0,0,求节点([1]基础状态预期!$D$107:$D$145,[1]基础状态预期!P$107:P$145,$C98)),0)</f>
        <v>0</v>
      </c>
      <c r="U98" s="32">
        <f>IFERROR(IF(求节点([1]基础状态预期!$D$107:$D$145,[1]基础状态预期!Q$107:Q$145,$C98)&lt;=0,0,求节点([1]基础状态预期!$D$107:$D$145,[1]基础状态预期!Q$107:Q$145,$C98)),0)</f>
        <v>0</v>
      </c>
      <c r="V98" s="32">
        <f>IFERROR(IF(求节点([1]基础状态预期!$D$107:$D$145,[1]基础状态预期!R$107:R$145,$C98)&lt;=0,0,求节点([1]基础状态预期!$D$107:$D$145,[1]基础状态预期!R$107:R$145,$C98)),0)</f>
        <v>3.7199999999999998</v>
      </c>
      <c r="W98" s="32">
        <f>IFERROR(IF(求节点([1]基础状态预期!$D$107:$D$145,[1]基础状态预期!S$107:S$145,$C98)&lt;=0,0,求节点([1]基础状态预期!$D$107:$D$145,[1]基础状态预期!S$107:S$145,$C98)),0)</f>
        <v>3.7199999999999998</v>
      </c>
      <c r="X98" s="32">
        <f>IFERROR(IF(求节点([1]基础状态预期!$D$107:$D$145,[1]基础状态预期!T$107:T$145,$C98)&lt;=0,0,求节点([1]基础状态预期!$D$107:$D$145,[1]基础状态预期!T$107:T$145,$C98)),0)</f>
        <v>3.7199999999999998</v>
      </c>
      <c r="Y98" s="32">
        <f>IFERROR(IF(求节点([1]基础状态预期!$D$107:$D$145,[1]基础状态预期!U$107:U$145,$C98)&lt;=0,0,求节点([1]基础状态预期!$D$107:$D$145,[1]基础状态预期!U$107:U$145,$C98)),0)</f>
        <v>0</v>
      </c>
      <c r="Z98" s="32">
        <f>IFERROR(IF(求节点([1]基础状态预期!$D$107:$D$145,[1]基础状态预期!V$107:V$145,$C98)&lt;=0,0,求节点([1]基础状态预期!$D$107:$D$145,[1]基础状态预期!V$107:V$145,$C98)),0)</f>
        <v>0</v>
      </c>
      <c r="AA98" s="32">
        <f>IFERROR(IF(求节点([1]基础状态预期!$D$107:$D$145,[1]基础状态预期!W$107:W$145,$C98)&lt;=0,0,求节点([1]基础状态预期!$D$107:$D$145,[1]基础状态预期!W$107:W$145,$C98)),0)</f>
        <v>186</v>
      </c>
      <c r="AB98" s="32">
        <f>IFERROR(IF(求节点([1]基础状态预期!$D$107:$D$145,[1]基础状态预期!X$107:X$145,$C98)&lt;=0,0,求节点([1]基础状态预期!$D$107:$D$145,[1]基础状态预期!X$107:X$145,$C98)),0)</f>
        <v>186</v>
      </c>
      <c r="AC98" s="32">
        <f>IFERROR(IF(求节点([1]基础状态预期!$D$107:$D$145,[1]基础状态预期!Y$107:Y$145,$C98)&lt;=0,0,求节点([1]基础状态预期!$D$107:$D$145,[1]基础状态预期!Y$107:Y$145,$C98)),0)</f>
        <v>186</v>
      </c>
      <c r="AD98" s="32">
        <f>IFERROR(IF(求节点([1]基础状态预期!$D$107:$D$145,[1]基础状态预期!Z$107:Z$145,$C98)&lt;=0,0,求节点([1]基础状态预期!$D$107:$D$145,[1]基础状态预期!Z$107:Z$145,$C98)),0)</f>
        <v>0</v>
      </c>
      <c r="AE98" s="32">
        <f>IFERROR(IF(求节点([1]基础状态预期!$D$107:$D$145,[1]基础状态预期!AA$107:AA$145,$C98)&lt;=0,0,求节点([1]基础状态预期!$D$107:$D$145,[1]基础状态预期!AA$107:AA$145,$C98)),0)</f>
        <v>0</v>
      </c>
      <c r="AF98" s="32">
        <f>IFERROR(IF(求节点([1]基础状态预期!$D$107:$D$145,[1]基础状态预期!AB$107:AB$145,$C98)&lt;=0,0,求节点([1]基础状态预期!$D$107:$D$145,[1]基础状态预期!AB$107:AB$145,$C98)),0)</f>
        <v>1.6451351283338904</v>
      </c>
      <c r="AG98" s="32">
        <f>IFERROR(IF(求节点([1]基础状态预期!$D$107:$D$145,[1]基础状态预期!AC$107:AC$145,$C98)&lt;=0,0,求节点([1]基础状态预期!$D$107:$D$145,[1]基础状态预期!AC$107:AC$145,$C98)),0)</f>
        <v>1.6451351283338904</v>
      </c>
      <c r="AH98" s="32">
        <f>IFERROR(IF(求节点([1]基础状态预期!$D$107:$D$145,[1]基础状态预期!AD$107:AD$145,$C98)&lt;=0,0,求节点([1]基础状态预期!$D$107:$D$145,[1]基础状态预期!AD$107:AD$145,$C98)),0)</f>
        <v>2</v>
      </c>
      <c r="AI98" s="15">
        <f t="shared" si="20"/>
        <v>0</v>
      </c>
      <c r="AJ98" s="15">
        <f t="shared" si="20"/>
        <v>0</v>
      </c>
      <c r="AK98" s="15">
        <f t="shared" si="20"/>
        <v>2</v>
      </c>
      <c r="AL98" s="15">
        <f t="shared" si="20"/>
        <v>10</v>
      </c>
      <c r="AM98" s="15">
        <f t="shared" si="20"/>
        <v>80</v>
      </c>
      <c r="AN98" s="15">
        <v>0</v>
      </c>
      <c r="AO98" s="15">
        <f>IFERROR(IF(求节点([1]各r阵容卡情况!$F$57:$F$73,[1]各r阵容卡情况!G$57:G$73,$C98)&lt;=0,0,求节点([1]各r阵容卡情况!$F$57:$F$73,[1]各r阵容卡情况!G$57:G$73,$C98)),0)</f>
        <v>0</v>
      </c>
      <c r="AP98" s="15">
        <f>IFERROR(IF(求节点([1]各r阵容卡情况!$F$57:$F$73,[1]各r阵容卡情况!H$57:H$73,$C98)&lt;=0,0,求节点([1]各r阵容卡情况!$F$57:$F$73,[1]各r阵容卡情况!H$57:H$73,$C98)),0)</f>
        <v>4</v>
      </c>
      <c r="AQ98" s="15">
        <f>IFERROR(IF(求节点([1]各r阵容卡情况!$F$57:$F$73,[1]各r阵容卡情况!I$57:I$73,$C98)&lt;=0,0,求节点([1]各r阵容卡情况!$F$57:$F$73,[1]各r阵容卡情况!I$57:I$73,$C98)),0)</f>
        <v>20</v>
      </c>
      <c r="AR98" s="15">
        <f>IFERROR(IF(求节点([1]各r阵容卡情况!$F$57:$F$73,[1]各r阵容卡情况!J$57:J$73,$C98)&lt;=0,0,求节点([1]各r阵容卡情况!$F$57:$F$73,[1]各r阵容卡情况!J$57:J$73,$C98)),0)</f>
        <v>0</v>
      </c>
      <c r="AS98" s="15">
        <v>0</v>
      </c>
      <c r="AT98" s="15">
        <f>IFERROR(IF(求节点([1]各r阵容卡情况!$F$57:$F$73,[1]各r阵容卡情况!K$57:K$73,$C98)&lt;=0,0,求节点([1]各r阵容卡情况!$F$57:$F$73,[1]各r阵容卡情况!K$57:K$73,$C98)),0)</f>
        <v>3</v>
      </c>
      <c r="AU98" s="15">
        <f>IFERROR(IF(求节点([1]各r阵容卡情况!$F$57:$F$73,[1]各r阵容卡情况!L$57:L$73,$C98)&lt;=0,0,求节点([1]各r阵容卡情况!$F$57:$F$73,[1]各r阵容卡情况!L$57:L$73,$C98)),0)</f>
        <v>6</v>
      </c>
      <c r="AV98" s="15">
        <f>IFERROR(IF(求节点([1]各r阵容卡情况!$F$57:$F$73,[1]各r阵容卡情况!M$57:M$73,$C98)&lt;=0,0,求节点([1]各r阵容卡情况!$F$57:$F$73,[1]各r阵容卡情况!M$57:M$73,$C98)),0)</f>
        <v>6.9431259973575505</v>
      </c>
      <c r="AW98" s="15">
        <f>IFERROR(IF(求节点([1]各r阵容卡情况!$F$57:$F$73,[1]各r阵容卡情况!N$57:N$73,$C98)&lt;=0,0,求节点([1]各r阵容卡情况!$F$57:$F$73,[1]各r阵容卡情况!N$57:N$73,$C98)),0)</f>
        <v>6.0655642394874585</v>
      </c>
      <c r="AX98" s="15">
        <f t="shared" si="21"/>
        <v>0</v>
      </c>
      <c r="AY98" s="15">
        <f t="shared" si="21"/>
        <v>15</v>
      </c>
      <c r="AZ98" s="15">
        <f t="shared" si="21"/>
        <v>40</v>
      </c>
      <c r="BA98" s="15">
        <f t="shared" si="21"/>
        <v>65</v>
      </c>
      <c r="BB98" s="15">
        <f t="shared" si="21"/>
        <v>98</v>
      </c>
      <c r="BC98" s="15">
        <v>0</v>
      </c>
      <c r="BD98" s="15">
        <f>IFERROR(IF(求节点([1]各r阵容卡情况!$F$57:$F$73,[1]各r阵容卡情况!S$57:S$73,$C98)&lt;=0,0,求节点([1]各r阵容卡情况!$F$57:$F$73,[1]各r阵容卡情况!S$57:S$73,$C98)),0)</f>
        <v>3.5416887133331327</v>
      </c>
      <c r="BE98" s="15">
        <f>IFERROR(IF(求节点([1]各r阵容卡情况!$F$57:$F$73,[1]各r阵容卡情况!T$57:T$73,$C98)&lt;=0,0,求节点([1]各r阵容卡情况!$F$57:$F$73,[1]各r阵容卡情况!T$57:T$73,$C98)),0)</f>
        <v>3.5416887133331327</v>
      </c>
      <c r="BF98" s="15">
        <f>IFERROR(IF(求节点([1]各r阵容卡情况!$F$57:$F$73,[1]各r阵容卡情况!U$57:U$73,$C98)&lt;=0,0,求节点([1]各r阵容卡情况!$F$57:$F$73,[1]各r阵容卡情况!U$57:U$73,$C98)),0)</f>
        <v>3.5416887133331327</v>
      </c>
      <c r="BG98" s="15">
        <f>IFERROR(IF(求节点([1]各r阵容卡情况!$F$57:$F$73,[1]各r阵容卡情况!V$57:V$73,$C98)&lt;=0,0,求节点([1]各r阵容卡情况!$F$57:$F$73,[1]各r阵容卡情况!V$57:V$73,$C98)),0)</f>
        <v>3.5416887133331327</v>
      </c>
      <c r="BH98" s="15">
        <f t="shared" si="29"/>
        <v>10</v>
      </c>
      <c r="BI98" s="15">
        <f t="shared" si="29"/>
        <v>10</v>
      </c>
      <c r="BJ98" s="15">
        <f t="shared" si="30"/>
        <v>60</v>
      </c>
      <c r="BK98" s="15">
        <f t="shared" si="31"/>
        <v>80</v>
      </c>
      <c r="BL98" s="15">
        <f t="shared" si="31"/>
        <v>80</v>
      </c>
      <c r="BM98" s="15">
        <v>0</v>
      </c>
      <c r="BN98" s="15">
        <f>IFERROR(IF(求节点([1]各r阵容卡情况!$F$57:$F$73,[1]各r阵容卡情况!AA$57:AA$73,$C98)&lt;=0,0,求节点([1]各r阵容卡情况!$F$57:$F$73,[1]各r阵容卡情况!AA$57:AA$73,$C98)),0)</f>
        <v>0</v>
      </c>
      <c r="BO98" s="15">
        <f>IFERROR(IF(求节点([1]各r阵容卡情况!$F$57:$F$73,[1]各r阵容卡情况!AB$57:AB$73,$C98)&lt;=0,0,求节点([1]各r阵容卡情况!$F$57:$F$73,[1]各r阵容卡情况!AB$57:AB$73,$C98)),0)</f>
        <v>2</v>
      </c>
      <c r="BP98" s="15">
        <f>IFERROR(IF(求节点([1]各r阵容卡情况!$F$57:$F$73,[1]各r阵容卡情况!AC$57:AC$73,$C98)&lt;=0,0,求节点([1]各r阵容卡情况!$F$57:$F$73,[1]各r阵容卡情况!AC$57:AC$73,$C98)),0)</f>
        <v>2</v>
      </c>
      <c r="BQ98" s="15">
        <f>IFERROR(IF(求节点([1]各r阵容卡情况!$F$57:$F$73,[1]各r阵容卡情况!AD$57:AD$73,$C98)&lt;=0,0,求节点([1]各r阵容卡情况!$F$57:$F$73,[1]各r阵容卡情况!AD$57:AD$73,$C98)),0)</f>
        <v>2</v>
      </c>
      <c r="BR98" s="15">
        <f t="shared" si="22"/>
        <v>0</v>
      </c>
      <c r="BS98" s="15">
        <f t="shared" si="22"/>
        <v>0</v>
      </c>
      <c r="BT98" s="15">
        <f t="shared" si="22"/>
        <v>4</v>
      </c>
      <c r="BU98" s="15">
        <f t="shared" si="22"/>
        <v>30</v>
      </c>
      <c r="BV98" s="15">
        <f t="shared" si="22"/>
        <v>80</v>
      </c>
      <c r="CH98" s="27">
        <f t="shared" si="23"/>
        <v>0</v>
      </c>
      <c r="CI98" s="27">
        <f t="shared" si="23"/>
        <v>0</v>
      </c>
      <c r="CJ98" s="27">
        <f t="shared" si="23"/>
        <v>4</v>
      </c>
      <c r="CK98" s="27">
        <f t="shared" si="23"/>
        <v>20</v>
      </c>
      <c r="CL98" s="27">
        <f t="shared" si="23"/>
        <v>0</v>
      </c>
    </row>
    <row r="99" spans="3:90" x14ac:dyDescent="0.15">
      <c r="C99" s="15">
        <v>94</v>
      </c>
      <c r="D99" s="15">
        <v>30</v>
      </c>
      <c r="E99" s="32">
        <f>IFERROR(IF(求节点([1]基础状态预期!$D$107:$D$145,[1]基础状态预期!F$107:F$145,$C99)&lt;=0,0,求节点([1]基础状态预期!$D$107:$D$145,[1]基础状态预期!F$107:F$145,$C99)),0)</f>
        <v>0</v>
      </c>
      <c r="F99" s="32">
        <f>IFERROR(IF(求节点([1]基础状态预期!$D$107:$D$145,[1]基础状态预期!G$107:G$145,$C99)&lt;=0,0,求节点([1]基础状态预期!$D$107:$D$145,[1]基础状态预期!G$107:G$145,$C99)),0)</f>
        <v>0</v>
      </c>
      <c r="G99" s="32">
        <f>IFERROR(IF(求节点([1]基础状态预期!$D$107:$D$145,[1]基础状态预期!H$107:H$145,$C99)&lt;=0,0,求节点([1]基础状态预期!$D$107:$D$145,[1]基础状态预期!H$107:H$145,$C99)),0)</f>
        <v>0</v>
      </c>
      <c r="H99" s="32">
        <f>IFERROR(IF(求节点([1]基础状态预期!$D$107:$D$145,[1]基础状态预期!I$107:I$145,$C99)&lt;=0,0,求节点([1]基础状态预期!$D$107:$D$145,[1]基础状态预期!I$107:I$145,$C99)),0)</f>
        <v>0</v>
      </c>
      <c r="I99" s="32">
        <f>IFERROR(IF(求节点([1]基础状态预期!$D$107:$D$145,[1]基础状态预期!J$107:J$145,$C99)&lt;=0,0,求节点([1]基础状态预期!$D$107:$D$145,[1]基础状态预期!J$107:J$145,$C99)),0)</f>
        <v>6</v>
      </c>
      <c r="J99" s="32">
        <f>IFERROR(IF(求节点([1]基础状态预期!$D$107:$D$145,[1]基础状态预期!K$107:K$145,$C99)&lt;=0,0,求节点([1]基础状态预期!$D$107:$D$145,[1]基础状态预期!K$107:K$145,$C99)),0)</f>
        <v>0</v>
      </c>
      <c r="K99" s="32">
        <f>IFERROR(IF(求节点([1]基础状态预期!$D$107:$D$145,[1]基础状态预期!L$107:L$145,$C99)&lt;=0,0,求节点([1]基础状态预期!$D$107:$D$145,[1]基础状态预期!L$107:L$145,$C99)),0)</f>
        <v>0</v>
      </c>
      <c r="L99" s="32">
        <f>IFERROR(IF(求节点([1]基础状态预期!$D$107:$D$145,[1]基础状态预期!M$107:M$145,$C99)&lt;=0,0,求节点([1]基础状态预期!$D$107:$D$145,[1]基础状态预期!M$107:M$145,$C99)),0)</f>
        <v>0</v>
      </c>
      <c r="M99" s="32">
        <f>IFERROR(IF(求节点([1]基础状态预期!$D$107:$D$145,[1]基础状态预期!N$107:N$145,$C99)&lt;=0,0,求节点([1]基础状态预期!$D$107:$D$145,[1]基础状态预期!N$107:N$145,$C99)),0)</f>
        <v>0</v>
      </c>
      <c r="N99" s="32">
        <f>IFERROR(IF(求节点([1]基础状态预期!$D$107:$D$145,[1]基础状态预期!O$107:O$145,$C99)&lt;=0,0,求节点([1]基础状态预期!$D$107:$D$145,[1]基础状态预期!O$107:O$145,$C99)),0)</f>
        <v>8</v>
      </c>
      <c r="O99" s="32">
        <f t="shared" si="24"/>
        <v>0</v>
      </c>
      <c r="P99" s="32">
        <f t="shared" si="25"/>
        <v>6</v>
      </c>
      <c r="Q99" s="32">
        <f t="shared" si="26"/>
        <v>10</v>
      </c>
      <c r="R99" s="32">
        <f t="shared" si="27"/>
        <v>22</v>
      </c>
      <c r="S99" s="32">
        <f t="shared" si="28"/>
        <v>106</v>
      </c>
      <c r="T99" s="32">
        <f>IFERROR(IF(求节点([1]基础状态预期!$D$107:$D$145,[1]基础状态预期!P$107:P$145,$C99)&lt;=0,0,求节点([1]基础状态预期!$D$107:$D$145,[1]基础状态预期!P$107:P$145,$C99)),0)</f>
        <v>0</v>
      </c>
      <c r="U99" s="32">
        <f>IFERROR(IF(求节点([1]基础状态预期!$D$107:$D$145,[1]基础状态预期!Q$107:Q$145,$C99)&lt;=0,0,求节点([1]基础状态预期!$D$107:$D$145,[1]基础状态预期!Q$107:Q$145,$C99)),0)</f>
        <v>0</v>
      </c>
      <c r="V99" s="32">
        <f>IFERROR(IF(求节点([1]基础状态预期!$D$107:$D$145,[1]基础状态预期!R$107:R$145,$C99)&lt;=0,0,求节点([1]基础状态预期!$D$107:$D$145,[1]基础状态预期!R$107:R$145,$C99)),0)</f>
        <v>3.76</v>
      </c>
      <c r="W99" s="32">
        <f>IFERROR(IF(求节点([1]基础状态预期!$D$107:$D$145,[1]基础状态预期!S$107:S$145,$C99)&lt;=0,0,求节点([1]基础状态预期!$D$107:$D$145,[1]基础状态预期!S$107:S$145,$C99)),0)</f>
        <v>3.76</v>
      </c>
      <c r="X99" s="32">
        <f>IFERROR(IF(求节点([1]基础状态预期!$D$107:$D$145,[1]基础状态预期!T$107:T$145,$C99)&lt;=0,0,求节点([1]基础状态预期!$D$107:$D$145,[1]基础状态预期!T$107:T$145,$C99)),0)</f>
        <v>3.76</v>
      </c>
      <c r="Y99" s="32">
        <f>IFERROR(IF(求节点([1]基础状态预期!$D$107:$D$145,[1]基础状态预期!U$107:U$145,$C99)&lt;=0,0,求节点([1]基础状态预期!$D$107:$D$145,[1]基础状态预期!U$107:U$145,$C99)),0)</f>
        <v>0</v>
      </c>
      <c r="Z99" s="32">
        <f>IFERROR(IF(求节点([1]基础状态预期!$D$107:$D$145,[1]基础状态预期!V$107:V$145,$C99)&lt;=0,0,求节点([1]基础状态预期!$D$107:$D$145,[1]基础状态预期!V$107:V$145,$C99)),0)</f>
        <v>0</v>
      </c>
      <c r="AA99" s="32">
        <f>IFERROR(IF(求节点([1]基础状态预期!$D$107:$D$145,[1]基础状态预期!W$107:W$145,$C99)&lt;=0,0,求节点([1]基础状态预期!$D$107:$D$145,[1]基础状态预期!W$107:W$145,$C99)),0)</f>
        <v>188</v>
      </c>
      <c r="AB99" s="32">
        <f>IFERROR(IF(求节点([1]基础状态预期!$D$107:$D$145,[1]基础状态预期!X$107:X$145,$C99)&lt;=0,0,求节点([1]基础状态预期!$D$107:$D$145,[1]基础状态预期!X$107:X$145,$C99)),0)</f>
        <v>188</v>
      </c>
      <c r="AC99" s="32">
        <f>IFERROR(IF(求节点([1]基础状态预期!$D$107:$D$145,[1]基础状态预期!Y$107:Y$145,$C99)&lt;=0,0,求节点([1]基础状态预期!$D$107:$D$145,[1]基础状态预期!Y$107:Y$145,$C99)),0)</f>
        <v>188</v>
      </c>
      <c r="AD99" s="32">
        <f>IFERROR(IF(求节点([1]基础状态预期!$D$107:$D$145,[1]基础状态预期!Z$107:Z$145,$C99)&lt;=0,0,求节点([1]基础状态预期!$D$107:$D$145,[1]基础状态预期!Z$107:Z$145,$C99)),0)</f>
        <v>0</v>
      </c>
      <c r="AE99" s="32">
        <f>IFERROR(IF(求节点([1]基础状态预期!$D$107:$D$145,[1]基础状态预期!AA$107:AA$145,$C99)&lt;=0,0,求节点([1]基础状态预期!$D$107:$D$145,[1]基础状态预期!AA$107:AA$145,$C99)),0)</f>
        <v>0</v>
      </c>
      <c r="AF99" s="32">
        <f>IFERROR(IF(求节点([1]基础状态预期!$D$107:$D$145,[1]基础状态预期!AB$107:AB$145,$C99)&lt;=0,0,求节点([1]基础状态预期!$D$107:$D$145,[1]基础状态预期!AB$107:AB$145,$C99)),0)</f>
        <v>1.6628247533697387</v>
      </c>
      <c r="AG99" s="32">
        <f>IFERROR(IF(求节点([1]基础状态预期!$D$107:$D$145,[1]基础状态预期!AC$107:AC$145,$C99)&lt;=0,0,求节点([1]基础状态预期!$D$107:$D$145,[1]基础状态预期!AC$107:AC$145,$C99)),0)</f>
        <v>1.6628247533697387</v>
      </c>
      <c r="AH99" s="32">
        <f>IFERROR(IF(求节点([1]基础状态预期!$D$107:$D$145,[1]基础状态预期!AD$107:AD$145,$C99)&lt;=0,0,求节点([1]基础状态预期!$D$107:$D$145,[1]基础状态预期!AD$107:AD$145,$C99)),0)</f>
        <v>2</v>
      </c>
      <c r="AI99" s="15">
        <f t="shared" si="20"/>
        <v>0</v>
      </c>
      <c r="AJ99" s="15">
        <f t="shared" si="20"/>
        <v>0</v>
      </c>
      <c r="AK99" s="15">
        <f t="shared" si="20"/>
        <v>2</v>
      </c>
      <c r="AL99" s="15">
        <f t="shared" si="20"/>
        <v>10</v>
      </c>
      <c r="AM99" s="15">
        <f t="shared" si="20"/>
        <v>80</v>
      </c>
      <c r="AN99" s="15">
        <v>0</v>
      </c>
      <c r="AO99" s="15">
        <f>IFERROR(IF(求节点([1]各r阵容卡情况!$F$57:$F$73,[1]各r阵容卡情况!G$57:G$73,$C99)&lt;=0,0,求节点([1]各r阵容卡情况!$F$57:$F$73,[1]各r阵容卡情况!G$57:G$73,$C99)),0)</f>
        <v>0</v>
      </c>
      <c r="AP99" s="15">
        <f>IFERROR(IF(求节点([1]各r阵容卡情况!$F$57:$F$73,[1]各r阵容卡情况!H$57:H$73,$C99)&lt;=0,0,求节点([1]各r阵容卡情况!$F$57:$F$73,[1]各r阵容卡情况!H$57:H$73,$C99)),0)</f>
        <v>4</v>
      </c>
      <c r="AQ99" s="15">
        <f>IFERROR(IF(求节点([1]各r阵容卡情况!$F$57:$F$73,[1]各r阵容卡情况!I$57:I$73,$C99)&lt;=0,0,求节点([1]各r阵容卡情况!$F$57:$F$73,[1]各r阵容卡情况!I$57:I$73,$C99)),0)</f>
        <v>20</v>
      </c>
      <c r="AR99" s="15">
        <f>IFERROR(IF(求节点([1]各r阵容卡情况!$F$57:$F$73,[1]各r阵容卡情况!J$57:J$73,$C99)&lt;=0,0,求节点([1]各r阵容卡情况!$F$57:$F$73,[1]各r阵容卡情况!J$57:J$73,$C99)),0)</f>
        <v>0</v>
      </c>
      <c r="AS99" s="15">
        <v>0</v>
      </c>
      <c r="AT99" s="15">
        <f>IFERROR(IF(求节点([1]各r阵容卡情况!$F$57:$F$73,[1]各r阵容卡情况!K$57:K$73,$C99)&lt;=0,0,求节点([1]各r阵容卡情况!$F$57:$F$73,[1]各r阵容卡情况!K$57:K$73,$C99)),0)</f>
        <v>3</v>
      </c>
      <c r="AU99" s="15">
        <f>IFERROR(IF(求节点([1]各r阵容卡情况!$F$57:$F$73,[1]各r阵容卡情况!L$57:L$73,$C99)&lt;=0,0,求节点([1]各r阵容卡情况!$F$57:$F$73,[1]各r阵容卡情况!L$57:L$73,$C99)),0)</f>
        <v>6</v>
      </c>
      <c r="AV99" s="15">
        <f>IFERROR(IF(求节点([1]各r阵容卡情况!$F$57:$F$73,[1]各r阵容卡情况!M$57:M$73,$C99)&lt;=0,0,求节点([1]各r阵容卡情况!$F$57:$F$73,[1]各r阵容卡情况!M$57:M$73,$C99)),0)</f>
        <v>6.9601065566782907</v>
      </c>
      <c r="AW99" s="15">
        <f>IFERROR(IF(求节点([1]各r阵容卡情况!$F$57:$F$73,[1]各r阵容卡情况!N$57:N$73,$C99)&lt;=0,0,求节点([1]各r阵容卡情况!$F$57:$F$73,[1]各r阵容卡情况!N$57:N$73,$C99)),0)</f>
        <v>6.0966443882104073</v>
      </c>
      <c r="AX99" s="15">
        <f t="shared" si="21"/>
        <v>0</v>
      </c>
      <c r="AY99" s="15">
        <f t="shared" si="21"/>
        <v>15</v>
      </c>
      <c r="AZ99" s="15">
        <f t="shared" si="21"/>
        <v>40</v>
      </c>
      <c r="BA99" s="15">
        <f t="shared" si="21"/>
        <v>65</v>
      </c>
      <c r="BB99" s="15">
        <f t="shared" si="21"/>
        <v>98</v>
      </c>
      <c r="BC99" s="15">
        <v>0</v>
      </c>
      <c r="BD99" s="15">
        <f>IFERROR(IF(求节点([1]各r阵容卡情况!$F$57:$F$73,[1]各r阵容卡情况!S$57:S$73,$C99)&lt;=0,0,求节点([1]各r阵容卡情况!$F$57:$F$73,[1]各r阵容卡情况!S$57:S$73,$C99)),0)</f>
        <v>3.5651190761289238</v>
      </c>
      <c r="BE99" s="15">
        <f>IFERROR(IF(求节点([1]各r阵容卡情况!$F$57:$F$73,[1]各r阵容卡情况!T$57:T$73,$C99)&lt;=0,0,求节点([1]各r阵容卡情况!$F$57:$F$73,[1]各r阵容卡情况!T$57:T$73,$C99)),0)</f>
        <v>3.5651190761289238</v>
      </c>
      <c r="BF99" s="15">
        <f>IFERROR(IF(求节点([1]各r阵容卡情况!$F$57:$F$73,[1]各r阵容卡情况!U$57:U$73,$C99)&lt;=0,0,求节点([1]各r阵容卡情况!$F$57:$F$73,[1]各r阵容卡情况!U$57:U$73,$C99)),0)</f>
        <v>3.5651190761289238</v>
      </c>
      <c r="BG99" s="15">
        <f>IFERROR(IF(求节点([1]各r阵容卡情况!$F$57:$F$73,[1]各r阵容卡情况!V$57:V$73,$C99)&lt;=0,0,求节点([1]各r阵容卡情况!$F$57:$F$73,[1]各r阵容卡情况!V$57:V$73,$C99)),0)</f>
        <v>3.5651190761289238</v>
      </c>
      <c r="BH99" s="15">
        <f t="shared" si="29"/>
        <v>10</v>
      </c>
      <c r="BI99" s="15">
        <f t="shared" si="29"/>
        <v>10</v>
      </c>
      <c r="BJ99" s="15">
        <f t="shared" si="30"/>
        <v>60</v>
      </c>
      <c r="BK99" s="15">
        <f t="shared" si="31"/>
        <v>80</v>
      </c>
      <c r="BL99" s="15">
        <f t="shared" si="31"/>
        <v>80</v>
      </c>
      <c r="BM99" s="15">
        <v>0</v>
      </c>
      <c r="BN99" s="15">
        <f>IFERROR(IF(求节点([1]各r阵容卡情况!$F$57:$F$73,[1]各r阵容卡情况!AA$57:AA$73,$C99)&lt;=0,0,求节点([1]各r阵容卡情况!$F$57:$F$73,[1]各r阵容卡情况!AA$57:AA$73,$C99)),0)</f>
        <v>0</v>
      </c>
      <c r="BO99" s="15">
        <f>IFERROR(IF(求节点([1]各r阵容卡情况!$F$57:$F$73,[1]各r阵容卡情况!AB$57:AB$73,$C99)&lt;=0,0,求节点([1]各r阵容卡情况!$F$57:$F$73,[1]各r阵容卡情况!AB$57:AB$73,$C99)),0)</f>
        <v>2</v>
      </c>
      <c r="BP99" s="15">
        <f>IFERROR(IF(求节点([1]各r阵容卡情况!$F$57:$F$73,[1]各r阵容卡情况!AC$57:AC$73,$C99)&lt;=0,0,求节点([1]各r阵容卡情况!$F$57:$F$73,[1]各r阵容卡情况!AC$57:AC$73,$C99)),0)</f>
        <v>2</v>
      </c>
      <c r="BQ99" s="15">
        <f>IFERROR(IF(求节点([1]各r阵容卡情况!$F$57:$F$73,[1]各r阵容卡情况!AD$57:AD$73,$C99)&lt;=0,0,求节点([1]各r阵容卡情况!$F$57:$F$73,[1]各r阵容卡情况!AD$57:AD$73,$C99)),0)</f>
        <v>2</v>
      </c>
      <c r="BR99" s="15">
        <f t="shared" si="22"/>
        <v>0</v>
      </c>
      <c r="BS99" s="15">
        <f t="shared" si="22"/>
        <v>0</v>
      </c>
      <c r="BT99" s="15">
        <f t="shared" si="22"/>
        <v>4</v>
      </c>
      <c r="BU99" s="15">
        <f t="shared" si="22"/>
        <v>30</v>
      </c>
      <c r="BV99" s="15">
        <f t="shared" si="22"/>
        <v>80</v>
      </c>
      <c r="CH99" s="27">
        <f t="shared" si="23"/>
        <v>0</v>
      </c>
      <c r="CI99" s="27">
        <f t="shared" si="23"/>
        <v>0</v>
      </c>
      <c r="CJ99" s="27">
        <f t="shared" si="23"/>
        <v>4</v>
      </c>
      <c r="CK99" s="27">
        <f t="shared" si="23"/>
        <v>20</v>
      </c>
      <c r="CL99" s="27">
        <f t="shared" si="23"/>
        <v>0</v>
      </c>
    </row>
    <row r="100" spans="3:90" x14ac:dyDescent="0.15">
      <c r="C100" s="15">
        <v>95</v>
      </c>
      <c r="D100" s="15">
        <v>30</v>
      </c>
      <c r="E100" s="32">
        <f>IFERROR(IF(求节点([1]基础状态预期!$D$107:$D$145,[1]基础状态预期!F$107:F$145,$C100)&lt;=0,0,求节点([1]基础状态预期!$D$107:$D$145,[1]基础状态预期!F$107:F$145,$C100)),0)</f>
        <v>0</v>
      </c>
      <c r="F100" s="32">
        <f>IFERROR(IF(求节点([1]基础状态预期!$D$107:$D$145,[1]基础状态预期!G$107:G$145,$C100)&lt;=0,0,求节点([1]基础状态预期!$D$107:$D$145,[1]基础状态预期!G$107:G$145,$C100)),0)</f>
        <v>0</v>
      </c>
      <c r="G100" s="32">
        <f>IFERROR(IF(求节点([1]基础状态预期!$D$107:$D$145,[1]基础状态预期!H$107:H$145,$C100)&lt;=0,0,求节点([1]基础状态预期!$D$107:$D$145,[1]基础状态预期!H$107:H$145,$C100)),0)</f>
        <v>0</v>
      </c>
      <c r="H100" s="32">
        <f>IFERROR(IF(求节点([1]基础状态预期!$D$107:$D$145,[1]基础状态预期!I$107:I$145,$C100)&lt;=0,0,求节点([1]基础状态预期!$D$107:$D$145,[1]基础状态预期!I$107:I$145,$C100)),0)</f>
        <v>0</v>
      </c>
      <c r="I100" s="32">
        <f>IFERROR(IF(求节点([1]基础状态预期!$D$107:$D$145,[1]基础状态预期!J$107:J$145,$C100)&lt;=0,0,求节点([1]基础状态预期!$D$107:$D$145,[1]基础状态预期!J$107:J$145,$C100)),0)</f>
        <v>6</v>
      </c>
      <c r="J100" s="32">
        <f>IFERROR(IF(求节点([1]基础状态预期!$D$107:$D$145,[1]基础状态预期!K$107:K$145,$C100)&lt;=0,0,求节点([1]基础状态预期!$D$107:$D$145,[1]基础状态预期!K$107:K$145,$C100)),0)</f>
        <v>0</v>
      </c>
      <c r="K100" s="32">
        <f>IFERROR(IF(求节点([1]基础状态预期!$D$107:$D$145,[1]基础状态预期!L$107:L$145,$C100)&lt;=0,0,求节点([1]基础状态预期!$D$107:$D$145,[1]基础状态预期!L$107:L$145,$C100)),0)</f>
        <v>0</v>
      </c>
      <c r="L100" s="32">
        <f>IFERROR(IF(求节点([1]基础状态预期!$D$107:$D$145,[1]基础状态预期!M$107:M$145,$C100)&lt;=0,0,求节点([1]基础状态预期!$D$107:$D$145,[1]基础状态预期!M$107:M$145,$C100)),0)</f>
        <v>0</v>
      </c>
      <c r="M100" s="32">
        <f>IFERROR(IF(求节点([1]基础状态预期!$D$107:$D$145,[1]基础状态预期!N$107:N$145,$C100)&lt;=0,0,求节点([1]基础状态预期!$D$107:$D$145,[1]基础状态预期!N$107:N$145,$C100)),0)</f>
        <v>0</v>
      </c>
      <c r="N100" s="32">
        <f>IFERROR(IF(求节点([1]基础状态预期!$D$107:$D$145,[1]基础状态预期!O$107:O$145,$C100)&lt;=0,0,求节点([1]基础状态预期!$D$107:$D$145,[1]基础状态预期!O$107:O$145,$C100)),0)</f>
        <v>8</v>
      </c>
      <c r="O100" s="32">
        <f t="shared" si="24"/>
        <v>0</v>
      </c>
      <c r="P100" s="32">
        <f t="shared" si="25"/>
        <v>6</v>
      </c>
      <c r="Q100" s="32">
        <f t="shared" si="26"/>
        <v>10</v>
      </c>
      <c r="R100" s="32">
        <f t="shared" si="27"/>
        <v>22</v>
      </c>
      <c r="S100" s="32">
        <f t="shared" si="28"/>
        <v>106</v>
      </c>
      <c r="T100" s="32">
        <f>IFERROR(IF(求节点([1]基础状态预期!$D$107:$D$145,[1]基础状态预期!P$107:P$145,$C100)&lt;=0,0,求节点([1]基础状态预期!$D$107:$D$145,[1]基础状态预期!P$107:P$145,$C100)),0)</f>
        <v>0</v>
      </c>
      <c r="U100" s="32">
        <f>IFERROR(IF(求节点([1]基础状态预期!$D$107:$D$145,[1]基础状态预期!Q$107:Q$145,$C100)&lt;=0,0,求节点([1]基础状态预期!$D$107:$D$145,[1]基础状态预期!Q$107:Q$145,$C100)),0)</f>
        <v>0</v>
      </c>
      <c r="V100" s="32">
        <f>IFERROR(IF(求节点([1]基础状态预期!$D$107:$D$145,[1]基础状态预期!R$107:R$145,$C100)&lt;=0,0,求节点([1]基础状态预期!$D$107:$D$145,[1]基础状态预期!R$107:R$145,$C100)),0)</f>
        <v>3.8</v>
      </c>
      <c r="W100" s="32">
        <f>IFERROR(IF(求节点([1]基础状态预期!$D$107:$D$145,[1]基础状态预期!S$107:S$145,$C100)&lt;=0,0,求节点([1]基础状态预期!$D$107:$D$145,[1]基础状态预期!S$107:S$145,$C100)),0)</f>
        <v>3.8</v>
      </c>
      <c r="X100" s="32">
        <f>IFERROR(IF(求节点([1]基础状态预期!$D$107:$D$145,[1]基础状态预期!T$107:T$145,$C100)&lt;=0,0,求节点([1]基础状态预期!$D$107:$D$145,[1]基础状态预期!T$107:T$145,$C100)),0)</f>
        <v>3.8</v>
      </c>
      <c r="Y100" s="32">
        <f>IFERROR(IF(求节点([1]基础状态预期!$D$107:$D$145,[1]基础状态预期!U$107:U$145,$C100)&lt;=0,0,求节点([1]基础状态预期!$D$107:$D$145,[1]基础状态预期!U$107:U$145,$C100)),0)</f>
        <v>0</v>
      </c>
      <c r="Z100" s="32">
        <f>IFERROR(IF(求节点([1]基础状态预期!$D$107:$D$145,[1]基础状态预期!V$107:V$145,$C100)&lt;=0,0,求节点([1]基础状态预期!$D$107:$D$145,[1]基础状态预期!V$107:V$145,$C100)),0)</f>
        <v>0</v>
      </c>
      <c r="AA100" s="32">
        <f>IFERROR(IF(求节点([1]基础状态预期!$D$107:$D$145,[1]基础状态预期!W$107:W$145,$C100)&lt;=0,0,求节点([1]基础状态预期!$D$107:$D$145,[1]基础状态预期!W$107:W$145,$C100)),0)</f>
        <v>190</v>
      </c>
      <c r="AB100" s="32">
        <f>IFERROR(IF(求节点([1]基础状态预期!$D$107:$D$145,[1]基础状态预期!X$107:X$145,$C100)&lt;=0,0,求节点([1]基础状态预期!$D$107:$D$145,[1]基础状态预期!X$107:X$145,$C100)),0)</f>
        <v>190</v>
      </c>
      <c r="AC100" s="32">
        <f>IFERROR(IF(求节点([1]基础状态预期!$D$107:$D$145,[1]基础状态预期!Y$107:Y$145,$C100)&lt;=0,0,求节点([1]基础状态预期!$D$107:$D$145,[1]基础状态预期!Y$107:Y$145,$C100)),0)</f>
        <v>190</v>
      </c>
      <c r="AD100" s="32">
        <f>IFERROR(IF(求节点([1]基础状态预期!$D$107:$D$145,[1]基础状态预期!Z$107:Z$145,$C100)&lt;=0,0,求节点([1]基础状态预期!$D$107:$D$145,[1]基础状态预期!Z$107:Z$145,$C100)),0)</f>
        <v>0</v>
      </c>
      <c r="AE100" s="32">
        <f>IFERROR(IF(求节点([1]基础状态预期!$D$107:$D$145,[1]基础状态预期!AA$107:AA$145,$C100)&lt;=0,0,求节点([1]基础状态预期!$D$107:$D$145,[1]基础状态预期!AA$107:AA$145,$C100)),0)</f>
        <v>0</v>
      </c>
      <c r="AF100" s="32">
        <f>IFERROR(IF(求节点([1]基础状态预期!$D$107:$D$145,[1]基础状态预期!AB$107:AB$145,$C100)&lt;=0,0,求节点([1]基础状态预期!$D$107:$D$145,[1]基础状态预期!AB$107:AB$145,$C100)),0)</f>
        <v>1.6805143784055869</v>
      </c>
      <c r="AG100" s="32">
        <f>IFERROR(IF(求节点([1]基础状态预期!$D$107:$D$145,[1]基础状态预期!AC$107:AC$145,$C100)&lt;=0,0,求节点([1]基础状态预期!$D$107:$D$145,[1]基础状态预期!AC$107:AC$145,$C100)),0)</f>
        <v>1.6805143784055869</v>
      </c>
      <c r="AH100" s="32">
        <f>IFERROR(IF(求节点([1]基础状态预期!$D$107:$D$145,[1]基础状态预期!AD$107:AD$145,$C100)&lt;=0,0,求节点([1]基础状态预期!$D$107:$D$145,[1]基础状态预期!AD$107:AD$145,$C100)),0)</f>
        <v>2</v>
      </c>
      <c r="AI100" s="15">
        <f t="shared" si="20"/>
        <v>0</v>
      </c>
      <c r="AJ100" s="15">
        <f t="shared" si="20"/>
        <v>0</v>
      </c>
      <c r="AK100" s="15">
        <f t="shared" si="20"/>
        <v>2</v>
      </c>
      <c r="AL100" s="15">
        <f t="shared" si="20"/>
        <v>10</v>
      </c>
      <c r="AM100" s="15">
        <f t="shared" si="20"/>
        <v>80</v>
      </c>
      <c r="AN100" s="15">
        <v>0</v>
      </c>
      <c r="AO100" s="15">
        <f>IFERROR(IF(求节点([1]各r阵容卡情况!$F$57:$F$73,[1]各r阵容卡情况!G$57:G$73,$C100)&lt;=0,0,求节点([1]各r阵容卡情况!$F$57:$F$73,[1]各r阵容卡情况!G$57:G$73,$C100)),0)</f>
        <v>0</v>
      </c>
      <c r="AP100" s="15">
        <f>IFERROR(IF(求节点([1]各r阵容卡情况!$F$57:$F$73,[1]各r阵容卡情况!H$57:H$73,$C100)&lt;=0,0,求节点([1]各r阵容卡情况!$F$57:$F$73,[1]各r阵容卡情况!H$57:H$73,$C100)),0)</f>
        <v>4</v>
      </c>
      <c r="AQ100" s="15">
        <f>IFERROR(IF(求节点([1]各r阵容卡情况!$F$57:$F$73,[1]各r阵容卡情况!I$57:I$73,$C100)&lt;=0,0,求节点([1]各r阵容卡情况!$F$57:$F$73,[1]各r阵容卡情况!I$57:I$73,$C100)),0)</f>
        <v>20</v>
      </c>
      <c r="AR100" s="15">
        <f>IFERROR(IF(求节点([1]各r阵容卡情况!$F$57:$F$73,[1]各r阵容卡情况!J$57:J$73,$C100)&lt;=0,0,求节点([1]各r阵容卡情况!$F$57:$F$73,[1]各r阵容卡情况!J$57:J$73,$C100)),0)</f>
        <v>0</v>
      </c>
      <c r="AS100" s="15">
        <v>0</v>
      </c>
      <c r="AT100" s="15">
        <f>IFERROR(IF(求节点([1]各r阵容卡情况!$F$57:$F$73,[1]各r阵容卡情况!K$57:K$73,$C100)&lt;=0,0,求节点([1]各r阵容卡情况!$F$57:$F$73,[1]各r阵容卡情况!K$57:K$73,$C100)),0)</f>
        <v>3</v>
      </c>
      <c r="AU100" s="15">
        <f>IFERROR(IF(求节点([1]各r阵容卡情况!$F$57:$F$73,[1]各r阵容卡情况!L$57:L$73,$C100)&lt;=0,0,求节点([1]各r阵容卡情况!$F$57:$F$73,[1]各r阵容卡情况!L$57:L$73,$C100)),0)</f>
        <v>6</v>
      </c>
      <c r="AV100" s="15">
        <f>IFERROR(IF(求节点([1]各r阵容卡情况!$F$57:$F$73,[1]各r阵容卡情况!M$57:M$73,$C100)&lt;=0,0,求节点([1]各r阵容卡情况!$F$57:$F$73,[1]各r阵容卡情况!M$57:M$73,$C100)),0)</f>
        <v>6.9770871159990318</v>
      </c>
      <c r="AW100" s="15">
        <f>IFERROR(IF(求节点([1]各r阵容卡情况!$F$57:$F$73,[1]各r阵容卡情况!N$57:N$73,$C100)&lt;=0,0,求节点([1]各r阵容卡情况!$F$57:$F$73,[1]各r阵容卡情况!N$57:N$73,$C100)),0)</f>
        <v>6.1277245369333562</v>
      </c>
      <c r="AX100" s="15">
        <f t="shared" si="21"/>
        <v>0</v>
      </c>
      <c r="AY100" s="15">
        <f t="shared" si="21"/>
        <v>15</v>
      </c>
      <c r="AZ100" s="15">
        <f t="shared" si="21"/>
        <v>40</v>
      </c>
      <c r="BA100" s="15">
        <f t="shared" si="21"/>
        <v>65</v>
      </c>
      <c r="BB100" s="15">
        <f t="shared" si="21"/>
        <v>98</v>
      </c>
      <c r="BC100" s="15">
        <v>0</v>
      </c>
      <c r="BD100" s="15">
        <f>IFERROR(IF(求节点([1]各r阵容卡情况!$F$57:$F$73,[1]各r阵容卡情况!S$57:S$73,$C100)&lt;=0,0,求节点([1]各r阵容卡情况!$F$57:$F$73,[1]各r阵容卡情况!S$57:S$73,$C100)),0)</f>
        <v>3.5885494389247148</v>
      </c>
      <c r="BE100" s="15">
        <f>IFERROR(IF(求节点([1]各r阵容卡情况!$F$57:$F$73,[1]各r阵容卡情况!T$57:T$73,$C100)&lt;=0,0,求节点([1]各r阵容卡情况!$F$57:$F$73,[1]各r阵容卡情况!T$57:T$73,$C100)),0)</f>
        <v>3.5885494389247148</v>
      </c>
      <c r="BF100" s="15">
        <f>IFERROR(IF(求节点([1]各r阵容卡情况!$F$57:$F$73,[1]各r阵容卡情况!U$57:U$73,$C100)&lt;=0,0,求节点([1]各r阵容卡情况!$F$57:$F$73,[1]各r阵容卡情况!U$57:U$73,$C100)),0)</f>
        <v>3.5885494389247148</v>
      </c>
      <c r="BG100" s="15">
        <f>IFERROR(IF(求节点([1]各r阵容卡情况!$F$57:$F$73,[1]各r阵容卡情况!V$57:V$73,$C100)&lt;=0,0,求节点([1]各r阵容卡情况!$F$57:$F$73,[1]各r阵容卡情况!V$57:V$73,$C100)),0)</f>
        <v>3.5885494389247148</v>
      </c>
      <c r="BH100" s="15">
        <f t="shared" si="29"/>
        <v>10</v>
      </c>
      <c r="BI100" s="15">
        <f t="shared" si="29"/>
        <v>10</v>
      </c>
      <c r="BJ100" s="15">
        <f t="shared" si="30"/>
        <v>60</v>
      </c>
      <c r="BK100" s="15">
        <f t="shared" si="31"/>
        <v>80</v>
      </c>
      <c r="BL100" s="15">
        <f t="shared" si="31"/>
        <v>80</v>
      </c>
      <c r="BM100" s="15">
        <v>0</v>
      </c>
      <c r="BN100" s="15">
        <f>IFERROR(IF(求节点([1]各r阵容卡情况!$F$57:$F$73,[1]各r阵容卡情况!AA$57:AA$73,$C100)&lt;=0,0,求节点([1]各r阵容卡情况!$F$57:$F$73,[1]各r阵容卡情况!AA$57:AA$73,$C100)),0)</f>
        <v>0</v>
      </c>
      <c r="BO100" s="15">
        <f>IFERROR(IF(求节点([1]各r阵容卡情况!$F$57:$F$73,[1]各r阵容卡情况!AB$57:AB$73,$C100)&lt;=0,0,求节点([1]各r阵容卡情况!$F$57:$F$73,[1]各r阵容卡情况!AB$57:AB$73,$C100)),0)</f>
        <v>2</v>
      </c>
      <c r="BP100" s="15">
        <f>IFERROR(IF(求节点([1]各r阵容卡情况!$F$57:$F$73,[1]各r阵容卡情况!AC$57:AC$73,$C100)&lt;=0,0,求节点([1]各r阵容卡情况!$F$57:$F$73,[1]各r阵容卡情况!AC$57:AC$73,$C100)),0)</f>
        <v>2</v>
      </c>
      <c r="BQ100" s="15">
        <f>IFERROR(IF(求节点([1]各r阵容卡情况!$F$57:$F$73,[1]各r阵容卡情况!AD$57:AD$73,$C100)&lt;=0,0,求节点([1]各r阵容卡情况!$F$57:$F$73,[1]各r阵容卡情况!AD$57:AD$73,$C100)),0)</f>
        <v>2</v>
      </c>
      <c r="BR100" s="15">
        <f t="shared" si="22"/>
        <v>0</v>
      </c>
      <c r="BS100" s="15">
        <f t="shared" si="22"/>
        <v>0</v>
      </c>
      <c r="BT100" s="15">
        <f t="shared" si="22"/>
        <v>4</v>
      </c>
      <c r="BU100" s="15">
        <f t="shared" si="22"/>
        <v>30</v>
      </c>
      <c r="BV100" s="15">
        <f t="shared" si="22"/>
        <v>80</v>
      </c>
      <c r="CH100" s="27">
        <f t="shared" si="23"/>
        <v>0</v>
      </c>
      <c r="CI100" s="27">
        <f t="shared" si="23"/>
        <v>0</v>
      </c>
      <c r="CJ100" s="27">
        <f t="shared" si="23"/>
        <v>4</v>
      </c>
      <c r="CK100" s="27">
        <f t="shared" si="23"/>
        <v>20</v>
      </c>
      <c r="CL100" s="27">
        <f t="shared" si="23"/>
        <v>0</v>
      </c>
    </row>
    <row r="101" spans="3:90" x14ac:dyDescent="0.15">
      <c r="C101" s="15">
        <v>96</v>
      </c>
      <c r="D101" s="15">
        <v>30</v>
      </c>
      <c r="E101" s="32">
        <f>IFERROR(IF(求节点([1]基础状态预期!$D$107:$D$145,[1]基础状态预期!F$107:F$145,$C101)&lt;=0,0,求节点([1]基础状态预期!$D$107:$D$145,[1]基础状态预期!F$107:F$145,$C101)),0)</f>
        <v>0</v>
      </c>
      <c r="F101" s="32">
        <f>IFERROR(IF(求节点([1]基础状态预期!$D$107:$D$145,[1]基础状态预期!G$107:G$145,$C101)&lt;=0,0,求节点([1]基础状态预期!$D$107:$D$145,[1]基础状态预期!G$107:G$145,$C101)),0)</f>
        <v>0</v>
      </c>
      <c r="G101" s="32">
        <f>IFERROR(IF(求节点([1]基础状态预期!$D$107:$D$145,[1]基础状态预期!H$107:H$145,$C101)&lt;=0,0,求节点([1]基础状态预期!$D$107:$D$145,[1]基础状态预期!H$107:H$145,$C101)),0)</f>
        <v>0</v>
      </c>
      <c r="H101" s="32">
        <f>IFERROR(IF(求节点([1]基础状态预期!$D$107:$D$145,[1]基础状态预期!I$107:I$145,$C101)&lt;=0,0,求节点([1]基础状态预期!$D$107:$D$145,[1]基础状态预期!I$107:I$145,$C101)),0)</f>
        <v>0</v>
      </c>
      <c r="I101" s="32">
        <f>IFERROR(IF(求节点([1]基础状态预期!$D$107:$D$145,[1]基础状态预期!J$107:J$145,$C101)&lt;=0,0,求节点([1]基础状态预期!$D$107:$D$145,[1]基础状态预期!J$107:J$145,$C101)),0)</f>
        <v>6</v>
      </c>
      <c r="J101" s="32">
        <f>IFERROR(IF(求节点([1]基础状态预期!$D$107:$D$145,[1]基础状态预期!K$107:K$145,$C101)&lt;=0,0,求节点([1]基础状态预期!$D$107:$D$145,[1]基础状态预期!K$107:K$145,$C101)),0)</f>
        <v>0</v>
      </c>
      <c r="K101" s="32">
        <f>IFERROR(IF(求节点([1]基础状态预期!$D$107:$D$145,[1]基础状态预期!L$107:L$145,$C101)&lt;=0,0,求节点([1]基础状态预期!$D$107:$D$145,[1]基础状态预期!L$107:L$145,$C101)),0)</f>
        <v>0</v>
      </c>
      <c r="L101" s="32">
        <f>IFERROR(IF(求节点([1]基础状态预期!$D$107:$D$145,[1]基础状态预期!M$107:M$145,$C101)&lt;=0,0,求节点([1]基础状态预期!$D$107:$D$145,[1]基础状态预期!M$107:M$145,$C101)),0)</f>
        <v>0</v>
      </c>
      <c r="M101" s="32">
        <f>IFERROR(IF(求节点([1]基础状态预期!$D$107:$D$145,[1]基础状态预期!N$107:N$145,$C101)&lt;=0,0,求节点([1]基础状态预期!$D$107:$D$145,[1]基础状态预期!N$107:N$145,$C101)),0)</f>
        <v>0</v>
      </c>
      <c r="N101" s="32">
        <f>IFERROR(IF(求节点([1]基础状态预期!$D$107:$D$145,[1]基础状态预期!O$107:O$145,$C101)&lt;=0,0,求节点([1]基础状态预期!$D$107:$D$145,[1]基础状态预期!O$107:O$145,$C101)),0)</f>
        <v>8</v>
      </c>
      <c r="O101" s="32">
        <f t="shared" si="24"/>
        <v>0</v>
      </c>
      <c r="P101" s="32">
        <f t="shared" si="25"/>
        <v>6</v>
      </c>
      <c r="Q101" s="32">
        <f t="shared" si="26"/>
        <v>10</v>
      </c>
      <c r="R101" s="32">
        <f t="shared" si="27"/>
        <v>22</v>
      </c>
      <c r="S101" s="32">
        <f t="shared" si="28"/>
        <v>106</v>
      </c>
      <c r="T101" s="32">
        <f>IFERROR(IF(求节点([1]基础状态预期!$D$107:$D$145,[1]基础状态预期!P$107:P$145,$C101)&lt;=0,0,求节点([1]基础状态预期!$D$107:$D$145,[1]基础状态预期!P$107:P$145,$C101)),0)</f>
        <v>0</v>
      </c>
      <c r="U101" s="32">
        <f>IFERROR(IF(求节点([1]基础状态预期!$D$107:$D$145,[1]基础状态预期!Q$107:Q$145,$C101)&lt;=0,0,求节点([1]基础状态预期!$D$107:$D$145,[1]基础状态预期!Q$107:Q$145,$C101)),0)</f>
        <v>0</v>
      </c>
      <c r="V101" s="32">
        <f>IFERROR(IF(求节点([1]基础状态预期!$D$107:$D$145,[1]基础状态预期!R$107:R$145,$C101)&lt;=0,0,求节点([1]基础状态预期!$D$107:$D$145,[1]基础状态预期!R$107:R$145,$C101)),0)</f>
        <v>3.84</v>
      </c>
      <c r="W101" s="32">
        <f>IFERROR(IF(求节点([1]基础状态预期!$D$107:$D$145,[1]基础状态预期!S$107:S$145,$C101)&lt;=0,0,求节点([1]基础状态预期!$D$107:$D$145,[1]基础状态预期!S$107:S$145,$C101)),0)</f>
        <v>3.84</v>
      </c>
      <c r="X101" s="32">
        <f>IFERROR(IF(求节点([1]基础状态预期!$D$107:$D$145,[1]基础状态预期!T$107:T$145,$C101)&lt;=0,0,求节点([1]基础状态预期!$D$107:$D$145,[1]基础状态预期!T$107:T$145,$C101)),0)</f>
        <v>3.84</v>
      </c>
      <c r="Y101" s="32">
        <f>IFERROR(IF(求节点([1]基础状态预期!$D$107:$D$145,[1]基础状态预期!U$107:U$145,$C101)&lt;=0,0,求节点([1]基础状态预期!$D$107:$D$145,[1]基础状态预期!U$107:U$145,$C101)),0)</f>
        <v>0</v>
      </c>
      <c r="Z101" s="32">
        <f>IFERROR(IF(求节点([1]基础状态预期!$D$107:$D$145,[1]基础状态预期!V$107:V$145,$C101)&lt;=0,0,求节点([1]基础状态预期!$D$107:$D$145,[1]基础状态预期!V$107:V$145,$C101)),0)</f>
        <v>0</v>
      </c>
      <c r="AA101" s="32">
        <f>IFERROR(IF(求节点([1]基础状态预期!$D$107:$D$145,[1]基础状态预期!W$107:W$145,$C101)&lt;=0,0,求节点([1]基础状态预期!$D$107:$D$145,[1]基础状态预期!W$107:W$145,$C101)),0)</f>
        <v>192</v>
      </c>
      <c r="AB101" s="32">
        <f>IFERROR(IF(求节点([1]基础状态预期!$D$107:$D$145,[1]基础状态预期!X$107:X$145,$C101)&lt;=0,0,求节点([1]基础状态预期!$D$107:$D$145,[1]基础状态预期!X$107:X$145,$C101)),0)</f>
        <v>192</v>
      </c>
      <c r="AC101" s="32">
        <f>IFERROR(IF(求节点([1]基础状态预期!$D$107:$D$145,[1]基础状态预期!Y$107:Y$145,$C101)&lt;=0,0,求节点([1]基础状态预期!$D$107:$D$145,[1]基础状态预期!Y$107:Y$145,$C101)),0)</f>
        <v>192</v>
      </c>
      <c r="AD101" s="32">
        <f>IFERROR(IF(求节点([1]基础状态预期!$D$107:$D$145,[1]基础状态预期!Z$107:Z$145,$C101)&lt;=0,0,求节点([1]基础状态预期!$D$107:$D$145,[1]基础状态预期!Z$107:Z$145,$C101)),0)</f>
        <v>0</v>
      </c>
      <c r="AE101" s="32">
        <f>IFERROR(IF(求节点([1]基础状态预期!$D$107:$D$145,[1]基础状态预期!AA$107:AA$145,$C101)&lt;=0,0,求节点([1]基础状态预期!$D$107:$D$145,[1]基础状态预期!AA$107:AA$145,$C101)),0)</f>
        <v>0</v>
      </c>
      <c r="AF101" s="32">
        <f>IFERROR(IF(求节点([1]基础状态预期!$D$107:$D$145,[1]基础状态预期!AB$107:AB$145,$C101)&lt;=0,0,求节点([1]基础状态预期!$D$107:$D$145,[1]基础状态预期!AB$107:AB$145,$C101)),0)</f>
        <v>1.6982040034414352</v>
      </c>
      <c r="AG101" s="32">
        <f>IFERROR(IF(求节点([1]基础状态预期!$D$107:$D$145,[1]基础状态预期!AC$107:AC$145,$C101)&lt;=0,0,求节点([1]基础状态预期!$D$107:$D$145,[1]基础状态预期!AC$107:AC$145,$C101)),0)</f>
        <v>1.6982040034414352</v>
      </c>
      <c r="AH101" s="32">
        <f>IFERROR(IF(求节点([1]基础状态预期!$D$107:$D$145,[1]基础状态预期!AD$107:AD$145,$C101)&lt;=0,0,求节点([1]基础状态预期!$D$107:$D$145,[1]基础状态预期!AD$107:AD$145,$C101)),0)</f>
        <v>2</v>
      </c>
      <c r="AI101" s="15">
        <f t="shared" si="20"/>
        <v>0</v>
      </c>
      <c r="AJ101" s="15">
        <f t="shared" si="20"/>
        <v>0</v>
      </c>
      <c r="AK101" s="15">
        <f t="shared" si="20"/>
        <v>2</v>
      </c>
      <c r="AL101" s="15">
        <f t="shared" si="20"/>
        <v>10</v>
      </c>
      <c r="AM101" s="15">
        <f t="shared" si="20"/>
        <v>80</v>
      </c>
      <c r="AN101" s="15">
        <v>0</v>
      </c>
      <c r="AO101" s="15">
        <f>IFERROR(IF(求节点([1]各r阵容卡情况!$F$57:$F$73,[1]各r阵容卡情况!G$57:G$73,$C101)&lt;=0,0,求节点([1]各r阵容卡情况!$F$57:$F$73,[1]各r阵容卡情况!G$57:G$73,$C101)),0)</f>
        <v>0</v>
      </c>
      <c r="AP101" s="15">
        <f>IFERROR(IF(求节点([1]各r阵容卡情况!$F$57:$F$73,[1]各r阵容卡情况!H$57:H$73,$C101)&lt;=0,0,求节点([1]各r阵容卡情况!$F$57:$F$73,[1]各r阵容卡情况!H$57:H$73,$C101)),0)</f>
        <v>4</v>
      </c>
      <c r="AQ101" s="15">
        <f>IFERROR(IF(求节点([1]各r阵容卡情况!$F$57:$F$73,[1]各r阵容卡情况!I$57:I$73,$C101)&lt;=0,0,求节点([1]各r阵容卡情况!$F$57:$F$73,[1]各r阵容卡情况!I$57:I$73,$C101)),0)</f>
        <v>20</v>
      </c>
      <c r="AR101" s="15">
        <f>IFERROR(IF(求节点([1]各r阵容卡情况!$F$57:$F$73,[1]各r阵容卡情况!J$57:J$73,$C101)&lt;=0,0,求节点([1]各r阵容卡情况!$F$57:$F$73,[1]各r阵容卡情况!J$57:J$73,$C101)),0)</f>
        <v>0</v>
      </c>
      <c r="AS101" s="15">
        <v>0</v>
      </c>
      <c r="AT101" s="15">
        <f>IFERROR(IF(求节点([1]各r阵容卡情况!$F$57:$F$73,[1]各r阵容卡情况!K$57:K$73,$C101)&lt;=0,0,求节点([1]各r阵容卡情况!$F$57:$F$73,[1]各r阵容卡情况!K$57:K$73,$C101)),0)</f>
        <v>3</v>
      </c>
      <c r="AU101" s="15">
        <f>IFERROR(IF(求节点([1]各r阵容卡情况!$F$57:$F$73,[1]各r阵容卡情况!L$57:L$73,$C101)&lt;=0,0,求节点([1]各r阵容卡情况!$F$57:$F$73,[1]各r阵容卡情况!L$57:L$73,$C101)),0)</f>
        <v>6</v>
      </c>
      <c r="AV101" s="15">
        <f>IFERROR(IF(求节点([1]各r阵容卡情况!$F$57:$F$73,[1]各r阵容卡情况!M$57:M$73,$C101)&lt;=0,0,求节点([1]各r阵容卡情况!$F$57:$F$73,[1]各r阵容卡情况!M$57:M$73,$C101)),0)</f>
        <v>6.9940676753197728</v>
      </c>
      <c r="AW101" s="15">
        <f>IFERROR(IF(求节点([1]各r阵容卡情况!$F$57:$F$73,[1]各r阵容卡情况!N$57:N$73,$C101)&lt;=0,0,求节点([1]各r阵容卡情况!$F$57:$F$73,[1]各r阵容卡情况!N$57:N$73,$C101)),0)</f>
        <v>6.1588046856563041</v>
      </c>
      <c r="AX101" s="15">
        <f t="shared" si="21"/>
        <v>0</v>
      </c>
      <c r="AY101" s="15">
        <f t="shared" si="21"/>
        <v>15</v>
      </c>
      <c r="AZ101" s="15">
        <f t="shared" si="21"/>
        <v>40</v>
      </c>
      <c r="BA101" s="15">
        <f t="shared" si="21"/>
        <v>65</v>
      </c>
      <c r="BB101" s="15">
        <f t="shared" si="21"/>
        <v>98</v>
      </c>
      <c r="BC101" s="15">
        <v>0</v>
      </c>
      <c r="BD101" s="15">
        <f>IFERROR(IF(求节点([1]各r阵容卡情况!$F$57:$F$73,[1]各r阵容卡情况!S$57:S$73,$C101)&lt;=0,0,求节点([1]各r阵容卡情况!$F$57:$F$73,[1]各r阵容卡情况!S$57:S$73,$C101)),0)</f>
        <v>3.6119798017205058</v>
      </c>
      <c r="BE101" s="15">
        <f>IFERROR(IF(求节点([1]各r阵容卡情况!$F$57:$F$73,[1]各r阵容卡情况!T$57:T$73,$C101)&lt;=0,0,求节点([1]各r阵容卡情况!$F$57:$F$73,[1]各r阵容卡情况!T$57:T$73,$C101)),0)</f>
        <v>3.6119798017205058</v>
      </c>
      <c r="BF101" s="15">
        <f>IFERROR(IF(求节点([1]各r阵容卡情况!$F$57:$F$73,[1]各r阵容卡情况!U$57:U$73,$C101)&lt;=0,0,求节点([1]各r阵容卡情况!$F$57:$F$73,[1]各r阵容卡情况!U$57:U$73,$C101)),0)</f>
        <v>3.6119798017205058</v>
      </c>
      <c r="BG101" s="15">
        <f>IFERROR(IF(求节点([1]各r阵容卡情况!$F$57:$F$73,[1]各r阵容卡情况!V$57:V$73,$C101)&lt;=0,0,求节点([1]各r阵容卡情况!$F$57:$F$73,[1]各r阵容卡情况!V$57:V$73,$C101)),0)</f>
        <v>3.6119798017205058</v>
      </c>
      <c r="BH101" s="15">
        <f t="shared" si="29"/>
        <v>10</v>
      </c>
      <c r="BI101" s="15">
        <f t="shared" si="29"/>
        <v>10</v>
      </c>
      <c r="BJ101" s="15">
        <f t="shared" si="30"/>
        <v>60</v>
      </c>
      <c r="BK101" s="15">
        <f t="shared" si="31"/>
        <v>80</v>
      </c>
      <c r="BL101" s="15">
        <f t="shared" si="31"/>
        <v>80</v>
      </c>
      <c r="BM101" s="15">
        <v>0</v>
      </c>
      <c r="BN101" s="15">
        <f>IFERROR(IF(求节点([1]各r阵容卡情况!$F$57:$F$73,[1]各r阵容卡情况!AA$57:AA$73,$C101)&lt;=0,0,求节点([1]各r阵容卡情况!$F$57:$F$73,[1]各r阵容卡情况!AA$57:AA$73,$C101)),0)</f>
        <v>0</v>
      </c>
      <c r="BO101" s="15">
        <f>IFERROR(IF(求节点([1]各r阵容卡情况!$F$57:$F$73,[1]各r阵容卡情况!AB$57:AB$73,$C101)&lt;=0,0,求节点([1]各r阵容卡情况!$F$57:$F$73,[1]各r阵容卡情况!AB$57:AB$73,$C101)),0)</f>
        <v>2</v>
      </c>
      <c r="BP101" s="15">
        <f>IFERROR(IF(求节点([1]各r阵容卡情况!$F$57:$F$73,[1]各r阵容卡情况!AC$57:AC$73,$C101)&lt;=0,0,求节点([1]各r阵容卡情况!$F$57:$F$73,[1]各r阵容卡情况!AC$57:AC$73,$C101)),0)</f>
        <v>2</v>
      </c>
      <c r="BQ101" s="15">
        <f>IFERROR(IF(求节点([1]各r阵容卡情况!$F$57:$F$73,[1]各r阵容卡情况!AD$57:AD$73,$C101)&lt;=0,0,求节点([1]各r阵容卡情况!$F$57:$F$73,[1]各r阵容卡情况!AD$57:AD$73,$C101)),0)</f>
        <v>2</v>
      </c>
      <c r="BR101" s="15">
        <f t="shared" si="22"/>
        <v>0</v>
      </c>
      <c r="BS101" s="15">
        <f t="shared" si="22"/>
        <v>0</v>
      </c>
      <c r="BT101" s="15">
        <f t="shared" si="22"/>
        <v>4</v>
      </c>
      <c r="BU101" s="15">
        <f t="shared" si="22"/>
        <v>30</v>
      </c>
      <c r="BV101" s="15">
        <f t="shared" si="22"/>
        <v>80</v>
      </c>
      <c r="CH101" s="27">
        <f t="shared" si="23"/>
        <v>0</v>
      </c>
      <c r="CI101" s="27">
        <f t="shared" si="23"/>
        <v>0</v>
      </c>
      <c r="CJ101" s="27">
        <f t="shared" si="23"/>
        <v>4</v>
      </c>
      <c r="CK101" s="27">
        <f t="shared" si="23"/>
        <v>20</v>
      </c>
      <c r="CL101" s="27">
        <f t="shared" si="23"/>
        <v>0</v>
      </c>
    </row>
    <row r="102" spans="3:90" x14ac:dyDescent="0.15">
      <c r="C102" s="15">
        <v>97</v>
      </c>
      <c r="D102" s="15">
        <v>30</v>
      </c>
      <c r="E102" s="32">
        <f>IFERROR(IF(求节点([1]基础状态预期!$D$107:$D$145,[1]基础状态预期!F$107:F$145,$C102)&lt;=0,0,求节点([1]基础状态预期!$D$107:$D$145,[1]基础状态预期!F$107:F$145,$C102)),0)</f>
        <v>0</v>
      </c>
      <c r="F102" s="32">
        <f>IFERROR(IF(求节点([1]基础状态预期!$D$107:$D$145,[1]基础状态预期!G$107:G$145,$C102)&lt;=0,0,求节点([1]基础状态预期!$D$107:$D$145,[1]基础状态预期!G$107:G$145,$C102)),0)</f>
        <v>0</v>
      </c>
      <c r="G102" s="32">
        <f>IFERROR(IF(求节点([1]基础状态预期!$D$107:$D$145,[1]基础状态预期!H$107:H$145,$C102)&lt;=0,0,求节点([1]基础状态预期!$D$107:$D$145,[1]基础状态预期!H$107:H$145,$C102)),0)</f>
        <v>0</v>
      </c>
      <c r="H102" s="32">
        <f>IFERROR(IF(求节点([1]基础状态预期!$D$107:$D$145,[1]基础状态预期!I$107:I$145,$C102)&lt;=0,0,求节点([1]基础状态预期!$D$107:$D$145,[1]基础状态预期!I$107:I$145,$C102)),0)</f>
        <v>0</v>
      </c>
      <c r="I102" s="32">
        <f>IFERROR(IF(求节点([1]基础状态预期!$D$107:$D$145,[1]基础状态预期!J$107:J$145,$C102)&lt;=0,0,求节点([1]基础状态预期!$D$107:$D$145,[1]基础状态预期!J$107:J$145,$C102)),0)</f>
        <v>6</v>
      </c>
      <c r="J102" s="32">
        <f>IFERROR(IF(求节点([1]基础状态预期!$D$107:$D$145,[1]基础状态预期!K$107:K$145,$C102)&lt;=0,0,求节点([1]基础状态预期!$D$107:$D$145,[1]基础状态预期!K$107:K$145,$C102)),0)</f>
        <v>0</v>
      </c>
      <c r="K102" s="32">
        <f>IFERROR(IF(求节点([1]基础状态预期!$D$107:$D$145,[1]基础状态预期!L$107:L$145,$C102)&lt;=0,0,求节点([1]基础状态预期!$D$107:$D$145,[1]基础状态预期!L$107:L$145,$C102)),0)</f>
        <v>0</v>
      </c>
      <c r="L102" s="32">
        <f>IFERROR(IF(求节点([1]基础状态预期!$D$107:$D$145,[1]基础状态预期!M$107:M$145,$C102)&lt;=0,0,求节点([1]基础状态预期!$D$107:$D$145,[1]基础状态预期!M$107:M$145,$C102)),0)</f>
        <v>0</v>
      </c>
      <c r="M102" s="32">
        <f>IFERROR(IF(求节点([1]基础状态预期!$D$107:$D$145,[1]基础状态预期!N$107:N$145,$C102)&lt;=0,0,求节点([1]基础状态预期!$D$107:$D$145,[1]基础状态预期!N$107:N$145,$C102)),0)</f>
        <v>0</v>
      </c>
      <c r="N102" s="32">
        <f>IFERROR(IF(求节点([1]基础状态预期!$D$107:$D$145,[1]基础状态预期!O$107:O$145,$C102)&lt;=0,0,求节点([1]基础状态预期!$D$107:$D$145,[1]基础状态预期!O$107:O$145,$C102)),0)</f>
        <v>8</v>
      </c>
      <c r="O102" s="32">
        <f t="shared" si="24"/>
        <v>0</v>
      </c>
      <c r="P102" s="32">
        <f t="shared" si="25"/>
        <v>6</v>
      </c>
      <c r="Q102" s="32">
        <f t="shared" si="26"/>
        <v>10</v>
      </c>
      <c r="R102" s="32">
        <f t="shared" si="27"/>
        <v>22</v>
      </c>
      <c r="S102" s="32">
        <f t="shared" si="28"/>
        <v>106</v>
      </c>
      <c r="T102" s="32">
        <f>IFERROR(IF(求节点([1]基础状态预期!$D$107:$D$145,[1]基础状态预期!P$107:P$145,$C102)&lt;=0,0,求节点([1]基础状态预期!$D$107:$D$145,[1]基础状态预期!P$107:P$145,$C102)),0)</f>
        <v>0</v>
      </c>
      <c r="U102" s="32">
        <f>IFERROR(IF(求节点([1]基础状态预期!$D$107:$D$145,[1]基础状态预期!Q$107:Q$145,$C102)&lt;=0,0,求节点([1]基础状态预期!$D$107:$D$145,[1]基础状态预期!Q$107:Q$145,$C102)),0)</f>
        <v>0</v>
      </c>
      <c r="V102" s="32">
        <f>IFERROR(IF(求节点([1]基础状态预期!$D$107:$D$145,[1]基础状态预期!R$107:R$145,$C102)&lt;=0,0,求节点([1]基础状态预期!$D$107:$D$145,[1]基础状态预期!R$107:R$145,$C102)),0)</f>
        <v>3.88</v>
      </c>
      <c r="W102" s="32">
        <f>IFERROR(IF(求节点([1]基础状态预期!$D$107:$D$145,[1]基础状态预期!S$107:S$145,$C102)&lt;=0,0,求节点([1]基础状态预期!$D$107:$D$145,[1]基础状态预期!S$107:S$145,$C102)),0)</f>
        <v>3.88</v>
      </c>
      <c r="X102" s="32">
        <f>IFERROR(IF(求节点([1]基础状态预期!$D$107:$D$145,[1]基础状态预期!T$107:T$145,$C102)&lt;=0,0,求节点([1]基础状态预期!$D$107:$D$145,[1]基础状态预期!T$107:T$145,$C102)),0)</f>
        <v>3.88</v>
      </c>
      <c r="Y102" s="32">
        <f>IFERROR(IF(求节点([1]基础状态预期!$D$107:$D$145,[1]基础状态预期!U$107:U$145,$C102)&lt;=0,0,求节点([1]基础状态预期!$D$107:$D$145,[1]基础状态预期!U$107:U$145,$C102)),0)</f>
        <v>0</v>
      </c>
      <c r="Z102" s="32">
        <f>IFERROR(IF(求节点([1]基础状态预期!$D$107:$D$145,[1]基础状态预期!V$107:V$145,$C102)&lt;=0,0,求节点([1]基础状态预期!$D$107:$D$145,[1]基础状态预期!V$107:V$145,$C102)),0)</f>
        <v>0</v>
      </c>
      <c r="AA102" s="32">
        <f>IFERROR(IF(求节点([1]基础状态预期!$D$107:$D$145,[1]基础状态预期!W$107:W$145,$C102)&lt;=0,0,求节点([1]基础状态预期!$D$107:$D$145,[1]基础状态预期!W$107:W$145,$C102)),0)</f>
        <v>194</v>
      </c>
      <c r="AB102" s="32">
        <f>IFERROR(IF(求节点([1]基础状态预期!$D$107:$D$145,[1]基础状态预期!X$107:X$145,$C102)&lt;=0,0,求节点([1]基础状态预期!$D$107:$D$145,[1]基础状态预期!X$107:X$145,$C102)),0)</f>
        <v>194</v>
      </c>
      <c r="AC102" s="32">
        <f>IFERROR(IF(求节点([1]基础状态预期!$D$107:$D$145,[1]基础状态预期!Y$107:Y$145,$C102)&lt;=0,0,求节点([1]基础状态预期!$D$107:$D$145,[1]基础状态预期!Y$107:Y$145,$C102)),0)</f>
        <v>194</v>
      </c>
      <c r="AD102" s="32">
        <f>IFERROR(IF(求节点([1]基础状态预期!$D$107:$D$145,[1]基础状态预期!Z$107:Z$145,$C102)&lt;=0,0,求节点([1]基础状态预期!$D$107:$D$145,[1]基础状态预期!Z$107:Z$145,$C102)),0)</f>
        <v>0</v>
      </c>
      <c r="AE102" s="32">
        <f>IFERROR(IF(求节点([1]基础状态预期!$D$107:$D$145,[1]基础状态预期!AA$107:AA$145,$C102)&lt;=0,0,求节点([1]基础状态预期!$D$107:$D$145,[1]基础状态预期!AA$107:AA$145,$C102)),0)</f>
        <v>0</v>
      </c>
      <c r="AF102" s="32">
        <f>IFERROR(IF(求节点([1]基础状态预期!$D$107:$D$145,[1]基础状态预期!AB$107:AB$145,$C102)&lt;=0,0,求节点([1]基础状态预期!$D$107:$D$145,[1]基础状态预期!AB$107:AB$145,$C102)),0)</f>
        <v>1.7158936284772834</v>
      </c>
      <c r="AG102" s="32">
        <f>IFERROR(IF(求节点([1]基础状态预期!$D$107:$D$145,[1]基础状态预期!AC$107:AC$145,$C102)&lt;=0,0,求节点([1]基础状态预期!$D$107:$D$145,[1]基础状态预期!AC$107:AC$145,$C102)),0)</f>
        <v>1.7158936284772834</v>
      </c>
      <c r="AH102" s="32">
        <f>IFERROR(IF(求节点([1]基础状态预期!$D$107:$D$145,[1]基础状态预期!AD$107:AD$145,$C102)&lt;=0,0,求节点([1]基础状态预期!$D$107:$D$145,[1]基础状态预期!AD$107:AD$145,$C102)),0)</f>
        <v>2</v>
      </c>
      <c r="AI102" s="15">
        <f t="shared" si="20"/>
        <v>0</v>
      </c>
      <c r="AJ102" s="15">
        <f t="shared" si="20"/>
        <v>0</v>
      </c>
      <c r="AK102" s="15">
        <f t="shared" si="20"/>
        <v>2</v>
      </c>
      <c r="AL102" s="15">
        <f t="shared" si="20"/>
        <v>10</v>
      </c>
      <c r="AM102" s="15">
        <f t="shared" si="20"/>
        <v>80</v>
      </c>
      <c r="AN102" s="15">
        <v>0</v>
      </c>
      <c r="AO102" s="15">
        <f>IFERROR(IF(求节点([1]各r阵容卡情况!$F$57:$F$73,[1]各r阵容卡情况!G$57:G$73,$C102)&lt;=0,0,求节点([1]各r阵容卡情况!$F$57:$F$73,[1]各r阵容卡情况!G$57:G$73,$C102)),0)</f>
        <v>0</v>
      </c>
      <c r="AP102" s="15">
        <f>IFERROR(IF(求节点([1]各r阵容卡情况!$F$57:$F$73,[1]各r阵容卡情况!H$57:H$73,$C102)&lt;=0,0,求节点([1]各r阵容卡情况!$F$57:$F$73,[1]各r阵容卡情况!H$57:H$73,$C102)),0)</f>
        <v>4</v>
      </c>
      <c r="AQ102" s="15">
        <f>IFERROR(IF(求节点([1]各r阵容卡情况!$F$57:$F$73,[1]各r阵容卡情况!I$57:I$73,$C102)&lt;=0,0,求节点([1]各r阵容卡情况!$F$57:$F$73,[1]各r阵容卡情况!I$57:I$73,$C102)),0)</f>
        <v>20</v>
      </c>
      <c r="AR102" s="15">
        <f>IFERROR(IF(求节点([1]各r阵容卡情况!$F$57:$F$73,[1]各r阵容卡情况!J$57:J$73,$C102)&lt;=0,0,求节点([1]各r阵容卡情况!$F$57:$F$73,[1]各r阵容卡情况!J$57:J$73,$C102)),0)</f>
        <v>0</v>
      </c>
      <c r="AS102" s="15">
        <v>0</v>
      </c>
      <c r="AT102" s="15">
        <f>IFERROR(IF(求节点([1]各r阵容卡情况!$F$57:$F$73,[1]各r阵容卡情况!K$57:K$73,$C102)&lt;=0,0,求节点([1]各r阵容卡情况!$F$57:$F$73,[1]各r阵容卡情况!K$57:K$73,$C102)),0)</f>
        <v>3</v>
      </c>
      <c r="AU102" s="15">
        <f>IFERROR(IF(求节点([1]各r阵容卡情况!$F$57:$F$73,[1]各r阵容卡情况!L$57:L$73,$C102)&lt;=0,0,求节点([1]各r阵容卡情况!$F$57:$F$73,[1]各r阵容卡情况!L$57:L$73,$C102)),0)</f>
        <v>6</v>
      </c>
      <c r="AV102" s="15">
        <f>IFERROR(IF(求节点([1]各r阵容卡情况!$F$57:$F$73,[1]各r阵容卡情况!M$57:M$73,$C102)&lt;=0,0,求节点([1]各r阵容卡情况!$F$57:$F$73,[1]各r阵容卡情况!M$57:M$73,$C102)),0)</f>
        <v>7.011048234640513</v>
      </c>
      <c r="AW102" s="15">
        <f>IFERROR(IF(求节点([1]各r阵容卡情况!$F$57:$F$73,[1]各r阵容卡情况!N$57:N$73,$C102)&lt;=0,0,求节点([1]各r阵容卡情况!$F$57:$F$73,[1]各r阵容卡情况!N$57:N$73,$C102)),0)</f>
        <v>6.189884834379253</v>
      </c>
      <c r="AX102" s="15">
        <f t="shared" si="21"/>
        <v>0</v>
      </c>
      <c r="AY102" s="15">
        <f t="shared" si="21"/>
        <v>15</v>
      </c>
      <c r="AZ102" s="15">
        <f t="shared" si="21"/>
        <v>40</v>
      </c>
      <c r="BA102" s="15">
        <f t="shared" si="21"/>
        <v>72</v>
      </c>
      <c r="BB102" s="15">
        <f t="shared" si="21"/>
        <v>98</v>
      </c>
      <c r="BC102" s="15">
        <v>0</v>
      </c>
      <c r="BD102" s="15">
        <f>IFERROR(IF(求节点([1]各r阵容卡情况!$F$57:$F$73,[1]各r阵容卡情况!S$57:S$73,$C102)&lt;=0,0,求节点([1]各r阵容卡情况!$F$57:$F$73,[1]各r阵容卡情况!S$57:S$73,$C102)),0)</f>
        <v>3.6354101645162968</v>
      </c>
      <c r="BE102" s="15">
        <f>IFERROR(IF(求节点([1]各r阵容卡情况!$F$57:$F$73,[1]各r阵容卡情况!T$57:T$73,$C102)&lt;=0,0,求节点([1]各r阵容卡情况!$F$57:$F$73,[1]各r阵容卡情况!T$57:T$73,$C102)),0)</f>
        <v>3.6354101645162968</v>
      </c>
      <c r="BF102" s="15">
        <f>IFERROR(IF(求节点([1]各r阵容卡情况!$F$57:$F$73,[1]各r阵容卡情况!U$57:U$73,$C102)&lt;=0,0,求节点([1]各r阵容卡情况!$F$57:$F$73,[1]各r阵容卡情况!U$57:U$73,$C102)),0)</f>
        <v>3.6354101645162968</v>
      </c>
      <c r="BG102" s="15">
        <f>IFERROR(IF(求节点([1]各r阵容卡情况!$F$57:$F$73,[1]各r阵容卡情况!V$57:V$73,$C102)&lt;=0,0,求节点([1]各r阵容卡情况!$F$57:$F$73,[1]各r阵容卡情况!V$57:V$73,$C102)),0)</f>
        <v>3.6354101645162968</v>
      </c>
      <c r="BH102" s="15">
        <f t="shared" si="29"/>
        <v>10</v>
      </c>
      <c r="BI102" s="15">
        <f t="shared" si="29"/>
        <v>10</v>
      </c>
      <c r="BJ102" s="15">
        <f t="shared" si="30"/>
        <v>60</v>
      </c>
      <c r="BK102" s="15">
        <f t="shared" si="31"/>
        <v>80</v>
      </c>
      <c r="BL102" s="15">
        <f t="shared" si="31"/>
        <v>80</v>
      </c>
      <c r="BM102" s="15">
        <v>0</v>
      </c>
      <c r="BN102" s="15">
        <f>IFERROR(IF(求节点([1]各r阵容卡情况!$F$57:$F$73,[1]各r阵容卡情况!AA$57:AA$73,$C102)&lt;=0,0,求节点([1]各r阵容卡情况!$F$57:$F$73,[1]各r阵容卡情况!AA$57:AA$73,$C102)),0)</f>
        <v>0</v>
      </c>
      <c r="BO102" s="15">
        <f>IFERROR(IF(求节点([1]各r阵容卡情况!$F$57:$F$73,[1]各r阵容卡情况!AB$57:AB$73,$C102)&lt;=0,0,求节点([1]各r阵容卡情况!$F$57:$F$73,[1]各r阵容卡情况!AB$57:AB$73,$C102)),0)</f>
        <v>2</v>
      </c>
      <c r="BP102" s="15">
        <f>IFERROR(IF(求节点([1]各r阵容卡情况!$F$57:$F$73,[1]各r阵容卡情况!AC$57:AC$73,$C102)&lt;=0,0,求节点([1]各r阵容卡情况!$F$57:$F$73,[1]各r阵容卡情况!AC$57:AC$73,$C102)),0)</f>
        <v>2</v>
      </c>
      <c r="BQ102" s="15">
        <f>IFERROR(IF(求节点([1]各r阵容卡情况!$F$57:$F$73,[1]各r阵容卡情况!AD$57:AD$73,$C102)&lt;=0,0,求节点([1]各r阵容卡情况!$F$57:$F$73,[1]各r阵容卡情况!AD$57:AD$73,$C102)),0)</f>
        <v>2</v>
      </c>
      <c r="BR102" s="15">
        <f t="shared" si="22"/>
        <v>0</v>
      </c>
      <c r="BS102" s="15">
        <f t="shared" si="22"/>
        <v>0</v>
      </c>
      <c r="BT102" s="15">
        <f t="shared" si="22"/>
        <v>4</v>
      </c>
      <c r="BU102" s="15">
        <f t="shared" si="22"/>
        <v>30</v>
      </c>
      <c r="BV102" s="15">
        <f t="shared" si="22"/>
        <v>80</v>
      </c>
      <c r="CH102" s="27">
        <f t="shared" si="23"/>
        <v>0</v>
      </c>
      <c r="CI102" s="27">
        <f t="shared" si="23"/>
        <v>0</v>
      </c>
      <c r="CJ102" s="27">
        <f t="shared" si="23"/>
        <v>4</v>
      </c>
      <c r="CK102" s="27">
        <f t="shared" si="23"/>
        <v>20</v>
      </c>
      <c r="CL102" s="27">
        <f t="shared" si="23"/>
        <v>0</v>
      </c>
    </row>
    <row r="103" spans="3:90" x14ac:dyDescent="0.15">
      <c r="C103" s="15">
        <v>98</v>
      </c>
      <c r="D103" s="15">
        <v>30</v>
      </c>
      <c r="E103" s="32">
        <f>IFERROR(IF(求节点([1]基础状态预期!$D$107:$D$145,[1]基础状态预期!F$107:F$145,$C103)&lt;=0,0,求节点([1]基础状态预期!$D$107:$D$145,[1]基础状态预期!F$107:F$145,$C103)),0)</f>
        <v>0</v>
      </c>
      <c r="F103" s="32">
        <f>IFERROR(IF(求节点([1]基础状态预期!$D$107:$D$145,[1]基础状态预期!G$107:G$145,$C103)&lt;=0,0,求节点([1]基础状态预期!$D$107:$D$145,[1]基础状态预期!G$107:G$145,$C103)),0)</f>
        <v>0</v>
      </c>
      <c r="G103" s="32">
        <f>IFERROR(IF(求节点([1]基础状态预期!$D$107:$D$145,[1]基础状态预期!H$107:H$145,$C103)&lt;=0,0,求节点([1]基础状态预期!$D$107:$D$145,[1]基础状态预期!H$107:H$145,$C103)),0)</f>
        <v>0</v>
      </c>
      <c r="H103" s="32">
        <f>IFERROR(IF(求节点([1]基础状态预期!$D$107:$D$145,[1]基础状态预期!I$107:I$145,$C103)&lt;=0,0,求节点([1]基础状态预期!$D$107:$D$145,[1]基础状态预期!I$107:I$145,$C103)),0)</f>
        <v>0</v>
      </c>
      <c r="I103" s="32">
        <f>IFERROR(IF(求节点([1]基础状态预期!$D$107:$D$145,[1]基础状态预期!J$107:J$145,$C103)&lt;=0,0,求节点([1]基础状态预期!$D$107:$D$145,[1]基础状态预期!J$107:J$145,$C103)),0)</f>
        <v>6</v>
      </c>
      <c r="J103" s="32">
        <f>IFERROR(IF(求节点([1]基础状态预期!$D$107:$D$145,[1]基础状态预期!K$107:K$145,$C103)&lt;=0,0,求节点([1]基础状态预期!$D$107:$D$145,[1]基础状态预期!K$107:K$145,$C103)),0)</f>
        <v>0</v>
      </c>
      <c r="K103" s="32">
        <f>IFERROR(IF(求节点([1]基础状态预期!$D$107:$D$145,[1]基础状态预期!L$107:L$145,$C103)&lt;=0,0,求节点([1]基础状态预期!$D$107:$D$145,[1]基础状态预期!L$107:L$145,$C103)),0)</f>
        <v>0</v>
      </c>
      <c r="L103" s="32">
        <f>IFERROR(IF(求节点([1]基础状态预期!$D$107:$D$145,[1]基础状态预期!M$107:M$145,$C103)&lt;=0,0,求节点([1]基础状态预期!$D$107:$D$145,[1]基础状态预期!M$107:M$145,$C103)),0)</f>
        <v>0</v>
      </c>
      <c r="M103" s="32">
        <f>IFERROR(IF(求节点([1]基础状态预期!$D$107:$D$145,[1]基础状态预期!N$107:N$145,$C103)&lt;=0,0,求节点([1]基础状态预期!$D$107:$D$145,[1]基础状态预期!N$107:N$145,$C103)),0)</f>
        <v>0</v>
      </c>
      <c r="N103" s="32">
        <f>IFERROR(IF(求节点([1]基础状态预期!$D$107:$D$145,[1]基础状态预期!O$107:O$145,$C103)&lt;=0,0,求节点([1]基础状态预期!$D$107:$D$145,[1]基础状态预期!O$107:O$145,$C103)),0)</f>
        <v>8</v>
      </c>
      <c r="O103" s="32">
        <f t="shared" si="24"/>
        <v>0</v>
      </c>
      <c r="P103" s="32">
        <f t="shared" si="25"/>
        <v>6</v>
      </c>
      <c r="Q103" s="32">
        <f t="shared" si="26"/>
        <v>10</v>
      </c>
      <c r="R103" s="32">
        <f t="shared" si="27"/>
        <v>22</v>
      </c>
      <c r="S103" s="32">
        <f t="shared" si="28"/>
        <v>106</v>
      </c>
      <c r="T103" s="32">
        <f>IFERROR(IF(求节点([1]基础状态预期!$D$107:$D$145,[1]基础状态预期!P$107:P$145,$C103)&lt;=0,0,求节点([1]基础状态预期!$D$107:$D$145,[1]基础状态预期!P$107:P$145,$C103)),0)</f>
        <v>0</v>
      </c>
      <c r="U103" s="32">
        <f>IFERROR(IF(求节点([1]基础状态预期!$D$107:$D$145,[1]基础状态预期!Q$107:Q$145,$C103)&lt;=0,0,求节点([1]基础状态预期!$D$107:$D$145,[1]基础状态预期!Q$107:Q$145,$C103)),0)</f>
        <v>0</v>
      </c>
      <c r="V103" s="32">
        <f>IFERROR(IF(求节点([1]基础状态预期!$D$107:$D$145,[1]基础状态预期!R$107:R$145,$C103)&lt;=0,0,求节点([1]基础状态预期!$D$107:$D$145,[1]基础状态预期!R$107:R$145,$C103)),0)</f>
        <v>3.92</v>
      </c>
      <c r="W103" s="32">
        <f>IFERROR(IF(求节点([1]基础状态预期!$D$107:$D$145,[1]基础状态预期!S$107:S$145,$C103)&lt;=0,0,求节点([1]基础状态预期!$D$107:$D$145,[1]基础状态预期!S$107:S$145,$C103)),0)</f>
        <v>3.92</v>
      </c>
      <c r="X103" s="32">
        <f>IFERROR(IF(求节点([1]基础状态预期!$D$107:$D$145,[1]基础状态预期!T$107:T$145,$C103)&lt;=0,0,求节点([1]基础状态预期!$D$107:$D$145,[1]基础状态预期!T$107:T$145,$C103)),0)</f>
        <v>3.92</v>
      </c>
      <c r="Y103" s="32">
        <f>IFERROR(IF(求节点([1]基础状态预期!$D$107:$D$145,[1]基础状态预期!U$107:U$145,$C103)&lt;=0,0,求节点([1]基础状态预期!$D$107:$D$145,[1]基础状态预期!U$107:U$145,$C103)),0)</f>
        <v>0</v>
      </c>
      <c r="Z103" s="32">
        <f>IFERROR(IF(求节点([1]基础状态预期!$D$107:$D$145,[1]基础状态预期!V$107:V$145,$C103)&lt;=0,0,求节点([1]基础状态预期!$D$107:$D$145,[1]基础状态预期!V$107:V$145,$C103)),0)</f>
        <v>0</v>
      </c>
      <c r="AA103" s="32">
        <f>IFERROR(IF(求节点([1]基础状态预期!$D$107:$D$145,[1]基础状态预期!W$107:W$145,$C103)&lt;=0,0,求节点([1]基础状态预期!$D$107:$D$145,[1]基础状态预期!W$107:W$145,$C103)),0)</f>
        <v>196</v>
      </c>
      <c r="AB103" s="32">
        <f>IFERROR(IF(求节点([1]基础状态预期!$D$107:$D$145,[1]基础状态预期!X$107:X$145,$C103)&lt;=0,0,求节点([1]基础状态预期!$D$107:$D$145,[1]基础状态预期!X$107:X$145,$C103)),0)</f>
        <v>196</v>
      </c>
      <c r="AC103" s="32">
        <f>IFERROR(IF(求节点([1]基础状态预期!$D$107:$D$145,[1]基础状态预期!Y$107:Y$145,$C103)&lt;=0,0,求节点([1]基础状态预期!$D$107:$D$145,[1]基础状态预期!Y$107:Y$145,$C103)),0)</f>
        <v>196</v>
      </c>
      <c r="AD103" s="32">
        <f>IFERROR(IF(求节点([1]基础状态预期!$D$107:$D$145,[1]基础状态预期!Z$107:Z$145,$C103)&lt;=0,0,求节点([1]基础状态预期!$D$107:$D$145,[1]基础状态预期!Z$107:Z$145,$C103)),0)</f>
        <v>0</v>
      </c>
      <c r="AE103" s="32">
        <f>IFERROR(IF(求节点([1]基础状态预期!$D$107:$D$145,[1]基础状态预期!AA$107:AA$145,$C103)&lt;=0,0,求节点([1]基础状态预期!$D$107:$D$145,[1]基础状态预期!AA$107:AA$145,$C103)),0)</f>
        <v>0</v>
      </c>
      <c r="AF103" s="32">
        <f>IFERROR(IF(求节点([1]基础状态预期!$D$107:$D$145,[1]基础状态预期!AB$107:AB$145,$C103)&lt;=0,0,求节点([1]基础状态预期!$D$107:$D$145,[1]基础状态预期!AB$107:AB$145,$C103)),0)</f>
        <v>1.7335832535131319</v>
      </c>
      <c r="AG103" s="32">
        <f>IFERROR(IF(求节点([1]基础状态预期!$D$107:$D$145,[1]基础状态预期!AC$107:AC$145,$C103)&lt;=0,0,求节点([1]基础状态预期!$D$107:$D$145,[1]基础状态预期!AC$107:AC$145,$C103)),0)</f>
        <v>1.7335832535131319</v>
      </c>
      <c r="AH103" s="32">
        <f>IFERROR(IF(求节点([1]基础状态预期!$D$107:$D$145,[1]基础状态预期!AD$107:AD$145,$C103)&lt;=0,0,求节点([1]基础状态预期!$D$107:$D$145,[1]基础状态预期!AD$107:AD$145,$C103)),0)</f>
        <v>2</v>
      </c>
      <c r="AI103" s="15">
        <f t="shared" si="20"/>
        <v>0</v>
      </c>
      <c r="AJ103" s="15">
        <f t="shared" si="20"/>
        <v>0</v>
      </c>
      <c r="AK103" s="15">
        <f t="shared" si="20"/>
        <v>2</v>
      </c>
      <c r="AL103" s="15">
        <f t="shared" si="20"/>
        <v>10</v>
      </c>
      <c r="AM103" s="15">
        <f t="shared" si="20"/>
        <v>80</v>
      </c>
      <c r="AN103" s="15">
        <v>0</v>
      </c>
      <c r="AO103" s="15">
        <f>IFERROR(IF(求节点([1]各r阵容卡情况!$F$57:$F$73,[1]各r阵容卡情况!G$57:G$73,$C103)&lt;=0,0,求节点([1]各r阵容卡情况!$F$57:$F$73,[1]各r阵容卡情况!G$57:G$73,$C103)),0)</f>
        <v>0</v>
      </c>
      <c r="AP103" s="15">
        <f>IFERROR(IF(求节点([1]各r阵容卡情况!$F$57:$F$73,[1]各r阵容卡情况!H$57:H$73,$C103)&lt;=0,0,求节点([1]各r阵容卡情况!$F$57:$F$73,[1]各r阵容卡情况!H$57:H$73,$C103)),0)</f>
        <v>4</v>
      </c>
      <c r="AQ103" s="15">
        <f>IFERROR(IF(求节点([1]各r阵容卡情况!$F$57:$F$73,[1]各r阵容卡情况!I$57:I$73,$C103)&lt;=0,0,求节点([1]各r阵容卡情况!$F$57:$F$73,[1]各r阵容卡情况!I$57:I$73,$C103)),0)</f>
        <v>20</v>
      </c>
      <c r="AR103" s="15">
        <f>IFERROR(IF(求节点([1]各r阵容卡情况!$F$57:$F$73,[1]各r阵容卡情况!J$57:J$73,$C103)&lt;=0,0,求节点([1]各r阵容卡情况!$F$57:$F$73,[1]各r阵容卡情况!J$57:J$73,$C103)),0)</f>
        <v>0</v>
      </c>
      <c r="AS103" s="15">
        <v>0</v>
      </c>
      <c r="AT103" s="15">
        <f>IFERROR(IF(求节点([1]各r阵容卡情况!$F$57:$F$73,[1]各r阵容卡情况!K$57:K$73,$C103)&lt;=0,0,求节点([1]各r阵容卡情况!$F$57:$F$73,[1]各r阵容卡情况!K$57:K$73,$C103)),0)</f>
        <v>3</v>
      </c>
      <c r="AU103" s="15">
        <f>IFERROR(IF(求节点([1]各r阵容卡情况!$F$57:$F$73,[1]各r阵容卡情况!L$57:L$73,$C103)&lt;=0,0,求节点([1]各r阵容卡情况!$F$57:$F$73,[1]各r阵容卡情况!L$57:L$73,$C103)),0)</f>
        <v>6</v>
      </c>
      <c r="AV103" s="15">
        <f>IFERROR(IF(求节点([1]各r阵容卡情况!$F$57:$F$73,[1]各r阵容卡情况!M$57:M$73,$C103)&lt;=0,0,求节点([1]各r阵容卡情况!$F$57:$F$73,[1]各r阵容卡情况!M$57:M$73,$C103)),0)</f>
        <v>7.028028793961254</v>
      </c>
      <c r="AW103" s="15">
        <f>IFERROR(IF(求节点([1]各r阵容卡情况!$F$57:$F$73,[1]各r阵容卡情况!N$57:N$73,$C103)&lt;=0,0,求节点([1]各r阵容卡情况!$F$57:$F$73,[1]各r阵容卡情况!N$57:N$73,$C103)),0)</f>
        <v>6.2209649831022018</v>
      </c>
      <c r="AX103" s="15">
        <f t="shared" si="21"/>
        <v>0</v>
      </c>
      <c r="AY103" s="15">
        <f t="shared" si="21"/>
        <v>15</v>
      </c>
      <c r="AZ103" s="15">
        <f t="shared" si="21"/>
        <v>40</v>
      </c>
      <c r="BA103" s="15">
        <f t="shared" si="21"/>
        <v>72</v>
      </c>
      <c r="BB103" s="15">
        <f t="shared" si="21"/>
        <v>98</v>
      </c>
      <c r="BC103" s="15">
        <v>0</v>
      </c>
      <c r="BD103" s="15">
        <f>IFERROR(IF(求节点([1]各r阵容卡情况!$F$57:$F$73,[1]各r阵容卡情况!S$57:S$73,$C103)&lt;=0,0,求节点([1]各r阵容卡情况!$F$57:$F$73,[1]各r阵容卡情况!S$57:S$73,$C103)),0)</f>
        <v>3.6588405273120879</v>
      </c>
      <c r="BE103" s="15">
        <f>IFERROR(IF(求节点([1]各r阵容卡情况!$F$57:$F$73,[1]各r阵容卡情况!T$57:T$73,$C103)&lt;=0,0,求节点([1]各r阵容卡情况!$F$57:$F$73,[1]各r阵容卡情况!T$57:T$73,$C103)),0)</f>
        <v>3.6588405273120879</v>
      </c>
      <c r="BF103" s="15">
        <f>IFERROR(IF(求节点([1]各r阵容卡情况!$F$57:$F$73,[1]各r阵容卡情况!U$57:U$73,$C103)&lt;=0,0,求节点([1]各r阵容卡情况!$F$57:$F$73,[1]各r阵容卡情况!U$57:U$73,$C103)),0)</f>
        <v>3.6588405273120879</v>
      </c>
      <c r="BG103" s="15">
        <f>IFERROR(IF(求节点([1]各r阵容卡情况!$F$57:$F$73,[1]各r阵容卡情况!V$57:V$73,$C103)&lt;=0,0,求节点([1]各r阵容卡情况!$F$57:$F$73,[1]各r阵容卡情况!V$57:V$73,$C103)),0)</f>
        <v>3.6588405273120879</v>
      </c>
      <c r="BH103" s="15">
        <f t="shared" si="29"/>
        <v>10</v>
      </c>
      <c r="BI103" s="15">
        <f t="shared" si="29"/>
        <v>10</v>
      </c>
      <c r="BJ103" s="15">
        <f t="shared" si="30"/>
        <v>60</v>
      </c>
      <c r="BK103" s="15">
        <f t="shared" si="31"/>
        <v>80</v>
      </c>
      <c r="BL103" s="15">
        <f t="shared" si="31"/>
        <v>80</v>
      </c>
      <c r="BM103" s="15">
        <v>0</v>
      </c>
      <c r="BN103" s="15">
        <f>IFERROR(IF(求节点([1]各r阵容卡情况!$F$57:$F$73,[1]各r阵容卡情况!AA$57:AA$73,$C103)&lt;=0,0,求节点([1]各r阵容卡情况!$F$57:$F$73,[1]各r阵容卡情况!AA$57:AA$73,$C103)),0)</f>
        <v>0</v>
      </c>
      <c r="BO103" s="15">
        <f>IFERROR(IF(求节点([1]各r阵容卡情况!$F$57:$F$73,[1]各r阵容卡情况!AB$57:AB$73,$C103)&lt;=0,0,求节点([1]各r阵容卡情况!$F$57:$F$73,[1]各r阵容卡情况!AB$57:AB$73,$C103)),0)</f>
        <v>2</v>
      </c>
      <c r="BP103" s="15">
        <f>IFERROR(IF(求节点([1]各r阵容卡情况!$F$57:$F$73,[1]各r阵容卡情况!AC$57:AC$73,$C103)&lt;=0,0,求节点([1]各r阵容卡情况!$F$57:$F$73,[1]各r阵容卡情况!AC$57:AC$73,$C103)),0)</f>
        <v>2</v>
      </c>
      <c r="BQ103" s="15">
        <f>IFERROR(IF(求节点([1]各r阵容卡情况!$F$57:$F$73,[1]各r阵容卡情况!AD$57:AD$73,$C103)&lt;=0,0,求节点([1]各r阵容卡情况!$F$57:$F$73,[1]各r阵容卡情况!AD$57:AD$73,$C103)),0)</f>
        <v>2</v>
      </c>
      <c r="BR103" s="15">
        <f t="shared" si="22"/>
        <v>0</v>
      </c>
      <c r="BS103" s="15">
        <f t="shared" si="22"/>
        <v>0</v>
      </c>
      <c r="BT103" s="15">
        <f t="shared" si="22"/>
        <v>4</v>
      </c>
      <c r="BU103" s="15">
        <f t="shared" si="22"/>
        <v>30</v>
      </c>
      <c r="BV103" s="15">
        <f t="shared" si="22"/>
        <v>80</v>
      </c>
      <c r="CH103" s="27">
        <f t="shared" si="23"/>
        <v>0</v>
      </c>
      <c r="CI103" s="27">
        <f t="shared" si="23"/>
        <v>0</v>
      </c>
      <c r="CJ103" s="27">
        <f t="shared" si="23"/>
        <v>4</v>
      </c>
      <c r="CK103" s="27">
        <f t="shared" si="23"/>
        <v>20</v>
      </c>
      <c r="CL103" s="27">
        <f t="shared" si="23"/>
        <v>0</v>
      </c>
    </row>
    <row r="104" spans="3:90" x14ac:dyDescent="0.15">
      <c r="C104" s="15">
        <v>99</v>
      </c>
      <c r="D104" s="15">
        <v>30</v>
      </c>
      <c r="E104" s="32">
        <f>IFERROR(IF(求节点([1]基础状态预期!$D$107:$D$145,[1]基础状态预期!F$107:F$145,$C104)&lt;=0,0,求节点([1]基础状态预期!$D$107:$D$145,[1]基础状态预期!F$107:F$145,$C104)),0)</f>
        <v>0</v>
      </c>
      <c r="F104" s="32">
        <f>IFERROR(IF(求节点([1]基础状态预期!$D$107:$D$145,[1]基础状态预期!G$107:G$145,$C104)&lt;=0,0,求节点([1]基础状态预期!$D$107:$D$145,[1]基础状态预期!G$107:G$145,$C104)),0)</f>
        <v>0</v>
      </c>
      <c r="G104" s="32">
        <f>IFERROR(IF(求节点([1]基础状态预期!$D$107:$D$145,[1]基础状态预期!H$107:H$145,$C104)&lt;=0,0,求节点([1]基础状态预期!$D$107:$D$145,[1]基础状态预期!H$107:H$145,$C104)),0)</f>
        <v>0</v>
      </c>
      <c r="H104" s="32">
        <f>IFERROR(IF(求节点([1]基础状态预期!$D$107:$D$145,[1]基础状态预期!I$107:I$145,$C104)&lt;=0,0,求节点([1]基础状态预期!$D$107:$D$145,[1]基础状态预期!I$107:I$145,$C104)),0)</f>
        <v>0</v>
      </c>
      <c r="I104" s="32">
        <f>IFERROR(IF(求节点([1]基础状态预期!$D$107:$D$145,[1]基础状态预期!J$107:J$145,$C104)&lt;=0,0,求节点([1]基础状态预期!$D$107:$D$145,[1]基础状态预期!J$107:J$145,$C104)),0)</f>
        <v>6</v>
      </c>
      <c r="J104" s="32">
        <f>IFERROR(IF(求节点([1]基础状态预期!$D$107:$D$145,[1]基础状态预期!K$107:K$145,$C104)&lt;=0,0,求节点([1]基础状态预期!$D$107:$D$145,[1]基础状态预期!K$107:K$145,$C104)),0)</f>
        <v>0</v>
      </c>
      <c r="K104" s="32">
        <f>IFERROR(IF(求节点([1]基础状态预期!$D$107:$D$145,[1]基础状态预期!L$107:L$145,$C104)&lt;=0,0,求节点([1]基础状态预期!$D$107:$D$145,[1]基础状态预期!L$107:L$145,$C104)),0)</f>
        <v>0</v>
      </c>
      <c r="L104" s="32">
        <f>IFERROR(IF(求节点([1]基础状态预期!$D$107:$D$145,[1]基础状态预期!M$107:M$145,$C104)&lt;=0,0,求节点([1]基础状态预期!$D$107:$D$145,[1]基础状态预期!M$107:M$145,$C104)),0)</f>
        <v>0</v>
      </c>
      <c r="M104" s="32">
        <f>IFERROR(IF(求节点([1]基础状态预期!$D$107:$D$145,[1]基础状态预期!N$107:N$145,$C104)&lt;=0,0,求节点([1]基础状态预期!$D$107:$D$145,[1]基础状态预期!N$107:N$145,$C104)),0)</f>
        <v>0</v>
      </c>
      <c r="N104" s="32">
        <f>IFERROR(IF(求节点([1]基础状态预期!$D$107:$D$145,[1]基础状态预期!O$107:O$145,$C104)&lt;=0,0,求节点([1]基础状态预期!$D$107:$D$145,[1]基础状态预期!O$107:O$145,$C104)),0)</f>
        <v>8</v>
      </c>
      <c r="O104" s="32">
        <f t="shared" si="24"/>
        <v>0</v>
      </c>
      <c r="P104" s="32">
        <f t="shared" si="25"/>
        <v>6</v>
      </c>
      <c r="Q104" s="32">
        <f t="shared" si="26"/>
        <v>10</v>
      </c>
      <c r="R104" s="32">
        <f t="shared" si="27"/>
        <v>22</v>
      </c>
      <c r="S104" s="32">
        <f t="shared" si="28"/>
        <v>106</v>
      </c>
      <c r="T104" s="32">
        <f>IFERROR(IF(求节点([1]基础状态预期!$D$107:$D$145,[1]基础状态预期!P$107:P$145,$C104)&lt;=0,0,求节点([1]基础状态预期!$D$107:$D$145,[1]基础状态预期!P$107:P$145,$C104)),0)</f>
        <v>0</v>
      </c>
      <c r="U104" s="32">
        <f>IFERROR(IF(求节点([1]基础状态预期!$D$107:$D$145,[1]基础状态预期!Q$107:Q$145,$C104)&lt;=0,0,求节点([1]基础状态预期!$D$107:$D$145,[1]基础状态预期!Q$107:Q$145,$C104)),0)</f>
        <v>0</v>
      </c>
      <c r="V104" s="32">
        <f>IFERROR(IF(求节点([1]基础状态预期!$D$107:$D$145,[1]基础状态预期!R$107:R$145,$C104)&lt;=0,0,求节点([1]基础状态预期!$D$107:$D$145,[1]基础状态预期!R$107:R$145,$C104)),0)</f>
        <v>3.96</v>
      </c>
      <c r="W104" s="32">
        <f>IFERROR(IF(求节点([1]基础状态预期!$D$107:$D$145,[1]基础状态预期!S$107:S$145,$C104)&lt;=0,0,求节点([1]基础状态预期!$D$107:$D$145,[1]基础状态预期!S$107:S$145,$C104)),0)</f>
        <v>3.96</v>
      </c>
      <c r="X104" s="32">
        <f>IFERROR(IF(求节点([1]基础状态预期!$D$107:$D$145,[1]基础状态预期!T$107:T$145,$C104)&lt;=0,0,求节点([1]基础状态预期!$D$107:$D$145,[1]基础状态预期!T$107:T$145,$C104)),0)</f>
        <v>3.96</v>
      </c>
      <c r="Y104" s="32">
        <f>IFERROR(IF(求节点([1]基础状态预期!$D$107:$D$145,[1]基础状态预期!U$107:U$145,$C104)&lt;=0,0,求节点([1]基础状态预期!$D$107:$D$145,[1]基础状态预期!U$107:U$145,$C104)),0)</f>
        <v>0</v>
      </c>
      <c r="Z104" s="32">
        <f>IFERROR(IF(求节点([1]基础状态预期!$D$107:$D$145,[1]基础状态预期!V$107:V$145,$C104)&lt;=0,0,求节点([1]基础状态预期!$D$107:$D$145,[1]基础状态预期!V$107:V$145,$C104)),0)</f>
        <v>0</v>
      </c>
      <c r="AA104" s="32">
        <f>IFERROR(IF(求节点([1]基础状态预期!$D$107:$D$145,[1]基础状态预期!W$107:W$145,$C104)&lt;=0,0,求节点([1]基础状态预期!$D$107:$D$145,[1]基础状态预期!W$107:W$145,$C104)),0)</f>
        <v>198</v>
      </c>
      <c r="AB104" s="32">
        <f>IFERROR(IF(求节点([1]基础状态预期!$D$107:$D$145,[1]基础状态预期!X$107:X$145,$C104)&lt;=0,0,求节点([1]基础状态预期!$D$107:$D$145,[1]基础状态预期!X$107:X$145,$C104)),0)</f>
        <v>198</v>
      </c>
      <c r="AC104" s="32">
        <f>IFERROR(IF(求节点([1]基础状态预期!$D$107:$D$145,[1]基础状态预期!Y$107:Y$145,$C104)&lt;=0,0,求节点([1]基础状态预期!$D$107:$D$145,[1]基础状态预期!Y$107:Y$145,$C104)),0)</f>
        <v>198</v>
      </c>
      <c r="AD104" s="32">
        <f>IFERROR(IF(求节点([1]基础状态预期!$D$107:$D$145,[1]基础状态预期!Z$107:Z$145,$C104)&lt;=0,0,求节点([1]基础状态预期!$D$107:$D$145,[1]基础状态预期!Z$107:Z$145,$C104)),0)</f>
        <v>0</v>
      </c>
      <c r="AE104" s="32">
        <f>IFERROR(IF(求节点([1]基础状态预期!$D$107:$D$145,[1]基础状态预期!AA$107:AA$145,$C104)&lt;=0,0,求节点([1]基础状态预期!$D$107:$D$145,[1]基础状态预期!AA$107:AA$145,$C104)),0)</f>
        <v>0</v>
      </c>
      <c r="AF104" s="32">
        <f>IFERROR(IF(求节点([1]基础状态预期!$D$107:$D$145,[1]基础状态预期!AB$107:AB$145,$C104)&lt;=0,0,求节点([1]基础状态预期!$D$107:$D$145,[1]基础状态预期!AB$107:AB$145,$C104)),0)</f>
        <v>1.7512728785489802</v>
      </c>
      <c r="AG104" s="32">
        <f>IFERROR(IF(求节点([1]基础状态预期!$D$107:$D$145,[1]基础状态预期!AC$107:AC$145,$C104)&lt;=0,0,求节点([1]基础状态预期!$D$107:$D$145,[1]基础状态预期!AC$107:AC$145,$C104)),0)</f>
        <v>1.7512728785489802</v>
      </c>
      <c r="AH104" s="32">
        <f>IFERROR(IF(求节点([1]基础状态预期!$D$107:$D$145,[1]基础状态预期!AD$107:AD$145,$C104)&lt;=0,0,求节点([1]基础状态预期!$D$107:$D$145,[1]基础状态预期!AD$107:AD$145,$C104)),0)</f>
        <v>2</v>
      </c>
      <c r="AI104" s="15">
        <f t="shared" si="20"/>
        <v>0</v>
      </c>
      <c r="AJ104" s="15">
        <f t="shared" si="20"/>
        <v>0</v>
      </c>
      <c r="AK104" s="15">
        <f t="shared" si="20"/>
        <v>2</v>
      </c>
      <c r="AL104" s="15">
        <f t="shared" si="20"/>
        <v>10</v>
      </c>
      <c r="AM104" s="15">
        <f t="shared" si="20"/>
        <v>80</v>
      </c>
      <c r="AN104" s="15">
        <v>0</v>
      </c>
      <c r="AO104" s="15">
        <f>IFERROR(IF(求节点([1]各r阵容卡情况!$F$57:$F$73,[1]各r阵容卡情况!G$57:G$73,$C104)&lt;=0,0,求节点([1]各r阵容卡情况!$F$57:$F$73,[1]各r阵容卡情况!G$57:G$73,$C104)),0)</f>
        <v>0</v>
      </c>
      <c r="AP104" s="15">
        <f>IFERROR(IF(求节点([1]各r阵容卡情况!$F$57:$F$73,[1]各r阵容卡情况!H$57:H$73,$C104)&lt;=0,0,求节点([1]各r阵容卡情况!$F$57:$F$73,[1]各r阵容卡情况!H$57:H$73,$C104)),0)</f>
        <v>4</v>
      </c>
      <c r="AQ104" s="15">
        <f>IFERROR(IF(求节点([1]各r阵容卡情况!$F$57:$F$73,[1]各r阵容卡情况!I$57:I$73,$C104)&lt;=0,0,求节点([1]各r阵容卡情况!$F$57:$F$73,[1]各r阵容卡情况!I$57:I$73,$C104)),0)</f>
        <v>20</v>
      </c>
      <c r="AR104" s="15">
        <f>IFERROR(IF(求节点([1]各r阵容卡情况!$F$57:$F$73,[1]各r阵容卡情况!J$57:J$73,$C104)&lt;=0,0,求节点([1]各r阵容卡情况!$F$57:$F$73,[1]各r阵容卡情况!J$57:J$73,$C104)),0)</f>
        <v>0</v>
      </c>
      <c r="AS104" s="15">
        <v>0</v>
      </c>
      <c r="AT104" s="15">
        <f>IFERROR(IF(求节点([1]各r阵容卡情况!$F$57:$F$73,[1]各r阵容卡情况!K$57:K$73,$C104)&lt;=0,0,求节点([1]各r阵容卡情况!$F$57:$F$73,[1]各r阵容卡情况!K$57:K$73,$C104)),0)</f>
        <v>3</v>
      </c>
      <c r="AU104" s="15">
        <f>IFERROR(IF(求节点([1]各r阵容卡情况!$F$57:$F$73,[1]各r阵容卡情况!L$57:L$73,$C104)&lt;=0,0,求节点([1]各r阵容卡情况!$F$57:$F$73,[1]各r阵容卡情况!L$57:L$73,$C104)),0)</f>
        <v>6</v>
      </c>
      <c r="AV104" s="15">
        <f>IFERROR(IF(求节点([1]各r阵容卡情况!$F$57:$F$73,[1]各r阵容卡情况!M$57:M$73,$C104)&lt;=0,0,求节点([1]各r阵容卡情况!$F$57:$F$73,[1]各r阵容卡情况!M$57:M$73,$C104)),0)</f>
        <v>7.0450093532819942</v>
      </c>
      <c r="AW104" s="15">
        <f>IFERROR(IF(求节点([1]各r阵容卡情况!$F$57:$F$73,[1]各r阵容卡情况!N$57:N$73,$C104)&lt;=0,0,求节点([1]各r阵容卡情况!$F$57:$F$73,[1]各r阵容卡情况!N$57:N$73,$C104)),0)</f>
        <v>6.2520451318251506</v>
      </c>
      <c r="AX104" s="15">
        <f t="shared" si="21"/>
        <v>0</v>
      </c>
      <c r="AY104" s="15">
        <f t="shared" si="21"/>
        <v>15</v>
      </c>
      <c r="AZ104" s="15">
        <f t="shared" si="21"/>
        <v>40</v>
      </c>
      <c r="BA104" s="15">
        <f t="shared" si="21"/>
        <v>72</v>
      </c>
      <c r="BB104" s="15">
        <f t="shared" si="21"/>
        <v>98</v>
      </c>
      <c r="BC104" s="15">
        <v>0</v>
      </c>
      <c r="BD104" s="15">
        <f>IFERROR(IF(求节点([1]各r阵容卡情况!$F$57:$F$73,[1]各r阵容卡情况!S$57:S$73,$C104)&lt;=0,0,求节点([1]各r阵容卡情况!$F$57:$F$73,[1]各r阵容卡情况!S$57:S$73,$C104)),0)</f>
        <v>3.6822708901078789</v>
      </c>
      <c r="BE104" s="15">
        <f>IFERROR(IF(求节点([1]各r阵容卡情况!$F$57:$F$73,[1]各r阵容卡情况!T$57:T$73,$C104)&lt;=0,0,求节点([1]各r阵容卡情况!$F$57:$F$73,[1]各r阵容卡情况!T$57:T$73,$C104)),0)</f>
        <v>3.6822708901078789</v>
      </c>
      <c r="BF104" s="15">
        <f>IFERROR(IF(求节点([1]各r阵容卡情况!$F$57:$F$73,[1]各r阵容卡情况!U$57:U$73,$C104)&lt;=0,0,求节点([1]各r阵容卡情况!$F$57:$F$73,[1]各r阵容卡情况!U$57:U$73,$C104)),0)</f>
        <v>3.6822708901078789</v>
      </c>
      <c r="BG104" s="15">
        <f>IFERROR(IF(求节点([1]各r阵容卡情况!$F$57:$F$73,[1]各r阵容卡情况!V$57:V$73,$C104)&lt;=0,0,求节点([1]各r阵容卡情况!$F$57:$F$73,[1]各r阵容卡情况!V$57:V$73,$C104)),0)</f>
        <v>3.6822708901078789</v>
      </c>
      <c r="BH104" s="15">
        <f t="shared" si="29"/>
        <v>10</v>
      </c>
      <c r="BI104" s="15">
        <f t="shared" si="29"/>
        <v>10</v>
      </c>
      <c r="BJ104" s="15">
        <f t="shared" si="30"/>
        <v>60</v>
      </c>
      <c r="BK104" s="15">
        <f t="shared" si="31"/>
        <v>80</v>
      </c>
      <c r="BL104" s="15">
        <f t="shared" si="31"/>
        <v>80</v>
      </c>
      <c r="BM104" s="15">
        <v>0</v>
      </c>
      <c r="BN104" s="15">
        <f>IFERROR(IF(求节点([1]各r阵容卡情况!$F$57:$F$73,[1]各r阵容卡情况!AA$57:AA$73,$C104)&lt;=0,0,求节点([1]各r阵容卡情况!$F$57:$F$73,[1]各r阵容卡情况!AA$57:AA$73,$C104)),0)</f>
        <v>0</v>
      </c>
      <c r="BO104" s="15">
        <f>IFERROR(IF(求节点([1]各r阵容卡情况!$F$57:$F$73,[1]各r阵容卡情况!AB$57:AB$73,$C104)&lt;=0,0,求节点([1]各r阵容卡情况!$F$57:$F$73,[1]各r阵容卡情况!AB$57:AB$73,$C104)),0)</f>
        <v>2</v>
      </c>
      <c r="BP104" s="15">
        <f>IFERROR(IF(求节点([1]各r阵容卡情况!$F$57:$F$73,[1]各r阵容卡情况!AC$57:AC$73,$C104)&lt;=0,0,求节点([1]各r阵容卡情况!$F$57:$F$73,[1]各r阵容卡情况!AC$57:AC$73,$C104)),0)</f>
        <v>2</v>
      </c>
      <c r="BQ104" s="15">
        <f>IFERROR(IF(求节点([1]各r阵容卡情况!$F$57:$F$73,[1]各r阵容卡情况!AD$57:AD$73,$C104)&lt;=0,0,求节点([1]各r阵容卡情况!$F$57:$F$73,[1]各r阵容卡情况!AD$57:AD$73,$C104)),0)</f>
        <v>2</v>
      </c>
      <c r="BR104" s="15">
        <f t="shared" si="22"/>
        <v>0</v>
      </c>
      <c r="BS104" s="15">
        <f t="shared" si="22"/>
        <v>0</v>
      </c>
      <c r="BT104" s="15">
        <f t="shared" si="22"/>
        <v>4</v>
      </c>
      <c r="BU104" s="15">
        <f t="shared" si="22"/>
        <v>30</v>
      </c>
      <c r="BV104" s="15">
        <f t="shared" si="22"/>
        <v>80</v>
      </c>
      <c r="CH104" s="27">
        <f t="shared" si="23"/>
        <v>0</v>
      </c>
      <c r="CI104" s="27">
        <f t="shared" si="23"/>
        <v>0</v>
      </c>
      <c r="CJ104" s="27">
        <f t="shared" si="23"/>
        <v>4</v>
      </c>
      <c r="CK104" s="27">
        <f t="shared" si="23"/>
        <v>20</v>
      </c>
      <c r="CL104" s="27">
        <f t="shared" si="23"/>
        <v>0</v>
      </c>
    </row>
    <row r="105" spans="3:90" x14ac:dyDescent="0.15">
      <c r="C105" s="15">
        <v>100</v>
      </c>
      <c r="D105" s="15">
        <v>30</v>
      </c>
      <c r="E105" s="32">
        <f>IFERROR(IF(求节点([1]基础状态预期!$D$107:$D$145,[1]基础状态预期!F$107:F$145,$C105)&lt;=0,0,求节点([1]基础状态预期!$D$107:$D$145,[1]基础状态预期!F$107:F$145,$C105)),0)</f>
        <v>0</v>
      </c>
      <c r="F105" s="32">
        <f>IFERROR(IF(求节点([1]基础状态预期!$D$107:$D$145,[1]基础状态预期!G$107:G$145,$C105)&lt;=0,0,求节点([1]基础状态预期!$D$107:$D$145,[1]基础状态预期!G$107:G$145,$C105)),0)</f>
        <v>0</v>
      </c>
      <c r="G105" s="32">
        <f>IFERROR(IF(求节点([1]基础状态预期!$D$107:$D$145,[1]基础状态预期!H$107:H$145,$C105)&lt;=0,0,求节点([1]基础状态预期!$D$107:$D$145,[1]基础状态预期!H$107:H$145,$C105)),0)</f>
        <v>0</v>
      </c>
      <c r="H105" s="32">
        <f>IFERROR(IF(求节点([1]基础状态预期!$D$107:$D$145,[1]基础状态预期!I$107:I$145,$C105)&lt;=0,0,求节点([1]基础状态预期!$D$107:$D$145,[1]基础状态预期!I$107:I$145,$C105)),0)</f>
        <v>0</v>
      </c>
      <c r="I105" s="32">
        <f>IFERROR(IF(求节点([1]基础状态预期!$D$107:$D$145,[1]基础状态预期!J$107:J$145,$C105)&lt;=0,0,求节点([1]基础状态预期!$D$107:$D$145,[1]基础状态预期!J$107:J$145,$C105)),0)</f>
        <v>6</v>
      </c>
      <c r="J105" s="32">
        <f>IFERROR(IF(求节点([1]基础状态预期!$D$107:$D$145,[1]基础状态预期!K$107:K$145,$C105)&lt;=0,0,求节点([1]基础状态预期!$D$107:$D$145,[1]基础状态预期!K$107:K$145,$C105)),0)</f>
        <v>0</v>
      </c>
      <c r="K105" s="32">
        <f>IFERROR(IF(求节点([1]基础状态预期!$D$107:$D$145,[1]基础状态预期!L$107:L$145,$C105)&lt;=0,0,求节点([1]基础状态预期!$D$107:$D$145,[1]基础状态预期!L$107:L$145,$C105)),0)</f>
        <v>0</v>
      </c>
      <c r="L105" s="32">
        <f>IFERROR(IF(求节点([1]基础状态预期!$D$107:$D$145,[1]基础状态预期!M$107:M$145,$C105)&lt;=0,0,求节点([1]基础状态预期!$D$107:$D$145,[1]基础状态预期!M$107:M$145,$C105)),0)</f>
        <v>0</v>
      </c>
      <c r="M105" s="32">
        <f>IFERROR(IF(求节点([1]基础状态预期!$D$107:$D$145,[1]基础状态预期!N$107:N$145,$C105)&lt;=0,0,求节点([1]基础状态预期!$D$107:$D$145,[1]基础状态预期!N$107:N$145,$C105)),0)</f>
        <v>0</v>
      </c>
      <c r="N105" s="32">
        <f>IFERROR(IF(求节点([1]基础状态预期!$D$107:$D$145,[1]基础状态预期!O$107:O$145,$C105)&lt;=0,0,求节点([1]基础状态预期!$D$107:$D$145,[1]基础状态预期!O$107:O$145,$C105)),0)</f>
        <v>8</v>
      </c>
      <c r="O105" s="32">
        <f t="shared" si="24"/>
        <v>0</v>
      </c>
      <c r="P105" s="32">
        <f t="shared" si="25"/>
        <v>6</v>
      </c>
      <c r="Q105" s="32">
        <f t="shared" si="26"/>
        <v>10</v>
      </c>
      <c r="R105" s="32">
        <f t="shared" si="27"/>
        <v>22</v>
      </c>
      <c r="S105" s="32">
        <f t="shared" si="28"/>
        <v>106</v>
      </c>
      <c r="T105" s="32">
        <f>IFERROR(IF(求节点([1]基础状态预期!$D$107:$D$145,[1]基础状态预期!P$107:P$145,$C105)&lt;=0,0,求节点([1]基础状态预期!$D$107:$D$145,[1]基础状态预期!P$107:P$145,$C105)),0)</f>
        <v>0</v>
      </c>
      <c r="U105" s="32">
        <f>IFERROR(IF(求节点([1]基础状态预期!$D$107:$D$145,[1]基础状态预期!Q$107:Q$145,$C105)&lt;=0,0,求节点([1]基础状态预期!$D$107:$D$145,[1]基础状态预期!Q$107:Q$145,$C105)),0)</f>
        <v>0</v>
      </c>
      <c r="V105" s="32">
        <f>IFERROR(IF(求节点([1]基础状态预期!$D$107:$D$145,[1]基础状态预期!R$107:R$145,$C105)&lt;=0,0,求节点([1]基础状态预期!$D$107:$D$145,[1]基础状态预期!R$107:R$145,$C105)),0)</f>
        <v>4</v>
      </c>
      <c r="W105" s="32">
        <f>IFERROR(IF(求节点([1]基础状态预期!$D$107:$D$145,[1]基础状态预期!S$107:S$145,$C105)&lt;=0,0,求节点([1]基础状态预期!$D$107:$D$145,[1]基础状态预期!S$107:S$145,$C105)),0)</f>
        <v>4</v>
      </c>
      <c r="X105" s="32">
        <f>IFERROR(IF(求节点([1]基础状态预期!$D$107:$D$145,[1]基础状态预期!T$107:T$145,$C105)&lt;=0,0,求节点([1]基础状态预期!$D$107:$D$145,[1]基础状态预期!T$107:T$145,$C105)),0)</f>
        <v>3.9999999999999996</v>
      </c>
      <c r="Y105" s="32">
        <f>IFERROR(IF(求节点([1]基础状态预期!$D$107:$D$145,[1]基础状态预期!U$107:U$145,$C105)&lt;=0,0,求节点([1]基础状态预期!$D$107:$D$145,[1]基础状态预期!U$107:U$145,$C105)),0)</f>
        <v>0</v>
      </c>
      <c r="Z105" s="32">
        <f>IFERROR(IF(求节点([1]基础状态预期!$D$107:$D$145,[1]基础状态预期!V$107:V$145,$C105)&lt;=0,0,求节点([1]基础状态预期!$D$107:$D$145,[1]基础状态预期!V$107:V$145,$C105)),0)</f>
        <v>0</v>
      </c>
      <c r="AA105" s="32">
        <f>IFERROR(IF(求节点([1]基础状态预期!$D$107:$D$145,[1]基础状态预期!W$107:W$145,$C105)&lt;=0,0,求节点([1]基础状态预期!$D$107:$D$145,[1]基础状态预期!W$107:W$145,$C105)),0)</f>
        <v>200</v>
      </c>
      <c r="AB105" s="32">
        <f>IFERROR(IF(求节点([1]基础状态预期!$D$107:$D$145,[1]基础状态预期!X$107:X$145,$C105)&lt;=0,0,求节点([1]基础状态预期!$D$107:$D$145,[1]基础状态预期!X$107:X$145,$C105)),0)</f>
        <v>200</v>
      </c>
      <c r="AC105" s="32">
        <f>IFERROR(IF(求节点([1]基础状态预期!$D$107:$D$145,[1]基础状态预期!Y$107:Y$145,$C105)&lt;=0,0,求节点([1]基础状态预期!$D$107:$D$145,[1]基础状态预期!Y$107:Y$145,$C105)),0)</f>
        <v>200</v>
      </c>
      <c r="AD105" s="32">
        <f>IFERROR(IF(求节点([1]基础状态预期!$D$107:$D$145,[1]基础状态预期!Z$107:Z$145,$C105)&lt;=0,0,求节点([1]基础状态预期!$D$107:$D$145,[1]基础状态预期!Z$107:Z$145,$C105)),0)</f>
        <v>0</v>
      </c>
      <c r="AE105" s="32">
        <f>IFERROR(IF(求节点([1]基础状态预期!$D$107:$D$145,[1]基础状态预期!AA$107:AA$145,$C105)&lt;=0,0,求节点([1]基础状态预期!$D$107:$D$145,[1]基础状态预期!AA$107:AA$145,$C105)),0)</f>
        <v>0</v>
      </c>
      <c r="AF105" s="32">
        <f>IFERROR(IF(求节点([1]基础状态预期!$D$107:$D$145,[1]基础状态预期!AB$107:AB$145,$C105)&lt;=0,0,求节点([1]基础状态预期!$D$107:$D$145,[1]基础状态预期!AB$107:AB$145,$C105)),0)</f>
        <v>1.7689625035848284</v>
      </c>
      <c r="AG105" s="32">
        <f>IFERROR(IF(求节点([1]基础状态预期!$D$107:$D$145,[1]基础状态预期!AC$107:AC$145,$C105)&lt;=0,0,求节点([1]基础状态预期!$D$107:$D$145,[1]基础状态预期!AC$107:AC$145,$C105)),0)</f>
        <v>1.7689625035848284</v>
      </c>
      <c r="AH105" s="32">
        <f>IFERROR(IF(求节点([1]基础状态预期!$D$107:$D$145,[1]基础状态预期!AD$107:AD$145,$C105)&lt;=0,0,求节点([1]基础状态预期!$D$107:$D$145,[1]基础状态预期!AD$107:AD$145,$C105)),0)</f>
        <v>2</v>
      </c>
      <c r="AI105" s="15">
        <f t="shared" si="20"/>
        <v>0</v>
      </c>
      <c r="AJ105" s="15">
        <f t="shared" si="20"/>
        <v>0</v>
      </c>
      <c r="AK105" s="15">
        <f t="shared" si="20"/>
        <v>2</v>
      </c>
      <c r="AL105" s="15">
        <f t="shared" si="20"/>
        <v>10</v>
      </c>
      <c r="AM105" s="15">
        <f t="shared" si="20"/>
        <v>80</v>
      </c>
      <c r="AN105" s="15">
        <v>0</v>
      </c>
      <c r="AO105" s="15">
        <f>IFERROR(IF(求节点([1]各r阵容卡情况!$F$57:$F$73,[1]各r阵容卡情况!G$57:G$73,$C105)&lt;=0,0,求节点([1]各r阵容卡情况!$F$57:$F$73,[1]各r阵容卡情况!G$57:G$73,$C105)),0)</f>
        <v>0</v>
      </c>
      <c r="AP105" s="15">
        <f>IFERROR(IF(求节点([1]各r阵容卡情况!$F$57:$F$73,[1]各r阵容卡情况!H$57:H$73,$C105)&lt;=0,0,求节点([1]各r阵容卡情况!$F$57:$F$73,[1]各r阵容卡情况!H$57:H$73,$C105)),0)</f>
        <v>4</v>
      </c>
      <c r="AQ105" s="15">
        <f>IFERROR(IF(求节点([1]各r阵容卡情况!$F$57:$F$73,[1]各r阵容卡情况!I$57:I$73,$C105)&lt;=0,0,求节点([1]各r阵容卡情况!$F$57:$F$73,[1]各r阵容卡情况!I$57:I$73,$C105)),0)</f>
        <v>20</v>
      </c>
      <c r="AR105" s="15">
        <f>IFERROR(IF(求节点([1]各r阵容卡情况!$F$57:$F$73,[1]各r阵容卡情况!J$57:J$73,$C105)&lt;=0,0,求节点([1]各r阵容卡情况!$F$57:$F$73,[1]各r阵容卡情况!J$57:J$73,$C105)),0)</f>
        <v>0</v>
      </c>
      <c r="AS105" s="15">
        <v>0</v>
      </c>
      <c r="AT105" s="15">
        <f>IFERROR(IF(求节点([1]各r阵容卡情况!$F$57:$F$73,[1]各r阵容卡情况!K$57:K$73,$C105)&lt;=0,0,求节点([1]各r阵容卡情况!$F$57:$F$73,[1]各r阵容卡情况!K$57:K$73,$C105)),0)</f>
        <v>3</v>
      </c>
      <c r="AU105" s="15">
        <f>IFERROR(IF(求节点([1]各r阵容卡情况!$F$57:$F$73,[1]各r阵容卡情况!L$57:L$73,$C105)&lt;=0,0,求节点([1]各r阵容卡情况!$F$57:$F$73,[1]各r阵容卡情况!L$57:L$73,$C105)),0)</f>
        <v>6</v>
      </c>
      <c r="AV105" s="15">
        <f>IFERROR(IF(求节点([1]各r阵容卡情况!$F$57:$F$73,[1]各r阵容卡情况!M$57:M$73,$C105)&lt;=0,0,求节点([1]各r阵容卡情况!$F$57:$F$73,[1]各r阵容卡情况!M$57:M$73,$C105)),0)</f>
        <v>7.0619899126027352</v>
      </c>
      <c r="AW105" s="15">
        <f>IFERROR(IF(求节点([1]各r阵容卡情况!$F$57:$F$73,[1]各r阵容卡情况!N$57:N$73,$C105)&lt;=0,0,求节点([1]各r阵容卡情况!$F$57:$F$73,[1]各r阵容卡情况!N$57:N$73,$C105)),0)</f>
        <v>6.2831252805480986</v>
      </c>
      <c r="AX105" s="15">
        <f t="shared" si="21"/>
        <v>0</v>
      </c>
      <c r="AY105" s="15">
        <f t="shared" si="21"/>
        <v>15</v>
      </c>
      <c r="AZ105" s="15">
        <f t="shared" si="21"/>
        <v>40</v>
      </c>
      <c r="BA105" s="15">
        <f t="shared" si="21"/>
        <v>72</v>
      </c>
      <c r="BB105" s="15">
        <f t="shared" si="21"/>
        <v>98</v>
      </c>
      <c r="BC105" s="15">
        <v>0</v>
      </c>
      <c r="BD105" s="15">
        <f>IFERROR(IF(求节点([1]各r阵容卡情况!$F$57:$F$73,[1]各r阵容卡情况!S$57:S$73,$C105)&lt;=0,0,求节点([1]各r阵容卡情况!$F$57:$F$73,[1]各r阵容卡情况!S$57:S$73,$C105)),0)</f>
        <v>3.7057012529036699</v>
      </c>
      <c r="BE105" s="15">
        <f>IFERROR(IF(求节点([1]各r阵容卡情况!$F$57:$F$73,[1]各r阵容卡情况!T$57:T$73,$C105)&lt;=0,0,求节点([1]各r阵容卡情况!$F$57:$F$73,[1]各r阵容卡情况!T$57:T$73,$C105)),0)</f>
        <v>3.7057012529036699</v>
      </c>
      <c r="BF105" s="15">
        <f>IFERROR(IF(求节点([1]各r阵容卡情况!$F$57:$F$73,[1]各r阵容卡情况!U$57:U$73,$C105)&lt;=0,0,求节点([1]各r阵容卡情况!$F$57:$F$73,[1]各r阵容卡情况!U$57:U$73,$C105)),0)</f>
        <v>3.7057012529036699</v>
      </c>
      <c r="BG105" s="15">
        <f>IFERROR(IF(求节点([1]各r阵容卡情况!$F$57:$F$73,[1]各r阵容卡情况!V$57:V$73,$C105)&lt;=0,0,求节点([1]各r阵容卡情况!$F$57:$F$73,[1]各r阵容卡情况!V$57:V$73,$C105)),0)</f>
        <v>3.7057012529036699</v>
      </c>
      <c r="BH105" s="15">
        <f t="shared" si="29"/>
        <v>10</v>
      </c>
      <c r="BI105" s="15">
        <f t="shared" si="29"/>
        <v>10</v>
      </c>
      <c r="BJ105" s="15">
        <f t="shared" si="30"/>
        <v>60</v>
      </c>
      <c r="BK105" s="15">
        <f t="shared" si="31"/>
        <v>80</v>
      </c>
      <c r="BL105" s="15">
        <f t="shared" si="31"/>
        <v>80</v>
      </c>
      <c r="BM105" s="15">
        <v>0</v>
      </c>
      <c r="BN105" s="15">
        <f>IFERROR(IF(求节点([1]各r阵容卡情况!$F$57:$F$73,[1]各r阵容卡情况!AA$57:AA$73,$C105)&lt;=0,0,求节点([1]各r阵容卡情况!$F$57:$F$73,[1]各r阵容卡情况!AA$57:AA$73,$C105)),0)</f>
        <v>0</v>
      </c>
      <c r="BO105" s="15">
        <f>IFERROR(IF(求节点([1]各r阵容卡情况!$F$57:$F$73,[1]各r阵容卡情况!AB$57:AB$73,$C105)&lt;=0,0,求节点([1]各r阵容卡情况!$F$57:$F$73,[1]各r阵容卡情况!AB$57:AB$73,$C105)),0)</f>
        <v>2</v>
      </c>
      <c r="BP105" s="15">
        <f>IFERROR(IF(求节点([1]各r阵容卡情况!$F$57:$F$73,[1]各r阵容卡情况!AC$57:AC$73,$C105)&lt;=0,0,求节点([1]各r阵容卡情况!$F$57:$F$73,[1]各r阵容卡情况!AC$57:AC$73,$C105)),0)</f>
        <v>2</v>
      </c>
      <c r="BQ105" s="15">
        <f>IFERROR(IF(求节点([1]各r阵容卡情况!$F$57:$F$73,[1]各r阵容卡情况!AD$57:AD$73,$C105)&lt;=0,0,求节点([1]各r阵容卡情况!$F$57:$F$73,[1]各r阵容卡情况!AD$57:AD$73,$C105)),0)</f>
        <v>2</v>
      </c>
      <c r="BR105" s="15">
        <f t="shared" si="22"/>
        <v>0</v>
      </c>
      <c r="BS105" s="15">
        <f t="shared" si="22"/>
        <v>0</v>
      </c>
      <c r="BT105" s="15">
        <f t="shared" si="22"/>
        <v>4</v>
      </c>
      <c r="BU105" s="15">
        <f t="shared" si="22"/>
        <v>30</v>
      </c>
      <c r="BV105" s="15">
        <f t="shared" si="22"/>
        <v>80</v>
      </c>
      <c r="CH105" s="27">
        <f t="shared" si="23"/>
        <v>0</v>
      </c>
      <c r="CI105" s="27">
        <f t="shared" si="23"/>
        <v>0</v>
      </c>
      <c r="CJ105" s="27">
        <f t="shared" si="23"/>
        <v>4</v>
      </c>
      <c r="CK105" s="27">
        <f t="shared" si="23"/>
        <v>20</v>
      </c>
      <c r="CL105" s="27">
        <f t="shared" si="23"/>
        <v>0</v>
      </c>
    </row>
  </sheetData>
  <mergeCells count="17">
    <mergeCell ref="BC4:BG4"/>
    <mergeCell ref="BH4:BL4"/>
    <mergeCell ref="BM4:BQ4"/>
    <mergeCell ref="CH4:CL4"/>
    <mergeCell ref="BR4:BV4"/>
    <mergeCell ref="E3:AM3"/>
    <mergeCell ref="AN3:BV3"/>
    <mergeCell ref="E4:I4"/>
    <mergeCell ref="J4:N4"/>
    <mergeCell ref="O4:S4"/>
    <mergeCell ref="T4:X4"/>
    <mergeCell ref="Y4:AC4"/>
    <mergeCell ref="AD4:AH4"/>
    <mergeCell ref="AI4:AM4"/>
    <mergeCell ref="AN4:AR4"/>
    <mergeCell ref="AS4:AW4"/>
    <mergeCell ref="AX4:BB4"/>
  </mergeCells>
  <phoneticPr fontId="2"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E143-6D8F-4912-8933-C7C6500D0BC5}">
  <sheetPr codeName="Sheet5"/>
  <dimension ref="C3:CL105"/>
  <sheetViews>
    <sheetView topLeftCell="AL1" workbookViewId="0">
      <selection activeCell="BW6" sqref="BW6"/>
    </sheetView>
  </sheetViews>
  <sheetFormatPr defaultRowHeight="11.25" x14ac:dyDescent="0.15"/>
  <cols>
    <col min="1" max="3" width="9" style="14"/>
    <col min="4" max="4" width="11.375" style="14" bestFit="1" customWidth="1"/>
    <col min="5" max="74" width="4.625" style="14" customWidth="1"/>
    <col min="75" max="77" width="9" style="14"/>
    <col min="78" max="78" width="13.875" style="14" bestFit="1" customWidth="1"/>
    <col min="79" max="85" width="9" style="14"/>
    <col min="86" max="90" width="9" style="27"/>
    <col min="91" max="16384" width="9" style="14"/>
  </cols>
  <sheetData>
    <row r="3" spans="3:90" x14ac:dyDescent="0.15">
      <c r="E3" s="37" t="s">
        <v>86</v>
      </c>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t="s">
        <v>87</v>
      </c>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CA3" s="14">
        <v>1</v>
      </c>
      <c r="CB3" s="14">
        <v>2</v>
      </c>
      <c r="CC3" s="14">
        <v>3</v>
      </c>
      <c r="CD3" s="14">
        <v>4</v>
      </c>
      <c r="CE3" s="14">
        <v>5</v>
      </c>
    </row>
    <row r="4" spans="3:90" x14ac:dyDescent="0.15">
      <c r="E4" s="37" t="s">
        <v>73</v>
      </c>
      <c r="F4" s="37"/>
      <c r="G4" s="37"/>
      <c r="H4" s="37"/>
      <c r="I4" s="37"/>
      <c r="J4" s="37" t="s">
        <v>57</v>
      </c>
      <c r="K4" s="37"/>
      <c r="L4" s="37"/>
      <c r="M4" s="37"/>
      <c r="N4" s="37"/>
      <c r="O4" s="37" t="s">
        <v>72</v>
      </c>
      <c r="P4" s="37"/>
      <c r="Q4" s="37"/>
      <c r="R4" s="37"/>
      <c r="S4" s="37"/>
      <c r="T4" s="37" t="s">
        <v>56</v>
      </c>
      <c r="U4" s="37"/>
      <c r="V4" s="37"/>
      <c r="W4" s="37"/>
      <c r="X4" s="37"/>
      <c r="Y4" s="37" t="s">
        <v>58</v>
      </c>
      <c r="Z4" s="37"/>
      <c r="AA4" s="37"/>
      <c r="AB4" s="37"/>
      <c r="AC4" s="37"/>
      <c r="AD4" s="37" t="s">
        <v>59</v>
      </c>
      <c r="AE4" s="37"/>
      <c r="AF4" s="37"/>
      <c r="AG4" s="37"/>
      <c r="AH4" s="37"/>
      <c r="AI4" s="37" t="s">
        <v>80</v>
      </c>
      <c r="AJ4" s="37"/>
      <c r="AK4" s="37"/>
      <c r="AL4" s="37"/>
      <c r="AM4" s="37"/>
      <c r="AN4" s="37" t="s">
        <v>75</v>
      </c>
      <c r="AO4" s="37"/>
      <c r="AP4" s="37"/>
      <c r="AQ4" s="37"/>
      <c r="AR4" s="37"/>
      <c r="AS4" s="37" t="s">
        <v>76</v>
      </c>
      <c r="AT4" s="37"/>
      <c r="AU4" s="37"/>
      <c r="AV4" s="37"/>
      <c r="AW4" s="37"/>
      <c r="AX4" s="37" t="s">
        <v>72</v>
      </c>
      <c r="AY4" s="37"/>
      <c r="AZ4" s="37"/>
      <c r="BA4" s="37"/>
      <c r="BB4" s="37"/>
      <c r="BC4" s="37" t="s">
        <v>81</v>
      </c>
      <c r="BD4" s="37"/>
      <c r="BE4" s="37"/>
      <c r="BF4" s="37"/>
      <c r="BG4" s="37"/>
      <c r="BH4" s="37" t="s">
        <v>82</v>
      </c>
      <c r="BI4" s="37"/>
      <c r="BJ4" s="37"/>
      <c r="BK4" s="37"/>
      <c r="BL4" s="37"/>
      <c r="BM4" s="37" t="s">
        <v>83</v>
      </c>
      <c r="BN4" s="37"/>
      <c r="BO4" s="37"/>
      <c r="BP4" s="37"/>
      <c r="BQ4" s="37"/>
      <c r="BR4" s="37" t="s">
        <v>80</v>
      </c>
      <c r="BS4" s="37"/>
      <c r="BT4" s="37"/>
      <c r="BU4" s="37"/>
      <c r="BV4" s="37"/>
      <c r="BZ4" s="14" t="s">
        <v>65</v>
      </c>
      <c r="CA4" s="14" t="s">
        <v>66</v>
      </c>
      <c r="CB4" s="14" t="s">
        <v>67</v>
      </c>
      <c r="CC4" s="14" t="s">
        <v>68</v>
      </c>
      <c r="CD4" s="14" t="s">
        <v>69</v>
      </c>
      <c r="CE4" s="14" t="s">
        <v>70</v>
      </c>
      <c r="CH4" s="37" t="s">
        <v>149</v>
      </c>
      <c r="CI4" s="37"/>
      <c r="CJ4" s="37"/>
      <c r="CK4" s="37"/>
      <c r="CL4" s="37"/>
    </row>
    <row r="5" spans="3:90" x14ac:dyDescent="0.15">
      <c r="C5" s="14" t="s">
        <v>166</v>
      </c>
      <c r="D5" s="14" t="s">
        <v>74</v>
      </c>
      <c r="E5" s="14" t="s">
        <v>60</v>
      </c>
      <c r="F5" s="14" t="s">
        <v>61</v>
      </c>
      <c r="G5" s="14" t="s">
        <v>62</v>
      </c>
      <c r="H5" s="14" t="s">
        <v>63</v>
      </c>
      <c r="I5" s="14" t="s">
        <v>64</v>
      </c>
      <c r="J5" s="14" t="s">
        <v>60</v>
      </c>
      <c r="K5" s="14" t="s">
        <v>61</v>
      </c>
      <c r="L5" s="14" t="s">
        <v>62</v>
      </c>
      <c r="M5" s="14" t="s">
        <v>63</v>
      </c>
      <c r="N5" s="14" t="s">
        <v>64</v>
      </c>
      <c r="O5" s="14" t="s">
        <v>60</v>
      </c>
      <c r="P5" s="14" t="s">
        <v>61</v>
      </c>
      <c r="Q5" s="14" t="s">
        <v>62</v>
      </c>
      <c r="R5" s="14" t="s">
        <v>63</v>
      </c>
      <c r="S5" s="14" t="s">
        <v>64</v>
      </c>
      <c r="T5" s="14" t="s">
        <v>60</v>
      </c>
      <c r="U5" s="14" t="s">
        <v>61</v>
      </c>
      <c r="V5" s="14" t="s">
        <v>62</v>
      </c>
      <c r="W5" s="14" t="s">
        <v>63</v>
      </c>
      <c r="X5" s="14" t="s">
        <v>64</v>
      </c>
      <c r="Y5" s="14" t="s">
        <v>60</v>
      </c>
      <c r="Z5" s="14" t="s">
        <v>61</v>
      </c>
      <c r="AA5" s="14" t="s">
        <v>62</v>
      </c>
      <c r="AB5" s="14" t="s">
        <v>63</v>
      </c>
      <c r="AC5" s="14" t="s">
        <v>64</v>
      </c>
      <c r="AD5" s="14" t="s">
        <v>60</v>
      </c>
      <c r="AE5" s="14" t="s">
        <v>61</v>
      </c>
      <c r="AF5" s="14" t="s">
        <v>62</v>
      </c>
      <c r="AG5" s="14" t="s">
        <v>63</v>
      </c>
      <c r="AH5" s="14" t="s">
        <v>64</v>
      </c>
      <c r="AI5" s="14" t="s">
        <v>60</v>
      </c>
      <c r="AJ5" s="14" t="s">
        <v>61</v>
      </c>
      <c r="AK5" s="14" t="s">
        <v>62</v>
      </c>
      <c r="AL5" s="14" t="s">
        <v>63</v>
      </c>
      <c r="AM5" s="14" t="s">
        <v>64</v>
      </c>
      <c r="AN5" s="14" t="s">
        <v>60</v>
      </c>
      <c r="AO5" s="14" t="s">
        <v>61</v>
      </c>
      <c r="AP5" s="14" t="s">
        <v>62</v>
      </c>
      <c r="AQ5" s="14" t="s">
        <v>63</v>
      </c>
      <c r="AR5" s="14" t="s">
        <v>64</v>
      </c>
      <c r="AS5" s="14" t="s">
        <v>60</v>
      </c>
      <c r="AT5" s="14" t="s">
        <v>61</v>
      </c>
      <c r="AU5" s="14" t="s">
        <v>62</v>
      </c>
      <c r="AV5" s="14" t="s">
        <v>63</v>
      </c>
      <c r="AW5" s="14" t="s">
        <v>64</v>
      </c>
      <c r="AX5" s="14" t="s">
        <v>60</v>
      </c>
      <c r="AY5" s="14" t="s">
        <v>61</v>
      </c>
      <c r="AZ5" s="14" t="s">
        <v>62</v>
      </c>
      <c r="BA5" s="14" t="s">
        <v>63</v>
      </c>
      <c r="BB5" s="14" t="s">
        <v>64</v>
      </c>
      <c r="BC5" s="14" t="s">
        <v>60</v>
      </c>
      <c r="BD5" s="14" t="s">
        <v>61</v>
      </c>
      <c r="BE5" s="14" t="s">
        <v>62</v>
      </c>
      <c r="BF5" s="14" t="s">
        <v>63</v>
      </c>
      <c r="BG5" s="14" t="s">
        <v>64</v>
      </c>
      <c r="BH5" s="14" t="s">
        <v>60</v>
      </c>
      <c r="BI5" s="14" t="s">
        <v>61</v>
      </c>
      <c r="BJ5" s="14" t="s">
        <v>62</v>
      </c>
      <c r="BK5" s="14" t="s">
        <v>63</v>
      </c>
      <c r="BL5" s="14" t="s">
        <v>64</v>
      </c>
      <c r="BM5" s="14" t="s">
        <v>60</v>
      </c>
      <c r="BN5" s="14" t="s">
        <v>61</v>
      </c>
      <c r="BO5" s="14" t="s">
        <v>62</v>
      </c>
      <c r="BP5" s="14" t="s">
        <v>63</v>
      </c>
      <c r="BQ5" s="14" t="s">
        <v>64</v>
      </c>
      <c r="BR5" s="14" t="s">
        <v>60</v>
      </c>
      <c r="BS5" s="14" t="s">
        <v>61</v>
      </c>
      <c r="BT5" s="14" t="s">
        <v>62</v>
      </c>
      <c r="BU5" s="14" t="s">
        <v>63</v>
      </c>
      <c r="BV5" s="14" t="s">
        <v>64</v>
      </c>
      <c r="BZ5" s="14">
        <v>0</v>
      </c>
      <c r="CA5" s="14">
        <f>非R武将!CA5</f>
        <v>0</v>
      </c>
      <c r="CB5" s="26">
        <f>非R武将!CB5</f>
        <v>6</v>
      </c>
      <c r="CC5" s="26">
        <f>非R武将!CC5</f>
        <v>10</v>
      </c>
      <c r="CD5" s="26">
        <f>非R武将!CD5</f>
        <v>22</v>
      </c>
      <c r="CE5" s="26">
        <f>非R武将!CE5</f>
        <v>50</v>
      </c>
      <c r="CH5" s="27" t="s">
        <v>60</v>
      </c>
      <c r="CI5" s="27" t="s">
        <v>61</v>
      </c>
      <c r="CJ5" s="27" t="s">
        <v>62</v>
      </c>
      <c r="CK5" s="27" t="s">
        <v>63</v>
      </c>
      <c r="CL5" s="27" t="s">
        <v>64</v>
      </c>
    </row>
    <row r="6" spans="3:90" x14ac:dyDescent="0.15">
      <c r="C6" s="14">
        <v>1</v>
      </c>
      <c r="D6" s="14">
        <v>3</v>
      </c>
      <c r="E6" s="14">
        <f>IFERROR(IF(求节点([1]基础状态预期!$D$197:$D$235,[1]基础状态预期!F$197:F$235,$C6)&lt;=0,0,求节点([1]基础状态预期!$D$197:$D$235,[1]基础状态预期!F$197:F$235,$C6)),0)</f>
        <v>0</v>
      </c>
      <c r="F6" s="14">
        <f>IFERROR(IF(求节点([1]基础状态预期!$D$197:$D$235,[1]基础状态预期!G$197:G$235,$C6)&lt;=0,0,求节点([1]基础状态预期!$D$197:$D$235,[1]基础状态预期!G$197:G$235,$C6)),0)</f>
        <v>0</v>
      </c>
      <c r="G6" s="14">
        <f>IFERROR(IF(求节点([1]基础状态预期!$D$197:$D$235,[1]基础状态预期!H$197:H$235,$C6)&lt;=0,0,求节点([1]基础状态预期!$D$197:$D$235,[1]基础状态预期!H$197:H$235,$C6)),0)</f>
        <v>0</v>
      </c>
      <c r="H6" s="14">
        <f>IFERROR(IF(求节点([1]基础状态预期!$D$197:$D$235,[1]基础状态预期!I$197:I$235,$C6)&lt;=0,0,求节点([1]基础状态预期!$D$197:$D$235,[1]基础状态预期!I$197:I$235,$C6)),0)</f>
        <v>0.59758158434440478</v>
      </c>
      <c r="I6" s="14">
        <f>IFERROR(IF(求节点([1]基础状态预期!$D$197:$D$235,[1]基础状态预期!J$197:J$235,$C6)&lt;=0,0,求节点([1]基础状态预期!$D$197:$D$235,[1]基础状态预期!J$197:J$235,$C6)),0)</f>
        <v>0</v>
      </c>
      <c r="J6" s="14">
        <f>IFERROR(IF(求节点([1]基础状态预期!$D$197:$D$235,[1]基础状态预期!K$197:K$235,$C6)&lt;=0,0,求节点([1]基础状态预期!$D$197:$D$235,[1]基础状态预期!K$197:K$235,$C6)),0)</f>
        <v>0</v>
      </c>
      <c r="K6" s="14">
        <f>IFERROR(IF(求节点([1]基础状态预期!$D$197:$D$235,[1]基础状态预期!L$197:L$235,$C6)&lt;=0,0,求节点([1]基础状态预期!$D$197:$D$235,[1]基础状态预期!L$197:L$235,$C6)),0)</f>
        <v>0</v>
      </c>
      <c r="L6" s="14">
        <f>IFERROR(IF(求节点([1]基础状态预期!$D$197:$D$235,[1]基础状态预期!M$197:M$235,$C6)&lt;=0,0,求节点([1]基础状态预期!$D$197:$D$235,[1]基础状态预期!M$197:M$235,$C6)),0)</f>
        <v>0</v>
      </c>
      <c r="M6" s="14">
        <f>IFERROR(IF(求节点([1]基础状态预期!$D$197:$D$235,[1]基础状态预期!N$197:N$235,$C6)&lt;=0,0,求节点([1]基础状态预期!$D$197:$D$235,[1]基础状态预期!N$197:N$235,$C6)),0)</f>
        <v>0</v>
      </c>
      <c r="N6" s="14">
        <f>IFERROR(IF(求节点([1]基础状态预期!$D$197:$D$235,[1]基础状态预期!O$197:O$235,$C6)&lt;=0,0,求节点([1]基础状态预期!$D$197:$D$235,[1]基础状态预期!O$197:O$235,$C6)),0)</f>
        <v>0</v>
      </c>
      <c r="O6" s="14">
        <f t="shared" ref="O6:O37" si="0">INDEX($CA$5:$CE$12,MATCH(J6,$BZ$5:$BZ$12,1),MATCH(O$5,$CA$4:$CE$4,0))</f>
        <v>0</v>
      </c>
      <c r="P6" s="14">
        <f t="shared" ref="P6:P37" si="1">INDEX($CA$5:$CE$12,MATCH(K6,$BZ$5:$BZ$12,1),MATCH(P$5,$CA$4:$CE$4,0))</f>
        <v>6</v>
      </c>
      <c r="Q6" s="14">
        <f t="shared" ref="Q6:Q37" si="2">INDEX($CA$5:$CE$12,MATCH(L6,$BZ$5:$BZ$12,1),MATCH(Q$5,$CA$4:$CE$4,0))</f>
        <v>10</v>
      </c>
      <c r="R6" s="14">
        <f t="shared" ref="R6:R37" si="3">INDEX($CA$5:$CE$12,MATCH(M6,$BZ$5:$BZ$12,1),MATCH(R$5,$CA$4:$CE$4,0))</f>
        <v>22</v>
      </c>
      <c r="S6" s="14">
        <f t="shared" ref="S6:S37" si="4">INDEX($CA$5:$CE$12,MATCH(N6,$BZ$5:$BZ$12,1),MATCH(S$5,$CA$4:$CE$4,0))</f>
        <v>50</v>
      </c>
      <c r="T6" s="14">
        <f>IFERROR(IF(求节点([1]基础状态预期!$D$197:$D$235,[1]基础状态预期!P$197:P$235,$C6)&lt;=0,0,求节点([1]基础状态预期!$D$197:$D$235,[1]基础状态预期!P$197:P$235,$C6)),0)</f>
        <v>0</v>
      </c>
      <c r="U6" s="14">
        <f>IFERROR(IF(求节点([1]基础状态预期!$D$197:$D$235,[1]基础状态预期!Q$197:Q$235,$C6)&lt;=0,0,求节点([1]基础状态预期!$D$197:$D$235,[1]基础状态预期!Q$197:Q$235,$C6)),0)</f>
        <v>0</v>
      </c>
      <c r="V6" s="14">
        <f>IFERROR(IF(求节点([1]基础状态预期!$D$197:$D$235,[1]基础状态预期!R$197:R$235,$C6)&lt;=0,0,求节点([1]基础状态预期!$D$197:$D$235,[1]基础状态预期!R$197:R$235,$C6)),0)</f>
        <v>0</v>
      </c>
      <c r="W6" s="14">
        <f>IFERROR(IF(求节点([1]基础状态预期!$D$197:$D$235,[1]基础状态预期!S$197:S$235,$C6)&lt;=0,0,求节点([1]基础状态预期!$D$197:$D$235,[1]基础状态预期!S$197:S$235,$C6)),0)</f>
        <v>4.0000000000000036E-2</v>
      </c>
      <c r="X6" s="14">
        <f>IFERROR(IF(求节点([1]基础状态预期!$D$197:$D$235,[1]基础状态预期!T$197:T$235,$C6)&lt;=0,0,求节点([1]基础状态预期!$D$197:$D$235,[1]基础状态预期!T$197:T$235,$C6)),0)</f>
        <v>0</v>
      </c>
      <c r="Y6" s="14">
        <f>IFERROR(IF(求节点([1]基础状态预期!$D$197:$D$235,[1]基础状态预期!U$197:U$235,$C6)&lt;=0,0,求节点([1]基础状态预期!$D$197:$D$235,[1]基础状态预期!U$197:U$235,$C6)),0)</f>
        <v>0</v>
      </c>
      <c r="Z6" s="14">
        <f>IFERROR(IF(求节点([1]基础状态预期!$D$197:$D$235,[1]基础状态预期!V$197:V$235,$C6)&lt;=0,0,求节点([1]基础状态预期!$D$197:$D$235,[1]基础状态预期!V$197:V$235,$C6)),0)</f>
        <v>0</v>
      </c>
      <c r="AA6" s="14">
        <f>IFERROR(IF(求节点([1]基础状态预期!$D$197:$D$235,[1]基础状态预期!W$197:W$235,$C6)&lt;=0,0,求节点([1]基础状态预期!$D$197:$D$235,[1]基础状态预期!W$197:W$235,$C6)),0)</f>
        <v>0</v>
      </c>
      <c r="AB6" s="14">
        <f>IFERROR(IF(求节点([1]基础状态预期!$D$197:$D$235,[1]基础状态预期!X$197:X$235,$C6)&lt;=0,0,求节点([1]基础状态预期!$D$197:$D$235,[1]基础状态预期!X$197:X$235,$C6)),0)</f>
        <v>2</v>
      </c>
      <c r="AC6" s="14">
        <f>IFERROR(IF(求节点([1]基础状态预期!$D$197:$D$235,[1]基础状态预期!Y$197:Y$235,$C6)&lt;=0,0,求节点([1]基础状态预期!$D$197:$D$235,[1]基础状态预期!Y$197:Y$235,$C6)),0)</f>
        <v>0</v>
      </c>
      <c r="AD6" s="14">
        <f>IFERROR(IF(求节点([1]基础状态预期!$D$197:$D$235,[1]基础状态预期!Z$197:Z$235,$C6)&lt;=0,0,求节点([1]基础状态预期!$D$197:$D$235,[1]基础状态预期!Z$197:Z$235,$C6)),0)</f>
        <v>0</v>
      </c>
      <c r="AE6" s="14">
        <f>IFERROR(IF(求节点([1]基础状态预期!$D$197:$D$235,[1]基础状态预期!AA$197:AA$235,$C6)&lt;=0,0,求节点([1]基础状态预期!$D$197:$D$235,[1]基础状态预期!AA$197:AA$235,$C6)),0)</f>
        <v>0</v>
      </c>
      <c r="AF6" s="14">
        <f>IFERROR(IF(求节点([1]基础状态预期!$D$197:$D$235,[1]基础状态预期!AB$197:AB$235,$C6)&lt;=0,0,求节点([1]基础状态预期!$D$197:$D$235,[1]基础状态预期!AB$197:AB$235,$C6)),0)</f>
        <v>0</v>
      </c>
      <c r="AG6" s="14">
        <f>IFERROR(IF(求节点([1]基础状态预期!$D$197:$D$235,[1]基础状态预期!AC$197:AC$235,$C6)&lt;=0,0,求节点([1]基础状态预期!$D$197:$D$235,[1]基础状态预期!AC$197:AC$235,$C6)),0)</f>
        <v>3.3679436904922089E-2</v>
      </c>
      <c r="AH6" s="14">
        <f>IFERROR(IF(求节点([1]基础状态预期!$D$197:$D$235,[1]基础状态预期!AD$197:AD$235,$C6)&lt;=0,0,求节点([1]基础状态预期!$D$197:$D$235,[1]基础状态预期!AD$197:AD$235,$C6)),0)</f>
        <v>0</v>
      </c>
      <c r="AI6" s="14">
        <f>INDEX($CA$16:$CE$18,MATCH(AD6,$BZ$16:$BZ$18,1),MATCH(AI$5,$CA$15:$CE$15,0))</f>
        <v>0</v>
      </c>
      <c r="AJ6" s="14">
        <f t="shared" ref="AJ6:AM21" si="5">INDEX($CA$16:$CE$18,MATCH(AE6,$BZ$16:$BZ$18,1),MATCH(AJ$5,$CA$15:$CE$15,0))</f>
        <v>0</v>
      </c>
      <c r="AK6" s="14">
        <f t="shared" si="5"/>
        <v>0</v>
      </c>
      <c r="AL6" s="14">
        <f t="shared" si="5"/>
        <v>0</v>
      </c>
      <c r="AM6" s="14">
        <f t="shared" si="5"/>
        <v>0</v>
      </c>
      <c r="AN6" s="14">
        <v>0</v>
      </c>
      <c r="AO6" s="14">
        <f>IFERROR(IF(求节点([1]各r阵容卡情况!$F$103:$F$119,[1]各r阵容卡情况!G$103:G$119,$C6)&lt;=0,0,求节点([1]各r阵容卡情况!$F$103:$F$119,[1]各r阵容卡情况!G$103:G$119,$C6)),0)</f>
        <v>0.49798465362033717</v>
      </c>
      <c r="AP6" s="14">
        <f>IFERROR(IF(求节点([1]各r阵容卡情况!$F$103:$F$119,[1]各r阵容卡情况!H$103:H$119,$C6)&lt;=0,0,求节点([1]各r阵容卡情况!$F$103:$F$119,[1]各r阵容卡情况!H$103:H$119,$C6)),0)</f>
        <v>9.9596930724067501E-2</v>
      </c>
      <c r="AQ6" s="14">
        <f>IFERROR(IF(求节点([1]各r阵容卡情况!$F$103:$F$119,[1]各r阵容卡情况!I$103:I$119,$C6)&lt;=0,0,求节点([1]各r阵容卡情况!$F$103:$F$119,[1]各r阵容卡情况!I$103:I$119,$C6)),0)</f>
        <v>0</v>
      </c>
      <c r="AR6" s="14">
        <f>IFERROR(IF(求节点([1]各r阵容卡情况!$F$103:$F$119,[1]各r阵容卡情况!J$103:J$119,$C6)&lt;=0,0,求节点([1]各r阵容卡情况!$F$103:$F$119,[1]各r阵容卡情况!J$103:J$119,$C6)),0)</f>
        <v>0</v>
      </c>
      <c r="AS6" s="14">
        <v>0</v>
      </c>
      <c r="AT6" s="14">
        <f>IFERROR(IF(求节点([1]各r阵容卡情况!$F$103:$F$119,[1]各r阵容卡情况!K$103:K$119,$C6)&lt;=0,0,求节点([1]各r阵容卡情况!$F$103:$F$119,[1]各r阵容卡情况!K$103:K$119,$C6)),0)</f>
        <v>0.29879079217220239</v>
      </c>
      <c r="AU6" s="14">
        <f>IFERROR(IF(求节点([1]各r阵容卡情况!$F$103:$F$119,[1]各r阵容卡情况!L$103:L$119,$C6)&lt;=0,0,求节点([1]各r阵容卡情况!$F$103:$F$119,[1]各r阵容卡情况!L$103:L$119,$C6)),0)</f>
        <v>0.26894716970515686</v>
      </c>
      <c r="AV6" s="14">
        <f>IFERROR(IF(求节点([1]各r阵容卡情况!$F$103:$F$119,[1]各r阵容卡情况!M$103:M$119,$C6)&lt;=0,0,求节点([1]各r阵容卡情况!$F$103:$F$119,[1]各r阵容卡情况!M$103:M$119,$C6)),0)</f>
        <v>0</v>
      </c>
      <c r="AW6" s="14">
        <f>IFERROR(IF(求节点([1]各r阵容卡情况!$F$103:$F$119,[1]各r阵容卡情况!N$103:N$119,$C6)&lt;=0,0,求节点([1]各r阵容卡情况!$F$103:$F$119,[1]各r阵容卡情况!N$103:N$119,$C6)),0)</f>
        <v>0</v>
      </c>
      <c r="AX6" s="14">
        <f t="shared" ref="AX6" si="6">INDEX($CA$5:$CE$12,MATCH(AS6,$BZ$5:$BZ$12,1),MATCH(AX$5,$CA$4:$CE$4,0))</f>
        <v>0</v>
      </c>
      <c r="AY6" s="14">
        <f t="shared" ref="AY6" si="7">INDEX($CA$5:$CE$12,MATCH(AT6,$BZ$5:$BZ$12,1),MATCH(AY$5,$CA$4:$CE$4,0))</f>
        <v>6</v>
      </c>
      <c r="AZ6" s="14">
        <f t="shared" ref="AZ6" si="8">INDEX($CA$5:$CE$12,MATCH(AU6,$BZ$5:$BZ$12,1),MATCH(AZ$5,$CA$4:$CE$4,0))</f>
        <v>10</v>
      </c>
      <c r="BA6" s="14">
        <f t="shared" ref="BA6" si="9">INDEX($CA$5:$CE$12,MATCH(AV6,$BZ$5:$BZ$12,1),MATCH(BA$5,$CA$4:$CE$4,0))</f>
        <v>22</v>
      </c>
      <c r="BB6" s="14">
        <f t="shared" ref="BB6" si="10">INDEX($CA$5:$CE$12,MATCH(AW6,$BZ$5:$BZ$12,1),MATCH(BB$5,$CA$4:$CE$4,0))</f>
        <v>50</v>
      </c>
      <c r="BC6" s="14">
        <v>0</v>
      </c>
      <c r="BD6" s="14">
        <f>IFERROR(IF(求节点([1]各r阵容卡情况!$F$103:$F$119,[1]各r阵容卡情况!S$103:S$119,$C6)&lt;=0,0,求节点([1]各r阵容卡情况!$F$103:$F$119,[1]各r阵容卡情况!S$103:S$119,$C6)),0)</f>
        <v>4.0000000000000036E-2</v>
      </c>
      <c r="BE6" s="14">
        <f>IFERROR(IF(求节点([1]各r阵容卡情况!$F$103:$F$119,[1]各r阵容卡情况!T$103:T$119,$C6)&lt;=0,0,求节点([1]各r阵容卡情况!$F$103:$F$119,[1]各r阵容卡情况!T$103:T$119,$C6)),0)</f>
        <v>4.0000000000000036E-2</v>
      </c>
      <c r="BF6" s="14">
        <f>IFERROR(IF(求节点([1]各r阵容卡情况!$F$103:$F$119,[1]各r阵容卡情况!U$103:U$119,$C6)&lt;=0,0,求节点([1]各r阵容卡情况!$F$103:$F$119,[1]各r阵容卡情况!U$103:U$119,$C6)),0)</f>
        <v>4.0000000000000036E-2</v>
      </c>
      <c r="BG6" s="14">
        <f>IFERROR(IF(求节点([1]各r阵容卡情况!$F$103:$F$119,[1]各r阵容卡情况!V$103:V$119,$C6)&lt;=0,0,求节点([1]各r阵容卡情况!$F$103:$F$119,[1]各r阵容卡情况!V$103:V$119,$C6)),0)</f>
        <v>4.0000000000000036E-2</v>
      </c>
      <c r="BH6" s="14">
        <f t="shared" ref="BH6:BI38" si="11">MIN($C6,10)</f>
        <v>1</v>
      </c>
      <c r="BI6" s="14">
        <f t="shared" ref="BI6:BI21" si="12">MIN($C6,10)</f>
        <v>1</v>
      </c>
      <c r="BJ6" s="14">
        <f>MIN($C6,60)</f>
        <v>1</v>
      </c>
      <c r="BK6" s="14">
        <f>MIN($C6,80)</f>
        <v>1</v>
      </c>
      <c r="BL6" s="14">
        <f>MIN($C6,80)</f>
        <v>1</v>
      </c>
      <c r="BM6" s="14">
        <v>0</v>
      </c>
      <c r="BN6" s="14">
        <f>IFERROR(IF(求节点([1]各r阵容卡情况!$F$103:$F$119,[1]各r阵容卡情况!AA$103:AA$119,$C6)&lt;=0,0,求节点([1]各r阵容卡情况!$F$103:$F$119,[1]各r阵容卡情况!AA$103:AA$119,$C6)),0)</f>
        <v>0</v>
      </c>
      <c r="BO6" s="14">
        <f>IFERROR(IF(求节点([1]各r阵容卡情况!$F$103:$F$119,[1]各r阵容卡情况!AB$103:AB$119,$C6)&lt;=0,0,求节点([1]各r阵容卡情况!$F$103:$F$119,[1]各r阵容卡情况!AB$103:AB$119,$C6)),0)</f>
        <v>6.046039138987323E-4</v>
      </c>
      <c r="BP6" s="14">
        <f>IFERROR(IF(求节点([1]各r阵容卡情况!$F$103:$F$119,[1]各r阵容卡情况!AC$103:AC$119,$C6)&lt;=0,0,求节点([1]各r阵容卡情况!$F$103:$F$119,[1]各r阵容卡情况!AC$103:AC$119,$C6)),0)</f>
        <v>6.046039138987323E-4</v>
      </c>
      <c r="BQ6" s="14">
        <f>IFERROR(IF(求节点([1]各r阵容卡情况!$F$103:$F$119,[1]各r阵容卡情况!AD$103:AD$119,$C6)&lt;=0,0,求节点([1]各r阵容卡情况!$F$103:$F$119,[1]各r阵容卡情况!AD$103:AD$119,$C6)),0)</f>
        <v>6.046039138987323E-4</v>
      </c>
      <c r="BR6" s="14">
        <f>INDEX($CA$16:$CE$18,MATCH(BM6,$BZ$16:$BZ$18,1),MATCH(BR$5,$CA$15:$CE$15,0))</f>
        <v>0</v>
      </c>
      <c r="BS6" s="14">
        <f t="shared" ref="BS6:BV21" si="13">INDEX($CA$16:$CE$18,MATCH(BN6,$BZ$16:$BZ$18,1),MATCH(BS$5,$CA$15:$CE$15,0))</f>
        <v>0</v>
      </c>
      <c r="BT6" s="14">
        <f t="shared" si="13"/>
        <v>0</v>
      </c>
      <c r="BU6" s="14">
        <f t="shared" si="13"/>
        <v>0</v>
      </c>
      <c r="BV6" s="14">
        <f t="shared" si="13"/>
        <v>0</v>
      </c>
      <c r="BZ6" s="14">
        <v>1</v>
      </c>
      <c r="CA6" s="26">
        <f>非R武将!CA6</f>
        <v>2</v>
      </c>
      <c r="CB6" s="26">
        <f>非R武将!CB6</f>
        <v>9</v>
      </c>
      <c r="CC6" s="26">
        <f>非R武将!CC6</f>
        <v>15</v>
      </c>
      <c r="CD6" s="26">
        <f>非R武将!CD6</f>
        <v>29</v>
      </c>
      <c r="CE6" s="26">
        <f>非R武将!CE6</f>
        <v>58</v>
      </c>
      <c r="CH6" s="27">
        <f>IFERROR(MIN(($D6-SUM($E6:$I6)),SUM($AN6:$AR6))*AN6/SUM($AN6:$AR6),0)</f>
        <v>0</v>
      </c>
      <c r="CI6" s="28">
        <v>0</v>
      </c>
      <c r="CJ6" s="28">
        <v>0</v>
      </c>
      <c r="CK6" s="28">
        <v>0</v>
      </c>
      <c r="CL6" s="28">
        <v>0</v>
      </c>
    </row>
    <row r="7" spans="3:90" x14ac:dyDescent="0.15">
      <c r="C7" s="14">
        <v>2</v>
      </c>
      <c r="D7" s="14">
        <v>4</v>
      </c>
      <c r="E7" s="32">
        <f>IFERROR(IF(求节点([1]基础状态预期!$D$197:$D$235,[1]基础状态预期!F$197:F$235,$C7)&lt;=0,0,求节点([1]基础状态预期!$D$197:$D$235,[1]基础状态预期!F$197:F$235,$C7)),0)</f>
        <v>0</v>
      </c>
      <c r="F7" s="32">
        <f>IFERROR(IF(求节点([1]基础状态预期!$D$197:$D$235,[1]基础状态预期!G$197:G$235,$C7)&lt;=0,0,求节点([1]基础状态预期!$D$197:$D$235,[1]基础状态预期!G$197:G$235,$C7)),0)</f>
        <v>0</v>
      </c>
      <c r="G7" s="32">
        <f>IFERROR(IF(求节点([1]基础状态预期!$D$197:$D$235,[1]基础状态预期!H$197:H$235,$C7)&lt;=0,0,求节点([1]基础状态预期!$D$197:$D$235,[1]基础状态预期!H$197:H$235,$C7)),0)</f>
        <v>0</v>
      </c>
      <c r="H7" s="32">
        <f>IFERROR(IF(求节点([1]基础状态预期!$D$197:$D$235,[1]基础状态预期!I$197:I$235,$C7)&lt;=0,0,求节点([1]基础状态预期!$D$197:$D$235,[1]基础状态预期!I$197:I$235,$C7)),0)</f>
        <v>1.1951631686888096</v>
      </c>
      <c r="I7" s="32">
        <f>IFERROR(IF(求节点([1]基础状态预期!$D$197:$D$235,[1]基础状态预期!J$197:J$235,$C7)&lt;=0,0,求节点([1]基础状态预期!$D$197:$D$235,[1]基础状态预期!J$197:J$235,$C7)),0)</f>
        <v>0</v>
      </c>
      <c r="J7" s="32">
        <f>IFERROR(IF(求节点([1]基础状态预期!$D$197:$D$235,[1]基础状态预期!K$197:K$235,$C7)&lt;=0,0,求节点([1]基础状态预期!$D$197:$D$235,[1]基础状态预期!K$197:K$235,$C7)),0)</f>
        <v>0</v>
      </c>
      <c r="K7" s="32">
        <f>IFERROR(IF(求节点([1]基础状态预期!$D$197:$D$235,[1]基础状态预期!L$197:L$235,$C7)&lt;=0,0,求节点([1]基础状态预期!$D$197:$D$235,[1]基础状态预期!L$197:L$235,$C7)),0)</f>
        <v>0</v>
      </c>
      <c r="L7" s="32">
        <f>IFERROR(IF(求节点([1]基础状态预期!$D$197:$D$235,[1]基础状态预期!M$197:M$235,$C7)&lt;=0,0,求节点([1]基础状态预期!$D$197:$D$235,[1]基础状态预期!M$197:M$235,$C7)),0)</f>
        <v>0</v>
      </c>
      <c r="M7" s="32">
        <f>IFERROR(IF(求节点([1]基础状态预期!$D$197:$D$235,[1]基础状态预期!N$197:N$235,$C7)&lt;=0,0,求节点([1]基础状态预期!$D$197:$D$235,[1]基础状态预期!N$197:N$235,$C7)),0)</f>
        <v>0</v>
      </c>
      <c r="N7" s="32">
        <f>IFERROR(IF(求节点([1]基础状态预期!$D$197:$D$235,[1]基础状态预期!O$197:O$235,$C7)&lt;=0,0,求节点([1]基础状态预期!$D$197:$D$235,[1]基础状态预期!O$197:O$235,$C7)),0)</f>
        <v>0</v>
      </c>
      <c r="O7" s="14">
        <f t="shared" si="0"/>
        <v>0</v>
      </c>
      <c r="P7" s="14">
        <f t="shared" si="1"/>
        <v>6</v>
      </c>
      <c r="Q7" s="14">
        <f t="shared" si="2"/>
        <v>10</v>
      </c>
      <c r="R7" s="14">
        <f t="shared" si="3"/>
        <v>22</v>
      </c>
      <c r="S7" s="14">
        <f t="shared" si="4"/>
        <v>50</v>
      </c>
      <c r="T7" s="32">
        <f>IFERROR(IF(求节点([1]基础状态预期!$D$197:$D$235,[1]基础状态预期!P$197:P$235,$C7)&lt;=0,0,求节点([1]基础状态预期!$D$197:$D$235,[1]基础状态预期!P$197:P$235,$C7)),0)</f>
        <v>0</v>
      </c>
      <c r="U7" s="32">
        <f>IFERROR(IF(求节点([1]基础状态预期!$D$197:$D$235,[1]基础状态预期!Q$197:Q$235,$C7)&lt;=0,0,求节点([1]基础状态预期!$D$197:$D$235,[1]基础状态预期!Q$197:Q$235,$C7)),0)</f>
        <v>0</v>
      </c>
      <c r="V7" s="32">
        <f>IFERROR(IF(求节点([1]基础状态预期!$D$197:$D$235,[1]基础状态预期!R$197:R$235,$C7)&lt;=0,0,求节点([1]基础状态预期!$D$197:$D$235,[1]基础状态预期!R$197:R$235,$C7)),0)</f>
        <v>0</v>
      </c>
      <c r="W7" s="32">
        <f>IFERROR(IF(求节点([1]基础状态预期!$D$197:$D$235,[1]基础状态预期!S$197:S$235,$C7)&lt;=0,0,求节点([1]基础状态预期!$D$197:$D$235,[1]基础状态预期!S$197:S$235,$C7)),0)</f>
        <v>8.0000000000000016E-2</v>
      </c>
      <c r="X7" s="32">
        <f>IFERROR(IF(求节点([1]基础状态预期!$D$197:$D$235,[1]基础状态预期!T$197:T$235,$C7)&lt;=0,0,求节点([1]基础状态预期!$D$197:$D$235,[1]基础状态预期!T$197:T$235,$C7)),0)</f>
        <v>0</v>
      </c>
      <c r="Y7" s="32">
        <f>IFERROR(IF(求节点([1]基础状态预期!$D$197:$D$235,[1]基础状态预期!U$197:U$235,$C7)&lt;=0,0,求节点([1]基础状态预期!$D$197:$D$235,[1]基础状态预期!U$197:U$235,$C7)),0)</f>
        <v>0</v>
      </c>
      <c r="Z7" s="32">
        <f>IFERROR(IF(求节点([1]基础状态预期!$D$197:$D$235,[1]基础状态预期!V$197:V$235,$C7)&lt;=0,0,求节点([1]基础状态预期!$D$197:$D$235,[1]基础状态预期!V$197:V$235,$C7)),0)</f>
        <v>0</v>
      </c>
      <c r="AA7" s="32">
        <f>IFERROR(IF(求节点([1]基础状态预期!$D$197:$D$235,[1]基础状态预期!W$197:W$235,$C7)&lt;=0,0,求节点([1]基础状态预期!$D$197:$D$235,[1]基础状态预期!W$197:W$235,$C7)),0)</f>
        <v>0</v>
      </c>
      <c r="AB7" s="32">
        <f>IFERROR(IF(求节点([1]基础状态预期!$D$197:$D$235,[1]基础状态预期!X$197:X$235,$C7)&lt;=0,0,求节点([1]基础状态预期!$D$197:$D$235,[1]基础状态预期!X$197:X$235,$C7)),0)</f>
        <v>4</v>
      </c>
      <c r="AC7" s="32">
        <f>IFERROR(IF(求节点([1]基础状态预期!$D$197:$D$235,[1]基础状态预期!Y$197:Y$235,$C7)&lt;=0,0,求节点([1]基础状态预期!$D$197:$D$235,[1]基础状态预期!Y$197:Y$235,$C7)),0)</f>
        <v>0</v>
      </c>
      <c r="AD7" s="32">
        <f>IFERROR(IF(求节点([1]基础状态预期!$D$197:$D$235,[1]基础状态预期!Z$197:Z$235,$C7)&lt;=0,0,求节点([1]基础状态预期!$D$197:$D$235,[1]基础状态预期!Z$197:Z$235,$C7)),0)</f>
        <v>0</v>
      </c>
      <c r="AE7" s="32">
        <f>IFERROR(IF(求节点([1]基础状态预期!$D$197:$D$235,[1]基础状态预期!AA$197:AA$235,$C7)&lt;=0,0,求节点([1]基础状态预期!$D$197:$D$235,[1]基础状态预期!AA$197:AA$235,$C7)),0)</f>
        <v>0</v>
      </c>
      <c r="AF7" s="32">
        <f>IFERROR(IF(求节点([1]基础状态预期!$D$197:$D$235,[1]基础状态预期!AB$197:AB$235,$C7)&lt;=0,0,求节点([1]基础状态预期!$D$197:$D$235,[1]基础状态预期!AB$197:AB$235,$C7)),0)</f>
        <v>0</v>
      </c>
      <c r="AG7" s="32">
        <f>IFERROR(IF(求节点([1]基础状态预期!$D$197:$D$235,[1]基础状态预期!AC$197:AC$235,$C7)&lt;=0,0,求节点([1]基础状态预期!$D$197:$D$235,[1]基础状态预期!AC$197:AC$235,$C7)),0)</f>
        <v>6.7358873809844177E-2</v>
      </c>
      <c r="AH7" s="32">
        <f>IFERROR(IF(求节点([1]基础状态预期!$D$197:$D$235,[1]基础状态预期!AD$197:AD$235,$C7)&lt;=0,0,求节点([1]基础状态预期!$D$197:$D$235,[1]基础状态预期!AD$197:AD$235,$C7)),0)</f>
        <v>0</v>
      </c>
      <c r="AI7" s="14">
        <f t="shared" ref="AI7:AM69" si="14">INDEX($CA$16:$CE$18,MATCH(AD7,$BZ$16:$BZ$18,1),MATCH(AI$5,$CA$15:$CE$15,0))</f>
        <v>0</v>
      </c>
      <c r="AJ7" s="14">
        <f t="shared" si="5"/>
        <v>0</v>
      </c>
      <c r="AK7" s="14">
        <f t="shared" si="5"/>
        <v>0</v>
      </c>
      <c r="AL7" s="14">
        <f t="shared" si="5"/>
        <v>0</v>
      </c>
      <c r="AM7" s="14">
        <f t="shared" si="5"/>
        <v>0</v>
      </c>
      <c r="AN7" s="14">
        <v>0</v>
      </c>
      <c r="AO7" s="14">
        <f>IFERROR(IF(求节点([1]各r阵容卡情况!$F$103:$F$119,[1]各r阵容卡情况!G$103:G$119,$C7)&lt;=0,0,求节点([1]各r阵容卡情况!$F$103:$F$119,[1]各r阵容卡情况!G$103:G$119,$C7)),0)</f>
        <v>0.99596930724067523</v>
      </c>
      <c r="AP7" s="14">
        <f>IFERROR(IF(求节点([1]各r阵容卡情况!$F$103:$F$119,[1]各r阵容卡情况!H$103:H$119,$C7)&lt;=0,0,求节点([1]各r阵容卡情况!$F$103:$F$119,[1]各r阵容卡情况!H$103:H$119,$C7)),0)</f>
        <v>0.199193861448135</v>
      </c>
      <c r="AQ7" s="14">
        <f>IFERROR(IF(求节点([1]各r阵容卡情况!$F$103:$F$119,[1]各r阵容卡情况!I$103:I$119,$C7)&lt;=0,0,求节点([1]各r阵容卡情况!$F$103:$F$119,[1]各r阵容卡情况!I$103:I$119,$C7)),0)</f>
        <v>0</v>
      </c>
      <c r="AR7" s="14">
        <f>IFERROR(IF(求节点([1]各r阵容卡情况!$F$103:$F$119,[1]各r阵容卡情况!J$103:J$119,$C7)&lt;=0,0,求节点([1]各r阵容卡情况!$F$103:$F$119,[1]各r阵容卡情况!J$103:J$119,$C7)),0)</f>
        <v>0</v>
      </c>
      <c r="AS7" s="14">
        <v>0</v>
      </c>
      <c r="AT7" s="14">
        <f>IFERROR(IF(求节点([1]各r阵容卡情况!$F$103:$F$119,[1]各r阵容卡情况!K$103:K$119,$C7)&lt;=0,0,求节点([1]各r阵容卡情况!$F$103:$F$119,[1]各r阵容卡情况!K$103:K$119,$C7)),0)</f>
        <v>0.59758158434440478</v>
      </c>
      <c r="AU7" s="14">
        <f>IFERROR(IF(求节点([1]各r阵容卡情况!$F$103:$F$119,[1]各r阵容卡情况!L$103:L$119,$C7)&lt;=0,0,求节点([1]各r阵容卡情况!$F$103:$F$119,[1]各r阵容卡情况!L$103:L$119,$C7)),0)</f>
        <v>0.53789433941031373</v>
      </c>
      <c r="AV7" s="14">
        <f>IFERROR(IF(求节点([1]各r阵容卡情况!$F$103:$F$119,[1]各r阵容卡情况!M$103:M$119,$C7)&lt;=0,0,求节点([1]各r阵容卡情况!$F$103:$F$119,[1]各r阵容卡情况!M$103:M$119,$C7)),0)</f>
        <v>0</v>
      </c>
      <c r="AW7" s="14">
        <f>IFERROR(IF(求节点([1]各r阵容卡情况!$F$103:$F$119,[1]各r阵容卡情况!N$103:N$119,$C7)&lt;=0,0,求节点([1]各r阵容卡情况!$F$103:$F$119,[1]各r阵容卡情况!N$103:N$119,$C7)),0)</f>
        <v>0</v>
      </c>
      <c r="AX7" s="14">
        <f t="shared" ref="AX7:BB69" si="15">INDEX($CA$5:$CE$12,MATCH(AS7,$BZ$5:$BZ$12,1),MATCH(AX$5,$CA$4:$CE$4,0))</f>
        <v>0</v>
      </c>
      <c r="AY7" s="14">
        <f t="shared" ref="AY7:BB21" si="16">INDEX($CA$5:$CE$12,MATCH(AT7,$BZ$5:$BZ$12,1),MATCH(AY$5,$CA$4:$CE$4,0))</f>
        <v>6</v>
      </c>
      <c r="AZ7" s="14">
        <f t="shared" si="16"/>
        <v>10</v>
      </c>
      <c r="BA7" s="14">
        <f t="shared" si="16"/>
        <v>22</v>
      </c>
      <c r="BB7" s="14">
        <f t="shared" si="16"/>
        <v>50</v>
      </c>
      <c r="BC7" s="14">
        <v>0</v>
      </c>
      <c r="BD7" s="14">
        <f>IFERROR(IF(求节点([1]各r阵容卡情况!$F$103:$F$119,[1]各r阵容卡情况!S$103:S$119,$C7)&lt;=0,0,求节点([1]各r阵容卡情况!$F$103:$F$119,[1]各r阵容卡情况!S$103:S$119,$C7)),0)</f>
        <v>8.0000000000000016E-2</v>
      </c>
      <c r="BE7" s="14">
        <f>IFERROR(IF(求节点([1]各r阵容卡情况!$F$103:$F$119,[1]各r阵容卡情况!T$103:T$119,$C7)&lt;=0,0,求节点([1]各r阵容卡情况!$F$103:$F$119,[1]各r阵容卡情况!T$103:T$119,$C7)),0)</f>
        <v>8.0000000000000016E-2</v>
      </c>
      <c r="BF7" s="14">
        <f>IFERROR(IF(求节点([1]各r阵容卡情况!$F$103:$F$119,[1]各r阵容卡情况!U$103:U$119,$C7)&lt;=0,0,求节点([1]各r阵容卡情况!$F$103:$F$119,[1]各r阵容卡情况!U$103:U$119,$C7)),0)</f>
        <v>8.0000000000000016E-2</v>
      </c>
      <c r="BG7" s="14">
        <f>IFERROR(IF(求节点([1]各r阵容卡情况!$F$103:$F$119,[1]各r阵容卡情况!V$103:V$119,$C7)&lt;=0,0,求节点([1]各r阵容卡情况!$F$103:$F$119,[1]各r阵容卡情况!V$103:V$119,$C7)),0)</f>
        <v>8.0000000000000016E-2</v>
      </c>
      <c r="BH7" s="14">
        <f t="shared" si="11"/>
        <v>2</v>
      </c>
      <c r="BI7" s="14">
        <f t="shared" si="12"/>
        <v>2</v>
      </c>
      <c r="BJ7" s="14">
        <f t="shared" ref="BJ7:BJ70" si="17">MIN($C7,60)</f>
        <v>2</v>
      </c>
      <c r="BK7" s="14">
        <f t="shared" ref="BK7:BL38" si="18">MIN($C7,80)</f>
        <v>2</v>
      </c>
      <c r="BL7" s="14">
        <f t="shared" si="18"/>
        <v>2</v>
      </c>
      <c r="BM7" s="14">
        <v>0</v>
      </c>
      <c r="BN7" s="14">
        <f>IFERROR(IF(求节点([1]各r阵容卡情况!$F$103:$F$119,[1]各r阵容卡情况!AA$103:AA$119,$C7)&lt;=0,0,求节点([1]各r阵容卡情况!$F$103:$F$119,[1]各r阵容卡情况!AA$103:AA$119,$C7)),0)</f>
        <v>0</v>
      </c>
      <c r="BO7" s="14">
        <f>IFERROR(IF(求节点([1]各r阵容卡情况!$F$103:$F$119,[1]各r阵容卡情况!AB$103:AB$119,$C7)&lt;=0,0,求节点([1]各r阵容卡情况!$F$103:$F$119,[1]各r阵容卡情况!AB$103:AB$119,$C7)),0)</f>
        <v>1.2092078277974646E-3</v>
      </c>
      <c r="BP7" s="14">
        <f>IFERROR(IF(求节点([1]各r阵容卡情况!$F$103:$F$119,[1]各r阵容卡情况!AC$103:AC$119,$C7)&lt;=0,0,求节点([1]各r阵容卡情况!$F$103:$F$119,[1]各r阵容卡情况!AC$103:AC$119,$C7)),0)</f>
        <v>1.2092078277974646E-3</v>
      </c>
      <c r="BQ7" s="14">
        <f>IFERROR(IF(求节点([1]各r阵容卡情况!$F$103:$F$119,[1]各r阵容卡情况!AD$103:AD$119,$C7)&lt;=0,0,求节点([1]各r阵容卡情况!$F$103:$F$119,[1]各r阵容卡情况!AD$103:AD$119,$C7)),0)</f>
        <v>1.2092078277974646E-3</v>
      </c>
      <c r="BR7" s="14">
        <f t="shared" ref="BR7:BV69" si="19">INDEX($CA$16:$CE$18,MATCH(BM7,$BZ$16:$BZ$18,1),MATCH(BR$5,$CA$15:$CE$15,0))</f>
        <v>0</v>
      </c>
      <c r="BS7" s="14">
        <f t="shared" si="13"/>
        <v>0</v>
      </c>
      <c r="BT7" s="14">
        <f t="shared" si="13"/>
        <v>0</v>
      </c>
      <c r="BU7" s="14">
        <f t="shared" si="13"/>
        <v>0</v>
      </c>
      <c r="BV7" s="14">
        <f t="shared" si="13"/>
        <v>0</v>
      </c>
      <c r="BZ7" s="14">
        <v>2</v>
      </c>
      <c r="CA7" s="26">
        <f>非R武将!CA7</f>
        <v>3</v>
      </c>
      <c r="CB7" s="26">
        <f>非R武将!CB7</f>
        <v>12</v>
      </c>
      <c r="CC7" s="26">
        <f>非R武将!CC7</f>
        <v>20</v>
      </c>
      <c r="CD7" s="26">
        <f>非R武将!CD7</f>
        <v>36</v>
      </c>
      <c r="CE7" s="26">
        <f>非R武将!CE7</f>
        <v>66</v>
      </c>
      <c r="CH7" s="27">
        <f t="shared" ref="CH7:CL69" si="20">IFERROR(MIN(($D7-SUM($E7:$I7)),SUM($AN7:$AR7))*AN7/SUM($AN7:$AR7),0)</f>
        <v>0</v>
      </c>
      <c r="CI7" s="28">
        <v>0</v>
      </c>
      <c r="CJ7" s="28">
        <v>0</v>
      </c>
      <c r="CK7" s="28">
        <v>0</v>
      </c>
      <c r="CL7" s="28">
        <v>0</v>
      </c>
    </row>
    <row r="8" spans="3:90" x14ac:dyDescent="0.15">
      <c r="C8" s="14">
        <v>3</v>
      </c>
      <c r="D8" s="14">
        <v>4</v>
      </c>
      <c r="E8" s="32">
        <f>IFERROR(IF(求节点([1]基础状态预期!$D$197:$D$235,[1]基础状态预期!F$197:F$235,$C8)&lt;=0,0,求节点([1]基础状态预期!$D$197:$D$235,[1]基础状态预期!F$197:F$235,$C8)),0)</f>
        <v>0</v>
      </c>
      <c r="F8" s="32">
        <f>IFERROR(IF(求节点([1]基础状态预期!$D$197:$D$235,[1]基础状态预期!G$197:G$235,$C8)&lt;=0,0,求节点([1]基础状态预期!$D$197:$D$235,[1]基础状态预期!G$197:G$235,$C8)),0)</f>
        <v>0</v>
      </c>
      <c r="G8" s="32">
        <f>IFERROR(IF(求节点([1]基础状态预期!$D$197:$D$235,[1]基础状态预期!H$197:H$235,$C8)&lt;=0,0,求节点([1]基础状态预期!$D$197:$D$235,[1]基础状态预期!H$197:H$235,$C8)),0)</f>
        <v>0</v>
      </c>
      <c r="H8" s="32">
        <f>IFERROR(IF(求节点([1]基础状态预期!$D$197:$D$235,[1]基础状态预期!I$197:I$235,$C8)&lt;=0,0,求节点([1]基础状态预期!$D$197:$D$235,[1]基础状态预期!I$197:I$235,$C8)),0)</f>
        <v>1.7927447530332152</v>
      </c>
      <c r="I8" s="32">
        <f>IFERROR(IF(求节点([1]基础状态预期!$D$197:$D$235,[1]基础状态预期!J$197:J$235,$C8)&lt;=0,0,求节点([1]基础状态预期!$D$197:$D$235,[1]基础状态预期!J$197:J$235,$C8)),0)</f>
        <v>0</v>
      </c>
      <c r="J8" s="32">
        <f>IFERROR(IF(求节点([1]基础状态预期!$D$197:$D$235,[1]基础状态预期!K$197:K$235,$C8)&lt;=0,0,求节点([1]基础状态预期!$D$197:$D$235,[1]基础状态预期!K$197:K$235,$C8)),0)</f>
        <v>0</v>
      </c>
      <c r="K8" s="32">
        <f>IFERROR(IF(求节点([1]基础状态预期!$D$197:$D$235,[1]基础状态预期!L$197:L$235,$C8)&lt;=0,0,求节点([1]基础状态预期!$D$197:$D$235,[1]基础状态预期!L$197:L$235,$C8)),0)</f>
        <v>0</v>
      </c>
      <c r="L8" s="32">
        <f>IFERROR(IF(求节点([1]基础状态预期!$D$197:$D$235,[1]基础状态预期!M$197:M$235,$C8)&lt;=0,0,求节点([1]基础状态预期!$D$197:$D$235,[1]基础状态预期!M$197:M$235,$C8)),0)</f>
        <v>0</v>
      </c>
      <c r="M8" s="32">
        <f>IFERROR(IF(求节点([1]基础状态预期!$D$197:$D$235,[1]基础状态预期!N$197:N$235,$C8)&lt;=0,0,求节点([1]基础状态预期!$D$197:$D$235,[1]基础状态预期!N$197:N$235,$C8)),0)</f>
        <v>0</v>
      </c>
      <c r="N8" s="32">
        <f>IFERROR(IF(求节点([1]基础状态预期!$D$197:$D$235,[1]基础状态预期!O$197:O$235,$C8)&lt;=0,0,求节点([1]基础状态预期!$D$197:$D$235,[1]基础状态预期!O$197:O$235,$C8)),0)</f>
        <v>0</v>
      </c>
      <c r="O8" s="14">
        <f t="shared" si="0"/>
        <v>0</v>
      </c>
      <c r="P8" s="14">
        <f t="shared" si="1"/>
        <v>6</v>
      </c>
      <c r="Q8" s="14">
        <f t="shared" si="2"/>
        <v>10</v>
      </c>
      <c r="R8" s="14">
        <f t="shared" si="3"/>
        <v>22</v>
      </c>
      <c r="S8" s="14">
        <f t="shared" si="4"/>
        <v>50</v>
      </c>
      <c r="T8" s="32">
        <f>IFERROR(IF(求节点([1]基础状态预期!$D$197:$D$235,[1]基础状态预期!P$197:P$235,$C8)&lt;=0,0,求节点([1]基础状态预期!$D$197:$D$235,[1]基础状态预期!P$197:P$235,$C8)),0)</f>
        <v>0</v>
      </c>
      <c r="U8" s="32">
        <f>IFERROR(IF(求节点([1]基础状态预期!$D$197:$D$235,[1]基础状态预期!Q$197:Q$235,$C8)&lt;=0,0,求节点([1]基础状态预期!$D$197:$D$235,[1]基础状态预期!Q$197:Q$235,$C8)),0)</f>
        <v>0</v>
      </c>
      <c r="V8" s="32">
        <f>IFERROR(IF(求节点([1]基础状态预期!$D$197:$D$235,[1]基础状态预期!R$197:R$235,$C8)&lt;=0,0,求节点([1]基础状态预期!$D$197:$D$235,[1]基础状态预期!R$197:R$235,$C8)),0)</f>
        <v>0</v>
      </c>
      <c r="W8" s="32">
        <f>IFERROR(IF(求节点([1]基础状态预期!$D$197:$D$235,[1]基础状态预期!S$197:S$235,$C8)&lt;=0,0,求节点([1]基础状态预期!$D$197:$D$235,[1]基础状态预期!S$197:S$235,$C8)),0)</f>
        <v>0.12</v>
      </c>
      <c r="X8" s="32">
        <f>IFERROR(IF(求节点([1]基础状态预期!$D$197:$D$235,[1]基础状态预期!T$197:T$235,$C8)&lt;=0,0,求节点([1]基础状态预期!$D$197:$D$235,[1]基础状态预期!T$197:T$235,$C8)),0)</f>
        <v>0</v>
      </c>
      <c r="Y8" s="32">
        <f>IFERROR(IF(求节点([1]基础状态预期!$D$197:$D$235,[1]基础状态预期!U$197:U$235,$C8)&lt;=0,0,求节点([1]基础状态预期!$D$197:$D$235,[1]基础状态预期!U$197:U$235,$C8)),0)</f>
        <v>0</v>
      </c>
      <c r="Z8" s="32">
        <f>IFERROR(IF(求节点([1]基础状态预期!$D$197:$D$235,[1]基础状态预期!V$197:V$235,$C8)&lt;=0,0,求节点([1]基础状态预期!$D$197:$D$235,[1]基础状态预期!V$197:V$235,$C8)),0)</f>
        <v>0</v>
      </c>
      <c r="AA8" s="32">
        <f>IFERROR(IF(求节点([1]基础状态预期!$D$197:$D$235,[1]基础状态预期!W$197:W$235,$C8)&lt;=0,0,求节点([1]基础状态预期!$D$197:$D$235,[1]基础状态预期!W$197:W$235,$C8)),0)</f>
        <v>0</v>
      </c>
      <c r="AB8" s="32">
        <f>IFERROR(IF(求节点([1]基础状态预期!$D$197:$D$235,[1]基础状态预期!X$197:X$235,$C8)&lt;=0,0,求节点([1]基础状态预期!$D$197:$D$235,[1]基础状态预期!X$197:X$235,$C8)),0)</f>
        <v>6</v>
      </c>
      <c r="AC8" s="32">
        <f>IFERROR(IF(求节点([1]基础状态预期!$D$197:$D$235,[1]基础状态预期!Y$197:Y$235,$C8)&lt;=0,0,求节点([1]基础状态预期!$D$197:$D$235,[1]基础状态预期!Y$197:Y$235,$C8)),0)</f>
        <v>0</v>
      </c>
      <c r="AD8" s="32">
        <f>IFERROR(IF(求节点([1]基础状态预期!$D$197:$D$235,[1]基础状态预期!Z$197:Z$235,$C8)&lt;=0,0,求节点([1]基础状态预期!$D$197:$D$235,[1]基础状态预期!Z$197:Z$235,$C8)),0)</f>
        <v>0</v>
      </c>
      <c r="AE8" s="32">
        <f>IFERROR(IF(求节点([1]基础状态预期!$D$197:$D$235,[1]基础状态预期!AA$197:AA$235,$C8)&lt;=0,0,求节点([1]基础状态预期!$D$197:$D$235,[1]基础状态预期!AA$197:AA$235,$C8)),0)</f>
        <v>0</v>
      </c>
      <c r="AF8" s="32">
        <f>IFERROR(IF(求节点([1]基础状态预期!$D$197:$D$235,[1]基础状态预期!AB$197:AB$235,$C8)&lt;=0,0,求节点([1]基础状态预期!$D$197:$D$235,[1]基础状态预期!AB$197:AB$235,$C8)),0)</f>
        <v>0</v>
      </c>
      <c r="AG8" s="32">
        <f>IFERROR(IF(求节点([1]基础状态预期!$D$197:$D$235,[1]基础状态预期!AC$197:AC$235,$C8)&lt;=0,0,求节点([1]基础状态预期!$D$197:$D$235,[1]基础状态预期!AC$197:AC$235,$C8)),0)</f>
        <v>0.10103831071476624</v>
      </c>
      <c r="AH8" s="32">
        <f>IFERROR(IF(求节点([1]基础状态预期!$D$197:$D$235,[1]基础状态预期!AD$197:AD$235,$C8)&lt;=0,0,求节点([1]基础状态预期!$D$197:$D$235,[1]基础状态预期!AD$197:AD$235,$C8)),0)</f>
        <v>0</v>
      </c>
      <c r="AI8" s="14">
        <f t="shared" si="14"/>
        <v>0</v>
      </c>
      <c r="AJ8" s="14">
        <f t="shared" si="5"/>
        <v>0</v>
      </c>
      <c r="AK8" s="14">
        <f t="shared" si="5"/>
        <v>0</v>
      </c>
      <c r="AL8" s="14">
        <f t="shared" si="5"/>
        <v>0</v>
      </c>
      <c r="AM8" s="14">
        <f t="shared" si="5"/>
        <v>0</v>
      </c>
      <c r="AN8" s="14">
        <v>0</v>
      </c>
      <c r="AO8" s="14">
        <f>IFERROR(IF(求节点([1]各r阵容卡情况!$F$103:$F$119,[1]各r阵容卡情况!G$103:G$119,$C8)&lt;=0,0,求节点([1]各r阵容卡情况!$F$103:$F$119,[1]各r阵容卡情况!G$103:G$119,$C8)),0)</f>
        <v>1.4939539608610128</v>
      </c>
      <c r="AP8" s="14">
        <f>IFERROR(IF(求节点([1]各r阵容卡情况!$F$103:$F$119,[1]各r阵容卡情况!H$103:H$119,$C8)&lt;=0,0,求节点([1]各r阵容卡情况!$F$103:$F$119,[1]各r阵容卡情况!H$103:H$119,$C8)),0)</f>
        <v>0.2987907921722025</v>
      </c>
      <c r="AQ8" s="14">
        <f>IFERROR(IF(求节点([1]各r阵容卡情况!$F$103:$F$119,[1]各r阵容卡情况!I$103:I$119,$C8)&lt;=0,0,求节点([1]各r阵容卡情况!$F$103:$F$119,[1]各r阵容卡情况!I$103:I$119,$C8)),0)</f>
        <v>0</v>
      </c>
      <c r="AR8" s="14">
        <f>IFERROR(IF(求节点([1]各r阵容卡情况!$F$103:$F$119,[1]各r阵容卡情况!J$103:J$119,$C8)&lt;=0,0,求节点([1]各r阵容卡情况!$F$103:$F$119,[1]各r阵容卡情况!J$103:J$119,$C8)),0)</f>
        <v>0</v>
      </c>
      <c r="AS8" s="14">
        <v>0</v>
      </c>
      <c r="AT8" s="14">
        <f>IFERROR(IF(求节点([1]各r阵容卡情况!$F$103:$F$119,[1]各r阵容卡情况!K$103:K$119,$C8)&lt;=0,0,求节点([1]各r阵容卡情况!$F$103:$F$119,[1]各r阵容卡情况!K$103:K$119,$C8)),0)</f>
        <v>0.89637237651660762</v>
      </c>
      <c r="AU8" s="14">
        <f>IFERROR(IF(求节点([1]各r阵容卡情况!$F$103:$F$119,[1]各r阵容卡情况!L$103:L$119,$C8)&lt;=0,0,求节点([1]各r阵容卡情况!$F$103:$F$119,[1]各r阵容卡情况!L$103:L$119,$C8)),0)</f>
        <v>0.80684150911547037</v>
      </c>
      <c r="AV8" s="14">
        <f>IFERROR(IF(求节点([1]各r阵容卡情况!$F$103:$F$119,[1]各r阵容卡情况!M$103:M$119,$C8)&lt;=0,0,求节点([1]各r阵容卡情况!$F$103:$F$119,[1]各r阵容卡情况!M$103:M$119,$C8)),0)</f>
        <v>0</v>
      </c>
      <c r="AW8" s="14">
        <f>IFERROR(IF(求节点([1]各r阵容卡情况!$F$103:$F$119,[1]各r阵容卡情况!N$103:N$119,$C8)&lt;=0,0,求节点([1]各r阵容卡情况!$F$103:$F$119,[1]各r阵容卡情况!N$103:N$119,$C8)),0)</f>
        <v>0</v>
      </c>
      <c r="AX8" s="14">
        <f t="shared" si="15"/>
        <v>0</v>
      </c>
      <c r="AY8" s="14">
        <f t="shared" si="16"/>
        <v>6</v>
      </c>
      <c r="AZ8" s="14">
        <f t="shared" si="16"/>
        <v>10</v>
      </c>
      <c r="BA8" s="14">
        <f t="shared" si="16"/>
        <v>22</v>
      </c>
      <c r="BB8" s="14">
        <f t="shared" si="16"/>
        <v>50</v>
      </c>
      <c r="BC8" s="14">
        <v>0</v>
      </c>
      <c r="BD8" s="14">
        <f>IFERROR(IF(求节点([1]各r阵容卡情况!$F$103:$F$119,[1]各r阵容卡情况!S$103:S$119,$C8)&lt;=0,0,求节点([1]各r阵容卡情况!$F$103:$F$119,[1]各r阵容卡情况!S$103:S$119,$C8)),0)</f>
        <v>0.12</v>
      </c>
      <c r="BE8" s="14">
        <f>IFERROR(IF(求节点([1]各r阵容卡情况!$F$103:$F$119,[1]各r阵容卡情况!T$103:T$119,$C8)&lt;=0,0,求节点([1]各r阵容卡情况!$F$103:$F$119,[1]各r阵容卡情况!T$103:T$119,$C8)),0)</f>
        <v>0.12</v>
      </c>
      <c r="BF8" s="14">
        <f>IFERROR(IF(求节点([1]各r阵容卡情况!$F$103:$F$119,[1]各r阵容卡情况!U$103:U$119,$C8)&lt;=0,0,求节点([1]各r阵容卡情况!$F$103:$F$119,[1]各r阵容卡情况!U$103:U$119,$C8)),0)</f>
        <v>0.12</v>
      </c>
      <c r="BG8" s="14">
        <f>IFERROR(IF(求节点([1]各r阵容卡情况!$F$103:$F$119,[1]各r阵容卡情况!V$103:V$119,$C8)&lt;=0,0,求节点([1]各r阵容卡情况!$F$103:$F$119,[1]各r阵容卡情况!V$103:V$119,$C8)),0)</f>
        <v>0.12</v>
      </c>
      <c r="BH8" s="14">
        <f t="shared" si="11"/>
        <v>3</v>
      </c>
      <c r="BI8" s="14">
        <f t="shared" si="12"/>
        <v>3</v>
      </c>
      <c r="BJ8" s="14">
        <f t="shared" si="17"/>
        <v>3</v>
      </c>
      <c r="BK8" s="14">
        <f t="shared" si="18"/>
        <v>3</v>
      </c>
      <c r="BL8" s="14">
        <f t="shared" si="18"/>
        <v>3</v>
      </c>
      <c r="BM8" s="14">
        <v>0</v>
      </c>
      <c r="BN8" s="14">
        <f>IFERROR(IF(求节点([1]各r阵容卡情况!$F$103:$F$119,[1]各r阵容卡情况!AA$103:AA$119,$C8)&lt;=0,0,求节点([1]各r阵容卡情况!$F$103:$F$119,[1]各r阵容卡情况!AA$103:AA$119,$C8)),0)</f>
        <v>0</v>
      </c>
      <c r="BO8" s="14">
        <f>IFERROR(IF(求节点([1]各r阵容卡情况!$F$103:$F$119,[1]各r阵容卡情况!AB$103:AB$119,$C8)&lt;=0,0,求节点([1]各r阵容卡情况!$F$103:$F$119,[1]各r阵容卡情况!AB$103:AB$119,$C8)),0)</f>
        <v>1.8138117416961969E-3</v>
      </c>
      <c r="BP8" s="14">
        <f>IFERROR(IF(求节点([1]各r阵容卡情况!$F$103:$F$119,[1]各r阵容卡情况!AC$103:AC$119,$C8)&lt;=0,0,求节点([1]各r阵容卡情况!$F$103:$F$119,[1]各r阵容卡情况!AC$103:AC$119,$C8)),0)</f>
        <v>1.8138117416961969E-3</v>
      </c>
      <c r="BQ8" s="14">
        <f>IFERROR(IF(求节点([1]各r阵容卡情况!$F$103:$F$119,[1]各r阵容卡情况!AD$103:AD$119,$C8)&lt;=0,0,求节点([1]各r阵容卡情况!$F$103:$F$119,[1]各r阵容卡情况!AD$103:AD$119,$C8)),0)</f>
        <v>1.8138117416961969E-3</v>
      </c>
      <c r="BR8" s="14">
        <f t="shared" si="19"/>
        <v>0</v>
      </c>
      <c r="BS8" s="14">
        <f t="shared" si="13"/>
        <v>0</v>
      </c>
      <c r="BT8" s="14">
        <f t="shared" si="13"/>
        <v>0</v>
      </c>
      <c r="BU8" s="14">
        <f t="shared" si="13"/>
        <v>0</v>
      </c>
      <c r="BV8" s="14">
        <f t="shared" si="13"/>
        <v>0</v>
      </c>
      <c r="BZ8" s="14">
        <v>3</v>
      </c>
      <c r="CA8" s="26">
        <f>非R武将!CA8</f>
        <v>5</v>
      </c>
      <c r="CB8" s="26">
        <f>非R武将!CB8</f>
        <v>15</v>
      </c>
      <c r="CC8" s="26">
        <f>非R武将!CC8</f>
        <v>25</v>
      </c>
      <c r="CD8" s="26">
        <f>非R武将!CD8</f>
        <v>43</v>
      </c>
      <c r="CE8" s="26">
        <f>非R武将!CE8</f>
        <v>74</v>
      </c>
      <c r="CH8" s="27">
        <f t="shared" si="20"/>
        <v>0</v>
      </c>
      <c r="CI8" s="28">
        <v>0</v>
      </c>
      <c r="CJ8" s="28">
        <v>0</v>
      </c>
      <c r="CK8" s="28">
        <v>0</v>
      </c>
      <c r="CL8" s="28">
        <v>0</v>
      </c>
    </row>
    <row r="9" spans="3:90" x14ac:dyDescent="0.15">
      <c r="C9" s="14">
        <v>4</v>
      </c>
      <c r="D9" s="14">
        <v>4</v>
      </c>
      <c r="E9" s="32">
        <f>IFERROR(IF(求节点([1]基础状态预期!$D$197:$D$235,[1]基础状态预期!F$197:F$235,$C9)&lt;=0,0,求节点([1]基础状态预期!$D$197:$D$235,[1]基础状态预期!F$197:F$235,$C9)),0)</f>
        <v>0</v>
      </c>
      <c r="F9" s="32">
        <f>IFERROR(IF(求节点([1]基础状态预期!$D$197:$D$235,[1]基础状态预期!G$197:G$235,$C9)&lt;=0,0,求节点([1]基础状态预期!$D$197:$D$235,[1]基础状态预期!G$197:G$235,$C9)),0)</f>
        <v>0</v>
      </c>
      <c r="G9" s="32">
        <f>IFERROR(IF(求节点([1]基础状态预期!$D$197:$D$235,[1]基础状态预期!H$197:H$235,$C9)&lt;=0,0,求节点([1]基础状态预期!$D$197:$D$235,[1]基础状态预期!H$197:H$235,$C9)),0)</f>
        <v>0</v>
      </c>
      <c r="H9" s="32">
        <f>IFERROR(IF(求节点([1]基础状态预期!$D$197:$D$235,[1]基础状态预期!I$197:I$235,$C9)&lt;=0,0,求节点([1]基础状态预期!$D$197:$D$235,[1]基础状态预期!I$197:I$235,$C9)),0)</f>
        <v>2.39032633737762</v>
      </c>
      <c r="I9" s="32">
        <f>IFERROR(IF(求节点([1]基础状态预期!$D$197:$D$235,[1]基础状态预期!J$197:J$235,$C9)&lt;=0,0,求节点([1]基础状态预期!$D$197:$D$235,[1]基础状态预期!J$197:J$235,$C9)),0)</f>
        <v>0</v>
      </c>
      <c r="J9" s="32">
        <f>IFERROR(IF(求节点([1]基础状态预期!$D$197:$D$235,[1]基础状态预期!K$197:K$235,$C9)&lt;=0,0,求节点([1]基础状态预期!$D$197:$D$235,[1]基础状态预期!K$197:K$235,$C9)),0)</f>
        <v>0</v>
      </c>
      <c r="K9" s="32">
        <f>IFERROR(IF(求节点([1]基础状态预期!$D$197:$D$235,[1]基础状态预期!L$197:L$235,$C9)&lt;=0,0,求节点([1]基础状态预期!$D$197:$D$235,[1]基础状态预期!L$197:L$235,$C9)),0)</f>
        <v>0</v>
      </c>
      <c r="L9" s="32">
        <f>IFERROR(IF(求节点([1]基础状态预期!$D$197:$D$235,[1]基础状态预期!M$197:M$235,$C9)&lt;=0,0,求节点([1]基础状态预期!$D$197:$D$235,[1]基础状态预期!M$197:M$235,$C9)),0)</f>
        <v>0</v>
      </c>
      <c r="M9" s="32">
        <f>IFERROR(IF(求节点([1]基础状态预期!$D$197:$D$235,[1]基础状态预期!N$197:N$235,$C9)&lt;=0,0,求节点([1]基础状态预期!$D$197:$D$235,[1]基础状态预期!N$197:N$235,$C9)),0)</f>
        <v>0</v>
      </c>
      <c r="N9" s="32">
        <f>IFERROR(IF(求节点([1]基础状态预期!$D$197:$D$235,[1]基础状态预期!O$197:O$235,$C9)&lt;=0,0,求节点([1]基础状态预期!$D$197:$D$235,[1]基础状态预期!O$197:O$235,$C9)),0)</f>
        <v>0</v>
      </c>
      <c r="O9" s="14">
        <f t="shared" si="0"/>
        <v>0</v>
      </c>
      <c r="P9" s="14">
        <f t="shared" si="1"/>
        <v>6</v>
      </c>
      <c r="Q9" s="14">
        <f t="shared" si="2"/>
        <v>10</v>
      </c>
      <c r="R9" s="14">
        <f t="shared" si="3"/>
        <v>22</v>
      </c>
      <c r="S9" s="14">
        <f t="shared" si="4"/>
        <v>50</v>
      </c>
      <c r="T9" s="32">
        <f>IFERROR(IF(求节点([1]基础状态预期!$D$197:$D$235,[1]基础状态预期!P$197:P$235,$C9)&lt;=0,0,求节点([1]基础状态预期!$D$197:$D$235,[1]基础状态预期!P$197:P$235,$C9)),0)</f>
        <v>0</v>
      </c>
      <c r="U9" s="32">
        <f>IFERROR(IF(求节点([1]基础状态预期!$D$197:$D$235,[1]基础状态预期!Q$197:Q$235,$C9)&lt;=0,0,求节点([1]基础状态预期!$D$197:$D$235,[1]基础状态预期!Q$197:Q$235,$C9)),0)</f>
        <v>0</v>
      </c>
      <c r="V9" s="32">
        <f>IFERROR(IF(求节点([1]基础状态预期!$D$197:$D$235,[1]基础状态预期!R$197:R$235,$C9)&lt;=0,0,求节点([1]基础状态预期!$D$197:$D$235,[1]基础状态预期!R$197:R$235,$C9)),0)</f>
        <v>0</v>
      </c>
      <c r="W9" s="32">
        <f>IFERROR(IF(求节点([1]基础状态预期!$D$197:$D$235,[1]基础状态预期!S$197:S$235,$C9)&lt;=0,0,求节点([1]基础状态预期!$D$197:$D$235,[1]基础状态预期!S$197:S$235,$C9)),0)</f>
        <v>0.16</v>
      </c>
      <c r="X9" s="32">
        <f>IFERROR(IF(求节点([1]基础状态预期!$D$197:$D$235,[1]基础状态预期!T$197:T$235,$C9)&lt;=0,0,求节点([1]基础状态预期!$D$197:$D$235,[1]基础状态预期!T$197:T$235,$C9)),0)</f>
        <v>0</v>
      </c>
      <c r="Y9" s="32">
        <f>IFERROR(IF(求节点([1]基础状态预期!$D$197:$D$235,[1]基础状态预期!U$197:U$235,$C9)&lt;=0,0,求节点([1]基础状态预期!$D$197:$D$235,[1]基础状态预期!U$197:U$235,$C9)),0)</f>
        <v>0</v>
      </c>
      <c r="Z9" s="32">
        <f>IFERROR(IF(求节点([1]基础状态预期!$D$197:$D$235,[1]基础状态预期!V$197:V$235,$C9)&lt;=0,0,求节点([1]基础状态预期!$D$197:$D$235,[1]基础状态预期!V$197:V$235,$C9)),0)</f>
        <v>0</v>
      </c>
      <c r="AA9" s="32">
        <f>IFERROR(IF(求节点([1]基础状态预期!$D$197:$D$235,[1]基础状态预期!W$197:W$235,$C9)&lt;=0,0,求节点([1]基础状态预期!$D$197:$D$235,[1]基础状态预期!W$197:W$235,$C9)),0)</f>
        <v>0</v>
      </c>
      <c r="AB9" s="32">
        <f>IFERROR(IF(求节点([1]基础状态预期!$D$197:$D$235,[1]基础状态预期!X$197:X$235,$C9)&lt;=0,0,求节点([1]基础状态预期!$D$197:$D$235,[1]基础状态预期!X$197:X$235,$C9)),0)</f>
        <v>8</v>
      </c>
      <c r="AC9" s="32">
        <f>IFERROR(IF(求节点([1]基础状态预期!$D$197:$D$235,[1]基础状态预期!Y$197:Y$235,$C9)&lt;=0,0,求节点([1]基础状态预期!$D$197:$D$235,[1]基础状态预期!Y$197:Y$235,$C9)),0)</f>
        <v>0</v>
      </c>
      <c r="AD9" s="32">
        <f>IFERROR(IF(求节点([1]基础状态预期!$D$197:$D$235,[1]基础状态预期!Z$197:Z$235,$C9)&lt;=0,0,求节点([1]基础状态预期!$D$197:$D$235,[1]基础状态预期!Z$197:Z$235,$C9)),0)</f>
        <v>0</v>
      </c>
      <c r="AE9" s="32">
        <f>IFERROR(IF(求节点([1]基础状态预期!$D$197:$D$235,[1]基础状态预期!AA$197:AA$235,$C9)&lt;=0,0,求节点([1]基础状态预期!$D$197:$D$235,[1]基础状态预期!AA$197:AA$235,$C9)),0)</f>
        <v>0</v>
      </c>
      <c r="AF9" s="32">
        <f>IFERROR(IF(求节点([1]基础状态预期!$D$197:$D$235,[1]基础状态预期!AB$197:AB$235,$C9)&lt;=0,0,求节点([1]基础状态预期!$D$197:$D$235,[1]基础状态预期!AB$197:AB$235,$C9)),0)</f>
        <v>0</v>
      </c>
      <c r="AG9" s="32">
        <f>IFERROR(IF(求节点([1]基础状态预期!$D$197:$D$235,[1]基础状态预期!AC$197:AC$235,$C9)&lt;=0,0,求节点([1]基础状态预期!$D$197:$D$235,[1]基础状态预期!AC$197:AC$235,$C9)),0)</f>
        <v>0.13471774761968833</v>
      </c>
      <c r="AH9" s="32">
        <f>IFERROR(IF(求节点([1]基础状态预期!$D$197:$D$235,[1]基础状态预期!AD$197:AD$235,$C9)&lt;=0,0,求节点([1]基础状态预期!$D$197:$D$235,[1]基础状态预期!AD$197:AD$235,$C9)),0)</f>
        <v>0</v>
      </c>
      <c r="AI9" s="14">
        <f t="shared" si="14"/>
        <v>0</v>
      </c>
      <c r="AJ9" s="14">
        <f t="shared" si="5"/>
        <v>0</v>
      </c>
      <c r="AK9" s="14">
        <f t="shared" si="5"/>
        <v>0</v>
      </c>
      <c r="AL9" s="14">
        <f t="shared" si="5"/>
        <v>0</v>
      </c>
      <c r="AM9" s="14">
        <f t="shared" si="5"/>
        <v>0</v>
      </c>
      <c r="AN9" s="14">
        <v>0</v>
      </c>
      <c r="AO9" s="14">
        <f>IFERROR(IF(求节点([1]各r阵容卡情况!$F$103:$F$119,[1]各r阵容卡情况!G$103:G$119,$C9)&lt;=0,0,求节点([1]各r阵容卡情况!$F$103:$F$119,[1]各r阵容卡情况!G$103:G$119,$C9)),0)</f>
        <v>1.9919386144813505</v>
      </c>
      <c r="AP9" s="14">
        <f>IFERROR(IF(求节点([1]各r阵容卡情况!$F$103:$F$119,[1]各r阵容卡情况!H$103:H$119,$C9)&lt;=0,0,求节点([1]各r阵容卡情况!$F$103:$F$119,[1]各r阵容卡情况!H$103:H$119,$C9)),0)</f>
        <v>0.39838772289627</v>
      </c>
      <c r="AQ9" s="14">
        <f>IFERROR(IF(求节点([1]各r阵容卡情况!$F$103:$F$119,[1]各r阵容卡情况!I$103:I$119,$C9)&lt;=0,0,求节点([1]各r阵容卡情况!$F$103:$F$119,[1]各r阵容卡情况!I$103:I$119,$C9)),0)</f>
        <v>0</v>
      </c>
      <c r="AR9" s="14">
        <f>IFERROR(IF(求节点([1]各r阵容卡情况!$F$103:$F$119,[1]各r阵容卡情况!J$103:J$119,$C9)&lt;=0,0,求节点([1]各r阵容卡情况!$F$103:$F$119,[1]各r阵容卡情况!J$103:J$119,$C9)),0)</f>
        <v>0</v>
      </c>
      <c r="AS9" s="14">
        <v>0</v>
      </c>
      <c r="AT9" s="14">
        <f>IFERROR(IF(求节点([1]各r阵容卡情况!$F$103:$F$119,[1]各r阵容卡情况!K$103:K$119,$C9)&lt;=0,0,求节点([1]各r阵容卡情况!$F$103:$F$119,[1]各r阵容卡情况!K$103:K$119,$C9)),0)</f>
        <v>1.19516316868881</v>
      </c>
      <c r="AU9" s="14">
        <f>IFERROR(IF(求节点([1]各r阵容卡情况!$F$103:$F$119,[1]各r阵容卡情况!L$103:L$119,$C9)&lt;=0,0,求节点([1]各r阵容卡情况!$F$103:$F$119,[1]各r阵容卡情况!L$103:L$119,$C9)),0)</f>
        <v>1.0757886788206272</v>
      </c>
      <c r="AV9" s="14">
        <f>IFERROR(IF(求节点([1]各r阵容卡情况!$F$103:$F$119,[1]各r阵容卡情况!M$103:M$119,$C9)&lt;=0,0,求节点([1]各r阵容卡情况!$F$103:$F$119,[1]各r阵容卡情况!M$103:M$119,$C9)),0)</f>
        <v>0</v>
      </c>
      <c r="AW9" s="14">
        <f>IFERROR(IF(求节点([1]各r阵容卡情况!$F$103:$F$119,[1]各r阵容卡情况!N$103:N$119,$C9)&lt;=0,0,求节点([1]各r阵容卡情况!$F$103:$F$119,[1]各r阵容卡情况!N$103:N$119,$C9)),0)</f>
        <v>0</v>
      </c>
      <c r="AX9" s="14">
        <f t="shared" si="15"/>
        <v>0</v>
      </c>
      <c r="AY9" s="14">
        <f t="shared" si="16"/>
        <v>9</v>
      </c>
      <c r="AZ9" s="14">
        <f t="shared" si="16"/>
        <v>15</v>
      </c>
      <c r="BA9" s="14">
        <f t="shared" si="16"/>
        <v>22</v>
      </c>
      <c r="BB9" s="14">
        <f t="shared" si="16"/>
        <v>50</v>
      </c>
      <c r="BC9" s="14">
        <v>0</v>
      </c>
      <c r="BD9" s="14">
        <f>IFERROR(IF(求节点([1]各r阵容卡情况!$F$103:$F$119,[1]各r阵容卡情况!S$103:S$119,$C9)&lt;=0,0,求节点([1]各r阵容卡情况!$F$103:$F$119,[1]各r阵容卡情况!S$103:S$119,$C9)),0)</f>
        <v>0.16</v>
      </c>
      <c r="BE9" s="14">
        <f>IFERROR(IF(求节点([1]各r阵容卡情况!$F$103:$F$119,[1]各r阵容卡情况!T$103:T$119,$C9)&lt;=0,0,求节点([1]各r阵容卡情况!$F$103:$F$119,[1]各r阵容卡情况!T$103:T$119,$C9)),0)</f>
        <v>0.16</v>
      </c>
      <c r="BF9" s="14">
        <f>IFERROR(IF(求节点([1]各r阵容卡情况!$F$103:$F$119,[1]各r阵容卡情况!U$103:U$119,$C9)&lt;=0,0,求节点([1]各r阵容卡情况!$F$103:$F$119,[1]各r阵容卡情况!U$103:U$119,$C9)),0)</f>
        <v>0.16</v>
      </c>
      <c r="BG9" s="14">
        <f>IFERROR(IF(求节点([1]各r阵容卡情况!$F$103:$F$119,[1]各r阵容卡情况!V$103:V$119,$C9)&lt;=0,0,求节点([1]各r阵容卡情况!$F$103:$F$119,[1]各r阵容卡情况!V$103:V$119,$C9)),0)</f>
        <v>0.16</v>
      </c>
      <c r="BH9" s="14">
        <f t="shared" si="11"/>
        <v>4</v>
      </c>
      <c r="BI9" s="14">
        <f t="shared" si="12"/>
        <v>4</v>
      </c>
      <c r="BJ9" s="14">
        <f t="shared" si="17"/>
        <v>4</v>
      </c>
      <c r="BK9" s="14">
        <f t="shared" si="18"/>
        <v>4</v>
      </c>
      <c r="BL9" s="14">
        <f t="shared" si="18"/>
        <v>4</v>
      </c>
      <c r="BM9" s="14">
        <v>0</v>
      </c>
      <c r="BN9" s="14">
        <f>IFERROR(IF(求节点([1]各r阵容卡情况!$F$103:$F$119,[1]各r阵容卡情况!AA$103:AA$119,$C9)&lt;=0,0,求节点([1]各r阵容卡情况!$F$103:$F$119,[1]各r阵容卡情况!AA$103:AA$119,$C9)),0)</f>
        <v>0</v>
      </c>
      <c r="BO9" s="14">
        <f>IFERROR(IF(求节点([1]各r阵容卡情况!$F$103:$F$119,[1]各r阵容卡情况!AB$103:AB$119,$C9)&lt;=0,0,求节点([1]各r阵容卡情况!$F$103:$F$119,[1]各r阵容卡情况!AB$103:AB$119,$C9)),0)</f>
        <v>2.4184156555949288E-3</v>
      </c>
      <c r="BP9" s="14">
        <f>IFERROR(IF(求节点([1]各r阵容卡情况!$F$103:$F$119,[1]各r阵容卡情况!AC$103:AC$119,$C9)&lt;=0,0,求节点([1]各r阵容卡情况!$F$103:$F$119,[1]各r阵容卡情况!AC$103:AC$119,$C9)),0)</f>
        <v>2.4184156555949288E-3</v>
      </c>
      <c r="BQ9" s="14">
        <f>IFERROR(IF(求节点([1]各r阵容卡情况!$F$103:$F$119,[1]各r阵容卡情况!AD$103:AD$119,$C9)&lt;=0,0,求节点([1]各r阵容卡情况!$F$103:$F$119,[1]各r阵容卡情况!AD$103:AD$119,$C9)),0)</f>
        <v>2.4184156555949288E-3</v>
      </c>
      <c r="BR9" s="14">
        <f t="shared" si="19"/>
        <v>0</v>
      </c>
      <c r="BS9" s="14">
        <f t="shared" si="13"/>
        <v>0</v>
      </c>
      <c r="BT9" s="14">
        <f t="shared" si="13"/>
        <v>0</v>
      </c>
      <c r="BU9" s="14">
        <f t="shared" si="13"/>
        <v>0</v>
      </c>
      <c r="BV9" s="14">
        <f t="shared" si="13"/>
        <v>0</v>
      </c>
      <c r="BZ9" s="14">
        <v>4</v>
      </c>
      <c r="CA9" s="26">
        <f>非R武将!CA9</f>
        <v>6</v>
      </c>
      <c r="CB9" s="26">
        <f>非R武将!CB9</f>
        <v>18</v>
      </c>
      <c r="CC9" s="26">
        <f>非R武将!CC9</f>
        <v>30</v>
      </c>
      <c r="CD9" s="26">
        <f>非R武将!CD9</f>
        <v>50</v>
      </c>
      <c r="CE9" s="26">
        <f>非R武将!CE9</f>
        <v>82</v>
      </c>
      <c r="CH9" s="27">
        <f t="shared" si="20"/>
        <v>0</v>
      </c>
      <c r="CI9" s="28">
        <v>0</v>
      </c>
      <c r="CJ9" s="28">
        <v>0</v>
      </c>
      <c r="CK9" s="28">
        <v>0</v>
      </c>
      <c r="CL9" s="28">
        <v>0</v>
      </c>
    </row>
    <row r="10" spans="3:90" x14ac:dyDescent="0.15">
      <c r="C10" s="14">
        <v>5</v>
      </c>
      <c r="D10" s="14">
        <v>4</v>
      </c>
      <c r="E10" s="32">
        <f>IFERROR(IF(求节点([1]基础状态预期!$D$197:$D$235,[1]基础状态预期!F$197:F$235,$C10)&lt;=0,0,求节点([1]基础状态预期!$D$197:$D$235,[1]基础状态预期!F$197:F$235,$C10)),0)</f>
        <v>0</v>
      </c>
      <c r="F10" s="32">
        <f>IFERROR(IF(求节点([1]基础状态预期!$D$197:$D$235,[1]基础状态预期!G$197:G$235,$C10)&lt;=0,0,求节点([1]基础状态预期!$D$197:$D$235,[1]基础状态预期!G$197:G$235,$C10)),0)</f>
        <v>0</v>
      </c>
      <c r="G10" s="32">
        <f>IFERROR(IF(求节点([1]基础状态预期!$D$197:$D$235,[1]基础状态预期!H$197:H$235,$C10)&lt;=0,0,求节点([1]基础状态预期!$D$197:$D$235,[1]基础状态预期!H$197:H$235,$C10)),0)</f>
        <v>0</v>
      </c>
      <c r="H10" s="32">
        <f>IFERROR(IF(求节点([1]基础状态预期!$D$197:$D$235,[1]基础状态预期!I$197:I$235,$C10)&lt;=0,0,求节点([1]基础状态预期!$D$197:$D$235,[1]基础状态预期!I$197:I$235,$C10)),0)</f>
        <v>2.9879079217220252</v>
      </c>
      <c r="I10" s="32">
        <f>IFERROR(IF(求节点([1]基础状态预期!$D$197:$D$235,[1]基础状态预期!J$197:J$235,$C10)&lt;=0,0,求节点([1]基础状态预期!$D$197:$D$235,[1]基础状态预期!J$197:J$235,$C10)),0)</f>
        <v>0</v>
      </c>
      <c r="J10" s="32">
        <f>IFERROR(IF(求节点([1]基础状态预期!$D$197:$D$235,[1]基础状态预期!K$197:K$235,$C10)&lt;=0,0,求节点([1]基础状态预期!$D$197:$D$235,[1]基础状态预期!K$197:K$235,$C10)),0)</f>
        <v>0</v>
      </c>
      <c r="K10" s="32">
        <f>IFERROR(IF(求节点([1]基础状态预期!$D$197:$D$235,[1]基础状态预期!L$197:L$235,$C10)&lt;=0,0,求节点([1]基础状态预期!$D$197:$D$235,[1]基础状态预期!L$197:L$235,$C10)),0)</f>
        <v>0</v>
      </c>
      <c r="L10" s="32">
        <f>IFERROR(IF(求节点([1]基础状态预期!$D$197:$D$235,[1]基础状态预期!M$197:M$235,$C10)&lt;=0,0,求节点([1]基础状态预期!$D$197:$D$235,[1]基础状态预期!M$197:M$235,$C10)),0)</f>
        <v>0</v>
      </c>
      <c r="M10" s="32">
        <f>IFERROR(IF(求节点([1]基础状态预期!$D$197:$D$235,[1]基础状态预期!N$197:N$235,$C10)&lt;=0,0,求节点([1]基础状态预期!$D$197:$D$235,[1]基础状态预期!N$197:N$235,$C10)),0)</f>
        <v>0</v>
      </c>
      <c r="N10" s="32">
        <f>IFERROR(IF(求节点([1]基础状态预期!$D$197:$D$235,[1]基础状态预期!O$197:O$235,$C10)&lt;=0,0,求节点([1]基础状态预期!$D$197:$D$235,[1]基础状态预期!O$197:O$235,$C10)),0)</f>
        <v>0</v>
      </c>
      <c r="O10" s="14">
        <f t="shared" si="0"/>
        <v>0</v>
      </c>
      <c r="P10" s="14">
        <f t="shared" si="1"/>
        <v>6</v>
      </c>
      <c r="Q10" s="14">
        <f t="shared" si="2"/>
        <v>10</v>
      </c>
      <c r="R10" s="14">
        <f t="shared" si="3"/>
        <v>22</v>
      </c>
      <c r="S10" s="14">
        <f t="shared" si="4"/>
        <v>50</v>
      </c>
      <c r="T10" s="32">
        <f>IFERROR(IF(求节点([1]基础状态预期!$D$197:$D$235,[1]基础状态预期!P$197:P$235,$C10)&lt;=0,0,求节点([1]基础状态预期!$D$197:$D$235,[1]基础状态预期!P$197:P$235,$C10)),0)</f>
        <v>0</v>
      </c>
      <c r="U10" s="32">
        <f>IFERROR(IF(求节点([1]基础状态预期!$D$197:$D$235,[1]基础状态预期!Q$197:Q$235,$C10)&lt;=0,0,求节点([1]基础状态预期!$D$197:$D$235,[1]基础状态预期!Q$197:Q$235,$C10)),0)</f>
        <v>0</v>
      </c>
      <c r="V10" s="32">
        <f>IFERROR(IF(求节点([1]基础状态预期!$D$197:$D$235,[1]基础状态预期!R$197:R$235,$C10)&lt;=0,0,求节点([1]基础状态预期!$D$197:$D$235,[1]基础状态预期!R$197:R$235,$C10)),0)</f>
        <v>0</v>
      </c>
      <c r="W10" s="32">
        <f>IFERROR(IF(求节点([1]基础状态预期!$D$197:$D$235,[1]基础状态预期!S$197:S$235,$C10)&lt;=0,0,求节点([1]基础状态预期!$D$197:$D$235,[1]基础状态预期!S$197:S$235,$C10)),0)</f>
        <v>0.19999999999999998</v>
      </c>
      <c r="X10" s="32">
        <f>IFERROR(IF(求节点([1]基础状态预期!$D$197:$D$235,[1]基础状态预期!T$197:T$235,$C10)&lt;=0,0,求节点([1]基础状态预期!$D$197:$D$235,[1]基础状态预期!T$197:T$235,$C10)),0)</f>
        <v>0</v>
      </c>
      <c r="Y10" s="32">
        <f>IFERROR(IF(求节点([1]基础状态预期!$D$197:$D$235,[1]基础状态预期!U$197:U$235,$C10)&lt;=0,0,求节点([1]基础状态预期!$D$197:$D$235,[1]基础状态预期!U$197:U$235,$C10)),0)</f>
        <v>0</v>
      </c>
      <c r="Z10" s="32">
        <f>IFERROR(IF(求节点([1]基础状态预期!$D$197:$D$235,[1]基础状态预期!V$197:V$235,$C10)&lt;=0,0,求节点([1]基础状态预期!$D$197:$D$235,[1]基础状态预期!V$197:V$235,$C10)),0)</f>
        <v>0</v>
      </c>
      <c r="AA10" s="32">
        <f>IFERROR(IF(求节点([1]基础状态预期!$D$197:$D$235,[1]基础状态预期!W$197:W$235,$C10)&lt;=0,0,求节点([1]基础状态预期!$D$197:$D$235,[1]基础状态预期!W$197:W$235,$C10)),0)</f>
        <v>0</v>
      </c>
      <c r="AB10" s="32">
        <f>IFERROR(IF(求节点([1]基础状态预期!$D$197:$D$235,[1]基础状态预期!X$197:X$235,$C10)&lt;=0,0,求节点([1]基础状态预期!$D$197:$D$235,[1]基础状态预期!X$197:X$235,$C10)),0)</f>
        <v>10</v>
      </c>
      <c r="AC10" s="32">
        <f>IFERROR(IF(求节点([1]基础状态预期!$D$197:$D$235,[1]基础状态预期!Y$197:Y$235,$C10)&lt;=0,0,求节点([1]基础状态预期!$D$197:$D$235,[1]基础状态预期!Y$197:Y$235,$C10)),0)</f>
        <v>0</v>
      </c>
      <c r="AD10" s="32">
        <f>IFERROR(IF(求节点([1]基础状态预期!$D$197:$D$235,[1]基础状态预期!Z$197:Z$235,$C10)&lt;=0,0,求节点([1]基础状态预期!$D$197:$D$235,[1]基础状态预期!Z$197:Z$235,$C10)),0)</f>
        <v>0</v>
      </c>
      <c r="AE10" s="32">
        <f>IFERROR(IF(求节点([1]基础状态预期!$D$197:$D$235,[1]基础状态预期!AA$197:AA$235,$C10)&lt;=0,0,求节点([1]基础状态预期!$D$197:$D$235,[1]基础状态预期!AA$197:AA$235,$C10)),0)</f>
        <v>0</v>
      </c>
      <c r="AF10" s="32">
        <f>IFERROR(IF(求节点([1]基础状态预期!$D$197:$D$235,[1]基础状态预期!AB$197:AB$235,$C10)&lt;=0,0,求节点([1]基础状态预期!$D$197:$D$235,[1]基础状态预期!AB$197:AB$235,$C10)),0)</f>
        <v>0</v>
      </c>
      <c r="AG10" s="32">
        <f>IFERROR(IF(求节点([1]基础状态预期!$D$197:$D$235,[1]基础状态预期!AC$197:AC$235,$C10)&lt;=0,0,求节点([1]基础状态预期!$D$197:$D$235,[1]基础状态预期!AC$197:AC$235,$C10)),0)</f>
        <v>0.16839718452461039</v>
      </c>
      <c r="AH10" s="32">
        <f>IFERROR(IF(求节点([1]基础状态预期!$D$197:$D$235,[1]基础状态预期!AD$197:AD$235,$C10)&lt;=0,0,求节点([1]基础状态预期!$D$197:$D$235,[1]基础状态预期!AD$197:AD$235,$C10)),0)</f>
        <v>0</v>
      </c>
      <c r="AI10" s="14">
        <f t="shared" si="14"/>
        <v>0</v>
      </c>
      <c r="AJ10" s="14">
        <f t="shared" si="5"/>
        <v>0</v>
      </c>
      <c r="AK10" s="14">
        <f t="shared" si="5"/>
        <v>0</v>
      </c>
      <c r="AL10" s="14">
        <f t="shared" si="5"/>
        <v>0</v>
      </c>
      <c r="AM10" s="14">
        <f t="shared" si="5"/>
        <v>0</v>
      </c>
      <c r="AN10" s="14">
        <v>0</v>
      </c>
      <c r="AO10" s="14">
        <f>IFERROR(IF(求节点([1]各r阵容卡情况!$F$103:$F$119,[1]各r阵容卡情况!G$103:G$119,$C10)&lt;=0,0,求节点([1]各r阵容卡情况!$F$103:$F$119,[1]各r阵容卡情况!G$103:G$119,$C10)),0)</f>
        <v>2.4899232681016876</v>
      </c>
      <c r="AP10" s="14">
        <f>IFERROR(IF(求节点([1]各r阵容卡情况!$F$103:$F$119,[1]各r阵容卡情况!H$103:H$119,$C10)&lt;=0,0,求节点([1]各r阵容卡情况!$F$103:$F$119,[1]各r阵容卡情况!H$103:H$119,$C10)),0)</f>
        <v>0.4979846536203375</v>
      </c>
      <c r="AQ10" s="14">
        <f>IFERROR(IF(求节点([1]各r阵容卡情况!$F$103:$F$119,[1]各r阵容卡情况!I$103:I$119,$C10)&lt;=0,0,求节点([1]各r阵容卡情况!$F$103:$F$119,[1]各r阵容卡情况!I$103:I$119,$C10)),0)</f>
        <v>0</v>
      </c>
      <c r="AR10" s="14">
        <f>IFERROR(IF(求节点([1]各r阵容卡情况!$F$103:$F$119,[1]各r阵容卡情况!J$103:J$119,$C10)&lt;=0,0,求节点([1]各r阵容卡情况!$F$103:$F$119,[1]各r阵容卡情况!J$103:J$119,$C10)),0)</f>
        <v>0</v>
      </c>
      <c r="AS10" s="14">
        <v>0</v>
      </c>
      <c r="AT10" s="14">
        <f>IFERROR(IF(求节点([1]各r阵容卡情况!$F$103:$F$119,[1]各r阵容卡情况!K$103:K$119,$C10)&lt;=0,0,求节点([1]各r阵容卡情况!$F$103:$F$119,[1]各r阵容卡情况!K$103:K$119,$C10)),0)</f>
        <v>1.4939539608610126</v>
      </c>
      <c r="AU10" s="14">
        <f>IFERROR(IF(求节点([1]各r阵容卡情况!$F$103:$F$119,[1]各r阵容卡情况!L$103:L$119,$C10)&lt;=0,0,求节点([1]各r阵容卡情况!$F$103:$F$119,[1]各r阵容卡情况!L$103:L$119,$C10)),0)</f>
        <v>1.3447358485257841</v>
      </c>
      <c r="AV10" s="14">
        <f>IFERROR(IF(求节点([1]各r阵容卡情况!$F$103:$F$119,[1]各r阵容卡情况!M$103:M$119,$C10)&lt;=0,0,求节点([1]各r阵容卡情况!$F$103:$F$119,[1]各r阵容卡情况!M$103:M$119,$C10)),0)</f>
        <v>0</v>
      </c>
      <c r="AW10" s="14">
        <f>IFERROR(IF(求节点([1]各r阵容卡情况!$F$103:$F$119,[1]各r阵容卡情况!N$103:N$119,$C10)&lt;=0,0,求节点([1]各r阵容卡情况!$F$103:$F$119,[1]各r阵容卡情况!N$103:N$119,$C10)),0)</f>
        <v>0</v>
      </c>
      <c r="AX10" s="14">
        <f t="shared" si="15"/>
        <v>0</v>
      </c>
      <c r="AY10" s="14">
        <f t="shared" si="16"/>
        <v>9</v>
      </c>
      <c r="AZ10" s="14">
        <f t="shared" si="16"/>
        <v>15</v>
      </c>
      <c r="BA10" s="14">
        <f t="shared" si="16"/>
        <v>22</v>
      </c>
      <c r="BB10" s="14">
        <f t="shared" si="16"/>
        <v>50</v>
      </c>
      <c r="BC10" s="14">
        <v>0</v>
      </c>
      <c r="BD10" s="14">
        <f>IFERROR(IF(求节点([1]各r阵容卡情况!$F$103:$F$119,[1]各r阵容卡情况!S$103:S$119,$C10)&lt;=0,0,求节点([1]各r阵容卡情况!$F$103:$F$119,[1]各r阵容卡情况!S$103:S$119,$C10)),0)</f>
        <v>0.19999999999999998</v>
      </c>
      <c r="BE10" s="14">
        <f>IFERROR(IF(求节点([1]各r阵容卡情况!$F$103:$F$119,[1]各r阵容卡情况!T$103:T$119,$C10)&lt;=0,0,求节点([1]各r阵容卡情况!$F$103:$F$119,[1]各r阵容卡情况!T$103:T$119,$C10)),0)</f>
        <v>0.19999999999999998</v>
      </c>
      <c r="BF10" s="14">
        <f>IFERROR(IF(求节点([1]各r阵容卡情况!$F$103:$F$119,[1]各r阵容卡情况!U$103:U$119,$C10)&lt;=0,0,求节点([1]各r阵容卡情况!$F$103:$F$119,[1]各r阵容卡情况!U$103:U$119,$C10)),0)</f>
        <v>0.19999999999999998</v>
      </c>
      <c r="BG10" s="14">
        <f>IFERROR(IF(求节点([1]各r阵容卡情况!$F$103:$F$119,[1]各r阵容卡情况!V$103:V$119,$C10)&lt;=0,0,求节点([1]各r阵容卡情况!$F$103:$F$119,[1]各r阵容卡情况!V$103:V$119,$C10)),0)</f>
        <v>0.19999999999999998</v>
      </c>
      <c r="BH10" s="14">
        <f t="shared" si="11"/>
        <v>5</v>
      </c>
      <c r="BI10" s="14">
        <f t="shared" si="12"/>
        <v>5</v>
      </c>
      <c r="BJ10" s="14">
        <f t="shared" si="17"/>
        <v>5</v>
      </c>
      <c r="BK10" s="14">
        <f t="shared" si="18"/>
        <v>5</v>
      </c>
      <c r="BL10" s="14">
        <f t="shared" si="18"/>
        <v>5</v>
      </c>
      <c r="BM10" s="14">
        <v>0</v>
      </c>
      <c r="BN10" s="14">
        <f>IFERROR(IF(求节点([1]各r阵容卡情况!$F$103:$F$119,[1]各r阵容卡情况!AA$103:AA$119,$C10)&lt;=0,0,求节点([1]各r阵容卡情况!$F$103:$F$119,[1]各r阵容卡情况!AA$103:AA$119,$C10)),0)</f>
        <v>0</v>
      </c>
      <c r="BO10" s="14">
        <f>IFERROR(IF(求节点([1]各r阵容卡情况!$F$103:$F$119,[1]各r阵容卡情况!AB$103:AB$119,$C10)&lt;=0,0,求节点([1]各r阵容卡情况!$F$103:$F$119,[1]各r阵容卡情况!AB$103:AB$119,$C10)),0)</f>
        <v>3.023019569493661E-3</v>
      </c>
      <c r="BP10" s="14">
        <f>IFERROR(IF(求节点([1]各r阵容卡情况!$F$103:$F$119,[1]各r阵容卡情况!AC$103:AC$119,$C10)&lt;=0,0,求节点([1]各r阵容卡情况!$F$103:$F$119,[1]各r阵容卡情况!AC$103:AC$119,$C10)),0)</f>
        <v>3.023019569493661E-3</v>
      </c>
      <c r="BQ10" s="14">
        <f>IFERROR(IF(求节点([1]各r阵容卡情况!$F$103:$F$119,[1]各r阵容卡情况!AD$103:AD$119,$C10)&lt;=0,0,求节点([1]各r阵容卡情况!$F$103:$F$119,[1]各r阵容卡情况!AD$103:AD$119,$C10)),0)</f>
        <v>3.023019569493661E-3</v>
      </c>
      <c r="BR10" s="14">
        <f t="shared" si="19"/>
        <v>0</v>
      </c>
      <c r="BS10" s="14">
        <f t="shared" si="13"/>
        <v>0</v>
      </c>
      <c r="BT10" s="14">
        <f t="shared" si="13"/>
        <v>0</v>
      </c>
      <c r="BU10" s="14">
        <f t="shared" si="13"/>
        <v>0</v>
      </c>
      <c r="BV10" s="14">
        <f t="shared" si="13"/>
        <v>0</v>
      </c>
      <c r="BZ10" s="14">
        <v>5</v>
      </c>
      <c r="CA10" s="26">
        <f>非R武将!CA10</f>
        <v>8</v>
      </c>
      <c r="CB10" s="26">
        <f>非R武将!CB10</f>
        <v>21</v>
      </c>
      <c r="CC10" s="26">
        <f>非R武将!CC10</f>
        <v>35</v>
      </c>
      <c r="CD10" s="26">
        <f>非R武将!CD10</f>
        <v>58</v>
      </c>
      <c r="CE10" s="26">
        <f>非R武将!CE10</f>
        <v>90</v>
      </c>
      <c r="CH10" s="27">
        <f t="shared" si="20"/>
        <v>0</v>
      </c>
      <c r="CI10" s="28">
        <v>0</v>
      </c>
      <c r="CJ10" s="28">
        <v>0</v>
      </c>
      <c r="CK10" s="28">
        <v>0</v>
      </c>
      <c r="CL10" s="28">
        <v>0</v>
      </c>
    </row>
    <row r="11" spans="3:90" x14ac:dyDescent="0.15">
      <c r="C11" s="14">
        <v>6</v>
      </c>
      <c r="D11" s="14">
        <v>5</v>
      </c>
      <c r="E11" s="32">
        <f>IFERROR(IF(求节点([1]基础状态预期!$D$197:$D$235,[1]基础状态预期!F$197:F$235,$C11)&lt;=0,0,求节点([1]基础状态预期!$D$197:$D$235,[1]基础状态预期!F$197:F$235,$C11)),0)</f>
        <v>0</v>
      </c>
      <c r="F11" s="32">
        <f>IFERROR(IF(求节点([1]基础状态预期!$D$197:$D$235,[1]基础状态预期!G$197:G$235,$C11)&lt;=0,0,求节点([1]基础状态预期!$D$197:$D$235,[1]基础状态预期!G$197:G$235,$C11)),0)</f>
        <v>0</v>
      </c>
      <c r="G11" s="32">
        <f>IFERROR(IF(求节点([1]基础状态预期!$D$197:$D$235,[1]基础状态预期!H$197:H$235,$C11)&lt;=0,0,求节点([1]基础状态预期!$D$197:$D$235,[1]基础状态预期!H$197:H$235,$C11)),0)</f>
        <v>0</v>
      </c>
      <c r="H11" s="32">
        <f>IFERROR(IF(求节点([1]基础状态预期!$D$197:$D$235,[1]基础状态预期!I$197:I$235,$C11)&lt;=0,0,求节点([1]基础状态预期!$D$197:$D$235,[1]基础状态预期!I$197:I$235,$C11)),0)</f>
        <v>3.5854895060664305</v>
      </c>
      <c r="I11" s="32">
        <f>IFERROR(IF(求节点([1]基础状态预期!$D$197:$D$235,[1]基础状态预期!J$197:J$235,$C11)&lt;=0,0,求节点([1]基础状态预期!$D$197:$D$235,[1]基础状态预期!J$197:J$235,$C11)),0)</f>
        <v>0</v>
      </c>
      <c r="J11" s="32">
        <f>IFERROR(IF(求节点([1]基础状态预期!$D$197:$D$235,[1]基础状态预期!K$197:K$235,$C11)&lt;=0,0,求节点([1]基础状态预期!$D$197:$D$235,[1]基础状态预期!K$197:K$235,$C11)),0)</f>
        <v>0</v>
      </c>
      <c r="K11" s="32">
        <f>IFERROR(IF(求节点([1]基础状态预期!$D$197:$D$235,[1]基础状态预期!L$197:L$235,$C11)&lt;=0,0,求节点([1]基础状态预期!$D$197:$D$235,[1]基础状态预期!L$197:L$235,$C11)),0)</f>
        <v>0</v>
      </c>
      <c r="L11" s="32">
        <f>IFERROR(IF(求节点([1]基础状态预期!$D$197:$D$235,[1]基础状态预期!M$197:M$235,$C11)&lt;=0,0,求节点([1]基础状态预期!$D$197:$D$235,[1]基础状态预期!M$197:M$235,$C11)),0)</f>
        <v>0</v>
      </c>
      <c r="M11" s="32">
        <f>IFERROR(IF(求节点([1]基础状态预期!$D$197:$D$235,[1]基础状态预期!N$197:N$235,$C11)&lt;=0,0,求节点([1]基础状态预期!$D$197:$D$235,[1]基础状态预期!N$197:N$235,$C11)),0)</f>
        <v>0</v>
      </c>
      <c r="N11" s="32">
        <f>IFERROR(IF(求节点([1]基础状态预期!$D$197:$D$235,[1]基础状态预期!O$197:O$235,$C11)&lt;=0,0,求节点([1]基础状态预期!$D$197:$D$235,[1]基础状态预期!O$197:O$235,$C11)),0)</f>
        <v>0</v>
      </c>
      <c r="O11" s="14">
        <f t="shared" si="0"/>
        <v>0</v>
      </c>
      <c r="P11" s="14">
        <f t="shared" si="1"/>
        <v>6</v>
      </c>
      <c r="Q11" s="14">
        <f t="shared" si="2"/>
        <v>10</v>
      </c>
      <c r="R11" s="14">
        <f t="shared" si="3"/>
        <v>22</v>
      </c>
      <c r="S11" s="14">
        <f t="shared" si="4"/>
        <v>50</v>
      </c>
      <c r="T11" s="32">
        <f>IFERROR(IF(求节点([1]基础状态预期!$D$197:$D$235,[1]基础状态预期!P$197:P$235,$C11)&lt;=0,0,求节点([1]基础状态预期!$D$197:$D$235,[1]基础状态预期!P$197:P$235,$C11)),0)</f>
        <v>0</v>
      </c>
      <c r="U11" s="32">
        <f>IFERROR(IF(求节点([1]基础状态预期!$D$197:$D$235,[1]基础状态预期!Q$197:Q$235,$C11)&lt;=0,0,求节点([1]基础状态预期!$D$197:$D$235,[1]基础状态预期!Q$197:Q$235,$C11)),0)</f>
        <v>0</v>
      </c>
      <c r="V11" s="32">
        <f>IFERROR(IF(求节点([1]基础状态预期!$D$197:$D$235,[1]基础状态预期!R$197:R$235,$C11)&lt;=0,0,求节点([1]基础状态预期!$D$197:$D$235,[1]基础状态预期!R$197:R$235,$C11)),0)</f>
        <v>0</v>
      </c>
      <c r="W11" s="32">
        <f>IFERROR(IF(求节点([1]基础状态预期!$D$197:$D$235,[1]基础状态预期!S$197:S$235,$C11)&lt;=0,0,求节点([1]基础状态预期!$D$197:$D$235,[1]基础状态预期!S$197:S$235,$C11)),0)</f>
        <v>0.24</v>
      </c>
      <c r="X11" s="32">
        <f>IFERROR(IF(求节点([1]基础状态预期!$D$197:$D$235,[1]基础状态预期!T$197:T$235,$C11)&lt;=0,0,求节点([1]基础状态预期!$D$197:$D$235,[1]基础状态预期!T$197:T$235,$C11)),0)</f>
        <v>0</v>
      </c>
      <c r="Y11" s="32">
        <f>IFERROR(IF(求节点([1]基础状态预期!$D$197:$D$235,[1]基础状态预期!U$197:U$235,$C11)&lt;=0,0,求节点([1]基础状态预期!$D$197:$D$235,[1]基础状态预期!U$197:U$235,$C11)),0)</f>
        <v>0</v>
      </c>
      <c r="Z11" s="32">
        <f>IFERROR(IF(求节点([1]基础状态预期!$D$197:$D$235,[1]基础状态预期!V$197:V$235,$C11)&lt;=0,0,求节点([1]基础状态预期!$D$197:$D$235,[1]基础状态预期!V$197:V$235,$C11)),0)</f>
        <v>0</v>
      </c>
      <c r="AA11" s="32">
        <f>IFERROR(IF(求节点([1]基础状态预期!$D$197:$D$235,[1]基础状态预期!W$197:W$235,$C11)&lt;=0,0,求节点([1]基础状态预期!$D$197:$D$235,[1]基础状态预期!W$197:W$235,$C11)),0)</f>
        <v>0</v>
      </c>
      <c r="AB11" s="32">
        <f>IFERROR(IF(求节点([1]基础状态预期!$D$197:$D$235,[1]基础状态预期!X$197:X$235,$C11)&lt;=0,0,求节点([1]基础状态预期!$D$197:$D$235,[1]基础状态预期!X$197:X$235,$C11)),0)</f>
        <v>12</v>
      </c>
      <c r="AC11" s="32">
        <f>IFERROR(IF(求节点([1]基础状态预期!$D$197:$D$235,[1]基础状态预期!Y$197:Y$235,$C11)&lt;=0,0,求节点([1]基础状态预期!$D$197:$D$235,[1]基础状态预期!Y$197:Y$235,$C11)),0)</f>
        <v>0</v>
      </c>
      <c r="AD11" s="32">
        <f>IFERROR(IF(求节点([1]基础状态预期!$D$197:$D$235,[1]基础状态预期!Z$197:Z$235,$C11)&lt;=0,0,求节点([1]基础状态预期!$D$197:$D$235,[1]基础状态预期!Z$197:Z$235,$C11)),0)</f>
        <v>0</v>
      </c>
      <c r="AE11" s="32">
        <f>IFERROR(IF(求节点([1]基础状态预期!$D$197:$D$235,[1]基础状态预期!AA$197:AA$235,$C11)&lt;=0,0,求节点([1]基础状态预期!$D$197:$D$235,[1]基础状态预期!AA$197:AA$235,$C11)),0)</f>
        <v>0</v>
      </c>
      <c r="AF11" s="32">
        <f>IFERROR(IF(求节点([1]基础状态预期!$D$197:$D$235,[1]基础状态预期!AB$197:AB$235,$C11)&lt;=0,0,求节点([1]基础状态预期!$D$197:$D$235,[1]基础状态预期!AB$197:AB$235,$C11)),0)</f>
        <v>0</v>
      </c>
      <c r="AG11" s="32">
        <f>IFERROR(IF(求节点([1]基础状态预期!$D$197:$D$235,[1]基础状态预期!AC$197:AC$235,$C11)&lt;=0,0,求节点([1]基础状态预期!$D$197:$D$235,[1]基础状态预期!AC$197:AC$235,$C11)),0)</f>
        <v>0.20207662142953248</v>
      </c>
      <c r="AH11" s="32">
        <f>IFERROR(IF(求节点([1]基础状态预期!$D$197:$D$235,[1]基础状态预期!AD$197:AD$235,$C11)&lt;=0,0,求节点([1]基础状态预期!$D$197:$D$235,[1]基础状态预期!AD$197:AD$235,$C11)),0)</f>
        <v>0</v>
      </c>
      <c r="AI11" s="14">
        <f t="shared" si="14"/>
        <v>0</v>
      </c>
      <c r="AJ11" s="14">
        <f t="shared" si="5"/>
        <v>0</v>
      </c>
      <c r="AK11" s="14">
        <f t="shared" si="5"/>
        <v>0</v>
      </c>
      <c r="AL11" s="14">
        <f t="shared" si="5"/>
        <v>0</v>
      </c>
      <c r="AM11" s="14">
        <f t="shared" si="5"/>
        <v>0</v>
      </c>
      <c r="AN11" s="14">
        <v>0</v>
      </c>
      <c r="AO11" s="14">
        <f>IFERROR(IF(求节点([1]各r阵容卡情况!$F$103:$F$119,[1]各r阵容卡情况!G$103:G$119,$C11)&lt;=0,0,求节点([1]各r阵容卡情况!$F$103:$F$119,[1]各r阵容卡情况!G$103:G$119,$C11)),0)</f>
        <v>2.9879079217220252</v>
      </c>
      <c r="AP11" s="14">
        <f>IFERROR(IF(求节点([1]各r阵容卡情况!$F$103:$F$119,[1]各r阵容卡情况!H$103:H$119,$C11)&lt;=0,0,求节点([1]各r阵容卡情况!$F$103:$F$119,[1]各r阵容卡情况!H$103:H$119,$C11)),0)</f>
        <v>0.597581584344405</v>
      </c>
      <c r="AQ11" s="14">
        <f>IFERROR(IF(求节点([1]各r阵容卡情况!$F$103:$F$119,[1]各r阵容卡情况!I$103:I$119,$C11)&lt;=0,0,求节点([1]各r阵容卡情况!$F$103:$F$119,[1]各r阵容卡情况!I$103:I$119,$C11)),0)</f>
        <v>0</v>
      </c>
      <c r="AR11" s="14">
        <f>IFERROR(IF(求节点([1]各r阵容卡情况!$F$103:$F$119,[1]各r阵容卡情况!J$103:J$119,$C11)&lt;=0,0,求节点([1]各r阵容卡情况!$F$103:$F$119,[1]各r阵容卡情况!J$103:J$119,$C11)),0)</f>
        <v>0</v>
      </c>
      <c r="AS11" s="14">
        <v>0</v>
      </c>
      <c r="AT11" s="14">
        <f>IFERROR(IF(求节点([1]各r阵容卡情况!$F$103:$F$119,[1]各r阵容卡情况!K$103:K$119,$C11)&lt;=0,0,求节点([1]各r阵容卡情况!$F$103:$F$119,[1]各r阵容卡情况!K$103:K$119,$C11)),0)</f>
        <v>1.7927447530332152</v>
      </c>
      <c r="AU11" s="14">
        <f>IFERROR(IF(求节点([1]各r阵容卡情况!$F$103:$F$119,[1]各r阵容卡情况!L$103:L$119,$C11)&lt;=0,0,求节点([1]各r阵容卡情况!$F$103:$F$119,[1]各r阵容卡情况!L$103:L$119,$C11)),0)</f>
        <v>1.613683018230941</v>
      </c>
      <c r="AV11" s="14">
        <f>IFERROR(IF(求节点([1]各r阵容卡情况!$F$103:$F$119,[1]各r阵容卡情况!M$103:M$119,$C11)&lt;=0,0,求节点([1]各r阵容卡情况!$F$103:$F$119,[1]各r阵容卡情况!M$103:M$119,$C11)),0)</f>
        <v>0</v>
      </c>
      <c r="AW11" s="14">
        <f>IFERROR(IF(求节点([1]各r阵容卡情况!$F$103:$F$119,[1]各r阵容卡情况!N$103:N$119,$C11)&lt;=0,0,求节点([1]各r阵容卡情况!$F$103:$F$119,[1]各r阵容卡情况!N$103:N$119,$C11)),0)</f>
        <v>0</v>
      </c>
      <c r="AX11" s="14">
        <f t="shared" si="15"/>
        <v>0</v>
      </c>
      <c r="AY11" s="14">
        <f t="shared" si="16"/>
        <v>9</v>
      </c>
      <c r="AZ11" s="14">
        <f t="shared" si="16"/>
        <v>15</v>
      </c>
      <c r="BA11" s="14">
        <f t="shared" si="16"/>
        <v>22</v>
      </c>
      <c r="BB11" s="14">
        <f t="shared" si="16"/>
        <v>50</v>
      </c>
      <c r="BC11" s="14">
        <v>0</v>
      </c>
      <c r="BD11" s="14">
        <f>IFERROR(IF(求节点([1]各r阵容卡情况!$F$103:$F$119,[1]各r阵容卡情况!S$103:S$119,$C11)&lt;=0,0,求节点([1]各r阵容卡情况!$F$103:$F$119,[1]各r阵容卡情况!S$103:S$119,$C11)),0)</f>
        <v>0.24</v>
      </c>
      <c r="BE11" s="14">
        <f>IFERROR(IF(求节点([1]各r阵容卡情况!$F$103:$F$119,[1]各r阵容卡情况!T$103:T$119,$C11)&lt;=0,0,求节点([1]各r阵容卡情况!$F$103:$F$119,[1]各r阵容卡情况!T$103:T$119,$C11)),0)</f>
        <v>0.24</v>
      </c>
      <c r="BF11" s="14">
        <f>IFERROR(IF(求节点([1]各r阵容卡情况!$F$103:$F$119,[1]各r阵容卡情况!U$103:U$119,$C11)&lt;=0,0,求节点([1]各r阵容卡情况!$F$103:$F$119,[1]各r阵容卡情况!U$103:U$119,$C11)),0)</f>
        <v>0.24</v>
      </c>
      <c r="BG11" s="14">
        <f>IFERROR(IF(求节点([1]各r阵容卡情况!$F$103:$F$119,[1]各r阵容卡情况!V$103:V$119,$C11)&lt;=0,0,求节点([1]各r阵容卡情况!$F$103:$F$119,[1]各r阵容卡情况!V$103:V$119,$C11)),0)</f>
        <v>0.24</v>
      </c>
      <c r="BH11" s="14">
        <f t="shared" si="11"/>
        <v>6</v>
      </c>
      <c r="BI11" s="14">
        <f t="shared" si="12"/>
        <v>6</v>
      </c>
      <c r="BJ11" s="14">
        <f t="shared" si="17"/>
        <v>6</v>
      </c>
      <c r="BK11" s="14">
        <f t="shared" si="18"/>
        <v>6</v>
      </c>
      <c r="BL11" s="14">
        <f t="shared" si="18"/>
        <v>6</v>
      </c>
      <c r="BM11" s="14">
        <v>0</v>
      </c>
      <c r="BN11" s="14">
        <f>IFERROR(IF(求节点([1]各r阵容卡情况!$F$103:$F$119,[1]各r阵容卡情况!AA$103:AA$119,$C11)&lt;=0,0,求节点([1]各r阵容卡情况!$F$103:$F$119,[1]各r阵容卡情况!AA$103:AA$119,$C11)),0)</f>
        <v>0</v>
      </c>
      <c r="BO11" s="14">
        <f>IFERROR(IF(求节点([1]各r阵容卡情况!$F$103:$F$119,[1]各r阵容卡情况!AB$103:AB$119,$C11)&lt;=0,0,求节点([1]各r阵容卡情况!$F$103:$F$119,[1]各r阵容卡情况!AB$103:AB$119,$C11)),0)</f>
        <v>3.6276234833923933E-3</v>
      </c>
      <c r="BP11" s="14">
        <f>IFERROR(IF(求节点([1]各r阵容卡情况!$F$103:$F$119,[1]各r阵容卡情况!AC$103:AC$119,$C11)&lt;=0,0,求节点([1]各r阵容卡情况!$F$103:$F$119,[1]各r阵容卡情况!AC$103:AC$119,$C11)),0)</f>
        <v>3.6276234833923933E-3</v>
      </c>
      <c r="BQ11" s="14">
        <f>IFERROR(IF(求节点([1]各r阵容卡情况!$F$103:$F$119,[1]各r阵容卡情况!AD$103:AD$119,$C11)&lt;=0,0,求节点([1]各r阵容卡情况!$F$103:$F$119,[1]各r阵容卡情况!AD$103:AD$119,$C11)),0)</f>
        <v>3.6276234833923933E-3</v>
      </c>
      <c r="BR11" s="14">
        <f t="shared" si="19"/>
        <v>0</v>
      </c>
      <c r="BS11" s="14">
        <f t="shared" si="13"/>
        <v>0</v>
      </c>
      <c r="BT11" s="14">
        <f t="shared" si="13"/>
        <v>0</v>
      </c>
      <c r="BU11" s="14">
        <f t="shared" si="13"/>
        <v>0</v>
      </c>
      <c r="BV11" s="14">
        <f t="shared" si="13"/>
        <v>0</v>
      </c>
      <c r="BZ11" s="14">
        <v>6</v>
      </c>
      <c r="CA11" s="26">
        <f>非R武将!CA11</f>
        <v>9</v>
      </c>
      <c r="CB11" s="26">
        <f>非R武将!CB11</f>
        <v>24</v>
      </c>
      <c r="CC11" s="26">
        <f>非R武将!CC11</f>
        <v>40</v>
      </c>
      <c r="CD11" s="26">
        <f>非R武将!CD11</f>
        <v>65</v>
      </c>
      <c r="CE11" s="26">
        <f>非R武将!CE11</f>
        <v>98</v>
      </c>
      <c r="CH11" s="27">
        <f t="shared" si="20"/>
        <v>0</v>
      </c>
      <c r="CI11" s="28">
        <v>0</v>
      </c>
      <c r="CJ11" s="28">
        <v>0</v>
      </c>
      <c r="CK11" s="28">
        <v>0</v>
      </c>
      <c r="CL11" s="28">
        <v>0</v>
      </c>
    </row>
    <row r="12" spans="3:90" x14ac:dyDescent="0.15">
      <c r="C12" s="14">
        <v>7</v>
      </c>
      <c r="D12" s="14">
        <v>5</v>
      </c>
      <c r="E12" s="32">
        <f>IFERROR(IF(求节点([1]基础状态预期!$D$197:$D$235,[1]基础状态预期!F$197:F$235,$C12)&lt;=0,0,求节点([1]基础状态预期!$D$197:$D$235,[1]基础状态预期!F$197:F$235,$C12)),0)</f>
        <v>0</v>
      </c>
      <c r="F12" s="32">
        <f>IFERROR(IF(求节点([1]基础状态预期!$D$197:$D$235,[1]基础状态预期!G$197:G$235,$C12)&lt;=0,0,求节点([1]基础状态预期!$D$197:$D$235,[1]基础状态预期!G$197:G$235,$C12)),0)</f>
        <v>0</v>
      </c>
      <c r="G12" s="32">
        <f>IFERROR(IF(求节点([1]基础状态预期!$D$197:$D$235,[1]基础状态预期!H$197:H$235,$C12)&lt;=0,0,求节点([1]基础状态预期!$D$197:$D$235,[1]基础状态预期!H$197:H$235,$C12)),0)</f>
        <v>0</v>
      </c>
      <c r="H12" s="32">
        <f>IFERROR(IF(求节点([1]基础状态预期!$D$197:$D$235,[1]基础状态预期!I$197:I$235,$C12)&lt;=0,0,求节点([1]基础状态预期!$D$197:$D$235,[1]基础状态预期!I$197:I$235,$C12)),0)</f>
        <v>4.1830710904108352</v>
      </c>
      <c r="I12" s="32">
        <f>IFERROR(IF(求节点([1]基础状态预期!$D$197:$D$235,[1]基础状态预期!J$197:J$235,$C12)&lt;=0,0,求节点([1]基础状态预期!$D$197:$D$235,[1]基础状态预期!J$197:J$235,$C12)),0)</f>
        <v>0</v>
      </c>
      <c r="J12" s="32">
        <f>IFERROR(IF(求节点([1]基础状态预期!$D$197:$D$235,[1]基础状态预期!K$197:K$235,$C12)&lt;=0,0,求节点([1]基础状态预期!$D$197:$D$235,[1]基础状态预期!K$197:K$235,$C12)),0)</f>
        <v>0</v>
      </c>
      <c r="K12" s="32">
        <f>IFERROR(IF(求节点([1]基础状态预期!$D$197:$D$235,[1]基础状态预期!L$197:L$235,$C12)&lt;=0,0,求节点([1]基础状态预期!$D$197:$D$235,[1]基础状态预期!L$197:L$235,$C12)),0)</f>
        <v>0</v>
      </c>
      <c r="L12" s="32">
        <f>IFERROR(IF(求节点([1]基础状态预期!$D$197:$D$235,[1]基础状态预期!M$197:M$235,$C12)&lt;=0,0,求节点([1]基础状态预期!$D$197:$D$235,[1]基础状态预期!M$197:M$235,$C12)),0)</f>
        <v>0</v>
      </c>
      <c r="M12" s="32">
        <f>IFERROR(IF(求节点([1]基础状态预期!$D$197:$D$235,[1]基础状态预期!N$197:N$235,$C12)&lt;=0,0,求节点([1]基础状态预期!$D$197:$D$235,[1]基础状态预期!N$197:N$235,$C12)),0)</f>
        <v>0</v>
      </c>
      <c r="N12" s="32">
        <f>IFERROR(IF(求节点([1]基础状态预期!$D$197:$D$235,[1]基础状态预期!O$197:O$235,$C12)&lt;=0,0,求节点([1]基础状态预期!$D$197:$D$235,[1]基础状态预期!O$197:O$235,$C12)),0)</f>
        <v>0</v>
      </c>
      <c r="O12" s="14">
        <f t="shared" si="0"/>
        <v>0</v>
      </c>
      <c r="P12" s="14">
        <f t="shared" si="1"/>
        <v>6</v>
      </c>
      <c r="Q12" s="14">
        <f t="shared" si="2"/>
        <v>10</v>
      </c>
      <c r="R12" s="14">
        <f t="shared" si="3"/>
        <v>22</v>
      </c>
      <c r="S12" s="14">
        <f t="shared" si="4"/>
        <v>50</v>
      </c>
      <c r="T12" s="32">
        <f>IFERROR(IF(求节点([1]基础状态预期!$D$197:$D$235,[1]基础状态预期!P$197:P$235,$C12)&lt;=0,0,求节点([1]基础状态预期!$D$197:$D$235,[1]基础状态预期!P$197:P$235,$C12)),0)</f>
        <v>0</v>
      </c>
      <c r="U12" s="32">
        <f>IFERROR(IF(求节点([1]基础状态预期!$D$197:$D$235,[1]基础状态预期!Q$197:Q$235,$C12)&lt;=0,0,求节点([1]基础状态预期!$D$197:$D$235,[1]基础状态预期!Q$197:Q$235,$C12)),0)</f>
        <v>0</v>
      </c>
      <c r="V12" s="32">
        <f>IFERROR(IF(求节点([1]基础状态预期!$D$197:$D$235,[1]基础状态预期!R$197:R$235,$C12)&lt;=0,0,求节点([1]基础状态预期!$D$197:$D$235,[1]基础状态预期!R$197:R$235,$C12)),0)</f>
        <v>0</v>
      </c>
      <c r="W12" s="32">
        <f>IFERROR(IF(求节点([1]基础状态预期!$D$197:$D$235,[1]基础状态预期!S$197:S$235,$C12)&lt;=0,0,求节点([1]基础状态预期!$D$197:$D$235,[1]基础状态预期!S$197:S$235,$C12)),0)</f>
        <v>0.27999999999999997</v>
      </c>
      <c r="X12" s="32">
        <f>IFERROR(IF(求节点([1]基础状态预期!$D$197:$D$235,[1]基础状态预期!T$197:T$235,$C12)&lt;=0,0,求节点([1]基础状态预期!$D$197:$D$235,[1]基础状态预期!T$197:T$235,$C12)),0)</f>
        <v>0</v>
      </c>
      <c r="Y12" s="32">
        <f>IFERROR(IF(求节点([1]基础状态预期!$D$197:$D$235,[1]基础状态预期!U$197:U$235,$C12)&lt;=0,0,求节点([1]基础状态预期!$D$197:$D$235,[1]基础状态预期!U$197:U$235,$C12)),0)</f>
        <v>0</v>
      </c>
      <c r="Z12" s="32">
        <f>IFERROR(IF(求节点([1]基础状态预期!$D$197:$D$235,[1]基础状态预期!V$197:V$235,$C12)&lt;=0,0,求节点([1]基础状态预期!$D$197:$D$235,[1]基础状态预期!V$197:V$235,$C12)),0)</f>
        <v>0</v>
      </c>
      <c r="AA12" s="32">
        <f>IFERROR(IF(求节点([1]基础状态预期!$D$197:$D$235,[1]基础状态预期!W$197:W$235,$C12)&lt;=0,0,求节点([1]基础状态预期!$D$197:$D$235,[1]基础状态预期!W$197:W$235,$C12)),0)</f>
        <v>0</v>
      </c>
      <c r="AB12" s="32">
        <f>IFERROR(IF(求节点([1]基础状态预期!$D$197:$D$235,[1]基础状态预期!X$197:X$235,$C12)&lt;=0,0,求节点([1]基础状态预期!$D$197:$D$235,[1]基础状态预期!X$197:X$235,$C12)),0)</f>
        <v>14</v>
      </c>
      <c r="AC12" s="32">
        <f>IFERROR(IF(求节点([1]基础状态预期!$D$197:$D$235,[1]基础状态预期!Y$197:Y$235,$C12)&lt;=0,0,求节点([1]基础状态预期!$D$197:$D$235,[1]基础状态预期!Y$197:Y$235,$C12)),0)</f>
        <v>0</v>
      </c>
      <c r="AD12" s="32">
        <f>IFERROR(IF(求节点([1]基础状态预期!$D$197:$D$235,[1]基础状态预期!Z$197:Z$235,$C12)&lt;=0,0,求节点([1]基础状态预期!$D$197:$D$235,[1]基础状态预期!Z$197:Z$235,$C12)),0)</f>
        <v>0</v>
      </c>
      <c r="AE12" s="32">
        <f>IFERROR(IF(求节点([1]基础状态预期!$D$197:$D$235,[1]基础状态预期!AA$197:AA$235,$C12)&lt;=0,0,求节点([1]基础状态预期!$D$197:$D$235,[1]基础状态预期!AA$197:AA$235,$C12)),0)</f>
        <v>0</v>
      </c>
      <c r="AF12" s="32">
        <f>IFERROR(IF(求节点([1]基础状态预期!$D$197:$D$235,[1]基础状态预期!AB$197:AB$235,$C12)&lt;=0,0,求节点([1]基础状态预期!$D$197:$D$235,[1]基础状态预期!AB$197:AB$235,$C12)),0)</f>
        <v>0</v>
      </c>
      <c r="AG12" s="32">
        <f>IFERROR(IF(求节点([1]基础状态预期!$D$197:$D$235,[1]基础状态预期!AC$197:AC$235,$C12)&lt;=0,0,求节点([1]基础状态预期!$D$197:$D$235,[1]基础状态预期!AC$197:AC$235,$C12)),0)</f>
        <v>0.23575605833445457</v>
      </c>
      <c r="AH12" s="32">
        <f>IFERROR(IF(求节点([1]基础状态预期!$D$197:$D$235,[1]基础状态预期!AD$197:AD$235,$C12)&lt;=0,0,求节点([1]基础状态预期!$D$197:$D$235,[1]基础状态预期!AD$197:AD$235,$C12)),0)</f>
        <v>0</v>
      </c>
      <c r="AI12" s="14">
        <f t="shared" si="14"/>
        <v>0</v>
      </c>
      <c r="AJ12" s="14">
        <f t="shared" si="5"/>
        <v>0</v>
      </c>
      <c r="AK12" s="14">
        <f t="shared" si="5"/>
        <v>0</v>
      </c>
      <c r="AL12" s="14">
        <f t="shared" si="5"/>
        <v>0</v>
      </c>
      <c r="AM12" s="14">
        <f t="shared" si="5"/>
        <v>0</v>
      </c>
      <c r="AN12" s="14">
        <v>0</v>
      </c>
      <c r="AO12" s="14">
        <f>IFERROR(IF(求节点([1]各r阵容卡情况!$F$103:$F$119,[1]各r阵容卡情况!G$103:G$119,$C12)&lt;=0,0,求节点([1]各r阵容卡情况!$F$103:$F$119,[1]各r阵容卡情况!G$103:G$119,$C12)),0)</f>
        <v>3.4858925753423629</v>
      </c>
      <c r="AP12" s="14">
        <f>IFERROR(IF(求节点([1]各r阵容卡情况!$F$103:$F$119,[1]各r阵容卡情况!H$103:H$119,$C12)&lt;=0,0,求节点([1]各r阵容卡情况!$F$103:$F$119,[1]各r阵容卡情况!H$103:H$119,$C12)),0)</f>
        <v>0.69717851506847262</v>
      </c>
      <c r="AQ12" s="14">
        <f>IFERROR(IF(求节点([1]各r阵容卡情况!$F$103:$F$119,[1]各r阵容卡情况!I$103:I$119,$C12)&lt;=0,0,求节点([1]各r阵容卡情况!$F$103:$F$119,[1]各r阵容卡情况!I$103:I$119,$C12)),0)</f>
        <v>0</v>
      </c>
      <c r="AR12" s="14">
        <f>IFERROR(IF(求节点([1]各r阵容卡情况!$F$103:$F$119,[1]各r阵容卡情况!J$103:J$119,$C12)&lt;=0,0,求节点([1]各r阵容卡情况!$F$103:$F$119,[1]各r阵容卡情况!J$103:J$119,$C12)),0)</f>
        <v>0</v>
      </c>
      <c r="AS12" s="14">
        <v>0</v>
      </c>
      <c r="AT12" s="14">
        <f>IFERROR(IF(求节点([1]各r阵容卡情况!$F$103:$F$119,[1]各r阵容卡情况!K$103:K$119,$C12)&lt;=0,0,求节点([1]各r阵容卡情况!$F$103:$F$119,[1]各r阵容卡情况!K$103:K$119,$C12)),0)</f>
        <v>2.0915355452054176</v>
      </c>
      <c r="AU12" s="14">
        <f>IFERROR(IF(求节点([1]各r阵容卡情况!$F$103:$F$119,[1]各r阵容卡情况!L$103:L$119,$C12)&lt;=0,0,求节点([1]各r阵容卡情况!$F$103:$F$119,[1]各r阵容卡情况!L$103:L$119,$C12)),0)</f>
        <v>1.882630187936098</v>
      </c>
      <c r="AV12" s="14">
        <f>IFERROR(IF(求节点([1]各r阵容卡情况!$F$103:$F$119,[1]各r阵容卡情况!M$103:M$119,$C12)&lt;=0,0,求节点([1]各r阵容卡情况!$F$103:$F$119,[1]各r阵容卡情况!M$103:M$119,$C12)),0)</f>
        <v>0</v>
      </c>
      <c r="AW12" s="14">
        <f>IFERROR(IF(求节点([1]各r阵容卡情况!$F$103:$F$119,[1]各r阵容卡情况!N$103:N$119,$C12)&lt;=0,0,求节点([1]各r阵容卡情况!$F$103:$F$119,[1]各r阵容卡情况!N$103:N$119,$C12)),0)</f>
        <v>0</v>
      </c>
      <c r="AX12" s="14">
        <f t="shared" si="15"/>
        <v>0</v>
      </c>
      <c r="AY12" s="14">
        <f t="shared" si="16"/>
        <v>12</v>
      </c>
      <c r="AZ12" s="14">
        <f t="shared" si="16"/>
        <v>15</v>
      </c>
      <c r="BA12" s="14">
        <f t="shared" si="16"/>
        <v>22</v>
      </c>
      <c r="BB12" s="14">
        <f t="shared" si="16"/>
        <v>50</v>
      </c>
      <c r="BC12" s="14">
        <v>0</v>
      </c>
      <c r="BD12" s="14">
        <f>IFERROR(IF(求节点([1]各r阵容卡情况!$F$103:$F$119,[1]各r阵容卡情况!S$103:S$119,$C12)&lt;=0,0,求节点([1]各r阵容卡情况!$F$103:$F$119,[1]各r阵容卡情况!S$103:S$119,$C12)),0)</f>
        <v>0.27999999999999997</v>
      </c>
      <c r="BE12" s="14">
        <f>IFERROR(IF(求节点([1]各r阵容卡情况!$F$103:$F$119,[1]各r阵容卡情况!T$103:T$119,$C12)&lt;=0,0,求节点([1]各r阵容卡情况!$F$103:$F$119,[1]各r阵容卡情况!T$103:T$119,$C12)),0)</f>
        <v>0.27999999999999997</v>
      </c>
      <c r="BF12" s="14">
        <f>IFERROR(IF(求节点([1]各r阵容卡情况!$F$103:$F$119,[1]各r阵容卡情况!U$103:U$119,$C12)&lt;=0,0,求节点([1]各r阵容卡情况!$F$103:$F$119,[1]各r阵容卡情况!U$103:U$119,$C12)),0)</f>
        <v>0.27999999999999997</v>
      </c>
      <c r="BG12" s="14">
        <f>IFERROR(IF(求节点([1]各r阵容卡情况!$F$103:$F$119,[1]各r阵容卡情况!V$103:V$119,$C12)&lt;=0,0,求节点([1]各r阵容卡情况!$F$103:$F$119,[1]各r阵容卡情况!V$103:V$119,$C12)),0)</f>
        <v>0.27999999999999997</v>
      </c>
      <c r="BH12" s="14">
        <f t="shared" si="11"/>
        <v>7</v>
      </c>
      <c r="BI12" s="14">
        <f t="shared" si="12"/>
        <v>7</v>
      </c>
      <c r="BJ12" s="14">
        <f t="shared" si="17"/>
        <v>7</v>
      </c>
      <c r="BK12" s="14">
        <f t="shared" si="18"/>
        <v>7</v>
      </c>
      <c r="BL12" s="14">
        <f t="shared" si="18"/>
        <v>7</v>
      </c>
      <c r="BM12" s="14">
        <v>0</v>
      </c>
      <c r="BN12" s="14">
        <f>IFERROR(IF(求节点([1]各r阵容卡情况!$F$103:$F$119,[1]各r阵容卡情况!AA$103:AA$119,$C12)&lt;=0,0,求节点([1]各r阵容卡情况!$F$103:$F$119,[1]各r阵容卡情况!AA$103:AA$119,$C12)),0)</f>
        <v>0</v>
      </c>
      <c r="BO12" s="14">
        <f>IFERROR(IF(求节点([1]各r阵容卡情况!$F$103:$F$119,[1]各r阵容卡情况!AB$103:AB$119,$C12)&lt;=0,0,求节点([1]各r阵容卡情况!$F$103:$F$119,[1]各r阵容卡情况!AB$103:AB$119,$C12)),0)</f>
        <v>4.2322273972911252E-3</v>
      </c>
      <c r="BP12" s="14">
        <f>IFERROR(IF(求节点([1]各r阵容卡情况!$F$103:$F$119,[1]各r阵容卡情况!AC$103:AC$119,$C12)&lt;=0,0,求节点([1]各r阵容卡情况!$F$103:$F$119,[1]各r阵容卡情况!AC$103:AC$119,$C12)),0)</f>
        <v>4.2322273972911252E-3</v>
      </c>
      <c r="BQ12" s="14">
        <f>IFERROR(IF(求节点([1]各r阵容卡情况!$F$103:$F$119,[1]各r阵容卡情况!AD$103:AD$119,$C12)&lt;=0,0,求节点([1]各r阵容卡情况!$F$103:$F$119,[1]各r阵容卡情况!AD$103:AD$119,$C12)),0)</f>
        <v>4.2322273972911252E-3</v>
      </c>
      <c r="BR12" s="14">
        <f t="shared" si="19"/>
        <v>0</v>
      </c>
      <c r="BS12" s="14">
        <f t="shared" si="13"/>
        <v>0</v>
      </c>
      <c r="BT12" s="14">
        <f t="shared" si="13"/>
        <v>0</v>
      </c>
      <c r="BU12" s="14">
        <f t="shared" si="13"/>
        <v>0</v>
      </c>
      <c r="BV12" s="14">
        <f t="shared" si="13"/>
        <v>0</v>
      </c>
      <c r="BZ12" s="14">
        <v>7</v>
      </c>
      <c r="CA12" s="26">
        <f>非R武将!CA12</f>
        <v>11</v>
      </c>
      <c r="CB12" s="26">
        <f>非R武将!CB12</f>
        <v>27</v>
      </c>
      <c r="CC12" s="26">
        <f>非R武将!CC12</f>
        <v>45</v>
      </c>
      <c r="CD12" s="26">
        <f>非R武将!CD12</f>
        <v>72</v>
      </c>
      <c r="CE12" s="26">
        <f>非R武将!CE12</f>
        <v>106</v>
      </c>
      <c r="CH12" s="27">
        <f t="shared" si="20"/>
        <v>0</v>
      </c>
      <c r="CI12" s="28">
        <v>0</v>
      </c>
      <c r="CJ12" s="28">
        <v>0</v>
      </c>
      <c r="CK12" s="28">
        <v>0</v>
      </c>
      <c r="CL12" s="28">
        <v>0</v>
      </c>
    </row>
    <row r="13" spans="3:90" x14ac:dyDescent="0.15">
      <c r="C13" s="14">
        <v>8</v>
      </c>
      <c r="D13" s="14">
        <v>5</v>
      </c>
      <c r="E13" s="32">
        <f>IFERROR(IF(求节点([1]基础状态预期!$D$197:$D$235,[1]基础状态预期!F$197:F$235,$C13)&lt;=0,0,求节点([1]基础状态预期!$D$197:$D$235,[1]基础状态预期!F$197:F$235,$C13)),0)</f>
        <v>0</v>
      </c>
      <c r="F13" s="32">
        <f>IFERROR(IF(求节点([1]基础状态预期!$D$197:$D$235,[1]基础状态预期!G$197:G$235,$C13)&lt;=0,0,求节点([1]基础状态预期!$D$197:$D$235,[1]基础状态预期!G$197:G$235,$C13)),0)</f>
        <v>0</v>
      </c>
      <c r="G13" s="32">
        <f>IFERROR(IF(求节点([1]基础状态预期!$D$197:$D$235,[1]基础状态预期!H$197:H$235,$C13)&lt;=0,0,求节点([1]基础状态预期!$D$197:$D$235,[1]基础状态预期!H$197:H$235,$C13)),0)</f>
        <v>0</v>
      </c>
      <c r="H13" s="32">
        <f>IFERROR(IF(求节点([1]基础状态预期!$D$197:$D$235,[1]基础状态预期!I$197:I$235,$C13)&lt;=0,0,求节点([1]基础状态预期!$D$197:$D$235,[1]基础状态预期!I$197:I$235,$C13)),0)</f>
        <v>4.78065267475524</v>
      </c>
      <c r="I13" s="32">
        <f>IFERROR(IF(求节点([1]基础状态预期!$D$197:$D$235,[1]基础状态预期!J$197:J$235,$C13)&lt;=0,0,求节点([1]基础状态预期!$D$197:$D$235,[1]基础状态预期!J$197:J$235,$C13)),0)</f>
        <v>0</v>
      </c>
      <c r="J13" s="32">
        <f>IFERROR(IF(求节点([1]基础状态预期!$D$197:$D$235,[1]基础状态预期!K$197:K$235,$C13)&lt;=0,0,求节点([1]基础状态预期!$D$197:$D$235,[1]基础状态预期!K$197:K$235,$C13)),0)</f>
        <v>0</v>
      </c>
      <c r="K13" s="32">
        <f>IFERROR(IF(求节点([1]基础状态预期!$D$197:$D$235,[1]基础状态预期!L$197:L$235,$C13)&lt;=0,0,求节点([1]基础状态预期!$D$197:$D$235,[1]基础状态预期!L$197:L$235,$C13)),0)</f>
        <v>0</v>
      </c>
      <c r="L13" s="32">
        <f>IFERROR(IF(求节点([1]基础状态预期!$D$197:$D$235,[1]基础状态预期!M$197:M$235,$C13)&lt;=0,0,求节点([1]基础状态预期!$D$197:$D$235,[1]基础状态预期!M$197:M$235,$C13)),0)</f>
        <v>0</v>
      </c>
      <c r="M13" s="32">
        <f>IFERROR(IF(求节点([1]基础状态预期!$D$197:$D$235,[1]基础状态预期!N$197:N$235,$C13)&lt;=0,0,求节点([1]基础状态预期!$D$197:$D$235,[1]基础状态预期!N$197:N$235,$C13)),0)</f>
        <v>0</v>
      </c>
      <c r="N13" s="32">
        <f>IFERROR(IF(求节点([1]基础状态预期!$D$197:$D$235,[1]基础状态预期!O$197:O$235,$C13)&lt;=0,0,求节点([1]基础状态预期!$D$197:$D$235,[1]基础状态预期!O$197:O$235,$C13)),0)</f>
        <v>0</v>
      </c>
      <c r="O13" s="14">
        <f t="shared" si="0"/>
        <v>0</v>
      </c>
      <c r="P13" s="14">
        <f t="shared" si="1"/>
        <v>6</v>
      </c>
      <c r="Q13" s="14">
        <f t="shared" si="2"/>
        <v>10</v>
      </c>
      <c r="R13" s="14">
        <f t="shared" si="3"/>
        <v>22</v>
      </c>
      <c r="S13" s="14">
        <f t="shared" si="4"/>
        <v>50</v>
      </c>
      <c r="T13" s="32">
        <f>IFERROR(IF(求节点([1]基础状态预期!$D$197:$D$235,[1]基础状态预期!P$197:P$235,$C13)&lt;=0,0,求节点([1]基础状态预期!$D$197:$D$235,[1]基础状态预期!P$197:P$235,$C13)),0)</f>
        <v>0</v>
      </c>
      <c r="U13" s="32">
        <f>IFERROR(IF(求节点([1]基础状态预期!$D$197:$D$235,[1]基础状态预期!Q$197:Q$235,$C13)&lt;=0,0,求节点([1]基础状态预期!$D$197:$D$235,[1]基础状态预期!Q$197:Q$235,$C13)),0)</f>
        <v>0</v>
      </c>
      <c r="V13" s="32">
        <f>IFERROR(IF(求节点([1]基础状态预期!$D$197:$D$235,[1]基础状态预期!R$197:R$235,$C13)&lt;=0,0,求节点([1]基础状态预期!$D$197:$D$235,[1]基础状态预期!R$197:R$235,$C13)),0)</f>
        <v>0</v>
      </c>
      <c r="W13" s="32">
        <f>IFERROR(IF(求节点([1]基础状态预期!$D$197:$D$235,[1]基础状态预期!S$197:S$235,$C13)&lt;=0,0,求节点([1]基础状态预期!$D$197:$D$235,[1]基础状态预期!S$197:S$235,$C13)),0)</f>
        <v>0.31999999999999995</v>
      </c>
      <c r="X13" s="32">
        <f>IFERROR(IF(求节点([1]基础状态预期!$D$197:$D$235,[1]基础状态预期!T$197:T$235,$C13)&lt;=0,0,求节点([1]基础状态预期!$D$197:$D$235,[1]基础状态预期!T$197:T$235,$C13)),0)</f>
        <v>0</v>
      </c>
      <c r="Y13" s="32">
        <f>IFERROR(IF(求节点([1]基础状态预期!$D$197:$D$235,[1]基础状态预期!U$197:U$235,$C13)&lt;=0,0,求节点([1]基础状态预期!$D$197:$D$235,[1]基础状态预期!U$197:U$235,$C13)),0)</f>
        <v>0</v>
      </c>
      <c r="Z13" s="32">
        <f>IFERROR(IF(求节点([1]基础状态预期!$D$197:$D$235,[1]基础状态预期!V$197:V$235,$C13)&lt;=0,0,求节点([1]基础状态预期!$D$197:$D$235,[1]基础状态预期!V$197:V$235,$C13)),0)</f>
        <v>0</v>
      </c>
      <c r="AA13" s="32">
        <f>IFERROR(IF(求节点([1]基础状态预期!$D$197:$D$235,[1]基础状态预期!W$197:W$235,$C13)&lt;=0,0,求节点([1]基础状态预期!$D$197:$D$235,[1]基础状态预期!W$197:W$235,$C13)),0)</f>
        <v>0</v>
      </c>
      <c r="AB13" s="32">
        <f>IFERROR(IF(求节点([1]基础状态预期!$D$197:$D$235,[1]基础状态预期!X$197:X$235,$C13)&lt;=0,0,求节点([1]基础状态预期!$D$197:$D$235,[1]基础状态预期!X$197:X$235,$C13)),0)</f>
        <v>16</v>
      </c>
      <c r="AC13" s="32">
        <f>IFERROR(IF(求节点([1]基础状态预期!$D$197:$D$235,[1]基础状态预期!Y$197:Y$235,$C13)&lt;=0,0,求节点([1]基础状态预期!$D$197:$D$235,[1]基础状态预期!Y$197:Y$235,$C13)),0)</f>
        <v>0</v>
      </c>
      <c r="AD13" s="32">
        <f>IFERROR(IF(求节点([1]基础状态预期!$D$197:$D$235,[1]基础状态预期!Z$197:Z$235,$C13)&lt;=0,0,求节点([1]基础状态预期!$D$197:$D$235,[1]基础状态预期!Z$197:Z$235,$C13)),0)</f>
        <v>0</v>
      </c>
      <c r="AE13" s="32">
        <f>IFERROR(IF(求节点([1]基础状态预期!$D$197:$D$235,[1]基础状态预期!AA$197:AA$235,$C13)&lt;=0,0,求节点([1]基础状态预期!$D$197:$D$235,[1]基础状态预期!AA$197:AA$235,$C13)),0)</f>
        <v>0</v>
      </c>
      <c r="AF13" s="32">
        <f>IFERROR(IF(求节点([1]基础状态预期!$D$197:$D$235,[1]基础状态预期!AB$197:AB$235,$C13)&lt;=0,0,求节点([1]基础状态预期!$D$197:$D$235,[1]基础状态预期!AB$197:AB$235,$C13)),0)</f>
        <v>0</v>
      </c>
      <c r="AG13" s="32">
        <f>IFERROR(IF(求节点([1]基础状态预期!$D$197:$D$235,[1]基础状态预期!AC$197:AC$235,$C13)&lt;=0,0,求节点([1]基础状态预期!$D$197:$D$235,[1]基础状态预期!AC$197:AC$235,$C13)),0)</f>
        <v>0.26943549523937665</v>
      </c>
      <c r="AH13" s="32">
        <f>IFERROR(IF(求节点([1]基础状态预期!$D$197:$D$235,[1]基础状态预期!AD$197:AD$235,$C13)&lt;=0,0,求节点([1]基础状态预期!$D$197:$D$235,[1]基础状态预期!AD$197:AD$235,$C13)),0)</f>
        <v>0</v>
      </c>
      <c r="AI13" s="14">
        <f t="shared" si="14"/>
        <v>0</v>
      </c>
      <c r="AJ13" s="14">
        <f t="shared" si="5"/>
        <v>0</v>
      </c>
      <c r="AK13" s="14">
        <f t="shared" si="5"/>
        <v>0</v>
      </c>
      <c r="AL13" s="14">
        <f t="shared" si="5"/>
        <v>0</v>
      </c>
      <c r="AM13" s="14">
        <f t="shared" si="5"/>
        <v>0</v>
      </c>
      <c r="AN13" s="14">
        <v>0</v>
      </c>
      <c r="AO13" s="14">
        <f>IFERROR(IF(求节点([1]各r阵容卡情况!$F$103:$F$119,[1]各r阵容卡情况!G$103:G$119,$C13)&lt;=0,0,求节点([1]各r阵容卡情况!$F$103:$F$119,[1]各r阵容卡情况!G$103:G$119,$C13)),0)</f>
        <v>3.9838772289627005</v>
      </c>
      <c r="AP13" s="14">
        <f>IFERROR(IF(求节点([1]各r阵容卡情况!$F$103:$F$119,[1]各r阵容卡情况!H$103:H$119,$C13)&lt;=0,0,求节点([1]各r阵容卡情况!$F$103:$F$119,[1]各r阵容卡情况!H$103:H$119,$C13)),0)</f>
        <v>0.79677544579254012</v>
      </c>
      <c r="AQ13" s="14">
        <f>IFERROR(IF(求节点([1]各r阵容卡情况!$F$103:$F$119,[1]各r阵容卡情况!I$103:I$119,$C13)&lt;=0,0,求节点([1]各r阵容卡情况!$F$103:$F$119,[1]各r阵容卡情况!I$103:I$119,$C13)),0)</f>
        <v>0</v>
      </c>
      <c r="AR13" s="14">
        <f>IFERROR(IF(求节点([1]各r阵容卡情况!$F$103:$F$119,[1]各r阵容卡情况!J$103:J$119,$C13)&lt;=0,0,求节点([1]各r阵容卡情况!$F$103:$F$119,[1]各r阵容卡情况!J$103:J$119,$C13)),0)</f>
        <v>0</v>
      </c>
      <c r="AS13" s="14">
        <v>0</v>
      </c>
      <c r="AT13" s="14">
        <f>IFERROR(IF(求节点([1]各r阵容卡情况!$F$103:$F$119,[1]各r阵容卡情况!K$103:K$119,$C13)&lt;=0,0,求节点([1]各r阵容卡情况!$F$103:$F$119,[1]各r阵容卡情况!K$103:K$119,$C13)),0)</f>
        <v>2.39032633737762</v>
      </c>
      <c r="AU13" s="14">
        <f>IFERROR(IF(求节点([1]各r阵容卡情况!$F$103:$F$119,[1]各r阵容卡情况!L$103:L$119,$C13)&lt;=0,0,求节点([1]各r阵容卡情况!$F$103:$F$119,[1]各r阵容卡情况!L$103:L$119,$C13)),0)</f>
        <v>2.1515773576412549</v>
      </c>
      <c r="AV13" s="14">
        <f>IFERROR(IF(求节点([1]各r阵容卡情况!$F$103:$F$119,[1]各r阵容卡情况!M$103:M$119,$C13)&lt;=0,0,求节点([1]各r阵容卡情况!$F$103:$F$119,[1]各r阵容卡情况!M$103:M$119,$C13)),0)</f>
        <v>0</v>
      </c>
      <c r="AW13" s="14">
        <f>IFERROR(IF(求节点([1]各r阵容卡情况!$F$103:$F$119,[1]各r阵容卡情况!N$103:N$119,$C13)&lt;=0,0,求节点([1]各r阵容卡情况!$F$103:$F$119,[1]各r阵容卡情况!N$103:N$119,$C13)),0)</f>
        <v>0</v>
      </c>
      <c r="AX13" s="14">
        <f t="shared" si="15"/>
        <v>0</v>
      </c>
      <c r="AY13" s="14">
        <f t="shared" si="16"/>
        <v>12</v>
      </c>
      <c r="AZ13" s="14">
        <f t="shared" si="16"/>
        <v>20</v>
      </c>
      <c r="BA13" s="14">
        <f t="shared" si="16"/>
        <v>22</v>
      </c>
      <c r="BB13" s="14">
        <f t="shared" si="16"/>
        <v>50</v>
      </c>
      <c r="BC13" s="14">
        <v>0</v>
      </c>
      <c r="BD13" s="14">
        <f>IFERROR(IF(求节点([1]各r阵容卡情况!$F$103:$F$119,[1]各r阵容卡情况!S$103:S$119,$C13)&lt;=0,0,求节点([1]各r阵容卡情况!$F$103:$F$119,[1]各r阵容卡情况!S$103:S$119,$C13)),0)</f>
        <v>0.31999999999999995</v>
      </c>
      <c r="BE13" s="14">
        <f>IFERROR(IF(求节点([1]各r阵容卡情况!$F$103:$F$119,[1]各r阵容卡情况!T$103:T$119,$C13)&lt;=0,0,求节点([1]各r阵容卡情况!$F$103:$F$119,[1]各r阵容卡情况!T$103:T$119,$C13)),0)</f>
        <v>0.31999999999999995</v>
      </c>
      <c r="BF13" s="14">
        <f>IFERROR(IF(求节点([1]各r阵容卡情况!$F$103:$F$119,[1]各r阵容卡情况!U$103:U$119,$C13)&lt;=0,0,求节点([1]各r阵容卡情况!$F$103:$F$119,[1]各r阵容卡情况!U$103:U$119,$C13)),0)</f>
        <v>0.31999999999999995</v>
      </c>
      <c r="BG13" s="14">
        <f>IFERROR(IF(求节点([1]各r阵容卡情况!$F$103:$F$119,[1]各r阵容卡情况!V$103:V$119,$C13)&lt;=0,0,求节点([1]各r阵容卡情况!$F$103:$F$119,[1]各r阵容卡情况!V$103:V$119,$C13)),0)</f>
        <v>0.31999999999999995</v>
      </c>
      <c r="BH13" s="14">
        <f t="shared" si="11"/>
        <v>8</v>
      </c>
      <c r="BI13" s="14">
        <f t="shared" si="12"/>
        <v>8</v>
      </c>
      <c r="BJ13" s="14">
        <f t="shared" si="17"/>
        <v>8</v>
      </c>
      <c r="BK13" s="14">
        <f t="shared" si="18"/>
        <v>8</v>
      </c>
      <c r="BL13" s="14">
        <f t="shared" si="18"/>
        <v>8</v>
      </c>
      <c r="BM13" s="14">
        <v>0</v>
      </c>
      <c r="BN13" s="14">
        <f>IFERROR(IF(求节点([1]各r阵容卡情况!$F$103:$F$119,[1]各r阵容卡情况!AA$103:AA$119,$C13)&lt;=0,0,求节点([1]各r阵容卡情况!$F$103:$F$119,[1]各r阵容卡情况!AA$103:AA$119,$C13)),0)</f>
        <v>0</v>
      </c>
      <c r="BO13" s="14">
        <f>IFERROR(IF(求节点([1]各r阵容卡情况!$F$103:$F$119,[1]各r阵容卡情况!AB$103:AB$119,$C13)&lt;=0,0,求节点([1]各r阵容卡情况!$F$103:$F$119,[1]各r阵容卡情况!AB$103:AB$119,$C13)),0)</f>
        <v>4.8368313111898584E-3</v>
      </c>
      <c r="BP13" s="14">
        <f>IFERROR(IF(求节点([1]各r阵容卡情况!$F$103:$F$119,[1]各r阵容卡情况!AC$103:AC$119,$C13)&lt;=0,0,求节点([1]各r阵容卡情况!$F$103:$F$119,[1]各r阵容卡情况!AC$103:AC$119,$C13)),0)</f>
        <v>4.8368313111898584E-3</v>
      </c>
      <c r="BQ13" s="14">
        <f>IFERROR(IF(求节点([1]各r阵容卡情况!$F$103:$F$119,[1]各r阵容卡情况!AD$103:AD$119,$C13)&lt;=0,0,求节点([1]各r阵容卡情况!$F$103:$F$119,[1]各r阵容卡情况!AD$103:AD$119,$C13)),0)</f>
        <v>4.8368313111898584E-3</v>
      </c>
      <c r="BR13" s="14">
        <f t="shared" si="19"/>
        <v>0</v>
      </c>
      <c r="BS13" s="14">
        <f t="shared" si="13"/>
        <v>0</v>
      </c>
      <c r="BT13" s="14">
        <f t="shared" si="13"/>
        <v>0</v>
      </c>
      <c r="BU13" s="14">
        <f t="shared" si="13"/>
        <v>0</v>
      </c>
      <c r="BV13" s="14">
        <f t="shared" si="13"/>
        <v>0</v>
      </c>
      <c r="CA13" s="26"/>
      <c r="CB13" s="26"/>
      <c r="CC13" s="26"/>
      <c r="CD13" s="26"/>
      <c r="CE13" s="26"/>
      <c r="CH13" s="27">
        <f t="shared" si="20"/>
        <v>0</v>
      </c>
      <c r="CI13" s="28">
        <v>0</v>
      </c>
      <c r="CJ13" s="28">
        <v>0</v>
      </c>
      <c r="CK13" s="28">
        <v>0</v>
      </c>
      <c r="CL13" s="28">
        <v>0</v>
      </c>
    </row>
    <row r="14" spans="3:90" x14ac:dyDescent="0.15">
      <c r="C14" s="14">
        <v>9</v>
      </c>
      <c r="D14" s="14">
        <v>6</v>
      </c>
      <c r="E14" s="32">
        <f>IFERROR(IF(求节点([1]基础状态预期!$D$197:$D$235,[1]基础状态预期!F$197:F$235,$C14)&lt;=0,0,求节点([1]基础状态预期!$D$197:$D$235,[1]基础状态预期!F$197:F$235,$C14)),0)</f>
        <v>0</v>
      </c>
      <c r="F14" s="32">
        <f>IFERROR(IF(求节点([1]基础状态预期!$D$197:$D$235,[1]基础状态预期!G$197:G$235,$C14)&lt;=0,0,求节点([1]基础状态预期!$D$197:$D$235,[1]基础状态预期!G$197:G$235,$C14)),0)</f>
        <v>0</v>
      </c>
      <c r="G14" s="32">
        <f>IFERROR(IF(求节点([1]基础状态预期!$D$197:$D$235,[1]基础状态预期!H$197:H$235,$C14)&lt;=0,0,求节点([1]基础状态预期!$D$197:$D$235,[1]基础状态预期!H$197:H$235,$C14)),0)</f>
        <v>0</v>
      </c>
      <c r="H14" s="32">
        <f>IFERROR(IF(求节点([1]基础状态预期!$D$197:$D$235,[1]基础状态预期!I$197:I$235,$C14)&lt;=0,0,求节点([1]基础状态预期!$D$197:$D$235,[1]基础状态预期!I$197:I$235,$C14)),0)</f>
        <v>5.3782342590996457</v>
      </c>
      <c r="I14" s="32">
        <f>IFERROR(IF(求节点([1]基础状态预期!$D$197:$D$235,[1]基础状态预期!J$197:J$235,$C14)&lt;=0,0,求节点([1]基础状态预期!$D$197:$D$235,[1]基础状态预期!J$197:J$235,$C14)),0)</f>
        <v>0</v>
      </c>
      <c r="J14" s="32">
        <f>IFERROR(IF(求节点([1]基础状态预期!$D$197:$D$235,[1]基础状态预期!K$197:K$235,$C14)&lt;=0,0,求节点([1]基础状态预期!$D$197:$D$235,[1]基础状态预期!K$197:K$235,$C14)),0)</f>
        <v>0</v>
      </c>
      <c r="K14" s="32">
        <f>IFERROR(IF(求节点([1]基础状态预期!$D$197:$D$235,[1]基础状态预期!L$197:L$235,$C14)&lt;=0,0,求节点([1]基础状态预期!$D$197:$D$235,[1]基础状态预期!L$197:L$235,$C14)),0)</f>
        <v>0</v>
      </c>
      <c r="L14" s="32">
        <f>IFERROR(IF(求节点([1]基础状态预期!$D$197:$D$235,[1]基础状态预期!M$197:M$235,$C14)&lt;=0,0,求节点([1]基础状态预期!$D$197:$D$235,[1]基础状态预期!M$197:M$235,$C14)),0)</f>
        <v>0</v>
      </c>
      <c r="M14" s="32">
        <f>IFERROR(IF(求节点([1]基础状态预期!$D$197:$D$235,[1]基础状态预期!N$197:N$235,$C14)&lt;=0,0,求节点([1]基础状态预期!$D$197:$D$235,[1]基础状态预期!N$197:N$235,$C14)),0)</f>
        <v>0</v>
      </c>
      <c r="N14" s="32">
        <f>IFERROR(IF(求节点([1]基础状态预期!$D$197:$D$235,[1]基础状态预期!O$197:O$235,$C14)&lt;=0,0,求节点([1]基础状态预期!$D$197:$D$235,[1]基础状态预期!O$197:O$235,$C14)),0)</f>
        <v>0</v>
      </c>
      <c r="O14" s="14">
        <f t="shared" si="0"/>
        <v>0</v>
      </c>
      <c r="P14" s="14">
        <f t="shared" si="1"/>
        <v>6</v>
      </c>
      <c r="Q14" s="14">
        <f t="shared" si="2"/>
        <v>10</v>
      </c>
      <c r="R14" s="14">
        <f t="shared" si="3"/>
        <v>22</v>
      </c>
      <c r="S14" s="14">
        <f t="shared" si="4"/>
        <v>50</v>
      </c>
      <c r="T14" s="32">
        <f>IFERROR(IF(求节点([1]基础状态预期!$D$197:$D$235,[1]基础状态预期!P$197:P$235,$C14)&lt;=0,0,求节点([1]基础状态预期!$D$197:$D$235,[1]基础状态预期!P$197:P$235,$C14)),0)</f>
        <v>0</v>
      </c>
      <c r="U14" s="32">
        <f>IFERROR(IF(求节点([1]基础状态预期!$D$197:$D$235,[1]基础状态预期!Q$197:Q$235,$C14)&lt;=0,0,求节点([1]基础状态预期!$D$197:$D$235,[1]基础状态预期!Q$197:Q$235,$C14)),0)</f>
        <v>0</v>
      </c>
      <c r="V14" s="32">
        <f>IFERROR(IF(求节点([1]基础状态预期!$D$197:$D$235,[1]基础状态预期!R$197:R$235,$C14)&lt;=0,0,求节点([1]基础状态预期!$D$197:$D$235,[1]基础状态预期!R$197:R$235,$C14)),0)</f>
        <v>0</v>
      </c>
      <c r="W14" s="32">
        <f>IFERROR(IF(求节点([1]基础状态预期!$D$197:$D$235,[1]基础状态预期!S$197:S$235,$C14)&lt;=0,0,求节点([1]基础状态预期!$D$197:$D$235,[1]基础状态预期!S$197:S$235,$C14)),0)</f>
        <v>0.36</v>
      </c>
      <c r="X14" s="32">
        <f>IFERROR(IF(求节点([1]基础状态预期!$D$197:$D$235,[1]基础状态预期!T$197:T$235,$C14)&lt;=0,0,求节点([1]基础状态预期!$D$197:$D$235,[1]基础状态预期!T$197:T$235,$C14)),0)</f>
        <v>0</v>
      </c>
      <c r="Y14" s="32">
        <f>IFERROR(IF(求节点([1]基础状态预期!$D$197:$D$235,[1]基础状态预期!U$197:U$235,$C14)&lt;=0,0,求节点([1]基础状态预期!$D$197:$D$235,[1]基础状态预期!U$197:U$235,$C14)),0)</f>
        <v>0</v>
      </c>
      <c r="Z14" s="32">
        <f>IFERROR(IF(求节点([1]基础状态预期!$D$197:$D$235,[1]基础状态预期!V$197:V$235,$C14)&lt;=0,0,求节点([1]基础状态预期!$D$197:$D$235,[1]基础状态预期!V$197:V$235,$C14)),0)</f>
        <v>0</v>
      </c>
      <c r="AA14" s="32">
        <f>IFERROR(IF(求节点([1]基础状态预期!$D$197:$D$235,[1]基础状态预期!W$197:W$235,$C14)&lt;=0,0,求节点([1]基础状态预期!$D$197:$D$235,[1]基础状态预期!W$197:W$235,$C14)),0)</f>
        <v>0</v>
      </c>
      <c r="AB14" s="32">
        <f>IFERROR(IF(求节点([1]基础状态预期!$D$197:$D$235,[1]基础状态预期!X$197:X$235,$C14)&lt;=0,0,求节点([1]基础状态预期!$D$197:$D$235,[1]基础状态预期!X$197:X$235,$C14)),0)</f>
        <v>18</v>
      </c>
      <c r="AC14" s="32">
        <f>IFERROR(IF(求节点([1]基础状态预期!$D$197:$D$235,[1]基础状态预期!Y$197:Y$235,$C14)&lt;=0,0,求节点([1]基础状态预期!$D$197:$D$235,[1]基础状态预期!Y$197:Y$235,$C14)),0)</f>
        <v>0</v>
      </c>
      <c r="AD14" s="32">
        <f>IFERROR(IF(求节点([1]基础状态预期!$D$197:$D$235,[1]基础状态预期!Z$197:Z$235,$C14)&lt;=0,0,求节点([1]基础状态预期!$D$197:$D$235,[1]基础状态预期!Z$197:Z$235,$C14)),0)</f>
        <v>0</v>
      </c>
      <c r="AE14" s="32">
        <f>IFERROR(IF(求节点([1]基础状态预期!$D$197:$D$235,[1]基础状态预期!AA$197:AA$235,$C14)&lt;=0,0,求节点([1]基础状态预期!$D$197:$D$235,[1]基础状态预期!AA$197:AA$235,$C14)),0)</f>
        <v>0</v>
      </c>
      <c r="AF14" s="32">
        <f>IFERROR(IF(求节点([1]基础状态预期!$D$197:$D$235,[1]基础状态预期!AB$197:AB$235,$C14)&lt;=0,0,求节点([1]基础状态预期!$D$197:$D$235,[1]基础状态预期!AB$197:AB$235,$C14)),0)</f>
        <v>0</v>
      </c>
      <c r="AG14" s="32">
        <f>IFERROR(IF(求节点([1]基础状态预期!$D$197:$D$235,[1]基础状态预期!AC$197:AC$235,$C14)&lt;=0,0,求节点([1]基础状态预期!$D$197:$D$235,[1]基础状态预期!AC$197:AC$235,$C14)),0)</f>
        <v>0.30311493214429874</v>
      </c>
      <c r="AH14" s="32">
        <f>IFERROR(IF(求节点([1]基础状态预期!$D$197:$D$235,[1]基础状态预期!AD$197:AD$235,$C14)&lt;=0,0,求节点([1]基础状态预期!$D$197:$D$235,[1]基础状态预期!AD$197:AD$235,$C14)),0)</f>
        <v>0</v>
      </c>
      <c r="AI14" s="14">
        <f t="shared" si="14"/>
        <v>0</v>
      </c>
      <c r="AJ14" s="14">
        <f t="shared" si="5"/>
        <v>0</v>
      </c>
      <c r="AK14" s="14">
        <f t="shared" si="5"/>
        <v>0</v>
      </c>
      <c r="AL14" s="14">
        <f t="shared" si="5"/>
        <v>0</v>
      </c>
      <c r="AM14" s="14">
        <f t="shared" si="5"/>
        <v>0</v>
      </c>
      <c r="AN14" s="14">
        <v>0</v>
      </c>
      <c r="AO14" s="14">
        <f>IFERROR(IF(求节点([1]各r阵容卡情况!$F$103:$F$119,[1]各r阵容卡情况!G$103:G$119,$C14)&lt;=0,0,求节点([1]各r阵容卡情况!$F$103:$F$119,[1]各r阵容卡情况!G$103:G$119,$C14)),0)</f>
        <v>4.4818618825830381</v>
      </c>
      <c r="AP14" s="14">
        <f>IFERROR(IF(求节点([1]各r阵容卡情况!$F$103:$F$119,[1]各r阵容卡情况!H$103:H$119,$C14)&lt;=0,0,求节点([1]各r阵容卡情况!$F$103:$F$119,[1]各r阵容卡情况!H$103:H$119,$C14)),0)</f>
        <v>0.89637237651660762</v>
      </c>
      <c r="AQ14" s="14">
        <f>IFERROR(IF(求节点([1]各r阵容卡情况!$F$103:$F$119,[1]各r阵容卡情况!I$103:I$119,$C14)&lt;=0,0,求节点([1]各r阵容卡情况!$F$103:$F$119,[1]各r阵容卡情况!I$103:I$119,$C14)),0)</f>
        <v>0</v>
      </c>
      <c r="AR14" s="14">
        <f>IFERROR(IF(求节点([1]各r阵容卡情况!$F$103:$F$119,[1]各r阵容卡情况!J$103:J$119,$C14)&lt;=0,0,求节点([1]各r阵容卡情况!$F$103:$F$119,[1]各r阵容卡情况!J$103:J$119,$C14)),0)</f>
        <v>0</v>
      </c>
      <c r="AS14" s="14">
        <v>0</v>
      </c>
      <c r="AT14" s="14">
        <f>IFERROR(IF(求节点([1]各r阵容卡情况!$F$103:$F$119,[1]各r阵容卡情况!K$103:K$119,$C14)&lt;=0,0,求节点([1]各r阵容卡情况!$F$103:$F$119,[1]各r阵容卡情况!K$103:K$119,$C14)),0)</f>
        <v>2.6891171295498228</v>
      </c>
      <c r="AU14" s="14">
        <f>IFERROR(IF(求节点([1]各r阵容卡情况!$F$103:$F$119,[1]各r阵容卡情况!L$103:L$119,$C14)&lt;=0,0,求节点([1]各r阵容卡情况!$F$103:$F$119,[1]各r阵容卡情况!L$103:L$119,$C14)),0)</f>
        <v>2.4205245273464118</v>
      </c>
      <c r="AV14" s="14">
        <f>IFERROR(IF(求节点([1]各r阵容卡情况!$F$103:$F$119,[1]各r阵容卡情况!M$103:M$119,$C14)&lt;=0,0,求节点([1]各r阵容卡情况!$F$103:$F$119,[1]各r阵容卡情况!M$103:M$119,$C14)),0)</f>
        <v>0</v>
      </c>
      <c r="AW14" s="14">
        <f>IFERROR(IF(求节点([1]各r阵容卡情况!$F$103:$F$119,[1]各r阵容卡情况!N$103:N$119,$C14)&lt;=0,0,求节点([1]各r阵容卡情况!$F$103:$F$119,[1]各r阵容卡情况!N$103:N$119,$C14)),0)</f>
        <v>0</v>
      </c>
      <c r="AX14" s="14">
        <f t="shared" si="15"/>
        <v>0</v>
      </c>
      <c r="AY14" s="14">
        <f t="shared" si="16"/>
        <v>12</v>
      </c>
      <c r="AZ14" s="14">
        <f t="shared" si="16"/>
        <v>20</v>
      </c>
      <c r="BA14" s="14">
        <f t="shared" si="16"/>
        <v>22</v>
      </c>
      <c r="BB14" s="14">
        <f t="shared" si="16"/>
        <v>50</v>
      </c>
      <c r="BC14" s="14">
        <v>0</v>
      </c>
      <c r="BD14" s="14">
        <f>IFERROR(IF(求节点([1]各r阵容卡情况!$F$103:$F$119,[1]各r阵容卡情况!S$103:S$119,$C14)&lt;=0,0,求节点([1]各r阵容卡情况!$F$103:$F$119,[1]各r阵容卡情况!S$103:S$119,$C14)),0)</f>
        <v>0.36</v>
      </c>
      <c r="BE14" s="14">
        <f>IFERROR(IF(求节点([1]各r阵容卡情况!$F$103:$F$119,[1]各r阵容卡情况!T$103:T$119,$C14)&lt;=0,0,求节点([1]各r阵容卡情况!$F$103:$F$119,[1]各r阵容卡情况!T$103:T$119,$C14)),0)</f>
        <v>0.36</v>
      </c>
      <c r="BF14" s="14">
        <f>IFERROR(IF(求节点([1]各r阵容卡情况!$F$103:$F$119,[1]各r阵容卡情况!U$103:U$119,$C14)&lt;=0,0,求节点([1]各r阵容卡情况!$F$103:$F$119,[1]各r阵容卡情况!U$103:U$119,$C14)),0)</f>
        <v>0.36</v>
      </c>
      <c r="BG14" s="14">
        <f>IFERROR(IF(求节点([1]各r阵容卡情况!$F$103:$F$119,[1]各r阵容卡情况!V$103:V$119,$C14)&lt;=0,0,求节点([1]各r阵容卡情况!$F$103:$F$119,[1]各r阵容卡情况!V$103:V$119,$C14)),0)</f>
        <v>0.36</v>
      </c>
      <c r="BH14" s="14">
        <f t="shared" si="11"/>
        <v>9</v>
      </c>
      <c r="BI14" s="14">
        <f t="shared" si="12"/>
        <v>9</v>
      </c>
      <c r="BJ14" s="14">
        <f t="shared" si="17"/>
        <v>9</v>
      </c>
      <c r="BK14" s="14">
        <f t="shared" si="18"/>
        <v>9</v>
      </c>
      <c r="BL14" s="14">
        <f t="shared" si="18"/>
        <v>9</v>
      </c>
      <c r="BM14" s="14">
        <v>0</v>
      </c>
      <c r="BN14" s="14">
        <f>IFERROR(IF(求节点([1]各r阵容卡情况!$F$103:$F$119,[1]各r阵容卡情况!AA$103:AA$119,$C14)&lt;=0,0,求节点([1]各r阵容卡情况!$F$103:$F$119,[1]各r阵容卡情况!AA$103:AA$119,$C14)),0)</f>
        <v>0</v>
      </c>
      <c r="BO14" s="14">
        <f>IFERROR(IF(求节点([1]各r阵容卡情况!$F$103:$F$119,[1]各r阵容卡情况!AB$103:AB$119,$C14)&lt;=0,0,求节点([1]各r阵容卡情况!$F$103:$F$119,[1]各r阵容卡情况!AB$103:AB$119,$C14)),0)</f>
        <v>5.4414352250885907E-3</v>
      </c>
      <c r="BP14" s="14">
        <f>IFERROR(IF(求节点([1]各r阵容卡情况!$F$103:$F$119,[1]各r阵容卡情况!AC$103:AC$119,$C14)&lt;=0,0,求节点([1]各r阵容卡情况!$F$103:$F$119,[1]各r阵容卡情况!AC$103:AC$119,$C14)),0)</f>
        <v>5.4414352250885907E-3</v>
      </c>
      <c r="BQ14" s="14">
        <f>IFERROR(IF(求节点([1]各r阵容卡情况!$F$103:$F$119,[1]各r阵容卡情况!AD$103:AD$119,$C14)&lt;=0,0,求节点([1]各r阵容卡情况!$F$103:$F$119,[1]各r阵容卡情况!AD$103:AD$119,$C14)),0)</f>
        <v>5.4414352250885907E-3</v>
      </c>
      <c r="BR14" s="14">
        <f t="shared" si="19"/>
        <v>0</v>
      </c>
      <c r="BS14" s="14">
        <f t="shared" si="13"/>
        <v>0</v>
      </c>
      <c r="BT14" s="14">
        <f t="shared" si="13"/>
        <v>0</v>
      </c>
      <c r="BU14" s="14">
        <f t="shared" si="13"/>
        <v>0</v>
      </c>
      <c r="BV14" s="14">
        <f t="shared" si="13"/>
        <v>0</v>
      </c>
      <c r="CA14" s="26">
        <v>1</v>
      </c>
      <c r="CB14" s="26">
        <v>2</v>
      </c>
      <c r="CC14" s="26">
        <v>3</v>
      </c>
      <c r="CD14" s="26">
        <v>4</v>
      </c>
      <c r="CE14" s="26">
        <v>5</v>
      </c>
      <c r="CH14" s="27">
        <f t="shared" si="20"/>
        <v>0</v>
      </c>
      <c r="CI14" s="27">
        <f t="shared" ref="CI14:CL21" si="21">IFERROR(MIN(($D14-SUM($E14:$I14)),SUM($AN14:$AR14))*AO14/SUM($AN14:$AR14),0)</f>
        <v>0.51813811741696192</v>
      </c>
      <c r="CJ14" s="27">
        <f t="shared" si="21"/>
        <v>0.10362762348339238</v>
      </c>
      <c r="CK14" s="27">
        <f t="shared" si="21"/>
        <v>0</v>
      </c>
      <c r="CL14" s="27">
        <f t="shared" si="21"/>
        <v>0</v>
      </c>
    </row>
    <row r="15" spans="3:90" x14ac:dyDescent="0.15">
      <c r="C15" s="14">
        <v>10</v>
      </c>
      <c r="D15" s="14">
        <v>6</v>
      </c>
      <c r="E15" s="32">
        <f>IFERROR(IF(求节点([1]基础状态预期!$D$197:$D$235,[1]基础状态预期!F$197:F$235,$C15)&lt;=0,0,求节点([1]基础状态预期!$D$197:$D$235,[1]基础状态预期!F$197:F$235,$C15)),0)</f>
        <v>0</v>
      </c>
      <c r="F15" s="32">
        <f>IFERROR(IF(求节点([1]基础状态预期!$D$197:$D$235,[1]基础状态预期!G$197:G$235,$C15)&lt;=0,0,求节点([1]基础状态预期!$D$197:$D$235,[1]基础状态预期!G$197:G$235,$C15)),0)</f>
        <v>0</v>
      </c>
      <c r="G15" s="32">
        <f>IFERROR(IF(求节点([1]基础状态预期!$D$197:$D$235,[1]基础状态预期!H$197:H$235,$C15)&lt;=0,0,求节点([1]基础状态预期!$D$197:$D$235,[1]基础状态预期!H$197:H$235,$C15)),0)</f>
        <v>0</v>
      </c>
      <c r="H15" s="32">
        <f>IFERROR(IF(求节点([1]基础状态预期!$D$197:$D$235,[1]基础状态预期!I$197:I$235,$C15)&lt;=0,0,求节点([1]基础状态预期!$D$197:$D$235,[1]基础状态预期!I$197:I$235,$C15)),0)</f>
        <v>5.9758158434440505</v>
      </c>
      <c r="I15" s="32">
        <f>IFERROR(IF(求节点([1]基础状态预期!$D$197:$D$235,[1]基础状态预期!J$197:J$235,$C15)&lt;=0,0,求节点([1]基础状态预期!$D$197:$D$235,[1]基础状态预期!J$197:J$235,$C15)),0)</f>
        <v>0</v>
      </c>
      <c r="J15" s="32">
        <f>IFERROR(IF(求节点([1]基础状态预期!$D$197:$D$235,[1]基础状态预期!K$197:K$235,$C15)&lt;=0,0,求节点([1]基础状态预期!$D$197:$D$235,[1]基础状态预期!K$197:K$235,$C15)),0)</f>
        <v>0</v>
      </c>
      <c r="K15" s="32">
        <f>IFERROR(IF(求节点([1]基础状态预期!$D$197:$D$235,[1]基础状态预期!L$197:L$235,$C15)&lt;=0,0,求节点([1]基础状态预期!$D$197:$D$235,[1]基础状态预期!L$197:L$235,$C15)),0)</f>
        <v>0</v>
      </c>
      <c r="L15" s="32">
        <f>IFERROR(IF(求节点([1]基础状态预期!$D$197:$D$235,[1]基础状态预期!M$197:M$235,$C15)&lt;=0,0,求节点([1]基础状态预期!$D$197:$D$235,[1]基础状态预期!M$197:M$235,$C15)),0)</f>
        <v>0</v>
      </c>
      <c r="M15" s="32">
        <f>IFERROR(IF(求节点([1]基础状态预期!$D$197:$D$235,[1]基础状态预期!N$197:N$235,$C15)&lt;=0,0,求节点([1]基础状态预期!$D$197:$D$235,[1]基础状态预期!N$197:N$235,$C15)),0)</f>
        <v>0</v>
      </c>
      <c r="N15" s="32">
        <f>IFERROR(IF(求节点([1]基础状态预期!$D$197:$D$235,[1]基础状态预期!O$197:O$235,$C15)&lt;=0,0,求节点([1]基础状态预期!$D$197:$D$235,[1]基础状态预期!O$197:O$235,$C15)),0)</f>
        <v>0</v>
      </c>
      <c r="O15" s="14">
        <f t="shared" si="0"/>
        <v>0</v>
      </c>
      <c r="P15" s="14">
        <f t="shared" si="1"/>
        <v>6</v>
      </c>
      <c r="Q15" s="14">
        <f t="shared" si="2"/>
        <v>10</v>
      </c>
      <c r="R15" s="14">
        <f t="shared" si="3"/>
        <v>22</v>
      </c>
      <c r="S15" s="14">
        <f t="shared" si="4"/>
        <v>50</v>
      </c>
      <c r="T15" s="32">
        <f>IFERROR(IF(求节点([1]基础状态预期!$D$197:$D$235,[1]基础状态预期!P$197:P$235,$C15)&lt;=0,0,求节点([1]基础状态预期!$D$197:$D$235,[1]基础状态预期!P$197:P$235,$C15)),0)</f>
        <v>0</v>
      </c>
      <c r="U15" s="32">
        <f>IFERROR(IF(求节点([1]基础状态预期!$D$197:$D$235,[1]基础状态预期!Q$197:Q$235,$C15)&lt;=0,0,求节点([1]基础状态预期!$D$197:$D$235,[1]基础状态预期!Q$197:Q$235,$C15)),0)</f>
        <v>0</v>
      </c>
      <c r="V15" s="32">
        <f>IFERROR(IF(求节点([1]基础状态预期!$D$197:$D$235,[1]基础状态预期!R$197:R$235,$C15)&lt;=0,0,求节点([1]基础状态预期!$D$197:$D$235,[1]基础状态预期!R$197:R$235,$C15)),0)</f>
        <v>0</v>
      </c>
      <c r="W15" s="32">
        <f>IFERROR(IF(求节点([1]基础状态预期!$D$197:$D$235,[1]基础状态预期!S$197:S$235,$C15)&lt;=0,0,求节点([1]基础状态预期!$D$197:$D$235,[1]基础状态预期!S$197:S$235,$C15)),0)</f>
        <v>0.39999999999999997</v>
      </c>
      <c r="X15" s="32">
        <f>IFERROR(IF(求节点([1]基础状态预期!$D$197:$D$235,[1]基础状态预期!T$197:T$235,$C15)&lt;=0,0,求节点([1]基础状态预期!$D$197:$D$235,[1]基础状态预期!T$197:T$235,$C15)),0)</f>
        <v>0</v>
      </c>
      <c r="Y15" s="32">
        <f>IFERROR(IF(求节点([1]基础状态预期!$D$197:$D$235,[1]基础状态预期!U$197:U$235,$C15)&lt;=0,0,求节点([1]基础状态预期!$D$197:$D$235,[1]基础状态预期!U$197:U$235,$C15)),0)</f>
        <v>0</v>
      </c>
      <c r="Z15" s="32">
        <f>IFERROR(IF(求节点([1]基础状态预期!$D$197:$D$235,[1]基础状态预期!V$197:V$235,$C15)&lt;=0,0,求节点([1]基础状态预期!$D$197:$D$235,[1]基础状态预期!V$197:V$235,$C15)),0)</f>
        <v>0</v>
      </c>
      <c r="AA15" s="32">
        <f>IFERROR(IF(求节点([1]基础状态预期!$D$197:$D$235,[1]基础状态预期!W$197:W$235,$C15)&lt;=0,0,求节点([1]基础状态预期!$D$197:$D$235,[1]基础状态预期!W$197:W$235,$C15)),0)</f>
        <v>0</v>
      </c>
      <c r="AB15" s="32">
        <f>IFERROR(IF(求节点([1]基础状态预期!$D$197:$D$235,[1]基础状态预期!X$197:X$235,$C15)&lt;=0,0,求节点([1]基础状态预期!$D$197:$D$235,[1]基础状态预期!X$197:X$235,$C15)),0)</f>
        <v>20</v>
      </c>
      <c r="AC15" s="32">
        <f>IFERROR(IF(求节点([1]基础状态预期!$D$197:$D$235,[1]基础状态预期!Y$197:Y$235,$C15)&lt;=0,0,求节点([1]基础状态预期!$D$197:$D$235,[1]基础状态预期!Y$197:Y$235,$C15)),0)</f>
        <v>0</v>
      </c>
      <c r="AD15" s="32">
        <f>IFERROR(IF(求节点([1]基础状态预期!$D$197:$D$235,[1]基础状态预期!Z$197:Z$235,$C15)&lt;=0,0,求节点([1]基础状态预期!$D$197:$D$235,[1]基础状态预期!Z$197:Z$235,$C15)),0)</f>
        <v>0</v>
      </c>
      <c r="AE15" s="32">
        <f>IFERROR(IF(求节点([1]基础状态预期!$D$197:$D$235,[1]基础状态预期!AA$197:AA$235,$C15)&lt;=0,0,求节点([1]基础状态预期!$D$197:$D$235,[1]基础状态预期!AA$197:AA$235,$C15)),0)</f>
        <v>0</v>
      </c>
      <c r="AF15" s="32">
        <f>IFERROR(IF(求节点([1]基础状态预期!$D$197:$D$235,[1]基础状态预期!AB$197:AB$235,$C15)&lt;=0,0,求节点([1]基础状态预期!$D$197:$D$235,[1]基础状态预期!AB$197:AB$235,$C15)),0)</f>
        <v>0</v>
      </c>
      <c r="AG15" s="32">
        <f>IFERROR(IF(求节点([1]基础状态预期!$D$197:$D$235,[1]基础状态预期!AC$197:AC$235,$C15)&lt;=0,0,求节点([1]基础状态预期!$D$197:$D$235,[1]基础状态预期!AC$197:AC$235,$C15)),0)</f>
        <v>0.33679436904922083</v>
      </c>
      <c r="AH15" s="32">
        <f>IFERROR(IF(求节点([1]基础状态预期!$D$197:$D$235,[1]基础状态预期!AD$197:AD$235,$C15)&lt;=0,0,求节点([1]基础状态预期!$D$197:$D$235,[1]基础状态预期!AD$197:AD$235,$C15)),0)</f>
        <v>0</v>
      </c>
      <c r="AI15" s="14">
        <f t="shared" si="14"/>
        <v>0</v>
      </c>
      <c r="AJ15" s="14">
        <f t="shared" si="5"/>
        <v>0</v>
      </c>
      <c r="AK15" s="14">
        <f t="shared" si="5"/>
        <v>0</v>
      </c>
      <c r="AL15" s="14">
        <f t="shared" si="5"/>
        <v>0</v>
      </c>
      <c r="AM15" s="14">
        <f t="shared" si="5"/>
        <v>0</v>
      </c>
      <c r="AN15" s="14">
        <v>0</v>
      </c>
      <c r="AO15" s="14">
        <f>IFERROR(IF(求节点([1]各r阵容卡情况!$F$103:$F$119,[1]各r阵容卡情况!G$103:G$119,$C15)&lt;=0,0,求节点([1]各r阵容卡情况!$F$103:$F$119,[1]各r阵容卡情况!G$103:G$119,$C15)),0)</f>
        <v>4.9798465362033753</v>
      </c>
      <c r="AP15" s="14">
        <f>IFERROR(IF(求节点([1]各r阵容卡情况!$F$103:$F$119,[1]各r阵容卡情况!H$103:H$119,$C15)&lt;=0,0,求节点([1]各r阵容卡情况!$F$103:$F$119,[1]各r阵容卡情况!H$103:H$119,$C15)),0)</f>
        <v>0.99596930724067512</v>
      </c>
      <c r="AQ15" s="14">
        <f>IFERROR(IF(求节点([1]各r阵容卡情况!$F$103:$F$119,[1]各r阵容卡情况!I$103:I$119,$C15)&lt;=0,0,求节点([1]各r阵容卡情况!$F$103:$F$119,[1]各r阵容卡情况!I$103:I$119,$C15)),0)</f>
        <v>0</v>
      </c>
      <c r="AR15" s="14">
        <f>IFERROR(IF(求节点([1]各r阵容卡情况!$F$103:$F$119,[1]各r阵容卡情况!J$103:J$119,$C15)&lt;=0,0,求节点([1]各r阵容卡情况!$F$103:$F$119,[1]各r阵容卡情况!J$103:J$119,$C15)),0)</f>
        <v>0</v>
      </c>
      <c r="AS15" s="14">
        <v>0</v>
      </c>
      <c r="AT15" s="14">
        <f>IFERROR(IF(求节点([1]各r阵容卡情况!$F$103:$F$119,[1]各r阵容卡情况!K$103:K$119,$C15)&lt;=0,0,求节点([1]各r阵容卡情况!$F$103:$F$119,[1]各r阵容卡情况!K$103:K$119,$C15)),0)</f>
        <v>2.9879079217220252</v>
      </c>
      <c r="AU15" s="14">
        <f>IFERROR(IF(求节点([1]各r阵容卡情况!$F$103:$F$119,[1]各r阵容卡情况!L$103:L$119,$C15)&lt;=0,0,求节点([1]各r阵容卡情况!$F$103:$F$119,[1]各r阵容卡情况!L$103:L$119,$C15)),0)</f>
        <v>2.6894716970515686</v>
      </c>
      <c r="AV15" s="14">
        <f>IFERROR(IF(求节点([1]各r阵容卡情况!$F$103:$F$119,[1]各r阵容卡情况!M$103:M$119,$C15)&lt;=0,0,求节点([1]各r阵容卡情况!$F$103:$F$119,[1]各r阵容卡情况!M$103:M$119,$C15)),0)</f>
        <v>0</v>
      </c>
      <c r="AW15" s="14">
        <f>IFERROR(IF(求节点([1]各r阵容卡情况!$F$103:$F$119,[1]各r阵容卡情况!N$103:N$119,$C15)&lt;=0,0,求节点([1]各r阵容卡情况!$F$103:$F$119,[1]各r阵容卡情况!N$103:N$119,$C15)),0)</f>
        <v>0</v>
      </c>
      <c r="AX15" s="14">
        <f t="shared" si="15"/>
        <v>0</v>
      </c>
      <c r="AY15" s="14">
        <f t="shared" si="16"/>
        <v>12</v>
      </c>
      <c r="AZ15" s="14">
        <f t="shared" si="16"/>
        <v>20</v>
      </c>
      <c r="BA15" s="14">
        <f t="shared" si="16"/>
        <v>22</v>
      </c>
      <c r="BB15" s="14">
        <f t="shared" si="16"/>
        <v>50</v>
      </c>
      <c r="BC15" s="14">
        <v>0</v>
      </c>
      <c r="BD15" s="14">
        <f>IFERROR(IF(求节点([1]各r阵容卡情况!$F$103:$F$119,[1]各r阵容卡情况!S$103:S$119,$C15)&lt;=0,0,求节点([1]各r阵容卡情况!$F$103:$F$119,[1]各r阵容卡情况!S$103:S$119,$C15)),0)</f>
        <v>0.39999999999999997</v>
      </c>
      <c r="BE15" s="14">
        <f>IFERROR(IF(求节点([1]各r阵容卡情况!$F$103:$F$119,[1]各r阵容卡情况!T$103:T$119,$C15)&lt;=0,0,求节点([1]各r阵容卡情况!$F$103:$F$119,[1]各r阵容卡情况!T$103:T$119,$C15)),0)</f>
        <v>0.39999999999999997</v>
      </c>
      <c r="BF15" s="14">
        <f>IFERROR(IF(求节点([1]各r阵容卡情况!$F$103:$F$119,[1]各r阵容卡情况!U$103:U$119,$C15)&lt;=0,0,求节点([1]各r阵容卡情况!$F$103:$F$119,[1]各r阵容卡情况!U$103:U$119,$C15)),0)</f>
        <v>0.39999999999999997</v>
      </c>
      <c r="BG15" s="14">
        <f>IFERROR(IF(求节点([1]各r阵容卡情况!$F$103:$F$119,[1]各r阵容卡情况!V$103:V$119,$C15)&lt;=0,0,求节点([1]各r阵容卡情况!$F$103:$F$119,[1]各r阵容卡情况!V$103:V$119,$C15)),0)</f>
        <v>0.39999999999999997</v>
      </c>
      <c r="BH15" s="14">
        <f t="shared" si="11"/>
        <v>10</v>
      </c>
      <c r="BI15" s="14">
        <f t="shared" si="12"/>
        <v>10</v>
      </c>
      <c r="BJ15" s="14">
        <f t="shared" si="17"/>
        <v>10</v>
      </c>
      <c r="BK15" s="14">
        <f t="shared" si="18"/>
        <v>10</v>
      </c>
      <c r="BL15" s="14">
        <f t="shared" si="18"/>
        <v>10</v>
      </c>
      <c r="BM15" s="14">
        <v>0</v>
      </c>
      <c r="BN15" s="14">
        <f>IFERROR(IF(求节点([1]各r阵容卡情况!$F$103:$F$119,[1]各r阵容卡情况!AA$103:AA$119,$C15)&lt;=0,0,求节点([1]各r阵容卡情况!$F$103:$F$119,[1]各r阵容卡情况!AA$103:AA$119,$C15)),0)</f>
        <v>0</v>
      </c>
      <c r="BO15" s="14">
        <f>IFERROR(IF(求节点([1]各r阵容卡情况!$F$103:$F$119,[1]各r阵容卡情况!AB$103:AB$119,$C15)&lt;=0,0,求节点([1]各r阵容卡情况!$F$103:$F$119,[1]各r阵容卡情况!AB$103:AB$119,$C15)),0)</f>
        <v>6.046039138987323E-3</v>
      </c>
      <c r="BP15" s="14">
        <f>IFERROR(IF(求节点([1]各r阵容卡情况!$F$103:$F$119,[1]各r阵容卡情况!AC$103:AC$119,$C15)&lt;=0,0,求节点([1]各r阵容卡情况!$F$103:$F$119,[1]各r阵容卡情况!AC$103:AC$119,$C15)),0)</f>
        <v>6.046039138987323E-3</v>
      </c>
      <c r="BQ15" s="14">
        <f>IFERROR(IF(求节点([1]各r阵容卡情况!$F$103:$F$119,[1]各r阵容卡情况!AD$103:AD$119,$C15)&lt;=0,0,求节点([1]各r阵容卡情况!$F$103:$F$119,[1]各r阵容卡情况!AD$103:AD$119,$C15)),0)</f>
        <v>6.046039138987323E-3</v>
      </c>
      <c r="BR15" s="14">
        <f t="shared" si="19"/>
        <v>0</v>
      </c>
      <c r="BS15" s="14">
        <f t="shared" si="13"/>
        <v>0</v>
      </c>
      <c r="BT15" s="14">
        <f t="shared" si="13"/>
        <v>0</v>
      </c>
      <c r="BU15" s="14">
        <f t="shared" si="13"/>
        <v>0</v>
      </c>
      <c r="BV15" s="14">
        <f t="shared" si="13"/>
        <v>0</v>
      </c>
      <c r="BZ15" s="14" t="s">
        <v>79</v>
      </c>
      <c r="CA15" s="26" t="s">
        <v>60</v>
      </c>
      <c r="CB15" s="26" t="s">
        <v>61</v>
      </c>
      <c r="CC15" s="26" t="s">
        <v>62</v>
      </c>
      <c r="CD15" s="26" t="s">
        <v>63</v>
      </c>
      <c r="CE15" s="26" t="s">
        <v>64</v>
      </c>
      <c r="CH15" s="27">
        <f t="shared" si="20"/>
        <v>0</v>
      </c>
      <c r="CI15" s="27">
        <f t="shared" si="21"/>
        <v>2.01534637966246E-2</v>
      </c>
      <c r="CJ15" s="27">
        <f t="shared" si="21"/>
        <v>4.0306927593249204E-3</v>
      </c>
      <c r="CK15" s="27">
        <f t="shared" si="21"/>
        <v>0</v>
      </c>
      <c r="CL15" s="27">
        <f t="shared" si="21"/>
        <v>0</v>
      </c>
    </row>
    <row r="16" spans="3:90" x14ac:dyDescent="0.15">
      <c r="C16" s="14">
        <v>11</v>
      </c>
      <c r="D16" s="14">
        <v>7</v>
      </c>
      <c r="E16" s="32">
        <f>IFERROR(IF(求节点([1]基础状态预期!$D$197:$D$235,[1]基础状态预期!F$197:F$235,$C16)&lt;=0,0,求节点([1]基础状态预期!$D$197:$D$235,[1]基础状态预期!F$197:F$235,$C16)),0)</f>
        <v>0</v>
      </c>
      <c r="F16" s="32">
        <f>IFERROR(IF(求节点([1]基础状态预期!$D$197:$D$235,[1]基础状态预期!G$197:G$235,$C16)&lt;=0,0,求节点([1]基础状态预期!$D$197:$D$235,[1]基础状态预期!G$197:G$235,$C16)),0)</f>
        <v>0</v>
      </c>
      <c r="G16" s="32">
        <f>IFERROR(IF(求节点([1]基础状态预期!$D$197:$D$235,[1]基础状态预期!H$197:H$235,$C16)&lt;=0,0,求节点([1]基础状态预期!$D$197:$D$235,[1]基础状态预期!H$197:H$235,$C16)),0)</f>
        <v>0</v>
      </c>
      <c r="H16" s="32">
        <f>IFERROR(IF(求节点([1]基础状态预期!$D$197:$D$235,[1]基础状态预期!I$197:I$235,$C16)&lt;=0,0,求节点([1]基础状态预期!$D$197:$D$235,[1]基础状态预期!I$197:I$235,$C16)),0)</f>
        <v>6</v>
      </c>
      <c r="I16" s="32">
        <f>IFERROR(IF(求节点([1]基础状态预期!$D$197:$D$235,[1]基础状态预期!J$197:J$235,$C16)&lt;=0,0,求节点([1]基础状态预期!$D$197:$D$235,[1]基础状态预期!J$197:J$235,$C16)),0)</f>
        <v>0</v>
      </c>
      <c r="J16" s="32">
        <f>IFERROR(IF(求节点([1]基础状态预期!$D$197:$D$235,[1]基础状态预期!K$197:K$235,$C16)&lt;=0,0,求节点([1]基础状态预期!$D$197:$D$235,[1]基础状态预期!K$197:K$235,$C16)),0)</f>
        <v>0</v>
      </c>
      <c r="K16" s="32">
        <f>IFERROR(IF(求节点([1]基础状态预期!$D$197:$D$235,[1]基础状态预期!L$197:L$235,$C16)&lt;=0,0,求节点([1]基础状态预期!$D$197:$D$235,[1]基础状态预期!L$197:L$235,$C16)),0)</f>
        <v>0</v>
      </c>
      <c r="L16" s="32">
        <f>IFERROR(IF(求节点([1]基础状态预期!$D$197:$D$235,[1]基础状态预期!M$197:M$235,$C16)&lt;=0,0,求节点([1]基础状态预期!$D$197:$D$235,[1]基础状态预期!M$197:M$235,$C16)),0)</f>
        <v>0</v>
      </c>
      <c r="M16" s="32">
        <f>IFERROR(IF(求节点([1]基础状态预期!$D$197:$D$235,[1]基础状态预期!N$197:N$235,$C16)&lt;=0,0,求节点([1]基础状态预期!$D$197:$D$235,[1]基础状态预期!N$197:N$235,$C16)),0)</f>
        <v>5.8324443544269675E-2</v>
      </c>
      <c r="N16" s="32">
        <f>IFERROR(IF(求节点([1]基础状态预期!$D$197:$D$235,[1]基础状态预期!O$197:O$235,$C16)&lt;=0,0,求节点([1]基础状态预期!$D$197:$D$235,[1]基础状态预期!O$197:O$235,$C16)),0)</f>
        <v>0</v>
      </c>
      <c r="O16" s="14">
        <f t="shared" si="0"/>
        <v>0</v>
      </c>
      <c r="P16" s="14">
        <f t="shared" si="1"/>
        <v>6</v>
      </c>
      <c r="Q16" s="14">
        <f t="shared" si="2"/>
        <v>10</v>
      </c>
      <c r="R16" s="14">
        <f t="shared" si="3"/>
        <v>22</v>
      </c>
      <c r="S16" s="14">
        <f t="shared" si="4"/>
        <v>50</v>
      </c>
      <c r="T16" s="32">
        <f>IFERROR(IF(求节点([1]基础状态预期!$D$197:$D$235,[1]基础状态预期!P$197:P$235,$C16)&lt;=0,0,求节点([1]基础状态预期!$D$197:$D$235,[1]基础状态预期!P$197:P$235,$C16)),0)</f>
        <v>0</v>
      </c>
      <c r="U16" s="32">
        <f>IFERROR(IF(求节点([1]基础状态预期!$D$197:$D$235,[1]基础状态预期!Q$197:Q$235,$C16)&lt;=0,0,求节点([1]基础状态预期!$D$197:$D$235,[1]基础状态预期!Q$197:Q$235,$C16)),0)</f>
        <v>0</v>
      </c>
      <c r="V16" s="32">
        <f>IFERROR(IF(求节点([1]基础状态预期!$D$197:$D$235,[1]基础状态预期!R$197:R$235,$C16)&lt;=0,0,求节点([1]基础状态预期!$D$197:$D$235,[1]基础状态预期!R$197:R$235,$C16)),0)</f>
        <v>0</v>
      </c>
      <c r="W16" s="32">
        <f>IFERROR(IF(求节点([1]基础状态预期!$D$197:$D$235,[1]基础状态预期!S$197:S$235,$C16)&lt;=0,0,求节点([1]基础状态预期!$D$197:$D$235,[1]基础状态预期!S$197:S$235,$C16)),0)</f>
        <v>0.43999999999999995</v>
      </c>
      <c r="X16" s="32">
        <f>IFERROR(IF(求节点([1]基础状态预期!$D$197:$D$235,[1]基础状态预期!T$197:T$235,$C16)&lt;=0,0,求节点([1]基础状态预期!$D$197:$D$235,[1]基础状态预期!T$197:T$235,$C16)),0)</f>
        <v>0</v>
      </c>
      <c r="Y16" s="32">
        <f>IFERROR(IF(求节点([1]基础状态预期!$D$197:$D$235,[1]基础状态预期!U$197:U$235,$C16)&lt;=0,0,求节点([1]基础状态预期!$D$197:$D$235,[1]基础状态预期!U$197:U$235,$C16)),0)</f>
        <v>0</v>
      </c>
      <c r="Z16" s="32">
        <f>IFERROR(IF(求节点([1]基础状态预期!$D$197:$D$235,[1]基础状态预期!V$197:V$235,$C16)&lt;=0,0,求节点([1]基础状态预期!$D$197:$D$235,[1]基础状态预期!V$197:V$235,$C16)),0)</f>
        <v>0</v>
      </c>
      <c r="AA16" s="32">
        <f>IFERROR(IF(求节点([1]基础状态预期!$D$197:$D$235,[1]基础状态预期!W$197:W$235,$C16)&lt;=0,0,求节点([1]基础状态预期!$D$197:$D$235,[1]基础状态预期!W$197:W$235,$C16)),0)</f>
        <v>0</v>
      </c>
      <c r="AB16" s="32">
        <f>IFERROR(IF(求节点([1]基础状态预期!$D$197:$D$235,[1]基础状态预期!X$197:X$235,$C16)&lt;=0,0,求节点([1]基础状态预期!$D$197:$D$235,[1]基础状态预期!X$197:X$235,$C16)),0)</f>
        <v>22</v>
      </c>
      <c r="AC16" s="32">
        <f>IFERROR(IF(求节点([1]基础状态预期!$D$197:$D$235,[1]基础状态预期!Y$197:Y$235,$C16)&lt;=0,0,求节点([1]基础状态预期!$D$197:$D$235,[1]基础状态预期!Y$197:Y$235,$C16)),0)</f>
        <v>0</v>
      </c>
      <c r="AD16" s="32">
        <f>IFERROR(IF(求节点([1]基础状态预期!$D$197:$D$235,[1]基础状态预期!Z$197:Z$235,$C16)&lt;=0,0,求节点([1]基础状态预期!$D$197:$D$235,[1]基础状态预期!Z$197:Z$235,$C16)),0)</f>
        <v>0</v>
      </c>
      <c r="AE16" s="32">
        <f>IFERROR(IF(求节点([1]基础状态预期!$D$197:$D$235,[1]基础状态预期!AA$197:AA$235,$C16)&lt;=0,0,求节点([1]基础状态预期!$D$197:$D$235,[1]基础状态预期!AA$197:AA$235,$C16)),0)</f>
        <v>0</v>
      </c>
      <c r="AF16" s="32">
        <f>IFERROR(IF(求节点([1]基础状态预期!$D$197:$D$235,[1]基础状态预期!AB$197:AB$235,$C16)&lt;=0,0,求节点([1]基础状态预期!$D$197:$D$235,[1]基础状态预期!AB$197:AB$235,$C16)),0)</f>
        <v>0</v>
      </c>
      <c r="AG16" s="32">
        <f>IFERROR(IF(求节点([1]基础状态预期!$D$197:$D$235,[1]基础状态预期!AC$197:AC$235,$C16)&lt;=0,0,求节点([1]基础状态预期!$D$197:$D$235,[1]基础状态预期!AC$197:AC$235,$C16)),0)</f>
        <v>0.40682425360179914</v>
      </c>
      <c r="AH16" s="32">
        <f>IFERROR(IF(求节点([1]基础状态预期!$D$197:$D$235,[1]基础状态预期!AD$197:AD$235,$C16)&lt;=0,0,求节点([1]基础状态预期!$D$197:$D$235,[1]基础状态预期!AD$197:AD$235,$C16)),0)</f>
        <v>0</v>
      </c>
      <c r="AI16" s="14">
        <f t="shared" si="14"/>
        <v>0</v>
      </c>
      <c r="AJ16" s="14">
        <f t="shared" si="5"/>
        <v>0</v>
      </c>
      <c r="AK16" s="14">
        <f t="shared" si="5"/>
        <v>0</v>
      </c>
      <c r="AL16" s="14">
        <f t="shared" si="5"/>
        <v>0</v>
      </c>
      <c r="AM16" s="14">
        <f t="shared" si="5"/>
        <v>0</v>
      </c>
      <c r="AN16" s="14">
        <v>0</v>
      </c>
      <c r="AO16" s="14">
        <f>IFERROR(IF(求节点([1]各r阵容卡情况!$F$103:$F$119,[1]各r阵容卡情况!G$103:G$119,$C16)&lt;=0,0,求节点([1]各r阵容卡情况!$F$103:$F$119,[1]各r阵容卡情况!G$103:G$119,$C16)),0)</f>
        <v>5.1037510636659009</v>
      </c>
      <c r="AP16" s="14">
        <f>IFERROR(IF(求节点([1]各r阵容卡情况!$F$103:$F$119,[1]各r阵容卡情况!H$103:H$119,$C16)&lt;=0,0,求节点([1]各r阵容卡情况!$F$103:$F$119,[1]各r阵容卡情况!H$103:H$119,$C16)),0)</f>
        <v>1.1037510636659009</v>
      </c>
      <c r="AQ16" s="14">
        <f>IFERROR(IF(求节点([1]各r阵容卡情况!$F$103:$F$119,[1]各r阵容卡情况!I$103:I$119,$C16)&lt;=0,0,求节点([1]各r阵容卡情况!$F$103:$F$119,[1]各r阵容卡情况!I$103:I$119,$C16)),0)</f>
        <v>0</v>
      </c>
      <c r="AR16" s="14">
        <f>IFERROR(IF(求节点([1]各r阵容卡情况!$F$103:$F$119,[1]各r阵容卡情况!J$103:J$119,$C16)&lt;=0,0,求节点([1]各r阵容卡情况!$F$103:$F$119,[1]各r阵容卡情况!J$103:J$119,$C16)),0)</f>
        <v>0</v>
      </c>
      <c r="AS16" s="14">
        <v>0</v>
      </c>
      <c r="AT16" s="14">
        <f>IFERROR(IF(求节点([1]各r阵容卡情况!$F$103:$F$119,[1]各r阵容卡情况!K$103:K$119,$C16)&lt;=0,0,求节点([1]各r阵容卡情况!$F$103:$F$119,[1]各r阵容卡情况!K$103:K$119,$C16)),0)</f>
        <v>3</v>
      </c>
      <c r="AU16" s="14">
        <f>IFERROR(IF(求节点([1]各r阵容卡情况!$F$103:$F$119,[1]各r阵容卡情况!L$103:L$119,$C16)&lt;=0,0,求节点([1]各r阵容卡情况!$F$103:$F$119,[1]各r阵容卡情况!L$103:L$119,$C16)),0)</f>
        <v>3.0113353742726185</v>
      </c>
      <c r="AV16" s="14">
        <f>IFERROR(IF(求节点([1]各r阵容卡情况!$F$103:$F$119,[1]各r阵容卡情况!M$103:M$119,$C16)&lt;=0,0,求节点([1]各r阵容卡情况!$F$103:$F$119,[1]各r阵容卡情况!M$103:M$119,$C16)),0)</f>
        <v>5.8324443544269675E-2</v>
      </c>
      <c r="AW16" s="14">
        <f>IFERROR(IF(求节点([1]各r阵容卡情况!$F$103:$F$119,[1]各r阵容卡情况!N$103:N$119,$C16)&lt;=0,0,求节点([1]各r阵容卡情况!$F$103:$F$119,[1]各r阵容卡情况!N$103:N$119,$C16)),0)</f>
        <v>0</v>
      </c>
      <c r="AX16" s="14">
        <f t="shared" si="15"/>
        <v>0</v>
      </c>
      <c r="AY16" s="14">
        <f t="shared" si="16"/>
        <v>15</v>
      </c>
      <c r="AZ16" s="14">
        <f t="shared" si="16"/>
        <v>25</v>
      </c>
      <c r="BA16" s="14">
        <f t="shared" si="16"/>
        <v>22</v>
      </c>
      <c r="BB16" s="14">
        <f t="shared" si="16"/>
        <v>50</v>
      </c>
      <c r="BC16" s="14">
        <v>0</v>
      </c>
      <c r="BD16" s="14">
        <f>IFERROR(IF(求节点([1]各r阵容卡情况!$F$103:$F$119,[1]各r阵容卡情况!S$103:S$119,$C16)&lt;=0,0,求节点([1]各r阵容卡情况!$F$103:$F$119,[1]各r阵容卡情况!S$103:S$119,$C16)),0)</f>
        <v>0.43999999999999995</v>
      </c>
      <c r="BE16" s="14">
        <f>IFERROR(IF(求节点([1]各r阵容卡情况!$F$103:$F$119,[1]各r阵容卡情况!T$103:T$119,$C16)&lt;=0,0,求节点([1]各r阵容卡情况!$F$103:$F$119,[1]各r阵容卡情况!T$103:T$119,$C16)),0)</f>
        <v>0.43999999999999995</v>
      </c>
      <c r="BF16" s="14">
        <f>IFERROR(IF(求节点([1]各r阵容卡情况!$F$103:$F$119,[1]各r阵容卡情况!U$103:U$119,$C16)&lt;=0,0,求节点([1]各r阵容卡情况!$F$103:$F$119,[1]各r阵容卡情况!U$103:U$119,$C16)),0)</f>
        <v>0.43999999999999995</v>
      </c>
      <c r="BG16" s="14">
        <f>IFERROR(IF(求节点([1]各r阵容卡情况!$F$103:$F$119,[1]各r阵容卡情况!V$103:V$119,$C16)&lt;=0,0,求节点([1]各r阵容卡情况!$F$103:$F$119,[1]各r阵容卡情况!V$103:V$119,$C16)),0)</f>
        <v>0.43999999999999995</v>
      </c>
      <c r="BH16" s="14">
        <f t="shared" si="11"/>
        <v>10</v>
      </c>
      <c r="BI16" s="14">
        <f t="shared" si="12"/>
        <v>10</v>
      </c>
      <c r="BJ16" s="14">
        <f t="shared" si="17"/>
        <v>11</v>
      </c>
      <c r="BK16" s="14">
        <f t="shared" si="18"/>
        <v>11</v>
      </c>
      <c r="BL16" s="14">
        <f t="shared" si="18"/>
        <v>11</v>
      </c>
      <c r="BM16" s="14">
        <v>0</v>
      </c>
      <c r="BN16" s="14">
        <f>IFERROR(IF(求节点([1]各r阵容卡情况!$F$103:$F$119,[1]各r阵容卡情况!AA$103:AA$119,$C16)&lt;=0,0,求节点([1]各r阵容卡情况!$F$103:$F$119,[1]各r阵容卡情况!AA$103:AA$119,$C16)),0)</f>
        <v>0</v>
      </c>
      <c r="BO16" s="14">
        <f>IFERROR(IF(求节点([1]各r阵容卡情况!$F$103:$F$119,[1]各r阵容卡情况!AB$103:AB$119,$C16)&lt;=0,0,求节点([1]各r阵容卡情况!$F$103:$F$119,[1]各r阵容卡情况!AB$103:AB$119,$C16)),0)</f>
        <v>0.10919174954643697</v>
      </c>
      <c r="BP16" s="14">
        <f>IFERROR(IF(求节点([1]各r阵容卡情况!$F$103:$F$119,[1]各r阵容卡情况!AC$103:AC$119,$C16)&lt;=0,0,求节点([1]各r阵容卡情况!$F$103:$F$119,[1]各r阵容卡情况!AC$103:AC$119,$C16)),0)</f>
        <v>0.10919174954643697</v>
      </c>
      <c r="BQ16" s="14">
        <f>IFERROR(IF(求节点([1]各r阵容卡情况!$F$103:$F$119,[1]各r阵容卡情况!AD$103:AD$119,$C16)&lt;=0,0,求节点([1]各r阵容卡情况!$F$103:$F$119,[1]各r阵容卡情况!AD$103:AD$119,$C16)),0)</f>
        <v>0.10919174954643697</v>
      </c>
      <c r="BR16" s="14">
        <f t="shared" si="19"/>
        <v>0</v>
      </c>
      <c r="BS16" s="14">
        <f t="shared" si="13"/>
        <v>0</v>
      </c>
      <c r="BT16" s="14">
        <f t="shared" si="13"/>
        <v>0</v>
      </c>
      <c r="BU16" s="14">
        <f t="shared" si="13"/>
        <v>0</v>
      </c>
      <c r="BV16" s="14">
        <f t="shared" si="13"/>
        <v>0</v>
      </c>
      <c r="BZ16" s="14">
        <v>0</v>
      </c>
      <c r="CA16" s="26">
        <f>非R武将!CA16</f>
        <v>0</v>
      </c>
      <c r="CB16" s="26">
        <f>非R武将!CB16</f>
        <v>0</v>
      </c>
      <c r="CC16" s="26">
        <f>非R武将!CC16</f>
        <v>0</v>
      </c>
      <c r="CD16" s="26">
        <f>非R武将!CD16</f>
        <v>0</v>
      </c>
      <c r="CE16" s="26">
        <f>非R武将!CE16</f>
        <v>0</v>
      </c>
      <c r="CH16" s="27">
        <f t="shared" si="20"/>
        <v>0</v>
      </c>
      <c r="CI16" s="27">
        <f t="shared" si="21"/>
        <v>0.82219078769122689</v>
      </c>
      <c r="CJ16" s="27">
        <f t="shared" si="21"/>
        <v>0.17780921230877308</v>
      </c>
      <c r="CK16" s="27">
        <f t="shared" si="21"/>
        <v>0</v>
      </c>
      <c r="CL16" s="27">
        <f t="shared" si="21"/>
        <v>0</v>
      </c>
    </row>
    <row r="17" spans="3:90" x14ac:dyDescent="0.15">
      <c r="C17" s="14">
        <v>12</v>
      </c>
      <c r="D17" s="14">
        <v>7</v>
      </c>
      <c r="E17" s="32">
        <f>IFERROR(IF(求节点([1]基础状态预期!$D$197:$D$235,[1]基础状态预期!F$197:F$235,$C17)&lt;=0,0,求节点([1]基础状态预期!$D$197:$D$235,[1]基础状态预期!F$197:F$235,$C17)),0)</f>
        <v>0</v>
      </c>
      <c r="F17" s="32">
        <f>IFERROR(IF(求节点([1]基础状态预期!$D$197:$D$235,[1]基础状态预期!G$197:G$235,$C17)&lt;=0,0,求节点([1]基础状态预期!$D$197:$D$235,[1]基础状态预期!G$197:G$235,$C17)),0)</f>
        <v>0</v>
      </c>
      <c r="G17" s="32">
        <f>IFERROR(IF(求节点([1]基础状态预期!$D$197:$D$235,[1]基础状态预期!H$197:H$235,$C17)&lt;=0,0,求节点([1]基础状态预期!$D$197:$D$235,[1]基础状态预期!H$197:H$235,$C17)),0)</f>
        <v>0</v>
      </c>
      <c r="H17" s="32">
        <f>IFERROR(IF(求节点([1]基础状态预期!$D$197:$D$235,[1]基础状态预期!I$197:I$235,$C17)&lt;=0,0,求节点([1]基础状态预期!$D$197:$D$235,[1]基础状态预期!I$197:I$235,$C17)),0)</f>
        <v>6</v>
      </c>
      <c r="I17" s="32">
        <f>IFERROR(IF(求节点([1]基础状态预期!$D$197:$D$235,[1]基础状态预期!J$197:J$235,$C17)&lt;=0,0,求节点([1]基础状态预期!$D$197:$D$235,[1]基础状态预期!J$197:J$235,$C17)),0)</f>
        <v>0</v>
      </c>
      <c r="J17" s="32">
        <f>IFERROR(IF(求节点([1]基础状态预期!$D$197:$D$235,[1]基础状态预期!K$197:K$235,$C17)&lt;=0,0,求节点([1]基础状态预期!$D$197:$D$235,[1]基础状态预期!K$197:K$235,$C17)),0)</f>
        <v>0</v>
      </c>
      <c r="K17" s="32">
        <f>IFERROR(IF(求节点([1]基础状态预期!$D$197:$D$235,[1]基础状态预期!L$197:L$235,$C17)&lt;=0,0,求节点([1]基础状态预期!$D$197:$D$235,[1]基础状态预期!L$197:L$235,$C17)),0)</f>
        <v>0</v>
      </c>
      <c r="L17" s="32">
        <f>IFERROR(IF(求节点([1]基础状态预期!$D$197:$D$235,[1]基础状态预期!M$197:M$235,$C17)&lt;=0,0,求节点([1]基础状态预期!$D$197:$D$235,[1]基础状态预期!M$197:M$235,$C17)),0)</f>
        <v>0</v>
      </c>
      <c r="M17" s="32">
        <f>IFERROR(IF(求节点([1]基础状态预期!$D$197:$D$235,[1]基础状态预期!N$197:N$235,$C17)&lt;=0,0,求节点([1]基础状态预期!$D$197:$D$235,[1]基础状态预期!N$197:N$235,$C17)),0)</f>
        <v>0.11910883442236944</v>
      </c>
      <c r="N17" s="32">
        <f>IFERROR(IF(求节点([1]基础状态预期!$D$197:$D$235,[1]基础状态预期!O$197:O$235,$C17)&lt;=0,0,求节点([1]基础状态预期!$D$197:$D$235,[1]基础状态预期!O$197:O$235,$C17)),0)</f>
        <v>0</v>
      </c>
      <c r="O17" s="14">
        <f t="shared" si="0"/>
        <v>0</v>
      </c>
      <c r="P17" s="14">
        <f t="shared" si="1"/>
        <v>6</v>
      </c>
      <c r="Q17" s="14">
        <f t="shared" si="2"/>
        <v>10</v>
      </c>
      <c r="R17" s="14">
        <f t="shared" si="3"/>
        <v>22</v>
      </c>
      <c r="S17" s="14">
        <f t="shared" si="4"/>
        <v>50</v>
      </c>
      <c r="T17" s="32">
        <f>IFERROR(IF(求节点([1]基础状态预期!$D$197:$D$235,[1]基础状态预期!P$197:P$235,$C17)&lt;=0,0,求节点([1]基础状态预期!$D$197:$D$235,[1]基础状态预期!P$197:P$235,$C17)),0)</f>
        <v>0</v>
      </c>
      <c r="U17" s="32">
        <f>IFERROR(IF(求节点([1]基础状态预期!$D$197:$D$235,[1]基础状态预期!Q$197:Q$235,$C17)&lt;=0,0,求节点([1]基础状态预期!$D$197:$D$235,[1]基础状态预期!Q$197:Q$235,$C17)),0)</f>
        <v>0</v>
      </c>
      <c r="V17" s="32">
        <f>IFERROR(IF(求节点([1]基础状态预期!$D$197:$D$235,[1]基础状态预期!R$197:R$235,$C17)&lt;=0,0,求节点([1]基础状态预期!$D$197:$D$235,[1]基础状态预期!R$197:R$235,$C17)),0)</f>
        <v>0</v>
      </c>
      <c r="W17" s="32">
        <f>IFERROR(IF(求节点([1]基础状态预期!$D$197:$D$235,[1]基础状态预期!S$197:S$235,$C17)&lt;=0,0,求节点([1]基础状态预期!$D$197:$D$235,[1]基础状态预期!S$197:S$235,$C17)),0)</f>
        <v>0.48</v>
      </c>
      <c r="X17" s="32">
        <f>IFERROR(IF(求节点([1]基础状态预期!$D$197:$D$235,[1]基础状态预期!T$197:T$235,$C17)&lt;=0,0,求节点([1]基础状态预期!$D$197:$D$235,[1]基础状态预期!T$197:T$235,$C17)),0)</f>
        <v>0</v>
      </c>
      <c r="Y17" s="32">
        <f>IFERROR(IF(求节点([1]基础状态预期!$D$197:$D$235,[1]基础状态预期!U$197:U$235,$C17)&lt;=0,0,求节点([1]基础状态预期!$D$197:$D$235,[1]基础状态预期!U$197:U$235,$C17)),0)</f>
        <v>0</v>
      </c>
      <c r="Z17" s="32">
        <f>IFERROR(IF(求节点([1]基础状态预期!$D$197:$D$235,[1]基础状态预期!V$197:V$235,$C17)&lt;=0,0,求节点([1]基础状态预期!$D$197:$D$235,[1]基础状态预期!V$197:V$235,$C17)),0)</f>
        <v>0</v>
      </c>
      <c r="AA17" s="32">
        <f>IFERROR(IF(求节点([1]基础状态预期!$D$197:$D$235,[1]基础状态预期!W$197:W$235,$C17)&lt;=0,0,求节点([1]基础状态预期!$D$197:$D$235,[1]基础状态预期!W$197:W$235,$C17)),0)</f>
        <v>0</v>
      </c>
      <c r="AB17" s="32">
        <f>IFERROR(IF(求节点([1]基础状态预期!$D$197:$D$235,[1]基础状态预期!X$197:X$235,$C17)&lt;=0,0,求节点([1]基础状态预期!$D$197:$D$235,[1]基础状态预期!X$197:X$235,$C17)),0)</f>
        <v>24</v>
      </c>
      <c r="AC17" s="32">
        <f>IFERROR(IF(求节点([1]基础状态预期!$D$197:$D$235,[1]基础状态预期!Y$197:Y$235,$C17)&lt;=0,0,求节点([1]基础状态预期!$D$197:$D$235,[1]基础状态预期!Y$197:Y$235,$C17)),0)</f>
        <v>0</v>
      </c>
      <c r="AD17" s="32">
        <f>IFERROR(IF(求节点([1]基础状态预期!$D$197:$D$235,[1]基础状态预期!Z$197:Z$235,$C17)&lt;=0,0,求节点([1]基础状态预期!$D$197:$D$235,[1]基础状态预期!Z$197:Z$235,$C17)),0)</f>
        <v>0</v>
      </c>
      <c r="AE17" s="32">
        <f>IFERROR(IF(求节点([1]基础状态预期!$D$197:$D$235,[1]基础状态预期!AA$197:AA$235,$C17)&lt;=0,0,求节点([1]基础状态预期!$D$197:$D$235,[1]基础状态预期!AA$197:AA$235,$C17)),0)</f>
        <v>0</v>
      </c>
      <c r="AF17" s="32">
        <f>IFERROR(IF(求节点([1]基础状态预期!$D$197:$D$235,[1]基础状态预期!AB$197:AB$235,$C17)&lt;=0,0,求节点([1]基础状态预期!$D$197:$D$235,[1]基础状态预期!AB$197:AB$235,$C17)),0)</f>
        <v>0</v>
      </c>
      <c r="AG17" s="32">
        <f>IFERROR(IF(求节点([1]基础状态预期!$D$197:$D$235,[1]基础状态预期!AC$197:AC$235,$C17)&lt;=0,0,求节点([1]基础状态预期!$D$197:$D$235,[1]基础状态预期!AC$197:AC$235,$C17)),0)</f>
        <v>0.47838728928862723</v>
      </c>
      <c r="AH17" s="32">
        <f>IFERROR(IF(求节点([1]基础状态预期!$D$197:$D$235,[1]基础状态预期!AD$197:AD$235,$C17)&lt;=0,0,求节点([1]基础状态预期!$D$197:$D$235,[1]基础状态预期!AD$197:AD$235,$C17)),0)</f>
        <v>0</v>
      </c>
      <c r="AI17" s="14">
        <f t="shared" si="14"/>
        <v>0</v>
      </c>
      <c r="AJ17" s="14">
        <f t="shared" si="5"/>
        <v>0</v>
      </c>
      <c r="AK17" s="14">
        <f t="shared" si="5"/>
        <v>0</v>
      </c>
      <c r="AL17" s="14">
        <f t="shared" si="5"/>
        <v>0</v>
      </c>
      <c r="AM17" s="14">
        <f t="shared" si="5"/>
        <v>0</v>
      </c>
      <c r="AN17" s="14">
        <v>0</v>
      </c>
      <c r="AO17" s="14">
        <f>IFERROR(IF(求节点([1]各r阵容卡情况!$F$103:$F$119,[1]各r阵容卡情况!G$103:G$119,$C17)&lt;=0,0,求节点([1]各r阵容卡情况!$F$103:$F$119,[1]各r阵容卡情况!G$103:G$119,$C17)),0)</f>
        <v>5.2118780311028035</v>
      </c>
      <c r="AP17" s="14">
        <f>IFERROR(IF(求节点([1]各r阵容卡情况!$F$103:$F$119,[1]各r阵容卡情况!H$103:H$119,$C17)&lt;=0,0,求节点([1]各r阵容卡情况!$F$103:$F$119,[1]各r阵容卡情况!H$103:H$119,$C17)),0)</f>
        <v>1.2118780311028037</v>
      </c>
      <c r="AQ17" s="14">
        <f>IFERROR(IF(求节点([1]各r阵容卡情况!$F$103:$F$119,[1]各r阵容卡情况!I$103:I$119,$C17)&lt;=0,0,求节点([1]各r阵容卡情况!$F$103:$F$119,[1]各r阵容卡情况!I$103:I$119,$C17)),0)</f>
        <v>0</v>
      </c>
      <c r="AR17" s="14">
        <f>IFERROR(IF(求节点([1]各r阵容卡情况!$F$103:$F$119,[1]各r阵容卡情况!J$103:J$119,$C17)&lt;=0,0,求节点([1]各r阵容卡情况!$F$103:$F$119,[1]各r阵容卡情况!J$103:J$119,$C17)),0)</f>
        <v>0</v>
      </c>
      <c r="AS17" s="14">
        <v>0</v>
      </c>
      <c r="AT17" s="14">
        <f>IFERROR(IF(求节点([1]各r阵容卡情况!$F$103:$F$119,[1]各r阵容卡情况!K$103:K$119,$C17)&lt;=0,0,求节点([1]各r阵容卡情况!$F$103:$F$119,[1]各r阵容卡情况!K$103:K$119,$C17)),0)</f>
        <v>3</v>
      </c>
      <c r="AU17" s="14">
        <f>IFERROR(IF(求节点([1]各r阵容卡情况!$F$103:$F$119,[1]各r阵容卡情况!L$103:L$119,$C17)&lt;=0,0,求节点([1]各r阵容卡情况!$F$103:$F$119,[1]各r阵容卡情况!L$103:L$119,$C17)),0)</f>
        <v>3.3354309085619755</v>
      </c>
      <c r="AV17" s="14">
        <f>IFERROR(IF(求节点([1]各r阵容卡情况!$F$103:$F$119,[1]各r阵容卡情况!M$103:M$119,$C17)&lt;=0,0,求节点([1]各r阵容卡情况!$F$103:$F$119,[1]各r阵容卡情况!M$103:M$119,$C17)),0)</f>
        <v>0.11910883442236944</v>
      </c>
      <c r="AW17" s="14">
        <f>IFERROR(IF(求节点([1]各r阵容卡情况!$F$103:$F$119,[1]各r阵容卡情况!N$103:N$119,$C17)&lt;=0,0,求节点([1]各r阵容卡情况!$F$103:$F$119,[1]各r阵容卡情况!N$103:N$119,$C17)),0)</f>
        <v>0</v>
      </c>
      <c r="AX17" s="14">
        <f t="shared" si="15"/>
        <v>0</v>
      </c>
      <c r="AY17" s="14">
        <f t="shared" si="16"/>
        <v>15</v>
      </c>
      <c r="AZ17" s="14">
        <f t="shared" si="16"/>
        <v>25</v>
      </c>
      <c r="BA17" s="14">
        <f t="shared" si="16"/>
        <v>22</v>
      </c>
      <c r="BB17" s="14">
        <f t="shared" si="16"/>
        <v>50</v>
      </c>
      <c r="BC17" s="14">
        <v>0</v>
      </c>
      <c r="BD17" s="14">
        <f>IFERROR(IF(求节点([1]各r阵容卡情况!$F$103:$F$119,[1]各r阵容卡情况!S$103:S$119,$C17)&lt;=0,0,求节点([1]各r阵容卡情况!$F$103:$F$119,[1]各r阵容卡情况!S$103:S$119,$C17)),0)</f>
        <v>0.48</v>
      </c>
      <c r="BE17" s="14">
        <f>IFERROR(IF(求节点([1]各r阵容卡情况!$F$103:$F$119,[1]各r阵容卡情况!T$103:T$119,$C17)&lt;=0,0,求节点([1]各r阵容卡情况!$F$103:$F$119,[1]各r阵容卡情况!T$103:T$119,$C17)),0)</f>
        <v>0.48</v>
      </c>
      <c r="BF17" s="14">
        <f>IFERROR(IF(求节点([1]各r阵容卡情况!$F$103:$F$119,[1]各r阵容卡情况!U$103:U$119,$C17)&lt;=0,0,求节点([1]各r阵容卡情况!$F$103:$F$119,[1]各r阵容卡情况!U$103:U$119,$C17)),0)</f>
        <v>0.48</v>
      </c>
      <c r="BG17" s="14">
        <f>IFERROR(IF(求节点([1]各r阵容卡情况!$F$103:$F$119,[1]各r阵容卡情况!V$103:V$119,$C17)&lt;=0,0,求节点([1]各r阵容卡情况!$F$103:$F$119,[1]各r阵容卡情况!V$103:V$119,$C17)),0)</f>
        <v>0.48</v>
      </c>
      <c r="BH17" s="14">
        <f t="shared" si="11"/>
        <v>10</v>
      </c>
      <c r="BI17" s="14">
        <f t="shared" si="12"/>
        <v>10</v>
      </c>
      <c r="BJ17" s="14">
        <f t="shared" si="17"/>
        <v>12</v>
      </c>
      <c r="BK17" s="14">
        <f t="shared" si="18"/>
        <v>12</v>
      </c>
      <c r="BL17" s="14">
        <f t="shared" si="18"/>
        <v>12</v>
      </c>
      <c r="BM17" s="14">
        <v>0</v>
      </c>
      <c r="BN17" s="14">
        <f>IFERROR(IF(求节点([1]各r阵容卡情况!$F$103:$F$119,[1]各r阵容卡情况!AA$103:AA$119,$C17)&lt;=0,0,求节点([1]各r阵容卡情况!$F$103:$F$119,[1]各r阵容卡情况!AA$103:AA$119,$C17)),0)</f>
        <v>0</v>
      </c>
      <c r="BO17" s="14">
        <f>IFERROR(IF(求节点([1]各r阵容卡情况!$F$103:$F$119,[1]各r阵容卡情况!AB$103:AB$119,$C17)&lt;=0,0,求节点([1]各r阵容卡情况!$F$103:$F$119,[1]各r阵容卡情况!AB$103:AB$119,$C17)),0)</f>
        <v>0.21666233141768956</v>
      </c>
      <c r="BP17" s="14">
        <f>IFERROR(IF(求节点([1]各r阵容卡情况!$F$103:$F$119,[1]各r阵容卡情况!AC$103:AC$119,$C17)&lt;=0,0,求节点([1]各r阵容卡情况!$F$103:$F$119,[1]各r阵容卡情况!AC$103:AC$119,$C17)),0)</f>
        <v>0.21666233141768956</v>
      </c>
      <c r="BQ17" s="14">
        <f>IFERROR(IF(求节点([1]各r阵容卡情况!$F$103:$F$119,[1]各r阵容卡情况!AD$103:AD$119,$C17)&lt;=0,0,求节点([1]各r阵容卡情况!$F$103:$F$119,[1]各r阵容卡情况!AD$103:AD$119,$C17)),0)</f>
        <v>0.21666233141768956</v>
      </c>
      <c r="BR17" s="14">
        <f t="shared" si="19"/>
        <v>0</v>
      </c>
      <c r="BS17" s="14">
        <f t="shared" si="13"/>
        <v>0</v>
      </c>
      <c r="BT17" s="14">
        <f t="shared" si="13"/>
        <v>0</v>
      </c>
      <c r="BU17" s="14">
        <f t="shared" si="13"/>
        <v>0</v>
      </c>
      <c r="BV17" s="14">
        <f t="shared" si="13"/>
        <v>0</v>
      </c>
      <c r="BZ17" s="14">
        <v>1</v>
      </c>
      <c r="CA17" s="26">
        <f>非R武将!CA17</f>
        <v>0</v>
      </c>
      <c r="CB17" s="26">
        <f>非R武将!CB17</f>
        <v>0</v>
      </c>
      <c r="CC17" s="26">
        <f>非R武将!CC17</f>
        <v>2</v>
      </c>
      <c r="CD17" s="26">
        <f>非R武将!CD17</f>
        <v>10</v>
      </c>
      <c r="CE17" s="26">
        <f>非R武将!CE17</f>
        <v>20</v>
      </c>
      <c r="CH17" s="27">
        <f t="shared" si="20"/>
        <v>0</v>
      </c>
      <c r="CI17" s="27">
        <f t="shared" si="21"/>
        <v>0.81134432575468884</v>
      </c>
      <c r="CJ17" s="27">
        <f t="shared" si="21"/>
        <v>0.18865567424531116</v>
      </c>
      <c r="CK17" s="27">
        <f t="shared" si="21"/>
        <v>0</v>
      </c>
      <c r="CL17" s="27">
        <f t="shared" si="21"/>
        <v>0</v>
      </c>
    </row>
    <row r="18" spans="3:90" x14ac:dyDescent="0.15">
      <c r="C18" s="14">
        <v>13</v>
      </c>
      <c r="D18" s="14">
        <v>7</v>
      </c>
      <c r="E18" s="32">
        <f>IFERROR(IF(求节点([1]基础状态预期!$D$197:$D$235,[1]基础状态预期!F$197:F$235,$C18)&lt;=0,0,求节点([1]基础状态预期!$D$197:$D$235,[1]基础状态预期!F$197:F$235,$C18)),0)</f>
        <v>0</v>
      </c>
      <c r="F18" s="32">
        <f>IFERROR(IF(求节点([1]基础状态预期!$D$197:$D$235,[1]基础状态预期!G$197:G$235,$C18)&lt;=0,0,求节点([1]基础状态预期!$D$197:$D$235,[1]基础状态预期!G$197:G$235,$C18)),0)</f>
        <v>0</v>
      </c>
      <c r="G18" s="32">
        <f>IFERROR(IF(求节点([1]基础状态预期!$D$197:$D$235,[1]基础状态预期!H$197:H$235,$C18)&lt;=0,0,求节点([1]基础状态预期!$D$197:$D$235,[1]基础状态预期!H$197:H$235,$C18)),0)</f>
        <v>0</v>
      </c>
      <c r="H18" s="32">
        <f>IFERROR(IF(求节点([1]基础状态预期!$D$197:$D$235,[1]基础状态预期!I$197:I$235,$C18)&lt;=0,0,求节点([1]基础状态预期!$D$197:$D$235,[1]基础状态预期!I$197:I$235,$C18)),0)</f>
        <v>6</v>
      </c>
      <c r="I18" s="32">
        <f>IFERROR(IF(求节点([1]基础状态预期!$D$197:$D$235,[1]基础状态预期!J$197:J$235,$C18)&lt;=0,0,求节点([1]基础状态预期!$D$197:$D$235,[1]基础状态预期!J$197:J$235,$C18)),0)</f>
        <v>0</v>
      </c>
      <c r="J18" s="32">
        <f>IFERROR(IF(求节点([1]基础状态预期!$D$197:$D$235,[1]基础状态预期!K$197:K$235,$C18)&lt;=0,0,求节点([1]基础状态预期!$D$197:$D$235,[1]基础状态预期!K$197:K$235,$C18)),0)</f>
        <v>0</v>
      </c>
      <c r="K18" s="32">
        <f>IFERROR(IF(求节点([1]基础状态预期!$D$197:$D$235,[1]基础状态预期!L$197:L$235,$C18)&lt;=0,0,求节点([1]基础状态预期!$D$197:$D$235,[1]基础状态预期!L$197:L$235,$C18)),0)</f>
        <v>0</v>
      </c>
      <c r="L18" s="32">
        <f>IFERROR(IF(求节点([1]基础状态预期!$D$197:$D$235,[1]基础状态预期!M$197:M$235,$C18)&lt;=0,0,求节点([1]基础状态预期!$D$197:$D$235,[1]基础状态预期!M$197:M$235,$C18)),0)</f>
        <v>0</v>
      </c>
      <c r="M18" s="32">
        <f>IFERROR(IF(求节点([1]基础状态预期!$D$197:$D$235,[1]基础状态预期!N$197:N$235,$C18)&lt;=0,0,求节点([1]基础状态预期!$D$197:$D$235,[1]基础状态预期!N$197:N$235,$C18)),0)</f>
        <v>0.17989322530046922</v>
      </c>
      <c r="N18" s="32">
        <f>IFERROR(IF(求节点([1]基础状态预期!$D$197:$D$235,[1]基础状态预期!O$197:O$235,$C18)&lt;=0,0,求节点([1]基础状态预期!$D$197:$D$235,[1]基础状态预期!O$197:O$235,$C18)),0)</f>
        <v>0</v>
      </c>
      <c r="O18" s="14">
        <f t="shared" si="0"/>
        <v>0</v>
      </c>
      <c r="P18" s="14">
        <f t="shared" si="1"/>
        <v>6</v>
      </c>
      <c r="Q18" s="14">
        <f t="shared" si="2"/>
        <v>10</v>
      </c>
      <c r="R18" s="14">
        <f t="shared" si="3"/>
        <v>22</v>
      </c>
      <c r="S18" s="14">
        <f t="shared" si="4"/>
        <v>50</v>
      </c>
      <c r="T18" s="32">
        <f>IFERROR(IF(求节点([1]基础状态预期!$D$197:$D$235,[1]基础状态预期!P$197:P$235,$C18)&lt;=0,0,求节点([1]基础状态预期!$D$197:$D$235,[1]基础状态预期!P$197:P$235,$C18)),0)</f>
        <v>0</v>
      </c>
      <c r="U18" s="32">
        <f>IFERROR(IF(求节点([1]基础状态预期!$D$197:$D$235,[1]基础状态预期!Q$197:Q$235,$C18)&lt;=0,0,求节点([1]基础状态预期!$D$197:$D$235,[1]基础状态预期!Q$197:Q$235,$C18)),0)</f>
        <v>0</v>
      </c>
      <c r="V18" s="32">
        <f>IFERROR(IF(求节点([1]基础状态预期!$D$197:$D$235,[1]基础状态预期!R$197:R$235,$C18)&lt;=0,0,求节点([1]基础状态预期!$D$197:$D$235,[1]基础状态预期!R$197:R$235,$C18)),0)</f>
        <v>0</v>
      </c>
      <c r="W18" s="32">
        <f>IFERROR(IF(求节点([1]基础状态预期!$D$197:$D$235,[1]基础状态预期!S$197:S$235,$C18)&lt;=0,0,求节点([1]基础状态预期!$D$197:$D$235,[1]基础状态预期!S$197:S$235,$C18)),0)</f>
        <v>0.52</v>
      </c>
      <c r="X18" s="32">
        <f>IFERROR(IF(求节点([1]基础状态预期!$D$197:$D$235,[1]基础状态预期!T$197:T$235,$C18)&lt;=0,0,求节点([1]基础状态预期!$D$197:$D$235,[1]基础状态预期!T$197:T$235,$C18)),0)</f>
        <v>0</v>
      </c>
      <c r="Y18" s="32">
        <f>IFERROR(IF(求节点([1]基础状态预期!$D$197:$D$235,[1]基础状态预期!U$197:U$235,$C18)&lt;=0,0,求节点([1]基础状态预期!$D$197:$D$235,[1]基础状态预期!U$197:U$235,$C18)),0)</f>
        <v>0</v>
      </c>
      <c r="Z18" s="32">
        <f>IFERROR(IF(求节点([1]基础状态预期!$D$197:$D$235,[1]基础状态预期!V$197:V$235,$C18)&lt;=0,0,求节点([1]基础状态预期!$D$197:$D$235,[1]基础状态预期!V$197:V$235,$C18)),0)</f>
        <v>0</v>
      </c>
      <c r="AA18" s="32">
        <f>IFERROR(IF(求节点([1]基础状态预期!$D$197:$D$235,[1]基础状态预期!W$197:W$235,$C18)&lt;=0,0,求节点([1]基础状态预期!$D$197:$D$235,[1]基础状态预期!W$197:W$235,$C18)),0)</f>
        <v>0</v>
      </c>
      <c r="AB18" s="32">
        <f>IFERROR(IF(求节点([1]基础状态预期!$D$197:$D$235,[1]基础状态预期!X$197:X$235,$C18)&lt;=0,0,求节点([1]基础状态预期!$D$197:$D$235,[1]基础状态预期!X$197:X$235,$C18)),0)</f>
        <v>26</v>
      </c>
      <c r="AC18" s="32">
        <f>IFERROR(IF(求节点([1]基础状态预期!$D$197:$D$235,[1]基础状态预期!Y$197:Y$235,$C18)&lt;=0,0,求节点([1]基础状态预期!$D$197:$D$235,[1]基础状态预期!Y$197:Y$235,$C18)),0)</f>
        <v>0</v>
      </c>
      <c r="AD18" s="32">
        <f>IFERROR(IF(求节点([1]基础状态预期!$D$197:$D$235,[1]基础状态预期!Z$197:Z$235,$C18)&lt;=0,0,求节点([1]基础状态预期!$D$197:$D$235,[1]基础状态预期!Z$197:Z$235,$C18)),0)</f>
        <v>0</v>
      </c>
      <c r="AE18" s="32">
        <f>IFERROR(IF(求节点([1]基础状态预期!$D$197:$D$235,[1]基础状态预期!AA$197:AA$235,$C18)&lt;=0,0,求节点([1]基础状态预期!$D$197:$D$235,[1]基础状态预期!AA$197:AA$235,$C18)),0)</f>
        <v>0</v>
      </c>
      <c r="AF18" s="32">
        <f>IFERROR(IF(求节点([1]基础状态预期!$D$197:$D$235,[1]基础状态预期!AB$197:AB$235,$C18)&lt;=0,0,求节点([1]基础状态预期!$D$197:$D$235,[1]基础状态预期!AB$197:AB$235,$C18)),0)</f>
        <v>0</v>
      </c>
      <c r="AG18" s="32">
        <f>IFERROR(IF(求节点([1]基础状态预期!$D$197:$D$235,[1]基础状态预期!AC$197:AC$235,$C18)&lt;=0,0,求节点([1]基础状态预期!$D$197:$D$235,[1]基础状态预期!AC$197:AC$235,$C18)),0)</f>
        <v>0.54995032497545526</v>
      </c>
      <c r="AH18" s="32">
        <f>IFERROR(IF(求节点([1]基础状态预期!$D$197:$D$235,[1]基础状态预期!AD$197:AD$235,$C18)&lt;=0,0,求节点([1]基础状态预期!$D$197:$D$235,[1]基础状态预期!AD$197:AD$235,$C18)),0)</f>
        <v>0</v>
      </c>
      <c r="AI18" s="14">
        <f t="shared" si="14"/>
        <v>0</v>
      </c>
      <c r="AJ18" s="14">
        <f t="shared" si="5"/>
        <v>0</v>
      </c>
      <c r="AK18" s="14">
        <f t="shared" si="5"/>
        <v>0</v>
      </c>
      <c r="AL18" s="14">
        <f t="shared" si="5"/>
        <v>0</v>
      </c>
      <c r="AM18" s="14">
        <f t="shared" si="5"/>
        <v>0</v>
      </c>
      <c r="AN18" s="14">
        <v>0</v>
      </c>
      <c r="AO18" s="14">
        <f>IFERROR(IF(求节点([1]各r阵容卡情况!$F$103:$F$119,[1]各r阵容卡情况!G$103:G$119,$C18)&lt;=0,0,求节点([1]各r阵容卡情况!$F$103:$F$119,[1]各r阵容卡情况!G$103:G$119,$C18)),0)</f>
        <v>5.3200049985397069</v>
      </c>
      <c r="AP18" s="14">
        <f>IFERROR(IF(求节点([1]各r阵容卡情况!$F$103:$F$119,[1]各r阵容卡情况!H$103:H$119,$C18)&lt;=0,0,求节点([1]各r阵容卡情况!$F$103:$F$119,[1]各r阵容卡情况!H$103:H$119,$C18)),0)</f>
        <v>1.3200049985397067</v>
      </c>
      <c r="AQ18" s="14">
        <f>IFERROR(IF(求节点([1]各r阵容卡情况!$F$103:$F$119,[1]各r阵容卡情况!I$103:I$119,$C18)&lt;=0,0,求节点([1]各r阵容卡情况!$F$103:$F$119,[1]各r阵容卡情况!I$103:I$119,$C18)),0)</f>
        <v>0</v>
      </c>
      <c r="AR18" s="14">
        <f>IFERROR(IF(求节点([1]各r阵容卡情况!$F$103:$F$119,[1]各r阵容卡情况!J$103:J$119,$C18)&lt;=0,0,求节点([1]各r阵容卡情况!$F$103:$F$119,[1]各r阵容卡情况!J$103:J$119,$C18)),0)</f>
        <v>0</v>
      </c>
      <c r="AS18" s="14">
        <v>0</v>
      </c>
      <c r="AT18" s="14">
        <f>IFERROR(IF(求节点([1]各r阵容卡情况!$F$103:$F$119,[1]各r阵容卡情况!K$103:K$119,$C18)&lt;=0,0,求节点([1]各r阵容卡情况!$F$103:$F$119,[1]各r阵容卡情况!K$103:K$119,$C18)),0)</f>
        <v>3</v>
      </c>
      <c r="AU18" s="14">
        <f>IFERROR(IF(求节点([1]各r阵容卡情况!$F$103:$F$119,[1]各r阵容卡情况!L$103:L$119,$C18)&lt;=0,0,求节点([1]各r阵容卡情况!$F$103:$F$119,[1]各r阵容卡情况!L$103:L$119,$C18)),0)</f>
        <v>3.6595264428513321</v>
      </c>
      <c r="AV18" s="14">
        <f>IFERROR(IF(求节点([1]各r阵容卡情况!$F$103:$F$119,[1]各r阵容卡情况!M$103:M$119,$C18)&lt;=0,0,求节点([1]各r阵容卡情况!$F$103:$F$119,[1]各r阵容卡情况!M$103:M$119,$C18)),0)</f>
        <v>0.17989322530046922</v>
      </c>
      <c r="AW18" s="14">
        <f>IFERROR(IF(求节点([1]各r阵容卡情况!$F$103:$F$119,[1]各r阵容卡情况!N$103:N$119,$C18)&lt;=0,0,求节点([1]各r阵容卡情况!$F$103:$F$119,[1]各r阵容卡情况!N$103:N$119,$C18)),0)</f>
        <v>0</v>
      </c>
      <c r="AX18" s="14">
        <f t="shared" si="15"/>
        <v>0</v>
      </c>
      <c r="AY18" s="14">
        <f t="shared" si="16"/>
        <v>15</v>
      </c>
      <c r="AZ18" s="14">
        <f t="shared" si="16"/>
        <v>25</v>
      </c>
      <c r="BA18" s="14">
        <f t="shared" si="16"/>
        <v>22</v>
      </c>
      <c r="BB18" s="14">
        <f t="shared" si="16"/>
        <v>50</v>
      </c>
      <c r="BC18" s="14">
        <v>0</v>
      </c>
      <c r="BD18" s="14">
        <f>IFERROR(IF(求节点([1]各r阵容卡情况!$F$103:$F$119,[1]各r阵容卡情况!S$103:S$119,$C18)&lt;=0,0,求节点([1]各r阵容卡情况!$F$103:$F$119,[1]各r阵容卡情况!S$103:S$119,$C18)),0)</f>
        <v>0.52</v>
      </c>
      <c r="BE18" s="14">
        <f>IFERROR(IF(求节点([1]各r阵容卡情况!$F$103:$F$119,[1]各r阵容卡情况!T$103:T$119,$C18)&lt;=0,0,求节点([1]各r阵容卡情况!$F$103:$F$119,[1]各r阵容卡情况!T$103:T$119,$C18)),0)</f>
        <v>0.52</v>
      </c>
      <c r="BF18" s="14">
        <f>IFERROR(IF(求节点([1]各r阵容卡情况!$F$103:$F$119,[1]各r阵容卡情况!U$103:U$119,$C18)&lt;=0,0,求节点([1]各r阵容卡情况!$F$103:$F$119,[1]各r阵容卡情况!U$103:U$119,$C18)),0)</f>
        <v>0.52</v>
      </c>
      <c r="BG18" s="14">
        <f>IFERROR(IF(求节点([1]各r阵容卡情况!$F$103:$F$119,[1]各r阵容卡情况!V$103:V$119,$C18)&lt;=0,0,求节点([1]各r阵容卡情况!$F$103:$F$119,[1]各r阵容卡情况!V$103:V$119,$C18)),0)</f>
        <v>0.52</v>
      </c>
      <c r="BH18" s="14">
        <f t="shared" si="11"/>
        <v>10</v>
      </c>
      <c r="BI18" s="14">
        <f t="shared" si="12"/>
        <v>10</v>
      </c>
      <c r="BJ18" s="14">
        <f t="shared" si="17"/>
        <v>13</v>
      </c>
      <c r="BK18" s="14">
        <f t="shared" si="18"/>
        <v>13</v>
      </c>
      <c r="BL18" s="14">
        <f t="shared" si="18"/>
        <v>13</v>
      </c>
      <c r="BM18" s="14">
        <v>0</v>
      </c>
      <c r="BN18" s="14">
        <f>IFERROR(IF(求节点([1]各r阵容卡情况!$F$103:$F$119,[1]各r阵容卡情况!AA$103:AA$119,$C18)&lt;=0,0,求节点([1]各r阵容卡情况!$F$103:$F$119,[1]各r阵容卡情况!AA$103:AA$119,$C18)),0)</f>
        <v>0</v>
      </c>
      <c r="BO18" s="14">
        <f>IFERROR(IF(求节点([1]各r阵容卡情况!$F$103:$F$119,[1]各r阵容卡情况!AB$103:AB$119,$C18)&lt;=0,0,求节点([1]各r阵容卡情况!$F$103:$F$119,[1]各r阵容卡情况!AB$103:AB$119,$C18)),0)</f>
        <v>0.32413291328894211</v>
      </c>
      <c r="BP18" s="14">
        <f>IFERROR(IF(求节点([1]各r阵容卡情况!$F$103:$F$119,[1]各r阵容卡情况!AC$103:AC$119,$C18)&lt;=0,0,求节点([1]各r阵容卡情况!$F$103:$F$119,[1]各r阵容卡情况!AC$103:AC$119,$C18)),0)</f>
        <v>0.32413291328894211</v>
      </c>
      <c r="BQ18" s="14">
        <f>IFERROR(IF(求节点([1]各r阵容卡情况!$F$103:$F$119,[1]各r阵容卡情况!AD$103:AD$119,$C18)&lt;=0,0,求节点([1]各r阵容卡情况!$F$103:$F$119,[1]各r阵容卡情况!AD$103:AD$119,$C18)),0)</f>
        <v>0.32413291328894211</v>
      </c>
      <c r="BR18" s="14">
        <f t="shared" si="19"/>
        <v>0</v>
      </c>
      <c r="BS18" s="14">
        <f t="shared" si="13"/>
        <v>0</v>
      </c>
      <c r="BT18" s="14">
        <f t="shared" si="13"/>
        <v>0</v>
      </c>
      <c r="BU18" s="14">
        <f t="shared" si="13"/>
        <v>0</v>
      </c>
      <c r="BV18" s="14">
        <f t="shared" si="13"/>
        <v>0</v>
      </c>
      <c r="BZ18" s="14">
        <v>2</v>
      </c>
      <c r="CA18" s="26">
        <f>非R武将!CA18</f>
        <v>0</v>
      </c>
      <c r="CB18" s="26">
        <f>非R武将!CB18</f>
        <v>0</v>
      </c>
      <c r="CC18" s="26">
        <f>非R武将!CC18</f>
        <v>4</v>
      </c>
      <c r="CD18" s="26">
        <f>非R武将!CD18</f>
        <v>30</v>
      </c>
      <c r="CE18" s="26">
        <f>非R武将!CE18</f>
        <v>80</v>
      </c>
      <c r="CH18" s="27">
        <f t="shared" si="20"/>
        <v>0</v>
      </c>
      <c r="CI18" s="27">
        <f t="shared" si="21"/>
        <v>0.80120436578855958</v>
      </c>
      <c r="CJ18" s="27">
        <f t="shared" si="21"/>
        <v>0.19879563421144042</v>
      </c>
      <c r="CK18" s="27">
        <f t="shared" si="21"/>
        <v>0</v>
      </c>
      <c r="CL18" s="27">
        <f t="shared" si="21"/>
        <v>0</v>
      </c>
    </row>
    <row r="19" spans="3:90" x14ac:dyDescent="0.15">
      <c r="C19" s="14">
        <v>14</v>
      </c>
      <c r="D19" s="14">
        <v>8</v>
      </c>
      <c r="E19" s="32">
        <f>IFERROR(IF(求节点([1]基础状态预期!$D$197:$D$235,[1]基础状态预期!F$197:F$235,$C19)&lt;=0,0,求节点([1]基础状态预期!$D$197:$D$235,[1]基础状态预期!F$197:F$235,$C19)),0)</f>
        <v>0</v>
      </c>
      <c r="F19" s="32">
        <f>IFERROR(IF(求节点([1]基础状态预期!$D$197:$D$235,[1]基础状态预期!G$197:G$235,$C19)&lt;=0,0,求节点([1]基础状态预期!$D$197:$D$235,[1]基础状态预期!G$197:G$235,$C19)),0)</f>
        <v>0</v>
      </c>
      <c r="G19" s="32">
        <f>IFERROR(IF(求节点([1]基础状态预期!$D$197:$D$235,[1]基础状态预期!H$197:H$235,$C19)&lt;=0,0,求节点([1]基础状态预期!$D$197:$D$235,[1]基础状态预期!H$197:H$235,$C19)),0)</f>
        <v>0</v>
      </c>
      <c r="H19" s="32">
        <f>IFERROR(IF(求节点([1]基础状态预期!$D$197:$D$235,[1]基础状态预期!I$197:I$235,$C19)&lt;=0,0,求节点([1]基础状态预期!$D$197:$D$235,[1]基础状态预期!I$197:I$235,$C19)),0)</f>
        <v>6</v>
      </c>
      <c r="I19" s="32">
        <f>IFERROR(IF(求节点([1]基础状态预期!$D$197:$D$235,[1]基础状态预期!J$197:J$235,$C19)&lt;=0,0,求节点([1]基础状态预期!$D$197:$D$235,[1]基础状态预期!J$197:J$235,$C19)),0)</f>
        <v>0</v>
      </c>
      <c r="J19" s="32">
        <f>IFERROR(IF(求节点([1]基础状态预期!$D$197:$D$235,[1]基础状态预期!K$197:K$235,$C19)&lt;=0,0,求节点([1]基础状态预期!$D$197:$D$235,[1]基础状态预期!K$197:K$235,$C19)),0)</f>
        <v>0</v>
      </c>
      <c r="K19" s="32">
        <f>IFERROR(IF(求节点([1]基础状态预期!$D$197:$D$235,[1]基础状态预期!L$197:L$235,$C19)&lt;=0,0,求节点([1]基础状态预期!$D$197:$D$235,[1]基础状态预期!L$197:L$235,$C19)),0)</f>
        <v>0</v>
      </c>
      <c r="L19" s="32">
        <f>IFERROR(IF(求节点([1]基础状态预期!$D$197:$D$235,[1]基础状态预期!M$197:M$235,$C19)&lt;=0,0,求节点([1]基础状态预期!$D$197:$D$235,[1]基础状态预期!M$197:M$235,$C19)),0)</f>
        <v>0</v>
      </c>
      <c r="M19" s="32">
        <f>IFERROR(IF(求节点([1]基础状态预期!$D$197:$D$235,[1]基础状态预期!N$197:N$235,$C19)&lt;=0,0,求节点([1]基础状态预期!$D$197:$D$235,[1]基础状态预期!N$197:N$235,$C19)),0)</f>
        <v>0.24067761617856898</v>
      </c>
      <c r="N19" s="32">
        <f>IFERROR(IF(求节点([1]基础状态预期!$D$197:$D$235,[1]基础状态预期!O$197:O$235,$C19)&lt;=0,0,求节点([1]基础状态预期!$D$197:$D$235,[1]基础状态预期!O$197:O$235,$C19)),0)</f>
        <v>0</v>
      </c>
      <c r="O19" s="14">
        <f t="shared" si="0"/>
        <v>0</v>
      </c>
      <c r="P19" s="14">
        <f t="shared" si="1"/>
        <v>6</v>
      </c>
      <c r="Q19" s="14">
        <f t="shared" si="2"/>
        <v>10</v>
      </c>
      <c r="R19" s="14">
        <f t="shared" si="3"/>
        <v>22</v>
      </c>
      <c r="S19" s="14">
        <f t="shared" si="4"/>
        <v>50</v>
      </c>
      <c r="T19" s="32">
        <f>IFERROR(IF(求节点([1]基础状态预期!$D$197:$D$235,[1]基础状态预期!P$197:P$235,$C19)&lt;=0,0,求节点([1]基础状态预期!$D$197:$D$235,[1]基础状态预期!P$197:P$235,$C19)),0)</f>
        <v>0</v>
      </c>
      <c r="U19" s="32">
        <f>IFERROR(IF(求节点([1]基础状态预期!$D$197:$D$235,[1]基础状态预期!Q$197:Q$235,$C19)&lt;=0,0,求节点([1]基础状态预期!$D$197:$D$235,[1]基础状态预期!Q$197:Q$235,$C19)),0)</f>
        <v>0</v>
      </c>
      <c r="V19" s="32">
        <f>IFERROR(IF(求节点([1]基础状态预期!$D$197:$D$235,[1]基础状态预期!R$197:R$235,$C19)&lt;=0,0,求节点([1]基础状态预期!$D$197:$D$235,[1]基础状态预期!R$197:R$235,$C19)),0)</f>
        <v>0</v>
      </c>
      <c r="W19" s="32">
        <f>IFERROR(IF(求节点([1]基础状态预期!$D$197:$D$235,[1]基础状态预期!S$197:S$235,$C19)&lt;=0,0,求节点([1]基础状态预期!$D$197:$D$235,[1]基础状态预期!S$197:S$235,$C19)),0)</f>
        <v>0.56000000000000005</v>
      </c>
      <c r="X19" s="32">
        <f>IFERROR(IF(求节点([1]基础状态预期!$D$197:$D$235,[1]基础状态预期!T$197:T$235,$C19)&lt;=0,0,求节点([1]基础状态预期!$D$197:$D$235,[1]基础状态预期!T$197:T$235,$C19)),0)</f>
        <v>0</v>
      </c>
      <c r="Y19" s="32">
        <f>IFERROR(IF(求节点([1]基础状态预期!$D$197:$D$235,[1]基础状态预期!U$197:U$235,$C19)&lt;=0,0,求节点([1]基础状态预期!$D$197:$D$235,[1]基础状态预期!U$197:U$235,$C19)),0)</f>
        <v>0</v>
      </c>
      <c r="Z19" s="32">
        <f>IFERROR(IF(求节点([1]基础状态预期!$D$197:$D$235,[1]基础状态预期!V$197:V$235,$C19)&lt;=0,0,求节点([1]基础状态预期!$D$197:$D$235,[1]基础状态预期!V$197:V$235,$C19)),0)</f>
        <v>0</v>
      </c>
      <c r="AA19" s="32">
        <f>IFERROR(IF(求节点([1]基础状态预期!$D$197:$D$235,[1]基础状态预期!W$197:W$235,$C19)&lt;=0,0,求节点([1]基础状态预期!$D$197:$D$235,[1]基础状态预期!W$197:W$235,$C19)),0)</f>
        <v>0</v>
      </c>
      <c r="AB19" s="32">
        <f>IFERROR(IF(求节点([1]基础状态预期!$D$197:$D$235,[1]基础状态预期!X$197:X$235,$C19)&lt;=0,0,求节点([1]基础状态预期!$D$197:$D$235,[1]基础状态预期!X$197:X$235,$C19)),0)</f>
        <v>28</v>
      </c>
      <c r="AC19" s="32">
        <f>IFERROR(IF(求节点([1]基础状态预期!$D$197:$D$235,[1]基础状态预期!Y$197:Y$235,$C19)&lt;=0,0,求节点([1]基础状态预期!$D$197:$D$235,[1]基础状态预期!Y$197:Y$235,$C19)),0)</f>
        <v>0</v>
      </c>
      <c r="AD19" s="32">
        <f>IFERROR(IF(求节点([1]基础状态预期!$D$197:$D$235,[1]基础状态预期!Z$197:Z$235,$C19)&lt;=0,0,求节点([1]基础状态预期!$D$197:$D$235,[1]基础状态预期!Z$197:Z$235,$C19)),0)</f>
        <v>0</v>
      </c>
      <c r="AE19" s="32">
        <f>IFERROR(IF(求节点([1]基础状态预期!$D$197:$D$235,[1]基础状态预期!AA$197:AA$235,$C19)&lt;=0,0,求节点([1]基础状态预期!$D$197:$D$235,[1]基础状态预期!AA$197:AA$235,$C19)),0)</f>
        <v>0</v>
      </c>
      <c r="AF19" s="32">
        <f>IFERROR(IF(求节点([1]基础状态预期!$D$197:$D$235,[1]基础状态预期!AB$197:AB$235,$C19)&lt;=0,0,求节点([1]基础状态预期!$D$197:$D$235,[1]基础状态预期!AB$197:AB$235,$C19)),0)</f>
        <v>0</v>
      </c>
      <c r="AG19" s="32">
        <f>IFERROR(IF(求节点([1]基础状态预期!$D$197:$D$235,[1]基础状态预期!AC$197:AC$235,$C19)&lt;=0,0,求节点([1]基础状态预期!$D$197:$D$235,[1]基础状态预期!AC$197:AC$235,$C19)),0)</f>
        <v>0.62151336066228335</v>
      </c>
      <c r="AH19" s="32">
        <f>IFERROR(IF(求节点([1]基础状态预期!$D$197:$D$235,[1]基础状态预期!AD$197:AD$235,$C19)&lt;=0,0,求节点([1]基础状态预期!$D$197:$D$235,[1]基础状态预期!AD$197:AD$235,$C19)),0)</f>
        <v>0</v>
      </c>
      <c r="AI19" s="14">
        <f t="shared" si="14"/>
        <v>0</v>
      </c>
      <c r="AJ19" s="14">
        <f t="shared" si="5"/>
        <v>0</v>
      </c>
      <c r="AK19" s="14">
        <f t="shared" si="5"/>
        <v>0</v>
      </c>
      <c r="AL19" s="14">
        <f t="shared" si="5"/>
        <v>0</v>
      </c>
      <c r="AM19" s="14">
        <f t="shared" si="5"/>
        <v>0</v>
      </c>
      <c r="AN19" s="14">
        <v>0</v>
      </c>
      <c r="AO19" s="14">
        <f>IFERROR(IF(求节点([1]各r阵容卡情况!$F$103:$F$119,[1]各r阵容卡情况!G$103:G$119,$C19)&lt;=0,0,求节点([1]各r阵容卡情况!$F$103:$F$119,[1]各r阵容卡情况!G$103:G$119,$C19)),0)</f>
        <v>5.4281319659766094</v>
      </c>
      <c r="AP19" s="14">
        <f>IFERROR(IF(求节点([1]各r阵容卡情况!$F$103:$F$119,[1]各r阵容卡情况!H$103:H$119,$C19)&lt;=0,0,求节点([1]各r阵容卡情况!$F$103:$F$119,[1]各r阵容卡情况!H$103:H$119,$C19)),0)</f>
        <v>1.4281319659766094</v>
      </c>
      <c r="AQ19" s="14">
        <f>IFERROR(IF(求节点([1]各r阵容卡情况!$F$103:$F$119,[1]各r阵容卡情况!I$103:I$119,$C19)&lt;=0,0,求节点([1]各r阵容卡情况!$F$103:$F$119,[1]各r阵容卡情况!I$103:I$119,$C19)),0)</f>
        <v>0</v>
      </c>
      <c r="AR19" s="14">
        <f>IFERROR(IF(求节点([1]各r阵容卡情况!$F$103:$F$119,[1]各r阵容卡情况!J$103:J$119,$C19)&lt;=0,0,求节点([1]各r阵容卡情况!$F$103:$F$119,[1]各r阵容卡情况!J$103:J$119,$C19)),0)</f>
        <v>0</v>
      </c>
      <c r="AS19" s="14">
        <v>0</v>
      </c>
      <c r="AT19" s="14">
        <f>IFERROR(IF(求节点([1]各r阵容卡情况!$F$103:$F$119,[1]各r阵容卡情况!K$103:K$119,$C19)&lt;=0,0,求节点([1]各r阵容卡情况!$F$103:$F$119,[1]各r阵容卡情况!K$103:K$119,$C19)),0)</f>
        <v>3</v>
      </c>
      <c r="AU19" s="14">
        <f>IFERROR(IF(求节点([1]各r阵容卡情况!$F$103:$F$119,[1]各r阵容卡情况!L$103:L$119,$C19)&lt;=0,0,求节点([1]各r阵容卡情况!$F$103:$F$119,[1]各r阵容卡情况!L$103:L$119,$C19)),0)</f>
        <v>3.9836219771406887</v>
      </c>
      <c r="AV19" s="14">
        <f>IFERROR(IF(求节点([1]各r阵容卡情况!$F$103:$F$119,[1]各r阵容卡情况!M$103:M$119,$C19)&lt;=0,0,求节点([1]各r阵容卡情况!$F$103:$F$119,[1]各r阵容卡情况!M$103:M$119,$C19)),0)</f>
        <v>0.24067761617856898</v>
      </c>
      <c r="AW19" s="14">
        <f>IFERROR(IF(求节点([1]各r阵容卡情况!$F$103:$F$119,[1]各r阵容卡情况!N$103:N$119,$C19)&lt;=0,0,求节点([1]各r阵容卡情况!$F$103:$F$119,[1]各r阵容卡情况!N$103:N$119,$C19)),0)</f>
        <v>0</v>
      </c>
      <c r="AX19" s="14">
        <f t="shared" si="15"/>
        <v>0</v>
      </c>
      <c r="AY19" s="14">
        <f t="shared" si="16"/>
        <v>15</v>
      </c>
      <c r="AZ19" s="14">
        <f t="shared" si="16"/>
        <v>25</v>
      </c>
      <c r="BA19" s="14">
        <f t="shared" si="16"/>
        <v>22</v>
      </c>
      <c r="BB19" s="14">
        <f t="shared" si="16"/>
        <v>50</v>
      </c>
      <c r="BC19" s="14">
        <v>0</v>
      </c>
      <c r="BD19" s="14">
        <f>IFERROR(IF(求节点([1]各r阵容卡情况!$F$103:$F$119,[1]各r阵容卡情况!S$103:S$119,$C19)&lt;=0,0,求节点([1]各r阵容卡情况!$F$103:$F$119,[1]各r阵容卡情况!S$103:S$119,$C19)),0)</f>
        <v>0.56000000000000005</v>
      </c>
      <c r="BE19" s="14">
        <f>IFERROR(IF(求节点([1]各r阵容卡情况!$F$103:$F$119,[1]各r阵容卡情况!T$103:T$119,$C19)&lt;=0,0,求节点([1]各r阵容卡情况!$F$103:$F$119,[1]各r阵容卡情况!T$103:T$119,$C19)),0)</f>
        <v>0.56000000000000005</v>
      </c>
      <c r="BF19" s="14">
        <f>IFERROR(IF(求节点([1]各r阵容卡情况!$F$103:$F$119,[1]各r阵容卡情况!U$103:U$119,$C19)&lt;=0,0,求节点([1]各r阵容卡情况!$F$103:$F$119,[1]各r阵容卡情况!U$103:U$119,$C19)),0)</f>
        <v>0.56000000000000005</v>
      </c>
      <c r="BG19" s="14">
        <f>IFERROR(IF(求节点([1]各r阵容卡情况!$F$103:$F$119,[1]各r阵容卡情况!V$103:V$119,$C19)&lt;=0,0,求节点([1]各r阵容卡情况!$F$103:$F$119,[1]各r阵容卡情况!V$103:V$119,$C19)),0)</f>
        <v>0.56000000000000005</v>
      </c>
      <c r="BH19" s="14">
        <f t="shared" si="11"/>
        <v>10</v>
      </c>
      <c r="BI19" s="14">
        <f t="shared" si="12"/>
        <v>10</v>
      </c>
      <c r="BJ19" s="14">
        <f t="shared" si="17"/>
        <v>14</v>
      </c>
      <c r="BK19" s="14">
        <f t="shared" si="18"/>
        <v>14</v>
      </c>
      <c r="BL19" s="14">
        <f t="shared" si="18"/>
        <v>14</v>
      </c>
      <c r="BM19" s="14">
        <v>0</v>
      </c>
      <c r="BN19" s="14">
        <f>IFERROR(IF(求节点([1]各r阵容卡情况!$F$103:$F$119,[1]各r阵容卡情况!AA$103:AA$119,$C19)&lt;=0,0,求节点([1]各r阵容卡情况!$F$103:$F$119,[1]各r阵容卡情况!AA$103:AA$119,$C19)),0)</f>
        <v>0</v>
      </c>
      <c r="BO19" s="14">
        <f>IFERROR(IF(求节点([1]各r阵容卡情况!$F$103:$F$119,[1]各r阵容卡情况!AB$103:AB$119,$C19)&lt;=0,0,求节点([1]各r阵容卡情况!$F$103:$F$119,[1]各r阵容卡情况!AB$103:AB$119,$C19)),0)</f>
        <v>0.43160349516019475</v>
      </c>
      <c r="BP19" s="14">
        <f>IFERROR(IF(求节点([1]各r阵容卡情况!$F$103:$F$119,[1]各r阵容卡情况!AC$103:AC$119,$C19)&lt;=0,0,求节点([1]各r阵容卡情况!$F$103:$F$119,[1]各r阵容卡情况!AC$103:AC$119,$C19)),0)</f>
        <v>0.43160349516019475</v>
      </c>
      <c r="BQ19" s="14">
        <f>IFERROR(IF(求节点([1]各r阵容卡情况!$F$103:$F$119,[1]各r阵容卡情况!AD$103:AD$119,$C19)&lt;=0,0,求节点([1]各r阵容卡情况!$F$103:$F$119,[1]各r阵容卡情况!AD$103:AD$119,$C19)),0)</f>
        <v>0.43160349516019475</v>
      </c>
      <c r="BR19" s="14">
        <f t="shared" si="19"/>
        <v>0</v>
      </c>
      <c r="BS19" s="14">
        <f t="shared" si="13"/>
        <v>0</v>
      </c>
      <c r="BT19" s="14">
        <f t="shared" si="13"/>
        <v>0</v>
      </c>
      <c r="BU19" s="14">
        <f t="shared" si="13"/>
        <v>0</v>
      </c>
      <c r="BV19" s="14">
        <f t="shared" si="13"/>
        <v>0</v>
      </c>
      <c r="CH19" s="27">
        <f t="shared" si="20"/>
        <v>0</v>
      </c>
      <c r="CI19" s="27">
        <f t="shared" si="21"/>
        <v>1.583408112595875</v>
      </c>
      <c r="CJ19" s="27">
        <f t="shared" si="21"/>
        <v>0.41659188740412501</v>
      </c>
      <c r="CK19" s="27">
        <f t="shared" si="21"/>
        <v>0</v>
      </c>
      <c r="CL19" s="27">
        <f t="shared" si="21"/>
        <v>0</v>
      </c>
    </row>
    <row r="20" spans="3:90" x14ac:dyDescent="0.15">
      <c r="C20" s="14">
        <v>15</v>
      </c>
      <c r="D20" s="14">
        <v>8</v>
      </c>
      <c r="E20" s="32">
        <f>IFERROR(IF(求节点([1]基础状态预期!$D$197:$D$235,[1]基础状态预期!F$197:F$235,$C20)&lt;=0,0,求节点([1]基础状态预期!$D$197:$D$235,[1]基础状态预期!F$197:F$235,$C20)),0)</f>
        <v>0</v>
      </c>
      <c r="F20" s="32">
        <f>IFERROR(IF(求节点([1]基础状态预期!$D$197:$D$235,[1]基础状态预期!G$197:G$235,$C20)&lt;=0,0,求节点([1]基础状态预期!$D$197:$D$235,[1]基础状态预期!G$197:G$235,$C20)),0)</f>
        <v>0</v>
      </c>
      <c r="G20" s="32">
        <f>IFERROR(IF(求节点([1]基础状态预期!$D$197:$D$235,[1]基础状态预期!H$197:H$235,$C20)&lt;=0,0,求节点([1]基础状态预期!$D$197:$D$235,[1]基础状态预期!H$197:H$235,$C20)),0)</f>
        <v>0</v>
      </c>
      <c r="H20" s="32">
        <f>IFERROR(IF(求节点([1]基础状态预期!$D$197:$D$235,[1]基础状态预期!I$197:I$235,$C20)&lt;=0,0,求节点([1]基础状态预期!$D$197:$D$235,[1]基础状态预期!I$197:I$235,$C20)),0)</f>
        <v>6</v>
      </c>
      <c r="I20" s="32">
        <f>IFERROR(IF(求节点([1]基础状态预期!$D$197:$D$235,[1]基础状态预期!J$197:J$235,$C20)&lt;=0,0,求节点([1]基础状态预期!$D$197:$D$235,[1]基础状态预期!J$197:J$235,$C20)),0)</f>
        <v>0</v>
      </c>
      <c r="J20" s="32">
        <f>IFERROR(IF(求节点([1]基础状态预期!$D$197:$D$235,[1]基础状态预期!K$197:K$235,$C20)&lt;=0,0,求节点([1]基础状态预期!$D$197:$D$235,[1]基础状态预期!K$197:K$235,$C20)),0)</f>
        <v>0</v>
      </c>
      <c r="K20" s="32">
        <f>IFERROR(IF(求节点([1]基础状态预期!$D$197:$D$235,[1]基础状态预期!L$197:L$235,$C20)&lt;=0,0,求节点([1]基础状态预期!$D$197:$D$235,[1]基础状态预期!L$197:L$235,$C20)),0)</f>
        <v>0</v>
      </c>
      <c r="L20" s="32">
        <f>IFERROR(IF(求节点([1]基础状态预期!$D$197:$D$235,[1]基础状态预期!M$197:M$235,$C20)&lt;=0,0,求节点([1]基础状态预期!$D$197:$D$235,[1]基础状态预期!M$197:M$235,$C20)),0)</f>
        <v>0</v>
      </c>
      <c r="M20" s="32">
        <f>IFERROR(IF(求节点([1]基础状态预期!$D$197:$D$235,[1]基础状态预期!N$197:N$235,$C20)&lt;=0,0,求节点([1]基础状态预期!$D$197:$D$235,[1]基础状态预期!N$197:N$235,$C20)),0)</f>
        <v>0.30146200705666876</v>
      </c>
      <c r="N20" s="32">
        <f>IFERROR(IF(求节点([1]基础状态预期!$D$197:$D$235,[1]基础状态预期!O$197:O$235,$C20)&lt;=0,0,求节点([1]基础状态预期!$D$197:$D$235,[1]基础状态预期!O$197:O$235,$C20)),0)</f>
        <v>0</v>
      </c>
      <c r="O20" s="14">
        <f t="shared" si="0"/>
        <v>0</v>
      </c>
      <c r="P20" s="14">
        <f t="shared" si="1"/>
        <v>6</v>
      </c>
      <c r="Q20" s="14">
        <f t="shared" si="2"/>
        <v>10</v>
      </c>
      <c r="R20" s="14">
        <f t="shared" si="3"/>
        <v>22</v>
      </c>
      <c r="S20" s="14">
        <f t="shared" si="4"/>
        <v>50</v>
      </c>
      <c r="T20" s="32">
        <f>IFERROR(IF(求节点([1]基础状态预期!$D$197:$D$235,[1]基础状态预期!P$197:P$235,$C20)&lt;=0,0,求节点([1]基础状态预期!$D$197:$D$235,[1]基础状态预期!P$197:P$235,$C20)),0)</f>
        <v>0</v>
      </c>
      <c r="U20" s="32">
        <f>IFERROR(IF(求节点([1]基础状态预期!$D$197:$D$235,[1]基础状态预期!Q$197:Q$235,$C20)&lt;=0,0,求节点([1]基础状态预期!$D$197:$D$235,[1]基础状态预期!Q$197:Q$235,$C20)),0)</f>
        <v>0</v>
      </c>
      <c r="V20" s="32">
        <f>IFERROR(IF(求节点([1]基础状态预期!$D$197:$D$235,[1]基础状态预期!R$197:R$235,$C20)&lt;=0,0,求节点([1]基础状态预期!$D$197:$D$235,[1]基础状态预期!R$197:R$235,$C20)),0)</f>
        <v>0</v>
      </c>
      <c r="W20" s="32">
        <f>IFERROR(IF(求节点([1]基础状态预期!$D$197:$D$235,[1]基础状态预期!S$197:S$235,$C20)&lt;=0,0,求节点([1]基础状态预期!$D$197:$D$235,[1]基础状态预期!S$197:S$235,$C20)),0)</f>
        <v>0.6</v>
      </c>
      <c r="X20" s="32">
        <f>IFERROR(IF(求节点([1]基础状态预期!$D$197:$D$235,[1]基础状态预期!T$197:T$235,$C20)&lt;=0,0,求节点([1]基础状态预期!$D$197:$D$235,[1]基础状态预期!T$197:T$235,$C20)),0)</f>
        <v>0</v>
      </c>
      <c r="Y20" s="32">
        <f>IFERROR(IF(求节点([1]基础状态预期!$D$197:$D$235,[1]基础状态预期!U$197:U$235,$C20)&lt;=0,0,求节点([1]基础状态预期!$D$197:$D$235,[1]基础状态预期!U$197:U$235,$C20)),0)</f>
        <v>0</v>
      </c>
      <c r="Z20" s="32">
        <f>IFERROR(IF(求节点([1]基础状态预期!$D$197:$D$235,[1]基础状态预期!V$197:V$235,$C20)&lt;=0,0,求节点([1]基础状态预期!$D$197:$D$235,[1]基础状态预期!V$197:V$235,$C20)),0)</f>
        <v>0</v>
      </c>
      <c r="AA20" s="32">
        <f>IFERROR(IF(求节点([1]基础状态预期!$D$197:$D$235,[1]基础状态预期!W$197:W$235,$C20)&lt;=0,0,求节点([1]基础状态预期!$D$197:$D$235,[1]基础状态预期!W$197:W$235,$C20)),0)</f>
        <v>0</v>
      </c>
      <c r="AB20" s="32">
        <f>IFERROR(IF(求节点([1]基础状态预期!$D$197:$D$235,[1]基础状态预期!X$197:X$235,$C20)&lt;=0,0,求节点([1]基础状态预期!$D$197:$D$235,[1]基础状态预期!X$197:X$235,$C20)),0)</f>
        <v>30</v>
      </c>
      <c r="AC20" s="32">
        <f>IFERROR(IF(求节点([1]基础状态预期!$D$197:$D$235,[1]基础状态预期!Y$197:Y$235,$C20)&lt;=0,0,求节点([1]基础状态预期!$D$197:$D$235,[1]基础状态预期!Y$197:Y$235,$C20)),0)</f>
        <v>0</v>
      </c>
      <c r="AD20" s="32">
        <f>IFERROR(IF(求节点([1]基础状态预期!$D$197:$D$235,[1]基础状态预期!Z$197:Z$235,$C20)&lt;=0,0,求节点([1]基础状态预期!$D$197:$D$235,[1]基础状态预期!Z$197:Z$235,$C20)),0)</f>
        <v>0</v>
      </c>
      <c r="AE20" s="32">
        <f>IFERROR(IF(求节点([1]基础状态预期!$D$197:$D$235,[1]基础状态预期!AA$197:AA$235,$C20)&lt;=0,0,求节点([1]基础状态预期!$D$197:$D$235,[1]基础状态预期!AA$197:AA$235,$C20)),0)</f>
        <v>0</v>
      </c>
      <c r="AF20" s="32">
        <f>IFERROR(IF(求节点([1]基础状态预期!$D$197:$D$235,[1]基础状态预期!AB$197:AB$235,$C20)&lt;=0,0,求节点([1]基础状态预期!$D$197:$D$235,[1]基础状态预期!AB$197:AB$235,$C20)),0)</f>
        <v>0</v>
      </c>
      <c r="AG20" s="32">
        <f>IFERROR(IF(求节点([1]基础状态预期!$D$197:$D$235,[1]基础状态预期!AC$197:AC$235,$C20)&lt;=0,0,求节点([1]基础状态预期!$D$197:$D$235,[1]基础状态预期!AC$197:AC$235,$C20)),0)</f>
        <v>0.69307639634911145</v>
      </c>
      <c r="AH20" s="32">
        <f>IFERROR(IF(求节点([1]基础状态预期!$D$197:$D$235,[1]基础状态预期!AD$197:AD$235,$C20)&lt;=0,0,求节点([1]基础状态预期!$D$197:$D$235,[1]基础状态预期!AD$197:AD$235,$C20)),0)</f>
        <v>0</v>
      </c>
      <c r="AI20" s="14">
        <f t="shared" si="14"/>
        <v>0</v>
      </c>
      <c r="AJ20" s="14">
        <f t="shared" si="5"/>
        <v>0</v>
      </c>
      <c r="AK20" s="14">
        <f t="shared" si="5"/>
        <v>0</v>
      </c>
      <c r="AL20" s="14">
        <f t="shared" si="5"/>
        <v>0</v>
      </c>
      <c r="AM20" s="14">
        <f t="shared" si="5"/>
        <v>0</v>
      </c>
      <c r="AN20" s="14">
        <v>0</v>
      </c>
      <c r="AO20" s="14">
        <f>IFERROR(IF(求节点([1]各r阵容卡情况!$F$103:$F$119,[1]各r阵容卡情况!G$103:G$119,$C20)&lt;=0,0,求节点([1]各r阵容卡情况!$F$103:$F$119,[1]各r阵容卡情况!G$103:G$119,$C20)),0)</f>
        <v>5.5362589334135119</v>
      </c>
      <c r="AP20" s="14">
        <f>IFERROR(IF(求节点([1]各r阵容卡情况!$F$103:$F$119,[1]各r阵容卡情况!H$103:H$119,$C20)&lt;=0,0,求节点([1]各r阵容卡情况!$F$103:$F$119,[1]各r阵容卡情况!H$103:H$119,$C20)),0)</f>
        <v>1.5362589334135124</v>
      </c>
      <c r="AQ20" s="14">
        <f>IFERROR(IF(求节点([1]各r阵容卡情况!$F$103:$F$119,[1]各r阵容卡情况!I$103:I$119,$C20)&lt;=0,0,求节点([1]各r阵容卡情况!$F$103:$F$119,[1]各r阵容卡情况!I$103:I$119,$C20)),0)</f>
        <v>0</v>
      </c>
      <c r="AR20" s="14">
        <f>IFERROR(IF(求节点([1]各r阵容卡情况!$F$103:$F$119,[1]各r阵容卡情况!J$103:J$119,$C20)&lt;=0,0,求节点([1]各r阵容卡情况!$F$103:$F$119,[1]各r阵容卡情况!J$103:J$119,$C20)),0)</f>
        <v>0</v>
      </c>
      <c r="AS20" s="14">
        <v>0</v>
      </c>
      <c r="AT20" s="14">
        <f>IFERROR(IF(求节点([1]各r阵容卡情况!$F$103:$F$119,[1]各r阵容卡情况!K$103:K$119,$C20)&lt;=0,0,求节点([1]各r阵容卡情况!$F$103:$F$119,[1]各r阵容卡情况!K$103:K$119,$C20)),0)</f>
        <v>3</v>
      </c>
      <c r="AU20" s="14">
        <f>IFERROR(IF(求节点([1]各r阵容卡情况!$F$103:$F$119,[1]各r阵容卡情况!L$103:L$119,$C20)&lt;=0,0,求节点([1]各r阵容卡情况!$F$103:$F$119,[1]各r阵容卡情况!L$103:L$119,$C20)),0)</f>
        <v>4.3077175114300452</v>
      </c>
      <c r="AV20" s="14">
        <f>IFERROR(IF(求节点([1]各r阵容卡情况!$F$103:$F$119,[1]各r阵容卡情况!M$103:M$119,$C20)&lt;=0,0,求节点([1]各r阵容卡情况!$F$103:$F$119,[1]各r阵容卡情况!M$103:M$119,$C20)),0)</f>
        <v>0.30146200705666876</v>
      </c>
      <c r="AW20" s="14">
        <f>IFERROR(IF(求节点([1]各r阵容卡情况!$F$103:$F$119,[1]各r阵容卡情况!N$103:N$119,$C20)&lt;=0,0,求节点([1]各r阵容卡情况!$F$103:$F$119,[1]各r阵容卡情况!N$103:N$119,$C20)),0)</f>
        <v>0</v>
      </c>
      <c r="AX20" s="14">
        <f t="shared" si="15"/>
        <v>0</v>
      </c>
      <c r="AY20" s="14">
        <f t="shared" si="16"/>
        <v>15</v>
      </c>
      <c r="AZ20" s="14">
        <f t="shared" si="16"/>
        <v>30</v>
      </c>
      <c r="BA20" s="14">
        <f t="shared" si="16"/>
        <v>22</v>
      </c>
      <c r="BB20" s="14">
        <f t="shared" si="16"/>
        <v>50</v>
      </c>
      <c r="BC20" s="14">
        <v>0</v>
      </c>
      <c r="BD20" s="14">
        <f>IFERROR(IF(求节点([1]各r阵容卡情况!$F$103:$F$119,[1]各r阵容卡情况!S$103:S$119,$C20)&lt;=0,0,求节点([1]各r阵容卡情况!$F$103:$F$119,[1]各r阵容卡情况!S$103:S$119,$C20)),0)</f>
        <v>0.6</v>
      </c>
      <c r="BE20" s="14">
        <f>IFERROR(IF(求节点([1]各r阵容卡情况!$F$103:$F$119,[1]各r阵容卡情况!T$103:T$119,$C20)&lt;=0,0,求节点([1]各r阵容卡情况!$F$103:$F$119,[1]各r阵容卡情况!T$103:T$119,$C20)),0)</f>
        <v>0.6</v>
      </c>
      <c r="BF20" s="14">
        <f>IFERROR(IF(求节点([1]各r阵容卡情况!$F$103:$F$119,[1]各r阵容卡情况!U$103:U$119,$C20)&lt;=0,0,求节点([1]各r阵容卡情况!$F$103:$F$119,[1]各r阵容卡情况!U$103:U$119,$C20)),0)</f>
        <v>0.6</v>
      </c>
      <c r="BG20" s="14">
        <f>IFERROR(IF(求节点([1]各r阵容卡情况!$F$103:$F$119,[1]各r阵容卡情况!V$103:V$119,$C20)&lt;=0,0,求节点([1]各r阵容卡情况!$F$103:$F$119,[1]各r阵容卡情况!V$103:V$119,$C20)),0)</f>
        <v>0.6</v>
      </c>
      <c r="BH20" s="14">
        <f t="shared" si="11"/>
        <v>10</v>
      </c>
      <c r="BI20" s="14">
        <f t="shared" si="12"/>
        <v>10</v>
      </c>
      <c r="BJ20" s="14">
        <f t="shared" si="17"/>
        <v>15</v>
      </c>
      <c r="BK20" s="14">
        <f t="shared" si="18"/>
        <v>15</v>
      </c>
      <c r="BL20" s="14">
        <f t="shared" si="18"/>
        <v>15</v>
      </c>
      <c r="BM20" s="14">
        <v>0</v>
      </c>
      <c r="BN20" s="14">
        <f>IFERROR(IF(求节点([1]各r阵容卡情况!$F$103:$F$119,[1]各r阵容卡情况!AA$103:AA$119,$C20)&lt;=0,0,求节点([1]各r阵容卡情况!$F$103:$F$119,[1]各r阵容卡情况!AA$103:AA$119,$C20)),0)</f>
        <v>0</v>
      </c>
      <c r="BO20" s="14">
        <f>IFERROR(IF(求节点([1]各r阵容卡情况!$F$103:$F$119,[1]各r阵容卡情况!AB$103:AB$119,$C20)&lt;=0,0,求节点([1]各r阵容卡情况!$F$103:$F$119,[1]各r阵容卡情况!AB$103:AB$119,$C20)),0)</f>
        <v>0.53907407703144727</v>
      </c>
      <c r="BP20" s="14">
        <f>IFERROR(IF(求节点([1]各r阵容卡情况!$F$103:$F$119,[1]各r阵容卡情况!AC$103:AC$119,$C20)&lt;=0,0,求节点([1]各r阵容卡情况!$F$103:$F$119,[1]各r阵容卡情况!AC$103:AC$119,$C20)),0)</f>
        <v>0.53907407703144727</v>
      </c>
      <c r="BQ20" s="14">
        <f>IFERROR(IF(求节点([1]各r阵容卡情况!$F$103:$F$119,[1]各r阵容卡情况!AD$103:AD$119,$C20)&lt;=0,0,求节点([1]各r阵容卡情况!$F$103:$F$119,[1]各r阵容卡情况!AD$103:AD$119,$C20)),0)</f>
        <v>0.53907407703144727</v>
      </c>
      <c r="BR20" s="14">
        <f t="shared" si="19"/>
        <v>0</v>
      </c>
      <c r="BS20" s="14">
        <f t="shared" si="13"/>
        <v>0</v>
      </c>
      <c r="BT20" s="14">
        <f t="shared" si="13"/>
        <v>0</v>
      </c>
      <c r="BU20" s="14">
        <f t="shared" si="13"/>
        <v>0</v>
      </c>
      <c r="BV20" s="14">
        <f t="shared" si="13"/>
        <v>0</v>
      </c>
      <c r="CH20" s="27">
        <f t="shared" si="20"/>
        <v>0</v>
      </c>
      <c r="CI20" s="27">
        <f t="shared" si="21"/>
        <v>1.5655694443363122</v>
      </c>
      <c r="CJ20" s="27">
        <f t="shared" si="21"/>
        <v>0.43443055566368793</v>
      </c>
      <c r="CK20" s="27">
        <f t="shared" si="21"/>
        <v>0</v>
      </c>
      <c r="CL20" s="27">
        <f t="shared" si="21"/>
        <v>0</v>
      </c>
    </row>
    <row r="21" spans="3:90" x14ac:dyDescent="0.15">
      <c r="C21" s="14">
        <v>16</v>
      </c>
      <c r="D21" s="14">
        <v>9</v>
      </c>
      <c r="E21" s="32">
        <f>IFERROR(IF(求节点([1]基础状态预期!$D$197:$D$235,[1]基础状态预期!F$197:F$235,$C21)&lt;=0,0,求节点([1]基础状态预期!$D$197:$D$235,[1]基础状态预期!F$197:F$235,$C21)),0)</f>
        <v>0</v>
      </c>
      <c r="F21" s="32">
        <f>IFERROR(IF(求节点([1]基础状态预期!$D$197:$D$235,[1]基础状态预期!G$197:G$235,$C21)&lt;=0,0,求节点([1]基础状态预期!$D$197:$D$235,[1]基础状态预期!G$197:G$235,$C21)),0)</f>
        <v>0</v>
      </c>
      <c r="G21" s="32">
        <f>IFERROR(IF(求节点([1]基础状态预期!$D$197:$D$235,[1]基础状态预期!H$197:H$235,$C21)&lt;=0,0,求节点([1]基础状态预期!$D$197:$D$235,[1]基础状态预期!H$197:H$235,$C21)),0)</f>
        <v>0</v>
      </c>
      <c r="H21" s="32">
        <f>IFERROR(IF(求节点([1]基础状态预期!$D$197:$D$235,[1]基础状态预期!I$197:I$235,$C21)&lt;=0,0,求节点([1]基础状态预期!$D$197:$D$235,[1]基础状态预期!I$197:I$235,$C21)),0)</f>
        <v>6</v>
      </c>
      <c r="I21" s="32">
        <f>IFERROR(IF(求节点([1]基础状态预期!$D$197:$D$235,[1]基础状态预期!J$197:J$235,$C21)&lt;=0,0,求节点([1]基础状态预期!$D$197:$D$235,[1]基础状态预期!J$197:J$235,$C21)),0)</f>
        <v>0</v>
      </c>
      <c r="J21" s="32">
        <f>IFERROR(IF(求节点([1]基础状态预期!$D$197:$D$235,[1]基础状态预期!K$197:K$235,$C21)&lt;=0,0,求节点([1]基础状态预期!$D$197:$D$235,[1]基础状态预期!K$197:K$235,$C21)),0)</f>
        <v>0</v>
      </c>
      <c r="K21" s="32">
        <f>IFERROR(IF(求节点([1]基础状态预期!$D$197:$D$235,[1]基础状态预期!L$197:L$235,$C21)&lt;=0,0,求节点([1]基础状态预期!$D$197:$D$235,[1]基础状态预期!L$197:L$235,$C21)),0)</f>
        <v>0</v>
      </c>
      <c r="L21" s="32">
        <f>IFERROR(IF(求节点([1]基础状态预期!$D$197:$D$235,[1]基础状态预期!M$197:M$235,$C21)&lt;=0,0,求节点([1]基础状态预期!$D$197:$D$235,[1]基础状态预期!M$197:M$235,$C21)),0)</f>
        <v>0</v>
      </c>
      <c r="M21" s="32">
        <f>IFERROR(IF(求节点([1]基础状态预期!$D$197:$D$235,[1]基础状态预期!N$197:N$235,$C21)&lt;=0,0,求节点([1]基础状态预期!$D$197:$D$235,[1]基础状态预期!N$197:N$235,$C21)),0)</f>
        <v>0.36224639793476854</v>
      </c>
      <c r="N21" s="32">
        <f>IFERROR(IF(求节点([1]基础状态预期!$D$197:$D$235,[1]基础状态预期!O$197:O$235,$C21)&lt;=0,0,求节点([1]基础状态预期!$D$197:$D$235,[1]基础状态预期!O$197:O$235,$C21)),0)</f>
        <v>0</v>
      </c>
      <c r="O21" s="14">
        <f t="shared" si="0"/>
        <v>0</v>
      </c>
      <c r="P21" s="14">
        <f t="shared" si="1"/>
        <v>6</v>
      </c>
      <c r="Q21" s="14">
        <f t="shared" si="2"/>
        <v>10</v>
      </c>
      <c r="R21" s="14">
        <f t="shared" si="3"/>
        <v>22</v>
      </c>
      <c r="S21" s="14">
        <f t="shared" si="4"/>
        <v>50</v>
      </c>
      <c r="T21" s="32">
        <f>IFERROR(IF(求节点([1]基础状态预期!$D$197:$D$235,[1]基础状态预期!P$197:P$235,$C21)&lt;=0,0,求节点([1]基础状态预期!$D$197:$D$235,[1]基础状态预期!P$197:P$235,$C21)),0)</f>
        <v>0</v>
      </c>
      <c r="U21" s="32">
        <f>IFERROR(IF(求节点([1]基础状态预期!$D$197:$D$235,[1]基础状态预期!Q$197:Q$235,$C21)&lt;=0,0,求节点([1]基础状态预期!$D$197:$D$235,[1]基础状态预期!Q$197:Q$235,$C21)),0)</f>
        <v>0</v>
      </c>
      <c r="V21" s="32">
        <f>IFERROR(IF(求节点([1]基础状态预期!$D$197:$D$235,[1]基础状态预期!R$197:R$235,$C21)&lt;=0,0,求节点([1]基础状态预期!$D$197:$D$235,[1]基础状态预期!R$197:R$235,$C21)),0)</f>
        <v>0</v>
      </c>
      <c r="W21" s="32">
        <f>IFERROR(IF(求节点([1]基础状态预期!$D$197:$D$235,[1]基础状态预期!S$197:S$235,$C21)&lt;=0,0,求节点([1]基础状态预期!$D$197:$D$235,[1]基础状态预期!S$197:S$235,$C21)),0)</f>
        <v>0.64</v>
      </c>
      <c r="X21" s="32">
        <f>IFERROR(IF(求节点([1]基础状态预期!$D$197:$D$235,[1]基础状态预期!T$197:T$235,$C21)&lt;=0,0,求节点([1]基础状态预期!$D$197:$D$235,[1]基础状态预期!T$197:T$235,$C21)),0)</f>
        <v>0</v>
      </c>
      <c r="Y21" s="32">
        <f>IFERROR(IF(求节点([1]基础状态预期!$D$197:$D$235,[1]基础状态预期!U$197:U$235,$C21)&lt;=0,0,求节点([1]基础状态预期!$D$197:$D$235,[1]基础状态预期!U$197:U$235,$C21)),0)</f>
        <v>0</v>
      </c>
      <c r="Z21" s="32">
        <f>IFERROR(IF(求节点([1]基础状态预期!$D$197:$D$235,[1]基础状态预期!V$197:V$235,$C21)&lt;=0,0,求节点([1]基础状态预期!$D$197:$D$235,[1]基础状态预期!V$197:V$235,$C21)),0)</f>
        <v>0</v>
      </c>
      <c r="AA21" s="32">
        <f>IFERROR(IF(求节点([1]基础状态预期!$D$197:$D$235,[1]基础状态预期!W$197:W$235,$C21)&lt;=0,0,求节点([1]基础状态预期!$D$197:$D$235,[1]基础状态预期!W$197:W$235,$C21)),0)</f>
        <v>0</v>
      </c>
      <c r="AB21" s="32">
        <f>IFERROR(IF(求节点([1]基础状态预期!$D$197:$D$235,[1]基础状态预期!X$197:X$235,$C21)&lt;=0,0,求节点([1]基础状态预期!$D$197:$D$235,[1]基础状态预期!X$197:X$235,$C21)),0)</f>
        <v>32</v>
      </c>
      <c r="AC21" s="32">
        <f>IFERROR(IF(求节点([1]基础状态预期!$D$197:$D$235,[1]基础状态预期!Y$197:Y$235,$C21)&lt;=0,0,求节点([1]基础状态预期!$D$197:$D$235,[1]基础状态预期!Y$197:Y$235,$C21)),0)</f>
        <v>0</v>
      </c>
      <c r="AD21" s="32">
        <f>IFERROR(IF(求节点([1]基础状态预期!$D$197:$D$235,[1]基础状态预期!Z$197:Z$235,$C21)&lt;=0,0,求节点([1]基础状态预期!$D$197:$D$235,[1]基础状态预期!Z$197:Z$235,$C21)),0)</f>
        <v>0</v>
      </c>
      <c r="AE21" s="32">
        <f>IFERROR(IF(求节点([1]基础状态预期!$D$197:$D$235,[1]基础状态预期!AA$197:AA$235,$C21)&lt;=0,0,求节点([1]基础状态预期!$D$197:$D$235,[1]基础状态预期!AA$197:AA$235,$C21)),0)</f>
        <v>0</v>
      </c>
      <c r="AF21" s="32">
        <f>IFERROR(IF(求节点([1]基础状态预期!$D$197:$D$235,[1]基础状态预期!AB$197:AB$235,$C21)&lt;=0,0,求节点([1]基础状态预期!$D$197:$D$235,[1]基础状态预期!AB$197:AB$235,$C21)),0)</f>
        <v>0</v>
      </c>
      <c r="AG21" s="32">
        <f>IFERROR(IF(求节点([1]基础状态预期!$D$197:$D$235,[1]基础状态预期!AC$197:AC$235,$C21)&lt;=0,0,求节点([1]基础状态预期!$D$197:$D$235,[1]基础状态预期!AC$197:AC$235,$C21)),0)</f>
        <v>0.76463943203593954</v>
      </c>
      <c r="AH21" s="32">
        <f>IFERROR(IF(求节点([1]基础状态预期!$D$197:$D$235,[1]基础状态预期!AD$197:AD$235,$C21)&lt;=0,0,求节点([1]基础状态预期!$D$197:$D$235,[1]基础状态预期!AD$197:AD$235,$C21)),0)</f>
        <v>0</v>
      </c>
      <c r="AI21" s="14">
        <f t="shared" si="14"/>
        <v>0</v>
      </c>
      <c r="AJ21" s="14">
        <f t="shared" si="5"/>
        <v>0</v>
      </c>
      <c r="AK21" s="14">
        <f t="shared" si="5"/>
        <v>0</v>
      </c>
      <c r="AL21" s="14">
        <f t="shared" si="5"/>
        <v>0</v>
      </c>
      <c r="AM21" s="14">
        <f t="shared" si="5"/>
        <v>0</v>
      </c>
      <c r="AN21" s="14">
        <v>0</v>
      </c>
      <c r="AO21" s="14">
        <f>IFERROR(IF(求节点([1]各r阵容卡情况!$F$103:$F$119,[1]各r阵容卡情况!G$103:G$119,$C21)&lt;=0,0,求节点([1]各r阵容卡情况!$F$103:$F$119,[1]各r阵容卡情况!G$103:G$119,$C21)),0)</f>
        <v>5.6443859008504154</v>
      </c>
      <c r="AP21" s="14">
        <f>IFERROR(IF(求节点([1]各r阵容卡情况!$F$103:$F$119,[1]各r阵容卡情况!H$103:H$119,$C21)&lt;=0,0,求节点([1]各r阵容卡情况!$F$103:$F$119,[1]各r阵容卡情况!H$103:H$119,$C21)),0)</f>
        <v>1.6443859008504154</v>
      </c>
      <c r="AQ21" s="14">
        <f>IFERROR(IF(求节点([1]各r阵容卡情况!$F$103:$F$119,[1]各r阵容卡情况!I$103:I$119,$C21)&lt;=0,0,求节点([1]各r阵容卡情况!$F$103:$F$119,[1]各r阵容卡情况!I$103:I$119,$C21)),0)</f>
        <v>0</v>
      </c>
      <c r="AR21" s="14">
        <f>IFERROR(IF(求节点([1]各r阵容卡情况!$F$103:$F$119,[1]各r阵容卡情况!J$103:J$119,$C21)&lt;=0,0,求节点([1]各r阵容卡情况!$F$103:$F$119,[1]各r阵容卡情况!J$103:J$119,$C21)),0)</f>
        <v>0</v>
      </c>
      <c r="AS21" s="14">
        <v>0</v>
      </c>
      <c r="AT21" s="14">
        <f>IFERROR(IF(求节点([1]各r阵容卡情况!$F$103:$F$119,[1]各r阵容卡情况!K$103:K$119,$C21)&lt;=0,0,求节点([1]各r阵容卡情况!$F$103:$F$119,[1]各r阵容卡情况!K$103:K$119,$C21)),0)</f>
        <v>3</v>
      </c>
      <c r="AU21" s="14">
        <f>IFERROR(IF(求节点([1]各r阵容卡情况!$F$103:$F$119,[1]各r阵容卡情况!L$103:L$119,$C21)&lt;=0,0,求节点([1]各r阵容卡情况!$F$103:$F$119,[1]各r阵容卡情况!L$103:L$119,$C21)),0)</f>
        <v>4.6318130457194018</v>
      </c>
      <c r="AV21" s="14">
        <f>IFERROR(IF(求节点([1]各r阵容卡情况!$F$103:$F$119,[1]各r阵容卡情况!M$103:M$119,$C21)&lt;=0,0,求节点([1]各r阵容卡情况!$F$103:$F$119,[1]各r阵容卡情况!M$103:M$119,$C21)),0)</f>
        <v>0.36224639793476854</v>
      </c>
      <c r="AW21" s="14">
        <f>IFERROR(IF(求节点([1]各r阵容卡情况!$F$103:$F$119,[1]各r阵容卡情况!N$103:N$119,$C21)&lt;=0,0,求节点([1]各r阵容卡情况!$F$103:$F$119,[1]各r阵容卡情况!N$103:N$119,$C21)),0)</f>
        <v>0</v>
      </c>
      <c r="AX21" s="14">
        <f t="shared" si="15"/>
        <v>0</v>
      </c>
      <c r="AY21" s="14">
        <f t="shared" si="16"/>
        <v>15</v>
      </c>
      <c r="AZ21" s="14">
        <f t="shared" si="16"/>
        <v>30</v>
      </c>
      <c r="BA21" s="14">
        <f t="shared" si="16"/>
        <v>22</v>
      </c>
      <c r="BB21" s="14">
        <f t="shared" si="16"/>
        <v>50</v>
      </c>
      <c r="BC21" s="14">
        <v>0</v>
      </c>
      <c r="BD21" s="14">
        <f>IFERROR(IF(求节点([1]各r阵容卡情况!$F$103:$F$119,[1]各r阵容卡情况!S$103:S$119,$C21)&lt;=0,0,求节点([1]各r阵容卡情况!$F$103:$F$119,[1]各r阵容卡情况!S$103:S$119,$C21)),0)</f>
        <v>0.64</v>
      </c>
      <c r="BE21" s="14">
        <f>IFERROR(IF(求节点([1]各r阵容卡情况!$F$103:$F$119,[1]各r阵容卡情况!T$103:T$119,$C21)&lt;=0,0,求节点([1]各r阵容卡情况!$F$103:$F$119,[1]各r阵容卡情况!T$103:T$119,$C21)),0)</f>
        <v>0.64</v>
      </c>
      <c r="BF21" s="14">
        <f>IFERROR(IF(求节点([1]各r阵容卡情况!$F$103:$F$119,[1]各r阵容卡情况!U$103:U$119,$C21)&lt;=0,0,求节点([1]各r阵容卡情况!$F$103:$F$119,[1]各r阵容卡情况!U$103:U$119,$C21)),0)</f>
        <v>0.64</v>
      </c>
      <c r="BG21" s="14">
        <f>IFERROR(IF(求节点([1]各r阵容卡情况!$F$103:$F$119,[1]各r阵容卡情况!V$103:V$119,$C21)&lt;=0,0,求节点([1]各r阵容卡情况!$F$103:$F$119,[1]各r阵容卡情况!V$103:V$119,$C21)),0)</f>
        <v>0.64</v>
      </c>
      <c r="BH21" s="14">
        <f t="shared" si="11"/>
        <v>10</v>
      </c>
      <c r="BI21" s="14">
        <f t="shared" si="12"/>
        <v>10</v>
      </c>
      <c r="BJ21" s="14">
        <f t="shared" si="17"/>
        <v>16</v>
      </c>
      <c r="BK21" s="14">
        <f t="shared" si="18"/>
        <v>16</v>
      </c>
      <c r="BL21" s="14">
        <f t="shared" si="18"/>
        <v>16</v>
      </c>
      <c r="BM21" s="14">
        <v>0</v>
      </c>
      <c r="BN21" s="14">
        <f>IFERROR(IF(求节点([1]各r阵容卡情况!$F$103:$F$119,[1]各r阵容卡情况!AA$103:AA$119,$C21)&lt;=0,0,求节点([1]各r阵容卡情况!$F$103:$F$119,[1]各r阵容卡情况!AA$103:AA$119,$C21)),0)</f>
        <v>0</v>
      </c>
      <c r="BO21" s="14">
        <f>IFERROR(IF(求节点([1]各r阵容卡情况!$F$103:$F$119,[1]各r阵容卡情况!AB$103:AB$119,$C21)&lt;=0,0,求节点([1]各r阵容卡情况!$F$103:$F$119,[1]各r阵容卡情况!AB$103:AB$119,$C21)),0)</f>
        <v>0.64654465890269996</v>
      </c>
      <c r="BP21" s="14">
        <f>IFERROR(IF(求节点([1]各r阵容卡情况!$F$103:$F$119,[1]各r阵容卡情况!AC$103:AC$119,$C21)&lt;=0,0,求节点([1]各r阵容卡情况!$F$103:$F$119,[1]各r阵容卡情况!AC$103:AC$119,$C21)),0)</f>
        <v>0.64654465890269996</v>
      </c>
      <c r="BQ21" s="14">
        <f>IFERROR(IF(求节点([1]各r阵容卡情况!$F$103:$F$119,[1]各r阵容卡情况!AD$103:AD$119,$C21)&lt;=0,0,求节点([1]各r阵容卡情况!$F$103:$F$119,[1]各r阵容卡情况!AD$103:AD$119,$C21)),0)</f>
        <v>0.64654465890269996</v>
      </c>
      <c r="BR21" s="14">
        <f t="shared" si="19"/>
        <v>0</v>
      </c>
      <c r="BS21" s="14">
        <f t="shared" si="13"/>
        <v>0</v>
      </c>
      <c r="BT21" s="14">
        <f t="shared" si="13"/>
        <v>0</v>
      </c>
      <c r="BU21" s="14">
        <f t="shared" si="13"/>
        <v>0</v>
      </c>
      <c r="BV21" s="14">
        <f t="shared" si="13"/>
        <v>0</v>
      </c>
      <c r="CH21" s="27">
        <f t="shared" si="20"/>
        <v>0</v>
      </c>
      <c r="CI21" s="27">
        <f t="shared" si="21"/>
        <v>2.3231839551623641</v>
      </c>
      <c r="CJ21" s="27">
        <f t="shared" si="21"/>
        <v>0.67681604483763591</v>
      </c>
      <c r="CK21" s="27">
        <f t="shared" si="21"/>
        <v>0</v>
      </c>
      <c r="CL21" s="27">
        <f t="shared" si="21"/>
        <v>0</v>
      </c>
    </row>
    <row r="22" spans="3:90" x14ac:dyDescent="0.15">
      <c r="C22" s="14">
        <v>17</v>
      </c>
      <c r="D22" s="14">
        <v>9</v>
      </c>
      <c r="E22" s="32">
        <f>IFERROR(IF(求节点([1]基础状态预期!$D$197:$D$235,[1]基础状态预期!F$197:F$235,$C22)&lt;=0,0,求节点([1]基础状态预期!$D$197:$D$235,[1]基础状态预期!F$197:F$235,$C22)),0)</f>
        <v>0</v>
      </c>
      <c r="F22" s="32">
        <f>IFERROR(IF(求节点([1]基础状态预期!$D$197:$D$235,[1]基础状态预期!G$197:G$235,$C22)&lt;=0,0,求节点([1]基础状态预期!$D$197:$D$235,[1]基础状态预期!G$197:G$235,$C22)),0)</f>
        <v>0</v>
      </c>
      <c r="G22" s="32">
        <f>IFERROR(IF(求节点([1]基础状态预期!$D$197:$D$235,[1]基础状态预期!H$197:H$235,$C22)&lt;=0,0,求节点([1]基础状态预期!$D$197:$D$235,[1]基础状态预期!H$197:H$235,$C22)),0)</f>
        <v>0</v>
      </c>
      <c r="H22" s="32">
        <f>IFERROR(IF(求节点([1]基础状态预期!$D$197:$D$235,[1]基础状态预期!I$197:I$235,$C22)&lt;=0,0,求节点([1]基础状态预期!$D$197:$D$235,[1]基础状态预期!I$197:I$235,$C22)),0)</f>
        <v>6</v>
      </c>
      <c r="I22" s="32">
        <f>IFERROR(IF(求节点([1]基础状态预期!$D$197:$D$235,[1]基础状态预期!J$197:J$235,$C22)&lt;=0,0,求节点([1]基础状态预期!$D$197:$D$235,[1]基础状态预期!J$197:J$235,$C22)),0)</f>
        <v>0</v>
      </c>
      <c r="J22" s="32">
        <f>IFERROR(IF(求节点([1]基础状态预期!$D$197:$D$235,[1]基础状态预期!K$197:K$235,$C22)&lt;=0,0,求节点([1]基础状态预期!$D$197:$D$235,[1]基础状态预期!K$197:K$235,$C22)),0)</f>
        <v>0</v>
      </c>
      <c r="K22" s="32">
        <f>IFERROR(IF(求节点([1]基础状态预期!$D$197:$D$235,[1]基础状态预期!L$197:L$235,$C22)&lt;=0,0,求节点([1]基础状态预期!$D$197:$D$235,[1]基础状态预期!L$197:L$235,$C22)),0)</f>
        <v>0</v>
      </c>
      <c r="L22" s="32">
        <f>IFERROR(IF(求节点([1]基础状态预期!$D$197:$D$235,[1]基础状态预期!M$197:M$235,$C22)&lt;=0,0,求节点([1]基础状态预期!$D$197:$D$235,[1]基础状态预期!M$197:M$235,$C22)),0)</f>
        <v>0</v>
      </c>
      <c r="M22" s="32">
        <f>IFERROR(IF(求节点([1]基础状态预期!$D$197:$D$235,[1]基础状态预期!N$197:N$235,$C22)&lt;=0,0,求节点([1]基础状态预期!$D$197:$D$235,[1]基础状态预期!N$197:N$235,$C22)),0)</f>
        <v>0.42303078881286826</v>
      </c>
      <c r="N22" s="32">
        <f>IFERROR(IF(求节点([1]基础状态预期!$D$197:$D$235,[1]基础状态预期!O$197:O$235,$C22)&lt;=0,0,求节点([1]基础状态预期!$D$197:$D$235,[1]基础状态预期!O$197:O$235,$C22)),0)</f>
        <v>0</v>
      </c>
      <c r="O22" s="14">
        <f t="shared" si="0"/>
        <v>0</v>
      </c>
      <c r="P22" s="14">
        <f t="shared" si="1"/>
        <v>6</v>
      </c>
      <c r="Q22" s="14">
        <f t="shared" si="2"/>
        <v>10</v>
      </c>
      <c r="R22" s="14">
        <f t="shared" si="3"/>
        <v>22</v>
      </c>
      <c r="S22" s="14">
        <f t="shared" si="4"/>
        <v>50</v>
      </c>
      <c r="T22" s="32">
        <f>IFERROR(IF(求节点([1]基础状态预期!$D$197:$D$235,[1]基础状态预期!P$197:P$235,$C22)&lt;=0,0,求节点([1]基础状态预期!$D$197:$D$235,[1]基础状态预期!P$197:P$235,$C22)),0)</f>
        <v>0</v>
      </c>
      <c r="U22" s="32">
        <f>IFERROR(IF(求节点([1]基础状态预期!$D$197:$D$235,[1]基础状态预期!Q$197:Q$235,$C22)&lt;=0,0,求节点([1]基础状态预期!$D$197:$D$235,[1]基础状态预期!Q$197:Q$235,$C22)),0)</f>
        <v>0</v>
      </c>
      <c r="V22" s="32">
        <f>IFERROR(IF(求节点([1]基础状态预期!$D$197:$D$235,[1]基础状态预期!R$197:R$235,$C22)&lt;=0,0,求节点([1]基础状态预期!$D$197:$D$235,[1]基础状态预期!R$197:R$235,$C22)),0)</f>
        <v>0</v>
      </c>
      <c r="W22" s="32">
        <f>IFERROR(IF(求节点([1]基础状态预期!$D$197:$D$235,[1]基础状态预期!S$197:S$235,$C22)&lt;=0,0,求节点([1]基础状态预期!$D$197:$D$235,[1]基础状态预期!S$197:S$235,$C22)),0)</f>
        <v>0.67999999999999994</v>
      </c>
      <c r="X22" s="32">
        <f>IFERROR(IF(求节点([1]基础状态预期!$D$197:$D$235,[1]基础状态预期!T$197:T$235,$C22)&lt;=0,0,求节点([1]基础状态预期!$D$197:$D$235,[1]基础状态预期!T$197:T$235,$C22)),0)</f>
        <v>0</v>
      </c>
      <c r="Y22" s="32">
        <f>IFERROR(IF(求节点([1]基础状态预期!$D$197:$D$235,[1]基础状态预期!U$197:U$235,$C22)&lt;=0,0,求节点([1]基础状态预期!$D$197:$D$235,[1]基础状态预期!U$197:U$235,$C22)),0)</f>
        <v>0</v>
      </c>
      <c r="Z22" s="32">
        <f>IFERROR(IF(求节点([1]基础状态预期!$D$197:$D$235,[1]基础状态预期!V$197:V$235,$C22)&lt;=0,0,求节点([1]基础状态预期!$D$197:$D$235,[1]基础状态预期!V$197:V$235,$C22)),0)</f>
        <v>0</v>
      </c>
      <c r="AA22" s="32">
        <f>IFERROR(IF(求节点([1]基础状态预期!$D$197:$D$235,[1]基础状态预期!W$197:W$235,$C22)&lt;=0,0,求节点([1]基础状态预期!$D$197:$D$235,[1]基础状态预期!W$197:W$235,$C22)),0)</f>
        <v>0</v>
      </c>
      <c r="AB22" s="32">
        <f>IFERROR(IF(求节点([1]基础状态预期!$D$197:$D$235,[1]基础状态预期!X$197:X$235,$C22)&lt;=0,0,求节点([1]基础状态预期!$D$197:$D$235,[1]基础状态预期!X$197:X$235,$C22)),0)</f>
        <v>34</v>
      </c>
      <c r="AC22" s="32">
        <f>IFERROR(IF(求节点([1]基础状态预期!$D$197:$D$235,[1]基础状态预期!Y$197:Y$235,$C22)&lt;=0,0,求节点([1]基础状态预期!$D$197:$D$235,[1]基础状态预期!Y$197:Y$235,$C22)),0)</f>
        <v>0</v>
      </c>
      <c r="AD22" s="32">
        <f>IFERROR(IF(求节点([1]基础状态预期!$D$197:$D$235,[1]基础状态预期!Z$197:Z$235,$C22)&lt;=0,0,求节点([1]基础状态预期!$D$197:$D$235,[1]基础状态预期!Z$197:Z$235,$C22)),0)</f>
        <v>0</v>
      </c>
      <c r="AE22" s="32">
        <f>IFERROR(IF(求节点([1]基础状态预期!$D$197:$D$235,[1]基础状态预期!AA$197:AA$235,$C22)&lt;=0,0,求节点([1]基础状态预期!$D$197:$D$235,[1]基础状态预期!AA$197:AA$235,$C22)),0)</f>
        <v>0</v>
      </c>
      <c r="AF22" s="32">
        <f>IFERROR(IF(求节点([1]基础状态预期!$D$197:$D$235,[1]基础状态预期!AB$197:AB$235,$C22)&lt;=0,0,求节点([1]基础状态预期!$D$197:$D$235,[1]基础状态预期!AB$197:AB$235,$C22)),0)</f>
        <v>0</v>
      </c>
      <c r="AG22" s="32">
        <f>IFERROR(IF(求节点([1]基础状态预期!$D$197:$D$235,[1]基础状态预期!AC$197:AC$235,$C22)&lt;=0,0,求节点([1]基础状态预期!$D$197:$D$235,[1]基础状态预期!AC$197:AC$235,$C22)),0)</f>
        <v>0.83620246772276763</v>
      </c>
      <c r="AH22" s="32">
        <f>IFERROR(IF(求节点([1]基础状态预期!$D$197:$D$235,[1]基础状态预期!AD$197:AD$235,$C22)&lt;=0,0,求节点([1]基础状态预期!$D$197:$D$235,[1]基础状态预期!AD$197:AD$235,$C22)),0)</f>
        <v>0</v>
      </c>
      <c r="AI22" s="14">
        <f t="shared" si="14"/>
        <v>0</v>
      </c>
      <c r="AJ22" s="14">
        <f t="shared" si="14"/>
        <v>0</v>
      </c>
      <c r="AK22" s="14">
        <f t="shared" si="14"/>
        <v>0</v>
      </c>
      <c r="AL22" s="14">
        <f t="shared" si="14"/>
        <v>0</v>
      </c>
      <c r="AM22" s="14">
        <f t="shared" si="14"/>
        <v>0</v>
      </c>
      <c r="AN22" s="14">
        <v>0</v>
      </c>
      <c r="AO22" s="14">
        <f>IFERROR(IF(求节点([1]各r阵容卡情况!$F$103:$F$119,[1]各r阵容卡情况!G$103:G$119,$C22)&lt;=0,0,求节点([1]各r阵容卡情况!$F$103:$F$119,[1]各r阵容卡情况!G$103:G$119,$C22)),0)</f>
        <v>5.7525128682873179</v>
      </c>
      <c r="AP22" s="14">
        <f>IFERROR(IF(求节点([1]各r阵容卡情况!$F$103:$F$119,[1]各r阵容卡情况!H$103:H$119,$C22)&lt;=0,0,求节点([1]各r阵容卡情况!$F$103:$F$119,[1]各r阵容卡情况!H$103:H$119,$C22)),0)</f>
        <v>1.7525128682873183</v>
      </c>
      <c r="AQ22" s="14">
        <f>IFERROR(IF(求节点([1]各r阵容卡情况!$F$103:$F$119,[1]各r阵容卡情况!I$103:I$119,$C22)&lt;=0,0,求节点([1]各r阵容卡情况!$F$103:$F$119,[1]各r阵容卡情况!I$103:I$119,$C22)),0)</f>
        <v>0</v>
      </c>
      <c r="AR22" s="14">
        <f>IFERROR(IF(求节点([1]各r阵容卡情况!$F$103:$F$119,[1]各r阵容卡情况!J$103:J$119,$C22)&lt;=0,0,求节点([1]各r阵容卡情况!$F$103:$F$119,[1]各r阵容卡情况!J$103:J$119,$C22)),0)</f>
        <v>0</v>
      </c>
      <c r="AS22" s="14">
        <v>0</v>
      </c>
      <c r="AT22" s="14">
        <f>IFERROR(IF(求节点([1]各r阵容卡情况!$F$103:$F$119,[1]各r阵容卡情况!K$103:K$119,$C22)&lt;=0,0,求节点([1]各r阵容卡情况!$F$103:$F$119,[1]各r阵容卡情况!K$103:K$119,$C22)),0)</f>
        <v>3</v>
      </c>
      <c r="AU22" s="14">
        <f>IFERROR(IF(求节点([1]各r阵容卡情况!$F$103:$F$119,[1]各r阵容卡情况!L$103:L$119,$C22)&lt;=0,0,求节点([1]各r阵容卡情况!$F$103:$F$119,[1]各r阵容卡情况!L$103:L$119,$C22)),0)</f>
        <v>4.9559085800087583</v>
      </c>
      <c r="AV22" s="14">
        <f>IFERROR(IF(求节点([1]各r阵容卡情况!$F$103:$F$119,[1]各r阵容卡情况!M$103:M$119,$C22)&lt;=0,0,求节点([1]各r阵容卡情况!$F$103:$F$119,[1]各r阵容卡情况!M$103:M$119,$C22)),0)</f>
        <v>0.42303078881286826</v>
      </c>
      <c r="AW22" s="14">
        <f>IFERROR(IF(求节点([1]各r阵容卡情况!$F$103:$F$119,[1]各r阵容卡情况!N$103:N$119,$C22)&lt;=0,0,求节点([1]各r阵容卡情况!$F$103:$F$119,[1]各r阵容卡情况!N$103:N$119,$C22)),0)</f>
        <v>0</v>
      </c>
      <c r="AX22" s="14">
        <f t="shared" si="15"/>
        <v>0</v>
      </c>
      <c r="AY22" s="14">
        <f t="shared" si="15"/>
        <v>15</v>
      </c>
      <c r="AZ22" s="14">
        <f t="shared" si="15"/>
        <v>30</v>
      </c>
      <c r="BA22" s="14">
        <f t="shared" si="15"/>
        <v>22</v>
      </c>
      <c r="BB22" s="14">
        <f t="shared" si="15"/>
        <v>50</v>
      </c>
      <c r="BC22" s="14">
        <v>0</v>
      </c>
      <c r="BD22" s="14">
        <f>IFERROR(IF(求节点([1]各r阵容卡情况!$F$103:$F$119,[1]各r阵容卡情况!S$103:S$119,$C22)&lt;=0,0,求节点([1]各r阵容卡情况!$F$103:$F$119,[1]各r阵容卡情况!S$103:S$119,$C22)),0)</f>
        <v>0.67999999999999994</v>
      </c>
      <c r="BE22" s="14">
        <f>IFERROR(IF(求节点([1]各r阵容卡情况!$F$103:$F$119,[1]各r阵容卡情况!T$103:T$119,$C22)&lt;=0,0,求节点([1]各r阵容卡情况!$F$103:$F$119,[1]各r阵容卡情况!T$103:T$119,$C22)),0)</f>
        <v>0.67999999999999994</v>
      </c>
      <c r="BF22" s="14">
        <f>IFERROR(IF(求节点([1]各r阵容卡情况!$F$103:$F$119,[1]各r阵容卡情况!U$103:U$119,$C22)&lt;=0,0,求节点([1]各r阵容卡情况!$F$103:$F$119,[1]各r阵容卡情况!U$103:U$119,$C22)),0)</f>
        <v>0.67999999999999994</v>
      </c>
      <c r="BG22" s="14">
        <f>IFERROR(IF(求节点([1]各r阵容卡情况!$F$103:$F$119,[1]各r阵容卡情况!V$103:V$119,$C22)&lt;=0,0,求节点([1]各r阵容卡情况!$F$103:$F$119,[1]各r阵容卡情况!V$103:V$119,$C22)),0)</f>
        <v>0.67999999999999994</v>
      </c>
      <c r="BH22" s="14">
        <f t="shared" si="11"/>
        <v>10</v>
      </c>
      <c r="BI22" s="14">
        <f t="shared" si="11"/>
        <v>10</v>
      </c>
      <c r="BJ22" s="14">
        <f t="shared" si="17"/>
        <v>17</v>
      </c>
      <c r="BK22" s="14">
        <f t="shared" si="18"/>
        <v>17</v>
      </c>
      <c r="BL22" s="14">
        <f t="shared" si="18"/>
        <v>17</v>
      </c>
      <c r="BM22" s="14">
        <v>0</v>
      </c>
      <c r="BN22" s="14">
        <f>IFERROR(IF(求节点([1]各r阵容卡情况!$F$103:$F$119,[1]各r阵容卡情况!AA$103:AA$119,$C22)&lt;=0,0,求节点([1]各r阵容卡情况!$F$103:$F$119,[1]各r阵容卡情况!AA$103:AA$119,$C22)),0)</f>
        <v>0</v>
      </c>
      <c r="BO22" s="14">
        <f>IFERROR(IF(求节点([1]各r阵容卡情况!$F$103:$F$119,[1]各r阵容卡情况!AB$103:AB$119,$C22)&lt;=0,0,求节点([1]各r阵容卡情况!$F$103:$F$119,[1]各r阵容卡情况!AB$103:AB$119,$C22)),0)</f>
        <v>0.75401524077395254</v>
      </c>
      <c r="BP22" s="14">
        <f>IFERROR(IF(求节点([1]各r阵容卡情况!$F$103:$F$119,[1]各r阵容卡情况!AC$103:AC$119,$C22)&lt;=0,0,求节点([1]各r阵容卡情况!$F$103:$F$119,[1]各r阵容卡情况!AC$103:AC$119,$C22)),0)</f>
        <v>0.75401524077395254</v>
      </c>
      <c r="BQ22" s="14">
        <f>IFERROR(IF(求节点([1]各r阵容卡情况!$F$103:$F$119,[1]各r阵容卡情况!AD$103:AD$119,$C22)&lt;=0,0,求节点([1]各r阵容卡情况!$F$103:$F$119,[1]各r阵容卡情况!AD$103:AD$119,$C22)),0)</f>
        <v>0.75401524077395254</v>
      </c>
      <c r="BR22" s="14">
        <f t="shared" si="19"/>
        <v>0</v>
      </c>
      <c r="BS22" s="14">
        <f t="shared" si="19"/>
        <v>0</v>
      </c>
      <c r="BT22" s="14">
        <f t="shared" si="19"/>
        <v>0</v>
      </c>
      <c r="BU22" s="14">
        <f t="shared" si="19"/>
        <v>0</v>
      </c>
      <c r="BV22" s="14">
        <f t="shared" si="19"/>
        <v>0</v>
      </c>
      <c r="CH22" s="27">
        <f t="shared" si="20"/>
        <v>0</v>
      </c>
      <c r="CI22" s="27">
        <f t="shared" si="20"/>
        <v>2.2994642804167724</v>
      </c>
      <c r="CJ22" s="27">
        <f t="shared" si="20"/>
        <v>0.70053571958322747</v>
      </c>
      <c r="CK22" s="27">
        <f t="shared" si="20"/>
        <v>0</v>
      </c>
      <c r="CL22" s="27">
        <f t="shared" si="20"/>
        <v>0</v>
      </c>
    </row>
    <row r="23" spans="3:90" x14ac:dyDescent="0.15">
      <c r="C23" s="14">
        <v>18</v>
      </c>
      <c r="D23" s="14">
        <v>9</v>
      </c>
      <c r="E23" s="32">
        <f>IFERROR(IF(求节点([1]基础状态预期!$D$197:$D$235,[1]基础状态预期!F$197:F$235,$C23)&lt;=0,0,求节点([1]基础状态预期!$D$197:$D$235,[1]基础状态预期!F$197:F$235,$C23)),0)</f>
        <v>0</v>
      </c>
      <c r="F23" s="32">
        <f>IFERROR(IF(求节点([1]基础状态预期!$D$197:$D$235,[1]基础状态预期!G$197:G$235,$C23)&lt;=0,0,求节点([1]基础状态预期!$D$197:$D$235,[1]基础状态预期!G$197:G$235,$C23)),0)</f>
        <v>0</v>
      </c>
      <c r="G23" s="32">
        <f>IFERROR(IF(求节点([1]基础状态预期!$D$197:$D$235,[1]基础状态预期!H$197:H$235,$C23)&lt;=0,0,求节点([1]基础状态预期!$D$197:$D$235,[1]基础状态预期!H$197:H$235,$C23)),0)</f>
        <v>0</v>
      </c>
      <c r="H23" s="32">
        <f>IFERROR(IF(求节点([1]基础状态预期!$D$197:$D$235,[1]基础状态预期!I$197:I$235,$C23)&lt;=0,0,求节点([1]基础状态预期!$D$197:$D$235,[1]基础状态预期!I$197:I$235,$C23)),0)</f>
        <v>6</v>
      </c>
      <c r="I23" s="32">
        <f>IFERROR(IF(求节点([1]基础状态预期!$D$197:$D$235,[1]基础状态预期!J$197:J$235,$C23)&lt;=0,0,求节点([1]基础状态预期!$D$197:$D$235,[1]基础状态预期!J$197:J$235,$C23)),0)</f>
        <v>0</v>
      </c>
      <c r="J23" s="32">
        <f>IFERROR(IF(求节点([1]基础状态预期!$D$197:$D$235,[1]基础状态预期!K$197:K$235,$C23)&lt;=0,0,求节点([1]基础状态预期!$D$197:$D$235,[1]基础状态预期!K$197:K$235,$C23)),0)</f>
        <v>0</v>
      </c>
      <c r="K23" s="32">
        <f>IFERROR(IF(求节点([1]基础状态预期!$D$197:$D$235,[1]基础状态预期!L$197:L$235,$C23)&lt;=0,0,求节点([1]基础状态预期!$D$197:$D$235,[1]基础状态预期!L$197:L$235,$C23)),0)</f>
        <v>0</v>
      </c>
      <c r="L23" s="32">
        <f>IFERROR(IF(求节点([1]基础状态预期!$D$197:$D$235,[1]基础状态预期!M$197:M$235,$C23)&lt;=0,0,求节点([1]基础状态预期!$D$197:$D$235,[1]基础状态预期!M$197:M$235,$C23)),0)</f>
        <v>0</v>
      </c>
      <c r="M23" s="32">
        <f>IFERROR(IF(求节点([1]基础状态预期!$D$197:$D$235,[1]基础状态预期!N$197:N$235,$C23)&lt;=0,0,求节点([1]基础状态预期!$D$197:$D$235,[1]基础状态预期!N$197:N$235,$C23)),0)</f>
        <v>0.48381517969096804</v>
      </c>
      <c r="N23" s="32">
        <f>IFERROR(IF(求节点([1]基础状态预期!$D$197:$D$235,[1]基础状态预期!O$197:O$235,$C23)&lt;=0,0,求节点([1]基础状态预期!$D$197:$D$235,[1]基础状态预期!O$197:O$235,$C23)),0)</f>
        <v>0</v>
      </c>
      <c r="O23" s="14">
        <f t="shared" si="0"/>
        <v>0</v>
      </c>
      <c r="P23" s="14">
        <f t="shared" si="1"/>
        <v>6</v>
      </c>
      <c r="Q23" s="14">
        <f t="shared" si="2"/>
        <v>10</v>
      </c>
      <c r="R23" s="14">
        <f t="shared" si="3"/>
        <v>22</v>
      </c>
      <c r="S23" s="14">
        <f t="shared" si="4"/>
        <v>50</v>
      </c>
      <c r="T23" s="32">
        <f>IFERROR(IF(求节点([1]基础状态预期!$D$197:$D$235,[1]基础状态预期!P$197:P$235,$C23)&lt;=0,0,求节点([1]基础状态预期!$D$197:$D$235,[1]基础状态预期!P$197:P$235,$C23)),0)</f>
        <v>0</v>
      </c>
      <c r="U23" s="32">
        <f>IFERROR(IF(求节点([1]基础状态预期!$D$197:$D$235,[1]基础状态预期!Q$197:Q$235,$C23)&lt;=0,0,求节点([1]基础状态预期!$D$197:$D$235,[1]基础状态预期!Q$197:Q$235,$C23)),0)</f>
        <v>0</v>
      </c>
      <c r="V23" s="32">
        <f>IFERROR(IF(求节点([1]基础状态预期!$D$197:$D$235,[1]基础状态预期!R$197:R$235,$C23)&lt;=0,0,求节点([1]基础状态预期!$D$197:$D$235,[1]基础状态预期!R$197:R$235,$C23)),0)</f>
        <v>0</v>
      </c>
      <c r="W23" s="32">
        <f>IFERROR(IF(求节点([1]基础状态预期!$D$197:$D$235,[1]基础状态预期!S$197:S$235,$C23)&lt;=0,0,求节点([1]基础状态预期!$D$197:$D$235,[1]基础状态预期!S$197:S$235,$C23)),0)</f>
        <v>0.72</v>
      </c>
      <c r="X23" s="32">
        <f>IFERROR(IF(求节点([1]基础状态预期!$D$197:$D$235,[1]基础状态预期!T$197:T$235,$C23)&lt;=0,0,求节点([1]基础状态预期!$D$197:$D$235,[1]基础状态预期!T$197:T$235,$C23)),0)</f>
        <v>0</v>
      </c>
      <c r="Y23" s="32">
        <f>IFERROR(IF(求节点([1]基础状态预期!$D$197:$D$235,[1]基础状态预期!U$197:U$235,$C23)&lt;=0,0,求节点([1]基础状态预期!$D$197:$D$235,[1]基础状态预期!U$197:U$235,$C23)),0)</f>
        <v>0</v>
      </c>
      <c r="Z23" s="32">
        <f>IFERROR(IF(求节点([1]基础状态预期!$D$197:$D$235,[1]基础状态预期!V$197:V$235,$C23)&lt;=0,0,求节点([1]基础状态预期!$D$197:$D$235,[1]基础状态预期!V$197:V$235,$C23)),0)</f>
        <v>0</v>
      </c>
      <c r="AA23" s="32">
        <f>IFERROR(IF(求节点([1]基础状态预期!$D$197:$D$235,[1]基础状态预期!W$197:W$235,$C23)&lt;=0,0,求节点([1]基础状态预期!$D$197:$D$235,[1]基础状态预期!W$197:W$235,$C23)),0)</f>
        <v>0</v>
      </c>
      <c r="AB23" s="32">
        <f>IFERROR(IF(求节点([1]基础状态预期!$D$197:$D$235,[1]基础状态预期!X$197:X$235,$C23)&lt;=0,0,求节点([1]基础状态预期!$D$197:$D$235,[1]基础状态预期!X$197:X$235,$C23)),0)</f>
        <v>36</v>
      </c>
      <c r="AC23" s="32">
        <f>IFERROR(IF(求节点([1]基础状态预期!$D$197:$D$235,[1]基础状态预期!Y$197:Y$235,$C23)&lt;=0,0,求节点([1]基础状态预期!$D$197:$D$235,[1]基础状态预期!Y$197:Y$235,$C23)),0)</f>
        <v>0</v>
      </c>
      <c r="AD23" s="32">
        <f>IFERROR(IF(求节点([1]基础状态预期!$D$197:$D$235,[1]基础状态预期!Z$197:Z$235,$C23)&lt;=0,0,求节点([1]基础状态预期!$D$197:$D$235,[1]基础状态预期!Z$197:Z$235,$C23)),0)</f>
        <v>0</v>
      </c>
      <c r="AE23" s="32">
        <f>IFERROR(IF(求节点([1]基础状态预期!$D$197:$D$235,[1]基础状态预期!AA$197:AA$235,$C23)&lt;=0,0,求节点([1]基础状态预期!$D$197:$D$235,[1]基础状态预期!AA$197:AA$235,$C23)),0)</f>
        <v>0</v>
      </c>
      <c r="AF23" s="32">
        <f>IFERROR(IF(求节点([1]基础状态预期!$D$197:$D$235,[1]基础状态预期!AB$197:AB$235,$C23)&lt;=0,0,求节点([1]基础状态预期!$D$197:$D$235,[1]基础状态预期!AB$197:AB$235,$C23)),0)</f>
        <v>0</v>
      </c>
      <c r="AG23" s="32">
        <f>IFERROR(IF(求节点([1]基础状态预期!$D$197:$D$235,[1]基础状态预期!AC$197:AC$235,$C23)&lt;=0,0,求节点([1]基础状态预期!$D$197:$D$235,[1]基础状态预期!AC$197:AC$235,$C23)),0)</f>
        <v>0.90776550340959572</v>
      </c>
      <c r="AH23" s="32">
        <f>IFERROR(IF(求节点([1]基础状态预期!$D$197:$D$235,[1]基础状态预期!AD$197:AD$235,$C23)&lt;=0,0,求节点([1]基础状态预期!$D$197:$D$235,[1]基础状态预期!AD$197:AD$235,$C23)),0)</f>
        <v>0</v>
      </c>
      <c r="AI23" s="14">
        <f t="shared" si="14"/>
        <v>0</v>
      </c>
      <c r="AJ23" s="14">
        <f t="shared" si="14"/>
        <v>0</v>
      </c>
      <c r="AK23" s="14">
        <f t="shared" si="14"/>
        <v>0</v>
      </c>
      <c r="AL23" s="14">
        <f t="shared" si="14"/>
        <v>0</v>
      </c>
      <c r="AM23" s="14">
        <f t="shared" si="14"/>
        <v>0</v>
      </c>
      <c r="AN23" s="14">
        <v>0</v>
      </c>
      <c r="AO23" s="14">
        <f>IFERROR(IF(求节点([1]各r阵容卡情况!$F$103:$F$119,[1]各r阵容卡情况!G$103:G$119,$C23)&lt;=0,0,求节点([1]各r阵容卡情况!$F$103:$F$119,[1]各r阵容卡情况!G$103:G$119,$C23)),0)</f>
        <v>5.8606398357242213</v>
      </c>
      <c r="AP23" s="14">
        <f>IFERROR(IF(求节点([1]各r阵容卡情况!$F$103:$F$119,[1]各r阵容卡情况!H$103:H$119,$C23)&lt;=0,0,求节点([1]各r阵容卡情况!$F$103:$F$119,[1]各r阵容卡情况!H$103:H$119,$C23)),0)</f>
        <v>1.8606398357242213</v>
      </c>
      <c r="AQ23" s="14">
        <f>IFERROR(IF(求节点([1]各r阵容卡情况!$F$103:$F$119,[1]各r阵容卡情况!I$103:I$119,$C23)&lt;=0,0,求节点([1]各r阵容卡情况!$F$103:$F$119,[1]各r阵容卡情况!I$103:I$119,$C23)),0)</f>
        <v>0</v>
      </c>
      <c r="AR23" s="14">
        <f>IFERROR(IF(求节点([1]各r阵容卡情况!$F$103:$F$119,[1]各r阵容卡情况!J$103:J$119,$C23)&lt;=0,0,求节点([1]各r阵容卡情况!$F$103:$F$119,[1]各r阵容卡情况!J$103:J$119,$C23)),0)</f>
        <v>0</v>
      </c>
      <c r="AS23" s="14">
        <v>0</v>
      </c>
      <c r="AT23" s="14">
        <f>IFERROR(IF(求节点([1]各r阵容卡情况!$F$103:$F$119,[1]各r阵容卡情况!K$103:K$119,$C23)&lt;=0,0,求节点([1]各r阵容卡情况!$F$103:$F$119,[1]各r阵容卡情况!K$103:K$119,$C23)),0)</f>
        <v>3</v>
      </c>
      <c r="AU23" s="14">
        <f>IFERROR(IF(求节点([1]各r阵容卡情况!$F$103:$F$119,[1]各r阵容卡情况!L$103:L$119,$C23)&lt;=0,0,求节点([1]各r阵容卡情况!$F$103:$F$119,[1]各r阵容卡情况!L$103:L$119,$C23)),0)</f>
        <v>5.2800041142981158</v>
      </c>
      <c r="AV23" s="14">
        <f>IFERROR(IF(求节点([1]各r阵容卡情况!$F$103:$F$119,[1]各r阵容卡情况!M$103:M$119,$C23)&lt;=0,0,求节点([1]各r阵容卡情况!$F$103:$F$119,[1]各r阵容卡情况!M$103:M$119,$C23)),0)</f>
        <v>0.48381517969096804</v>
      </c>
      <c r="AW23" s="14">
        <f>IFERROR(IF(求节点([1]各r阵容卡情况!$F$103:$F$119,[1]各r阵容卡情况!N$103:N$119,$C23)&lt;=0,0,求节点([1]各r阵容卡情况!$F$103:$F$119,[1]各r阵容卡情况!N$103:N$119,$C23)),0)</f>
        <v>0</v>
      </c>
      <c r="AX23" s="14">
        <f t="shared" si="15"/>
        <v>0</v>
      </c>
      <c r="AY23" s="14">
        <f t="shared" si="15"/>
        <v>15</v>
      </c>
      <c r="AZ23" s="14">
        <f t="shared" si="15"/>
        <v>35</v>
      </c>
      <c r="BA23" s="14">
        <f t="shared" si="15"/>
        <v>22</v>
      </c>
      <c r="BB23" s="14">
        <f t="shared" si="15"/>
        <v>50</v>
      </c>
      <c r="BC23" s="14">
        <v>0</v>
      </c>
      <c r="BD23" s="14">
        <f>IFERROR(IF(求节点([1]各r阵容卡情况!$F$103:$F$119,[1]各r阵容卡情况!S$103:S$119,$C23)&lt;=0,0,求节点([1]各r阵容卡情况!$F$103:$F$119,[1]各r阵容卡情况!S$103:S$119,$C23)),0)</f>
        <v>0.72</v>
      </c>
      <c r="BE23" s="14">
        <f>IFERROR(IF(求节点([1]各r阵容卡情况!$F$103:$F$119,[1]各r阵容卡情况!T$103:T$119,$C23)&lt;=0,0,求节点([1]各r阵容卡情况!$F$103:$F$119,[1]各r阵容卡情况!T$103:T$119,$C23)),0)</f>
        <v>0.72</v>
      </c>
      <c r="BF23" s="14">
        <f>IFERROR(IF(求节点([1]各r阵容卡情况!$F$103:$F$119,[1]各r阵容卡情况!U$103:U$119,$C23)&lt;=0,0,求节点([1]各r阵容卡情况!$F$103:$F$119,[1]各r阵容卡情况!U$103:U$119,$C23)),0)</f>
        <v>0.72</v>
      </c>
      <c r="BG23" s="14">
        <f>IFERROR(IF(求节点([1]各r阵容卡情况!$F$103:$F$119,[1]各r阵容卡情况!V$103:V$119,$C23)&lt;=0,0,求节点([1]各r阵容卡情况!$F$103:$F$119,[1]各r阵容卡情况!V$103:V$119,$C23)),0)</f>
        <v>0.72</v>
      </c>
      <c r="BH23" s="14">
        <f t="shared" si="11"/>
        <v>10</v>
      </c>
      <c r="BI23" s="14">
        <f t="shared" si="11"/>
        <v>10</v>
      </c>
      <c r="BJ23" s="14">
        <f t="shared" si="17"/>
        <v>18</v>
      </c>
      <c r="BK23" s="14">
        <f t="shared" si="18"/>
        <v>18</v>
      </c>
      <c r="BL23" s="14">
        <f t="shared" si="18"/>
        <v>18</v>
      </c>
      <c r="BM23" s="14">
        <v>0</v>
      </c>
      <c r="BN23" s="14">
        <f>IFERROR(IF(求节点([1]各r阵容卡情况!$F$103:$F$119,[1]各r阵容卡情况!AA$103:AA$119,$C23)&lt;=0,0,求节点([1]各r阵容卡情况!$F$103:$F$119,[1]各r阵容卡情况!AA$103:AA$119,$C23)),0)</f>
        <v>0</v>
      </c>
      <c r="BO23" s="14">
        <f>IFERROR(IF(求节点([1]各r阵容卡情况!$F$103:$F$119,[1]各r阵容卡情况!AB$103:AB$119,$C23)&lt;=0,0,求节点([1]各r阵容卡情况!$F$103:$F$119,[1]各r阵容卡情况!AB$103:AB$119,$C23)),0)</f>
        <v>0.86148582264520512</v>
      </c>
      <c r="BP23" s="14">
        <f>IFERROR(IF(求节点([1]各r阵容卡情况!$F$103:$F$119,[1]各r阵容卡情况!AC$103:AC$119,$C23)&lt;=0,0,求节点([1]各r阵容卡情况!$F$103:$F$119,[1]各r阵容卡情况!AC$103:AC$119,$C23)),0)</f>
        <v>0.86148582264520512</v>
      </c>
      <c r="BQ23" s="14">
        <f>IFERROR(IF(求节点([1]各r阵容卡情况!$F$103:$F$119,[1]各r阵容卡情况!AD$103:AD$119,$C23)&lt;=0,0,求节点([1]各r阵容卡情况!$F$103:$F$119,[1]各r阵容卡情况!AD$103:AD$119,$C23)),0)</f>
        <v>0.86148582264520512</v>
      </c>
      <c r="BR23" s="14">
        <f t="shared" si="19"/>
        <v>0</v>
      </c>
      <c r="BS23" s="14">
        <f t="shared" si="19"/>
        <v>0</v>
      </c>
      <c r="BT23" s="14">
        <f t="shared" si="19"/>
        <v>0</v>
      </c>
      <c r="BU23" s="14">
        <f t="shared" si="19"/>
        <v>0</v>
      </c>
      <c r="BV23" s="14">
        <f t="shared" si="19"/>
        <v>0</v>
      </c>
      <c r="CH23" s="27">
        <f t="shared" si="20"/>
        <v>0</v>
      </c>
      <c r="CI23" s="27">
        <f t="shared" si="20"/>
        <v>2.2770732644469094</v>
      </c>
      <c r="CJ23" s="27">
        <f t="shared" si="20"/>
        <v>0.72292673555309073</v>
      </c>
      <c r="CK23" s="27">
        <f t="shared" si="20"/>
        <v>0</v>
      </c>
      <c r="CL23" s="27">
        <f t="shared" si="20"/>
        <v>0</v>
      </c>
    </row>
    <row r="24" spans="3:90" x14ac:dyDescent="0.15">
      <c r="C24" s="14">
        <v>19</v>
      </c>
      <c r="D24" s="14">
        <v>10</v>
      </c>
      <c r="E24" s="32">
        <f>IFERROR(IF(求节点([1]基础状态预期!$D$197:$D$235,[1]基础状态预期!F$197:F$235,$C24)&lt;=0,0,求节点([1]基础状态预期!$D$197:$D$235,[1]基础状态预期!F$197:F$235,$C24)),0)</f>
        <v>0</v>
      </c>
      <c r="F24" s="32">
        <f>IFERROR(IF(求节点([1]基础状态预期!$D$197:$D$235,[1]基础状态预期!G$197:G$235,$C24)&lt;=0,0,求节点([1]基础状态预期!$D$197:$D$235,[1]基础状态预期!G$197:G$235,$C24)),0)</f>
        <v>0</v>
      </c>
      <c r="G24" s="32">
        <f>IFERROR(IF(求节点([1]基础状态预期!$D$197:$D$235,[1]基础状态预期!H$197:H$235,$C24)&lt;=0,0,求节点([1]基础状态预期!$D$197:$D$235,[1]基础状态预期!H$197:H$235,$C24)),0)</f>
        <v>0</v>
      </c>
      <c r="H24" s="32">
        <f>IFERROR(IF(求节点([1]基础状态预期!$D$197:$D$235,[1]基础状态预期!I$197:I$235,$C24)&lt;=0,0,求节点([1]基础状态预期!$D$197:$D$235,[1]基础状态预期!I$197:I$235,$C24)),0)</f>
        <v>6</v>
      </c>
      <c r="I24" s="32">
        <f>IFERROR(IF(求节点([1]基础状态预期!$D$197:$D$235,[1]基础状态预期!J$197:J$235,$C24)&lt;=0,0,求节点([1]基础状态预期!$D$197:$D$235,[1]基础状态预期!J$197:J$235,$C24)),0)</f>
        <v>0</v>
      </c>
      <c r="J24" s="32">
        <f>IFERROR(IF(求节点([1]基础状态预期!$D$197:$D$235,[1]基础状态预期!K$197:K$235,$C24)&lt;=0,0,求节点([1]基础状态预期!$D$197:$D$235,[1]基础状态预期!K$197:K$235,$C24)),0)</f>
        <v>0</v>
      </c>
      <c r="K24" s="32">
        <f>IFERROR(IF(求节点([1]基础状态预期!$D$197:$D$235,[1]基础状态预期!L$197:L$235,$C24)&lt;=0,0,求节点([1]基础状态预期!$D$197:$D$235,[1]基础状态预期!L$197:L$235,$C24)),0)</f>
        <v>0</v>
      </c>
      <c r="L24" s="32">
        <f>IFERROR(IF(求节点([1]基础状态预期!$D$197:$D$235,[1]基础状态预期!M$197:M$235,$C24)&lt;=0,0,求节点([1]基础状态预期!$D$197:$D$235,[1]基础状态预期!M$197:M$235,$C24)),0)</f>
        <v>0</v>
      </c>
      <c r="M24" s="32">
        <f>IFERROR(IF(求节点([1]基础状态预期!$D$197:$D$235,[1]基础状态预期!N$197:N$235,$C24)&lt;=0,0,求节点([1]基础状态预期!$D$197:$D$235,[1]基础状态预期!N$197:N$235,$C24)),0)</f>
        <v>0.54459957056906783</v>
      </c>
      <c r="N24" s="32">
        <f>IFERROR(IF(求节点([1]基础状态预期!$D$197:$D$235,[1]基础状态预期!O$197:O$235,$C24)&lt;=0,0,求节点([1]基础状态预期!$D$197:$D$235,[1]基础状态预期!O$197:O$235,$C24)),0)</f>
        <v>0</v>
      </c>
      <c r="O24" s="14">
        <f t="shared" si="0"/>
        <v>0</v>
      </c>
      <c r="P24" s="14">
        <f t="shared" si="1"/>
        <v>6</v>
      </c>
      <c r="Q24" s="14">
        <f t="shared" si="2"/>
        <v>10</v>
      </c>
      <c r="R24" s="14">
        <f t="shared" si="3"/>
        <v>22</v>
      </c>
      <c r="S24" s="14">
        <f t="shared" si="4"/>
        <v>50</v>
      </c>
      <c r="T24" s="32">
        <f>IFERROR(IF(求节点([1]基础状态预期!$D$197:$D$235,[1]基础状态预期!P$197:P$235,$C24)&lt;=0,0,求节点([1]基础状态预期!$D$197:$D$235,[1]基础状态预期!P$197:P$235,$C24)),0)</f>
        <v>0</v>
      </c>
      <c r="U24" s="32">
        <f>IFERROR(IF(求节点([1]基础状态预期!$D$197:$D$235,[1]基础状态预期!Q$197:Q$235,$C24)&lt;=0,0,求节点([1]基础状态预期!$D$197:$D$235,[1]基础状态预期!Q$197:Q$235,$C24)),0)</f>
        <v>0</v>
      </c>
      <c r="V24" s="32">
        <f>IFERROR(IF(求节点([1]基础状态预期!$D$197:$D$235,[1]基础状态预期!R$197:R$235,$C24)&lt;=0,0,求节点([1]基础状态预期!$D$197:$D$235,[1]基础状态预期!R$197:R$235,$C24)),0)</f>
        <v>0</v>
      </c>
      <c r="W24" s="32">
        <f>IFERROR(IF(求节点([1]基础状态预期!$D$197:$D$235,[1]基础状态预期!S$197:S$235,$C24)&lt;=0,0,求节点([1]基础状态预期!$D$197:$D$235,[1]基础状态预期!S$197:S$235,$C24)),0)</f>
        <v>0.76</v>
      </c>
      <c r="X24" s="32">
        <f>IFERROR(IF(求节点([1]基础状态预期!$D$197:$D$235,[1]基础状态预期!T$197:T$235,$C24)&lt;=0,0,求节点([1]基础状态预期!$D$197:$D$235,[1]基础状态预期!T$197:T$235,$C24)),0)</f>
        <v>0</v>
      </c>
      <c r="Y24" s="32">
        <f>IFERROR(IF(求节点([1]基础状态预期!$D$197:$D$235,[1]基础状态预期!U$197:U$235,$C24)&lt;=0,0,求节点([1]基础状态预期!$D$197:$D$235,[1]基础状态预期!U$197:U$235,$C24)),0)</f>
        <v>0</v>
      </c>
      <c r="Z24" s="32">
        <f>IFERROR(IF(求节点([1]基础状态预期!$D$197:$D$235,[1]基础状态预期!V$197:V$235,$C24)&lt;=0,0,求节点([1]基础状态预期!$D$197:$D$235,[1]基础状态预期!V$197:V$235,$C24)),0)</f>
        <v>0</v>
      </c>
      <c r="AA24" s="32">
        <f>IFERROR(IF(求节点([1]基础状态预期!$D$197:$D$235,[1]基础状态预期!W$197:W$235,$C24)&lt;=0,0,求节点([1]基础状态预期!$D$197:$D$235,[1]基础状态预期!W$197:W$235,$C24)),0)</f>
        <v>0</v>
      </c>
      <c r="AB24" s="32">
        <f>IFERROR(IF(求节点([1]基础状态预期!$D$197:$D$235,[1]基础状态预期!X$197:X$235,$C24)&lt;=0,0,求节点([1]基础状态预期!$D$197:$D$235,[1]基础状态预期!X$197:X$235,$C24)),0)</f>
        <v>38</v>
      </c>
      <c r="AC24" s="32">
        <f>IFERROR(IF(求节点([1]基础状态预期!$D$197:$D$235,[1]基础状态预期!Y$197:Y$235,$C24)&lt;=0,0,求节点([1]基础状态预期!$D$197:$D$235,[1]基础状态预期!Y$197:Y$235,$C24)),0)</f>
        <v>0</v>
      </c>
      <c r="AD24" s="32">
        <f>IFERROR(IF(求节点([1]基础状态预期!$D$197:$D$235,[1]基础状态预期!Z$197:Z$235,$C24)&lt;=0,0,求节点([1]基础状态预期!$D$197:$D$235,[1]基础状态预期!Z$197:Z$235,$C24)),0)</f>
        <v>0</v>
      </c>
      <c r="AE24" s="32">
        <f>IFERROR(IF(求节点([1]基础状态预期!$D$197:$D$235,[1]基础状态预期!AA$197:AA$235,$C24)&lt;=0,0,求节点([1]基础状态预期!$D$197:$D$235,[1]基础状态预期!AA$197:AA$235,$C24)),0)</f>
        <v>0</v>
      </c>
      <c r="AF24" s="32">
        <f>IFERROR(IF(求节点([1]基础状态预期!$D$197:$D$235,[1]基础状态预期!AB$197:AB$235,$C24)&lt;=0,0,求节点([1]基础状态预期!$D$197:$D$235,[1]基础状态预期!AB$197:AB$235,$C24)),0)</f>
        <v>0</v>
      </c>
      <c r="AG24" s="32">
        <f>IFERROR(IF(求节点([1]基础状态预期!$D$197:$D$235,[1]基础状态预期!AC$197:AC$235,$C24)&lt;=0,0,求节点([1]基础状态预期!$D$197:$D$235,[1]基础状态预期!AC$197:AC$235,$C24)),0)</f>
        <v>0.9793285390964237</v>
      </c>
      <c r="AH24" s="32">
        <f>IFERROR(IF(求节点([1]基础状态预期!$D$197:$D$235,[1]基础状态预期!AD$197:AD$235,$C24)&lt;=0,0,求节点([1]基础状态预期!$D$197:$D$235,[1]基础状态预期!AD$197:AD$235,$C24)),0)</f>
        <v>0</v>
      </c>
      <c r="AI24" s="14">
        <f t="shared" si="14"/>
        <v>0</v>
      </c>
      <c r="AJ24" s="14">
        <f t="shared" si="14"/>
        <v>0</v>
      </c>
      <c r="AK24" s="14">
        <f t="shared" si="14"/>
        <v>0</v>
      </c>
      <c r="AL24" s="14">
        <f t="shared" si="14"/>
        <v>0</v>
      </c>
      <c r="AM24" s="14">
        <f t="shared" si="14"/>
        <v>0</v>
      </c>
      <c r="AN24" s="14">
        <v>0</v>
      </c>
      <c r="AO24" s="14">
        <f>IFERROR(IF(求节点([1]各r阵容卡情况!$F$103:$F$119,[1]各r阵容卡情况!G$103:G$119,$C24)&lt;=0,0,求节点([1]各r阵容卡情况!$F$103:$F$119,[1]各r阵容卡情况!G$103:G$119,$C24)),0)</f>
        <v>5.9687668031611238</v>
      </c>
      <c r="AP24" s="14">
        <f>IFERROR(IF(求节点([1]各r阵容卡情况!$F$103:$F$119,[1]各r阵容卡情况!H$103:H$119,$C24)&lt;=0,0,求节点([1]各r阵容卡情况!$F$103:$F$119,[1]各r阵容卡情况!H$103:H$119,$C24)),0)</f>
        <v>1.9687668031611241</v>
      </c>
      <c r="AQ24" s="14">
        <f>IFERROR(IF(求节点([1]各r阵容卡情况!$F$103:$F$119,[1]各r阵容卡情况!I$103:I$119,$C24)&lt;=0,0,求节点([1]各r阵容卡情况!$F$103:$F$119,[1]各r阵容卡情况!I$103:I$119,$C24)),0)</f>
        <v>0</v>
      </c>
      <c r="AR24" s="14">
        <f>IFERROR(IF(求节点([1]各r阵容卡情况!$F$103:$F$119,[1]各r阵容卡情况!J$103:J$119,$C24)&lt;=0,0,求节点([1]各r阵容卡情况!$F$103:$F$119,[1]各r阵容卡情况!J$103:J$119,$C24)),0)</f>
        <v>0</v>
      </c>
      <c r="AS24" s="14">
        <v>0</v>
      </c>
      <c r="AT24" s="14">
        <f>IFERROR(IF(求节点([1]各r阵容卡情况!$F$103:$F$119,[1]各r阵容卡情况!K$103:K$119,$C24)&lt;=0,0,求节点([1]各r阵容卡情况!$F$103:$F$119,[1]各r阵容卡情况!K$103:K$119,$C24)),0)</f>
        <v>3</v>
      </c>
      <c r="AU24" s="14">
        <f>IFERROR(IF(求节点([1]各r阵容卡情况!$F$103:$F$119,[1]各r阵容卡情况!L$103:L$119,$C24)&lt;=0,0,求节点([1]各r阵容卡情况!$F$103:$F$119,[1]各r阵容卡情况!L$103:L$119,$C24)),0)</f>
        <v>5.6040996485874714</v>
      </c>
      <c r="AV24" s="14">
        <f>IFERROR(IF(求节点([1]各r阵容卡情况!$F$103:$F$119,[1]各r阵容卡情况!M$103:M$119,$C24)&lt;=0,0,求节点([1]各r阵容卡情况!$F$103:$F$119,[1]各r阵容卡情况!M$103:M$119,$C24)),0)</f>
        <v>0.54459957056906783</v>
      </c>
      <c r="AW24" s="14">
        <f>IFERROR(IF(求节点([1]各r阵容卡情况!$F$103:$F$119,[1]各r阵容卡情况!N$103:N$119,$C24)&lt;=0,0,求节点([1]各r阵容卡情况!$F$103:$F$119,[1]各r阵容卡情况!N$103:N$119,$C24)),0)</f>
        <v>0</v>
      </c>
      <c r="AX24" s="14">
        <f t="shared" si="15"/>
        <v>0</v>
      </c>
      <c r="AY24" s="14">
        <f t="shared" si="15"/>
        <v>15</v>
      </c>
      <c r="AZ24" s="14">
        <f t="shared" si="15"/>
        <v>35</v>
      </c>
      <c r="BA24" s="14">
        <f t="shared" si="15"/>
        <v>22</v>
      </c>
      <c r="BB24" s="14">
        <f t="shared" si="15"/>
        <v>50</v>
      </c>
      <c r="BC24" s="14">
        <v>0</v>
      </c>
      <c r="BD24" s="14">
        <f>IFERROR(IF(求节点([1]各r阵容卡情况!$F$103:$F$119,[1]各r阵容卡情况!S$103:S$119,$C24)&lt;=0,0,求节点([1]各r阵容卡情况!$F$103:$F$119,[1]各r阵容卡情况!S$103:S$119,$C24)),0)</f>
        <v>0.76</v>
      </c>
      <c r="BE24" s="14">
        <f>IFERROR(IF(求节点([1]各r阵容卡情况!$F$103:$F$119,[1]各r阵容卡情况!T$103:T$119,$C24)&lt;=0,0,求节点([1]各r阵容卡情况!$F$103:$F$119,[1]各r阵容卡情况!T$103:T$119,$C24)),0)</f>
        <v>0.76</v>
      </c>
      <c r="BF24" s="14">
        <f>IFERROR(IF(求节点([1]各r阵容卡情况!$F$103:$F$119,[1]各r阵容卡情况!U$103:U$119,$C24)&lt;=0,0,求节点([1]各r阵容卡情况!$F$103:$F$119,[1]各r阵容卡情况!U$103:U$119,$C24)),0)</f>
        <v>0.76</v>
      </c>
      <c r="BG24" s="14">
        <f>IFERROR(IF(求节点([1]各r阵容卡情况!$F$103:$F$119,[1]各r阵容卡情况!V$103:V$119,$C24)&lt;=0,0,求节点([1]各r阵容卡情况!$F$103:$F$119,[1]各r阵容卡情况!V$103:V$119,$C24)),0)</f>
        <v>0.76</v>
      </c>
      <c r="BH24" s="14">
        <f t="shared" si="11"/>
        <v>10</v>
      </c>
      <c r="BI24" s="14">
        <f t="shared" si="11"/>
        <v>10</v>
      </c>
      <c r="BJ24" s="14">
        <f t="shared" si="17"/>
        <v>19</v>
      </c>
      <c r="BK24" s="14">
        <f t="shared" si="18"/>
        <v>19</v>
      </c>
      <c r="BL24" s="14">
        <f t="shared" si="18"/>
        <v>19</v>
      </c>
      <c r="BM24" s="14">
        <v>0</v>
      </c>
      <c r="BN24" s="14">
        <f>IFERROR(IF(求节点([1]各r阵容卡情况!$F$103:$F$119,[1]各r阵容卡情况!AA$103:AA$119,$C24)&lt;=0,0,求节点([1]各r阵容卡情况!$F$103:$F$119,[1]各r阵容卡情况!AA$103:AA$119,$C24)),0)</f>
        <v>0</v>
      </c>
      <c r="BO24" s="14">
        <f>IFERROR(IF(求节点([1]各r阵容卡情况!$F$103:$F$119,[1]各r阵容卡情况!AB$103:AB$119,$C24)&lt;=0,0,求节点([1]各r阵容卡情况!$F$103:$F$119,[1]各r阵容卡情况!AB$103:AB$119,$C24)),0)</f>
        <v>0.9689564045164577</v>
      </c>
      <c r="BP24" s="14">
        <f>IFERROR(IF(求节点([1]各r阵容卡情况!$F$103:$F$119,[1]各r阵容卡情况!AC$103:AC$119,$C24)&lt;=0,0,求节点([1]各r阵容卡情况!$F$103:$F$119,[1]各r阵容卡情况!AC$103:AC$119,$C24)),0)</f>
        <v>0.9689564045164577</v>
      </c>
      <c r="BQ24" s="14">
        <f>IFERROR(IF(求节点([1]各r阵容卡情况!$F$103:$F$119,[1]各r阵容卡情况!AD$103:AD$119,$C24)&lt;=0,0,求节点([1]各r阵容卡情况!$F$103:$F$119,[1]各r阵容卡情况!AD$103:AD$119,$C24)),0)</f>
        <v>0.9689564045164577</v>
      </c>
      <c r="BR24" s="14">
        <f t="shared" si="19"/>
        <v>0</v>
      </c>
      <c r="BS24" s="14">
        <f t="shared" si="19"/>
        <v>0</v>
      </c>
      <c r="BT24" s="14">
        <f t="shared" si="19"/>
        <v>0</v>
      </c>
      <c r="BU24" s="14">
        <f t="shared" si="19"/>
        <v>0</v>
      </c>
      <c r="BV24" s="14">
        <f t="shared" si="19"/>
        <v>0</v>
      </c>
      <c r="CH24" s="27">
        <f t="shared" si="20"/>
        <v>0</v>
      </c>
      <c r="CI24" s="27">
        <f t="shared" si="20"/>
        <v>3.0078697485611903</v>
      </c>
      <c r="CJ24" s="27">
        <f t="shared" si="20"/>
        <v>0.99213025143881006</v>
      </c>
      <c r="CK24" s="27">
        <f t="shared" si="20"/>
        <v>0</v>
      </c>
      <c r="CL24" s="27">
        <f t="shared" si="20"/>
        <v>0</v>
      </c>
    </row>
    <row r="25" spans="3:90" x14ac:dyDescent="0.15">
      <c r="C25" s="14">
        <v>20</v>
      </c>
      <c r="D25" s="14">
        <v>10</v>
      </c>
      <c r="E25" s="32">
        <f>IFERROR(IF(求节点([1]基础状态预期!$D$197:$D$235,[1]基础状态预期!F$197:F$235,$C25)&lt;=0,0,求节点([1]基础状态预期!$D$197:$D$235,[1]基础状态预期!F$197:F$235,$C25)),0)</f>
        <v>0</v>
      </c>
      <c r="F25" s="32">
        <f>IFERROR(IF(求节点([1]基础状态预期!$D$197:$D$235,[1]基础状态预期!G$197:G$235,$C25)&lt;=0,0,求节点([1]基础状态预期!$D$197:$D$235,[1]基础状态预期!G$197:G$235,$C25)),0)</f>
        <v>0</v>
      </c>
      <c r="G25" s="32">
        <f>IFERROR(IF(求节点([1]基础状态预期!$D$197:$D$235,[1]基础状态预期!H$197:H$235,$C25)&lt;=0,0,求节点([1]基础状态预期!$D$197:$D$235,[1]基础状态预期!H$197:H$235,$C25)),0)</f>
        <v>0</v>
      </c>
      <c r="H25" s="32">
        <f>IFERROR(IF(求节点([1]基础状态预期!$D$197:$D$235,[1]基础状态预期!I$197:I$235,$C25)&lt;=0,0,求节点([1]基础状态预期!$D$197:$D$235,[1]基础状态预期!I$197:I$235,$C25)),0)</f>
        <v>6</v>
      </c>
      <c r="I25" s="32">
        <f>IFERROR(IF(求节点([1]基础状态预期!$D$197:$D$235,[1]基础状态预期!J$197:J$235,$C25)&lt;=0,0,求节点([1]基础状态预期!$D$197:$D$235,[1]基础状态预期!J$197:J$235,$C25)),0)</f>
        <v>0</v>
      </c>
      <c r="J25" s="32">
        <f>IFERROR(IF(求节点([1]基础状态预期!$D$197:$D$235,[1]基础状态预期!K$197:K$235,$C25)&lt;=0,0,求节点([1]基础状态预期!$D$197:$D$235,[1]基础状态预期!K$197:K$235,$C25)),0)</f>
        <v>0</v>
      </c>
      <c r="K25" s="32">
        <f>IFERROR(IF(求节点([1]基础状态预期!$D$197:$D$235,[1]基础状态预期!L$197:L$235,$C25)&lt;=0,0,求节点([1]基础状态预期!$D$197:$D$235,[1]基础状态预期!L$197:L$235,$C25)),0)</f>
        <v>0</v>
      </c>
      <c r="L25" s="32">
        <f>IFERROR(IF(求节点([1]基础状态预期!$D$197:$D$235,[1]基础状态预期!M$197:M$235,$C25)&lt;=0,0,求节点([1]基础状态预期!$D$197:$D$235,[1]基础状态预期!M$197:M$235,$C25)),0)</f>
        <v>0</v>
      </c>
      <c r="M25" s="32">
        <f>IFERROR(IF(求节点([1]基础状态预期!$D$197:$D$235,[1]基础状态预期!N$197:N$235,$C25)&lt;=0,0,求节点([1]基础状态预期!$D$197:$D$235,[1]基础状态预期!N$197:N$235,$C25)),0)</f>
        <v>0.64564126329733618</v>
      </c>
      <c r="N25" s="32">
        <f>IFERROR(IF(求节点([1]基础状态预期!$D$197:$D$235,[1]基础状态预期!O$197:O$235,$C25)&lt;=0,0,求节点([1]基础状态预期!$D$197:$D$235,[1]基础状态预期!O$197:O$235,$C25)),0)</f>
        <v>0</v>
      </c>
      <c r="O25" s="14">
        <f t="shared" si="0"/>
        <v>0</v>
      </c>
      <c r="P25" s="14">
        <f t="shared" si="1"/>
        <v>6</v>
      </c>
      <c r="Q25" s="14">
        <f t="shared" si="2"/>
        <v>10</v>
      </c>
      <c r="R25" s="14">
        <f t="shared" si="3"/>
        <v>22</v>
      </c>
      <c r="S25" s="14">
        <f t="shared" si="4"/>
        <v>50</v>
      </c>
      <c r="T25" s="32">
        <f>IFERROR(IF(求节点([1]基础状态预期!$D$197:$D$235,[1]基础状态预期!P$197:P$235,$C25)&lt;=0,0,求节点([1]基础状态预期!$D$197:$D$235,[1]基础状态预期!P$197:P$235,$C25)),0)</f>
        <v>0</v>
      </c>
      <c r="U25" s="32">
        <f>IFERROR(IF(求节点([1]基础状态预期!$D$197:$D$235,[1]基础状态预期!Q$197:Q$235,$C25)&lt;=0,0,求节点([1]基础状态预期!$D$197:$D$235,[1]基础状态预期!Q$197:Q$235,$C25)),0)</f>
        <v>0</v>
      </c>
      <c r="V25" s="32">
        <f>IFERROR(IF(求节点([1]基础状态预期!$D$197:$D$235,[1]基础状态预期!R$197:R$235,$C25)&lt;=0,0,求节点([1]基础状态预期!$D$197:$D$235,[1]基础状态预期!R$197:R$235,$C25)),0)</f>
        <v>0</v>
      </c>
      <c r="W25" s="32">
        <f>IFERROR(IF(求节点([1]基础状态预期!$D$197:$D$235,[1]基础状态预期!S$197:S$235,$C25)&lt;=0,0,求节点([1]基础状态预期!$D$197:$D$235,[1]基础状态预期!S$197:S$235,$C25)),0)</f>
        <v>0.8</v>
      </c>
      <c r="X25" s="32">
        <f>IFERROR(IF(求节点([1]基础状态预期!$D$197:$D$235,[1]基础状态预期!T$197:T$235,$C25)&lt;=0,0,求节点([1]基础状态预期!$D$197:$D$235,[1]基础状态预期!T$197:T$235,$C25)),0)</f>
        <v>0</v>
      </c>
      <c r="Y25" s="32">
        <f>IFERROR(IF(求节点([1]基础状态预期!$D$197:$D$235,[1]基础状态预期!U$197:U$235,$C25)&lt;=0,0,求节点([1]基础状态预期!$D$197:$D$235,[1]基础状态预期!U$197:U$235,$C25)),0)</f>
        <v>0</v>
      </c>
      <c r="Z25" s="32">
        <f>IFERROR(IF(求节点([1]基础状态预期!$D$197:$D$235,[1]基础状态预期!V$197:V$235,$C25)&lt;=0,0,求节点([1]基础状态预期!$D$197:$D$235,[1]基础状态预期!V$197:V$235,$C25)),0)</f>
        <v>0</v>
      </c>
      <c r="AA25" s="32">
        <f>IFERROR(IF(求节点([1]基础状态预期!$D$197:$D$235,[1]基础状态预期!W$197:W$235,$C25)&lt;=0,0,求节点([1]基础状态预期!$D$197:$D$235,[1]基础状态预期!W$197:W$235,$C25)),0)</f>
        <v>0</v>
      </c>
      <c r="AB25" s="32">
        <f>IFERROR(IF(求节点([1]基础状态预期!$D$197:$D$235,[1]基础状态预期!X$197:X$235,$C25)&lt;=0,0,求节点([1]基础状态预期!$D$197:$D$235,[1]基础状态预期!X$197:X$235,$C25)),0)</f>
        <v>40</v>
      </c>
      <c r="AC25" s="32">
        <f>IFERROR(IF(求节点([1]基础状态预期!$D$197:$D$235,[1]基础状态预期!Y$197:Y$235,$C25)&lt;=0,0,求节点([1]基础状态预期!$D$197:$D$235,[1]基础状态预期!Y$197:Y$235,$C25)),0)</f>
        <v>0</v>
      </c>
      <c r="AD25" s="32">
        <f>IFERROR(IF(求节点([1]基础状态预期!$D$197:$D$235,[1]基础状态预期!Z$197:Z$235,$C25)&lt;=0,0,求节点([1]基础状态预期!$D$197:$D$235,[1]基础状态预期!Z$197:Z$235,$C25)),0)</f>
        <v>0</v>
      </c>
      <c r="AE25" s="32">
        <f>IFERROR(IF(求节点([1]基础状态预期!$D$197:$D$235,[1]基础状态预期!AA$197:AA$235,$C25)&lt;=0,0,求节点([1]基础状态预期!$D$197:$D$235,[1]基础状态预期!AA$197:AA$235,$C25)),0)</f>
        <v>0</v>
      </c>
      <c r="AF25" s="32">
        <f>IFERROR(IF(求节点([1]基础状态预期!$D$197:$D$235,[1]基础状态预期!AB$197:AB$235,$C25)&lt;=0,0,求节点([1]基础状态预期!$D$197:$D$235,[1]基础状态预期!AB$197:AB$235,$C25)),0)</f>
        <v>0</v>
      </c>
      <c r="AG25" s="32">
        <f>IFERROR(IF(求节点([1]基础状态预期!$D$197:$D$235,[1]基础状态预期!AC$197:AC$235,$C25)&lt;=0,0,求节点([1]基础状态预期!$D$197:$D$235,[1]基础状态预期!AC$197:AC$235,$C25)),0)</f>
        <v>1.0049260314568056</v>
      </c>
      <c r="AH25" s="32">
        <f>IFERROR(IF(求节点([1]基础状态预期!$D$197:$D$235,[1]基础状态预期!AD$197:AD$235,$C25)&lt;=0,0,求节点([1]基础状态预期!$D$197:$D$235,[1]基础状态预期!AD$197:AD$235,$C25)),0)</f>
        <v>0</v>
      </c>
      <c r="AI25" s="14">
        <f t="shared" si="14"/>
        <v>0</v>
      </c>
      <c r="AJ25" s="14">
        <f t="shared" si="14"/>
        <v>0</v>
      </c>
      <c r="AK25" s="14">
        <f t="shared" si="14"/>
        <v>0</v>
      </c>
      <c r="AL25" s="14">
        <f t="shared" si="14"/>
        <v>10</v>
      </c>
      <c r="AM25" s="14">
        <f t="shared" si="14"/>
        <v>0</v>
      </c>
      <c r="AN25" s="14">
        <v>0</v>
      </c>
      <c r="AO25" s="14">
        <f>IFERROR(IF(求节点([1]各r阵容卡情况!$F$103:$F$119,[1]各r阵容卡情况!G$103:G$119,$C25)&lt;=0,0,求节点([1]各r阵容卡情况!$F$103:$F$119,[1]各r阵容卡情况!G$103:G$119,$C25)),0)</f>
        <v>6</v>
      </c>
      <c r="AP25" s="14">
        <f>IFERROR(IF(求节点([1]各r阵容卡情况!$F$103:$F$119,[1]各r阵容卡情况!H$103:H$119,$C25)&lt;=0,0,求节点([1]各r阵容卡情况!$F$103:$F$119,[1]各r阵容卡情况!H$103:H$119,$C25)),0)</f>
        <v>2.1810496013530432</v>
      </c>
      <c r="AQ25" s="14">
        <f>IFERROR(IF(求节点([1]各r阵容卡情况!$F$103:$F$119,[1]各r阵容卡情况!I$103:I$119,$C25)&lt;=0,0,求节点([1]各r阵容卡情况!$F$103:$F$119,[1]各r阵容卡情况!I$103:I$119,$C25)),0)</f>
        <v>0</v>
      </c>
      <c r="AR25" s="14">
        <f>IFERROR(IF(求节点([1]各r阵容卡情况!$F$103:$F$119,[1]各r阵容卡情况!J$103:J$119,$C25)&lt;=0,0,求节点([1]各r阵容卡情况!$F$103:$F$119,[1]各r阵容卡情况!J$103:J$119,$C25)),0)</f>
        <v>0</v>
      </c>
      <c r="AS25" s="14">
        <v>0</v>
      </c>
      <c r="AT25" s="14">
        <f>IFERROR(IF(求节点([1]各r阵容卡情况!$F$103:$F$119,[1]各r阵容卡情况!K$103:K$119,$C25)&lt;=0,0,求节点([1]各r阵容卡情况!$F$103:$F$119,[1]各r阵容卡情况!K$103:K$119,$C25)),0)</f>
        <v>3</v>
      </c>
      <c r="AU25" s="14">
        <f>IFERROR(IF(求节点([1]各r阵容卡情况!$F$103:$F$119,[1]各r阵容卡情况!L$103:L$119,$C25)&lt;=0,0,求节点([1]各r阵容卡情况!$F$103:$F$119,[1]各r阵容卡情况!L$103:L$119,$C25)),0)</f>
        <v>5.7250809342901441</v>
      </c>
      <c r="AV25" s="14">
        <f>IFERROR(IF(求节点([1]各r阵容卡情况!$F$103:$F$119,[1]各r阵容卡情况!M$103:M$119,$C25)&lt;=0,0,求节点([1]各r阵容卡情况!$F$103:$F$119,[1]各r阵容卡情况!M$103:M$119,$C25)),0)</f>
        <v>0.64564126329733618</v>
      </c>
      <c r="AW25" s="14">
        <f>IFERROR(IF(求节点([1]各r阵容卡情况!$F$103:$F$119,[1]各r阵容卡情况!N$103:N$119,$C25)&lt;=0,0,求节点([1]各r阵容卡情况!$F$103:$F$119,[1]各r阵容卡情况!N$103:N$119,$C25)),0)</f>
        <v>0</v>
      </c>
      <c r="AX25" s="14">
        <f t="shared" si="15"/>
        <v>0</v>
      </c>
      <c r="AY25" s="14">
        <f t="shared" si="15"/>
        <v>15</v>
      </c>
      <c r="AZ25" s="14">
        <f t="shared" si="15"/>
        <v>35</v>
      </c>
      <c r="BA25" s="14">
        <f t="shared" si="15"/>
        <v>22</v>
      </c>
      <c r="BB25" s="14">
        <f t="shared" si="15"/>
        <v>50</v>
      </c>
      <c r="BC25" s="14">
        <v>0</v>
      </c>
      <c r="BD25" s="14">
        <f>IFERROR(IF(求节点([1]各r阵容卡情况!$F$103:$F$119,[1]各r阵容卡情况!S$103:S$119,$C25)&lt;=0,0,求节点([1]各r阵容卡情况!$F$103:$F$119,[1]各r阵容卡情况!S$103:S$119,$C25)),0)</f>
        <v>0.8</v>
      </c>
      <c r="BE25" s="14">
        <f>IFERROR(IF(求节点([1]各r阵容卡情况!$F$103:$F$119,[1]各r阵容卡情况!T$103:T$119,$C25)&lt;=0,0,求节点([1]各r阵容卡情况!$F$103:$F$119,[1]各r阵容卡情况!T$103:T$119,$C25)),0)</f>
        <v>0.8</v>
      </c>
      <c r="BF25" s="14">
        <f>IFERROR(IF(求节点([1]各r阵容卡情况!$F$103:$F$119,[1]各r阵容卡情况!U$103:U$119,$C25)&lt;=0,0,求节点([1]各r阵容卡情况!$F$103:$F$119,[1]各r阵容卡情况!U$103:U$119,$C25)),0)</f>
        <v>0.8</v>
      </c>
      <c r="BG25" s="14">
        <f>IFERROR(IF(求节点([1]各r阵容卡情况!$F$103:$F$119,[1]各r阵容卡情况!V$103:V$119,$C25)&lt;=0,0,求节点([1]各r阵容卡情况!$F$103:$F$119,[1]各r阵容卡情况!V$103:V$119,$C25)),0)</f>
        <v>0.8</v>
      </c>
      <c r="BH25" s="14">
        <f t="shared" si="11"/>
        <v>10</v>
      </c>
      <c r="BI25" s="14">
        <f t="shared" si="11"/>
        <v>10</v>
      </c>
      <c r="BJ25" s="14">
        <f t="shared" si="17"/>
        <v>20</v>
      </c>
      <c r="BK25" s="14">
        <f t="shared" si="18"/>
        <v>20</v>
      </c>
      <c r="BL25" s="14">
        <f t="shared" si="18"/>
        <v>20</v>
      </c>
      <c r="BM25" s="14">
        <v>0</v>
      </c>
      <c r="BN25" s="14">
        <f>IFERROR(IF(求节点([1]各r阵容卡情况!$F$103:$F$119,[1]各r阵容卡情况!AA$103:AA$119,$C25)&lt;=0,0,求节点([1]各r阵容卡情况!$F$103:$F$119,[1]各r阵容卡情况!AA$103:AA$119,$C25)),0)</f>
        <v>0</v>
      </c>
      <c r="BO25" s="14">
        <f>IFERROR(IF(求节点([1]各r阵容卡情况!$F$103:$F$119,[1]各r阵容卡情况!AB$103:AB$119,$C25)&lt;=0,0,求节点([1]各r阵容卡情况!$F$103:$F$119,[1]各r阵容卡情况!AB$103:AB$119,$C25)),0)</f>
        <v>1</v>
      </c>
      <c r="BP25" s="14">
        <f>IFERROR(IF(求节点([1]各r阵容卡情况!$F$103:$F$119,[1]各r阵容卡情况!AC$103:AC$119,$C25)&lt;=0,0,求节点([1]各r阵容卡情况!$F$103:$F$119,[1]各r阵容卡情况!AC$103:AC$119,$C25)),0)</f>
        <v>1</v>
      </c>
      <c r="BQ25" s="14">
        <f>IFERROR(IF(求节点([1]各r阵容卡情况!$F$103:$F$119,[1]各r阵容卡情况!AD$103:AD$119,$C25)&lt;=0,0,求节点([1]各r阵容卡情况!$F$103:$F$119,[1]各r阵容卡情况!AD$103:AD$119,$C25)),0)</f>
        <v>1</v>
      </c>
      <c r="BR25" s="14">
        <f t="shared" si="19"/>
        <v>0</v>
      </c>
      <c r="BS25" s="14">
        <f t="shared" si="19"/>
        <v>0</v>
      </c>
      <c r="BT25" s="14">
        <f t="shared" si="19"/>
        <v>2</v>
      </c>
      <c r="BU25" s="14">
        <f t="shared" si="19"/>
        <v>10</v>
      </c>
      <c r="BV25" s="14">
        <f t="shared" si="19"/>
        <v>20</v>
      </c>
      <c r="CH25" s="27">
        <f t="shared" si="20"/>
        <v>0</v>
      </c>
      <c r="CI25" s="27">
        <f t="shared" si="20"/>
        <v>2.9336089095500286</v>
      </c>
      <c r="CJ25" s="27">
        <f t="shared" si="20"/>
        <v>1.0663910904499709</v>
      </c>
      <c r="CK25" s="27">
        <f t="shared" si="20"/>
        <v>0</v>
      </c>
      <c r="CL25" s="27">
        <f t="shared" si="20"/>
        <v>0</v>
      </c>
    </row>
    <row r="26" spans="3:90" x14ac:dyDescent="0.15">
      <c r="C26" s="14">
        <v>21</v>
      </c>
      <c r="D26" s="14">
        <v>11</v>
      </c>
      <c r="E26" s="32">
        <f>IFERROR(IF(求节点([1]基础状态预期!$D$197:$D$235,[1]基础状态预期!F$197:F$235,$C26)&lt;=0,0,求节点([1]基础状态预期!$D$197:$D$235,[1]基础状态预期!F$197:F$235,$C26)),0)</f>
        <v>0</v>
      </c>
      <c r="F26" s="32">
        <f>IFERROR(IF(求节点([1]基础状态预期!$D$197:$D$235,[1]基础状态预期!G$197:G$235,$C26)&lt;=0,0,求节点([1]基础状态预期!$D$197:$D$235,[1]基础状态预期!G$197:G$235,$C26)),0)</f>
        <v>0</v>
      </c>
      <c r="G26" s="32">
        <f>IFERROR(IF(求节点([1]基础状态预期!$D$197:$D$235,[1]基础状态预期!H$197:H$235,$C26)&lt;=0,0,求节点([1]基础状态预期!$D$197:$D$235,[1]基础状态预期!H$197:H$235,$C26)),0)</f>
        <v>0</v>
      </c>
      <c r="H26" s="32">
        <f>IFERROR(IF(求节点([1]基础状态预期!$D$197:$D$235,[1]基础状态预期!I$197:I$235,$C26)&lt;=0,0,求节点([1]基础状态预期!$D$197:$D$235,[1]基础状态预期!I$197:I$235,$C26)),0)</f>
        <v>6</v>
      </c>
      <c r="I26" s="32">
        <f>IFERROR(IF(求节点([1]基础状态预期!$D$197:$D$235,[1]基础状态预期!J$197:J$235,$C26)&lt;=0,0,求节点([1]基础状态预期!$D$197:$D$235,[1]基础状态预期!J$197:J$235,$C26)),0)</f>
        <v>0</v>
      </c>
      <c r="J26" s="32">
        <f>IFERROR(IF(求节点([1]基础状态预期!$D$197:$D$235,[1]基础状态预期!K$197:K$235,$C26)&lt;=0,0,求节点([1]基础状态预期!$D$197:$D$235,[1]基础状态预期!K$197:K$235,$C26)),0)</f>
        <v>0</v>
      </c>
      <c r="K26" s="32">
        <f>IFERROR(IF(求节点([1]基础状态预期!$D$197:$D$235,[1]基础状态预期!L$197:L$235,$C26)&lt;=0,0,求节点([1]基础状态预期!$D$197:$D$235,[1]基础状态预期!L$197:L$235,$C26)),0)</f>
        <v>0</v>
      </c>
      <c r="L26" s="32">
        <f>IFERROR(IF(求节点([1]基础状态预期!$D$197:$D$235,[1]基础状态预期!M$197:M$235,$C26)&lt;=0,0,求节点([1]基础状态预期!$D$197:$D$235,[1]基础状态预期!M$197:M$235,$C26)),0)</f>
        <v>0</v>
      </c>
      <c r="M26" s="32">
        <f>IFERROR(IF(求节点([1]基础状态预期!$D$197:$D$235,[1]基础状态预期!N$197:N$235,$C26)&lt;=0,0,求节点([1]基础状态预期!$D$197:$D$235,[1]基础状态预期!N$197:N$235,$C26)),0)</f>
        <v>0.76303492086111013</v>
      </c>
      <c r="N26" s="32">
        <f>IFERROR(IF(求节点([1]基础状态预期!$D$197:$D$235,[1]基础状态预期!O$197:O$235,$C26)&lt;=0,0,求节点([1]基础状态预期!$D$197:$D$235,[1]基础状态预期!O$197:O$235,$C26)),0)</f>
        <v>0</v>
      </c>
      <c r="O26" s="14">
        <f t="shared" si="0"/>
        <v>0</v>
      </c>
      <c r="P26" s="14">
        <f t="shared" si="1"/>
        <v>6</v>
      </c>
      <c r="Q26" s="14">
        <f t="shared" si="2"/>
        <v>10</v>
      </c>
      <c r="R26" s="14">
        <f t="shared" si="3"/>
        <v>22</v>
      </c>
      <c r="S26" s="14">
        <f t="shared" si="4"/>
        <v>50</v>
      </c>
      <c r="T26" s="32">
        <f>IFERROR(IF(求节点([1]基础状态预期!$D$197:$D$235,[1]基础状态预期!P$197:P$235,$C26)&lt;=0,0,求节点([1]基础状态预期!$D$197:$D$235,[1]基础状态预期!P$197:P$235,$C26)),0)</f>
        <v>0</v>
      </c>
      <c r="U26" s="32">
        <f>IFERROR(IF(求节点([1]基础状态预期!$D$197:$D$235,[1]基础状态预期!Q$197:Q$235,$C26)&lt;=0,0,求节点([1]基础状态预期!$D$197:$D$235,[1]基础状态预期!Q$197:Q$235,$C26)),0)</f>
        <v>0</v>
      </c>
      <c r="V26" s="32">
        <f>IFERROR(IF(求节点([1]基础状态预期!$D$197:$D$235,[1]基础状态预期!R$197:R$235,$C26)&lt;=0,0,求节点([1]基础状态预期!$D$197:$D$235,[1]基础状态预期!R$197:R$235,$C26)),0)</f>
        <v>0</v>
      </c>
      <c r="W26" s="32">
        <f>IFERROR(IF(求节点([1]基础状态预期!$D$197:$D$235,[1]基础状态预期!S$197:S$235,$C26)&lt;=0,0,求节点([1]基础状态预期!$D$197:$D$235,[1]基础状态预期!S$197:S$235,$C26)),0)</f>
        <v>0.84</v>
      </c>
      <c r="X26" s="32">
        <f>IFERROR(IF(求节点([1]基础状态预期!$D$197:$D$235,[1]基础状态预期!T$197:T$235,$C26)&lt;=0,0,求节点([1]基础状态预期!$D$197:$D$235,[1]基础状态预期!T$197:T$235,$C26)),0)</f>
        <v>0</v>
      </c>
      <c r="Y26" s="32">
        <f>IFERROR(IF(求节点([1]基础状态预期!$D$197:$D$235,[1]基础状态预期!U$197:U$235,$C26)&lt;=0,0,求节点([1]基础状态预期!$D$197:$D$235,[1]基础状态预期!U$197:U$235,$C26)),0)</f>
        <v>0</v>
      </c>
      <c r="Z26" s="32">
        <f>IFERROR(IF(求节点([1]基础状态预期!$D$197:$D$235,[1]基础状态预期!V$197:V$235,$C26)&lt;=0,0,求节点([1]基础状态预期!$D$197:$D$235,[1]基础状态预期!V$197:V$235,$C26)),0)</f>
        <v>0</v>
      </c>
      <c r="AA26" s="32">
        <f>IFERROR(IF(求节点([1]基础状态预期!$D$197:$D$235,[1]基础状态预期!W$197:W$235,$C26)&lt;=0,0,求节点([1]基础状态预期!$D$197:$D$235,[1]基础状态预期!W$197:W$235,$C26)),0)</f>
        <v>0</v>
      </c>
      <c r="AB26" s="32">
        <f>IFERROR(IF(求节点([1]基础状态预期!$D$197:$D$235,[1]基础状态预期!X$197:X$235,$C26)&lt;=0,0,求节点([1]基础状态预期!$D$197:$D$235,[1]基础状态预期!X$197:X$235,$C26)),0)</f>
        <v>42</v>
      </c>
      <c r="AC26" s="32">
        <f>IFERROR(IF(求节点([1]基础状态预期!$D$197:$D$235,[1]基础状态预期!Y$197:Y$235,$C26)&lt;=0,0,求节点([1]基础状态预期!$D$197:$D$235,[1]基础状态预期!Y$197:Y$235,$C26)),0)</f>
        <v>0</v>
      </c>
      <c r="AD26" s="32">
        <f>IFERROR(IF(求节点([1]基础状态预期!$D$197:$D$235,[1]基础状态预期!Z$197:Z$235,$C26)&lt;=0,0,求节点([1]基础状态预期!$D$197:$D$235,[1]基础状态预期!Z$197:Z$235,$C26)),0)</f>
        <v>0</v>
      </c>
      <c r="AE26" s="32">
        <f>IFERROR(IF(求节点([1]基础状态预期!$D$197:$D$235,[1]基础状态预期!AA$197:AA$235,$C26)&lt;=0,0,求节点([1]基础状态预期!$D$197:$D$235,[1]基础状态预期!AA$197:AA$235,$C26)),0)</f>
        <v>0</v>
      </c>
      <c r="AF26" s="32">
        <f>IFERROR(IF(求节点([1]基础状态预期!$D$197:$D$235,[1]基础状态预期!AB$197:AB$235,$C26)&lt;=0,0,求节点([1]基础状态预期!$D$197:$D$235,[1]基础状态预期!AB$197:AB$235,$C26)),0)</f>
        <v>0</v>
      </c>
      <c r="AG26" s="32">
        <f>IFERROR(IF(求节点([1]基础状态预期!$D$197:$D$235,[1]基础状态预期!AC$197:AC$235,$C26)&lt;=0,0,求节点([1]基础状态预期!$D$197:$D$235,[1]基础状态预期!AC$197:AC$235,$C26)),0)</f>
        <v>1.0118529494474398</v>
      </c>
      <c r="AH26" s="32">
        <f>IFERROR(IF(求节点([1]基础状态预期!$D$197:$D$235,[1]基础状态预期!AD$197:AD$235,$C26)&lt;=0,0,求节点([1]基础状态预期!$D$197:$D$235,[1]基础状态预期!AD$197:AD$235,$C26)),0)</f>
        <v>0</v>
      </c>
      <c r="AI26" s="14">
        <f t="shared" si="14"/>
        <v>0</v>
      </c>
      <c r="AJ26" s="14">
        <f t="shared" si="14"/>
        <v>0</v>
      </c>
      <c r="AK26" s="14">
        <f t="shared" si="14"/>
        <v>0</v>
      </c>
      <c r="AL26" s="14">
        <f t="shared" si="14"/>
        <v>10</v>
      </c>
      <c r="AM26" s="14">
        <f t="shared" si="14"/>
        <v>0</v>
      </c>
      <c r="AN26" s="14">
        <v>0</v>
      </c>
      <c r="AO26" s="14">
        <f>IFERROR(IF(求节点([1]各r阵容卡情况!$F$103:$F$119,[1]各r阵容卡情况!G$103:G$119,$C26)&lt;=0,0,求节点([1]各r阵容卡情况!$F$103:$F$119,[1]各r阵容卡情况!G$103:G$119,$C26)),0)</f>
        <v>6</v>
      </c>
      <c r="AP26" s="14">
        <f>IFERROR(IF(求节点([1]各r阵容卡情况!$F$103:$F$119,[1]各r阵容卡情况!H$103:H$119,$C26)&lt;=0,0,求节点([1]各r阵容卡情况!$F$103:$F$119,[1]各r阵容卡情况!H$103:H$119,$C26)),0)</f>
        <v>2.4356390719657255</v>
      </c>
      <c r="AQ26" s="14">
        <f>IFERROR(IF(求节点([1]各r阵容卡情况!$F$103:$F$119,[1]各r阵容卡情况!I$103:I$119,$C26)&lt;=0,0,求节点([1]各r阵容卡情况!$F$103:$F$119,[1]各r阵容卡情况!I$103:I$119,$C26)),0)</f>
        <v>0</v>
      </c>
      <c r="AR26" s="14">
        <f>IFERROR(IF(求节点([1]各r阵容卡情况!$F$103:$F$119,[1]各r阵容卡情况!J$103:J$119,$C26)&lt;=0,0,求节点([1]各r阵容卡情况!$F$103:$F$119,[1]各r阵容卡情况!J$103:J$119,$C26)),0)</f>
        <v>0</v>
      </c>
      <c r="AS26" s="14">
        <v>0</v>
      </c>
      <c r="AT26" s="14">
        <f>IFERROR(IF(求节点([1]各r阵容卡情况!$F$103:$F$119,[1]各r阵容卡情况!K$103:K$119,$C26)&lt;=0,0,求节点([1]各r阵容卡情况!$F$103:$F$119,[1]各r阵容卡情况!K$103:K$119,$C26)),0)</f>
        <v>3</v>
      </c>
      <c r="AU26" s="14">
        <f>IFERROR(IF(求节点([1]各r阵容卡情况!$F$103:$F$119,[1]各r阵容卡情况!L$103:L$119,$C26)&lt;=0,0,求节点([1]各r阵容卡情况!$F$103:$F$119,[1]各r阵容卡情况!L$103:L$119,$C26)),0)</f>
        <v>5.7635599931212527</v>
      </c>
      <c r="AV26" s="14">
        <f>IFERROR(IF(求节点([1]各r阵容卡情况!$F$103:$F$119,[1]各r阵容卡情况!M$103:M$119,$C26)&lt;=0,0,求节点([1]各r阵容卡情况!$F$103:$F$119,[1]各r阵容卡情况!M$103:M$119,$C26)),0)</f>
        <v>0.76303492086111013</v>
      </c>
      <c r="AW26" s="14">
        <f>IFERROR(IF(求节点([1]各r阵容卡情况!$F$103:$F$119,[1]各r阵容卡情况!N$103:N$119,$C26)&lt;=0,0,求节点([1]各r阵容卡情况!$F$103:$F$119,[1]各r阵容卡情况!N$103:N$119,$C26)),0)</f>
        <v>0</v>
      </c>
      <c r="AX26" s="14">
        <f t="shared" si="15"/>
        <v>0</v>
      </c>
      <c r="AY26" s="14">
        <f t="shared" si="15"/>
        <v>15</v>
      </c>
      <c r="AZ26" s="14">
        <f t="shared" si="15"/>
        <v>35</v>
      </c>
      <c r="BA26" s="14">
        <f t="shared" si="15"/>
        <v>22</v>
      </c>
      <c r="BB26" s="14">
        <f t="shared" si="15"/>
        <v>50</v>
      </c>
      <c r="BC26" s="14">
        <v>0</v>
      </c>
      <c r="BD26" s="14">
        <f>IFERROR(IF(求节点([1]各r阵容卡情况!$F$103:$F$119,[1]各r阵容卡情况!S$103:S$119,$C26)&lt;=0,0,求节点([1]各r阵容卡情况!$F$103:$F$119,[1]各r阵容卡情况!S$103:S$119,$C26)),0)</f>
        <v>0.84</v>
      </c>
      <c r="BE26" s="14">
        <f>IFERROR(IF(求节点([1]各r阵容卡情况!$F$103:$F$119,[1]各r阵容卡情况!T$103:T$119,$C26)&lt;=0,0,求节点([1]各r阵容卡情况!$F$103:$F$119,[1]各r阵容卡情况!T$103:T$119,$C26)),0)</f>
        <v>0.84</v>
      </c>
      <c r="BF26" s="14">
        <f>IFERROR(IF(求节点([1]各r阵容卡情况!$F$103:$F$119,[1]各r阵容卡情况!U$103:U$119,$C26)&lt;=0,0,求节点([1]各r阵容卡情况!$F$103:$F$119,[1]各r阵容卡情况!U$103:U$119,$C26)),0)</f>
        <v>0.84</v>
      </c>
      <c r="BG26" s="14">
        <f>IFERROR(IF(求节点([1]各r阵容卡情况!$F$103:$F$119,[1]各r阵容卡情况!V$103:V$119,$C26)&lt;=0,0,求节点([1]各r阵容卡情况!$F$103:$F$119,[1]各r阵容卡情况!V$103:V$119,$C26)),0)</f>
        <v>0.84</v>
      </c>
      <c r="BH26" s="14">
        <f t="shared" si="11"/>
        <v>10</v>
      </c>
      <c r="BI26" s="14">
        <f t="shared" si="11"/>
        <v>10</v>
      </c>
      <c r="BJ26" s="14">
        <f t="shared" si="17"/>
        <v>21</v>
      </c>
      <c r="BK26" s="14">
        <f t="shared" si="18"/>
        <v>21</v>
      </c>
      <c r="BL26" s="14">
        <f t="shared" si="18"/>
        <v>21</v>
      </c>
      <c r="BM26" s="14">
        <v>0</v>
      </c>
      <c r="BN26" s="14">
        <f>IFERROR(IF(求节点([1]各r阵容卡情况!$F$103:$F$119,[1]各r阵容卡情况!AA$103:AA$119,$C26)&lt;=0,0,求节点([1]各r阵容卡情况!$F$103:$F$119,[1]各r阵容卡情况!AA$103:AA$119,$C26)),0)</f>
        <v>0</v>
      </c>
      <c r="BO26" s="14">
        <f>IFERROR(IF(求节点([1]各r阵容卡情况!$F$103:$F$119,[1]各r阵容卡情况!AB$103:AB$119,$C26)&lt;=0,0,求节点([1]各r阵容卡情况!$F$103:$F$119,[1]各r阵容卡情况!AB$103:AB$119,$C26)),0)</f>
        <v>1</v>
      </c>
      <c r="BP26" s="14">
        <f>IFERROR(IF(求节点([1]各r阵容卡情况!$F$103:$F$119,[1]各r阵容卡情况!AC$103:AC$119,$C26)&lt;=0,0,求节点([1]各r阵容卡情况!$F$103:$F$119,[1]各r阵容卡情况!AC$103:AC$119,$C26)),0)</f>
        <v>1</v>
      </c>
      <c r="BQ26" s="14">
        <f>IFERROR(IF(求节点([1]各r阵容卡情况!$F$103:$F$119,[1]各r阵容卡情况!AD$103:AD$119,$C26)&lt;=0,0,求节点([1]各r阵容卡情况!$F$103:$F$119,[1]各r阵容卡情况!AD$103:AD$119,$C26)),0)</f>
        <v>1</v>
      </c>
      <c r="BR26" s="14">
        <f t="shared" si="19"/>
        <v>0</v>
      </c>
      <c r="BS26" s="14">
        <f t="shared" si="19"/>
        <v>0</v>
      </c>
      <c r="BT26" s="14">
        <f t="shared" si="19"/>
        <v>2</v>
      </c>
      <c r="BU26" s="14">
        <f t="shared" si="19"/>
        <v>10</v>
      </c>
      <c r="BV26" s="14">
        <f t="shared" si="19"/>
        <v>20</v>
      </c>
      <c r="CH26" s="27">
        <f t="shared" si="20"/>
        <v>0</v>
      </c>
      <c r="CI26" s="27">
        <f t="shared" si="20"/>
        <v>3.556339922093088</v>
      </c>
      <c r="CJ26" s="27">
        <f t="shared" si="20"/>
        <v>1.4436600779069118</v>
      </c>
      <c r="CK26" s="27">
        <f t="shared" si="20"/>
        <v>0</v>
      </c>
      <c r="CL26" s="27">
        <f t="shared" si="20"/>
        <v>0</v>
      </c>
    </row>
    <row r="27" spans="3:90" x14ac:dyDescent="0.15">
      <c r="C27" s="14">
        <v>22</v>
      </c>
      <c r="D27" s="14">
        <v>11</v>
      </c>
      <c r="E27" s="32">
        <f>IFERROR(IF(求节点([1]基础状态预期!$D$197:$D$235,[1]基础状态预期!F$197:F$235,$C27)&lt;=0,0,求节点([1]基础状态预期!$D$197:$D$235,[1]基础状态预期!F$197:F$235,$C27)),0)</f>
        <v>0</v>
      </c>
      <c r="F27" s="32">
        <f>IFERROR(IF(求节点([1]基础状态预期!$D$197:$D$235,[1]基础状态预期!G$197:G$235,$C27)&lt;=0,0,求节点([1]基础状态预期!$D$197:$D$235,[1]基础状态预期!G$197:G$235,$C27)),0)</f>
        <v>0</v>
      </c>
      <c r="G27" s="32">
        <f>IFERROR(IF(求节点([1]基础状态预期!$D$197:$D$235,[1]基础状态预期!H$197:H$235,$C27)&lt;=0,0,求节点([1]基础状态预期!$D$197:$D$235,[1]基础状态预期!H$197:H$235,$C27)),0)</f>
        <v>0</v>
      </c>
      <c r="H27" s="32">
        <f>IFERROR(IF(求节点([1]基础状态预期!$D$197:$D$235,[1]基础状态预期!I$197:I$235,$C27)&lt;=0,0,求节点([1]基础状态预期!$D$197:$D$235,[1]基础状态预期!I$197:I$235,$C27)),0)</f>
        <v>6</v>
      </c>
      <c r="I27" s="32">
        <f>IFERROR(IF(求节点([1]基础状态预期!$D$197:$D$235,[1]基础状态预期!J$197:J$235,$C27)&lt;=0,0,求节点([1]基础状态预期!$D$197:$D$235,[1]基础状态预期!J$197:J$235,$C27)),0)</f>
        <v>0</v>
      </c>
      <c r="J27" s="32">
        <f>IFERROR(IF(求节点([1]基础状态预期!$D$197:$D$235,[1]基础状态预期!K$197:K$235,$C27)&lt;=0,0,求节点([1]基础状态预期!$D$197:$D$235,[1]基础状态预期!K$197:K$235,$C27)),0)</f>
        <v>0</v>
      </c>
      <c r="K27" s="32">
        <f>IFERROR(IF(求节点([1]基础状态预期!$D$197:$D$235,[1]基础状态预期!L$197:L$235,$C27)&lt;=0,0,求节点([1]基础状态预期!$D$197:$D$235,[1]基础状态预期!L$197:L$235,$C27)),0)</f>
        <v>0</v>
      </c>
      <c r="L27" s="32">
        <f>IFERROR(IF(求节点([1]基础状态预期!$D$197:$D$235,[1]基础状态预期!M$197:M$235,$C27)&lt;=0,0,求节点([1]基础状态预期!$D$197:$D$235,[1]基础状态预期!M$197:M$235,$C27)),0)</f>
        <v>0</v>
      </c>
      <c r="M27" s="32">
        <f>IFERROR(IF(求节点([1]基础状态预期!$D$197:$D$235,[1]基础状态预期!N$197:N$235,$C27)&lt;=0,0,求节点([1]基础状态预期!$D$197:$D$235,[1]基础状态预期!N$197:N$235,$C27)),0)</f>
        <v>0.88042857842488398</v>
      </c>
      <c r="N27" s="32">
        <f>IFERROR(IF(求节点([1]基础状态预期!$D$197:$D$235,[1]基础状态预期!O$197:O$235,$C27)&lt;=0,0,求节点([1]基础状态预期!$D$197:$D$235,[1]基础状态预期!O$197:O$235,$C27)),0)</f>
        <v>0</v>
      </c>
      <c r="O27" s="14">
        <f t="shared" si="0"/>
        <v>0</v>
      </c>
      <c r="P27" s="14">
        <f t="shared" si="1"/>
        <v>6</v>
      </c>
      <c r="Q27" s="14">
        <f t="shared" si="2"/>
        <v>10</v>
      </c>
      <c r="R27" s="14">
        <f t="shared" si="3"/>
        <v>22</v>
      </c>
      <c r="S27" s="14">
        <f t="shared" si="4"/>
        <v>50</v>
      </c>
      <c r="T27" s="32">
        <f>IFERROR(IF(求节点([1]基础状态预期!$D$197:$D$235,[1]基础状态预期!P$197:P$235,$C27)&lt;=0,0,求节点([1]基础状态预期!$D$197:$D$235,[1]基础状态预期!P$197:P$235,$C27)),0)</f>
        <v>0</v>
      </c>
      <c r="U27" s="32">
        <f>IFERROR(IF(求节点([1]基础状态预期!$D$197:$D$235,[1]基础状态预期!Q$197:Q$235,$C27)&lt;=0,0,求节点([1]基础状态预期!$D$197:$D$235,[1]基础状态预期!Q$197:Q$235,$C27)),0)</f>
        <v>0</v>
      </c>
      <c r="V27" s="32">
        <f>IFERROR(IF(求节点([1]基础状态预期!$D$197:$D$235,[1]基础状态预期!R$197:R$235,$C27)&lt;=0,0,求节点([1]基础状态预期!$D$197:$D$235,[1]基础状态预期!R$197:R$235,$C27)),0)</f>
        <v>0</v>
      </c>
      <c r="W27" s="32">
        <f>IFERROR(IF(求节点([1]基础状态预期!$D$197:$D$235,[1]基础状态预期!S$197:S$235,$C27)&lt;=0,0,求节点([1]基础状态预期!$D$197:$D$235,[1]基础状态预期!S$197:S$235,$C27)),0)</f>
        <v>0.88</v>
      </c>
      <c r="X27" s="32">
        <f>IFERROR(IF(求节点([1]基础状态预期!$D$197:$D$235,[1]基础状态预期!T$197:T$235,$C27)&lt;=0,0,求节点([1]基础状态预期!$D$197:$D$235,[1]基础状态预期!T$197:T$235,$C27)),0)</f>
        <v>0</v>
      </c>
      <c r="Y27" s="32">
        <f>IFERROR(IF(求节点([1]基础状态预期!$D$197:$D$235,[1]基础状态预期!U$197:U$235,$C27)&lt;=0,0,求节点([1]基础状态预期!$D$197:$D$235,[1]基础状态预期!U$197:U$235,$C27)),0)</f>
        <v>0</v>
      </c>
      <c r="Z27" s="32">
        <f>IFERROR(IF(求节点([1]基础状态预期!$D$197:$D$235,[1]基础状态预期!V$197:V$235,$C27)&lt;=0,0,求节点([1]基础状态预期!$D$197:$D$235,[1]基础状态预期!V$197:V$235,$C27)),0)</f>
        <v>0</v>
      </c>
      <c r="AA27" s="32">
        <f>IFERROR(IF(求节点([1]基础状态预期!$D$197:$D$235,[1]基础状态预期!W$197:W$235,$C27)&lt;=0,0,求节点([1]基础状态预期!$D$197:$D$235,[1]基础状态预期!W$197:W$235,$C27)),0)</f>
        <v>0</v>
      </c>
      <c r="AB27" s="32">
        <f>IFERROR(IF(求节点([1]基础状态预期!$D$197:$D$235,[1]基础状态预期!X$197:X$235,$C27)&lt;=0,0,求节点([1]基础状态预期!$D$197:$D$235,[1]基础状态预期!X$197:X$235,$C27)),0)</f>
        <v>44</v>
      </c>
      <c r="AC27" s="32">
        <f>IFERROR(IF(求节点([1]基础状态预期!$D$197:$D$235,[1]基础状态预期!Y$197:Y$235,$C27)&lt;=0,0,求节点([1]基础状态预期!$D$197:$D$235,[1]基础状态预期!Y$197:Y$235,$C27)),0)</f>
        <v>0</v>
      </c>
      <c r="AD27" s="32">
        <f>IFERROR(IF(求节点([1]基础状态预期!$D$197:$D$235,[1]基础状态预期!Z$197:Z$235,$C27)&lt;=0,0,求节点([1]基础状态预期!$D$197:$D$235,[1]基础状态预期!Z$197:Z$235,$C27)),0)</f>
        <v>0</v>
      </c>
      <c r="AE27" s="32">
        <f>IFERROR(IF(求节点([1]基础状态预期!$D$197:$D$235,[1]基础状态预期!AA$197:AA$235,$C27)&lt;=0,0,求节点([1]基础状态预期!$D$197:$D$235,[1]基础状态预期!AA$197:AA$235,$C27)),0)</f>
        <v>0</v>
      </c>
      <c r="AF27" s="32">
        <f>IFERROR(IF(求节点([1]基础状态预期!$D$197:$D$235,[1]基础状态预期!AB$197:AB$235,$C27)&lt;=0,0,求节点([1]基础状态预期!$D$197:$D$235,[1]基础状态预期!AB$197:AB$235,$C27)),0)</f>
        <v>0</v>
      </c>
      <c r="AG27" s="32">
        <f>IFERROR(IF(求节点([1]基础状态预期!$D$197:$D$235,[1]基础状态预期!AC$197:AC$235,$C27)&lt;=0,0,求节点([1]基础状态预期!$D$197:$D$235,[1]基础状态预期!AC$197:AC$235,$C27)),0)</f>
        <v>1.0187798674380739</v>
      </c>
      <c r="AH27" s="32">
        <f>IFERROR(IF(求节点([1]基础状态预期!$D$197:$D$235,[1]基础状态预期!AD$197:AD$235,$C27)&lt;=0,0,求节点([1]基础状态预期!$D$197:$D$235,[1]基础状态预期!AD$197:AD$235,$C27)),0)</f>
        <v>0</v>
      </c>
      <c r="AI27" s="14">
        <f t="shared" si="14"/>
        <v>0</v>
      </c>
      <c r="AJ27" s="14">
        <f t="shared" si="14"/>
        <v>0</v>
      </c>
      <c r="AK27" s="14">
        <f t="shared" si="14"/>
        <v>0</v>
      </c>
      <c r="AL27" s="14">
        <f t="shared" si="14"/>
        <v>10</v>
      </c>
      <c r="AM27" s="14">
        <f t="shared" si="14"/>
        <v>0</v>
      </c>
      <c r="AN27" s="14">
        <v>0</v>
      </c>
      <c r="AO27" s="14">
        <f>IFERROR(IF(求节点([1]各r阵容卡情况!$F$103:$F$119,[1]各r阵容卡情况!G$103:G$119,$C27)&lt;=0,0,求节点([1]各r阵容卡情况!$F$103:$F$119,[1]各r阵容卡情况!G$103:G$119,$C27)),0)</f>
        <v>6</v>
      </c>
      <c r="AP27" s="14">
        <f>IFERROR(IF(求节点([1]各r阵容卡情况!$F$103:$F$119,[1]各r阵容卡情况!H$103:H$119,$C27)&lt;=0,0,求节点([1]各r阵容卡情况!$F$103:$F$119,[1]各r阵容卡情况!H$103:H$119,$C27)),0)</f>
        <v>2.6902285425784083</v>
      </c>
      <c r="AQ27" s="14">
        <f>IFERROR(IF(求节点([1]各r阵容卡情况!$F$103:$F$119,[1]各r阵容卡情况!I$103:I$119,$C27)&lt;=0,0,求节点([1]各r阵容卡情况!$F$103:$F$119,[1]各r阵容卡情况!I$103:I$119,$C27)),0)</f>
        <v>0</v>
      </c>
      <c r="AR27" s="14">
        <f>IFERROR(IF(求节点([1]各r阵容卡情况!$F$103:$F$119,[1]各r阵容卡情况!J$103:J$119,$C27)&lt;=0,0,求节点([1]各r阵容卡情况!$F$103:$F$119,[1]各r阵容卡情况!J$103:J$119,$C27)),0)</f>
        <v>0</v>
      </c>
      <c r="AS27" s="14">
        <v>0</v>
      </c>
      <c r="AT27" s="14">
        <f>IFERROR(IF(求节点([1]各r阵容卡情况!$F$103:$F$119,[1]各r阵容卡情况!K$103:K$119,$C27)&lt;=0,0,求节点([1]各r阵容卡情况!$F$103:$F$119,[1]各r阵容卡情况!K$103:K$119,$C27)),0)</f>
        <v>3</v>
      </c>
      <c r="AU27" s="14">
        <f>IFERROR(IF(求节点([1]各r阵容卡情况!$F$103:$F$119,[1]各r阵容卡情况!L$103:L$119,$C27)&lt;=0,0,求节点([1]各r阵容卡情况!$F$103:$F$119,[1]各r阵容卡情况!L$103:L$119,$C27)),0)</f>
        <v>5.8020390519523621</v>
      </c>
      <c r="AV27" s="14">
        <f>IFERROR(IF(求节点([1]各r阵容卡情况!$F$103:$F$119,[1]各r阵容卡情况!M$103:M$119,$C27)&lt;=0,0,求节点([1]各r阵容卡情况!$F$103:$F$119,[1]各r阵容卡情况!M$103:M$119,$C27)),0)</f>
        <v>0.88042857842488398</v>
      </c>
      <c r="AW27" s="14">
        <f>IFERROR(IF(求节点([1]各r阵容卡情况!$F$103:$F$119,[1]各r阵容卡情况!N$103:N$119,$C27)&lt;=0,0,求节点([1]各r阵容卡情况!$F$103:$F$119,[1]各r阵容卡情况!N$103:N$119,$C27)),0)</f>
        <v>0</v>
      </c>
      <c r="AX27" s="14">
        <f t="shared" si="15"/>
        <v>0</v>
      </c>
      <c r="AY27" s="14">
        <f t="shared" si="15"/>
        <v>15</v>
      </c>
      <c r="AZ27" s="14">
        <f t="shared" si="15"/>
        <v>35</v>
      </c>
      <c r="BA27" s="14">
        <f t="shared" si="15"/>
        <v>22</v>
      </c>
      <c r="BB27" s="14">
        <f t="shared" si="15"/>
        <v>50</v>
      </c>
      <c r="BC27" s="14">
        <v>0</v>
      </c>
      <c r="BD27" s="14">
        <f>IFERROR(IF(求节点([1]各r阵容卡情况!$F$103:$F$119,[1]各r阵容卡情况!S$103:S$119,$C27)&lt;=0,0,求节点([1]各r阵容卡情况!$F$103:$F$119,[1]各r阵容卡情况!S$103:S$119,$C27)),0)</f>
        <v>0.88</v>
      </c>
      <c r="BE27" s="14">
        <f>IFERROR(IF(求节点([1]各r阵容卡情况!$F$103:$F$119,[1]各r阵容卡情况!T$103:T$119,$C27)&lt;=0,0,求节点([1]各r阵容卡情况!$F$103:$F$119,[1]各r阵容卡情况!T$103:T$119,$C27)),0)</f>
        <v>0.88</v>
      </c>
      <c r="BF27" s="14">
        <f>IFERROR(IF(求节点([1]各r阵容卡情况!$F$103:$F$119,[1]各r阵容卡情况!U$103:U$119,$C27)&lt;=0,0,求节点([1]各r阵容卡情况!$F$103:$F$119,[1]各r阵容卡情况!U$103:U$119,$C27)),0)</f>
        <v>0.88</v>
      </c>
      <c r="BG27" s="14">
        <f>IFERROR(IF(求节点([1]各r阵容卡情况!$F$103:$F$119,[1]各r阵容卡情况!V$103:V$119,$C27)&lt;=0,0,求节点([1]各r阵容卡情况!$F$103:$F$119,[1]各r阵容卡情况!V$103:V$119,$C27)),0)</f>
        <v>0.88</v>
      </c>
      <c r="BH27" s="14">
        <f t="shared" si="11"/>
        <v>10</v>
      </c>
      <c r="BI27" s="14">
        <f t="shared" si="11"/>
        <v>10</v>
      </c>
      <c r="BJ27" s="14">
        <f t="shared" si="17"/>
        <v>22</v>
      </c>
      <c r="BK27" s="14">
        <f t="shared" si="18"/>
        <v>22</v>
      </c>
      <c r="BL27" s="14">
        <f t="shared" si="18"/>
        <v>22</v>
      </c>
      <c r="BM27" s="14">
        <v>0</v>
      </c>
      <c r="BN27" s="14">
        <f>IFERROR(IF(求节点([1]各r阵容卡情况!$F$103:$F$119,[1]各r阵容卡情况!AA$103:AA$119,$C27)&lt;=0,0,求节点([1]各r阵容卡情况!$F$103:$F$119,[1]各r阵容卡情况!AA$103:AA$119,$C27)),0)</f>
        <v>0</v>
      </c>
      <c r="BO27" s="14">
        <f>IFERROR(IF(求节点([1]各r阵容卡情况!$F$103:$F$119,[1]各r阵容卡情况!AB$103:AB$119,$C27)&lt;=0,0,求节点([1]各r阵容卡情况!$F$103:$F$119,[1]各r阵容卡情况!AB$103:AB$119,$C27)),0)</f>
        <v>1</v>
      </c>
      <c r="BP27" s="14">
        <f>IFERROR(IF(求节点([1]各r阵容卡情况!$F$103:$F$119,[1]各r阵容卡情况!AC$103:AC$119,$C27)&lt;=0,0,求节点([1]各r阵容卡情况!$F$103:$F$119,[1]各r阵容卡情况!AC$103:AC$119,$C27)),0)</f>
        <v>1</v>
      </c>
      <c r="BQ27" s="14">
        <f>IFERROR(IF(求节点([1]各r阵容卡情况!$F$103:$F$119,[1]各r阵容卡情况!AD$103:AD$119,$C27)&lt;=0,0,求节点([1]各r阵容卡情况!$F$103:$F$119,[1]各r阵容卡情况!AD$103:AD$119,$C27)),0)</f>
        <v>1</v>
      </c>
      <c r="BR27" s="14">
        <f t="shared" si="19"/>
        <v>0</v>
      </c>
      <c r="BS27" s="14">
        <f t="shared" si="19"/>
        <v>0</v>
      </c>
      <c r="BT27" s="14">
        <f t="shared" si="19"/>
        <v>2</v>
      </c>
      <c r="BU27" s="14">
        <f t="shared" si="19"/>
        <v>10</v>
      </c>
      <c r="BV27" s="14">
        <f t="shared" si="19"/>
        <v>20</v>
      </c>
      <c r="CH27" s="27">
        <f t="shared" si="20"/>
        <v>0</v>
      </c>
      <c r="CI27" s="27">
        <f t="shared" si="20"/>
        <v>3.4521531687012388</v>
      </c>
      <c r="CJ27" s="27">
        <f t="shared" si="20"/>
        <v>1.5478468312987612</v>
      </c>
      <c r="CK27" s="27">
        <f t="shared" si="20"/>
        <v>0</v>
      </c>
      <c r="CL27" s="27">
        <f t="shared" si="20"/>
        <v>0</v>
      </c>
    </row>
    <row r="28" spans="3:90" x14ac:dyDescent="0.15">
      <c r="C28" s="14">
        <v>23</v>
      </c>
      <c r="D28" s="14">
        <v>12</v>
      </c>
      <c r="E28" s="32">
        <f>IFERROR(IF(求节点([1]基础状态预期!$D$197:$D$235,[1]基础状态预期!F$197:F$235,$C28)&lt;=0,0,求节点([1]基础状态预期!$D$197:$D$235,[1]基础状态预期!F$197:F$235,$C28)),0)</f>
        <v>0</v>
      </c>
      <c r="F28" s="32">
        <f>IFERROR(IF(求节点([1]基础状态预期!$D$197:$D$235,[1]基础状态预期!G$197:G$235,$C28)&lt;=0,0,求节点([1]基础状态预期!$D$197:$D$235,[1]基础状态预期!G$197:G$235,$C28)),0)</f>
        <v>0</v>
      </c>
      <c r="G28" s="32">
        <f>IFERROR(IF(求节点([1]基础状态预期!$D$197:$D$235,[1]基础状态预期!H$197:H$235,$C28)&lt;=0,0,求节点([1]基础状态预期!$D$197:$D$235,[1]基础状态预期!H$197:H$235,$C28)),0)</f>
        <v>0</v>
      </c>
      <c r="H28" s="32">
        <f>IFERROR(IF(求节点([1]基础状态预期!$D$197:$D$235,[1]基础状态预期!I$197:I$235,$C28)&lt;=0,0,求节点([1]基础状态预期!$D$197:$D$235,[1]基础状态预期!I$197:I$235,$C28)),0)</f>
        <v>6</v>
      </c>
      <c r="I28" s="32">
        <f>IFERROR(IF(求节点([1]基础状态预期!$D$197:$D$235,[1]基础状态预期!J$197:J$235,$C28)&lt;=0,0,求节点([1]基础状态预期!$D$197:$D$235,[1]基础状态预期!J$197:J$235,$C28)),0)</f>
        <v>0</v>
      </c>
      <c r="J28" s="32">
        <f>IFERROR(IF(求节点([1]基础状态预期!$D$197:$D$235,[1]基础状态预期!K$197:K$235,$C28)&lt;=0,0,求节点([1]基础状态预期!$D$197:$D$235,[1]基础状态预期!K$197:K$235,$C28)),0)</f>
        <v>0</v>
      </c>
      <c r="K28" s="32">
        <f>IFERROR(IF(求节点([1]基础状态预期!$D$197:$D$235,[1]基础状态预期!L$197:L$235,$C28)&lt;=0,0,求节点([1]基础状态预期!$D$197:$D$235,[1]基础状态预期!L$197:L$235,$C28)),0)</f>
        <v>0</v>
      </c>
      <c r="L28" s="32">
        <f>IFERROR(IF(求节点([1]基础状态预期!$D$197:$D$235,[1]基础状态预期!M$197:M$235,$C28)&lt;=0,0,求节点([1]基础状态预期!$D$197:$D$235,[1]基础状态预期!M$197:M$235,$C28)),0)</f>
        <v>0</v>
      </c>
      <c r="M28" s="32">
        <f>IFERROR(IF(求节点([1]基础状态预期!$D$197:$D$235,[1]基础状态预期!N$197:N$235,$C28)&lt;=0,0,求节点([1]基础状态预期!$D$197:$D$235,[1]基础状态预期!N$197:N$235,$C28)),0)</f>
        <v>0.99782223598865794</v>
      </c>
      <c r="N28" s="32">
        <f>IFERROR(IF(求节点([1]基础状态预期!$D$197:$D$235,[1]基础状态预期!O$197:O$235,$C28)&lt;=0,0,求节点([1]基础状态预期!$D$197:$D$235,[1]基础状态预期!O$197:O$235,$C28)),0)</f>
        <v>0</v>
      </c>
      <c r="O28" s="14">
        <f t="shared" si="0"/>
        <v>0</v>
      </c>
      <c r="P28" s="14">
        <f t="shared" si="1"/>
        <v>6</v>
      </c>
      <c r="Q28" s="14">
        <f t="shared" si="2"/>
        <v>10</v>
      </c>
      <c r="R28" s="14">
        <f t="shared" si="3"/>
        <v>22</v>
      </c>
      <c r="S28" s="14">
        <f t="shared" si="4"/>
        <v>50</v>
      </c>
      <c r="T28" s="32">
        <f>IFERROR(IF(求节点([1]基础状态预期!$D$197:$D$235,[1]基础状态预期!P$197:P$235,$C28)&lt;=0,0,求节点([1]基础状态预期!$D$197:$D$235,[1]基础状态预期!P$197:P$235,$C28)),0)</f>
        <v>0</v>
      </c>
      <c r="U28" s="32">
        <f>IFERROR(IF(求节点([1]基础状态预期!$D$197:$D$235,[1]基础状态预期!Q$197:Q$235,$C28)&lt;=0,0,求节点([1]基础状态预期!$D$197:$D$235,[1]基础状态预期!Q$197:Q$235,$C28)),0)</f>
        <v>0</v>
      </c>
      <c r="V28" s="32">
        <f>IFERROR(IF(求节点([1]基础状态预期!$D$197:$D$235,[1]基础状态预期!R$197:R$235,$C28)&lt;=0,0,求节点([1]基础状态预期!$D$197:$D$235,[1]基础状态预期!R$197:R$235,$C28)),0)</f>
        <v>0</v>
      </c>
      <c r="W28" s="32">
        <f>IFERROR(IF(求节点([1]基础状态预期!$D$197:$D$235,[1]基础状态预期!S$197:S$235,$C28)&lt;=0,0,求节点([1]基础状态预期!$D$197:$D$235,[1]基础状态预期!S$197:S$235,$C28)),0)</f>
        <v>0.91999999999999993</v>
      </c>
      <c r="X28" s="32">
        <f>IFERROR(IF(求节点([1]基础状态预期!$D$197:$D$235,[1]基础状态预期!T$197:T$235,$C28)&lt;=0,0,求节点([1]基础状态预期!$D$197:$D$235,[1]基础状态预期!T$197:T$235,$C28)),0)</f>
        <v>0</v>
      </c>
      <c r="Y28" s="32">
        <f>IFERROR(IF(求节点([1]基础状态预期!$D$197:$D$235,[1]基础状态预期!U$197:U$235,$C28)&lt;=0,0,求节点([1]基础状态预期!$D$197:$D$235,[1]基础状态预期!U$197:U$235,$C28)),0)</f>
        <v>0</v>
      </c>
      <c r="Z28" s="32">
        <f>IFERROR(IF(求节点([1]基础状态预期!$D$197:$D$235,[1]基础状态预期!V$197:V$235,$C28)&lt;=0,0,求节点([1]基础状态预期!$D$197:$D$235,[1]基础状态预期!V$197:V$235,$C28)),0)</f>
        <v>0</v>
      </c>
      <c r="AA28" s="32">
        <f>IFERROR(IF(求节点([1]基础状态预期!$D$197:$D$235,[1]基础状态预期!W$197:W$235,$C28)&lt;=0,0,求节点([1]基础状态预期!$D$197:$D$235,[1]基础状态预期!W$197:W$235,$C28)),0)</f>
        <v>0</v>
      </c>
      <c r="AB28" s="32">
        <f>IFERROR(IF(求节点([1]基础状态预期!$D$197:$D$235,[1]基础状态预期!X$197:X$235,$C28)&lt;=0,0,求节点([1]基础状态预期!$D$197:$D$235,[1]基础状态预期!X$197:X$235,$C28)),0)</f>
        <v>46</v>
      </c>
      <c r="AC28" s="32">
        <f>IFERROR(IF(求节点([1]基础状态预期!$D$197:$D$235,[1]基础状态预期!Y$197:Y$235,$C28)&lt;=0,0,求节点([1]基础状态预期!$D$197:$D$235,[1]基础状态预期!Y$197:Y$235,$C28)),0)</f>
        <v>0</v>
      </c>
      <c r="AD28" s="32">
        <f>IFERROR(IF(求节点([1]基础状态预期!$D$197:$D$235,[1]基础状态预期!Z$197:Z$235,$C28)&lt;=0,0,求节点([1]基础状态预期!$D$197:$D$235,[1]基础状态预期!Z$197:Z$235,$C28)),0)</f>
        <v>0</v>
      </c>
      <c r="AE28" s="32">
        <f>IFERROR(IF(求节点([1]基础状态预期!$D$197:$D$235,[1]基础状态预期!AA$197:AA$235,$C28)&lt;=0,0,求节点([1]基础状态预期!$D$197:$D$235,[1]基础状态预期!AA$197:AA$235,$C28)),0)</f>
        <v>0</v>
      </c>
      <c r="AF28" s="32">
        <f>IFERROR(IF(求节点([1]基础状态预期!$D$197:$D$235,[1]基础状态预期!AB$197:AB$235,$C28)&lt;=0,0,求节点([1]基础状态预期!$D$197:$D$235,[1]基础状态预期!AB$197:AB$235,$C28)),0)</f>
        <v>0</v>
      </c>
      <c r="AG28" s="32">
        <f>IFERROR(IF(求节点([1]基础状态预期!$D$197:$D$235,[1]基础状态预期!AC$197:AC$235,$C28)&lt;=0,0,求节点([1]基础状态预期!$D$197:$D$235,[1]基础状态预期!AC$197:AC$235,$C28)),0)</f>
        <v>1.0257067854287081</v>
      </c>
      <c r="AH28" s="32">
        <f>IFERROR(IF(求节点([1]基础状态预期!$D$197:$D$235,[1]基础状态预期!AD$197:AD$235,$C28)&lt;=0,0,求节点([1]基础状态预期!$D$197:$D$235,[1]基础状态预期!AD$197:AD$235,$C28)),0)</f>
        <v>0</v>
      </c>
      <c r="AI28" s="14">
        <f t="shared" si="14"/>
        <v>0</v>
      </c>
      <c r="AJ28" s="14">
        <f t="shared" si="14"/>
        <v>0</v>
      </c>
      <c r="AK28" s="14">
        <f t="shared" si="14"/>
        <v>0</v>
      </c>
      <c r="AL28" s="14">
        <f t="shared" si="14"/>
        <v>10</v>
      </c>
      <c r="AM28" s="14">
        <f t="shared" si="14"/>
        <v>0</v>
      </c>
      <c r="AN28" s="14">
        <v>0</v>
      </c>
      <c r="AO28" s="14">
        <f>IFERROR(IF(求节点([1]各r阵容卡情况!$F$103:$F$119,[1]各r阵容卡情况!G$103:G$119,$C28)&lt;=0,0,求节点([1]各r阵容卡情况!$F$103:$F$119,[1]各r阵容卡情况!G$103:G$119,$C28)),0)</f>
        <v>6</v>
      </c>
      <c r="AP28" s="14">
        <f>IFERROR(IF(求节点([1]各r阵容卡情况!$F$103:$F$119,[1]各r阵容卡情况!H$103:H$119,$C28)&lt;=0,0,求节点([1]各r阵容卡情况!$F$103:$F$119,[1]各r阵容卡情况!H$103:H$119,$C28)),0)</f>
        <v>2.9448180131910906</v>
      </c>
      <c r="AQ28" s="14">
        <f>IFERROR(IF(求节点([1]各r阵容卡情况!$F$103:$F$119,[1]各r阵容卡情况!I$103:I$119,$C28)&lt;=0,0,求节点([1]各r阵容卡情况!$F$103:$F$119,[1]各r阵容卡情况!I$103:I$119,$C28)),0)</f>
        <v>0</v>
      </c>
      <c r="AR28" s="14">
        <f>IFERROR(IF(求节点([1]各r阵容卡情况!$F$103:$F$119,[1]各r阵容卡情况!J$103:J$119,$C28)&lt;=0,0,求节点([1]各r阵容卡情况!$F$103:$F$119,[1]各r阵容卡情况!J$103:J$119,$C28)),0)</f>
        <v>0</v>
      </c>
      <c r="AS28" s="14">
        <v>0</v>
      </c>
      <c r="AT28" s="14">
        <f>IFERROR(IF(求节点([1]各r阵容卡情况!$F$103:$F$119,[1]各r阵容卡情况!K$103:K$119,$C28)&lt;=0,0,求节点([1]各r阵容卡情况!$F$103:$F$119,[1]各r阵容卡情况!K$103:K$119,$C28)),0)</f>
        <v>3</v>
      </c>
      <c r="AU28" s="14">
        <f>IFERROR(IF(求节点([1]各r阵容卡情况!$F$103:$F$119,[1]各r阵容卡情况!L$103:L$119,$C28)&lt;=0,0,求节点([1]各r阵容卡情况!$F$103:$F$119,[1]各r阵容卡情况!L$103:L$119,$C28)),0)</f>
        <v>5.8405181107834707</v>
      </c>
      <c r="AV28" s="14">
        <f>IFERROR(IF(求节点([1]各r阵容卡情况!$F$103:$F$119,[1]各r阵容卡情况!M$103:M$119,$C28)&lt;=0,0,求节点([1]各r阵容卡情况!$F$103:$F$119,[1]各r阵容卡情况!M$103:M$119,$C28)),0)</f>
        <v>0.99782223598865794</v>
      </c>
      <c r="AW28" s="14">
        <f>IFERROR(IF(求节点([1]各r阵容卡情况!$F$103:$F$119,[1]各r阵容卡情况!N$103:N$119,$C28)&lt;=0,0,求节点([1]各r阵容卡情况!$F$103:$F$119,[1]各r阵容卡情况!N$103:N$119,$C28)),0)</f>
        <v>0</v>
      </c>
      <c r="AX28" s="14">
        <f t="shared" si="15"/>
        <v>0</v>
      </c>
      <c r="AY28" s="14">
        <f t="shared" si="15"/>
        <v>15</v>
      </c>
      <c r="AZ28" s="14">
        <f t="shared" si="15"/>
        <v>35</v>
      </c>
      <c r="BA28" s="14">
        <f t="shared" si="15"/>
        <v>22</v>
      </c>
      <c r="BB28" s="14">
        <f t="shared" si="15"/>
        <v>50</v>
      </c>
      <c r="BC28" s="14">
        <v>0</v>
      </c>
      <c r="BD28" s="14">
        <f>IFERROR(IF(求节点([1]各r阵容卡情况!$F$103:$F$119,[1]各r阵容卡情况!S$103:S$119,$C28)&lt;=0,0,求节点([1]各r阵容卡情况!$F$103:$F$119,[1]各r阵容卡情况!S$103:S$119,$C28)),0)</f>
        <v>0.91999999999999993</v>
      </c>
      <c r="BE28" s="14">
        <f>IFERROR(IF(求节点([1]各r阵容卡情况!$F$103:$F$119,[1]各r阵容卡情况!T$103:T$119,$C28)&lt;=0,0,求节点([1]各r阵容卡情况!$F$103:$F$119,[1]各r阵容卡情况!T$103:T$119,$C28)),0)</f>
        <v>0.91999999999999993</v>
      </c>
      <c r="BF28" s="14">
        <f>IFERROR(IF(求节点([1]各r阵容卡情况!$F$103:$F$119,[1]各r阵容卡情况!U$103:U$119,$C28)&lt;=0,0,求节点([1]各r阵容卡情况!$F$103:$F$119,[1]各r阵容卡情况!U$103:U$119,$C28)),0)</f>
        <v>0.91999999999999993</v>
      </c>
      <c r="BG28" s="14">
        <f>IFERROR(IF(求节点([1]各r阵容卡情况!$F$103:$F$119,[1]各r阵容卡情况!V$103:V$119,$C28)&lt;=0,0,求节点([1]各r阵容卡情况!$F$103:$F$119,[1]各r阵容卡情况!V$103:V$119,$C28)),0)</f>
        <v>0.91999999999999993</v>
      </c>
      <c r="BH28" s="14">
        <f t="shared" si="11"/>
        <v>10</v>
      </c>
      <c r="BI28" s="14">
        <f t="shared" si="11"/>
        <v>10</v>
      </c>
      <c r="BJ28" s="14">
        <f t="shared" si="17"/>
        <v>23</v>
      </c>
      <c r="BK28" s="14">
        <f t="shared" si="18"/>
        <v>23</v>
      </c>
      <c r="BL28" s="14">
        <f t="shared" si="18"/>
        <v>23</v>
      </c>
      <c r="BM28" s="14">
        <v>0</v>
      </c>
      <c r="BN28" s="14">
        <f>IFERROR(IF(求节点([1]各r阵容卡情况!$F$103:$F$119,[1]各r阵容卡情况!AA$103:AA$119,$C28)&lt;=0,0,求节点([1]各r阵容卡情况!$F$103:$F$119,[1]各r阵容卡情况!AA$103:AA$119,$C28)),0)</f>
        <v>0</v>
      </c>
      <c r="BO28" s="14">
        <f>IFERROR(IF(求节点([1]各r阵容卡情况!$F$103:$F$119,[1]各r阵容卡情况!AB$103:AB$119,$C28)&lt;=0,0,求节点([1]各r阵容卡情况!$F$103:$F$119,[1]各r阵容卡情况!AB$103:AB$119,$C28)),0)</f>
        <v>1</v>
      </c>
      <c r="BP28" s="14">
        <f>IFERROR(IF(求节点([1]各r阵容卡情况!$F$103:$F$119,[1]各r阵容卡情况!AC$103:AC$119,$C28)&lt;=0,0,求节点([1]各r阵容卡情况!$F$103:$F$119,[1]各r阵容卡情况!AC$103:AC$119,$C28)),0)</f>
        <v>1</v>
      </c>
      <c r="BQ28" s="14">
        <f>IFERROR(IF(求节点([1]各r阵容卡情况!$F$103:$F$119,[1]各r阵容卡情况!AD$103:AD$119,$C28)&lt;=0,0,求节点([1]各r阵容卡情况!$F$103:$F$119,[1]各r阵容卡情况!AD$103:AD$119,$C28)),0)</f>
        <v>1</v>
      </c>
      <c r="BR28" s="14">
        <f t="shared" si="19"/>
        <v>0</v>
      </c>
      <c r="BS28" s="14">
        <f t="shared" si="19"/>
        <v>0</v>
      </c>
      <c r="BT28" s="14">
        <f t="shared" si="19"/>
        <v>2</v>
      </c>
      <c r="BU28" s="14">
        <f t="shared" si="19"/>
        <v>10</v>
      </c>
      <c r="BV28" s="14">
        <f t="shared" si="19"/>
        <v>20</v>
      </c>
      <c r="CH28" s="27">
        <f t="shared" si="20"/>
        <v>0</v>
      </c>
      <c r="CI28" s="27">
        <f t="shared" si="20"/>
        <v>4.0246766280666781</v>
      </c>
      <c r="CJ28" s="27">
        <f t="shared" si="20"/>
        <v>1.9753233719333221</v>
      </c>
      <c r="CK28" s="27">
        <f t="shared" si="20"/>
        <v>0</v>
      </c>
      <c r="CL28" s="27">
        <f t="shared" si="20"/>
        <v>0</v>
      </c>
    </row>
    <row r="29" spans="3:90" x14ac:dyDescent="0.15">
      <c r="C29" s="14">
        <v>24</v>
      </c>
      <c r="D29" s="14">
        <v>12</v>
      </c>
      <c r="E29" s="32">
        <f>IFERROR(IF(求节点([1]基础状态预期!$D$197:$D$235,[1]基础状态预期!F$197:F$235,$C29)&lt;=0,0,求节点([1]基础状态预期!$D$197:$D$235,[1]基础状态预期!F$197:F$235,$C29)),0)</f>
        <v>0</v>
      </c>
      <c r="F29" s="32">
        <f>IFERROR(IF(求节点([1]基础状态预期!$D$197:$D$235,[1]基础状态预期!G$197:G$235,$C29)&lt;=0,0,求节点([1]基础状态预期!$D$197:$D$235,[1]基础状态预期!G$197:G$235,$C29)),0)</f>
        <v>0</v>
      </c>
      <c r="G29" s="32">
        <f>IFERROR(IF(求节点([1]基础状态预期!$D$197:$D$235,[1]基础状态预期!H$197:H$235,$C29)&lt;=0,0,求节点([1]基础状态预期!$D$197:$D$235,[1]基础状态预期!H$197:H$235,$C29)),0)</f>
        <v>0</v>
      </c>
      <c r="H29" s="32">
        <f>IFERROR(IF(求节点([1]基础状态预期!$D$197:$D$235,[1]基础状态预期!I$197:I$235,$C29)&lt;=0,0,求节点([1]基础状态预期!$D$197:$D$235,[1]基础状态预期!I$197:I$235,$C29)),0)</f>
        <v>6</v>
      </c>
      <c r="I29" s="32">
        <f>IFERROR(IF(求节点([1]基础状态预期!$D$197:$D$235,[1]基础状态预期!J$197:J$235,$C29)&lt;=0,0,求节点([1]基础状态预期!$D$197:$D$235,[1]基础状态预期!J$197:J$235,$C29)),0)</f>
        <v>0</v>
      </c>
      <c r="J29" s="32">
        <f>IFERROR(IF(求节点([1]基础状态预期!$D$197:$D$235,[1]基础状态预期!K$197:K$235,$C29)&lt;=0,0,求节点([1]基础状态预期!$D$197:$D$235,[1]基础状态预期!K$197:K$235,$C29)),0)</f>
        <v>0</v>
      </c>
      <c r="K29" s="32">
        <f>IFERROR(IF(求节点([1]基础状态预期!$D$197:$D$235,[1]基础状态预期!L$197:L$235,$C29)&lt;=0,0,求节点([1]基础状态预期!$D$197:$D$235,[1]基础状态预期!L$197:L$235,$C29)),0)</f>
        <v>0</v>
      </c>
      <c r="L29" s="32">
        <f>IFERROR(IF(求节点([1]基础状态预期!$D$197:$D$235,[1]基础状态预期!M$197:M$235,$C29)&lt;=0,0,求节点([1]基础状态预期!$D$197:$D$235,[1]基础状态预期!M$197:M$235,$C29)),0)</f>
        <v>0</v>
      </c>
      <c r="M29" s="32">
        <f>IFERROR(IF(求节点([1]基础状态预期!$D$197:$D$235,[1]基础状态预期!N$197:N$235,$C29)&lt;=0,0,求节点([1]基础状态预期!$D$197:$D$235,[1]基础状态预期!N$197:N$235,$C29)),0)</f>
        <v>1.1152158935524317</v>
      </c>
      <c r="N29" s="32">
        <f>IFERROR(IF(求节点([1]基础状态预期!$D$197:$D$235,[1]基础状态预期!O$197:O$235,$C29)&lt;=0,0,求节点([1]基础状态预期!$D$197:$D$235,[1]基础状态预期!O$197:O$235,$C29)),0)</f>
        <v>0</v>
      </c>
      <c r="O29" s="14">
        <f t="shared" si="0"/>
        <v>0</v>
      </c>
      <c r="P29" s="14">
        <f t="shared" si="1"/>
        <v>6</v>
      </c>
      <c r="Q29" s="14">
        <f t="shared" si="2"/>
        <v>10</v>
      </c>
      <c r="R29" s="14">
        <f t="shared" si="3"/>
        <v>29</v>
      </c>
      <c r="S29" s="14">
        <f t="shared" si="4"/>
        <v>50</v>
      </c>
      <c r="T29" s="32">
        <f>IFERROR(IF(求节点([1]基础状态预期!$D$197:$D$235,[1]基础状态预期!P$197:P$235,$C29)&lt;=0,0,求节点([1]基础状态预期!$D$197:$D$235,[1]基础状态预期!P$197:P$235,$C29)),0)</f>
        <v>0</v>
      </c>
      <c r="U29" s="32">
        <f>IFERROR(IF(求节点([1]基础状态预期!$D$197:$D$235,[1]基础状态预期!Q$197:Q$235,$C29)&lt;=0,0,求节点([1]基础状态预期!$D$197:$D$235,[1]基础状态预期!Q$197:Q$235,$C29)),0)</f>
        <v>0</v>
      </c>
      <c r="V29" s="32">
        <f>IFERROR(IF(求节点([1]基础状态预期!$D$197:$D$235,[1]基础状态预期!R$197:R$235,$C29)&lt;=0,0,求节点([1]基础状态预期!$D$197:$D$235,[1]基础状态预期!R$197:R$235,$C29)),0)</f>
        <v>0</v>
      </c>
      <c r="W29" s="32">
        <f>IFERROR(IF(求节点([1]基础状态预期!$D$197:$D$235,[1]基础状态预期!S$197:S$235,$C29)&lt;=0,0,求节点([1]基础状态预期!$D$197:$D$235,[1]基础状态预期!S$197:S$235,$C29)),0)</f>
        <v>0.96</v>
      </c>
      <c r="X29" s="32">
        <f>IFERROR(IF(求节点([1]基础状态预期!$D$197:$D$235,[1]基础状态预期!T$197:T$235,$C29)&lt;=0,0,求节点([1]基础状态预期!$D$197:$D$235,[1]基础状态预期!T$197:T$235,$C29)),0)</f>
        <v>0</v>
      </c>
      <c r="Y29" s="32">
        <f>IFERROR(IF(求节点([1]基础状态预期!$D$197:$D$235,[1]基础状态预期!U$197:U$235,$C29)&lt;=0,0,求节点([1]基础状态预期!$D$197:$D$235,[1]基础状态预期!U$197:U$235,$C29)),0)</f>
        <v>0</v>
      </c>
      <c r="Z29" s="32">
        <f>IFERROR(IF(求节点([1]基础状态预期!$D$197:$D$235,[1]基础状态预期!V$197:V$235,$C29)&lt;=0,0,求节点([1]基础状态预期!$D$197:$D$235,[1]基础状态预期!V$197:V$235,$C29)),0)</f>
        <v>0</v>
      </c>
      <c r="AA29" s="32">
        <f>IFERROR(IF(求节点([1]基础状态预期!$D$197:$D$235,[1]基础状态预期!W$197:W$235,$C29)&lt;=0,0,求节点([1]基础状态预期!$D$197:$D$235,[1]基础状态预期!W$197:W$235,$C29)),0)</f>
        <v>0</v>
      </c>
      <c r="AB29" s="32">
        <f>IFERROR(IF(求节点([1]基础状态预期!$D$197:$D$235,[1]基础状态预期!X$197:X$235,$C29)&lt;=0,0,求节点([1]基础状态预期!$D$197:$D$235,[1]基础状态预期!X$197:X$235,$C29)),0)</f>
        <v>48</v>
      </c>
      <c r="AC29" s="32">
        <f>IFERROR(IF(求节点([1]基础状态预期!$D$197:$D$235,[1]基础状态预期!Y$197:Y$235,$C29)&lt;=0,0,求节点([1]基础状态预期!$D$197:$D$235,[1]基础状态预期!Y$197:Y$235,$C29)),0)</f>
        <v>0</v>
      </c>
      <c r="AD29" s="32">
        <f>IFERROR(IF(求节点([1]基础状态预期!$D$197:$D$235,[1]基础状态预期!Z$197:Z$235,$C29)&lt;=0,0,求节点([1]基础状态预期!$D$197:$D$235,[1]基础状态预期!Z$197:Z$235,$C29)),0)</f>
        <v>0</v>
      </c>
      <c r="AE29" s="32">
        <f>IFERROR(IF(求节点([1]基础状态预期!$D$197:$D$235,[1]基础状态预期!AA$197:AA$235,$C29)&lt;=0,0,求节点([1]基础状态预期!$D$197:$D$235,[1]基础状态预期!AA$197:AA$235,$C29)),0)</f>
        <v>0</v>
      </c>
      <c r="AF29" s="32">
        <f>IFERROR(IF(求节点([1]基础状态预期!$D$197:$D$235,[1]基础状态预期!AB$197:AB$235,$C29)&lt;=0,0,求节点([1]基础状态预期!$D$197:$D$235,[1]基础状态预期!AB$197:AB$235,$C29)),0)</f>
        <v>0</v>
      </c>
      <c r="AG29" s="32">
        <f>IFERROR(IF(求节点([1]基础状态预期!$D$197:$D$235,[1]基础状态预期!AC$197:AC$235,$C29)&lt;=0,0,求节点([1]基础状态预期!$D$197:$D$235,[1]基础状态预期!AC$197:AC$235,$C29)),0)</f>
        <v>1.0326337034193422</v>
      </c>
      <c r="AH29" s="32">
        <f>IFERROR(IF(求节点([1]基础状态预期!$D$197:$D$235,[1]基础状态预期!AD$197:AD$235,$C29)&lt;=0,0,求节点([1]基础状态预期!$D$197:$D$235,[1]基础状态预期!AD$197:AD$235,$C29)),0)</f>
        <v>0</v>
      </c>
      <c r="AI29" s="14">
        <f t="shared" si="14"/>
        <v>0</v>
      </c>
      <c r="AJ29" s="14">
        <f t="shared" si="14"/>
        <v>0</v>
      </c>
      <c r="AK29" s="14">
        <f t="shared" si="14"/>
        <v>0</v>
      </c>
      <c r="AL29" s="14">
        <f t="shared" si="14"/>
        <v>10</v>
      </c>
      <c r="AM29" s="14">
        <f t="shared" si="14"/>
        <v>0</v>
      </c>
      <c r="AN29" s="14">
        <v>0</v>
      </c>
      <c r="AO29" s="14">
        <f>IFERROR(IF(求节点([1]各r阵容卡情况!$F$103:$F$119,[1]各r阵容卡情况!G$103:G$119,$C29)&lt;=0,0,求节点([1]各r阵容卡情况!$F$103:$F$119,[1]各r阵容卡情况!G$103:G$119,$C29)),0)</f>
        <v>6</v>
      </c>
      <c r="AP29" s="14">
        <f>IFERROR(IF(求节点([1]各r阵容卡情况!$F$103:$F$119,[1]各r阵容卡情况!H$103:H$119,$C29)&lt;=0,0,求节点([1]各r阵容卡情况!$F$103:$F$119,[1]各r阵容卡情况!H$103:H$119,$C29)),0)</f>
        <v>3.1994074838037729</v>
      </c>
      <c r="AQ29" s="14">
        <f>IFERROR(IF(求节点([1]各r阵容卡情况!$F$103:$F$119,[1]各r阵容卡情况!I$103:I$119,$C29)&lt;=0,0,求节点([1]各r阵容卡情况!$F$103:$F$119,[1]各r阵容卡情况!I$103:I$119,$C29)),0)</f>
        <v>0</v>
      </c>
      <c r="AR29" s="14">
        <f>IFERROR(IF(求节点([1]各r阵容卡情况!$F$103:$F$119,[1]各r阵容卡情况!J$103:J$119,$C29)&lt;=0,0,求节点([1]各r阵容卡情况!$F$103:$F$119,[1]各r阵容卡情况!J$103:J$119,$C29)),0)</f>
        <v>0</v>
      </c>
      <c r="AS29" s="14">
        <v>0</v>
      </c>
      <c r="AT29" s="14">
        <f>IFERROR(IF(求节点([1]各r阵容卡情况!$F$103:$F$119,[1]各r阵容卡情况!K$103:K$119,$C29)&lt;=0,0,求节点([1]各r阵容卡情况!$F$103:$F$119,[1]各r阵容卡情况!K$103:K$119,$C29)),0)</f>
        <v>3</v>
      </c>
      <c r="AU29" s="14">
        <f>IFERROR(IF(求节点([1]各r阵容卡情况!$F$103:$F$119,[1]各r阵容卡情况!L$103:L$119,$C29)&lt;=0,0,求节点([1]各r阵容卡情况!$F$103:$F$119,[1]各r阵容卡情况!L$103:L$119,$C29)),0)</f>
        <v>5.8789971696145802</v>
      </c>
      <c r="AV29" s="14">
        <f>IFERROR(IF(求节点([1]各r阵容卡情况!$F$103:$F$119,[1]各r阵容卡情况!M$103:M$119,$C29)&lt;=0,0,求节点([1]各r阵容卡情况!$F$103:$F$119,[1]各r阵容卡情况!M$103:M$119,$C29)),0)</f>
        <v>1.1152158935524317</v>
      </c>
      <c r="AW29" s="14">
        <f>IFERROR(IF(求节点([1]各r阵容卡情况!$F$103:$F$119,[1]各r阵容卡情况!N$103:N$119,$C29)&lt;=0,0,求节点([1]各r阵容卡情况!$F$103:$F$119,[1]各r阵容卡情况!N$103:N$119,$C29)),0)</f>
        <v>0</v>
      </c>
      <c r="AX29" s="14">
        <f t="shared" si="15"/>
        <v>0</v>
      </c>
      <c r="AY29" s="14">
        <f t="shared" si="15"/>
        <v>15</v>
      </c>
      <c r="AZ29" s="14">
        <f t="shared" si="15"/>
        <v>35</v>
      </c>
      <c r="BA29" s="14">
        <f t="shared" si="15"/>
        <v>29</v>
      </c>
      <c r="BB29" s="14">
        <f t="shared" si="15"/>
        <v>50</v>
      </c>
      <c r="BC29" s="14">
        <v>0</v>
      </c>
      <c r="BD29" s="14">
        <f>IFERROR(IF(求节点([1]各r阵容卡情况!$F$103:$F$119,[1]各r阵容卡情况!S$103:S$119,$C29)&lt;=0,0,求节点([1]各r阵容卡情况!$F$103:$F$119,[1]各r阵容卡情况!S$103:S$119,$C29)),0)</f>
        <v>0.96</v>
      </c>
      <c r="BE29" s="14">
        <f>IFERROR(IF(求节点([1]各r阵容卡情况!$F$103:$F$119,[1]各r阵容卡情况!T$103:T$119,$C29)&lt;=0,0,求节点([1]各r阵容卡情况!$F$103:$F$119,[1]各r阵容卡情况!T$103:T$119,$C29)),0)</f>
        <v>0.96</v>
      </c>
      <c r="BF29" s="14">
        <f>IFERROR(IF(求节点([1]各r阵容卡情况!$F$103:$F$119,[1]各r阵容卡情况!U$103:U$119,$C29)&lt;=0,0,求节点([1]各r阵容卡情况!$F$103:$F$119,[1]各r阵容卡情况!U$103:U$119,$C29)),0)</f>
        <v>0.96</v>
      </c>
      <c r="BG29" s="14">
        <f>IFERROR(IF(求节点([1]各r阵容卡情况!$F$103:$F$119,[1]各r阵容卡情况!V$103:V$119,$C29)&lt;=0,0,求节点([1]各r阵容卡情况!$F$103:$F$119,[1]各r阵容卡情况!V$103:V$119,$C29)),0)</f>
        <v>0.96</v>
      </c>
      <c r="BH29" s="14">
        <f t="shared" si="11"/>
        <v>10</v>
      </c>
      <c r="BI29" s="14">
        <f t="shared" si="11"/>
        <v>10</v>
      </c>
      <c r="BJ29" s="14">
        <f t="shared" si="17"/>
        <v>24</v>
      </c>
      <c r="BK29" s="14">
        <f t="shared" si="18"/>
        <v>24</v>
      </c>
      <c r="BL29" s="14">
        <f t="shared" si="18"/>
        <v>24</v>
      </c>
      <c r="BM29" s="14">
        <v>0</v>
      </c>
      <c r="BN29" s="14">
        <f>IFERROR(IF(求节点([1]各r阵容卡情况!$F$103:$F$119,[1]各r阵容卡情况!AA$103:AA$119,$C29)&lt;=0,0,求节点([1]各r阵容卡情况!$F$103:$F$119,[1]各r阵容卡情况!AA$103:AA$119,$C29)),0)</f>
        <v>0</v>
      </c>
      <c r="BO29" s="14">
        <f>IFERROR(IF(求节点([1]各r阵容卡情况!$F$103:$F$119,[1]各r阵容卡情况!AB$103:AB$119,$C29)&lt;=0,0,求节点([1]各r阵容卡情况!$F$103:$F$119,[1]各r阵容卡情况!AB$103:AB$119,$C29)),0)</f>
        <v>1</v>
      </c>
      <c r="BP29" s="14">
        <f>IFERROR(IF(求节点([1]各r阵容卡情况!$F$103:$F$119,[1]各r阵容卡情况!AC$103:AC$119,$C29)&lt;=0,0,求节点([1]各r阵容卡情况!$F$103:$F$119,[1]各r阵容卡情况!AC$103:AC$119,$C29)),0)</f>
        <v>1</v>
      </c>
      <c r="BQ29" s="14">
        <f>IFERROR(IF(求节点([1]各r阵容卡情况!$F$103:$F$119,[1]各r阵容卡情况!AD$103:AD$119,$C29)&lt;=0,0,求节点([1]各r阵容卡情况!$F$103:$F$119,[1]各r阵容卡情况!AD$103:AD$119,$C29)),0)</f>
        <v>1</v>
      </c>
      <c r="BR29" s="14">
        <f t="shared" si="19"/>
        <v>0</v>
      </c>
      <c r="BS29" s="14">
        <f t="shared" si="19"/>
        <v>0</v>
      </c>
      <c r="BT29" s="14">
        <f t="shared" si="19"/>
        <v>2</v>
      </c>
      <c r="BU29" s="14">
        <f t="shared" si="19"/>
        <v>10</v>
      </c>
      <c r="BV29" s="14">
        <f t="shared" si="19"/>
        <v>20</v>
      </c>
      <c r="CH29" s="27">
        <f t="shared" si="20"/>
        <v>0</v>
      </c>
      <c r="CI29" s="27">
        <f t="shared" si="20"/>
        <v>3.9132955098880684</v>
      </c>
      <c r="CJ29" s="27">
        <f t="shared" si="20"/>
        <v>2.0867044901119316</v>
      </c>
      <c r="CK29" s="27">
        <f t="shared" si="20"/>
        <v>0</v>
      </c>
      <c r="CL29" s="27">
        <f t="shared" si="20"/>
        <v>0</v>
      </c>
    </row>
    <row r="30" spans="3:90" x14ac:dyDescent="0.15">
      <c r="C30" s="14">
        <v>25</v>
      </c>
      <c r="D30" s="14">
        <v>13</v>
      </c>
      <c r="E30" s="32">
        <f>IFERROR(IF(求节点([1]基础状态预期!$D$197:$D$235,[1]基础状态预期!F$197:F$235,$C30)&lt;=0,0,求节点([1]基础状态预期!$D$197:$D$235,[1]基础状态预期!F$197:F$235,$C30)),0)</f>
        <v>0</v>
      </c>
      <c r="F30" s="32">
        <f>IFERROR(IF(求节点([1]基础状态预期!$D$197:$D$235,[1]基础状态预期!G$197:G$235,$C30)&lt;=0,0,求节点([1]基础状态预期!$D$197:$D$235,[1]基础状态预期!G$197:G$235,$C30)),0)</f>
        <v>0</v>
      </c>
      <c r="G30" s="32">
        <f>IFERROR(IF(求节点([1]基础状态预期!$D$197:$D$235,[1]基础状态预期!H$197:H$235,$C30)&lt;=0,0,求节点([1]基础状态预期!$D$197:$D$235,[1]基础状态预期!H$197:H$235,$C30)),0)</f>
        <v>0</v>
      </c>
      <c r="H30" s="32">
        <f>IFERROR(IF(求节点([1]基础状态预期!$D$197:$D$235,[1]基础状态预期!I$197:I$235,$C30)&lt;=0,0,求节点([1]基础状态预期!$D$197:$D$235,[1]基础状态预期!I$197:I$235,$C30)),0)</f>
        <v>6</v>
      </c>
      <c r="I30" s="32">
        <f>IFERROR(IF(求节点([1]基础状态预期!$D$197:$D$235,[1]基础状态预期!J$197:J$235,$C30)&lt;=0,0,求节点([1]基础状态预期!$D$197:$D$235,[1]基础状态预期!J$197:J$235,$C30)),0)</f>
        <v>0</v>
      </c>
      <c r="J30" s="32">
        <f>IFERROR(IF(求节点([1]基础状态预期!$D$197:$D$235,[1]基础状态预期!K$197:K$235,$C30)&lt;=0,0,求节点([1]基础状态预期!$D$197:$D$235,[1]基础状态预期!K$197:K$235,$C30)),0)</f>
        <v>0</v>
      </c>
      <c r="K30" s="32">
        <f>IFERROR(IF(求节点([1]基础状态预期!$D$197:$D$235,[1]基础状态预期!L$197:L$235,$C30)&lt;=0,0,求节点([1]基础状态预期!$D$197:$D$235,[1]基础状态预期!L$197:L$235,$C30)),0)</f>
        <v>0</v>
      </c>
      <c r="L30" s="32">
        <f>IFERROR(IF(求节点([1]基础状态预期!$D$197:$D$235,[1]基础状态预期!M$197:M$235,$C30)&lt;=0,0,求节点([1]基础状态预期!$D$197:$D$235,[1]基础状态预期!M$197:M$235,$C30)),0)</f>
        <v>0</v>
      </c>
      <c r="M30" s="32">
        <f>IFERROR(IF(求节点([1]基础状态预期!$D$197:$D$235,[1]基础状态预期!N$197:N$235,$C30)&lt;=0,0,求节点([1]基础状态预期!$D$197:$D$235,[1]基础状态预期!N$197:N$235,$C30)),0)</f>
        <v>1.2326095511162056</v>
      </c>
      <c r="N30" s="32">
        <f>IFERROR(IF(求节点([1]基础状态预期!$D$197:$D$235,[1]基础状态预期!O$197:O$235,$C30)&lt;=0,0,求节点([1]基础状态预期!$D$197:$D$235,[1]基础状态预期!O$197:O$235,$C30)),0)</f>
        <v>0</v>
      </c>
      <c r="O30" s="14">
        <f t="shared" si="0"/>
        <v>0</v>
      </c>
      <c r="P30" s="14">
        <f t="shared" si="1"/>
        <v>6</v>
      </c>
      <c r="Q30" s="14">
        <f t="shared" si="2"/>
        <v>10</v>
      </c>
      <c r="R30" s="14">
        <f t="shared" si="3"/>
        <v>29</v>
      </c>
      <c r="S30" s="14">
        <f t="shared" si="4"/>
        <v>50</v>
      </c>
      <c r="T30" s="32">
        <f>IFERROR(IF(求节点([1]基础状态预期!$D$197:$D$235,[1]基础状态预期!P$197:P$235,$C30)&lt;=0,0,求节点([1]基础状态预期!$D$197:$D$235,[1]基础状态预期!P$197:P$235,$C30)),0)</f>
        <v>0</v>
      </c>
      <c r="U30" s="32">
        <f>IFERROR(IF(求节点([1]基础状态预期!$D$197:$D$235,[1]基础状态预期!Q$197:Q$235,$C30)&lt;=0,0,求节点([1]基础状态预期!$D$197:$D$235,[1]基础状态预期!Q$197:Q$235,$C30)),0)</f>
        <v>0</v>
      </c>
      <c r="V30" s="32">
        <f>IFERROR(IF(求节点([1]基础状态预期!$D$197:$D$235,[1]基础状态预期!R$197:R$235,$C30)&lt;=0,0,求节点([1]基础状态预期!$D$197:$D$235,[1]基础状态预期!R$197:R$235,$C30)),0)</f>
        <v>0</v>
      </c>
      <c r="W30" s="32">
        <f>IFERROR(IF(求节点([1]基础状态预期!$D$197:$D$235,[1]基础状态预期!S$197:S$235,$C30)&lt;=0,0,求节点([1]基础状态预期!$D$197:$D$235,[1]基础状态预期!S$197:S$235,$C30)),0)</f>
        <v>1</v>
      </c>
      <c r="X30" s="32">
        <f>IFERROR(IF(求节点([1]基础状态预期!$D$197:$D$235,[1]基础状态预期!T$197:T$235,$C30)&lt;=0,0,求节点([1]基础状态预期!$D$197:$D$235,[1]基础状态预期!T$197:T$235,$C30)),0)</f>
        <v>0</v>
      </c>
      <c r="Y30" s="32">
        <f>IFERROR(IF(求节点([1]基础状态预期!$D$197:$D$235,[1]基础状态预期!U$197:U$235,$C30)&lt;=0,0,求节点([1]基础状态预期!$D$197:$D$235,[1]基础状态预期!U$197:U$235,$C30)),0)</f>
        <v>0</v>
      </c>
      <c r="Z30" s="32">
        <f>IFERROR(IF(求节点([1]基础状态预期!$D$197:$D$235,[1]基础状态预期!V$197:V$235,$C30)&lt;=0,0,求节点([1]基础状态预期!$D$197:$D$235,[1]基础状态预期!V$197:V$235,$C30)),0)</f>
        <v>0</v>
      </c>
      <c r="AA30" s="32">
        <f>IFERROR(IF(求节点([1]基础状态预期!$D$197:$D$235,[1]基础状态预期!W$197:W$235,$C30)&lt;=0,0,求节点([1]基础状态预期!$D$197:$D$235,[1]基础状态预期!W$197:W$235,$C30)),0)</f>
        <v>0</v>
      </c>
      <c r="AB30" s="32">
        <f>IFERROR(IF(求节点([1]基础状态预期!$D$197:$D$235,[1]基础状态预期!X$197:X$235,$C30)&lt;=0,0,求节点([1]基础状态预期!$D$197:$D$235,[1]基础状态预期!X$197:X$235,$C30)),0)</f>
        <v>50</v>
      </c>
      <c r="AC30" s="32">
        <f>IFERROR(IF(求节点([1]基础状态预期!$D$197:$D$235,[1]基础状态预期!Y$197:Y$235,$C30)&lt;=0,0,求节点([1]基础状态预期!$D$197:$D$235,[1]基础状态预期!Y$197:Y$235,$C30)),0)</f>
        <v>0</v>
      </c>
      <c r="AD30" s="32">
        <f>IFERROR(IF(求节点([1]基础状态预期!$D$197:$D$235,[1]基础状态预期!Z$197:Z$235,$C30)&lt;=0,0,求节点([1]基础状态预期!$D$197:$D$235,[1]基础状态预期!Z$197:Z$235,$C30)),0)</f>
        <v>0</v>
      </c>
      <c r="AE30" s="32">
        <f>IFERROR(IF(求节点([1]基础状态预期!$D$197:$D$235,[1]基础状态预期!AA$197:AA$235,$C30)&lt;=0,0,求节点([1]基础状态预期!$D$197:$D$235,[1]基础状态预期!AA$197:AA$235,$C30)),0)</f>
        <v>0</v>
      </c>
      <c r="AF30" s="32">
        <f>IFERROR(IF(求节点([1]基础状态预期!$D$197:$D$235,[1]基础状态预期!AB$197:AB$235,$C30)&lt;=0,0,求节点([1]基础状态预期!$D$197:$D$235,[1]基础状态预期!AB$197:AB$235,$C30)),0)</f>
        <v>0</v>
      </c>
      <c r="AG30" s="32">
        <f>IFERROR(IF(求节点([1]基础状态预期!$D$197:$D$235,[1]基础状态预期!AC$197:AC$235,$C30)&lt;=0,0,求节点([1]基础状态预期!$D$197:$D$235,[1]基础状态预期!AC$197:AC$235,$C30)),0)</f>
        <v>1.0395606214099764</v>
      </c>
      <c r="AH30" s="32">
        <f>IFERROR(IF(求节点([1]基础状态预期!$D$197:$D$235,[1]基础状态预期!AD$197:AD$235,$C30)&lt;=0,0,求节点([1]基础状态预期!$D$197:$D$235,[1]基础状态预期!AD$197:AD$235,$C30)),0)</f>
        <v>0</v>
      </c>
      <c r="AI30" s="14">
        <f t="shared" si="14"/>
        <v>0</v>
      </c>
      <c r="AJ30" s="14">
        <f t="shared" si="14"/>
        <v>0</v>
      </c>
      <c r="AK30" s="14">
        <f t="shared" si="14"/>
        <v>0</v>
      </c>
      <c r="AL30" s="14">
        <f t="shared" si="14"/>
        <v>10</v>
      </c>
      <c r="AM30" s="14">
        <f t="shared" si="14"/>
        <v>0</v>
      </c>
      <c r="AN30" s="14">
        <v>0</v>
      </c>
      <c r="AO30" s="14">
        <f>IFERROR(IF(求节点([1]各r阵容卡情况!$F$103:$F$119,[1]各r阵容卡情况!G$103:G$119,$C30)&lt;=0,0,求节点([1]各r阵容卡情况!$F$103:$F$119,[1]各r阵容卡情况!G$103:G$119,$C30)),0)</f>
        <v>6</v>
      </c>
      <c r="AP30" s="14">
        <f>IFERROR(IF(求节点([1]各r阵容卡情况!$F$103:$F$119,[1]各r阵容卡情况!H$103:H$119,$C30)&lt;=0,0,求节点([1]各r阵容卡情况!$F$103:$F$119,[1]各r阵容卡情况!H$103:H$119,$C30)),0)</f>
        <v>3.4539969544164557</v>
      </c>
      <c r="AQ30" s="14">
        <f>IFERROR(IF(求节点([1]各r阵容卡情况!$F$103:$F$119,[1]各r阵容卡情况!I$103:I$119,$C30)&lt;=0,0,求节点([1]各r阵容卡情况!$F$103:$F$119,[1]各r阵容卡情况!I$103:I$119,$C30)),0)</f>
        <v>0</v>
      </c>
      <c r="AR30" s="14">
        <f>IFERROR(IF(求节点([1]各r阵容卡情况!$F$103:$F$119,[1]各r阵容卡情况!J$103:J$119,$C30)&lt;=0,0,求节点([1]各r阵容卡情况!$F$103:$F$119,[1]各r阵容卡情况!J$103:J$119,$C30)),0)</f>
        <v>0</v>
      </c>
      <c r="AS30" s="14">
        <v>0</v>
      </c>
      <c r="AT30" s="14">
        <f>IFERROR(IF(求节点([1]各r阵容卡情况!$F$103:$F$119,[1]各r阵容卡情况!K$103:K$119,$C30)&lt;=0,0,求节点([1]各r阵容卡情况!$F$103:$F$119,[1]各r阵容卡情况!K$103:K$119,$C30)),0)</f>
        <v>3</v>
      </c>
      <c r="AU30" s="14">
        <f>IFERROR(IF(求节点([1]各r阵容卡情况!$F$103:$F$119,[1]各r阵容卡情况!L$103:L$119,$C30)&lt;=0,0,求节点([1]各r阵容卡情况!$F$103:$F$119,[1]各r阵容卡情况!L$103:L$119,$C30)),0)</f>
        <v>5.9174762284456897</v>
      </c>
      <c r="AV30" s="14">
        <f>IFERROR(IF(求节点([1]各r阵容卡情况!$F$103:$F$119,[1]各r阵容卡情况!M$103:M$119,$C30)&lt;=0,0,求节点([1]各r阵容卡情况!$F$103:$F$119,[1]各r阵容卡情况!M$103:M$119,$C30)),0)</f>
        <v>1.2326095511162056</v>
      </c>
      <c r="AW30" s="14">
        <f>IFERROR(IF(求节点([1]各r阵容卡情况!$F$103:$F$119,[1]各r阵容卡情况!N$103:N$119,$C30)&lt;=0,0,求节点([1]各r阵容卡情况!$F$103:$F$119,[1]各r阵容卡情况!N$103:N$119,$C30)),0)</f>
        <v>0</v>
      </c>
      <c r="AX30" s="14">
        <f t="shared" si="15"/>
        <v>0</v>
      </c>
      <c r="AY30" s="14">
        <f t="shared" si="15"/>
        <v>15</v>
      </c>
      <c r="AZ30" s="14">
        <f t="shared" si="15"/>
        <v>35</v>
      </c>
      <c r="BA30" s="14">
        <f t="shared" si="15"/>
        <v>29</v>
      </c>
      <c r="BB30" s="14">
        <f t="shared" si="15"/>
        <v>50</v>
      </c>
      <c r="BC30" s="14">
        <v>0</v>
      </c>
      <c r="BD30" s="14">
        <f>IFERROR(IF(求节点([1]各r阵容卡情况!$F$103:$F$119,[1]各r阵容卡情况!S$103:S$119,$C30)&lt;=0,0,求节点([1]各r阵容卡情况!$F$103:$F$119,[1]各r阵容卡情况!S$103:S$119,$C30)),0)</f>
        <v>1</v>
      </c>
      <c r="BE30" s="14">
        <f>IFERROR(IF(求节点([1]各r阵容卡情况!$F$103:$F$119,[1]各r阵容卡情况!T$103:T$119,$C30)&lt;=0,0,求节点([1]各r阵容卡情况!$F$103:$F$119,[1]各r阵容卡情况!T$103:T$119,$C30)),0)</f>
        <v>1</v>
      </c>
      <c r="BF30" s="14">
        <f>IFERROR(IF(求节点([1]各r阵容卡情况!$F$103:$F$119,[1]各r阵容卡情况!U$103:U$119,$C30)&lt;=0,0,求节点([1]各r阵容卡情况!$F$103:$F$119,[1]各r阵容卡情况!U$103:U$119,$C30)),0)</f>
        <v>1</v>
      </c>
      <c r="BG30" s="14">
        <f>IFERROR(IF(求节点([1]各r阵容卡情况!$F$103:$F$119,[1]各r阵容卡情况!V$103:V$119,$C30)&lt;=0,0,求节点([1]各r阵容卡情况!$F$103:$F$119,[1]各r阵容卡情况!V$103:V$119,$C30)),0)</f>
        <v>1</v>
      </c>
      <c r="BH30" s="14">
        <f t="shared" si="11"/>
        <v>10</v>
      </c>
      <c r="BI30" s="14">
        <f t="shared" si="11"/>
        <v>10</v>
      </c>
      <c r="BJ30" s="14">
        <f t="shared" si="17"/>
        <v>25</v>
      </c>
      <c r="BK30" s="14">
        <f t="shared" si="18"/>
        <v>25</v>
      </c>
      <c r="BL30" s="14">
        <f t="shared" si="18"/>
        <v>25</v>
      </c>
      <c r="BM30" s="14">
        <v>0</v>
      </c>
      <c r="BN30" s="14">
        <f>IFERROR(IF(求节点([1]各r阵容卡情况!$F$103:$F$119,[1]各r阵容卡情况!AA$103:AA$119,$C30)&lt;=0,0,求节点([1]各r阵容卡情况!$F$103:$F$119,[1]各r阵容卡情况!AA$103:AA$119,$C30)),0)</f>
        <v>0</v>
      </c>
      <c r="BO30" s="14">
        <f>IFERROR(IF(求节点([1]各r阵容卡情况!$F$103:$F$119,[1]各r阵容卡情况!AB$103:AB$119,$C30)&lt;=0,0,求节点([1]各r阵容卡情况!$F$103:$F$119,[1]各r阵容卡情况!AB$103:AB$119,$C30)),0)</f>
        <v>1</v>
      </c>
      <c r="BP30" s="14">
        <f>IFERROR(IF(求节点([1]各r阵容卡情况!$F$103:$F$119,[1]各r阵容卡情况!AC$103:AC$119,$C30)&lt;=0,0,求节点([1]各r阵容卡情况!$F$103:$F$119,[1]各r阵容卡情况!AC$103:AC$119,$C30)),0)</f>
        <v>1</v>
      </c>
      <c r="BQ30" s="14">
        <f>IFERROR(IF(求节点([1]各r阵容卡情况!$F$103:$F$119,[1]各r阵容卡情况!AD$103:AD$119,$C30)&lt;=0,0,求节点([1]各r阵容卡情况!$F$103:$F$119,[1]各r阵容卡情况!AD$103:AD$119,$C30)),0)</f>
        <v>1</v>
      </c>
      <c r="BR30" s="14">
        <f t="shared" si="19"/>
        <v>0</v>
      </c>
      <c r="BS30" s="14">
        <f t="shared" si="19"/>
        <v>0</v>
      </c>
      <c r="BT30" s="14">
        <f t="shared" si="19"/>
        <v>2</v>
      </c>
      <c r="BU30" s="14">
        <f t="shared" si="19"/>
        <v>10</v>
      </c>
      <c r="BV30" s="14">
        <f t="shared" si="19"/>
        <v>20</v>
      </c>
      <c r="CH30" s="27">
        <f t="shared" si="20"/>
        <v>0</v>
      </c>
      <c r="CI30" s="27">
        <f t="shared" si="20"/>
        <v>4.4425654252384339</v>
      </c>
      <c r="CJ30" s="27">
        <f t="shared" si="20"/>
        <v>2.5574345747615661</v>
      </c>
      <c r="CK30" s="27">
        <f t="shared" si="20"/>
        <v>0</v>
      </c>
      <c r="CL30" s="27">
        <f t="shared" si="20"/>
        <v>0</v>
      </c>
    </row>
    <row r="31" spans="3:90" x14ac:dyDescent="0.15">
      <c r="C31" s="14">
        <v>26</v>
      </c>
      <c r="D31" s="14">
        <v>13</v>
      </c>
      <c r="E31" s="32">
        <f>IFERROR(IF(求节点([1]基础状态预期!$D$197:$D$235,[1]基础状态预期!F$197:F$235,$C31)&lt;=0,0,求节点([1]基础状态预期!$D$197:$D$235,[1]基础状态预期!F$197:F$235,$C31)),0)</f>
        <v>0</v>
      </c>
      <c r="F31" s="32">
        <f>IFERROR(IF(求节点([1]基础状态预期!$D$197:$D$235,[1]基础状态预期!G$197:G$235,$C31)&lt;=0,0,求节点([1]基础状态预期!$D$197:$D$235,[1]基础状态预期!G$197:G$235,$C31)),0)</f>
        <v>0</v>
      </c>
      <c r="G31" s="32">
        <f>IFERROR(IF(求节点([1]基础状态预期!$D$197:$D$235,[1]基础状态预期!H$197:H$235,$C31)&lt;=0,0,求节点([1]基础状态预期!$D$197:$D$235,[1]基础状态预期!H$197:H$235,$C31)),0)</f>
        <v>0</v>
      </c>
      <c r="H31" s="32">
        <f>IFERROR(IF(求节点([1]基础状态预期!$D$197:$D$235,[1]基础状态预期!I$197:I$235,$C31)&lt;=0,0,求节点([1]基础状态预期!$D$197:$D$235,[1]基础状态预期!I$197:I$235,$C31)),0)</f>
        <v>6</v>
      </c>
      <c r="I31" s="32">
        <f>IFERROR(IF(求节点([1]基础状态预期!$D$197:$D$235,[1]基础状态预期!J$197:J$235,$C31)&lt;=0,0,求节点([1]基础状态预期!$D$197:$D$235,[1]基础状态预期!J$197:J$235,$C31)),0)</f>
        <v>0</v>
      </c>
      <c r="J31" s="32">
        <f>IFERROR(IF(求节点([1]基础状态预期!$D$197:$D$235,[1]基础状态预期!K$197:K$235,$C31)&lt;=0,0,求节点([1]基础状态预期!$D$197:$D$235,[1]基础状态预期!K$197:K$235,$C31)),0)</f>
        <v>0</v>
      </c>
      <c r="K31" s="32">
        <f>IFERROR(IF(求节点([1]基础状态预期!$D$197:$D$235,[1]基础状态预期!L$197:L$235,$C31)&lt;=0,0,求节点([1]基础状态预期!$D$197:$D$235,[1]基础状态预期!L$197:L$235,$C31)),0)</f>
        <v>0</v>
      </c>
      <c r="L31" s="32">
        <f>IFERROR(IF(求节点([1]基础状态预期!$D$197:$D$235,[1]基础状态预期!M$197:M$235,$C31)&lt;=0,0,求节点([1]基础状态预期!$D$197:$D$235,[1]基础状态预期!M$197:M$235,$C31)),0)</f>
        <v>0</v>
      </c>
      <c r="M31" s="32">
        <f>IFERROR(IF(求节点([1]基础状态预期!$D$197:$D$235,[1]基础状态预期!N$197:N$235,$C31)&lt;=0,0,求节点([1]基础状态预期!$D$197:$D$235,[1]基础状态预期!N$197:N$235,$C31)),0)</f>
        <v>1.3500032086799796</v>
      </c>
      <c r="N31" s="32">
        <f>IFERROR(IF(求节点([1]基础状态预期!$D$197:$D$235,[1]基础状态预期!O$197:O$235,$C31)&lt;=0,0,求节点([1]基础状态预期!$D$197:$D$235,[1]基础状态预期!O$197:O$235,$C31)),0)</f>
        <v>0</v>
      </c>
      <c r="O31" s="14">
        <f t="shared" si="0"/>
        <v>0</v>
      </c>
      <c r="P31" s="14">
        <f t="shared" si="1"/>
        <v>6</v>
      </c>
      <c r="Q31" s="14">
        <f t="shared" si="2"/>
        <v>10</v>
      </c>
      <c r="R31" s="14">
        <f t="shared" si="3"/>
        <v>29</v>
      </c>
      <c r="S31" s="14">
        <f t="shared" si="4"/>
        <v>50</v>
      </c>
      <c r="T31" s="32">
        <f>IFERROR(IF(求节点([1]基础状态预期!$D$197:$D$235,[1]基础状态预期!P$197:P$235,$C31)&lt;=0,0,求节点([1]基础状态预期!$D$197:$D$235,[1]基础状态预期!P$197:P$235,$C31)),0)</f>
        <v>0</v>
      </c>
      <c r="U31" s="32">
        <f>IFERROR(IF(求节点([1]基础状态预期!$D$197:$D$235,[1]基础状态预期!Q$197:Q$235,$C31)&lt;=0,0,求节点([1]基础状态预期!$D$197:$D$235,[1]基础状态预期!Q$197:Q$235,$C31)),0)</f>
        <v>0</v>
      </c>
      <c r="V31" s="32">
        <f>IFERROR(IF(求节点([1]基础状态预期!$D$197:$D$235,[1]基础状态预期!R$197:R$235,$C31)&lt;=0,0,求节点([1]基础状态预期!$D$197:$D$235,[1]基础状态预期!R$197:R$235,$C31)),0)</f>
        <v>0</v>
      </c>
      <c r="W31" s="32">
        <f>IFERROR(IF(求节点([1]基础状态预期!$D$197:$D$235,[1]基础状态预期!S$197:S$235,$C31)&lt;=0,0,求节点([1]基础状态预期!$D$197:$D$235,[1]基础状态预期!S$197:S$235,$C31)),0)</f>
        <v>1.04</v>
      </c>
      <c r="X31" s="32">
        <f>IFERROR(IF(求节点([1]基础状态预期!$D$197:$D$235,[1]基础状态预期!T$197:T$235,$C31)&lt;=0,0,求节点([1]基础状态预期!$D$197:$D$235,[1]基础状态预期!T$197:T$235,$C31)),0)</f>
        <v>0</v>
      </c>
      <c r="Y31" s="32">
        <f>IFERROR(IF(求节点([1]基础状态预期!$D$197:$D$235,[1]基础状态预期!U$197:U$235,$C31)&lt;=0,0,求节点([1]基础状态预期!$D$197:$D$235,[1]基础状态预期!U$197:U$235,$C31)),0)</f>
        <v>0</v>
      </c>
      <c r="Z31" s="32">
        <f>IFERROR(IF(求节点([1]基础状态预期!$D$197:$D$235,[1]基础状态预期!V$197:V$235,$C31)&lt;=0,0,求节点([1]基础状态预期!$D$197:$D$235,[1]基础状态预期!V$197:V$235,$C31)),0)</f>
        <v>0</v>
      </c>
      <c r="AA31" s="32">
        <f>IFERROR(IF(求节点([1]基础状态预期!$D$197:$D$235,[1]基础状态预期!W$197:W$235,$C31)&lt;=0,0,求节点([1]基础状态预期!$D$197:$D$235,[1]基础状态预期!W$197:W$235,$C31)),0)</f>
        <v>0</v>
      </c>
      <c r="AB31" s="32">
        <f>IFERROR(IF(求节点([1]基础状态预期!$D$197:$D$235,[1]基础状态预期!X$197:X$235,$C31)&lt;=0,0,求节点([1]基础状态预期!$D$197:$D$235,[1]基础状态预期!X$197:X$235,$C31)),0)</f>
        <v>52</v>
      </c>
      <c r="AC31" s="32">
        <f>IFERROR(IF(求节点([1]基础状态预期!$D$197:$D$235,[1]基础状态预期!Y$197:Y$235,$C31)&lt;=0,0,求节点([1]基础状态预期!$D$197:$D$235,[1]基础状态预期!Y$197:Y$235,$C31)),0)</f>
        <v>0</v>
      </c>
      <c r="AD31" s="32">
        <f>IFERROR(IF(求节点([1]基础状态预期!$D$197:$D$235,[1]基础状态预期!Z$197:Z$235,$C31)&lt;=0,0,求节点([1]基础状态预期!$D$197:$D$235,[1]基础状态预期!Z$197:Z$235,$C31)),0)</f>
        <v>0</v>
      </c>
      <c r="AE31" s="32">
        <f>IFERROR(IF(求节点([1]基础状态预期!$D$197:$D$235,[1]基础状态预期!AA$197:AA$235,$C31)&lt;=0,0,求节点([1]基础状态预期!$D$197:$D$235,[1]基础状态预期!AA$197:AA$235,$C31)),0)</f>
        <v>0</v>
      </c>
      <c r="AF31" s="32">
        <f>IFERROR(IF(求节点([1]基础状态预期!$D$197:$D$235,[1]基础状态预期!AB$197:AB$235,$C31)&lt;=0,0,求节点([1]基础状态预期!$D$197:$D$235,[1]基础状态预期!AB$197:AB$235,$C31)),0)</f>
        <v>0</v>
      </c>
      <c r="AG31" s="32">
        <f>IFERROR(IF(求节点([1]基础状态预期!$D$197:$D$235,[1]基础状态预期!AC$197:AC$235,$C31)&lt;=0,0,求节点([1]基础状态预期!$D$197:$D$235,[1]基础状态预期!AC$197:AC$235,$C31)),0)</f>
        <v>1.0464875394006108</v>
      </c>
      <c r="AH31" s="32">
        <f>IFERROR(IF(求节点([1]基础状态预期!$D$197:$D$235,[1]基础状态预期!AD$197:AD$235,$C31)&lt;=0,0,求节点([1]基础状态预期!$D$197:$D$235,[1]基础状态预期!AD$197:AD$235,$C31)),0)</f>
        <v>0</v>
      </c>
      <c r="AI31" s="14">
        <f t="shared" si="14"/>
        <v>0</v>
      </c>
      <c r="AJ31" s="14">
        <f t="shared" si="14"/>
        <v>0</v>
      </c>
      <c r="AK31" s="14">
        <f t="shared" si="14"/>
        <v>0</v>
      </c>
      <c r="AL31" s="14">
        <f t="shared" si="14"/>
        <v>10</v>
      </c>
      <c r="AM31" s="14">
        <f t="shared" si="14"/>
        <v>0</v>
      </c>
      <c r="AN31" s="14">
        <v>0</v>
      </c>
      <c r="AO31" s="14">
        <f>IFERROR(IF(求节点([1]各r阵容卡情况!$F$103:$F$119,[1]各r阵容卡情况!G$103:G$119,$C31)&lt;=0,0,求节点([1]各r阵容卡情况!$F$103:$F$119,[1]各r阵容卡情况!G$103:G$119,$C31)),0)</f>
        <v>6</v>
      </c>
      <c r="AP31" s="14">
        <f>IFERROR(IF(求节点([1]各r阵容卡情况!$F$103:$F$119,[1]各r阵容卡情况!H$103:H$119,$C31)&lt;=0,0,求节点([1]各r阵容卡情况!$F$103:$F$119,[1]各r阵容卡情况!H$103:H$119,$C31)),0)</f>
        <v>3.7085864250291385</v>
      </c>
      <c r="AQ31" s="14">
        <f>IFERROR(IF(求节点([1]各r阵容卡情况!$F$103:$F$119,[1]各r阵容卡情况!I$103:I$119,$C31)&lt;=0,0,求节点([1]各r阵容卡情况!$F$103:$F$119,[1]各r阵容卡情况!I$103:I$119,$C31)),0)</f>
        <v>0</v>
      </c>
      <c r="AR31" s="14">
        <f>IFERROR(IF(求节点([1]各r阵容卡情况!$F$103:$F$119,[1]各r阵容卡情况!J$103:J$119,$C31)&lt;=0,0,求节点([1]各r阵容卡情况!$F$103:$F$119,[1]各r阵容卡情况!J$103:J$119,$C31)),0)</f>
        <v>0</v>
      </c>
      <c r="AS31" s="14">
        <v>0</v>
      </c>
      <c r="AT31" s="14">
        <f>IFERROR(IF(求节点([1]各r阵容卡情况!$F$103:$F$119,[1]各r阵容卡情况!K$103:K$119,$C31)&lt;=0,0,求节点([1]各r阵容卡情况!$F$103:$F$119,[1]各r阵容卡情况!K$103:K$119,$C31)),0)</f>
        <v>3</v>
      </c>
      <c r="AU31" s="14">
        <f>IFERROR(IF(求节点([1]各r阵容卡情况!$F$103:$F$119,[1]各r阵容卡情况!L$103:L$119,$C31)&lt;=0,0,求节点([1]各r阵容卡情况!$F$103:$F$119,[1]各r阵容卡情况!L$103:L$119,$C31)),0)</f>
        <v>5.9559552872767982</v>
      </c>
      <c r="AV31" s="14">
        <f>IFERROR(IF(求节点([1]各r阵容卡情况!$F$103:$F$119,[1]各r阵容卡情况!M$103:M$119,$C31)&lt;=0,0,求节点([1]各r阵容卡情况!$F$103:$F$119,[1]各r阵容卡情况!M$103:M$119,$C31)),0)</f>
        <v>1.3500032086799796</v>
      </c>
      <c r="AW31" s="14">
        <f>IFERROR(IF(求节点([1]各r阵容卡情况!$F$103:$F$119,[1]各r阵容卡情况!N$103:N$119,$C31)&lt;=0,0,求节点([1]各r阵容卡情况!$F$103:$F$119,[1]各r阵容卡情况!N$103:N$119,$C31)),0)</f>
        <v>0</v>
      </c>
      <c r="AX31" s="14">
        <f t="shared" si="15"/>
        <v>0</v>
      </c>
      <c r="AY31" s="14">
        <f t="shared" si="15"/>
        <v>15</v>
      </c>
      <c r="AZ31" s="14">
        <f t="shared" si="15"/>
        <v>35</v>
      </c>
      <c r="BA31" s="14">
        <f t="shared" si="15"/>
        <v>29</v>
      </c>
      <c r="BB31" s="14">
        <f t="shared" si="15"/>
        <v>50</v>
      </c>
      <c r="BC31" s="14">
        <v>0</v>
      </c>
      <c r="BD31" s="14">
        <f>IFERROR(IF(求节点([1]各r阵容卡情况!$F$103:$F$119,[1]各r阵容卡情况!S$103:S$119,$C31)&lt;=0,0,求节点([1]各r阵容卡情况!$F$103:$F$119,[1]各r阵容卡情况!S$103:S$119,$C31)),0)</f>
        <v>1.04</v>
      </c>
      <c r="BE31" s="14">
        <f>IFERROR(IF(求节点([1]各r阵容卡情况!$F$103:$F$119,[1]各r阵容卡情况!T$103:T$119,$C31)&lt;=0,0,求节点([1]各r阵容卡情况!$F$103:$F$119,[1]各r阵容卡情况!T$103:T$119,$C31)),0)</f>
        <v>1.04</v>
      </c>
      <c r="BF31" s="14">
        <f>IFERROR(IF(求节点([1]各r阵容卡情况!$F$103:$F$119,[1]各r阵容卡情况!U$103:U$119,$C31)&lt;=0,0,求节点([1]各r阵容卡情况!$F$103:$F$119,[1]各r阵容卡情况!U$103:U$119,$C31)),0)</f>
        <v>1.04</v>
      </c>
      <c r="BG31" s="14">
        <f>IFERROR(IF(求节点([1]各r阵容卡情况!$F$103:$F$119,[1]各r阵容卡情况!V$103:V$119,$C31)&lt;=0,0,求节点([1]各r阵容卡情况!$F$103:$F$119,[1]各r阵容卡情况!V$103:V$119,$C31)),0)</f>
        <v>1.04</v>
      </c>
      <c r="BH31" s="14">
        <f t="shared" si="11"/>
        <v>10</v>
      </c>
      <c r="BI31" s="14">
        <f t="shared" si="11"/>
        <v>10</v>
      </c>
      <c r="BJ31" s="14">
        <f t="shared" si="17"/>
        <v>26</v>
      </c>
      <c r="BK31" s="14">
        <f t="shared" si="18"/>
        <v>26</v>
      </c>
      <c r="BL31" s="14">
        <f t="shared" si="18"/>
        <v>26</v>
      </c>
      <c r="BM31" s="14">
        <v>0</v>
      </c>
      <c r="BN31" s="14">
        <f>IFERROR(IF(求节点([1]各r阵容卡情况!$F$103:$F$119,[1]各r阵容卡情况!AA$103:AA$119,$C31)&lt;=0,0,求节点([1]各r阵容卡情况!$F$103:$F$119,[1]各r阵容卡情况!AA$103:AA$119,$C31)),0)</f>
        <v>0</v>
      </c>
      <c r="BO31" s="14">
        <f>IFERROR(IF(求节点([1]各r阵容卡情况!$F$103:$F$119,[1]各r阵容卡情况!AB$103:AB$119,$C31)&lt;=0,0,求节点([1]各r阵容卡情况!$F$103:$F$119,[1]各r阵容卡情况!AB$103:AB$119,$C31)),0)</f>
        <v>1</v>
      </c>
      <c r="BP31" s="14">
        <f>IFERROR(IF(求节点([1]各r阵容卡情况!$F$103:$F$119,[1]各r阵容卡情况!AC$103:AC$119,$C31)&lt;=0,0,求节点([1]各r阵容卡情况!$F$103:$F$119,[1]各r阵容卡情况!AC$103:AC$119,$C31)),0)</f>
        <v>1</v>
      </c>
      <c r="BQ31" s="14">
        <f>IFERROR(IF(求节点([1]各r阵容卡情况!$F$103:$F$119,[1]各r阵容卡情况!AD$103:AD$119,$C31)&lt;=0,0,求节点([1]各r阵容卡情况!$F$103:$F$119,[1]各r阵容卡情况!AD$103:AD$119,$C31)),0)</f>
        <v>1</v>
      </c>
      <c r="BR31" s="14">
        <f t="shared" si="19"/>
        <v>0</v>
      </c>
      <c r="BS31" s="14">
        <f t="shared" si="19"/>
        <v>0</v>
      </c>
      <c r="BT31" s="14">
        <f t="shared" si="19"/>
        <v>2</v>
      </c>
      <c r="BU31" s="14">
        <f t="shared" si="19"/>
        <v>10</v>
      </c>
      <c r="BV31" s="14">
        <f t="shared" si="19"/>
        <v>20</v>
      </c>
      <c r="CH31" s="27">
        <f t="shared" si="20"/>
        <v>0</v>
      </c>
      <c r="CI31" s="27">
        <f t="shared" si="20"/>
        <v>4.3260674789609181</v>
      </c>
      <c r="CJ31" s="27">
        <f t="shared" si="20"/>
        <v>2.6739325210390814</v>
      </c>
      <c r="CK31" s="27">
        <f t="shared" si="20"/>
        <v>0</v>
      </c>
      <c r="CL31" s="27">
        <f t="shared" si="20"/>
        <v>0</v>
      </c>
    </row>
    <row r="32" spans="3:90" x14ac:dyDescent="0.15">
      <c r="C32" s="14">
        <v>27</v>
      </c>
      <c r="D32" s="14">
        <v>13</v>
      </c>
      <c r="E32" s="32">
        <f>IFERROR(IF(求节点([1]基础状态预期!$D$197:$D$235,[1]基础状态预期!F$197:F$235,$C32)&lt;=0,0,求节点([1]基础状态预期!$D$197:$D$235,[1]基础状态预期!F$197:F$235,$C32)),0)</f>
        <v>0</v>
      </c>
      <c r="F32" s="32">
        <f>IFERROR(IF(求节点([1]基础状态预期!$D$197:$D$235,[1]基础状态预期!G$197:G$235,$C32)&lt;=0,0,求节点([1]基础状态预期!$D$197:$D$235,[1]基础状态预期!G$197:G$235,$C32)),0)</f>
        <v>0</v>
      </c>
      <c r="G32" s="32">
        <f>IFERROR(IF(求节点([1]基础状态预期!$D$197:$D$235,[1]基础状态预期!H$197:H$235,$C32)&lt;=0,0,求节点([1]基础状态预期!$D$197:$D$235,[1]基础状态预期!H$197:H$235,$C32)),0)</f>
        <v>0</v>
      </c>
      <c r="H32" s="32">
        <f>IFERROR(IF(求节点([1]基础状态预期!$D$197:$D$235,[1]基础状态预期!I$197:I$235,$C32)&lt;=0,0,求节点([1]基础状态预期!$D$197:$D$235,[1]基础状态预期!I$197:I$235,$C32)),0)</f>
        <v>6</v>
      </c>
      <c r="I32" s="32">
        <f>IFERROR(IF(求节点([1]基础状态预期!$D$197:$D$235,[1]基础状态预期!J$197:J$235,$C32)&lt;=0,0,求节点([1]基础状态预期!$D$197:$D$235,[1]基础状态预期!J$197:J$235,$C32)),0)</f>
        <v>0</v>
      </c>
      <c r="J32" s="32">
        <f>IFERROR(IF(求节点([1]基础状态预期!$D$197:$D$235,[1]基础状态预期!K$197:K$235,$C32)&lt;=0,0,求节点([1]基础状态预期!$D$197:$D$235,[1]基础状态预期!K$197:K$235,$C32)),0)</f>
        <v>0</v>
      </c>
      <c r="K32" s="32">
        <f>IFERROR(IF(求节点([1]基础状态预期!$D$197:$D$235,[1]基础状态预期!L$197:L$235,$C32)&lt;=0,0,求节点([1]基础状态预期!$D$197:$D$235,[1]基础状态预期!L$197:L$235,$C32)),0)</f>
        <v>0</v>
      </c>
      <c r="L32" s="32">
        <f>IFERROR(IF(求节点([1]基础状态预期!$D$197:$D$235,[1]基础状态预期!M$197:M$235,$C32)&lt;=0,0,求节点([1]基础状态预期!$D$197:$D$235,[1]基础状态预期!M$197:M$235,$C32)),0)</f>
        <v>0</v>
      </c>
      <c r="M32" s="32">
        <f>IFERROR(IF(求节点([1]基础状态预期!$D$197:$D$235,[1]基础状态预期!N$197:N$235,$C32)&lt;=0,0,求节点([1]基础状态预期!$D$197:$D$235,[1]基础状态预期!N$197:N$235,$C32)),0)</f>
        <v>1.4673968662437535</v>
      </c>
      <c r="N32" s="32">
        <f>IFERROR(IF(求节点([1]基础状态预期!$D$197:$D$235,[1]基础状态预期!O$197:O$235,$C32)&lt;=0,0,求节点([1]基础状态预期!$D$197:$D$235,[1]基础状态预期!O$197:O$235,$C32)),0)</f>
        <v>0</v>
      </c>
      <c r="O32" s="14">
        <f t="shared" si="0"/>
        <v>0</v>
      </c>
      <c r="P32" s="14">
        <f t="shared" si="1"/>
        <v>6</v>
      </c>
      <c r="Q32" s="14">
        <f t="shared" si="2"/>
        <v>10</v>
      </c>
      <c r="R32" s="14">
        <f t="shared" si="3"/>
        <v>29</v>
      </c>
      <c r="S32" s="14">
        <f t="shared" si="4"/>
        <v>50</v>
      </c>
      <c r="T32" s="32">
        <f>IFERROR(IF(求节点([1]基础状态预期!$D$197:$D$235,[1]基础状态预期!P$197:P$235,$C32)&lt;=0,0,求节点([1]基础状态预期!$D$197:$D$235,[1]基础状态预期!P$197:P$235,$C32)),0)</f>
        <v>0</v>
      </c>
      <c r="U32" s="32">
        <f>IFERROR(IF(求节点([1]基础状态预期!$D$197:$D$235,[1]基础状态预期!Q$197:Q$235,$C32)&lt;=0,0,求节点([1]基础状态预期!$D$197:$D$235,[1]基础状态预期!Q$197:Q$235,$C32)),0)</f>
        <v>0</v>
      </c>
      <c r="V32" s="32">
        <f>IFERROR(IF(求节点([1]基础状态预期!$D$197:$D$235,[1]基础状态预期!R$197:R$235,$C32)&lt;=0,0,求节点([1]基础状态预期!$D$197:$D$235,[1]基础状态预期!R$197:R$235,$C32)),0)</f>
        <v>0</v>
      </c>
      <c r="W32" s="32">
        <f>IFERROR(IF(求节点([1]基础状态预期!$D$197:$D$235,[1]基础状态预期!S$197:S$235,$C32)&lt;=0,0,求节点([1]基础状态预期!$D$197:$D$235,[1]基础状态预期!S$197:S$235,$C32)),0)</f>
        <v>1.0799999999999998</v>
      </c>
      <c r="X32" s="32">
        <f>IFERROR(IF(求节点([1]基础状态预期!$D$197:$D$235,[1]基础状态预期!T$197:T$235,$C32)&lt;=0,0,求节点([1]基础状态预期!$D$197:$D$235,[1]基础状态预期!T$197:T$235,$C32)),0)</f>
        <v>0</v>
      </c>
      <c r="Y32" s="32">
        <f>IFERROR(IF(求节点([1]基础状态预期!$D$197:$D$235,[1]基础状态预期!U$197:U$235,$C32)&lt;=0,0,求节点([1]基础状态预期!$D$197:$D$235,[1]基础状态预期!U$197:U$235,$C32)),0)</f>
        <v>0</v>
      </c>
      <c r="Z32" s="32">
        <f>IFERROR(IF(求节点([1]基础状态预期!$D$197:$D$235,[1]基础状态预期!V$197:V$235,$C32)&lt;=0,0,求节点([1]基础状态预期!$D$197:$D$235,[1]基础状态预期!V$197:V$235,$C32)),0)</f>
        <v>0</v>
      </c>
      <c r="AA32" s="32">
        <f>IFERROR(IF(求节点([1]基础状态预期!$D$197:$D$235,[1]基础状态预期!W$197:W$235,$C32)&lt;=0,0,求节点([1]基础状态预期!$D$197:$D$235,[1]基础状态预期!W$197:W$235,$C32)),0)</f>
        <v>0</v>
      </c>
      <c r="AB32" s="32">
        <f>IFERROR(IF(求节点([1]基础状态预期!$D$197:$D$235,[1]基础状态预期!X$197:X$235,$C32)&lt;=0,0,求节点([1]基础状态预期!$D$197:$D$235,[1]基础状态预期!X$197:X$235,$C32)),0)</f>
        <v>54</v>
      </c>
      <c r="AC32" s="32">
        <f>IFERROR(IF(求节点([1]基础状态预期!$D$197:$D$235,[1]基础状态预期!Y$197:Y$235,$C32)&lt;=0,0,求节点([1]基础状态预期!$D$197:$D$235,[1]基础状态预期!Y$197:Y$235,$C32)),0)</f>
        <v>0</v>
      </c>
      <c r="AD32" s="32">
        <f>IFERROR(IF(求节点([1]基础状态预期!$D$197:$D$235,[1]基础状态预期!Z$197:Z$235,$C32)&lt;=0,0,求节点([1]基础状态预期!$D$197:$D$235,[1]基础状态预期!Z$197:Z$235,$C32)),0)</f>
        <v>0</v>
      </c>
      <c r="AE32" s="32">
        <f>IFERROR(IF(求节点([1]基础状态预期!$D$197:$D$235,[1]基础状态预期!AA$197:AA$235,$C32)&lt;=0,0,求节点([1]基础状态预期!$D$197:$D$235,[1]基础状态预期!AA$197:AA$235,$C32)),0)</f>
        <v>0</v>
      </c>
      <c r="AF32" s="32">
        <f>IFERROR(IF(求节点([1]基础状态预期!$D$197:$D$235,[1]基础状态预期!AB$197:AB$235,$C32)&lt;=0,0,求节点([1]基础状态预期!$D$197:$D$235,[1]基础状态预期!AB$197:AB$235,$C32)),0)</f>
        <v>0</v>
      </c>
      <c r="AG32" s="32">
        <f>IFERROR(IF(求节点([1]基础状态预期!$D$197:$D$235,[1]基础状态预期!AC$197:AC$235,$C32)&lt;=0,0,求节点([1]基础状态预期!$D$197:$D$235,[1]基础状态预期!AC$197:AC$235,$C32)),0)</f>
        <v>1.053414457391245</v>
      </c>
      <c r="AH32" s="32">
        <f>IFERROR(IF(求节点([1]基础状态预期!$D$197:$D$235,[1]基础状态预期!AD$197:AD$235,$C32)&lt;=0,0,求节点([1]基础状态预期!$D$197:$D$235,[1]基础状态预期!AD$197:AD$235,$C32)),0)</f>
        <v>0</v>
      </c>
      <c r="AI32" s="14">
        <f t="shared" si="14"/>
        <v>0</v>
      </c>
      <c r="AJ32" s="14">
        <f t="shared" si="14"/>
        <v>0</v>
      </c>
      <c r="AK32" s="14">
        <f t="shared" si="14"/>
        <v>0</v>
      </c>
      <c r="AL32" s="14">
        <f t="shared" si="14"/>
        <v>10</v>
      </c>
      <c r="AM32" s="14">
        <f t="shared" si="14"/>
        <v>0</v>
      </c>
      <c r="AN32" s="14">
        <v>0</v>
      </c>
      <c r="AO32" s="14">
        <f>IFERROR(IF(求节点([1]各r阵容卡情况!$F$103:$F$119,[1]各r阵容卡情况!G$103:G$119,$C32)&lt;=0,0,求节点([1]各r阵容卡情况!$F$103:$F$119,[1]各r阵容卡情况!G$103:G$119,$C32)),0)</f>
        <v>6</v>
      </c>
      <c r="AP32" s="14">
        <f>IFERROR(IF(求节点([1]各r阵容卡情况!$F$103:$F$119,[1]各r阵容卡情况!H$103:H$119,$C32)&lt;=0,0,求节点([1]各r阵容卡情况!$F$103:$F$119,[1]各r阵容卡情况!H$103:H$119,$C32)),0)</f>
        <v>3.9631758956418208</v>
      </c>
      <c r="AQ32" s="14">
        <f>IFERROR(IF(求节点([1]各r阵容卡情况!$F$103:$F$119,[1]各r阵容卡情况!I$103:I$119,$C32)&lt;=0,0,求节点([1]各r阵容卡情况!$F$103:$F$119,[1]各r阵容卡情况!I$103:I$119,$C32)),0)</f>
        <v>0</v>
      </c>
      <c r="AR32" s="14">
        <f>IFERROR(IF(求节点([1]各r阵容卡情况!$F$103:$F$119,[1]各r阵容卡情况!J$103:J$119,$C32)&lt;=0,0,求节点([1]各r阵容卡情况!$F$103:$F$119,[1]各r阵容卡情况!J$103:J$119,$C32)),0)</f>
        <v>0</v>
      </c>
      <c r="AS32" s="14">
        <v>0</v>
      </c>
      <c r="AT32" s="14">
        <f>IFERROR(IF(求节点([1]各r阵容卡情况!$F$103:$F$119,[1]各r阵容卡情况!K$103:K$119,$C32)&lt;=0,0,求节点([1]各r阵容卡情况!$F$103:$F$119,[1]各r阵容卡情况!K$103:K$119,$C32)),0)</f>
        <v>3</v>
      </c>
      <c r="AU32" s="14">
        <f>IFERROR(IF(求节点([1]各r阵容卡情况!$F$103:$F$119,[1]各r阵容卡情况!L$103:L$119,$C32)&lt;=0,0,求节点([1]各r阵容卡情况!$F$103:$F$119,[1]各r阵容卡情况!L$103:L$119,$C32)),0)</f>
        <v>5.9944343461079077</v>
      </c>
      <c r="AV32" s="14">
        <f>IFERROR(IF(求节点([1]各r阵容卡情况!$F$103:$F$119,[1]各r阵容卡情况!M$103:M$119,$C32)&lt;=0,0,求节点([1]各r阵容卡情况!$F$103:$F$119,[1]各r阵容卡情况!M$103:M$119,$C32)),0)</f>
        <v>1.4673968662437535</v>
      </c>
      <c r="AW32" s="14">
        <f>IFERROR(IF(求节点([1]各r阵容卡情况!$F$103:$F$119,[1]各r阵容卡情况!N$103:N$119,$C32)&lt;=0,0,求节点([1]各r阵容卡情况!$F$103:$F$119,[1]各r阵容卡情况!N$103:N$119,$C32)),0)</f>
        <v>0</v>
      </c>
      <c r="AX32" s="14">
        <f t="shared" si="15"/>
        <v>0</v>
      </c>
      <c r="AY32" s="14">
        <f t="shared" si="15"/>
        <v>15</v>
      </c>
      <c r="AZ32" s="14">
        <f t="shared" si="15"/>
        <v>35</v>
      </c>
      <c r="BA32" s="14">
        <f t="shared" si="15"/>
        <v>29</v>
      </c>
      <c r="BB32" s="14">
        <f t="shared" si="15"/>
        <v>50</v>
      </c>
      <c r="BC32" s="14">
        <v>0</v>
      </c>
      <c r="BD32" s="14">
        <f>IFERROR(IF(求节点([1]各r阵容卡情况!$F$103:$F$119,[1]各r阵容卡情况!S$103:S$119,$C32)&lt;=0,0,求节点([1]各r阵容卡情况!$F$103:$F$119,[1]各r阵容卡情况!S$103:S$119,$C32)),0)</f>
        <v>1.0799999999999998</v>
      </c>
      <c r="BE32" s="14">
        <f>IFERROR(IF(求节点([1]各r阵容卡情况!$F$103:$F$119,[1]各r阵容卡情况!T$103:T$119,$C32)&lt;=0,0,求节点([1]各r阵容卡情况!$F$103:$F$119,[1]各r阵容卡情况!T$103:T$119,$C32)),0)</f>
        <v>1.0799999999999998</v>
      </c>
      <c r="BF32" s="14">
        <f>IFERROR(IF(求节点([1]各r阵容卡情况!$F$103:$F$119,[1]各r阵容卡情况!U$103:U$119,$C32)&lt;=0,0,求节点([1]各r阵容卡情况!$F$103:$F$119,[1]各r阵容卡情况!U$103:U$119,$C32)),0)</f>
        <v>1.0799999999999998</v>
      </c>
      <c r="BG32" s="14">
        <f>IFERROR(IF(求节点([1]各r阵容卡情况!$F$103:$F$119,[1]各r阵容卡情况!V$103:V$119,$C32)&lt;=0,0,求节点([1]各r阵容卡情况!$F$103:$F$119,[1]各r阵容卡情况!V$103:V$119,$C32)),0)</f>
        <v>1.0799999999999998</v>
      </c>
      <c r="BH32" s="14">
        <f t="shared" si="11"/>
        <v>10</v>
      </c>
      <c r="BI32" s="14">
        <f t="shared" si="11"/>
        <v>10</v>
      </c>
      <c r="BJ32" s="14">
        <f t="shared" si="17"/>
        <v>27</v>
      </c>
      <c r="BK32" s="14">
        <f t="shared" si="18"/>
        <v>27</v>
      </c>
      <c r="BL32" s="14">
        <f t="shared" si="18"/>
        <v>27</v>
      </c>
      <c r="BM32" s="14">
        <v>0</v>
      </c>
      <c r="BN32" s="14">
        <f>IFERROR(IF(求节点([1]各r阵容卡情况!$F$103:$F$119,[1]各r阵容卡情况!AA$103:AA$119,$C32)&lt;=0,0,求节点([1]各r阵容卡情况!$F$103:$F$119,[1]各r阵容卡情况!AA$103:AA$119,$C32)),0)</f>
        <v>0</v>
      </c>
      <c r="BO32" s="14">
        <f>IFERROR(IF(求节点([1]各r阵容卡情况!$F$103:$F$119,[1]各r阵容卡情况!AB$103:AB$119,$C32)&lt;=0,0,求节点([1]各r阵容卡情况!$F$103:$F$119,[1]各r阵容卡情况!AB$103:AB$119,$C32)),0)</f>
        <v>1</v>
      </c>
      <c r="BP32" s="14">
        <f>IFERROR(IF(求节点([1]各r阵容卡情况!$F$103:$F$119,[1]各r阵容卡情况!AC$103:AC$119,$C32)&lt;=0,0,求节点([1]各r阵容卡情况!$F$103:$F$119,[1]各r阵容卡情况!AC$103:AC$119,$C32)),0)</f>
        <v>1</v>
      </c>
      <c r="BQ32" s="14">
        <f>IFERROR(IF(求节点([1]各r阵容卡情况!$F$103:$F$119,[1]各r阵容卡情况!AD$103:AD$119,$C32)&lt;=0,0,求节点([1]各r阵容卡情况!$F$103:$F$119,[1]各r阵容卡情况!AD$103:AD$119,$C32)),0)</f>
        <v>1</v>
      </c>
      <c r="BR32" s="14">
        <f t="shared" si="19"/>
        <v>0</v>
      </c>
      <c r="BS32" s="14">
        <f t="shared" si="19"/>
        <v>0</v>
      </c>
      <c r="BT32" s="14">
        <f t="shared" si="19"/>
        <v>2</v>
      </c>
      <c r="BU32" s="14">
        <f t="shared" si="19"/>
        <v>10</v>
      </c>
      <c r="BV32" s="14">
        <f t="shared" si="19"/>
        <v>20</v>
      </c>
      <c r="CH32" s="27">
        <f t="shared" si="20"/>
        <v>0</v>
      </c>
      <c r="CI32" s="27">
        <f t="shared" si="20"/>
        <v>4.2155232869442765</v>
      </c>
      <c r="CJ32" s="27">
        <f t="shared" si="20"/>
        <v>2.7844767130557226</v>
      </c>
      <c r="CK32" s="27">
        <f t="shared" si="20"/>
        <v>0</v>
      </c>
      <c r="CL32" s="27">
        <f t="shared" si="20"/>
        <v>0</v>
      </c>
    </row>
    <row r="33" spans="3:90" x14ac:dyDescent="0.15">
      <c r="C33" s="14">
        <v>28</v>
      </c>
      <c r="D33" s="14">
        <v>14</v>
      </c>
      <c r="E33" s="32">
        <f>IFERROR(IF(求节点([1]基础状态预期!$D$197:$D$235,[1]基础状态预期!F$197:F$235,$C33)&lt;=0,0,求节点([1]基础状态预期!$D$197:$D$235,[1]基础状态预期!F$197:F$235,$C33)),0)</f>
        <v>0</v>
      </c>
      <c r="F33" s="32">
        <f>IFERROR(IF(求节点([1]基础状态预期!$D$197:$D$235,[1]基础状态预期!G$197:G$235,$C33)&lt;=0,0,求节点([1]基础状态预期!$D$197:$D$235,[1]基础状态预期!G$197:G$235,$C33)),0)</f>
        <v>0</v>
      </c>
      <c r="G33" s="32">
        <f>IFERROR(IF(求节点([1]基础状态预期!$D$197:$D$235,[1]基础状态预期!H$197:H$235,$C33)&lt;=0,0,求节点([1]基础状态预期!$D$197:$D$235,[1]基础状态预期!H$197:H$235,$C33)),0)</f>
        <v>0</v>
      </c>
      <c r="H33" s="32">
        <f>IFERROR(IF(求节点([1]基础状态预期!$D$197:$D$235,[1]基础状态预期!I$197:I$235,$C33)&lt;=0,0,求节点([1]基础状态预期!$D$197:$D$235,[1]基础状态预期!I$197:I$235,$C33)),0)</f>
        <v>6</v>
      </c>
      <c r="I33" s="32">
        <f>IFERROR(IF(求节点([1]基础状态预期!$D$197:$D$235,[1]基础状态预期!J$197:J$235,$C33)&lt;=0,0,求节点([1]基础状态预期!$D$197:$D$235,[1]基础状态预期!J$197:J$235,$C33)),0)</f>
        <v>0</v>
      </c>
      <c r="J33" s="32">
        <f>IFERROR(IF(求节点([1]基础状态预期!$D$197:$D$235,[1]基础状态预期!K$197:K$235,$C33)&lt;=0,0,求节点([1]基础状态预期!$D$197:$D$235,[1]基础状态预期!K$197:K$235,$C33)),0)</f>
        <v>0</v>
      </c>
      <c r="K33" s="32">
        <f>IFERROR(IF(求节点([1]基础状态预期!$D$197:$D$235,[1]基础状态预期!L$197:L$235,$C33)&lt;=0,0,求节点([1]基础状态预期!$D$197:$D$235,[1]基础状态预期!L$197:L$235,$C33)),0)</f>
        <v>0</v>
      </c>
      <c r="L33" s="32">
        <f>IFERROR(IF(求节点([1]基础状态预期!$D$197:$D$235,[1]基础状态预期!M$197:M$235,$C33)&lt;=0,0,求节点([1]基础状态预期!$D$197:$D$235,[1]基础状态预期!M$197:M$235,$C33)),0)</f>
        <v>0</v>
      </c>
      <c r="M33" s="32">
        <f>IFERROR(IF(求节点([1]基础状态预期!$D$197:$D$235,[1]基础状态预期!N$197:N$235,$C33)&lt;=0,0,求节点([1]基础状态预期!$D$197:$D$235,[1]基础状态预期!N$197:N$235,$C33)),0)</f>
        <v>1.6228422681859651</v>
      </c>
      <c r="N33" s="32">
        <f>IFERROR(IF(求节点([1]基础状态预期!$D$197:$D$235,[1]基础状态预期!O$197:O$235,$C33)&lt;=0,0,求节点([1]基础状态预期!$D$197:$D$235,[1]基础状态预期!O$197:O$235,$C33)),0)</f>
        <v>0</v>
      </c>
      <c r="O33" s="14">
        <f t="shared" si="0"/>
        <v>0</v>
      </c>
      <c r="P33" s="14">
        <f t="shared" si="1"/>
        <v>6</v>
      </c>
      <c r="Q33" s="14">
        <f t="shared" si="2"/>
        <v>10</v>
      </c>
      <c r="R33" s="14">
        <f t="shared" si="3"/>
        <v>29</v>
      </c>
      <c r="S33" s="14">
        <f t="shared" si="4"/>
        <v>50</v>
      </c>
      <c r="T33" s="32">
        <f>IFERROR(IF(求节点([1]基础状态预期!$D$197:$D$235,[1]基础状态预期!P$197:P$235,$C33)&lt;=0,0,求节点([1]基础状态预期!$D$197:$D$235,[1]基础状态预期!P$197:P$235,$C33)),0)</f>
        <v>0</v>
      </c>
      <c r="U33" s="32">
        <f>IFERROR(IF(求节点([1]基础状态预期!$D$197:$D$235,[1]基础状态预期!Q$197:Q$235,$C33)&lt;=0,0,求节点([1]基础状态预期!$D$197:$D$235,[1]基础状态预期!Q$197:Q$235,$C33)),0)</f>
        <v>0</v>
      </c>
      <c r="V33" s="32">
        <f>IFERROR(IF(求节点([1]基础状态预期!$D$197:$D$235,[1]基础状态预期!R$197:R$235,$C33)&lt;=0,0,求节点([1]基础状态预期!$D$197:$D$235,[1]基础状态预期!R$197:R$235,$C33)),0)</f>
        <v>0</v>
      </c>
      <c r="W33" s="32">
        <f>IFERROR(IF(求节点([1]基础状态预期!$D$197:$D$235,[1]基础状态预期!S$197:S$235,$C33)&lt;=0,0,求节点([1]基础状态预期!$D$197:$D$235,[1]基础状态预期!S$197:S$235,$C33)),0)</f>
        <v>1.1199999999999999</v>
      </c>
      <c r="X33" s="32">
        <f>IFERROR(IF(求节点([1]基础状态预期!$D$197:$D$235,[1]基础状态预期!T$197:T$235,$C33)&lt;=0,0,求节点([1]基础状态预期!$D$197:$D$235,[1]基础状态预期!T$197:T$235,$C33)),0)</f>
        <v>0</v>
      </c>
      <c r="Y33" s="32">
        <f>IFERROR(IF(求节点([1]基础状态预期!$D$197:$D$235,[1]基础状态预期!U$197:U$235,$C33)&lt;=0,0,求节点([1]基础状态预期!$D$197:$D$235,[1]基础状态预期!U$197:U$235,$C33)),0)</f>
        <v>0</v>
      </c>
      <c r="Z33" s="32">
        <f>IFERROR(IF(求节点([1]基础状态预期!$D$197:$D$235,[1]基础状态预期!V$197:V$235,$C33)&lt;=0,0,求节点([1]基础状态预期!$D$197:$D$235,[1]基础状态预期!V$197:V$235,$C33)),0)</f>
        <v>0</v>
      </c>
      <c r="AA33" s="32">
        <f>IFERROR(IF(求节点([1]基础状态预期!$D$197:$D$235,[1]基础状态预期!W$197:W$235,$C33)&lt;=0,0,求节点([1]基础状态预期!$D$197:$D$235,[1]基础状态预期!W$197:W$235,$C33)),0)</f>
        <v>0</v>
      </c>
      <c r="AB33" s="32">
        <f>IFERROR(IF(求节点([1]基础状态预期!$D$197:$D$235,[1]基础状态预期!X$197:X$235,$C33)&lt;=0,0,求节点([1]基础状态预期!$D$197:$D$235,[1]基础状态预期!X$197:X$235,$C33)),0)</f>
        <v>56</v>
      </c>
      <c r="AC33" s="32">
        <f>IFERROR(IF(求节点([1]基础状态预期!$D$197:$D$235,[1]基础状态预期!Y$197:Y$235,$C33)&lt;=0,0,求节点([1]基础状态预期!$D$197:$D$235,[1]基础状态预期!Y$197:Y$235,$C33)),0)</f>
        <v>0</v>
      </c>
      <c r="AD33" s="32">
        <f>IFERROR(IF(求节点([1]基础状态预期!$D$197:$D$235,[1]基础状态预期!Z$197:Z$235,$C33)&lt;=0,0,求节点([1]基础状态预期!$D$197:$D$235,[1]基础状态预期!Z$197:Z$235,$C33)),0)</f>
        <v>0</v>
      </c>
      <c r="AE33" s="32">
        <f>IFERROR(IF(求节点([1]基础状态预期!$D$197:$D$235,[1]基础状态预期!AA$197:AA$235,$C33)&lt;=0,0,求节点([1]基础状态预期!$D$197:$D$235,[1]基础状态预期!AA$197:AA$235,$C33)),0)</f>
        <v>0</v>
      </c>
      <c r="AF33" s="32">
        <f>IFERROR(IF(求节点([1]基础状态预期!$D$197:$D$235,[1]基础状态预期!AB$197:AB$235,$C33)&lt;=0,0,求节点([1]基础状态预期!$D$197:$D$235,[1]基础状态预期!AB$197:AB$235,$C33)),0)</f>
        <v>0</v>
      </c>
      <c r="AG33" s="32">
        <f>IFERROR(IF(求节点([1]基础状态预期!$D$197:$D$235,[1]基础状态预期!AC$197:AC$235,$C33)&lt;=0,0,求节点([1]基础状态预期!$D$197:$D$235,[1]基础状态预期!AC$197:AC$235,$C33)),0)</f>
        <v>1.1837239498370729</v>
      </c>
      <c r="AH33" s="32">
        <f>IFERROR(IF(求节点([1]基础状态预期!$D$197:$D$235,[1]基础状态预期!AD$197:AD$235,$C33)&lt;=0,0,求节点([1]基础状态预期!$D$197:$D$235,[1]基础状态预期!AD$197:AD$235,$C33)),0)</f>
        <v>0</v>
      </c>
      <c r="AI33" s="14">
        <f t="shared" si="14"/>
        <v>0</v>
      </c>
      <c r="AJ33" s="14">
        <f t="shared" si="14"/>
        <v>0</v>
      </c>
      <c r="AK33" s="14">
        <f t="shared" si="14"/>
        <v>0</v>
      </c>
      <c r="AL33" s="14">
        <f t="shared" si="14"/>
        <v>10</v>
      </c>
      <c r="AM33" s="14">
        <f t="shared" si="14"/>
        <v>0</v>
      </c>
      <c r="AN33" s="14">
        <v>0</v>
      </c>
      <c r="AO33" s="14">
        <f>IFERROR(IF(求节点([1]各r阵容卡情况!$F$103:$F$119,[1]各r阵容卡情况!G$103:G$119,$C33)&lt;=0,0,求节点([1]各r阵容卡情况!$F$103:$F$119,[1]各r阵容卡情况!G$103:G$119,$C33)),0)</f>
        <v>6</v>
      </c>
      <c r="AP33" s="14">
        <f>IFERROR(IF(求节点([1]各r阵容卡情况!$F$103:$F$119,[1]各r阵容卡情况!H$103:H$119,$C33)&lt;=0,0,求节点([1]各r阵容卡情况!$F$103:$F$119,[1]各r阵容卡情况!H$103:H$119,$C33)),0)</f>
        <v>4.2734979156453239</v>
      </c>
      <c r="AQ33" s="14">
        <f>IFERROR(IF(求节点([1]各r阵容卡情况!$F$103:$F$119,[1]各r阵容卡情况!I$103:I$119,$C33)&lt;=0,0,求节点([1]各r阵容卡情况!$F$103:$F$119,[1]各r阵容卡情况!I$103:I$119,$C33)),0)</f>
        <v>0</v>
      </c>
      <c r="AR33" s="14">
        <f>IFERROR(IF(求节点([1]各r阵容卡情况!$F$103:$F$119,[1]各r阵容卡情况!J$103:J$119,$C33)&lt;=0,0,求节点([1]各r阵容卡情况!$F$103:$F$119,[1]各r阵容卡情况!J$103:J$119,$C33)),0)</f>
        <v>0</v>
      </c>
      <c r="AS33" s="14">
        <v>0</v>
      </c>
      <c r="AT33" s="14">
        <f>IFERROR(IF(求节点([1]各r阵容卡情况!$F$103:$F$119,[1]各r阵容卡情况!K$103:K$119,$C33)&lt;=0,0,求节点([1]各r阵容卡情况!$F$103:$F$119,[1]各r阵容卡情况!K$103:K$119,$C33)),0)</f>
        <v>3</v>
      </c>
      <c r="AU33" s="14">
        <f>IFERROR(IF(求节点([1]各r阵容卡情况!$F$103:$F$119,[1]各r阵容卡情况!L$103:L$119,$C33)&lt;=0,0,求节点([1]各r阵容卡情况!$F$103:$F$119,[1]各r阵容卡情况!L$103:L$119,$C33)),0)</f>
        <v>6</v>
      </c>
      <c r="AV33" s="14">
        <f>IFERROR(IF(求节点([1]各r阵容卡情况!$F$103:$F$119,[1]各r阵容卡情况!M$103:M$119,$C33)&lt;=0,0,求节点([1]各r阵容卡情况!$F$103:$F$119,[1]各r阵容卡情况!M$103:M$119,$C33)),0)</f>
        <v>1.6228422681859651</v>
      </c>
      <c r="AW33" s="14">
        <f>IFERROR(IF(求节点([1]各r阵容卡情况!$F$103:$F$119,[1]各r阵容卡情况!N$103:N$119,$C33)&lt;=0,0,求节点([1]各r阵容卡情况!$F$103:$F$119,[1]各r阵容卡情况!N$103:N$119,$C33)),0)</f>
        <v>0</v>
      </c>
      <c r="AX33" s="14">
        <f t="shared" si="15"/>
        <v>0</v>
      </c>
      <c r="AY33" s="14">
        <f t="shared" si="15"/>
        <v>15</v>
      </c>
      <c r="AZ33" s="14">
        <f t="shared" si="15"/>
        <v>40</v>
      </c>
      <c r="BA33" s="14">
        <f t="shared" si="15"/>
        <v>29</v>
      </c>
      <c r="BB33" s="14">
        <f t="shared" si="15"/>
        <v>50</v>
      </c>
      <c r="BC33" s="14">
        <v>0</v>
      </c>
      <c r="BD33" s="14">
        <f>IFERROR(IF(求节点([1]各r阵容卡情况!$F$103:$F$119,[1]各r阵容卡情况!S$103:S$119,$C33)&lt;=0,0,求节点([1]各r阵容卡情况!$F$103:$F$119,[1]各r阵容卡情况!S$103:S$119,$C33)),0)</f>
        <v>1.1199999999999999</v>
      </c>
      <c r="BE33" s="14">
        <f>IFERROR(IF(求节点([1]各r阵容卡情况!$F$103:$F$119,[1]各r阵容卡情况!T$103:T$119,$C33)&lt;=0,0,求节点([1]各r阵容卡情况!$F$103:$F$119,[1]各r阵容卡情况!T$103:T$119,$C33)),0)</f>
        <v>1.1199999999999999</v>
      </c>
      <c r="BF33" s="14">
        <f>IFERROR(IF(求节点([1]各r阵容卡情况!$F$103:$F$119,[1]各r阵容卡情况!U$103:U$119,$C33)&lt;=0,0,求节点([1]各r阵容卡情况!$F$103:$F$119,[1]各r阵容卡情况!U$103:U$119,$C33)),0)</f>
        <v>1.1199999999999999</v>
      </c>
      <c r="BG33" s="14">
        <f>IFERROR(IF(求节点([1]各r阵容卡情况!$F$103:$F$119,[1]各r阵容卡情况!V$103:V$119,$C33)&lt;=0,0,求节点([1]各r阵容卡情况!$F$103:$F$119,[1]各r阵容卡情况!V$103:V$119,$C33)),0)</f>
        <v>1.1199999999999999</v>
      </c>
      <c r="BH33" s="14">
        <f t="shared" si="11"/>
        <v>10</v>
      </c>
      <c r="BI33" s="14">
        <f t="shared" si="11"/>
        <v>10</v>
      </c>
      <c r="BJ33" s="14">
        <f t="shared" si="17"/>
        <v>28</v>
      </c>
      <c r="BK33" s="14">
        <f t="shared" si="18"/>
        <v>28</v>
      </c>
      <c r="BL33" s="14">
        <f t="shared" si="18"/>
        <v>28</v>
      </c>
      <c r="BM33" s="14">
        <v>0</v>
      </c>
      <c r="BN33" s="14">
        <f>IFERROR(IF(求节点([1]各r阵容卡情况!$F$103:$F$119,[1]各r阵容卡情况!AA$103:AA$119,$C33)&lt;=0,0,求节点([1]各r阵容卡情况!$F$103:$F$119,[1]各r阵容卡情况!AA$103:AA$119,$C33)),0)</f>
        <v>0</v>
      </c>
      <c r="BO33" s="14">
        <f>IFERROR(IF(求节点([1]各r阵容卡情况!$F$103:$F$119,[1]各r阵容卡情况!AB$103:AB$119,$C33)&lt;=0,0,求节点([1]各r阵容卡情况!$F$103:$F$119,[1]各r阵容卡情况!AB$103:AB$119,$C33)),0)</f>
        <v>1.0091074436040841</v>
      </c>
      <c r="BP33" s="14">
        <f>IFERROR(IF(求节点([1]各r阵容卡情况!$F$103:$F$119,[1]各r阵容卡情况!AC$103:AC$119,$C33)&lt;=0,0,求节点([1]各r阵容卡情况!$F$103:$F$119,[1]各r阵容卡情况!AC$103:AC$119,$C33)),0)</f>
        <v>1.0091074436040841</v>
      </c>
      <c r="BQ33" s="14">
        <f>IFERROR(IF(求节点([1]各r阵容卡情况!$F$103:$F$119,[1]各r阵容卡情况!AD$103:AD$119,$C33)&lt;=0,0,求节点([1]各r阵容卡情况!$F$103:$F$119,[1]各r阵容卡情况!AD$103:AD$119,$C33)),0)</f>
        <v>1.0091074436040841</v>
      </c>
      <c r="BR33" s="14">
        <f t="shared" si="19"/>
        <v>0</v>
      </c>
      <c r="BS33" s="14">
        <f t="shared" si="19"/>
        <v>0</v>
      </c>
      <c r="BT33" s="14">
        <f t="shared" si="19"/>
        <v>2</v>
      </c>
      <c r="BU33" s="14">
        <f t="shared" si="19"/>
        <v>10</v>
      </c>
      <c r="BV33" s="14">
        <f t="shared" si="19"/>
        <v>20</v>
      </c>
      <c r="CH33" s="27">
        <f t="shared" si="20"/>
        <v>0</v>
      </c>
      <c r="CI33" s="27">
        <f t="shared" si="20"/>
        <v>4.6722158698160312</v>
      </c>
      <c r="CJ33" s="27">
        <f t="shared" si="20"/>
        <v>3.3277841301839688</v>
      </c>
      <c r="CK33" s="27">
        <f t="shared" si="20"/>
        <v>0</v>
      </c>
      <c r="CL33" s="27">
        <f t="shared" si="20"/>
        <v>0</v>
      </c>
    </row>
    <row r="34" spans="3:90" x14ac:dyDescent="0.15">
      <c r="C34" s="14">
        <v>29</v>
      </c>
      <c r="D34" s="14">
        <v>14</v>
      </c>
      <c r="E34" s="32">
        <f>IFERROR(IF(求节点([1]基础状态预期!$D$197:$D$235,[1]基础状态预期!F$197:F$235,$C34)&lt;=0,0,求节点([1]基础状态预期!$D$197:$D$235,[1]基础状态预期!F$197:F$235,$C34)),0)</f>
        <v>0</v>
      </c>
      <c r="F34" s="32">
        <f>IFERROR(IF(求节点([1]基础状态预期!$D$197:$D$235,[1]基础状态预期!G$197:G$235,$C34)&lt;=0,0,求节点([1]基础状态预期!$D$197:$D$235,[1]基础状态预期!G$197:G$235,$C34)),0)</f>
        <v>0</v>
      </c>
      <c r="G34" s="32">
        <f>IFERROR(IF(求节点([1]基础状态预期!$D$197:$D$235,[1]基础状态预期!H$197:H$235,$C34)&lt;=0,0,求节点([1]基础状态预期!$D$197:$D$235,[1]基础状态预期!H$197:H$235,$C34)),0)</f>
        <v>0</v>
      </c>
      <c r="H34" s="32">
        <f>IFERROR(IF(求节点([1]基础状态预期!$D$197:$D$235,[1]基础状态预期!I$197:I$235,$C34)&lt;=0,0,求节点([1]基础状态预期!$D$197:$D$235,[1]基础状态预期!I$197:I$235,$C34)),0)</f>
        <v>6</v>
      </c>
      <c r="I34" s="32">
        <f>IFERROR(IF(求节点([1]基础状态预期!$D$197:$D$235,[1]基础状态预期!J$197:J$235,$C34)&lt;=0,0,求节点([1]基础状态预期!$D$197:$D$235,[1]基础状态预期!J$197:J$235,$C34)),0)</f>
        <v>0</v>
      </c>
      <c r="J34" s="32">
        <f>IFERROR(IF(求节点([1]基础状态预期!$D$197:$D$235,[1]基础状态预期!K$197:K$235,$C34)&lt;=0,0,求节点([1]基础状态预期!$D$197:$D$235,[1]基础状态预期!K$197:K$235,$C34)),0)</f>
        <v>0</v>
      </c>
      <c r="K34" s="32">
        <f>IFERROR(IF(求节点([1]基础状态预期!$D$197:$D$235,[1]基础状态预期!L$197:L$235,$C34)&lt;=0,0,求节点([1]基础状态预期!$D$197:$D$235,[1]基础状态预期!L$197:L$235,$C34)),0)</f>
        <v>0</v>
      </c>
      <c r="L34" s="32">
        <f>IFERROR(IF(求节点([1]基础状态预期!$D$197:$D$235,[1]基础状态预期!M$197:M$235,$C34)&lt;=0,0,求节点([1]基础状态预期!$D$197:$D$235,[1]基础状态预期!M$197:M$235,$C34)),0)</f>
        <v>0</v>
      </c>
      <c r="M34" s="32">
        <f>IFERROR(IF(求节点([1]基础状态预期!$D$197:$D$235,[1]基础状态预期!N$197:N$235,$C34)&lt;=0,0,求节点([1]基础状态预期!$D$197:$D$235,[1]基础状态预期!N$197:N$235,$C34)),0)</f>
        <v>1.7847222167693757</v>
      </c>
      <c r="N34" s="32">
        <f>IFERROR(IF(求节点([1]基础状态预期!$D$197:$D$235,[1]基础状态预期!O$197:O$235,$C34)&lt;=0,0,求节点([1]基础状态预期!$D$197:$D$235,[1]基础状态预期!O$197:O$235,$C34)),0)</f>
        <v>0</v>
      </c>
      <c r="O34" s="14">
        <f t="shared" si="0"/>
        <v>0</v>
      </c>
      <c r="P34" s="14">
        <f t="shared" si="1"/>
        <v>6</v>
      </c>
      <c r="Q34" s="14">
        <f t="shared" si="2"/>
        <v>10</v>
      </c>
      <c r="R34" s="14">
        <f t="shared" si="3"/>
        <v>29</v>
      </c>
      <c r="S34" s="14">
        <f t="shared" si="4"/>
        <v>50</v>
      </c>
      <c r="T34" s="32">
        <f>IFERROR(IF(求节点([1]基础状态预期!$D$197:$D$235,[1]基础状态预期!P$197:P$235,$C34)&lt;=0,0,求节点([1]基础状态预期!$D$197:$D$235,[1]基础状态预期!P$197:P$235,$C34)),0)</f>
        <v>0</v>
      </c>
      <c r="U34" s="32">
        <f>IFERROR(IF(求节点([1]基础状态预期!$D$197:$D$235,[1]基础状态预期!Q$197:Q$235,$C34)&lt;=0,0,求节点([1]基础状态预期!$D$197:$D$235,[1]基础状态预期!Q$197:Q$235,$C34)),0)</f>
        <v>0</v>
      </c>
      <c r="V34" s="32">
        <f>IFERROR(IF(求节点([1]基础状态预期!$D$197:$D$235,[1]基础状态预期!R$197:R$235,$C34)&lt;=0,0,求节点([1]基础状态预期!$D$197:$D$235,[1]基础状态预期!R$197:R$235,$C34)),0)</f>
        <v>0</v>
      </c>
      <c r="W34" s="32">
        <f>IFERROR(IF(求节点([1]基础状态预期!$D$197:$D$235,[1]基础状态预期!S$197:S$235,$C34)&lt;=0,0,求节点([1]基础状态预期!$D$197:$D$235,[1]基础状态预期!S$197:S$235,$C34)),0)</f>
        <v>1.1599999999999999</v>
      </c>
      <c r="X34" s="32">
        <f>IFERROR(IF(求节点([1]基础状态预期!$D$197:$D$235,[1]基础状态预期!T$197:T$235,$C34)&lt;=0,0,求节点([1]基础状态预期!$D$197:$D$235,[1]基础状态预期!T$197:T$235,$C34)),0)</f>
        <v>0</v>
      </c>
      <c r="Y34" s="32">
        <f>IFERROR(IF(求节点([1]基础状态预期!$D$197:$D$235,[1]基础状态预期!U$197:U$235,$C34)&lt;=0,0,求节点([1]基础状态预期!$D$197:$D$235,[1]基础状态预期!U$197:U$235,$C34)),0)</f>
        <v>0</v>
      </c>
      <c r="Z34" s="32">
        <f>IFERROR(IF(求节点([1]基础状态预期!$D$197:$D$235,[1]基础状态预期!V$197:V$235,$C34)&lt;=0,0,求节点([1]基础状态预期!$D$197:$D$235,[1]基础状态预期!V$197:V$235,$C34)),0)</f>
        <v>0</v>
      </c>
      <c r="AA34" s="32">
        <f>IFERROR(IF(求节点([1]基础状态预期!$D$197:$D$235,[1]基础状态预期!W$197:W$235,$C34)&lt;=0,0,求节点([1]基础状态预期!$D$197:$D$235,[1]基础状态预期!W$197:W$235,$C34)),0)</f>
        <v>0</v>
      </c>
      <c r="AB34" s="32">
        <f>IFERROR(IF(求节点([1]基础状态预期!$D$197:$D$235,[1]基础状态预期!X$197:X$235,$C34)&lt;=0,0,求节点([1]基础状态预期!$D$197:$D$235,[1]基础状态预期!X$197:X$235,$C34)),0)</f>
        <v>58</v>
      </c>
      <c r="AC34" s="32">
        <f>IFERROR(IF(求节点([1]基础状态预期!$D$197:$D$235,[1]基础状态预期!Y$197:Y$235,$C34)&lt;=0,0,求节点([1]基础状态预期!$D$197:$D$235,[1]基础状态预期!Y$197:Y$235,$C34)),0)</f>
        <v>0</v>
      </c>
      <c r="AD34" s="32">
        <f>IFERROR(IF(求节点([1]基础状态预期!$D$197:$D$235,[1]基础状态预期!Z$197:Z$235,$C34)&lt;=0,0,求节点([1]基础状态预期!$D$197:$D$235,[1]基础状态预期!Z$197:Z$235,$C34)),0)</f>
        <v>0</v>
      </c>
      <c r="AE34" s="32">
        <f>IFERROR(IF(求节点([1]基础状态预期!$D$197:$D$235,[1]基础状态预期!AA$197:AA$235,$C34)&lt;=0,0,求节点([1]基础状态预期!$D$197:$D$235,[1]基础状态预期!AA$197:AA$235,$C34)),0)</f>
        <v>0</v>
      </c>
      <c r="AF34" s="32">
        <f>IFERROR(IF(求节点([1]基础状态预期!$D$197:$D$235,[1]基础状态预期!AB$197:AB$235,$C34)&lt;=0,0,求节点([1]基础状态预期!$D$197:$D$235,[1]基础状态预期!AB$197:AB$235,$C34)),0)</f>
        <v>0</v>
      </c>
      <c r="AG34" s="32">
        <f>IFERROR(IF(求节点([1]基础状态预期!$D$197:$D$235,[1]基础状态预期!AC$197:AC$235,$C34)&lt;=0,0,求节点([1]基础状态预期!$D$197:$D$235,[1]基础状态预期!AC$197:AC$235,$C34)),0)</f>
        <v>1.3348974248154075</v>
      </c>
      <c r="AH34" s="32">
        <f>IFERROR(IF(求节点([1]基础状态预期!$D$197:$D$235,[1]基础状态预期!AD$197:AD$235,$C34)&lt;=0,0,求节点([1]基础状态预期!$D$197:$D$235,[1]基础状态预期!AD$197:AD$235,$C34)),0)</f>
        <v>0</v>
      </c>
      <c r="AI34" s="14">
        <f t="shared" si="14"/>
        <v>0</v>
      </c>
      <c r="AJ34" s="14">
        <f t="shared" si="14"/>
        <v>0</v>
      </c>
      <c r="AK34" s="14">
        <f t="shared" si="14"/>
        <v>0</v>
      </c>
      <c r="AL34" s="14">
        <f t="shared" si="14"/>
        <v>10</v>
      </c>
      <c r="AM34" s="14">
        <f t="shared" si="14"/>
        <v>0</v>
      </c>
      <c r="AN34" s="14">
        <v>0</v>
      </c>
      <c r="AO34" s="14">
        <f>IFERROR(IF(求节点([1]各r阵容卡情况!$F$103:$F$119,[1]各r阵容卡情况!G$103:G$119,$C34)&lt;=0,0,求节点([1]各r阵容卡情况!$F$103:$F$119,[1]各r阵容卡情况!G$103:G$119,$C34)),0)</f>
        <v>6</v>
      </c>
      <c r="AP34" s="14">
        <f>IFERROR(IF(求节点([1]各r阵容卡情况!$F$103:$F$119,[1]各r阵容卡情况!H$103:H$119,$C34)&lt;=0,0,求节点([1]各r阵容卡情况!$F$103:$F$119,[1]各r阵容卡情况!H$103:H$119,$C34)),0)</f>
        <v>4.5932443048688461</v>
      </c>
      <c r="AQ34" s="14">
        <f>IFERROR(IF(求节点([1]各r阵容卡情况!$F$103:$F$119,[1]各r阵容卡情况!I$103:I$119,$C34)&lt;=0,0,求节点([1]各r阵容卡情况!$F$103:$F$119,[1]各r阵容卡情况!I$103:I$119,$C34)),0)</f>
        <v>0</v>
      </c>
      <c r="AR34" s="14">
        <f>IFERROR(IF(求节点([1]各r阵容卡情况!$F$103:$F$119,[1]各r阵容卡情况!J$103:J$119,$C34)&lt;=0,0,求节点([1]各r阵容卡情况!$F$103:$F$119,[1]各r阵容卡情况!J$103:J$119,$C34)),0)</f>
        <v>0</v>
      </c>
      <c r="AS34" s="14">
        <v>0</v>
      </c>
      <c r="AT34" s="14">
        <f>IFERROR(IF(求节点([1]各r阵容卡情况!$F$103:$F$119,[1]各r阵容卡情况!K$103:K$119,$C34)&lt;=0,0,求节点([1]各r阵容卡情况!$F$103:$F$119,[1]各r阵容卡情况!K$103:K$119,$C34)),0)</f>
        <v>3</v>
      </c>
      <c r="AU34" s="14">
        <f>IFERROR(IF(求节点([1]各r阵容卡情况!$F$103:$F$119,[1]各r阵容卡情况!L$103:L$119,$C34)&lt;=0,0,求节点([1]各r阵容卡情况!$F$103:$F$119,[1]各r阵容卡情况!L$103:L$119,$C34)),0)</f>
        <v>6</v>
      </c>
      <c r="AV34" s="14">
        <f>IFERROR(IF(求节点([1]各r阵容卡情况!$F$103:$F$119,[1]各r阵容卡情况!M$103:M$119,$C34)&lt;=0,0,求节点([1]各r阵容卡情况!$F$103:$F$119,[1]各r阵容卡情况!M$103:M$119,$C34)),0)</f>
        <v>1.7847222167693757</v>
      </c>
      <c r="AW34" s="14">
        <f>IFERROR(IF(求节点([1]各r阵容卡情况!$F$103:$F$119,[1]各r阵容卡情况!N$103:N$119,$C34)&lt;=0,0,求节点([1]各r阵容卡情况!$F$103:$F$119,[1]各r阵容卡情况!N$103:N$119,$C34)),0)</f>
        <v>0</v>
      </c>
      <c r="AX34" s="14">
        <f t="shared" si="15"/>
        <v>0</v>
      </c>
      <c r="AY34" s="14">
        <f t="shared" si="15"/>
        <v>15</v>
      </c>
      <c r="AZ34" s="14">
        <f t="shared" si="15"/>
        <v>40</v>
      </c>
      <c r="BA34" s="14">
        <f t="shared" si="15"/>
        <v>29</v>
      </c>
      <c r="BB34" s="14">
        <f t="shared" si="15"/>
        <v>50</v>
      </c>
      <c r="BC34" s="14">
        <v>0</v>
      </c>
      <c r="BD34" s="14">
        <f>IFERROR(IF(求节点([1]各r阵容卡情况!$F$103:$F$119,[1]各r阵容卡情况!S$103:S$119,$C34)&lt;=0,0,求节点([1]各r阵容卡情况!$F$103:$F$119,[1]各r阵容卡情况!S$103:S$119,$C34)),0)</f>
        <v>1.1599999999999999</v>
      </c>
      <c r="BE34" s="14">
        <f>IFERROR(IF(求节点([1]各r阵容卡情况!$F$103:$F$119,[1]各r阵容卡情况!T$103:T$119,$C34)&lt;=0,0,求节点([1]各r阵容卡情况!$F$103:$F$119,[1]各r阵容卡情况!T$103:T$119,$C34)),0)</f>
        <v>1.1599999999999999</v>
      </c>
      <c r="BF34" s="14">
        <f>IFERROR(IF(求节点([1]各r阵容卡情况!$F$103:$F$119,[1]各r阵容卡情况!U$103:U$119,$C34)&lt;=0,0,求节点([1]各r阵容卡情况!$F$103:$F$119,[1]各r阵容卡情况!U$103:U$119,$C34)),0)</f>
        <v>1.1599999999999999</v>
      </c>
      <c r="BG34" s="14">
        <f>IFERROR(IF(求节点([1]各r阵容卡情况!$F$103:$F$119,[1]各r阵容卡情况!V$103:V$119,$C34)&lt;=0,0,求节点([1]各r阵容卡情况!$F$103:$F$119,[1]各r阵容卡情况!V$103:V$119,$C34)),0)</f>
        <v>1.1599999999999999</v>
      </c>
      <c r="BH34" s="14">
        <f t="shared" si="11"/>
        <v>10</v>
      </c>
      <c r="BI34" s="14">
        <f t="shared" si="11"/>
        <v>10</v>
      </c>
      <c r="BJ34" s="14">
        <f t="shared" si="17"/>
        <v>29</v>
      </c>
      <c r="BK34" s="14">
        <f t="shared" si="18"/>
        <v>29</v>
      </c>
      <c r="BL34" s="14">
        <f t="shared" si="18"/>
        <v>29</v>
      </c>
      <c r="BM34" s="14">
        <v>0</v>
      </c>
      <c r="BN34" s="14">
        <f>IFERROR(IF(求节点([1]各r阵容卡情况!$F$103:$F$119,[1]各r阵容卡情况!AA$103:AA$119,$C34)&lt;=0,0,求节点([1]各r阵容卡情况!$F$103:$F$119,[1]各r阵容卡情况!AA$103:AA$119,$C34)),0)</f>
        <v>0</v>
      </c>
      <c r="BO34" s="14">
        <f>IFERROR(IF(求节点([1]各r阵容卡情况!$F$103:$F$119,[1]各r阵容卡情况!AB$103:AB$119,$C34)&lt;=0,0,求节点([1]各r阵容卡情况!$F$103:$F$119,[1]各r阵容卡情况!AB$103:AB$119,$C34)),0)</f>
        <v>1.0197549551238396</v>
      </c>
      <c r="BP34" s="14">
        <f>IFERROR(IF(求节点([1]各r阵容卡情况!$F$103:$F$119,[1]各r阵容卡情况!AC$103:AC$119,$C34)&lt;=0,0,求节点([1]各r阵容卡情况!$F$103:$F$119,[1]各r阵容卡情况!AC$103:AC$119,$C34)),0)</f>
        <v>1.0197549551238396</v>
      </c>
      <c r="BQ34" s="14">
        <f>IFERROR(IF(求节点([1]各r阵容卡情况!$F$103:$F$119,[1]各r阵容卡情况!AD$103:AD$119,$C34)&lt;=0,0,求节点([1]各r阵容卡情况!$F$103:$F$119,[1]各r阵容卡情况!AD$103:AD$119,$C34)),0)</f>
        <v>1.0197549551238396</v>
      </c>
      <c r="BR34" s="14">
        <f t="shared" si="19"/>
        <v>0</v>
      </c>
      <c r="BS34" s="14">
        <f t="shared" si="19"/>
        <v>0</v>
      </c>
      <c r="BT34" s="14">
        <f t="shared" si="19"/>
        <v>2</v>
      </c>
      <c r="BU34" s="14">
        <f t="shared" si="19"/>
        <v>10</v>
      </c>
      <c r="BV34" s="14">
        <f t="shared" si="19"/>
        <v>20</v>
      </c>
      <c r="CH34" s="27">
        <f t="shared" si="20"/>
        <v>0</v>
      </c>
      <c r="CI34" s="27">
        <f t="shared" si="20"/>
        <v>4.5311897487286616</v>
      </c>
      <c r="CJ34" s="27">
        <f t="shared" si="20"/>
        <v>3.4688102512713375</v>
      </c>
      <c r="CK34" s="27">
        <f t="shared" si="20"/>
        <v>0</v>
      </c>
      <c r="CL34" s="27">
        <f t="shared" si="20"/>
        <v>0</v>
      </c>
    </row>
    <row r="35" spans="3:90" x14ac:dyDescent="0.15">
      <c r="C35" s="14">
        <v>30</v>
      </c>
      <c r="D35" s="14">
        <v>15</v>
      </c>
      <c r="E35" s="32">
        <f>IFERROR(IF(求节点([1]基础状态预期!$D$197:$D$235,[1]基础状态预期!F$197:F$235,$C35)&lt;=0,0,求节点([1]基础状态预期!$D$197:$D$235,[1]基础状态预期!F$197:F$235,$C35)),0)</f>
        <v>0</v>
      </c>
      <c r="F35" s="32">
        <f>IFERROR(IF(求节点([1]基础状态预期!$D$197:$D$235,[1]基础状态预期!G$197:G$235,$C35)&lt;=0,0,求节点([1]基础状态预期!$D$197:$D$235,[1]基础状态预期!G$197:G$235,$C35)),0)</f>
        <v>0</v>
      </c>
      <c r="G35" s="32">
        <f>IFERROR(IF(求节点([1]基础状态预期!$D$197:$D$235,[1]基础状态预期!H$197:H$235,$C35)&lt;=0,0,求节点([1]基础状态预期!$D$197:$D$235,[1]基础状态预期!H$197:H$235,$C35)),0)</f>
        <v>0</v>
      </c>
      <c r="H35" s="32">
        <f>IFERROR(IF(求节点([1]基础状态预期!$D$197:$D$235,[1]基础状态预期!I$197:I$235,$C35)&lt;=0,0,求节点([1]基础状态预期!$D$197:$D$235,[1]基础状态预期!I$197:I$235,$C35)),0)</f>
        <v>6</v>
      </c>
      <c r="I35" s="32">
        <f>IFERROR(IF(求节点([1]基础状态预期!$D$197:$D$235,[1]基础状态预期!J$197:J$235,$C35)&lt;=0,0,求节点([1]基础状态预期!$D$197:$D$235,[1]基础状态预期!J$197:J$235,$C35)),0)</f>
        <v>0</v>
      </c>
      <c r="J35" s="32">
        <f>IFERROR(IF(求节点([1]基础状态预期!$D$197:$D$235,[1]基础状态预期!K$197:K$235,$C35)&lt;=0,0,求节点([1]基础状态预期!$D$197:$D$235,[1]基础状态预期!K$197:K$235,$C35)),0)</f>
        <v>0</v>
      </c>
      <c r="K35" s="32">
        <f>IFERROR(IF(求节点([1]基础状态预期!$D$197:$D$235,[1]基础状态预期!L$197:L$235,$C35)&lt;=0,0,求节点([1]基础状态预期!$D$197:$D$235,[1]基础状态预期!L$197:L$235,$C35)),0)</f>
        <v>0</v>
      </c>
      <c r="L35" s="32">
        <f>IFERROR(IF(求节点([1]基础状态预期!$D$197:$D$235,[1]基础状态预期!M$197:M$235,$C35)&lt;=0,0,求节点([1]基础状态预期!$D$197:$D$235,[1]基础状态预期!M$197:M$235,$C35)),0)</f>
        <v>0</v>
      </c>
      <c r="M35" s="32">
        <f>IFERROR(IF(求节点([1]基础状态预期!$D$197:$D$235,[1]基础状态预期!N$197:N$235,$C35)&lt;=0,0,求节点([1]基础状态预期!$D$197:$D$235,[1]基础状态预期!N$197:N$235,$C35)),0)</f>
        <v>1.9466021653527861</v>
      </c>
      <c r="N35" s="32">
        <f>IFERROR(IF(求节点([1]基础状态预期!$D$197:$D$235,[1]基础状态预期!O$197:O$235,$C35)&lt;=0,0,求节点([1]基础状态预期!$D$197:$D$235,[1]基础状态预期!O$197:O$235,$C35)),0)</f>
        <v>0</v>
      </c>
      <c r="O35" s="14">
        <f t="shared" si="0"/>
        <v>0</v>
      </c>
      <c r="P35" s="14">
        <f t="shared" si="1"/>
        <v>6</v>
      </c>
      <c r="Q35" s="14">
        <f t="shared" si="2"/>
        <v>10</v>
      </c>
      <c r="R35" s="14">
        <f t="shared" si="3"/>
        <v>29</v>
      </c>
      <c r="S35" s="14">
        <f t="shared" si="4"/>
        <v>50</v>
      </c>
      <c r="T35" s="32">
        <f>IFERROR(IF(求节点([1]基础状态预期!$D$197:$D$235,[1]基础状态预期!P$197:P$235,$C35)&lt;=0,0,求节点([1]基础状态预期!$D$197:$D$235,[1]基础状态预期!P$197:P$235,$C35)),0)</f>
        <v>0</v>
      </c>
      <c r="U35" s="32">
        <f>IFERROR(IF(求节点([1]基础状态预期!$D$197:$D$235,[1]基础状态预期!Q$197:Q$235,$C35)&lt;=0,0,求节点([1]基础状态预期!$D$197:$D$235,[1]基础状态预期!Q$197:Q$235,$C35)),0)</f>
        <v>0</v>
      </c>
      <c r="V35" s="32">
        <f>IFERROR(IF(求节点([1]基础状态预期!$D$197:$D$235,[1]基础状态预期!R$197:R$235,$C35)&lt;=0,0,求节点([1]基础状态预期!$D$197:$D$235,[1]基础状态预期!R$197:R$235,$C35)),0)</f>
        <v>0</v>
      </c>
      <c r="W35" s="32">
        <f>IFERROR(IF(求节点([1]基础状态预期!$D$197:$D$235,[1]基础状态预期!S$197:S$235,$C35)&lt;=0,0,求节点([1]基础状态预期!$D$197:$D$235,[1]基础状态预期!S$197:S$235,$C35)),0)</f>
        <v>1.2</v>
      </c>
      <c r="X35" s="32">
        <f>IFERROR(IF(求节点([1]基础状态预期!$D$197:$D$235,[1]基础状态预期!T$197:T$235,$C35)&lt;=0,0,求节点([1]基础状态预期!$D$197:$D$235,[1]基础状态预期!T$197:T$235,$C35)),0)</f>
        <v>0</v>
      </c>
      <c r="Y35" s="32">
        <f>IFERROR(IF(求节点([1]基础状态预期!$D$197:$D$235,[1]基础状态预期!U$197:U$235,$C35)&lt;=0,0,求节点([1]基础状态预期!$D$197:$D$235,[1]基础状态预期!U$197:U$235,$C35)),0)</f>
        <v>0</v>
      </c>
      <c r="Z35" s="32">
        <f>IFERROR(IF(求节点([1]基础状态预期!$D$197:$D$235,[1]基础状态预期!V$197:V$235,$C35)&lt;=0,0,求节点([1]基础状态预期!$D$197:$D$235,[1]基础状态预期!V$197:V$235,$C35)),0)</f>
        <v>0</v>
      </c>
      <c r="AA35" s="32">
        <f>IFERROR(IF(求节点([1]基础状态预期!$D$197:$D$235,[1]基础状态预期!W$197:W$235,$C35)&lt;=0,0,求节点([1]基础状态预期!$D$197:$D$235,[1]基础状态预期!W$197:W$235,$C35)),0)</f>
        <v>0</v>
      </c>
      <c r="AB35" s="32">
        <f>IFERROR(IF(求节点([1]基础状态预期!$D$197:$D$235,[1]基础状态预期!X$197:X$235,$C35)&lt;=0,0,求节点([1]基础状态预期!$D$197:$D$235,[1]基础状态预期!X$197:X$235,$C35)),0)</f>
        <v>60</v>
      </c>
      <c r="AC35" s="32">
        <f>IFERROR(IF(求节点([1]基础状态预期!$D$197:$D$235,[1]基础状态预期!Y$197:Y$235,$C35)&lt;=0,0,求节点([1]基础状态预期!$D$197:$D$235,[1]基础状态预期!Y$197:Y$235,$C35)),0)</f>
        <v>0</v>
      </c>
      <c r="AD35" s="32">
        <f>IFERROR(IF(求节点([1]基础状态预期!$D$197:$D$235,[1]基础状态预期!Z$197:Z$235,$C35)&lt;=0,0,求节点([1]基础状态预期!$D$197:$D$235,[1]基础状态预期!Z$197:Z$235,$C35)),0)</f>
        <v>0</v>
      </c>
      <c r="AE35" s="32">
        <f>IFERROR(IF(求节点([1]基础状态预期!$D$197:$D$235,[1]基础状态预期!AA$197:AA$235,$C35)&lt;=0,0,求节点([1]基础状态预期!$D$197:$D$235,[1]基础状态预期!AA$197:AA$235,$C35)),0)</f>
        <v>0</v>
      </c>
      <c r="AF35" s="32">
        <f>IFERROR(IF(求节点([1]基础状态预期!$D$197:$D$235,[1]基础状态预期!AB$197:AB$235,$C35)&lt;=0,0,求节点([1]基础状态预期!$D$197:$D$235,[1]基础状态预期!AB$197:AB$235,$C35)),0)</f>
        <v>0</v>
      </c>
      <c r="AG35" s="32">
        <f>IFERROR(IF(求节点([1]基础状态预期!$D$197:$D$235,[1]基础状态预期!AC$197:AC$235,$C35)&lt;=0,0,求节点([1]基础状态预期!$D$197:$D$235,[1]基础状态预期!AC$197:AC$235,$C35)),0)</f>
        <v>1.4860708997937422</v>
      </c>
      <c r="AH35" s="32">
        <f>IFERROR(IF(求节点([1]基础状态预期!$D$197:$D$235,[1]基础状态预期!AD$197:AD$235,$C35)&lt;=0,0,求节点([1]基础状态预期!$D$197:$D$235,[1]基础状态预期!AD$197:AD$235,$C35)),0)</f>
        <v>0</v>
      </c>
      <c r="AI35" s="14">
        <f t="shared" si="14"/>
        <v>0</v>
      </c>
      <c r="AJ35" s="14">
        <f t="shared" si="14"/>
        <v>0</v>
      </c>
      <c r="AK35" s="14">
        <f t="shared" si="14"/>
        <v>0</v>
      </c>
      <c r="AL35" s="14">
        <f t="shared" si="14"/>
        <v>10</v>
      </c>
      <c r="AM35" s="14">
        <f t="shared" si="14"/>
        <v>0</v>
      </c>
      <c r="AN35" s="14">
        <v>0</v>
      </c>
      <c r="AO35" s="14">
        <f>IFERROR(IF(求节点([1]各r阵容卡情况!$F$103:$F$119,[1]各r阵容卡情况!G$103:G$119,$C35)&lt;=0,0,求节点([1]各r阵容卡情况!$F$103:$F$119,[1]各r阵容卡情况!G$103:G$119,$C35)),0)</f>
        <v>6</v>
      </c>
      <c r="AP35" s="14">
        <f>IFERROR(IF(求节点([1]各r阵容卡情况!$F$103:$F$119,[1]各r阵容卡情况!H$103:H$119,$C35)&lt;=0,0,求节点([1]各r阵容卡情况!$F$103:$F$119,[1]各r阵容卡情况!H$103:H$119,$C35)),0)</f>
        <v>4.9129906940923673</v>
      </c>
      <c r="AQ35" s="14">
        <f>IFERROR(IF(求节点([1]各r阵容卡情况!$F$103:$F$119,[1]各r阵容卡情况!I$103:I$119,$C35)&lt;=0,0,求节点([1]各r阵容卡情况!$F$103:$F$119,[1]各r阵容卡情况!I$103:I$119,$C35)),0)</f>
        <v>0</v>
      </c>
      <c r="AR35" s="14">
        <f>IFERROR(IF(求节点([1]各r阵容卡情况!$F$103:$F$119,[1]各r阵容卡情况!J$103:J$119,$C35)&lt;=0,0,求节点([1]各r阵容卡情况!$F$103:$F$119,[1]各r阵容卡情况!J$103:J$119,$C35)),0)</f>
        <v>0</v>
      </c>
      <c r="AS35" s="14">
        <v>0</v>
      </c>
      <c r="AT35" s="14">
        <f>IFERROR(IF(求节点([1]各r阵容卡情况!$F$103:$F$119,[1]各r阵容卡情况!K$103:K$119,$C35)&lt;=0,0,求节点([1]各r阵容卡情况!$F$103:$F$119,[1]各r阵容卡情况!K$103:K$119,$C35)),0)</f>
        <v>3</v>
      </c>
      <c r="AU35" s="14">
        <f>IFERROR(IF(求节点([1]各r阵容卡情况!$F$103:$F$119,[1]各r阵容卡情况!L$103:L$119,$C35)&lt;=0,0,求节点([1]各r阵容卡情况!$F$103:$F$119,[1]各r阵容卡情况!L$103:L$119,$C35)),0)</f>
        <v>6</v>
      </c>
      <c r="AV35" s="14">
        <f>IFERROR(IF(求节点([1]各r阵容卡情况!$F$103:$F$119,[1]各r阵容卡情况!M$103:M$119,$C35)&lt;=0,0,求节点([1]各r阵容卡情况!$F$103:$F$119,[1]各r阵容卡情况!M$103:M$119,$C35)),0)</f>
        <v>1.9466021653527861</v>
      </c>
      <c r="AW35" s="14">
        <f>IFERROR(IF(求节点([1]各r阵容卡情况!$F$103:$F$119,[1]各r阵容卡情况!N$103:N$119,$C35)&lt;=0,0,求节点([1]各r阵容卡情况!$F$103:$F$119,[1]各r阵容卡情况!N$103:N$119,$C35)),0)</f>
        <v>0</v>
      </c>
      <c r="AX35" s="14">
        <f t="shared" si="15"/>
        <v>0</v>
      </c>
      <c r="AY35" s="14">
        <f t="shared" si="15"/>
        <v>15</v>
      </c>
      <c r="AZ35" s="14">
        <f t="shared" si="15"/>
        <v>40</v>
      </c>
      <c r="BA35" s="14">
        <f t="shared" si="15"/>
        <v>29</v>
      </c>
      <c r="BB35" s="14">
        <f t="shared" si="15"/>
        <v>50</v>
      </c>
      <c r="BC35" s="14">
        <v>0</v>
      </c>
      <c r="BD35" s="14">
        <f>IFERROR(IF(求节点([1]各r阵容卡情况!$F$103:$F$119,[1]各r阵容卡情况!S$103:S$119,$C35)&lt;=0,0,求节点([1]各r阵容卡情况!$F$103:$F$119,[1]各r阵容卡情况!S$103:S$119,$C35)),0)</f>
        <v>1.2</v>
      </c>
      <c r="BE35" s="14">
        <f>IFERROR(IF(求节点([1]各r阵容卡情况!$F$103:$F$119,[1]各r阵容卡情况!T$103:T$119,$C35)&lt;=0,0,求节点([1]各r阵容卡情况!$F$103:$F$119,[1]各r阵容卡情况!T$103:T$119,$C35)),0)</f>
        <v>1.2</v>
      </c>
      <c r="BF35" s="14">
        <f>IFERROR(IF(求节点([1]各r阵容卡情况!$F$103:$F$119,[1]各r阵容卡情况!U$103:U$119,$C35)&lt;=0,0,求节点([1]各r阵容卡情况!$F$103:$F$119,[1]各r阵容卡情况!U$103:U$119,$C35)),0)</f>
        <v>1.2</v>
      </c>
      <c r="BG35" s="14">
        <f>IFERROR(IF(求节点([1]各r阵容卡情况!$F$103:$F$119,[1]各r阵容卡情况!V$103:V$119,$C35)&lt;=0,0,求节点([1]各r阵容卡情况!$F$103:$F$119,[1]各r阵容卡情况!V$103:V$119,$C35)),0)</f>
        <v>1.2</v>
      </c>
      <c r="BH35" s="14">
        <f t="shared" si="11"/>
        <v>10</v>
      </c>
      <c r="BI35" s="14">
        <f t="shared" si="11"/>
        <v>10</v>
      </c>
      <c r="BJ35" s="14">
        <f t="shared" si="17"/>
        <v>30</v>
      </c>
      <c r="BK35" s="14">
        <f t="shared" si="18"/>
        <v>30</v>
      </c>
      <c r="BL35" s="14">
        <f t="shared" si="18"/>
        <v>30</v>
      </c>
      <c r="BM35" s="14">
        <v>0</v>
      </c>
      <c r="BN35" s="14">
        <f>IFERROR(IF(求节点([1]各r阵容卡情况!$F$103:$F$119,[1]各r阵容卡情况!AA$103:AA$119,$C35)&lt;=0,0,求节点([1]各r阵容卡情况!$F$103:$F$119,[1]各r阵容卡情况!AA$103:AA$119,$C35)),0)</f>
        <v>0</v>
      </c>
      <c r="BO35" s="14">
        <f>IFERROR(IF(求节点([1]各r阵容卡情况!$F$103:$F$119,[1]各r阵容卡情况!AB$103:AB$119,$C35)&lt;=0,0,求节点([1]各r阵容卡情况!$F$103:$F$119,[1]各r阵容卡情况!AB$103:AB$119,$C35)),0)</f>
        <v>1.0304024666435951</v>
      </c>
      <c r="BP35" s="14">
        <f>IFERROR(IF(求节点([1]各r阵容卡情况!$F$103:$F$119,[1]各r阵容卡情况!AC$103:AC$119,$C35)&lt;=0,0,求节点([1]各r阵容卡情况!$F$103:$F$119,[1]各r阵容卡情况!AC$103:AC$119,$C35)),0)</f>
        <v>1.0304024666435951</v>
      </c>
      <c r="BQ35" s="14">
        <f>IFERROR(IF(求节点([1]各r阵容卡情况!$F$103:$F$119,[1]各r阵容卡情况!AD$103:AD$119,$C35)&lt;=0,0,求节点([1]各r阵容卡情况!$F$103:$F$119,[1]各r阵容卡情况!AD$103:AD$119,$C35)),0)</f>
        <v>1.0304024666435951</v>
      </c>
      <c r="BR35" s="14">
        <f t="shared" si="19"/>
        <v>0</v>
      </c>
      <c r="BS35" s="14">
        <f t="shared" si="19"/>
        <v>0</v>
      </c>
      <c r="BT35" s="14">
        <f t="shared" si="19"/>
        <v>2</v>
      </c>
      <c r="BU35" s="14">
        <f t="shared" si="19"/>
        <v>10</v>
      </c>
      <c r="BV35" s="14">
        <f t="shared" si="19"/>
        <v>20</v>
      </c>
      <c r="CH35" s="27">
        <f t="shared" si="20"/>
        <v>0</v>
      </c>
      <c r="CI35" s="27">
        <f t="shared" si="20"/>
        <v>4.9482311049007244</v>
      </c>
      <c r="CJ35" s="27">
        <f t="shared" si="20"/>
        <v>4.0517688950992747</v>
      </c>
      <c r="CK35" s="27">
        <f t="shared" si="20"/>
        <v>0</v>
      </c>
      <c r="CL35" s="27">
        <f t="shared" si="20"/>
        <v>0</v>
      </c>
    </row>
    <row r="36" spans="3:90" x14ac:dyDescent="0.15">
      <c r="C36" s="14">
        <v>31</v>
      </c>
      <c r="D36" s="14">
        <v>15</v>
      </c>
      <c r="E36" s="32">
        <f>IFERROR(IF(求节点([1]基础状态预期!$D$197:$D$235,[1]基础状态预期!F$197:F$235,$C36)&lt;=0,0,求节点([1]基础状态预期!$D$197:$D$235,[1]基础状态预期!F$197:F$235,$C36)),0)</f>
        <v>0</v>
      </c>
      <c r="F36" s="32">
        <f>IFERROR(IF(求节点([1]基础状态预期!$D$197:$D$235,[1]基础状态预期!G$197:G$235,$C36)&lt;=0,0,求节点([1]基础状态预期!$D$197:$D$235,[1]基础状态预期!G$197:G$235,$C36)),0)</f>
        <v>0</v>
      </c>
      <c r="G36" s="32">
        <f>IFERROR(IF(求节点([1]基础状态预期!$D$197:$D$235,[1]基础状态预期!H$197:H$235,$C36)&lt;=0,0,求节点([1]基础状态预期!$D$197:$D$235,[1]基础状态预期!H$197:H$235,$C36)),0)</f>
        <v>0</v>
      </c>
      <c r="H36" s="32">
        <f>IFERROR(IF(求节点([1]基础状态预期!$D$197:$D$235,[1]基础状态预期!I$197:I$235,$C36)&lt;=0,0,求节点([1]基础状态预期!$D$197:$D$235,[1]基础状态预期!I$197:I$235,$C36)),0)</f>
        <v>6</v>
      </c>
      <c r="I36" s="32">
        <f>IFERROR(IF(求节点([1]基础状态预期!$D$197:$D$235,[1]基础状态预期!J$197:J$235,$C36)&lt;=0,0,求节点([1]基础状态预期!$D$197:$D$235,[1]基础状态预期!J$197:J$235,$C36)),0)</f>
        <v>0</v>
      </c>
      <c r="J36" s="32">
        <f>IFERROR(IF(求节点([1]基础状态预期!$D$197:$D$235,[1]基础状态预期!K$197:K$235,$C36)&lt;=0,0,求节点([1]基础状态预期!$D$197:$D$235,[1]基础状态预期!K$197:K$235,$C36)),0)</f>
        <v>0</v>
      </c>
      <c r="K36" s="32">
        <f>IFERROR(IF(求节点([1]基础状态预期!$D$197:$D$235,[1]基础状态预期!L$197:L$235,$C36)&lt;=0,0,求节点([1]基础状态预期!$D$197:$D$235,[1]基础状态预期!L$197:L$235,$C36)),0)</f>
        <v>0</v>
      </c>
      <c r="L36" s="32">
        <f>IFERROR(IF(求节点([1]基础状态预期!$D$197:$D$235,[1]基础状态预期!M$197:M$235,$C36)&lt;=0,0,求节点([1]基础状态预期!$D$197:$D$235,[1]基础状态预期!M$197:M$235,$C36)),0)</f>
        <v>0</v>
      </c>
      <c r="M36" s="32">
        <f>IFERROR(IF(求节点([1]基础状态预期!$D$197:$D$235,[1]基础状态预期!N$197:N$235,$C36)&lt;=0,0,求节点([1]基础状态预期!$D$197:$D$235,[1]基础状态预期!N$197:N$235,$C36)),0)</f>
        <v>2.1084821139361969</v>
      </c>
      <c r="N36" s="32">
        <f>IFERROR(IF(求节点([1]基础状态预期!$D$197:$D$235,[1]基础状态预期!O$197:O$235,$C36)&lt;=0,0,求节点([1]基础状态预期!$D$197:$D$235,[1]基础状态预期!O$197:O$235,$C36)),0)</f>
        <v>0</v>
      </c>
      <c r="O36" s="14">
        <f t="shared" si="0"/>
        <v>0</v>
      </c>
      <c r="P36" s="14">
        <f t="shared" si="1"/>
        <v>6</v>
      </c>
      <c r="Q36" s="14">
        <f t="shared" si="2"/>
        <v>10</v>
      </c>
      <c r="R36" s="14">
        <f t="shared" si="3"/>
        <v>36</v>
      </c>
      <c r="S36" s="14">
        <f t="shared" si="4"/>
        <v>50</v>
      </c>
      <c r="T36" s="32">
        <f>IFERROR(IF(求节点([1]基础状态预期!$D$197:$D$235,[1]基础状态预期!P$197:P$235,$C36)&lt;=0,0,求节点([1]基础状态预期!$D$197:$D$235,[1]基础状态预期!P$197:P$235,$C36)),0)</f>
        <v>0</v>
      </c>
      <c r="U36" s="32">
        <f>IFERROR(IF(求节点([1]基础状态预期!$D$197:$D$235,[1]基础状态预期!Q$197:Q$235,$C36)&lt;=0,0,求节点([1]基础状态预期!$D$197:$D$235,[1]基础状态预期!Q$197:Q$235,$C36)),0)</f>
        <v>0</v>
      </c>
      <c r="V36" s="32">
        <f>IFERROR(IF(求节点([1]基础状态预期!$D$197:$D$235,[1]基础状态预期!R$197:R$235,$C36)&lt;=0,0,求节点([1]基础状态预期!$D$197:$D$235,[1]基础状态预期!R$197:R$235,$C36)),0)</f>
        <v>0</v>
      </c>
      <c r="W36" s="32">
        <f>IFERROR(IF(求节点([1]基础状态预期!$D$197:$D$235,[1]基础状态预期!S$197:S$235,$C36)&lt;=0,0,求节点([1]基础状态预期!$D$197:$D$235,[1]基础状态预期!S$197:S$235,$C36)),0)</f>
        <v>1.24</v>
      </c>
      <c r="X36" s="32">
        <f>IFERROR(IF(求节点([1]基础状态预期!$D$197:$D$235,[1]基础状态预期!T$197:T$235,$C36)&lt;=0,0,求节点([1]基础状态预期!$D$197:$D$235,[1]基础状态预期!T$197:T$235,$C36)),0)</f>
        <v>0</v>
      </c>
      <c r="Y36" s="32">
        <f>IFERROR(IF(求节点([1]基础状态预期!$D$197:$D$235,[1]基础状态预期!U$197:U$235,$C36)&lt;=0,0,求节点([1]基础状态预期!$D$197:$D$235,[1]基础状态预期!U$197:U$235,$C36)),0)</f>
        <v>0</v>
      </c>
      <c r="Z36" s="32">
        <f>IFERROR(IF(求节点([1]基础状态预期!$D$197:$D$235,[1]基础状态预期!V$197:V$235,$C36)&lt;=0,0,求节点([1]基础状态预期!$D$197:$D$235,[1]基础状态预期!V$197:V$235,$C36)),0)</f>
        <v>0</v>
      </c>
      <c r="AA36" s="32">
        <f>IFERROR(IF(求节点([1]基础状态预期!$D$197:$D$235,[1]基础状态预期!W$197:W$235,$C36)&lt;=0,0,求节点([1]基础状态预期!$D$197:$D$235,[1]基础状态预期!W$197:W$235,$C36)),0)</f>
        <v>0</v>
      </c>
      <c r="AB36" s="32">
        <f>IFERROR(IF(求节点([1]基础状态预期!$D$197:$D$235,[1]基础状态预期!X$197:X$235,$C36)&lt;=0,0,求节点([1]基础状态预期!$D$197:$D$235,[1]基础状态预期!X$197:X$235,$C36)),0)</f>
        <v>62</v>
      </c>
      <c r="AC36" s="32">
        <f>IFERROR(IF(求节点([1]基础状态预期!$D$197:$D$235,[1]基础状态预期!Y$197:Y$235,$C36)&lt;=0,0,求节点([1]基础状态预期!$D$197:$D$235,[1]基础状态预期!Y$197:Y$235,$C36)),0)</f>
        <v>0</v>
      </c>
      <c r="AD36" s="32">
        <f>IFERROR(IF(求节点([1]基础状态预期!$D$197:$D$235,[1]基础状态预期!Z$197:Z$235,$C36)&lt;=0,0,求节点([1]基础状态预期!$D$197:$D$235,[1]基础状态预期!Z$197:Z$235,$C36)),0)</f>
        <v>0</v>
      </c>
      <c r="AE36" s="32">
        <f>IFERROR(IF(求节点([1]基础状态预期!$D$197:$D$235,[1]基础状态预期!AA$197:AA$235,$C36)&lt;=0,0,求节点([1]基础状态预期!$D$197:$D$235,[1]基础状态预期!AA$197:AA$235,$C36)),0)</f>
        <v>0</v>
      </c>
      <c r="AF36" s="32">
        <f>IFERROR(IF(求节点([1]基础状态预期!$D$197:$D$235,[1]基础状态预期!AB$197:AB$235,$C36)&lt;=0,0,求节点([1]基础状态预期!$D$197:$D$235,[1]基础状态预期!AB$197:AB$235,$C36)),0)</f>
        <v>0</v>
      </c>
      <c r="AG36" s="32">
        <f>IFERROR(IF(求节点([1]基础状态预期!$D$197:$D$235,[1]基础状态预期!AC$197:AC$235,$C36)&lt;=0,0,求节点([1]基础状态预期!$D$197:$D$235,[1]基础状态预期!AC$197:AC$235,$C36)),0)</f>
        <v>1.6372443747720768</v>
      </c>
      <c r="AH36" s="32">
        <f>IFERROR(IF(求节点([1]基础状态预期!$D$197:$D$235,[1]基础状态预期!AD$197:AD$235,$C36)&lt;=0,0,求节点([1]基础状态预期!$D$197:$D$235,[1]基础状态预期!AD$197:AD$235,$C36)),0)</f>
        <v>0</v>
      </c>
      <c r="AI36" s="14">
        <f t="shared" si="14"/>
        <v>0</v>
      </c>
      <c r="AJ36" s="14">
        <f t="shared" si="14"/>
        <v>0</v>
      </c>
      <c r="AK36" s="14">
        <f t="shared" si="14"/>
        <v>0</v>
      </c>
      <c r="AL36" s="14">
        <f t="shared" si="14"/>
        <v>10</v>
      </c>
      <c r="AM36" s="14">
        <f t="shared" si="14"/>
        <v>0</v>
      </c>
      <c r="AN36" s="14">
        <v>0</v>
      </c>
      <c r="AO36" s="14">
        <f>IFERROR(IF(求节点([1]各r阵容卡情况!$F$103:$F$119,[1]各r阵容卡情况!G$103:G$119,$C36)&lt;=0,0,求节点([1]各r阵容卡情况!$F$103:$F$119,[1]各r阵容卡情况!G$103:G$119,$C36)),0)</f>
        <v>6</v>
      </c>
      <c r="AP36" s="14">
        <f>IFERROR(IF(求节点([1]各r阵容卡情况!$F$103:$F$119,[1]各r阵容卡情况!H$103:H$119,$C36)&lt;=0,0,求节点([1]各r阵容卡情况!$F$103:$F$119,[1]各r阵容卡情况!H$103:H$119,$C36)),0)</f>
        <v>5.2327370833158895</v>
      </c>
      <c r="AQ36" s="14">
        <f>IFERROR(IF(求节点([1]各r阵容卡情况!$F$103:$F$119,[1]各r阵容卡情况!I$103:I$119,$C36)&lt;=0,0,求节点([1]各r阵容卡情况!$F$103:$F$119,[1]各r阵容卡情况!I$103:I$119,$C36)),0)</f>
        <v>0</v>
      </c>
      <c r="AR36" s="14">
        <f>IFERROR(IF(求节点([1]各r阵容卡情况!$F$103:$F$119,[1]各r阵容卡情况!J$103:J$119,$C36)&lt;=0,0,求节点([1]各r阵容卡情况!$F$103:$F$119,[1]各r阵容卡情况!J$103:J$119,$C36)),0)</f>
        <v>0</v>
      </c>
      <c r="AS36" s="14">
        <v>0</v>
      </c>
      <c r="AT36" s="14">
        <f>IFERROR(IF(求节点([1]各r阵容卡情况!$F$103:$F$119,[1]各r阵容卡情况!K$103:K$119,$C36)&lt;=0,0,求节点([1]各r阵容卡情况!$F$103:$F$119,[1]各r阵容卡情况!K$103:K$119,$C36)),0)</f>
        <v>3</v>
      </c>
      <c r="AU36" s="14">
        <f>IFERROR(IF(求节点([1]各r阵容卡情况!$F$103:$F$119,[1]各r阵容卡情况!L$103:L$119,$C36)&lt;=0,0,求节点([1]各r阵容卡情况!$F$103:$F$119,[1]各r阵容卡情况!L$103:L$119,$C36)),0)</f>
        <v>6</v>
      </c>
      <c r="AV36" s="14">
        <f>IFERROR(IF(求节点([1]各r阵容卡情况!$F$103:$F$119,[1]各r阵容卡情况!M$103:M$119,$C36)&lt;=0,0,求节点([1]各r阵容卡情况!$F$103:$F$119,[1]各r阵容卡情况!M$103:M$119,$C36)),0)</f>
        <v>2.1084821139361969</v>
      </c>
      <c r="AW36" s="14">
        <f>IFERROR(IF(求节点([1]各r阵容卡情况!$F$103:$F$119,[1]各r阵容卡情况!N$103:N$119,$C36)&lt;=0,0,求节点([1]各r阵容卡情况!$F$103:$F$119,[1]各r阵容卡情况!N$103:N$119,$C36)),0)</f>
        <v>0</v>
      </c>
      <c r="AX36" s="14">
        <f t="shared" si="15"/>
        <v>0</v>
      </c>
      <c r="AY36" s="14">
        <f t="shared" si="15"/>
        <v>15</v>
      </c>
      <c r="AZ36" s="14">
        <f t="shared" si="15"/>
        <v>40</v>
      </c>
      <c r="BA36" s="14">
        <f t="shared" si="15"/>
        <v>36</v>
      </c>
      <c r="BB36" s="14">
        <f t="shared" si="15"/>
        <v>50</v>
      </c>
      <c r="BC36" s="14">
        <v>0</v>
      </c>
      <c r="BD36" s="14">
        <f>IFERROR(IF(求节点([1]各r阵容卡情况!$F$103:$F$119,[1]各r阵容卡情况!S$103:S$119,$C36)&lt;=0,0,求节点([1]各r阵容卡情况!$F$103:$F$119,[1]各r阵容卡情况!S$103:S$119,$C36)),0)</f>
        <v>1.24</v>
      </c>
      <c r="BE36" s="14">
        <f>IFERROR(IF(求节点([1]各r阵容卡情况!$F$103:$F$119,[1]各r阵容卡情况!T$103:T$119,$C36)&lt;=0,0,求节点([1]各r阵容卡情况!$F$103:$F$119,[1]各r阵容卡情况!T$103:T$119,$C36)),0)</f>
        <v>1.24</v>
      </c>
      <c r="BF36" s="14">
        <f>IFERROR(IF(求节点([1]各r阵容卡情况!$F$103:$F$119,[1]各r阵容卡情况!U$103:U$119,$C36)&lt;=0,0,求节点([1]各r阵容卡情况!$F$103:$F$119,[1]各r阵容卡情况!U$103:U$119,$C36)),0)</f>
        <v>1.24</v>
      </c>
      <c r="BG36" s="14">
        <f>IFERROR(IF(求节点([1]各r阵容卡情况!$F$103:$F$119,[1]各r阵容卡情况!V$103:V$119,$C36)&lt;=0,0,求节点([1]各r阵容卡情况!$F$103:$F$119,[1]各r阵容卡情况!V$103:V$119,$C36)),0)</f>
        <v>1.24</v>
      </c>
      <c r="BH36" s="14">
        <f t="shared" si="11"/>
        <v>10</v>
      </c>
      <c r="BI36" s="14">
        <f t="shared" si="11"/>
        <v>10</v>
      </c>
      <c r="BJ36" s="14">
        <f t="shared" si="17"/>
        <v>31</v>
      </c>
      <c r="BK36" s="14">
        <f t="shared" si="18"/>
        <v>31</v>
      </c>
      <c r="BL36" s="14">
        <f t="shared" si="18"/>
        <v>31</v>
      </c>
      <c r="BM36" s="14">
        <v>0</v>
      </c>
      <c r="BN36" s="14">
        <f>IFERROR(IF(求节点([1]各r阵容卡情况!$F$103:$F$119,[1]各r阵容卡情况!AA$103:AA$119,$C36)&lt;=0,0,求节点([1]各r阵容卡情况!$F$103:$F$119,[1]各r阵容卡情况!AA$103:AA$119,$C36)),0)</f>
        <v>0</v>
      </c>
      <c r="BO36" s="14">
        <f>IFERROR(IF(求节点([1]各r阵容卡情况!$F$103:$F$119,[1]各r阵容卡情况!AB$103:AB$119,$C36)&lt;=0,0,求节点([1]各r阵容卡情况!$F$103:$F$119,[1]各r阵容卡情况!AB$103:AB$119,$C36)),0)</f>
        <v>1.0410499781633509</v>
      </c>
      <c r="BP36" s="14">
        <f>IFERROR(IF(求节点([1]各r阵容卡情况!$F$103:$F$119,[1]各r阵容卡情况!AC$103:AC$119,$C36)&lt;=0,0,求节点([1]各r阵容卡情况!$F$103:$F$119,[1]各r阵容卡情况!AC$103:AC$119,$C36)),0)</f>
        <v>1.0410499781633509</v>
      </c>
      <c r="BQ36" s="14">
        <f>IFERROR(IF(求节点([1]各r阵容卡情况!$F$103:$F$119,[1]各r阵容卡情况!AD$103:AD$119,$C36)&lt;=0,0,求节点([1]各r阵容卡情况!$F$103:$F$119,[1]各r阵容卡情况!AD$103:AD$119,$C36)),0)</f>
        <v>1.0410499781633509</v>
      </c>
      <c r="BR36" s="14">
        <f t="shared" si="19"/>
        <v>0</v>
      </c>
      <c r="BS36" s="14">
        <f t="shared" si="19"/>
        <v>0</v>
      </c>
      <c r="BT36" s="14">
        <f t="shared" si="19"/>
        <v>2</v>
      </c>
      <c r="BU36" s="14">
        <f t="shared" si="19"/>
        <v>10</v>
      </c>
      <c r="BV36" s="14">
        <f t="shared" si="19"/>
        <v>20</v>
      </c>
      <c r="CH36" s="27">
        <f t="shared" si="20"/>
        <v>0</v>
      </c>
      <c r="CI36" s="27">
        <f t="shared" si="20"/>
        <v>4.8073768307287104</v>
      </c>
      <c r="CJ36" s="27">
        <f t="shared" si="20"/>
        <v>4.1926231692712896</v>
      </c>
      <c r="CK36" s="27">
        <f t="shared" si="20"/>
        <v>0</v>
      </c>
      <c r="CL36" s="27">
        <f t="shared" si="20"/>
        <v>0</v>
      </c>
    </row>
    <row r="37" spans="3:90" x14ac:dyDescent="0.15">
      <c r="C37" s="14">
        <v>32</v>
      </c>
      <c r="D37" s="14">
        <v>15</v>
      </c>
      <c r="E37" s="32">
        <f>IFERROR(IF(求节点([1]基础状态预期!$D$197:$D$235,[1]基础状态预期!F$197:F$235,$C37)&lt;=0,0,求节点([1]基础状态预期!$D$197:$D$235,[1]基础状态预期!F$197:F$235,$C37)),0)</f>
        <v>0</v>
      </c>
      <c r="F37" s="32">
        <f>IFERROR(IF(求节点([1]基础状态预期!$D$197:$D$235,[1]基础状态预期!G$197:G$235,$C37)&lt;=0,0,求节点([1]基础状态预期!$D$197:$D$235,[1]基础状态预期!G$197:G$235,$C37)),0)</f>
        <v>0</v>
      </c>
      <c r="G37" s="32">
        <f>IFERROR(IF(求节点([1]基础状态预期!$D$197:$D$235,[1]基础状态预期!H$197:H$235,$C37)&lt;=0,0,求节点([1]基础状态预期!$D$197:$D$235,[1]基础状态预期!H$197:H$235,$C37)),0)</f>
        <v>0</v>
      </c>
      <c r="H37" s="32">
        <f>IFERROR(IF(求节点([1]基础状态预期!$D$197:$D$235,[1]基础状态预期!I$197:I$235,$C37)&lt;=0,0,求节点([1]基础状态预期!$D$197:$D$235,[1]基础状态预期!I$197:I$235,$C37)),0)</f>
        <v>6</v>
      </c>
      <c r="I37" s="32">
        <f>IFERROR(IF(求节点([1]基础状态预期!$D$197:$D$235,[1]基础状态预期!J$197:J$235,$C37)&lt;=0,0,求节点([1]基础状态预期!$D$197:$D$235,[1]基础状态预期!J$197:J$235,$C37)),0)</f>
        <v>0</v>
      </c>
      <c r="J37" s="32">
        <f>IFERROR(IF(求节点([1]基础状态预期!$D$197:$D$235,[1]基础状态预期!K$197:K$235,$C37)&lt;=0,0,求节点([1]基础状态预期!$D$197:$D$235,[1]基础状态预期!K$197:K$235,$C37)),0)</f>
        <v>0</v>
      </c>
      <c r="K37" s="32">
        <f>IFERROR(IF(求节点([1]基础状态预期!$D$197:$D$235,[1]基础状态预期!L$197:L$235,$C37)&lt;=0,0,求节点([1]基础状态预期!$D$197:$D$235,[1]基础状态预期!L$197:L$235,$C37)),0)</f>
        <v>0</v>
      </c>
      <c r="L37" s="32">
        <f>IFERROR(IF(求节点([1]基础状态预期!$D$197:$D$235,[1]基础状态预期!M$197:M$235,$C37)&lt;=0,0,求节点([1]基础状态预期!$D$197:$D$235,[1]基础状态预期!M$197:M$235,$C37)),0)</f>
        <v>0</v>
      </c>
      <c r="M37" s="32">
        <f>IFERROR(IF(求节点([1]基础状态预期!$D$197:$D$235,[1]基础状态预期!N$197:N$235,$C37)&lt;=0,0,求节点([1]基础状态预期!$D$197:$D$235,[1]基础状态预期!N$197:N$235,$C37)),0)</f>
        <v>2.2703620625196073</v>
      </c>
      <c r="N37" s="32">
        <f>IFERROR(IF(求节点([1]基础状态预期!$D$197:$D$235,[1]基础状态预期!O$197:O$235,$C37)&lt;=0,0,求节点([1]基础状态预期!$D$197:$D$235,[1]基础状态预期!O$197:O$235,$C37)),0)</f>
        <v>0</v>
      </c>
      <c r="O37" s="14">
        <f t="shared" si="0"/>
        <v>0</v>
      </c>
      <c r="P37" s="14">
        <f t="shared" si="1"/>
        <v>6</v>
      </c>
      <c r="Q37" s="14">
        <f t="shared" si="2"/>
        <v>10</v>
      </c>
      <c r="R37" s="14">
        <f t="shared" si="3"/>
        <v>36</v>
      </c>
      <c r="S37" s="14">
        <f t="shared" si="4"/>
        <v>50</v>
      </c>
      <c r="T37" s="32">
        <f>IFERROR(IF(求节点([1]基础状态预期!$D$197:$D$235,[1]基础状态预期!P$197:P$235,$C37)&lt;=0,0,求节点([1]基础状态预期!$D$197:$D$235,[1]基础状态预期!P$197:P$235,$C37)),0)</f>
        <v>0</v>
      </c>
      <c r="U37" s="32">
        <f>IFERROR(IF(求节点([1]基础状态预期!$D$197:$D$235,[1]基础状态预期!Q$197:Q$235,$C37)&lt;=0,0,求节点([1]基础状态预期!$D$197:$D$235,[1]基础状态预期!Q$197:Q$235,$C37)),0)</f>
        <v>0</v>
      </c>
      <c r="V37" s="32">
        <f>IFERROR(IF(求节点([1]基础状态预期!$D$197:$D$235,[1]基础状态预期!R$197:R$235,$C37)&lt;=0,0,求节点([1]基础状态预期!$D$197:$D$235,[1]基础状态预期!R$197:R$235,$C37)),0)</f>
        <v>0</v>
      </c>
      <c r="W37" s="32">
        <f>IFERROR(IF(求节点([1]基础状态预期!$D$197:$D$235,[1]基础状态预期!S$197:S$235,$C37)&lt;=0,0,求节点([1]基础状态预期!$D$197:$D$235,[1]基础状态预期!S$197:S$235,$C37)),0)</f>
        <v>1.28</v>
      </c>
      <c r="X37" s="32">
        <f>IFERROR(IF(求节点([1]基础状态预期!$D$197:$D$235,[1]基础状态预期!T$197:T$235,$C37)&lt;=0,0,求节点([1]基础状态预期!$D$197:$D$235,[1]基础状态预期!T$197:T$235,$C37)),0)</f>
        <v>0</v>
      </c>
      <c r="Y37" s="32">
        <f>IFERROR(IF(求节点([1]基础状态预期!$D$197:$D$235,[1]基础状态预期!U$197:U$235,$C37)&lt;=0,0,求节点([1]基础状态预期!$D$197:$D$235,[1]基础状态预期!U$197:U$235,$C37)),0)</f>
        <v>0</v>
      </c>
      <c r="Z37" s="32">
        <f>IFERROR(IF(求节点([1]基础状态预期!$D$197:$D$235,[1]基础状态预期!V$197:V$235,$C37)&lt;=0,0,求节点([1]基础状态预期!$D$197:$D$235,[1]基础状态预期!V$197:V$235,$C37)),0)</f>
        <v>0</v>
      </c>
      <c r="AA37" s="32">
        <f>IFERROR(IF(求节点([1]基础状态预期!$D$197:$D$235,[1]基础状态预期!W$197:W$235,$C37)&lt;=0,0,求节点([1]基础状态预期!$D$197:$D$235,[1]基础状态预期!W$197:W$235,$C37)),0)</f>
        <v>0</v>
      </c>
      <c r="AB37" s="32">
        <f>IFERROR(IF(求节点([1]基础状态预期!$D$197:$D$235,[1]基础状态预期!X$197:X$235,$C37)&lt;=0,0,求节点([1]基础状态预期!$D$197:$D$235,[1]基础状态预期!X$197:X$235,$C37)),0)</f>
        <v>64</v>
      </c>
      <c r="AC37" s="32">
        <f>IFERROR(IF(求节点([1]基础状态预期!$D$197:$D$235,[1]基础状态预期!Y$197:Y$235,$C37)&lt;=0,0,求节点([1]基础状态预期!$D$197:$D$235,[1]基础状态预期!Y$197:Y$235,$C37)),0)</f>
        <v>0</v>
      </c>
      <c r="AD37" s="32">
        <f>IFERROR(IF(求节点([1]基础状态预期!$D$197:$D$235,[1]基础状态预期!Z$197:Z$235,$C37)&lt;=0,0,求节点([1]基础状态预期!$D$197:$D$235,[1]基础状态预期!Z$197:Z$235,$C37)),0)</f>
        <v>0</v>
      </c>
      <c r="AE37" s="32">
        <f>IFERROR(IF(求节点([1]基础状态预期!$D$197:$D$235,[1]基础状态预期!AA$197:AA$235,$C37)&lt;=0,0,求节点([1]基础状态预期!$D$197:$D$235,[1]基础状态预期!AA$197:AA$235,$C37)),0)</f>
        <v>0</v>
      </c>
      <c r="AF37" s="32">
        <f>IFERROR(IF(求节点([1]基础状态预期!$D$197:$D$235,[1]基础状态预期!AB$197:AB$235,$C37)&lt;=0,0,求节点([1]基础状态预期!$D$197:$D$235,[1]基础状态预期!AB$197:AB$235,$C37)),0)</f>
        <v>0</v>
      </c>
      <c r="AG37" s="32">
        <f>IFERROR(IF(求节点([1]基础状态预期!$D$197:$D$235,[1]基础状态预期!AC$197:AC$235,$C37)&lt;=0,0,求节点([1]基础状态预期!$D$197:$D$235,[1]基础状态预期!AC$197:AC$235,$C37)),0)</f>
        <v>1.7884178497504117</v>
      </c>
      <c r="AH37" s="32">
        <f>IFERROR(IF(求节点([1]基础状态预期!$D$197:$D$235,[1]基础状态预期!AD$197:AD$235,$C37)&lt;=0,0,求节点([1]基础状态预期!$D$197:$D$235,[1]基础状态预期!AD$197:AD$235,$C37)),0)</f>
        <v>0</v>
      </c>
      <c r="AI37" s="14">
        <f t="shared" si="14"/>
        <v>0</v>
      </c>
      <c r="AJ37" s="14">
        <f t="shared" si="14"/>
        <v>0</v>
      </c>
      <c r="AK37" s="14">
        <f t="shared" si="14"/>
        <v>0</v>
      </c>
      <c r="AL37" s="14">
        <f t="shared" si="14"/>
        <v>10</v>
      </c>
      <c r="AM37" s="14">
        <f t="shared" si="14"/>
        <v>0</v>
      </c>
      <c r="AN37" s="14">
        <v>0</v>
      </c>
      <c r="AO37" s="14">
        <f>IFERROR(IF(求节点([1]各r阵容卡情况!$F$103:$F$119,[1]各r阵容卡情况!G$103:G$119,$C37)&lt;=0,0,求节点([1]各r阵容卡情况!$F$103:$F$119,[1]各r阵容卡情况!G$103:G$119,$C37)),0)</f>
        <v>6</v>
      </c>
      <c r="AP37" s="14">
        <f>IFERROR(IF(求节点([1]各r阵容卡情况!$F$103:$F$119,[1]各r阵容卡情况!H$103:H$119,$C37)&lt;=0,0,求节点([1]各r阵容卡情况!$F$103:$F$119,[1]各r阵容卡情况!H$103:H$119,$C37)),0)</f>
        <v>5.5524834725394108</v>
      </c>
      <c r="AQ37" s="14">
        <f>IFERROR(IF(求节点([1]各r阵容卡情况!$F$103:$F$119,[1]各r阵容卡情况!I$103:I$119,$C37)&lt;=0,0,求节点([1]各r阵容卡情况!$F$103:$F$119,[1]各r阵容卡情况!I$103:I$119,$C37)),0)</f>
        <v>0</v>
      </c>
      <c r="AR37" s="14">
        <f>IFERROR(IF(求节点([1]各r阵容卡情况!$F$103:$F$119,[1]各r阵容卡情况!J$103:J$119,$C37)&lt;=0,0,求节点([1]各r阵容卡情况!$F$103:$F$119,[1]各r阵容卡情况!J$103:J$119,$C37)),0)</f>
        <v>0</v>
      </c>
      <c r="AS37" s="14">
        <v>0</v>
      </c>
      <c r="AT37" s="14">
        <f>IFERROR(IF(求节点([1]各r阵容卡情况!$F$103:$F$119,[1]各r阵容卡情况!K$103:K$119,$C37)&lt;=0,0,求节点([1]各r阵容卡情况!$F$103:$F$119,[1]各r阵容卡情况!K$103:K$119,$C37)),0)</f>
        <v>3</v>
      </c>
      <c r="AU37" s="14">
        <f>IFERROR(IF(求节点([1]各r阵容卡情况!$F$103:$F$119,[1]各r阵容卡情况!L$103:L$119,$C37)&lt;=0,0,求节点([1]各r阵容卡情况!$F$103:$F$119,[1]各r阵容卡情况!L$103:L$119,$C37)),0)</f>
        <v>6</v>
      </c>
      <c r="AV37" s="14">
        <f>IFERROR(IF(求节点([1]各r阵容卡情况!$F$103:$F$119,[1]各r阵容卡情况!M$103:M$119,$C37)&lt;=0,0,求节点([1]各r阵容卡情况!$F$103:$F$119,[1]各r阵容卡情况!M$103:M$119,$C37)),0)</f>
        <v>2.2703620625196073</v>
      </c>
      <c r="AW37" s="14">
        <f>IFERROR(IF(求节点([1]各r阵容卡情况!$F$103:$F$119,[1]各r阵容卡情况!N$103:N$119,$C37)&lt;=0,0,求节点([1]各r阵容卡情况!$F$103:$F$119,[1]各r阵容卡情况!N$103:N$119,$C37)),0)</f>
        <v>0</v>
      </c>
      <c r="AX37" s="14">
        <f t="shared" si="15"/>
        <v>0</v>
      </c>
      <c r="AY37" s="14">
        <f t="shared" si="15"/>
        <v>15</v>
      </c>
      <c r="AZ37" s="14">
        <f t="shared" si="15"/>
        <v>40</v>
      </c>
      <c r="BA37" s="14">
        <f t="shared" si="15"/>
        <v>36</v>
      </c>
      <c r="BB37" s="14">
        <f t="shared" si="15"/>
        <v>50</v>
      </c>
      <c r="BC37" s="14">
        <v>0</v>
      </c>
      <c r="BD37" s="14">
        <f>IFERROR(IF(求节点([1]各r阵容卡情况!$F$103:$F$119,[1]各r阵容卡情况!S$103:S$119,$C37)&lt;=0,0,求节点([1]各r阵容卡情况!$F$103:$F$119,[1]各r阵容卡情况!S$103:S$119,$C37)),0)</f>
        <v>1.28</v>
      </c>
      <c r="BE37" s="14">
        <f>IFERROR(IF(求节点([1]各r阵容卡情况!$F$103:$F$119,[1]各r阵容卡情况!T$103:T$119,$C37)&lt;=0,0,求节点([1]各r阵容卡情况!$F$103:$F$119,[1]各r阵容卡情况!T$103:T$119,$C37)),0)</f>
        <v>1.28</v>
      </c>
      <c r="BF37" s="14">
        <f>IFERROR(IF(求节点([1]各r阵容卡情况!$F$103:$F$119,[1]各r阵容卡情况!U$103:U$119,$C37)&lt;=0,0,求节点([1]各r阵容卡情况!$F$103:$F$119,[1]各r阵容卡情况!U$103:U$119,$C37)),0)</f>
        <v>1.28</v>
      </c>
      <c r="BG37" s="14">
        <f>IFERROR(IF(求节点([1]各r阵容卡情况!$F$103:$F$119,[1]各r阵容卡情况!V$103:V$119,$C37)&lt;=0,0,求节点([1]各r阵容卡情况!$F$103:$F$119,[1]各r阵容卡情况!V$103:V$119,$C37)),0)</f>
        <v>1.28</v>
      </c>
      <c r="BH37" s="14">
        <f t="shared" si="11"/>
        <v>10</v>
      </c>
      <c r="BI37" s="14">
        <f t="shared" si="11"/>
        <v>10</v>
      </c>
      <c r="BJ37" s="14">
        <f t="shared" si="17"/>
        <v>32</v>
      </c>
      <c r="BK37" s="14">
        <f t="shared" si="18"/>
        <v>32</v>
      </c>
      <c r="BL37" s="14">
        <f t="shared" si="18"/>
        <v>32</v>
      </c>
      <c r="BM37" s="14">
        <v>0</v>
      </c>
      <c r="BN37" s="14">
        <f>IFERROR(IF(求节点([1]各r阵容卡情况!$F$103:$F$119,[1]各r阵容卡情况!AA$103:AA$119,$C37)&lt;=0,0,求节点([1]各r阵容卡情况!$F$103:$F$119,[1]各r阵容卡情况!AA$103:AA$119,$C37)),0)</f>
        <v>0</v>
      </c>
      <c r="BO37" s="14">
        <f>IFERROR(IF(求节点([1]各r阵容卡情况!$F$103:$F$119,[1]各r阵容卡情况!AB$103:AB$119,$C37)&lt;=0,0,求节点([1]各r阵容卡情况!$F$103:$F$119,[1]各r阵容卡情况!AB$103:AB$119,$C37)),0)</f>
        <v>1.0516974896831064</v>
      </c>
      <c r="BP37" s="14">
        <f>IFERROR(IF(求节点([1]各r阵容卡情况!$F$103:$F$119,[1]各r阵容卡情况!AC$103:AC$119,$C37)&lt;=0,0,求节点([1]各r阵容卡情况!$F$103:$F$119,[1]各r阵容卡情况!AC$103:AC$119,$C37)),0)</f>
        <v>1.0516974896831064</v>
      </c>
      <c r="BQ37" s="14">
        <f>IFERROR(IF(求节点([1]各r阵容卡情况!$F$103:$F$119,[1]各r阵容卡情况!AD$103:AD$119,$C37)&lt;=0,0,求节点([1]各r阵容卡情况!$F$103:$F$119,[1]各r阵容卡情况!AD$103:AD$119,$C37)),0)</f>
        <v>1.0516974896831064</v>
      </c>
      <c r="BR37" s="14">
        <f t="shared" si="19"/>
        <v>0</v>
      </c>
      <c r="BS37" s="14">
        <f t="shared" si="19"/>
        <v>0</v>
      </c>
      <c r="BT37" s="14">
        <f t="shared" si="19"/>
        <v>2</v>
      </c>
      <c r="BU37" s="14">
        <f t="shared" si="19"/>
        <v>10</v>
      </c>
      <c r="BV37" s="14">
        <f t="shared" si="19"/>
        <v>20</v>
      </c>
      <c r="CH37" s="27">
        <f t="shared" si="20"/>
        <v>0</v>
      </c>
      <c r="CI37" s="27">
        <f t="shared" si="20"/>
        <v>4.6743196065469013</v>
      </c>
      <c r="CJ37" s="27">
        <f t="shared" si="20"/>
        <v>4.3256803934530978</v>
      </c>
      <c r="CK37" s="27">
        <f t="shared" si="20"/>
        <v>0</v>
      </c>
      <c r="CL37" s="27">
        <f t="shared" si="20"/>
        <v>0</v>
      </c>
    </row>
    <row r="38" spans="3:90" x14ac:dyDescent="0.15">
      <c r="C38" s="14">
        <v>33</v>
      </c>
      <c r="D38" s="14">
        <v>16</v>
      </c>
      <c r="E38" s="32">
        <f>IFERROR(IF(求节点([1]基础状态预期!$D$197:$D$235,[1]基础状态预期!F$197:F$235,$C38)&lt;=0,0,求节点([1]基础状态预期!$D$197:$D$235,[1]基础状态预期!F$197:F$235,$C38)),0)</f>
        <v>0</v>
      </c>
      <c r="F38" s="32">
        <f>IFERROR(IF(求节点([1]基础状态预期!$D$197:$D$235,[1]基础状态预期!G$197:G$235,$C38)&lt;=0,0,求节点([1]基础状态预期!$D$197:$D$235,[1]基础状态预期!G$197:G$235,$C38)),0)</f>
        <v>0</v>
      </c>
      <c r="G38" s="32">
        <f>IFERROR(IF(求节点([1]基础状态预期!$D$197:$D$235,[1]基础状态预期!H$197:H$235,$C38)&lt;=0,0,求节点([1]基础状态预期!$D$197:$D$235,[1]基础状态预期!H$197:H$235,$C38)),0)</f>
        <v>0</v>
      </c>
      <c r="H38" s="32">
        <f>IFERROR(IF(求节点([1]基础状态预期!$D$197:$D$235,[1]基础状态预期!I$197:I$235,$C38)&lt;=0,0,求节点([1]基础状态预期!$D$197:$D$235,[1]基础状态预期!I$197:I$235,$C38)),0)</f>
        <v>6</v>
      </c>
      <c r="I38" s="32">
        <f>IFERROR(IF(求节点([1]基础状态预期!$D$197:$D$235,[1]基础状态预期!J$197:J$235,$C38)&lt;=0,0,求节点([1]基础状态预期!$D$197:$D$235,[1]基础状态预期!J$197:J$235,$C38)),0)</f>
        <v>0</v>
      </c>
      <c r="J38" s="32">
        <f>IFERROR(IF(求节点([1]基础状态预期!$D$197:$D$235,[1]基础状态预期!K$197:K$235,$C38)&lt;=0,0,求节点([1]基础状态预期!$D$197:$D$235,[1]基础状态预期!K$197:K$235,$C38)),0)</f>
        <v>0</v>
      </c>
      <c r="K38" s="32">
        <f>IFERROR(IF(求节点([1]基础状态预期!$D$197:$D$235,[1]基础状态预期!L$197:L$235,$C38)&lt;=0,0,求节点([1]基础状态预期!$D$197:$D$235,[1]基础状态预期!L$197:L$235,$C38)),0)</f>
        <v>0</v>
      </c>
      <c r="L38" s="32">
        <f>IFERROR(IF(求节点([1]基础状态预期!$D$197:$D$235,[1]基础状态预期!M$197:M$235,$C38)&lt;=0,0,求节点([1]基础状态预期!$D$197:$D$235,[1]基础状态预期!M$197:M$235,$C38)),0)</f>
        <v>0</v>
      </c>
      <c r="M38" s="32">
        <f>IFERROR(IF(求节点([1]基础状态预期!$D$197:$D$235,[1]基础状态预期!N$197:N$235,$C38)&lt;=0,0,求节点([1]基础状态预期!$D$197:$D$235,[1]基础状态预期!N$197:N$235,$C38)),0)</f>
        <v>2.4322420111030176</v>
      </c>
      <c r="N38" s="32">
        <f>IFERROR(IF(求节点([1]基础状态预期!$D$197:$D$235,[1]基础状态预期!O$197:O$235,$C38)&lt;=0,0,求节点([1]基础状态预期!$D$197:$D$235,[1]基础状态预期!O$197:O$235,$C38)),0)</f>
        <v>0</v>
      </c>
      <c r="O38" s="14">
        <f t="shared" ref="O38:O69" si="22">INDEX($CA$5:$CE$12,MATCH(J38,$BZ$5:$BZ$12,1),MATCH(O$5,$CA$4:$CE$4,0))</f>
        <v>0</v>
      </c>
      <c r="P38" s="14">
        <f t="shared" ref="P38:P69" si="23">INDEX($CA$5:$CE$12,MATCH(K38,$BZ$5:$BZ$12,1),MATCH(P$5,$CA$4:$CE$4,0))</f>
        <v>6</v>
      </c>
      <c r="Q38" s="14">
        <f t="shared" ref="Q38:Q69" si="24">INDEX($CA$5:$CE$12,MATCH(L38,$BZ$5:$BZ$12,1),MATCH(Q$5,$CA$4:$CE$4,0))</f>
        <v>10</v>
      </c>
      <c r="R38" s="14">
        <f t="shared" ref="R38:R69" si="25">INDEX($CA$5:$CE$12,MATCH(M38,$BZ$5:$BZ$12,1),MATCH(R$5,$CA$4:$CE$4,0))</f>
        <v>36</v>
      </c>
      <c r="S38" s="14">
        <f t="shared" ref="S38:S69" si="26">INDEX($CA$5:$CE$12,MATCH(N38,$BZ$5:$BZ$12,1),MATCH(S$5,$CA$4:$CE$4,0))</f>
        <v>50</v>
      </c>
      <c r="T38" s="32">
        <f>IFERROR(IF(求节点([1]基础状态预期!$D$197:$D$235,[1]基础状态预期!P$197:P$235,$C38)&lt;=0,0,求节点([1]基础状态预期!$D$197:$D$235,[1]基础状态预期!P$197:P$235,$C38)),0)</f>
        <v>0</v>
      </c>
      <c r="U38" s="32">
        <f>IFERROR(IF(求节点([1]基础状态预期!$D$197:$D$235,[1]基础状态预期!Q$197:Q$235,$C38)&lt;=0,0,求节点([1]基础状态预期!$D$197:$D$235,[1]基础状态预期!Q$197:Q$235,$C38)),0)</f>
        <v>0</v>
      </c>
      <c r="V38" s="32">
        <f>IFERROR(IF(求节点([1]基础状态预期!$D$197:$D$235,[1]基础状态预期!R$197:R$235,$C38)&lt;=0,0,求节点([1]基础状态预期!$D$197:$D$235,[1]基础状态预期!R$197:R$235,$C38)),0)</f>
        <v>0</v>
      </c>
      <c r="W38" s="32">
        <f>IFERROR(IF(求节点([1]基础状态预期!$D$197:$D$235,[1]基础状态预期!S$197:S$235,$C38)&lt;=0,0,求节点([1]基础状态预期!$D$197:$D$235,[1]基础状态预期!S$197:S$235,$C38)),0)</f>
        <v>1.32</v>
      </c>
      <c r="X38" s="32">
        <f>IFERROR(IF(求节点([1]基础状态预期!$D$197:$D$235,[1]基础状态预期!T$197:T$235,$C38)&lt;=0,0,求节点([1]基础状态预期!$D$197:$D$235,[1]基础状态预期!T$197:T$235,$C38)),0)</f>
        <v>0</v>
      </c>
      <c r="Y38" s="32">
        <f>IFERROR(IF(求节点([1]基础状态预期!$D$197:$D$235,[1]基础状态预期!U$197:U$235,$C38)&lt;=0,0,求节点([1]基础状态预期!$D$197:$D$235,[1]基础状态预期!U$197:U$235,$C38)),0)</f>
        <v>0</v>
      </c>
      <c r="Z38" s="32">
        <f>IFERROR(IF(求节点([1]基础状态预期!$D$197:$D$235,[1]基础状态预期!V$197:V$235,$C38)&lt;=0,0,求节点([1]基础状态预期!$D$197:$D$235,[1]基础状态预期!V$197:V$235,$C38)),0)</f>
        <v>0</v>
      </c>
      <c r="AA38" s="32">
        <f>IFERROR(IF(求节点([1]基础状态预期!$D$197:$D$235,[1]基础状态预期!W$197:W$235,$C38)&lt;=0,0,求节点([1]基础状态预期!$D$197:$D$235,[1]基础状态预期!W$197:W$235,$C38)),0)</f>
        <v>0</v>
      </c>
      <c r="AB38" s="32">
        <f>IFERROR(IF(求节点([1]基础状态预期!$D$197:$D$235,[1]基础状态预期!X$197:X$235,$C38)&lt;=0,0,求节点([1]基础状态预期!$D$197:$D$235,[1]基础状态预期!X$197:X$235,$C38)),0)</f>
        <v>66</v>
      </c>
      <c r="AC38" s="32">
        <f>IFERROR(IF(求节点([1]基础状态预期!$D$197:$D$235,[1]基础状态预期!Y$197:Y$235,$C38)&lt;=0,0,求节点([1]基础状态预期!$D$197:$D$235,[1]基础状态预期!Y$197:Y$235,$C38)),0)</f>
        <v>0</v>
      </c>
      <c r="AD38" s="32">
        <f>IFERROR(IF(求节点([1]基础状态预期!$D$197:$D$235,[1]基础状态预期!Z$197:Z$235,$C38)&lt;=0,0,求节点([1]基础状态预期!$D$197:$D$235,[1]基础状态预期!Z$197:Z$235,$C38)),0)</f>
        <v>0</v>
      </c>
      <c r="AE38" s="32">
        <f>IFERROR(IF(求节点([1]基础状态预期!$D$197:$D$235,[1]基础状态预期!AA$197:AA$235,$C38)&lt;=0,0,求节点([1]基础状态预期!$D$197:$D$235,[1]基础状态预期!AA$197:AA$235,$C38)),0)</f>
        <v>0</v>
      </c>
      <c r="AF38" s="32">
        <f>IFERROR(IF(求节点([1]基础状态预期!$D$197:$D$235,[1]基础状态预期!AB$197:AB$235,$C38)&lt;=0,0,求节点([1]基础状态预期!$D$197:$D$235,[1]基础状态预期!AB$197:AB$235,$C38)),0)</f>
        <v>0</v>
      </c>
      <c r="AG38" s="32">
        <f>IFERROR(IF(求节点([1]基础状态预期!$D$197:$D$235,[1]基础状态预期!AC$197:AC$235,$C38)&lt;=0,0,求节点([1]基础状态预期!$D$197:$D$235,[1]基础状态预期!AC$197:AC$235,$C38)),0)</f>
        <v>1.9395913247287462</v>
      </c>
      <c r="AH38" s="32">
        <f>IFERROR(IF(求节点([1]基础状态预期!$D$197:$D$235,[1]基础状态预期!AD$197:AD$235,$C38)&lt;=0,0,求节点([1]基础状态预期!$D$197:$D$235,[1]基础状态预期!AD$197:AD$235,$C38)),0)</f>
        <v>0</v>
      </c>
      <c r="AI38" s="14">
        <f t="shared" si="14"/>
        <v>0</v>
      </c>
      <c r="AJ38" s="14">
        <f t="shared" si="14"/>
        <v>0</v>
      </c>
      <c r="AK38" s="14">
        <f t="shared" si="14"/>
        <v>0</v>
      </c>
      <c r="AL38" s="14">
        <f t="shared" si="14"/>
        <v>10</v>
      </c>
      <c r="AM38" s="14">
        <f t="shared" si="14"/>
        <v>0</v>
      </c>
      <c r="AN38" s="14">
        <v>0</v>
      </c>
      <c r="AO38" s="14">
        <f>IFERROR(IF(求节点([1]各r阵容卡情况!$F$103:$F$119,[1]各r阵容卡情况!G$103:G$119,$C38)&lt;=0,0,求节点([1]各r阵容卡情况!$F$103:$F$119,[1]各r阵容卡情况!G$103:G$119,$C38)),0)</f>
        <v>6</v>
      </c>
      <c r="AP38" s="14">
        <f>IFERROR(IF(求节点([1]各r阵容卡情况!$F$103:$F$119,[1]各r阵容卡情况!H$103:H$119,$C38)&lt;=0,0,求节点([1]各r阵容卡情况!$F$103:$F$119,[1]各r阵容卡情况!H$103:H$119,$C38)),0)</f>
        <v>5.8722298617629329</v>
      </c>
      <c r="AQ38" s="14">
        <f>IFERROR(IF(求节点([1]各r阵容卡情况!$F$103:$F$119,[1]各r阵容卡情况!I$103:I$119,$C38)&lt;=0,0,求节点([1]各r阵容卡情况!$F$103:$F$119,[1]各r阵容卡情况!I$103:I$119,$C38)),0)</f>
        <v>0</v>
      </c>
      <c r="AR38" s="14">
        <f>IFERROR(IF(求节点([1]各r阵容卡情况!$F$103:$F$119,[1]各r阵容卡情况!J$103:J$119,$C38)&lt;=0,0,求节点([1]各r阵容卡情况!$F$103:$F$119,[1]各r阵容卡情况!J$103:J$119,$C38)),0)</f>
        <v>0</v>
      </c>
      <c r="AS38" s="14">
        <v>0</v>
      </c>
      <c r="AT38" s="14">
        <f>IFERROR(IF(求节点([1]各r阵容卡情况!$F$103:$F$119,[1]各r阵容卡情况!K$103:K$119,$C38)&lt;=0,0,求节点([1]各r阵容卡情况!$F$103:$F$119,[1]各r阵容卡情况!K$103:K$119,$C38)),0)</f>
        <v>3</v>
      </c>
      <c r="AU38" s="14">
        <f>IFERROR(IF(求节点([1]各r阵容卡情况!$F$103:$F$119,[1]各r阵容卡情况!L$103:L$119,$C38)&lt;=0,0,求节点([1]各r阵容卡情况!$F$103:$F$119,[1]各r阵容卡情况!L$103:L$119,$C38)),0)</f>
        <v>6</v>
      </c>
      <c r="AV38" s="14">
        <f>IFERROR(IF(求节点([1]各r阵容卡情况!$F$103:$F$119,[1]各r阵容卡情况!M$103:M$119,$C38)&lt;=0,0,求节点([1]各r阵容卡情况!$F$103:$F$119,[1]各r阵容卡情况!M$103:M$119,$C38)),0)</f>
        <v>2.4322420111030176</v>
      </c>
      <c r="AW38" s="14">
        <f>IFERROR(IF(求节点([1]各r阵容卡情况!$F$103:$F$119,[1]各r阵容卡情况!N$103:N$119,$C38)&lt;=0,0,求节点([1]各r阵容卡情况!$F$103:$F$119,[1]各r阵容卡情况!N$103:N$119,$C38)),0)</f>
        <v>0</v>
      </c>
      <c r="AX38" s="14">
        <f t="shared" si="15"/>
        <v>0</v>
      </c>
      <c r="AY38" s="14">
        <f t="shared" si="15"/>
        <v>15</v>
      </c>
      <c r="AZ38" s="14">
        <f t="shared" si="15"/>
        <v>40</v>
      </c>
      <c r="BA38" s="14">
        <f t="shared" si="15"/>
        <v>36</v>
      </c>
      <c r="BB38" s="14">
        <f t="shared" si="15"/>
        <v>50</v>
      </c>
      <c r="BC38" s="14">
        <v>0</v>
      </c>
      <c r="BD38" s="14">
        <f>IFERROR(IF(求节点([1]各r阵容卡情况!$F$103:$F$119,[1]各r阵容卡情况!S$103:S$119,$C38)&lt;=0,0,求节点([1]各r阵容卡情况!$F$103:$F$119,[1]各r阵容卡情况!S$103:S$119,$C38)),0)</f>
        <v>1.32</v>
      </c>
      <c r="BE38" s="14">
        <f>IFERROR(IF(求节点([1]各r阵容卡情况!$F$103:$F$119,[1]各r阵容卡情况!T$103:T$119,$C38)&lt;=0,0,求节点([1]各r阵容卡情况!$F$103:$F$119,[1]各r阵容卡情况!T$103:T$119,$C38)),0)</f>
        <v>1.32</v>
      </c>
      <c r="BF38" s="14">
        <f>IFERROR(IF(求节点([1]各r阵容卡情况!$F$103:$F$119,[1]各r阵容卡情况!U$103:U$119,$C38)&lt;=0,0,求节点([1]各r阵容卡情况!$F$103:$F$119,[1]各r阵容卡情况!U$103:U$119,$C38)),0)</f>
        <v>1.32</v>
      </c>
      <c r="BG38" s="14">
        <f>IFERROR(IF(求节点([1]各r阵容卡情况!$F$103:$F$119,[1]各r阵容卡情况!V$103:V$119,$C38)&lt;=0,0,求节点([1]各r阵容卡情况!$F$103:$F$119,[1]各r阵容卡情况!V$103:V$119,$C38)),0)</f>
        <v>1.32</v>
      </c>
      <c r="BH38" s="14">
        <f t="shared" si="11"/>
        <v>10</v>
      </c>
      <c r="BI38" s="14">
        <f t="shared" si="11"/>
        <v>10</v>
      </c>
      <c r="BJ38" s="14">
        <f t="shared" si="17"/>
        <v>33</v>
      </c>
      <c r="BK38" s="14">
        <f t="shared" si="18"/>
        <v>33</v>
      </c>
      <c r="BL38" s="14">
        <f t="shared" si="18"/>
        <v>33</v>
      </c>
      <c r="BM38" s="14">
        <v>0</v>
      </c>
      <c r="BN38" s="14">
        <f>IFERROR(IF(求节点([1]各r阵容卡情况!$F$103:$F$119,[1]各r阵容卡情况!AA$103:AA$119,$C38)&lt;=0,0,求节点([1]各r阵容卡情况!$F$103:$F$119,[1]各r阵容卡情况!AA$103:AA$119,$C38)),0)</f>
        <v>0</v>
      </c>
      <c r="BO38" s="14">
        <f>IFERROR(IF(求节点([1]各r阵容卡情况!$F$103:$F$119,[1]各r阵容卡情况!AB$103:AB$119,$C38)&lt;=0,0,求节点([1]各r阵容卡情况!$F$103:$F$119,[1]各r阵容卡情况!AB$103:AB$119,$C38)),0)</f>
        <v>1.0623450012028621</v>
      </c>
      <c r="BP38" s="14">
        <f>IFERROR(IF(求节点([1]各r阵容卡情况!$F$103:$F$119,[1]各r阵容卡情况!AC$103:AC$119,$C38)&lt;=0,0,求节点([1]各r阵容卡情况!$F$103:$F$119,[1]各r阵容卡情况!AC$103:AC$119,$C38)),0)</f>
        <v>1.0623450012028621</v>
      </c>
      <c r="BQ38" s="14">
        <f>IFERROR(IF(求节点([1]各r阵容卡情况!$F$103:$F$119,[1]各r阵容卡情况!AD$103:AD$119,$C38)&lt;=0,0,求节点([1]各r阵容卡情况!$F$103:$F$119,[1]各r阵容卡情况!AD$103:AD$119,$C38)),0)</f>
        <v>1.0623450012028621</v>
      </c>
      <c r="BR38" s="14">
        <f t="shared" si="19"/>
        <v>0</v>
      </c>
      <c r="BS38" s="14">
        <f t="shared" si="19"/>
        <v>0</v>
      </c>
      <c r="BT38" s="14">
        <f t="shared" si="19"/>
        <v>2</v>
      </c>
      <c r="BU38" s="14">
        <f t="shared" si="19"/>
        <v>10</v>
      </c>
      <c r="BV38" s="14">
        <f t="shared" si="19"/>
        <v>20</v>
      </c>
      <c r="CH38" s="27">
        <f t="shared" si="20"/>
        <v>0</v>
      </c>
      <c r="CI38" s="27">
        <f t="shared" si="20"/>
        <v>5.0538105055767915</v>
      </c>
      <c r="CJ38" s="27">
        <f t="shared" si="20"/>
        <v>4.9461894944232094</v>
      </c>
      <c r="CK38" s="27">
        <f t="shared" si="20"/>
        <v>0</v>
      </c>
      <c r="CL38" s="27">
        <f t="shared" si="20"/>
        <v>0</v>
      </c>
    </row>
    <row r="39" spans="3:90" x14ac:dyDescent="0.15">
      <c r="C39" s="14">
        <v>34</v>
      </c>
      <c r="D39" s="14">
        <v>16</v>
      </c>
      <c r="E39" s="32">
        <f>IFERROR(IF(求节点([1]基础状态预期!$D$197:$D$235,[1]基础状态预期!F$197:F$235,$C39)&lt;=0,0,求节点([1]基础状态预期!$D$197:$D$235,[1]基础状态预期!F$197:F$235,$C39)),0)</f>
        <v>0</v>
      </c>
      <c r="F39" s="32">
        <f>IFERROR(IF(求节点([1]基础状态预期!$D$197:$D$235,[1]基础状态预期!G$197:G$235,$C39)&lt;=0,0,求节点([1]基础状态预期!$D$197:$D$235,[1]基础状态预期!G$197:G$235,$C39)),0)</f>
        <v>0</v>
      </c>
      <c r="G39" s="32">
        <f>IFERROR(IF(求节点([1]基础状态预期!$D$197:$D$235,[1]基础状态预期!H$197:H$235,$C39)&lt;=0,0,求节点([1]基础状态预期!$D$197:$D$235,[1]基础状态预期!H$197:H$235,$C39)),0)</f>
        <v>0</v>
      </c>
      <c r="H39" s="32">
        <f>IFERROR(IF(求节点([1]基础状态预期!$D$197:$D$235,[1]基础状态预期!I$197:I$235,$C39)&lt;=0,0,求节点([1]基础状态预期!$D$197:$D$235,[1]基础状态预期!I$197:I$235,$C39)),0)</f>
        <v>6</v>
      </c>
      <c r="I39" s="32">
        <f>IFERROR(IF(求节点([1]基础状态预期!$D$197:$D$235,[1]基础状态预期!J$197:J$235,$C39)&lt;=0,0,求节点([1]基础状态预期!$D$197:$D$235,[1]基础状态预期!J$197:J$235,$C39)),0)</f>
        <v>0</v>
      </c>
      <c r="J39" s="32">
        <f>IFERROR(IF(求节点([1]基础状态预期!$D$197:$D$235,[1]基础状态预期!K$197:K$235,$C39)&lt;=0,0,求节点([1]基础状态预期!$D$197:$D$235,[1]基础状态预期!K$197:K$235,$C39)),0)</f>
        <v>0</v>
      </c>
      <c r="K39" s="32">
        <f>IFERROR(IF(求节点([1]基础状态预期!$D$197:$D$235,[1]基础状态预期!L$197:L$235,$C39)&lt;=0,0,求节点([1]基础状态预期!$D$197:$D$235,[1]基础状态预期!L$197:L$235,$C39)),0)</f>
        <v>0</v>
      </c>
      <c r="L39" s="32">
        <f>IFERROR(IF(求节点([1]基础状态预期!$D$197:$D$235,[1]基础状态预期!M$197:M$235,$C39)&lt;=0,0,求节点([1]基础状态预期!$D$197:$D$235,[1]基础状态预期!M$197:M$235,$C39)),0)</f>
        <v>0</v>
      </c>
      <c r="M39" s="32">
        <f>IFERROR(IF(求节点([1]基础状态预期!$D$197:$D$235,[1]基础状态预期!N$197:N$235,$C39)&lt;=0,0,求节点([1]基础状态预期!$D$197:$D$235,[1]基础状态预期!N$197:N$235,$C39)),0)</f>
        <v>2.5921865577017336</v>
      </c>
      <c r="N39" s="32">
        <f>IFERROR(IF(求节点([1]基础状态预期!$D$197:$D$235,[1]基础状态预期!O$197:O$235,$C39)&lt;=0,0,求节点([1]基础状态预期!$D$197:$D$235,[1]基础状态预期!O$197:O$235,$C39)),0)</f>
        <v>0</v>
      </c>
      <c r="O39" s="14">
        <f t="shared" si="22"/>
        <v>0</v>
      </c>
      <c r="P39" s="14">
        <f t="shared" si="23"/>
        <v>6</v>
      </c>
      <c r="Q39" s="14">
        <f t="shared" si="24"/>
        <v>10</v>
      </c>
      <c r="R39" s="14">
        <f t="shared" si="25"/>
        <v>36</v>
      </c>
      <c r="S39" s="14">
        <f t="shared" si="26"/>
        <v>50</v>
      </c>
      <c r="T39" s="32">
        <f>IFERROR(IF(求节点([1]基础状态预期!$D$197:$D$235,[1]基础状态预期!P$197:P$235,$C39)&lt;=0,0,求节点([1]基础状态预期!$D$197:$D$235,[1]基础状态预期!P$197:P$235,$C39)),0)</f>
        <v>0</v>
      </c>
      <c r="U39" s="32">
        <f>IFERROR(IF(求节点([1]基础状态预期!$D$197:$D$235,[1]基础状态预期!Q$197:Q$235,$C39)&lt;=0,0,求节点([1]基础状态预期!$D$197:$D$235,[1]基础状态预期!Q$197:Q$235,$C39)),0)</f>
        <v>0</v>
      </c>
      <c r="V39" s="32">
        <f>IFERROR(IF(求节点([1]基础状态预期!$D$197:$D$235,[1]基础状态预期!R$197:R$235,$C39)&lt;=0,0,求节点([1]基础状态预期!$D$197:$D$235,[1]基础状态预期!R$197:R$235,$C39)),0)</f>
        <v>0</v>
      </c>
      <c r="W39" s="32">
        <f>IFERROR(IF(求节点([1]基础状态预期!$D$197:$D$235,[1]基础状态预期!S$197:S$235,$C39)&lt;=0,0,求节点([1]基础状态预期!$D$197:$D$235,[1]基础状态预期!S$197:S$235,$C39)),0)</f>
        <v>1.36</v>
      </c>
      <c r="X39" s="32">
        <f>IFERROR(IF(求节点([1]基础状态预期!$D$197:$D$235,[1]基础状态预期!T$197:T$235,$C39)&lt;=0,0,求节点([1]基础状态预期!$D$197:$D$235,[1]基础状态预期!T$197:T$235,$C39)),0)</f>
        <v>0</v>
      </c>
      <c r="Y39" s="32">
        <f>IFERROR(IF(求节点([1]基础状态预期!$D$197:$D$235,[1]基础状态预期!U$197:U$235,$C39)&lt;=0,0,求节点([1]基础状态预期!$D$197:$D$235,[1]基础状态预期!U$197:U$235,$C39)),0)</f>
        <v>0</v>
      </c>
      <c r="Z39" s="32">
        <f>IFERROR(IF(求节点([1]基础状态预期!$D$197:$D$235,[1]基础状态预期!V$197:V$235,$C39)&lt;=0,0,求节点([1]基础状态预期!$D$197:$D$235,[1]基础状态预期!V$197:V$235,$C39)),0)</f>
        <v>0</v>
      </c>
      <c r="AA39" s="32">
        <f>IFERROR(IF(求节点([1]基础状态预期!$D$197:$D$235,[1]基础状态预期!W$197:W$235,$C39)&lt;=0,0,求节点([1]基础状态预期!$D$197:$D$235,[1]基础状态预期!W$197:W$235,$C39)),0)</f>
        <v>0</v>
      </c>
      <c r="AB39" s="32">
        <f>IFERROR(IF(求节点([1]基础状态预期!$D$197:$D$235,[1]基础状态预期!X$197:X$235,$C39)&lt;=0,0,求节点([1]基础状态预期!$D$197:$D$235,[1]基础状态预期!X$197:X$235,$C39)),0)</f>
        <v>68</v>
      </c>
      <c r="AC39" s="32">
        <f>IFERROR(IF(求节点([1]基础状态预期!$D$197:$D$235,[1]基础状态预期!Y$197:Y$235,$C39)&lt;=0,0,求节点([1]基础状态预期!$D$197:$D$235,[1]基础状态预期!Y$197:Y$235,$C39)),0)</f>
        <v>0</v>
      </c>
      <c r="AD39" s="32">
        <f>IFERROR(IF(求节点([1]基础状态预期!$D$197:$D$235,[1]基础状态预期!Z$197:Z$235,$C39)&lt;=0,0,求节点([1]基础状态预期!$D$197:$D$235,[1]基础状态预期!Z$197:Z$235,$C39)),0)</f>
        <v>0</v>
      </c>
      <c r="AE39" s="32">
        <f>IFERROR(IF(求节点([1]基础状态预期!$D$197:$D$235,[1]基础状态预期!AA$197:AA$235,$C39)&lt;=0,0,求节点([1]基础状态预期!$D$197:$D$235,[1]基础状态预期!AA$197:AA$235,$C39)),0)</f>
        <v>0</v>
      </c>
      <c r="AF39" s="32">
        <f>IFERROR(IF(求节点([1]基础状态预期!$D$197:$D$235,[1]基础状态预期!AB$197:AB$235,$C39)&lt;=0,0,求节点([1]基础状态预期!$D$197:$D$235,[1]基础状态预期!AB$197:AB$235,$C39)),0)</f>
        <v>0</v>
      </c>
      <c r="AG39" s="32">
        <f>IFERROR(IF(求节点([1]基础状态预期!$D$197:$D$235,[1]基础状态预期!AC$197:AC$235,$C39)&lt;=0,0,求节点([1]基础状态预期!$D$197:$D$235,[1]基础状态预期!AC$197:AC$235,$C39)),0)</f>
        <v>2</v>
      </c>
      <c r="AH39" s="32">
        <f>IFERROR(IF(求节点([1]基础状态预期!$D$197:$D$235,[1]基础状态预期!AD$197:AD$235,$C39)&lt;=0,0,求节点([1]基础状态预期!$D$197:$D$235,[1]基础状态预期!AD$197:AD$235,$C39)),0)</f>
        <v>0</v>
      </c>
      <c r="AI39" s="14">
        <f t="shared" si="14"/>
        <v>0</v>
      </c>
      <c r="AJ39" s="14">
        <f t="shared" si="14"/>
        <v>0</v>
      </c>
      <c r="AK39" s="14">
        <f t="shared" si="14"/>
        <v>0</v>
      </c>
      <c r="AL39" s="14">
        <f t="shared" si="14"/>
        <v>30</v>
      </c>
      <c r="AM39" s="14">
        <f t="shared" si="14"/>
        <v>0</v>
      </c>
      <c r="AN39" s="14">
        <v>0</v>
      </c>
      <c r="AO39" s="14">
        <f>IFERROR(IF(求节点([1]各r阵容卡情况!$F$103:$F$119,[1]各r阵容卡情况!G$103:G$119,$C39)&lt;=0,0,求节点([1]各r阵容卡情况!$F$103:$F$119,[1]各r阵容卡情况!G$103:G$119,$C39)),0)</f>
        <v>5.3389329613560106</v>
      </c>
      <c r="AP39" s="14">
        <f>IFERROR(IF(求节点([1]各r阵容卡情况!$F$103:$F$119,[1]各r阵容卡情况!H$103:H$119,$C39)&lt;=0,0,求节点([1]各r阵容卡情况!$F$103:$F$119,[1]各r阵容卡情况!H$103:H$119,$C39)),0)</f>
        <v>6.2203556795479962</v>
      </c>
      <c r="AQ39" s="14">
        <f>IFERROR(IF(求节点([1]各r阵容卡情况!$F$103:$F$119,[1]各r阵容卡情况!I$103:I$119,$C39)&lt;=0,0,求节点([1]各r阵容卡情况!$F$103:$F$119,[1]各r阵容卡情况!I$103:I$119,$C39)),0)</f>
        <v>1.3221340772879793</v>
      </c>
      <c r="AR39" s="14">
        <f>IFERROR(IF(求节点([1]各r阵容卡情况!$F$103:$F$119,[1]各r阵容卡情况!J$103:J$119,$C39)&lt;=0,0,求节点([1]各r阵容卡情况!$F$103:$F$119,[1]各r阵容卡情况!J$103:J$119,$C39)),0)</f>
        <v>0</v>
      </c>
      <c r="AS39" s="14">
        <v>0</v>
      </c>
      <c r="AT39" s="14">
        <f>IFERROR(IF(求节点([1]各r阵容卡情况!$F$103:$F$119,[1]各r阵容卡情况!K$103:K$119,$C39)&lt;=0,0,求节点([1]各r阵容卡情况!$F$103:$F$119,[1]各r阵容卡情况!K$103:K$119,$C39)),0)</f>
        <v>3</v>
      </c>
      <c r="AU39" s="14">
        <f>IFERROR(IF(求节点([1]各r阵容卡情况!$F$103:$F$119,[1]各r阵容卡情况!L$103:L$119,$C39)&lt;=0,0,求节点([1]各r阵容卡情况!$F$103:$F$119,[1]各r阵容卡情况!L$103:L$119,$C39)),0)</f>
        <v>6</v>
      </c>
      <c r="AV39" s="14">
        <f>IFERROR(IF(求节点([1]各r阵容卡情况!$F$103:$F$119,[1]各r阵容卡情况!M$103:M$119,$C39)&lt;=0,0,求节点([1]各r阵容卡情况!$F$103:$F$119,[1]各r阵容卡情况!M$103:M$119,$C39)),0)</f>
        <v>2.5921865577017336</v>
      </c>
      <c r="AW39" s="14">
        <f>IFERROR(IF(求节点([1]各r阵容卡情况!$F$103:$F$119,[1]各r阵容卡情况!N$103:N$119,$C39)&lt;=0,0,求节点([1]各r阵容卡情况!$F$103:$F$119,[1]各r阵容卡情况!N$103:N$119,$C39)),0)</f>
        <v>0</v>
      </c>
      <c r="AX39" s="14">
        <f t="shared" si="15"/>
        <v>0</v>
      </c>
      <c r="AY39" s="14">
        <f t="shared" si="15"/>
        <v>15</v>
      </c>
      <c r="AZ39" s="14">
        <f t="shared" si="15"/>
        <v>40</v>
      </c>
      <c r="BA39" s="14">
        <f t="shared" si="15"/>
        <v>36</v>
      </c>
      <c r="BB39" s="14">
        <f t="shared" si="15"/>
        <v>50</v>
      </c>
      <c r="BC39" s="14">
        <v>0</v>
      </c>
      <c r="BD39" s="14">
        <f>IFERROR(IF(求节点([1]各r阵容卡情况!$F$103:$F$119,[1]各r阵容卡情况!S$103:S$119,$C39)&lt;=0,0,求节点([1]各r阵容卡情况!$F$103:$F$119,[1]各r阵容卡情况!S$103:S$119,$C39)),0)</f>
        <v>1.36</v>
      </c>
      <c r="BE39" s="14">
        <f>IFERROR(IF(求节点([1]各r阵容卡情况!$F$103:$F$119,[1]各r阵容卡情况!T$103:T$119,$C39)&lt;=0,0,求节点([1]各r阵容卡情况!$F$103:$F$119,[1]各r阵容卡情况!T$103:T$119,$C39)),0)</f>
        <v>1.36</v>
      </c>
      <c r="BF39" s="14">
        <f>IFERROR(IF(求节点([1]各r阵容卡情况!$F$103:$F$119,[1]各r阵容卡情况!U$103:U$119,$C39)&lt;=0,0,求节点([1]各r阵容卡情况!$F$103:$F$119,[1]各r阵容卡情况!U$103:U$119,$C39)),0)</f>
        <v>1.36</v>
      </c>
      <c r="BG39" s="14">
        <f>IFERROR(IF(求节点([1]各r阵容卡情况!$F$103:$F$119,[1]各r阵容卡情况!V$103:V$119,$C39)&lt;=0,0,求节点([1]各r阵容卡情况!$F$103:$F$119,[1]各r阵容卡情况!V$103:V$119,$C39)),0)</f>
        <v>1.36</v>
      </c>
      <c r="BH39" s="14">
        <f t="shared" ref="BH39:BI70" si="27">MIN($C39,10)</f>
        <v>10</v>
      </c>
      <c r="BI39" s="14">
        <f t="shared" si="27"/>
        <v>10</v>
      </c>
      <c r="BJ39" s="14">
        <f t="shared" si="17"/>
        <v>34</v>
      </c>
      <c r="BK39" s="14">
        <f t="shared" ref="BK39:BL70" si="28">MIN($C39,80)</f>
        <v>34</v>
      </c>
      <c r="BL39" s="14">
        <f t="shared" si="28"/>
        <v>34</v>
      </c>
      <c r="BM39" s="14">
        <v>0</v>
      </c>
      <c r="BN39" s="14">
        <f>IFERROR(IF(求节点([1]各r阵容卡情况!$F$103:$F$119,[1]各r阵容卡情况!AA$103:AA$119,$C39)&lt;=0,0,求节点([1]各r阵容卡情况!$F$103:$F$119,[1]各r阵容卡情况!AA$103:AA$119,$C39)),0)</f>
        <v>0</v>
      </c>
      <c r="BO39" s="14">
        <f>IFERROR(IF(求节点([1]各r阵容卡情况!$F$103:$F$119,[1]各r阵容卡情况!AB$103:AB$119,$C39)&lt;=0,0,求节点([1]各r阵容卡情况!$F$103:$F$119,[1]各r阵容卡情况!AB$103:AB$119,$C39)),0)</f>
        <v>1.1584219709947525</v>
      </c>
      <c r="BP39" s="14">
        <f>IFERROR(IF(求节点([1]各r阵容卡情况!$F$103:$F$119,[1]各r阵容卡情况!AC$103:AC$119,$C39)&lt;=0,0,求节点([1]各r阵容卡情况!$F$103:$F$119,[1]各r阵容卡情况!AC$103:AC$119,$C39)),0)</f>
        <v>1.1666666666666665</v>
      </c>
      <c r="BQ39" s="14">
        <f>IFERROR(IF(求节点([1]各r阵容卡情况!$F$103:$F$119,[1]各r阵容卡情况!AD$103:AD$119,$C39)&lt;=0,0,求节点([1]各r阵容卡情况!$F$103:$F$119,[1]各r阵容卡情况!AD$103:AD$119,$C39)),0)</f>
        <v>1.1666666666666665</v>
      </c>
      <c r="BR39" s="14">
        <f t="shared" si="19"/>
        <v>0</v>
      </c>
      <c r="BS39" s="14">
        <f t="shared" si="19"/>
        <v>0</v>
      </c>
      <c r="BT39" s="14">
        <f t="shared" si="19"/>
        <v>2</v>
      </c>
      <c r="BU39" s="14">
        <f t="shared" si="19"/>
        <v>10</v>
      </c>
      <c r="BV39" s="14">
        <f t="shared" si="19"/>
        <v>20</v>
      </c>
      <c r="CH39" s="27">
        <f t="shared" si="20"/>
        <v>0</v>
      </c>
      <c r="CI39" s="27">
        <f t="shared" si="20"/>
        <v>4.1446764679308448</v>
      </c>
      <c r="CJ39" s="27">
        <f t="shared" si="20"/>
        <v>4.8289352935861682</v>
      </c>
      <c r="CK39" s="27">
        <f t="shared" si="20"/>
        <v>1.0263882384829861</v>
      </c>
      <c r="CL39" s="27">
        <f t="shared" si="20"/>
        <v>0</v>
      </c>
    </row>
    <row r="40" spans="3:90" x14ac:dyDescent="0.15">
      <c r="C40" s="14">
        <v>35</v>
      </c>
      <c r="D40" s="14">
        <v>17</v>
      </c>
      <c r="E40" s="32">
        <f>IFERROR(IF(求节点([1]基础状态预期!$D$197:$D$235,[1]基础状态预期!F$197:F$235,$C40)&lt;=0,0,求节点([1]基础状态预期!$D$197:$D$235,[1]基础状态预期!F$197:F$235,$C40)),0)</f>
        <v>0</v>
      </c>
      <c r="F40" s="32">
        <f>IFERROR(IF(求节点([1]基础状态预期!$D$197:$D$235,[1]基础状态预期!G$197:G$235,$C40)&lt;=0,0,求节点([1]基础状态预期!$D$197:$D$235,[1]基础状态预期!G$197:G$235,$C40)),0)</f>
        <v>0</v>
      </c>
      <c r="G40" s="32">
        <f>IFERROR(IF(求节点([1]基础状态预期!$D$197:$D$235,[1]基础状态预期!H$197:H$235,$C40)&lt;=0,0,求节点([1]基础状态预期!$D$197:$D$235,[1]基础状态预期!H$197:H$235,$C40)),0)</f>
        <v>0</v>
      </c>
      <c r="H40" s="32">
        <f>IFERROR(IF(求节点([1]基础状态预期!$D$197:$D$235,[1]基础状态预期!I$197:I$235,$C40)&lt;=0,0,求节点([1]基础状态预期!$D$197:$D$235,[1]基础状态预期!I$197:I$235,$C40)),0)</f>
        <v>6</v>
      </c>
      <c r="I40" s="32">
        <f>IFERROR(IF(求节点([1]基础状态预期!$D$197:$D$235,[1]基础状态预期!J$197:J$235,$C40)&lt;=0,0,求节点([1]基础状态预期!$D$197:$D$235,[1]基础状态预期!J$197:J$235,$C40)),0)</f>
        <v>0</v>
      </c>
      <c r="J40" s="32">
        <f>IFERROR(IF(求节点([1]基础状态预期!$D$197:$D$235,[1]基础状态预期!K$197:K$235,$C40)&lt;=0,0,求节点([1]基础状态预期!$D$197:$D$235,[1]基础状态预期!K$197:K$235,$C40)),0)</f>
        <v>0</v>
      </c>
      <c r="K40" s="32">
        <f>IFERROR(IF(求节点([1]基础状态预期!$D$197:$D$235,[1]基础状态预期!L$197:L$235,$C40)&lt;=0,0,求节点([1]基础状态预期!$D$197:$D$235,[1]基础状态预期!L$197:L$235,$C40)),0)</f>
        <v>0</v>
      </c>
      <c r="L40" s="32">
        <f>IFERROR(IF(求节点([1]基础状态预期!$D$197:$D$235,[1]基础状态预期!M$197:M$235,$C40)&lt;=0,0,求节点([1]基础状态预期!$D$197:$D$235,[1]基础状态预期!M$197:M$235,$C40)),0)</f>
        <v>0</v>
      </c>
      <c r="M40" s="32">
        <f>IFERROR(IF(求节点([1]基础状态预期!$D$197:$D$235,[1]基础状态预期!N$197:N$235,$C40)&lt;=0,0,求节点([1]基础状态预期!$D$197:$D$235,[1]基础状态预期!N$197:N$235,$C40)),0)</f>
        <v>2.7508429940375496</v>
      </c>
      <c r="N40" s="32">
        <f>IFERROR(IF(求节点([1]基础状态预期!$D$197:$D$235,[1]基础状态预期!O$197:O$235,$C40)&lt;=0,0,求节点([1]基础状态预期!$D$197:$D$235,[1]基础状态预期!O$197:O$235,$C40)),0)</f>
        <v>0</v>
      </c>
      <c r="O40" s="14">
        <f t="shared" si="22"/>
        <v>0</v>
      </c>
      <c r="P40" s="14">
        <f t="shared" si="23"/>
        <v>6</v>
      </c>
      <c r="Q40" s="14">
        <f t="shared" si="24"/>
        <v>10</v>
      </c>
      <c r="R40" s="14">
        <f t="shared" si="25"/>
        <v>36</v>
      </c>
      <c r="S40" s="14">
        <f t="shared" si="26"/>
        <v>50</v>
      </c>
      <c r="T40" s="32">
        <f>IFERROR(IF(求节点([1]基础状态预期!$D$197:$D$235,[1]基础状态预期!P$197:P$235,$C40)&lt;=0,0,求节点([1]基础状态预期!$D$197:$D$235,[1]基础状态预期!P$197:P$235,$C40)),0)</f>
        <v>0</v>
      </c>
      <c r="U40" s="32">
        <f>IFERROR(IF(求节点([1]基础状态预期!$D$197:$D$235,[1]基础状态预期!Q$197:Q$235,$C40)&lt;=0,0,求节点([1]基础状态预期!$D$197:$D$235,[1]基础状态预期!Q$197:Q$235,$C40)),0)</f>
        <v>0</v>
      </c>
      <c r="V40" s="32">
        <f>IFERROR(IF(求节点([1]基础状态预期!$D$197:$D$235,[1]基础状态预期!R$197:R$235,$C40)&lt;=0,0,求节点([1]基础状态预期!$D$197:$D$235,[1]基础状态预期!R$197:R$235,$C40)),0)</f>
        <v>0</v>
      </c>
      <c r="W40" s="32">
        <f>IFERROR(IF(求节点([1]基础状态预期!$D$197:$D$235,[1]基础状态预期!S$197:S$235,$C40)&lt;=0,0,求节点([1]基础状态预期!$D$197:$D$235,[1]基础状态预期!S$197:S$235,$C40)),0)</f>
        <v>1.4000000000000001</v>
      </c>
      <c r="X40" s="32">
        <f>IFERROR(IF(求节点([1]基础状态预期!$D$197:$D$235,[1]基础状态预期!T$197:T$235,$C40)&lt;=0,0,求节点([1]基础状态预期!$D$197:$D$235,[1]基础状态预期!T$197:T$235,$C40)),0)</f>
        <v>0</v>
      </c>
      <c r="Y40" s="32">
        <f>IFERROR(IF(求节点([1]基础状态预期!$D$197:$D$235,[1]基础状态预期!U$197:U$235,$C40)&lt;=0,0,求节点([1]基础状态预期!$D$197:$D$235,[1]基础状态预期!U$197:U$235,$C40)),0)</f>
        <v>0</v>
      </c>
      <c r="Z40" s="32">
        <f>IFERROR(IF(求节点([1]基础状态预期!$D$197:$D$235,[1]基础状态预期!V$197:V$235,$C40)&lt;=0,0,求节点([1]基础状态预期!$D$197:$D$235,[1]基础状态预期!V$197:V$235,$C40)),0)</f>
        <v>0</v>
      </c>
      <c r="AA40" s="32">
        <f>IFERROR(IF(求节点([1]基础状态预期!$D$197:$D$235,[1]基础状态预期!W$197:W$235,$C40)&lt;=0,0,求节点([1]基础状态预期!$D$197:$D$235,[1]基础状态预期!W$197:W$235,$C40)),0)</f>
        <v>0</v>
      </c>
      <c r="AB40" s="32">
        <f>IFERROR(IF(求节点([1]基础状态预期!$D$197:$D$235,[1]基础状态预期!X$197:X$235,$C40)&lt;=0,0,求节点([1]基础状态预期!$D$197:$D$235,[1]基础状态预期!X$197:X$235,$C40)),0)</f>
        <v>70</v>
      </c>
      <c r="AC40" s="32">
        <f>IFERROR(IF(求节点([1]基础状态预期!$D$197:$D$235,[1]基础状态预期!Y$197:Y$235,$C40)&lt;=0,0,求节点([1]基础状态预期!$D$197:$D$235,[1]基础状态预期!Y$197:Y$235,$C40)),0)</f>
        <v>0</v>
      </c>
      <c r="AD40" s="32">
        <f>IFERROR(IF(求节点([1]基础状态预期!$D$197:$D$235,[1]基础状态预期!Z$197:Z$235,$C40)&lt;=0,0,求节点([1]基础状态预期!$D$197:$D$235,[1]基础状态预期!Z$197:Z$235,$C40)),0)</f>
        <v>0</v>
      </c>
      <c r="AE40" s="32">
        <f>IFERROR(IF(求节点([1]基础状态预期!$D$197:$D$235,[1]基础状态预期!AA$197:AA$235,$C40)&lt;=0,0,求节点([1]基础状态预期!$D$197:$D$235,[1]基础状态预期!AA$197:AA$235,$C40)),0)</f>
        <v>0</v>
      </c>
      <c r="AF40" s="32">
        <f>IFERROR(IF(求节点([1]基础状态预期!$D$197:$D$235,[1]基础状态预期!AB$197:AB$235,$C40)&lt;=0,0,求节点([1]基础状态预期!$D$197:$D$235,[1]基础状态预期!AB$197:AB$235,$C40)),0)</f>
        <v>0</v>
      </c>
      <c r="AG40" s="32">
        <f>IFERROR(IF(求节点([1]基础状态预期!$D$197:$D$235,[1]基础状态预期!AC$197:AC$235,$C40)&lt;=0,0,求节点([1]基础状态预期!$D$197:$D$235,[1]基础状态预期!AC$197:AC$235,$C40)),0)</f>
        <v>2</v>
      </c>
      <c r="AH40" s="32">
        <f>IFERROR(IF(求节点([1]基础状态预期!$D$197:$D$235,[1]基础状态预期!AD$197:AD$235,$C40)&lt;=0,0,求节点([1]基础状态预期!$D$197:$D$235,[1]基础状态预期!AD$197:AD$235,$C40)),0)</f>
        <v>0</v>
      </c>
      <c r="AI40" s="14">
        <f t="shared" si="14"/>
        <v>0</v>
      </c>
      <c r="AJ40" s="14">
        <f t="shared" si="14"/>
        <v>0</v>
      </c>
      <c r="AK40" s="14">
        <f t="shared" si="14"/>
        <v>0</v>
      </c>
      <c r="AL40" s="14">
        <f t="shared" si="14"/>
        <v>30</v>
      </c>
      <c r="AM40" s="14">
        <f t="shared" si="14"/>
        <v>0</v>
      </c>
      <c r="AN40" s="14">
        <v>0</v>
      </c>
      <c r="AO40" s="14">
        <f>IFERROR(IF(求节点([1]各r阵容卡情况!$F$103:$F$119,[1]各r阵容卡情况!G$103:G$119,$C40)&lt;=0,0,求节点([1]各r阵容卡情况!$F$103:$F$119,[1]各r阵容卡情况!G$103:G$119,$C40)),0)</f>
        <v>4.2378915692308139</v>
      </c>
      <c r="AP40" s="14">
        <f>IFERROR(IF(求节点([1]各r阵容卡情况!$F$103:$F$119,[1]各r阵容卡情况!H$103:H$119,$C40)&lt;=0,0,求节点([1]各r阵容卡情况!$F$103:$F$119,[1]各r阵容卡情况!H$103:H$119,$C40)),0)</f>
        <v>6.5873694769230617</v>
      </c>
      <c r="AQ40" s="14">
        <f>IFERROR(IF(求节点([1]各r阵容卡情况!$F$103:$F$119,[1]各r阵容卡情况!I$103:I$119,$C40)&lt;=0,0,求节点([1]各r阵容卡情况!$F$103:$F$119,[1]各r阵容卡情况!I$103:I$119,$C40)),0)</f>
        <v>3.5242168615383727</v>
      </c>
      <c r="AR40" s="14">
        <f>IFERROR(IF(求节点([1]各r阵容卡情况!$F$103:$F$119,[1]各r阵容卡情况!J$103:J$119,$C40)&lt;=0,0,求节点([1]各r阵容卡情况!$F$103:$F$119,[1]各r阵容卡情况!J$103:J$119,$C40)),0)</f>
        <v>0</v>
      </c>
      <c r="AS40" s="14">
        <v>0</v>
      </c>
      <c r="AT40" s="14">
        <f>IFERROR(IF(求节点([1]各r阵容卡情况!$F$103:$F$119,[1]各r阵容卡情况!K$103:K$119,$C40)&lt;=0,0,求节点([1]各r阵容卡情况!$F$103:$F$119,[1]各r阵容卡情况!K$103:K$119,$C40)),0)</f>
        <v>3</v>
      </c>
      <c r="AU40" s="14">
        <f>IFERROR(IF(求节点([1]各r阵容卡情况!$F$103:$F$119,[1]各r阵容卡情况!L$103:L$119,$C40)&lt;=0,0,求节点([1]各r阵容卡情况!$F$103:$F$119,[1]各r阵容卡情况!L$103:L$119,$C40)),0)</f>
        <v>6</v>
      </c>
      <c r="AV40" s="14">
        <f>IFERROR(IF(求节点([1]各r阵容卡情况!$F$103:$F$119,[1]各r阵容卡情况!M$103:M$119,$C40)&lt;=0,0,求节点([1]各r阵容卡情况!$F$103:$F$119,[1]各r阵容卡情况!M$103:M$119,$C40)),0)</f>
        <v>2.7508429940375496</v>
      </c>
      <c r="AW40" s="14">
        <f>IFERROR(IF(求节点([1]各r阵容卡情况!$F$103:$F$119,[1]各r阵容卡情况!N$103:N$119,$C40)&lt;=0,0,求节点([1]各r阵容卡情况!$F$103:$F$119,[1]各r阵容卡情况!N$103:N$119,$C40)),0)</f>
        <v>0</v>
      </c>
      <c r="AX40" s="14">
        <f t="shared" si="15"/>
        <v>0</v>
      </c>
      <c r="AY40" s="14">
        <f t="shared" si="15"/>
        <v>15</v>
      </c>
      <c r="AZ40" s="14">
        <f t="shared" si="15"/>
        <v>40</v>
      </c>
      <c r="BA40" s="14">
        <f t="shared" si="15"/>
        <v>36</v>
      </c>
      <c r="BB40" s="14">
        <f t="shared" si="15"/>
        <v>50</v>
      </c>
      <c r="BC40" s="14">
        <v>0</v>
      </c>
      <c r="BD40" s="14">
        <f>IFERROR(IF(求节点([1]各r阵容卡情况!$F$103:$F$119,[1]各r阵容卡情况!S$103:S$119,$C40)&lt;=0,0,求节点([1]各r阵容卡情况!$F$103:$F$119,[1]各r阵容卡情况!S$103:S$119,$C40)),0)</f>
        <v>1.4000000000000001</v>
      </c>
      <c r="BE40" s="14">
        <f>IFERROR(IF(求节点([1]各r阵容卡情况!$F$103:$F$119,[1]各r阵容卡情况!T$103:T$119,$C40)&lt;=0,0,求节点([1]各r阵容卡情况!$F$103:$F$119,[1]各r阵容卡情况!T$103:T$119,$C40)),0)</f>
        <v>1.4000000000000001</v>
      </c>
      <c r="BF40" s="14">
        <f>IFERROR(IF(求节点([1]各r阵容卡情况!$F$103:$F$119,[1]各r阵容卡情况!U$103:U$119,$C40)&lt;=0,0,求节点([1]各r阵容卡情况!$F$103:$F$119,[1]各r阵容卡情况!U$103:U$119,$C40)),0)</f>
        <v>1.4000000000000001</v>
      </c>
      <c r="BG40" s="14">
        <f>IFERROR(IF(求节点([1]各r阵容卡情况!$F$103:$F$119,[1]各r阵容卡情况!V$103:V$119,$C40)&lt;=0,0,求节点([1]各r阵容卡情况!$F$103:$F$119,[1]各r阵容卡情况!V$103:V$119,$C40)),0)</f>
        <v>1.4000000000000001</v>
      </c>
      <c r="BH40" s="14">
        <f t="shared" si="27"/>
        <v>10</v>
      </c>
      <c r="BI40" s="14">
        <f t="shared" si="27"/>
        <v>10</v>
      </c>
      <c r="BJ40" s="14">
        <f t="shared" si="17"/>
        <v>35</v>
      </c>
      <c r="BK40" s="14">
        <f t="shared" si="28"/>
        <v>35</v>
      </c>
      <c r="BL40" s="14">
        <f t="shared" si="28"/>
        <v>35</v>
      </c>
      <c r="BM40" s="14">
        <v>0</v>
      </c>
      <c r="BN40" s="14">
        <f>IFERROR(IF(求节点([1]各r阵容卡情况!$F$103:$F$119,[1]各r阵容卡情况!AA$103:AA$119,$C40)&lt;=0,0,求节点([1]各r阵容卡情况!$F$103:$F$119,[1]各r阵容卡情况!AA$103:AA$119,$C40)),0)</f>
        <v>0</v>
      </c>
      <c r="BO40" s="14">
        <f>IFERROR(IF(求节点([1]各r阵容卡情况!$F$103:$F$119,[1]各r阵容卡情况!AB$103:AB$119,$C40)&lt;=0,0,求节点([1]各r阵容卡情况!$F$103:$F$119,[1]各r阵容卡情况!AB$103:AB$119,$C40)),0)</f>
        <v>1.3113566699946095</v>
      </c>
      <c r="BP40" s="14">
        <f>IFERROR(IF(求节点([1]各r阵容卡情况!$F$103:$F$119,[1]各r阵容卡情况!AC$103:AC$119,$C40)&lt;=0,0,求节点([1]各r阵容卡情况!$F$103:$F$119,[1]各r阵容卡情况!AC$103:AC$119,$C40)),0)</f>
        <v>1.3333333333333333</v>
      </c>
      <c r="BQ40" s="14">
        <f>IFERROR(IF(求节点([1]各r阵容卡情况!$F$103:$F$119,[1]各r阵容卡情况!AD$103:AD$119,$C40)&lt;=0,0,求节点([1]各r阵容卡情况!$F$103:$F$119,[1]各r阵容卡情况!AD$103:AD$119,$C40)),0)</f>
        <v>1.3333333333333333</v>
      </c>
      <c r="BR40" s="14">
        <f t="shared" si="19"/>
        <v>0</v>
      </c>
      <c r="BS40" s="14">
        <f t="shared" si="19"/>
        <v>0</v>
      </c>
      <c r="BT40" s="14">
        <f t="shared" si="19"/>
        <v>2</v>
      </c>
      <c r="BU40" s="14">
        <f t="shared" si="19"/>
        <v>10</v>
      </c>
      <c r="BV40" s="14">
        <f t="shared" si="19"/>
        <v>20</v>
      </c>
      <c r="CH40" s="27">
        <f t="shared" si="20"/>
        <v>0</v>
      </c>
      <c r="CI40" s="27">
        <f t="shared" si="20"/>
        <v>3.2486761930585173</v>
      </c>
      <c r="CJ40" s="27">
        <f t="shared" si="20"/>
        <v>5.0497352386117029</v>
      </c>
      <c r="CK40" s="27">
        <f t="shared" si="20"/>
        <v>2.7015885683297789</v>
      </c>
      <c r="CL40" s="27">
        <f t="shared" si="20"/>
        <v>0</v>
      </c>
    </row>
    <row r="41" spans="3:90" x14ac:dyDescent="0.15">
      <c r="C41" s="14">
        <v>36</v>
      </c>
      <c r="D41" s="14">
        <v>17</v>
      </c>
      <c r="E41" s="32">
        <f>IFERROR(IF(求节点([1]基础状态预期!$D$197:$D$235,[1]基础状态预期!F$197:F$235,$C41)&lt;=0,0,求节点([1]基础状态预期!$D$197:$D$235,[1]基础状态预期!F$197:F$235,$C41)),0)</f>
        <v>0</v>
      </c>
      <c r="F41" s="32">
        <f>IFERROR(IF(求节点([1]基础状态预期!$D$197:$D$235,[1]基础状态预期!G$197:G$235,$C41)&lt;=0,0,求节点([1]基础状态预期!$D$197:$D$235,[1]基础状态预期!G$197:G$235,$C41)),0)</f>
        <v>0</v>
      </c>
      <c r="G41" s="32">
        <f>IFERROR(IF(求节点([1]基础状态预期!$D$197:$D$235,[1]基础状态预期!H$197:H$235,$C41)&lt;=0,0,求节点([1]基础状态预期!$D$197:$D$235,[1]基础状态预期!H$197:H$235,$C41)),0)</f>
        <v>0</v>
      </c>
      <c r="H41" s="32">
        <f>IFERROR(IF(求节点([1]基础状态预期!$D$197:$D$235,[1]基础状态预期!I$197:I$235,$C41)&lt;=0,0,求节点([1]基础状态预期!$D$197:$D$235,[1]基础状态预期!I$197:I$235,$C41)),0)</f>
        <v>6</v>
      </c>
      <c r="I41" s="32">
        <f>IFERROR(IF(求节点([1]基础状态预期!$D$197:$D$235,[1]基础状态预期!J$197:J$235,$C41)&lt;=0,0,求节点([1]基础状态预期!$D$197:$D$235,[1]基础状态预期!J$197:J$235,$C41)),0)</f>
        <v>0</v>
      </c>
      <c r="J41" s="32">
        <f>IFERROR(IF(求节点([1]基础状态预期!$D$197:$D$235,[1]基础状态预期!K$197:K$235,$C41)&lt;=0,0,求节点([1]基础状态预期!$D$197:$D$235,[1]基础状态预期!K$197:K$235,$C41)),0)</f>
        <v>0</v>
      </c>
      <c r="K41" s="32">
        <f>IFERROR(IF(求节点([1]基础状态预期!$D$197:$D$235,[1]基础状态预期!L$197:L$235,$C41)&lt;=0,0,求节点([1]基础状态预期!$D$197:$D$235,[1]基础状态预期!L$197:L$235,$C41)),0)</f>
        <v>0</v>
      </c>
      <c r="L41" s="32">
        <f>IFERROR(IF(求节点([1]基础状态预期!$D$197:$D$235,[1]基础状态预期!M$197:M$235,$C41)&lt;=0,0,求节点([1]基础状态预期!$D$197:$D$235,[1]基础状态预期!M$197:M$235,$C41)),0)</f>
        <v>0</v>
      </c>
      <c r="M41" s="32">
        <f>IFERROR(IF(求节点([1]基础状态预期!$D$197:$D$235,[1]基础状态预期!N$197:N$235,$C41)&lt;=0,0,求节点([1]基础状态预期!$D$197:$D$235,[1]基础状态预期!N$197:N$235,$C41)),0)</f>
        <v>2.9094994303733657</v>
      </c>
      <c r="N41" s="32">
        <f>IFERROR(IF(求节点([1]基础状态预期!$D$197:$D$235,[1]基础状态预期!O$197:O$235,$C41)&lt;=0,0,求节点([1]基础状态预期!$D$197:$D$235,[1]基础状态预期!O$197:O$235,$C41)),0)</f>
        <v>0</v>
      </c>
      <c r="O41" s="14">
        <f t="shared" si="22"/>
        <v>0</v>
      </c>
      <c r="P41" s="14">
        <f t="shared" si="23"/>
        <v>6</v>
      </c>
      <c r="Q41" s="14">
        <f t="shared" si="24"/>
        <v>10</v>
      </c>
      <c r="R41" s="14">
        <f t="shared" si="25"/>
        <v>36</v>
      </c>
      <c r="S41" s="14">
        <f t="shared" si="26"/>
        <v>50</v>
      </c>
      <c r="T41" s="32">
        <f>IFERROR(IF(求节点([1]基础状态预期!$D$197:$D$235,[1]基础状态预期!P$197:P$235,$C41)&lt;=0,0,求节点([1]基础状态预期!$D$197:$D$235,[1]基础状态预期!P$197:P$235,$C41)),0)</f>
        <v>0</v>
      </c>
      <c r="U41" s="32">
        <f>IFERROR(IF(求节点([1]基础状态预期!$D$197:$D$235,[1]基础状态预期!Q$197:Q$235,$C41)&lt;=0,0,求节点([1]基础状态预期!$D$197:$D$235,[1]基础状态预期!Q$197:Q$235,$C41)),0)</f>
        <v>0</v>
      </c>
      <c r="V41" s="32">
        <f>IFERROR(IF(求节点([1]基础状态预期!$D$197:$D$235,[1]基础状态预期!R$197:R$235,$C41)&lt;=0,0,求节点([1]基础状态预期!$D$197:$D$235,[1]基础状态预期!R$197:R$235,$C41)),0)</f>
        <v>0</v>
      </c>
      <c r="W41" s="32">
        <f>IFERROR(IF(求节点([1]基础状态预期!$D$197:$D$235,[1]基础状态预期!S$197:S$235,$C41)&lt;=0,0,求节点([1]基础状态预期!$D$197:$D$235,[1]基础状态预期!S$197:S$235,$C41)),0)</f>
        <v>1.44</v>
      </c>
      <c r="X41" s="32">
        <f>IFERROR(IF(求节点([1]基础状态预期!$D$197:$D$235,[1]基础状态预期!T$197:T$235,$C41)&lt;=0,0,求节点([1]基础状态预期!$D$197:$D$235,[1]基础状态预期!T$197:T$235,$C41)),0)</f>
        <v>0</v>
      </c>
      <c r="Y41" s="32">
        <f>IFERROR(IF(求节点([1]基础状态预期!$D$197:$D$235,[1]基础状态预期!U$197:U$235,$C41)&lt;=0,0,求节点([1]基础状态预期!$D$197:$D$235,[1]基础状态预期!U$197:U$235,$C41)),0)</f>
        <v>0</v>
      </c>
      <c r="Z41" s="32">
        <f>IFERROR(IF(求节点([1]基础状态预期!$D$197:$D$235,[1]基础状态预期!V$197:V$235,$C41)&lt;=0,0,求节点([1]基础状态预期!$D$197:$D$235,[1]基础状态预期!V$197:V$235,$C41)),0)</f>
        <v>0</v>
      </c>
      <c r="AA41" s="32">
        <f>IFERROR(IF(求节点([1]基础状态预期!$D$197:$D$235,[1]基础状态预期!W$197:W$235,$C41)&lt;=0,0,求节点([1]基础状态预期!$D$197:$D$235,[1]基础状态预期!W$197:W$235,$C41)),0)</f>
        <v>0</v>
      </c>
      <c r="AB41" s="32">
        <f>IFERROR(IF(求节点([1]基础状态预期!$D$197:$D$235,[1]基础状态预期!X$197:X$235,$C41)&lt;=0,0,求节点([1]基础状态预期!$D$197:$D$235,[1]基础状态预期!X$197:X$235,$C41)),0)</f>
        <v>72</v>
      </c>
      <c r="AC41" s="32">
        <f>IFERROR(IF(求节点([1]基础状态预期!$D$197:$D$235,[1]基础状态预期!Y$197:Y$235,$C41)&lt;=0,0,求节点([1]基础状态预期!$D$197:$D$235,[1]基础状态预期!Y$197:Y$235,$C41)),0)</f>
        <v>0</v>
      </c>
      <c r="AD41" s="32">
        <f>IFERROR(IF(求节点([1]基础状态预期!$D$197:$D$235,[1]基础状态预期!Z$197:Z$235,$C41)&lt;=0,0,求节点([1]基础状态预期!$D$197:$D$235,[1]基础状态预期!Z$197:Z$235,$C41)),0)</f>
        <v>0</v>
      </c>
      <c r="AE41" s="32">
        <f>IFERROR(IF(求节点([1]基础状态预期!$D$197:$D$235,[1]基础状态预期!AA$197:AA$235,$C41)&lt;=0,0,求节点([1]基础状态预期!$D$197:$D$235,[1]基础状态预期!AA$197:AA$235,$C41)),0)</f>
        <v>0</v>
      </c>
      <c r="AF41" s="32">
        <f>IFERROR(IF(求节点([1]基础状态预期!$D$197:$D$235,[1]基础状态预期!AB$197:AB$235,$C41)&lt;=0,0,求节点([1]基础状态预期!$D$197:$D$235,[1]基础状态预期!AB$197:AB$235,$C41)),0)</f>
        <v>0</v>
      </c>
      <c r="AG41" s="32">
        <f>IFERROR(IF(求节点([1]基础状态预期!$D$197:$D$235,[1]基础状态预期!AC$197:AC$235,$C41)&lt;=0,0,求节点([1]基础状态预期!$D$197:$D$235,[1]基础状态预期!AC$197:AC$235,$C41)),0)</f>
        <v>2</v>
      </c>
      <c r="AH41" s="32">
        <f>IFERROR(IF(求节点([1]基础状态预期!$D$197:$D$235,[1]基础状态预期!AD$197:AD$235,$C41)&lt;=0,0,求节点([1]基础状态预期!$D$197:$D$235,[1]基础状态预期!AD$197:AD$235,$C41)),0)</f>
        <v>0</v>
      </c>
      <c r="AI41" s="14">
        <f t="shared" si="14"/>
        <v>0</v>
      </c>
      <c r="AJ41" s="14">
        <f t="shared" si="14"/>
        <v>0</v>
      </c>
      <c r="AK41" s="14">
        <f t="shared" si="14"/>
        <v>0</v>
      </c>
      <c r="AL41" s="14">
        <f t="shared" si="14"/>
        <v>30</v>
      </c>
      <c r="AM41" s="14">
        <f t="shared" si="14"/>
        <v>0</v>
      </c>
      <c r="AN41" s="14">
        <v>0</v>
      </c>
      <c r="AO41" s="14">
        <f>IFERROR(IF(求节点([1]各r阵容卡情况!$F$103:$F$119,[1]各r阵容卡情况!G$103:G$119,$C41)&lt;=0,0,求节点([1]各r阵容卡情况!$F$103:$F$119,[1]各r阵容卡情况!G$103:G$119,$C41)),0)</f>
        <v>3.1368501771056172</v>
      </c>
      <c r="AP41" s="14">
        <f>IFERROR(IF(求节点([1]各r阵容卡情况!$F$103:$F$119,[1]各r阵容卡情况!H$103:H$119,$C41)&lt;=0,0,求节点([1]各r阵容卡情况!$F$103:$F$119,[1]各r阵容卡情况!H$103:H$119,$C41)),0)</f>
        <v>6.9543832742981273</v>
      </c>
      <c r="AQ41" s="14">
        <f>IFERROR(IF(求节点([1]各r阵容卡情况!$F$103:$F$119,[1]各r阵容卡情况!I$103:I$119,$C41)&lt;=0,0,求节点([1]各r阵容卡情况!$F$103:$F$119,[1]各r阵容卡情况!I$103:I$119,$C41)),0)</f>
        <v>5.7262996457887656</v>
      </c>
      <c r="AR41" s="14">
        <f>IFERROR(IF(求节点([1]各r阵容卡情况!$F$103:$F$119,[1]各r阵容卡情况!J$103:J$119,$C41)&lt;=0,0,求节点([1]各r阵容卡情况!$F$103:$F$119,[1]各r阵容卡情况!J$103:J$119,$C41)),0)</f>
        <v>0</v>
      </c>
      <c r="AS41" s="14">
        <v>0</v>
      </c>
      <c r="AT41" s="14">
        <f>IFERROR(IF(求节点([1]各r阵容卡情况!$F$103:$F$119,[1]各r阵容卡情况!K$103:K$119,$C41)&lt;=0,0,求节点([1]各r阵容卡情况!$F$103:$F$119,[1]各r阵容卡情况!K$103:K$119,$C41)),0)</f>
        <v>3</v>
      </c>
      <c r="AU41" s="14">
        <f>IFERROR(IF(求节点([1]各r阵容卡情况!$F$103:$F$119,[1]各r阵容卡情况!L$103:L$119,$C41)&lt;=0,0,求节点([1]各r阵容卡情况!$F$103:$F$119,[1]各r阵容卡情况!L$103:L$119,$C41)),0)</f>
        <v>6</v>
      </c>
      <c r="AV41" s="14">
        <f>IFERROR(IF(求节点([1]各r阵容卡情况!$F$103:$F$119,[1]各r阵容卡情况!M$103:M$119,$C41)&lt;=0,0,求节点([1]各r阵容卡情况!$F$103:$F$119,[1]各r阵容卡情况!M$103:M$119,$C41)),0)</f>
        <v>2.9094994303733657</v>
      </c>
      <c r="AW41" s="14">
        <f>IFERROR(IF(求节点([1]各r阵容卡情况!$F$103:$F$119,[1]各r阵容卡情况!N$103:N$119,$C41)&lt;=0,0,求节点([1]各r阵容卡情况!$F$103:$F$119,[1]各r阵容卡情况!N$103:N$119,$C41)),0)</f>
        <v>0</v>
      </c>
      <c r="AX41" s="14">
        <f t="shared" si="15"/>
        <v>0</v>
      </c>
      <c r="AY41" s="14">
        <f t="shared" si="15"/>
        <v>15</v>
      </c>
      <c r="AZ41" s="14">
        <f t="shared" si="15"/>
        <v>40</v>
      </c>
      <c r="BA41" s="14">
        <f t="shared" si="15"/>
        <v>36</v>
      </c>
      <c r="BB41" s="14">
        <f t="shared" si="15"/>
        <v>50</v>
      </c>
      <c r="BC41" s="14">
        <v>0</v>
      </c>
      <c r="BD41" s="14">
        <f>IFERROR(IF(求节点([1]各r阵容卡情况!$F$103:$F$119,[1]各r阵容卡情况!S$103:S$119,$C41)&lt;=0,0,求节点([1]各r阵容卡情况!$F$103:$F$119,[1]各r阵容卡情况!S$103:S$119,$C41)),0)</f>
        <v>1.44</v>
      </c>
      <c r="BE41" s="14">
        <f>IFERROR(IF(求节点([1]各r阵容卡情况!$F$103:$F$119,[1]各r阵容卡情况!T$103:T$119,$C41)&lt;=0,0,求节点([1]各r阵容卡情况!$F$103:$F$119,[1]各r阵容卡情况!T$103:T$119,$C41)),0)</f>
        <v>1.44</v>
      </c>
      <c r="BF41" s="14">
        <f>IFERROR(IF(求节点([1]各r阵容卡情况!$F$103:$F$119,[1]各r阵容卡情况!U$103:U$119,$C41)&lt;=0,0,求节点([1]各r阵容卡情况!$F$103:$F$119,[1]各r阵容卡情况!U$103:U$119,$C41)),0)</f>
        <v>1.44</v>
      </c>
      <c r="BG41" s="14">
        <f>IFERROR(IF(求节点([1]各r阵容卡情况!$F$103:$F$119,[1]各r阵容卡情况!V$103:V$119,$C41)&lt;=0,0,求节点([1]各r阵容卡情况!$F$103:$F$119,[1]各r阵容卡情况!V$103:V$119,$C41)),0)</f>
        <v>1.44</v>
      </c>
      <c r="BH41" s="14">
        <f t="shared" si="27"/>
        <v>10</v>
      </c>
      <c r="BI41" s="14">
        <f t="shared" si="27"/>
        <v>10</v>
      </c>
      <c r="BJ41" s="14">
        <f t="shared" si="17"/>
        <v>36</v>
      </c>
      <c r="BK41" s="14">
        <f t="shared" si="28"/>
        <v>36</v>
      </c>
      <c r="BL41" s="14">
        <f t="shared" si="28"/>
        <v>36</v>
      </c>
      <c r="BM41" s="14">
        <v>0</v>
      </c>
      <c r="BN41" s="14">
        <f>IFERROR(IF(求节点([1]各r阵容卡情况!$F$103:$F$119,[1]各r阵容卡情况!AA$103:AA$119,$C41)&lt;=0,0,求节点([1]各r阵容卡情况!$F$103:$F$119,[1]各r阵容卡情况!AA$103:AA$119,$C41)),0)</f>
        <v>0</v>
      </c>
      <c r="BO41" s="14">
        <f>IFERROR(IF(求节点([1]各r阵容卡情况!$F$103:$F$119,[1]各r阵容卡情况!AB$103:AB$119,$C41)&lt;=0,0,求节点([1]各r阵容卡情况!$F$103:$F$119,[1]各r阵容卡情况!AB$103:AB$119,$C41)),0)</f>
        <v>1.4642913689944668</v>
      </c>
      <c r="BP41" s="14">
        <f>IFERROR(IF(求节点([1]各r阵容卡情况!$F$103:$F$119,[1]各r阵容卡情况!AC$103:AC$119,$C41)&lt;=0,0,求节点([1]各r阵容卡情况!$F$103:$F$119,[1]各r阵容卡情况!AC$103:AC$119,$C41)),0)</f>
        <v>1.5</v>
      </c>
      <c r="BQ41" s="14">
        <f>IFERROR(IF(求节点([1]各r阵容卡情况!$F$103:$F$119,[1]各r阵容卡情况!AD$103:AD$119,$C41)&lt;=0,0,求节点([1]各r阵容卡情况!$F$103:$F$119,[1]各r阵容卡情况!AD$103:AD$119,$C41)),0)</f>
        <v>1.5</v>
      </c>
      <c r="BR41" s="14">
        <f t="shared" si="19"/>
        <v>0</v>
      </c>
      <c r="BS41" s="14">
        <f t="shared" si="19"/>
        <v>0</v>
      </c>
      <c r="BT41" s="14">
        <f t="shared" si="19"/>
        <v>2</v>
      </c>
      <c r="BU41" s="14">
        <f t="shared" si="19"/>
        <v>10</v>
      </c>
      <c r="BV41" s="14">
        <f t="shared" si="19"/>
        <v>20</v>
      </c>
      <c r="CH41" s="27">
        <f t="shared" si="20"/>
        <v>0</v>
      </c>
      <c r="CI41" s="27">
        <f t="shared" si="20"/>
        <v>2.1814622884706476</v>
      </c>
      <c r="CJ41" s="27">
        <f t="shared" si="20"/>
        <v>4.8362924576941291</v>
      </c>
      <c r="CK41" s="27">
        <f t="shared" si="20"/>
        <v>3.9822452538352224</v>
      </c>
      <c r="CL41" s="27">
        <f t="shared" si="20"/>
        <v>0</v>
      </c>
    </row>
    <row r="42" spans="3:90" x14ac:dyDescent="0.15">
      <c r="C42" s="14">
        <v>37</v>
      </c>
      <c r="D42" s="14">
        <v>17</v>
      </c>
      <c r="E42" s="32">
        <f>IFERROR(IF(求节点([1]基础状态预期!$D$197:$D$235,[1]基础状态预期!F$197:F$235,$C42)&lt;=0,0,求节点([1]基础状态预期!$D$197:$D$235,[1]基础状态预期!F$197:F$235,$C42)),0)</f>
        <v>0</v>
      </c>
      <c r="F42" s="32">
        <f>IFERROR(IF(求节点([1]基础状态预期!$D$197:$D$235,[1]基础状态预期!G$197:G$235,$C42)&lt;=0,0,求节点([1]基础状态预期!$D$197:$D$235,[1]基础状态预期!G$197:G$235,$C42)),0)</f>
        <v>0</v>
      </c>
      <c r="G42" s="32">
        <f>IFERROR(IF(求节点([1]基础状态预期!$D$197:$D$235,[1]基础状态预期!H$197:H$235,$C42)&lt;=0,0,求节点([1]基础状态预期!$D$197:$D$235,[1]基础状态预期!H$197:H$235,$C42)),0)</f>
        <v>0</v>
      </c>
      <c r="H42" s="32">
        <f>IFERROR(IF(求节点([1]基础状态预期!$D$197:$D$235,[1]基础状态预期!I$197:I$235,$C42)&lt;=0,0,求节点([1]基础状态预期!$D$197:$D$235,[1]基础状态预期!I$197:I$235,$C42)),0)</f>
        <v>6</v>
      </c>
      <c r="I42" s="32">
        <f>IFERROR(IF(求节点([1]基础状态预期!$D$197:$D$235,[1]基础状态预期!J$197:J$235,$C42)&lt;=0,0,求节点([1]基础状态预期!$D$197:$D$235,[1]基础状态预期!J$197:J$235,$C42)),0)</f>
        <v>0</v>
      </c>
      <c r="J42" s="32">
        <f>IFERROR(IF(求节点([1]基础状态预期!$D$197:$D$235,[1]基础状态预期!K$197:K$235,$C42)&lt;=0,0,求节点([1]基础状态预期!$D$197:$D$235,[1]基础状态预期!K$197:K$235,$C42)),0)</f>
        <v>0</v>
      </c>
      <c r="K42" s="32">
        <f>IFERROR(IF(求节点([1]基础状态预期!$D$197:$D$235,[1]基础状态预期!L$197:L$235,$C42)&lt;=0,0,求节点([1]基础状态预期!$D$197:$D$235,[1]基础状态预期!L$197:L$235,$C42)),0)</f>
        <v>0</v>
      </c>
      <c r="L42" s="32">
        <f>IFERROR(IF(求节点([1]基础状态预期!$D$197:$D$235,[1]基础状态预期!M$197:M$235,$C42)&lt;=0,0,求节点([1]基础状态预期!$D$197:$D$235,[1]基础状态预期!M$197:M$235,$C42)),0)</f>
        <v>0</v>
      </c>
      <c r="M42" s="32">
        <f>IFERROR(IF(求节点([1]基础状态预期!$D$197:$D$235,[1]基础状态预期!N$197:N$235,$C42)&lt;=0,0,求节点([1]基础状态预期!$D$197:$D$235,[1]基础状态预期!N$197:N$235,$C42)),0)</f>
        <v>3.0681558667091817</v>
      </c>
      <c r="N42" s="32">
        <f>IFERROR(IF(求节点([1]基础状态预期!$D$197:$D$235,[1]基础状态预期!O$197:O$235,$C42)&lt;=0,0,求节点([1]基础状态预期!$D$197:$D$235,[1]基础状态预期!O$197:O$235,$C42)),0)</f>
        <v>0</v>
      </c>
      <c r="O42" s="14">
        <f t="shared" si="22"/>
        <v>0</v>
      </c>
      <c r="P42" s="14">
        <f t="shared" si="23"/>
        <v>6</v>
      </c>
      <c r="Q42" s="14">
        <f t="shared" si="24"/>
        <v>10</v>
      </c>
      <c r="R42" s="14">
        <f t="shared" si="25"/>
        <v>43</v>
      </c>
      <c r="S42" s="14">
        <f t="shared" si="26"/>
        <v>50</v>
      </c>
      <c r="T42" s="32">
        <f>IFERROR(IF(求节点([1]基础状态预期!$D$197:$D$235,[1]基础状态预期!P$197:P$235,$C42)&lt;=0,0,求节点([1]基础状态预期!$D$197:$D$235,[1]基础状态预期!P$197:P$235,$C42)),0)</f>
        <v>0</v>
      </c>
      <c r="U42" s="32">
        <f>IFERROR(IF(求节点([1]基础状态预期!$D$197:$D$235,[1]基础状态预期!Q$197:Q$235,$C42)&lt;=0,0,求节点([1]基础状态预期!$D$197:$D$235,[1]基础状态预期!Q$197:Q$235,$C42)),0)</f>
        <v>0</v>
      </c>
      <c r="V42" s="32">
        <f>IFERROR(IF(求节点([1]基础状态预期!$D$197:$D$235,[1]基础状态预期!R$197:R$235,$C42)&lt;=0,0,求节点([1]基础状态预期!$D$197:$D$235,[1]基础状态预期!R$197:R$235,$C42)),0)</f>
        <v>0</v>
      </c>
      <c r="W42" s="32">
        <f>IFERROR(IF(求节点([1]基础状态预期!$D$197:$D$235,[1]基础状态预期!S$197:S$235,$C42)&lt;=0,0,求节点([1]基础状态预期!$D$197:$D$235,[1]基础状态预期!S$197:S$235,$C42)),0)</f>
        <v>1.48</v>
      </c>
      <c r="X42" s="32">
        <f>IFERROR(IF(求节点([1]基础状态预期!$D$197:$D$235,[1]基础状态预期!T$197:T$235,$C42)&lt;=0,0,求节点([1]基础状态预期!$D$197:$D$235,[1]基础状态预期!T$197:T$235,$C42)),0)</f>
        <v>0</v>
      </c>
      <c r="Y42" s="32">
        <f>IFERROR(IF(求节点([1]基础状态预期!$D$197:$D$235,[1]基础状态预期!U$197:U$235,$C42)&lt;=0,0,求节点([1]基础状态预期!$D$197:$D$235,[1]基础状态预期!U$197:U$235,$C42)),0)</f>
        <v>0</v>
      </c>
      <c r="Z42" s="32">
        <f>IFERROR(IF(求节点([1]基础状态预期!$D$197:$D$235,[1]基础状态预期!V$197:V$235,$C42)&lt;=0,0,求节点([1]基础状态预期!$D$197:$D$235,[1]基础状态预期!V$197:V$235,$C42)),0)</f>
        <v>0</v>
      </c>
      <c r="AA42" s="32">
        <f>IFERROR(IF(求节点([1]基础状态预期!$D$197:$D$235,[1]基础状态预期!W$197:W$235,$C42)&lt;=0,0,求节点([1]基础状态预期!$D$197:$D$235,[1]基础状态预期!W$197:W$235,$C42)),0)</f>
        <v>0</v>
      </c>
      <c r="AB42" s="32">
        <f>IFERROR(IF(求节点([1]基础状态预期!$D$197:$D$235,[1]基础状态预期!X$197:X$235,$C42)&lt;=0,0,求节点([1]基础状态预期!$D$197:$D$235,[1]基础状态预期!X$197:X$235,$C42)),0)</f>
        <v>74</v>
      </c>
      <c r="AC42" s="32">
        <f>IFERROR(IF(求节点([1]基础状态预期!$D$197:$D$235,[1]基础状态预期!Y$197:Y$235,$C42)&lt;=0,0,求节点([1]基础状态预期!$D$197:$D$235,[1]基础状态预期!Y$197:Y$235,$C42)),0)</f>
        <v>0</v>
      </c>
      <c r="AD42" s="32">
        <f>IFERROR(IF(求节点([1]基础状态预期!$D$197:$D$235,[1]基础状态预期!Z$197:Z$235,$C42)&lt;=0,0,求节点([1]基础状态预期!$D$197:$D$235,[1]基础状态预期!Z$197:Z$235,$C42)),0)</f>
        <v>0</v>
      </c>
      <c r="AE42" s="32">
        <f>IFERROR(IF(求节点([1]基础状态预期!$D$197:$D$235,[1]基础状态预期!AA$197:AA$235,$C42)&lt;=0,0,求节点([1]基础状态预期!$D$197:$D$235,[1]基础状态预期!AA$197:AA$235,$C42)),0)</f>
        <v>0</v>
      </c>
      <c r="AF42" s="32">
        <f>IFERROR(IF(求节点([1]基础状态预期!$D$197:$D$235,[1]基础状态预期!AB$197:AB$235,$C42)&lt;=0,0,求节点([1]基础状态预期!$D$197:$D$235,[1]基础状态预期!AB$197:AB$235,$C42)),0)</f>
        <v>0</v>
      </c>
      <c r="AG42" s="32">
        <f>IFERROR(IF(求节点([1]基础状态预期!$D$197:$D$235,[1]基础状态预期!AC$197:AC$235,$C42)&lt;=0,0,求节点([1]基础状态预期!$D$197:$D$235,[1]基础状态预期!AC$197:AC$235,$C42)),0)</f>
        <v>2</v>
      </c>
      <c r="AH42" s="32">
        <f>IFERROR(IF(求节点([1]基础状态预期!$D$197:$D$235,[1]基础状态预期!AD$197:AD$235,$C42)&lt;=0,0,求节点([1]基础状态预期!$D$197:$D$235,[1]基础状态预期!AD$197:AD$235,$C42)),0)</f>
        <v>0</v>
      </c>
      <c r="AI42" s="14">
        <f t="shared" si="14"/>
        <v>0</v>
      </c>
      <c r="AJ42" s="14">
        <f t="shared" si="14"/>
        <v>0</v>
      </c>
      <c r="AK42" s="14">
        <f t="shared" si="14"/>
        <v>0</v>
      </c>
      <c r="AL42" s="14">
        <f t="shared" si="14"/>
        <v>30</v>
      </c>
      <c r="AM42" s="14">
        <f t="shared" si="14"/>
        <v>0</v>
      </c>
      <c r="AN42" s="14">
        <v>0</v>
      </c>
      <c r="AO42" s="14">
        <f>IFERROR(IF(求节点([1]各r阵容卡情况!$F$103:$F$119,[1]各r阵容卡情况!G$103:G$119,$C42)&lt;=0,0,求节点([1]各r阵容卡情况!$F$103:$F$119,[1]各r阵容卡情况!G$103:G$119,$C42)),0)</f>
        <v>2.0358087849804205</v>
      </c>
      <c r="AP42" s="14">
        <f>IFERROR(IF(求节点([1]各r阵容卡情况!$F$103:$F$119,[1]各r阵容卡情况!H$103:H$119,$C42)&lt;=0,0,求节点([1]各r阵容卡情况!$F$103:$F$119,[1]各r阵容卡情况!H$103:H$119,$C42)),0)</f>
        <v>7.3213970716731929</v>
      </c>
      <c r="AQ42" s="14">
        <f>IFERROR(IF(求节点([1]各r阵容卡情况!$F$103:$F$119,[1]各r阵容卡情况!I$103:I$119,$C42)&lt;=0,0,求节点([1]各r阵容卡情况!$F$103:$F$119,[1]各r阵容卡情况!I$103:I$119,$C42)),0)</f>
        <v>7.928382430039159</v>
      </c>
      <c r="AR42" s="14">
        <f>IFERROR(IF(求节点([1]各r阵容卡情况!$F$103:$F$119,[1]各r阵容卡情况!J$103:J$119,$C42)&lt;=0,0,求节点([1]各r阵容卡情况!$F$103:$F$119,[1]各r阵容卡情况!J$103:J$119,$C42)),0)</f>
        <v>0</v>
      </c>
      <c r="AS42" s="14">
        <v>0</v>
      </c>
      <c r="AT42" s="14">
        <f>IFERROR(IF(求节点([1]各r阵容卡情况!$F$103:$F$119,[1]各r阵容卡情况!K$103:K$119,$C42)&lt;=0,0,求节点([1]各r阵容卡情况!$F$103:$F$119,[1]各r阵容卡情况!K$103:K$119,$C42)),0)</f>
        <v>3</v>
      </c>
      <c r="AU42" s="14">
        <f>IFERROR(IF(求节点([1]各r阵容卡情况!$F$103:$F$119,[1]各r阵容卡情况!L$103:L$119,$C42)&lt;=0,0,求节点([1]各r阵容卡情况!$F$103:$F$119,[1]各r阵容卡情况!L$103:L$119,$C42)),0)</f>
        <v>6</v>
      </c>
      <c r="AV42" s="14">
        <f>IFERROR(IF(求节点([1]各r阵容卡情况!$F$103:$F$119,[1]各r阵容卡情况!M$103:M$119,$C42)&lt;=0,0,求节点([1]各r阵容卡情况!$F$103:$F$119,[1]各r阵容卡情况!M$103:M$119,$C42)),0)</f>
        <v>3.0681558667091817</v>
      </c>
      <c r="AW42" s="14">
        <f>IFERROR(IF(求节点([1]各r阵容卡情况!$F$103:$F$119,[1]各r阵容卡情况!N$103:N$119,$C42)&lt;=0,0,求节点([1]各r阵容卡情况!$F$103:$F$119,[1]各r阵容卡情况!N$103:N$119,$C42)),0)</f>
        <v>0</v>
      </c>
      <c r="AX42" s="14">
        <f t="shared" si="15"/>
        <v>0</v>
      </c>
      <c r="AY42" s="14">
        <f t="shared" si="15"/>
        <v>15</v>
      </c>
      <c r="AZ42" s="14">
        <f t="shared" si="15"/>
        <v>40</v>
      </c>
      <c r="BA42" s="14">
        <f t="shared" si="15"/>
        <v>43</v>
      </c>
      <c r="BB42" s="14">
        <f t="shared" si="15"/>
        <v>50</v>
      </c>
      <c r="BC42" s="14">
        <v>0</v>
      </c>
      <c r="BD42" s="14">
        <f>IFERROR(IF(求节点([1]各r阵容卡情况!$F$103:$F$119,[1]各r阵容卡情况!S$103:S$119,$C42)&lt;=0,0,求节点([1]各r阵容卡情况!$F$103:$F$119,[1]各r阵容卡情况!S$103:S$119,$C42)),0)</f>
        <v>1.48</v>
      </c>
      <c r="BE42" s="14">
        <f>IFERROR(IF(求节点([1]各r阵容卡情况!$F$103:$F$119,[1]各r阵容卡情况!T$103:T$119,$C42)&lt;=0,0,求节点([1]各r阵容卡情况!$F$103:$F$119,[1]各r阵容卡情况!T$103:T$119,$C42)),0)</f>
        <v>1.48</v>
      </c>
      <c r="BF42" s="14">
        <f>IFERROR(IF(求节点([1]各r阵容卡情况!$F$103:$F$119,[1]各r阵容卡情况!U$103:U$119,$C42)&lt;=0,0,求节点([1]各r阵容卡情况!$F$103:$F$119,[1]各r阵容卡情况!U$103:U$119,$C42)),0)</f>
        <v>1.48</v>
      </c>
      <c r="BG42" s="14">
        <f>IFERROR(IF(求节点([1]各r阵容卡情况!$F$103:$F$119,[1]各r阵容卡情况!V$103:V$119,$C42)&lt;=0,0,求节点([1]各r阵容卡情况!$F$103:$F$119,[1]各r阵容卡情况!V$103:V$119,$C42)),0)</f>
        <v>1.48</v>
      </c>
      <c r="BH42" s="14">
        <f t="shared" si="27"/>
        <v>10</v>
      </c>
      <c r="BI42" s="14">
        <f t="shared" si="27"/>
        <v>10</v>
      </c>
      <c r="BJ42" s="14">
        <f t="shared" si="17"/>
        <v>37</v>
      </c>
      <c r="BK42" s="14">
        <f t="shared" si="28"/>
        <v>37</v>
      </c>
      <c r="BL42" s="14">
        <f t="shared" si="28"/>
        <v>37</v>
      </c>
      <c r="BM42" s="14">
        <v>0</v>
      </c>
      <c r="BN42" s="14">
        <f>IFERROR(IF(求节点([1]各r阵容卡情况!$F$103:$F$119,[1]各r阵容卡情况!AA$103:AA$119,$C42)&lt;=0,0,求节点([1]各r阵容卡情况!$F$103:$F$119,[1]各r阵容卡情况!AA$103:AA$119,$C42)),0)</f>
        <v>0</v>
      </c>
      <c r="BO42" s="14">
        <f>IFERROR(IF(求节点([1]各r阵容卡情况!$F$103:$F$119,[1]各r阵容卡情况!AB$103:AB$119,$C42)&lt;=0,0,求节点([1]各r阵容卡情况!$F$103:$F$119,[1]各r阵容卡情况!AB$103:AB$119,$C42)),0)</f>
        <v>1.6172260679943238</v>
      </c>
      <c r="BP42" s="14">
        <f>IFERROR(IF(求节点([1]各r阵容卡情况!$F$103:$F$119,[1]各r阵容卡情况!AC$103:AC$119,$C42)&lt;=0,0,求节点([1]各r阵容卡情况!$F$103:$F$119,[1]各r阵容卡情况!AC$103:AC$119,$C42)),0)</f>
        <v>1.6666666666666665</v>
      </c>
      <c r="BQ42" s="14">
        <f>IFERROR(IF(求节点([1]各r阵容卡情况!$F$103:$F$119,[1]各r阵容卡情况!AD$103:AD$119,$C42)&lt;=0,0,求节点([1]各r阵容卡情况!$F$103:$F$119,[1]各r阵容卡情况!AD$103:AD$119,$C42)),0)</f>
        <v>1.6666666666666665</v>
      </c>
      <c r="BR42" s="14">
        <f t="shared" si="19"/>
        <v>0</v>
      </c>
      <c r="BS42" s="14">
        <f t="shared" si="19"/>
        <v>0</v>
      </c>
      <c r="BT42" s="14">
        <f t="shared" si="19"/>
        <v>2</v>
      </c>
      <c r="BU42" s="14">
        <f t="shared" si="19"/>
        <v>10</v>
      </c>
      <c r="BV42" s="14">
        <f t="shared" si="19"/>
        <v>20</v>
      </c>
      <c r="CH42" s="27">
        <f t="shared" si="20"/>
        <v>0</v>
      </c>
      <c r="CI42" s="27">
        <f t="shared" si="20"/>
        <v>1.2955241246850975</v>
      </c>
      <c r="CJ42" s="27">
        <f t="shared" si="20"/>
        <v>4.6591048249370202</v>
      </c>
      <c r="CK42" s="27">
        <f t="shared" si="20"/>
        <v>5.0453710503778835</v>
      </c>
      <c r="CL42" s="27">
        <f t="shared" si="20"/>
        <v>0</v>
      </c>
    </row>
    <row r="43" spans="3:90" x14ac:dyDescent="0.15">
      <c r="C43" s="14">
        <v>38</v>
      </c>
      <c r="D43" s="14">
        <v>18</v>
      </c>
      <c r="E43" s="32">
        <f>IFERROR(IF(求节点([1]基础状态预期!$D$197:$D$235,[1]基础状态预期!F$197:F$235,$C43)&lt;=0,0,求节点([1]基础状态预期!$D$197:$D$235,[1]基础状态预期!F$197:F$235,$C43)),0)</f>
        <v>0</v>
      </c>
      <c r="F43" s="32">
        <f>IFERROR(IF(求节点([1]基础状态预期!$D$197:$D$235,[1]基础状态预期!G$197:G$235,$C43)&lt;=0,0,求节点([1]基础状态预期!$D$197:$D$235,[1]基础状态预期!G$197:G$235,$C43)),0)</f>
        <v>0</v>
      </c>
      <c r="G43" s="32">
        <f>IFERROR(IF(求节点([1]基础状态预期!$D$197:$D$235,[1]基础状态预期!H$197:H$235,$C43)&lt;=0,0,求节点([1]基础状态预期!$D$197:$D$235,[1]基础状态预期!H$197:H$235,$C43)),0)</f>
        <v>0</v>
      </c>
      <c r="H43" s="32">
        <f>IFERROR(IF(求节点([1]基础状态预期!$D$197:$D$235,[1]基础状态预期!I$197:I$235,$C43)&lt;=0,0,求节点([1]基础状态预期!$D$197:$D$235,[1]基础状态预期!I$197:I$235,$C43)),0)</f>
        <v>6</v>
      </c>
      <c r="I43" s="32">
        <f>IFERROR(IF(求节点([1]基础状态预期!$D$197:$D$235,[1]基础状态预期!J$197:J$235,$C43)&lt;=0,0,求节点([1]基础状态预期!$D$197:$D$235,[1]基础状态预期!J$197:J$235,$C43)),0)</f>
        <v>0</v>
      </c>
      <c r="J43" s="32">
        <f>IFERROR(IF(求节点([1]基础状态预期!$D$197:$D$235,[1]基础状态预期!K$197:K$235,$C43)&lt;=0,0,求节点([1]基础状态预期!$D$197:$D$235,[1]基础状态预期!K$197:K$235,$C43)),0)</f>
        <v>0</v>
      </c>
      <c r="K43" s="32">
        <f>IFERROR(IF(求节点([1]基础状态预期!$D$197:$D$235,[1]基础状态预期!L$197:L$235,$C43)&lt;=0,0,求节点([1]基础状态预期!$D$197:$D$235,[1]基础状态预期!L$197:L$235,$C43)),0)</f>
        <v>0</v>
      </c>
      <c r="L43" s="32">
        <f>IFERROR(IF(求节点([1]基础状态预期!$D$197:$D$235,[1]基础状态预期!M$197:M$235,$C43)&lt;=0,0,求节点([1]基础状态预期!$D$197:$D$235,[1]基础状态预期!M$197:M$235,$C43)),0)</f>
        <v>0</v>
      </c>
      <c r="M43" s="32">
        <f>IFERROR(IF(求节点([1]基础状态预期!$D$197:$D$235,[1]基础状态预期!N$197:N$235,$C43)&lt;=0,0,求节点([1]基础状态预期!$D$197:$D$235,[1]基础状态预期!N$197:N$235,$C43)),0)</f>
        <v>3.2268123030449978</v>
      </c>
      <c r="N43" s="32">
        <f>IFERROR(IF(求节点([1]基础状态预期!$D$197:$D$235,[1]基础状态预期!O$197:O$235,$C43)&lt;=0,0,求节点([1]基础状态预期!$D$197:$D$235,[1]基础状态预期!O$197:O$235,$C43)),0)</f>
        <v>0</v>
      </c>
      <c r="O43" s="14">
        <f t="shared" si="22"/>
        <v>0</v>
      </c>
      <c r="P43" s="14">
        <f t="shared" si="23"/>
        <v>6</v>
      </c>
      <c r="Q43" s="14">
        <f t="shared" si="24"/>
        <v>10</v>
      </c>
      <c r="R43" s="14">
        <f t="shared" si="25"/>
        <v>43</v>
      </c>
      <c r="S43" s="14">
        <f t="shared" si="26"/>
        <v>50</v>
      </c>
      <c r="T43" s="32">
        <f>IFERROR(IF(求节点([1]基础状态预期!$D$197:$D$235,[1]基础状态预期!P$197:P$235,$C43)&lt;=0,0,求节点([1]基础状态预期!$D$197:$D$235,[1]基础状态预期!P$197:P$235,$C43)),0)</f>
        <v>0</v>
      </c>
      <c r="U43" s="32">
        <f>IFERROR(IF(求节点([1]基础状态预期!$D$197:$D$235,[1]基础状态预期!Q$197:Q$235,$C43)&lt;=0,0,求节点([1]基础状态预期!$D$197:$D$235,[1]基础状态预期!Q$197:Q$235,$C43)),0)</f>
        <v>0</v>
      </c>
      <c r="V43" s="32">
        <f>IFERROR(IF(求节点([1]基础状态预期!$D$197:$D$235,[1]基础状态预期!R$197:R$235,$C43)&lt;=0,0,求节点([1]基础状态预期!$D$197:$D$235,[1]基础状态预期!R$197:R$235,$C43)),0)</f>
        <v>0</v>
      </c>
      <c r="W43" s="32">
        <f>IFERROR(IF(求节点([1]基础状态预期!$D$197:$D$235,[1]基础状态预期!S$197:S$235,$C43)&lt;=0,0,求节点([1]基础状态预期!$D$197:$D$235,[1]基础状态预期!S$197:S$235,$C43)),0)</f>
        <v>1.52</v>
      </c>
      <c r="X43" s="32">
        <f>IFERROR(IF(求节点([1]基础状态预期!$D$197:$D$235,[1]基础状态预期!T$197:T$235,$C43)&lt;=0,0,求节点([1]基础状态预期!$D$197:$D$235,[1]基础状态预期!T$197:T$235,$C43)),0)</f>
        <v>0</v>
      </c>
      <c r="Y43" s="32">
        <f>IFERROR(IF(求节点([1]基础状态预期!$D$197:$D$235,[1]基础状态预期!U$197:U$235,$C43)&lt;=0,0,求节点([1]基础状态预期!$D$197:$D$235,[1]基础状态预期!U$197:U$235,$C43)),0)</f>
        <v>0</v>
      </c>
      <c r="Z43" s="32">
        <f>IFERROR(IF(求节点([1]基础状态预期!$D$197:$D$235,[1]基础状态预期!V$197:V$235,$C43)&lt;=0,0,求节点([1]基础状态预期!$D$197:$D$235,[1]基础状态预期!V$197:V$235,$C43)),0)</f>
        <v>0</v>
      </c>
      <c r="AA43" s="32">
        <f>IFERROR(IF(求节点([1]基础状态预期!$D$197:$D$235,[1]基础状态预期!W$197:W$235,$C43)&lt;=0,0,求节点([1]基础状态预期!$D$197:$D$235,[1]基础状态预期!W$197:W$235,$C43)),0)</f>
        <v>0</v>
      </c>
      <c r="AB43" s="32">
        <f>IFERROR(IF(求节点([1]基础状态预期!$D$197:$D$235,[1]基础状态预期!X$197:X$235,$C43)&lt;=0,0,求节点([1]基础状态预期!$D$197:$D$235,[1]基础状态预期!X$197:X$235,$C43)),0)</f>
        <v>76</v>
      </c>
      <c r="AC43" s="32">
        <f>IFERROR(IF(求节点([1]基础状态预期!$D$197:$D$235,[1]基础状态预期!Y$197:Y$235,$C43)&lt;=0,0,求节点([1]基础状态预期!$D$197:$D$235,[1]基础状态预期!Y$197:Y$235,$C43)),0)</f>
        <v>0</v>
      </c>
      <c r="AD43" s="32">
        <f>IFERROR(IF(求节点([1]基础状态预期!$D$197:$D$235,[1]基础状态预期!Z$197:Z$235,$C43)&lt;=0,0,求节点([1]基础状态预期!$D$197:$D$235,[1]基础状态预期!Z$197:Z$235,$C43)),0)</f>
        <v>0</v>
      </c>
      <c r="AE43" s="32">
        <f>IFERROR(IF(求节点([1]基础状态预期!$D$197:$D$235,[1]基础状态预期!AA$197:AA$235,$C43)&lt;=0,0,求节点([1]基础状态预期!$D$197:$D$235,[1]基础状态预期!AA$197:AA$235,$C43)),0)</f>
        <v>0</v>
      </c>
      <c r="AF43" s="32">
        <f>IFERROR(IF(求节点([1]基础状态预期!$D$197:$D$235,[1]基础状态预期!AB$197:AB$235,$C43)&lt;=0,0,求节点([1]基础状态预期!$D$197:$D$235,[1]基础状态预期!AB$197:AB$235,$C43)),0)</f>
        <v>0</v>
      </c>
      <c r="AG43" s="32">
        <f>IFERROR(IF(求节点([1]基础状态预期!$D$197:$D$235,[1]基础状态预期!AC$197:AC$235,$C43)&lt;=0,0,求节点([1]基础状态预期!$D$197:$D$235,[1]基础状态预期!AC$197:AC$235,$C43)),0)</f>
        <v>2</v>
      </c>
      <c r="AH43" s="32">
        <f>IFERROR(IF(求节点([1]基础状态预期!$D$197:$D$235,[1]基础状态预期!AD$197:AD$235,$C43)&lt;=0,0,求节点([1]基础状态预期!$D$197:$D$235,[1]基础状态预期!AD$197:AD$235,$C43)),0)</f>
        <v>0</v>
      </c>
      <c r="AI43" s="14">
        <f t="shared" si="14"/>
        <v>0</v>
      </c>
      <c r="AJ43" s="14">
        <f t="shared" si="14"/>
        <v>0</v>
      </c>
      <c r="AK43" s="14">
        <f t="shared" si="14"/>
        <v>0</v>
      </c>
      <c r="AL43" s="14">
        <f t="shared" si="14"/>
        <v>30</v>
      </c>
      <c r="AM43" s="14">
        <f t="shared" si="14"/>
        <v>0</v>
      </c>
      <c r="AN43" s="14">
        <v>0</v>
      </c>
      <c r="AO43" s="14">
        <f>IFERROR(IF(求节点([1]各r阵容卡情况!$F$103:$F$119,[1]各r阵容卡情况!G$103:G$119,$C43)&lt;=0,0,求节点([1]各r阵容卡情况!$F$103:$F$119,[1]各r阵容卡情况!G$103:G$119,$C43)),0)</f>
        <v>0.93476739285522381</v>
      </c>
      <c r="AP43" s="14">
        <f>IFERROR(IF(求节点([1]各r阵容卡情况!$F$103:$F$119,[1]各r阵容卡情况!H$103:H$119,$C43)&lt;=0,0,求节点([1]各r阵容卡情况!$F$103:$F$119,[1]各r阵容卡情况!H$103:H$119,$C43)),0)</f>
        <v>7.6884108690482584</v>
      </c>
      <c r="AQ43" s="14">
        <f>IFERROR(IF(求节点([1]各r阵容卡情况!$F$103:$F$119,[1]各r阵容卡情况!I$103:I$119,$C43)&lt;=0,0,求节点([1]各r阵容卡情况!$F$103:$F$119,[1]各r阵容卡情况!I$103:I$119,$C43)),0)</f>
        <v>10.130465214289552</v>
      </c>
      <c r="AR43" s="14">
        <f>IFERROR(IF(求节点([1]各r阵容卡情况!$F$103:$F$119,[1]各r阵容卡情况!J$103:J$119,$C43)&lt;=0,0,求节点([1]各r阵容卡情况!$F$103:$F$119,[1]各r阵容卡情况!J$103:J$119,$C43)),0)</f>
        <v>0</v>
      </c>
      <c r="AS43" s="14">
        <v>0</v>
      </c>
      <c r="AT43" s="14">
        <f>IFERROR(IF(求节点([1]各r阵容卡情况!$F$103:$F$119,[1]各r阵容卡情况!K$103:K$119,$C43)&lt;=0,0,求节点([1]各r阵容卡情况!$F$103:$F$119,[1]各r阵容卡情况!K$103:K$119,$C43)),0)</f>
        <v>3</v>
      </c>
      <c r="AU43" s="14">
        <f>IFERROR(IF(求节点([1]各r阵容卡情况!$F$103:$F$119,[1]各r阵容卡情况!L$103:L$119,$C43)&lt;=0,0,求节点([1]各r阵容卡情况!$F$103:$F$119,[1]各r阵容卡情况!L$103:L$119,$C43)),0)</f>
        <v>6</v>
      </c>
      <c r="AV43" s="14">
        <f>IFERROR(IF(求节点([1]各r阵容卡情况!$F$103:$F$119,[1]各r阵容卡情况!M$103:M$119,$C43)&lt;=0,0,求节点([1]各r阵容卡情况!$F$103:$F$119,[1]各r阵容卡情况!M$103:M$119,$C43)),0)</f>
        <v>3.2268123030449978</v>
      </c>
      <c r="AW43" s="14">
        <f>IFERROR(IF(求节点([1]各r阵容卡情况!$F$103:$F$119,[1]各r阵容卡情况!N$103:N$119,$C43)&lt;=0,0,求节点([1]各r阵容卡情况!$F$103:$F$119,[1]各r阵容卡情况!N$103:N$119,$C43)),0)</f>
        <v>0</v>
      </c>
      <c r="AX43" s="14">
        <f t="shared" si="15"/>
        <v>0</v>
      </c>
      <c r="AY43" s="14">
        <f t="shared" si="15"/>
        <v>15</v>
      </c>
      <c r="AZ43" s="14">
        <f t="shared" si="15"/>
        <v>40</v>
      </c>
      <c r="BA43" s="14">
        <f t="shared" si="15"/>
        <v>43</v>
      </c>
      <c r="BB43" s="14">
        <f t="shared" si="15"/>
        <v>50</v>
      </c>
      <c r="BC43" s="14">
        <v>0</v>
      </c>
      <c r="BD43" s="14">
        <f>IFERROR(IF(求节点([1]各r阵容卡情况!$F$103:$F$119,[1]各r阵容卡情况!S$103:S$119,$C43)&lt;=0,0,求节点([1]各r阵容卡情况!$F$103:$F$119,[1]各r阵容卡情况!S$103:S$119,$C43)),0)</f>
        <v>1.52</v>
      </c>
      <c r="BE43" s="14">
        <f>IFERROR(IF(求节点([1]各r阵容卡情况!$F$103:$F$119,[1]各r阵容卡情况!T$103:T$119,$C43)&lt;=0,0,求节点([1]各r阵容卡情况!$F$103:$F$119,[1]各r阵容卡情况!T$103:T$119,$C43)),0)</f>
        <v>1.52</v>
      </c>
      <c r="BF43" s="14">
        <f>IFERROR(IF(求节点([1]各r阵容卡情况!$F$103:$F$119,[1]各r阵容卡情况!U$103:U$119,$C43)&lt;=0,0,求节点([1]各r阵容卡情况!$F$103:$F$119,[1]各r阵容卡情况!U$103:U$119,$C43)),0)</f>
        <v>1.52</v>
      </c>
      <c r="BG43" s="14">
        <f>IFERROR(IF(求节点([1]各r阵容卡情况!$F$103:$F$119,[1]各r阵容卡情况!V$103:V$119,$C43)&lt;=0,0,求节点([1]各r阵容卡情况!$F$103:$F$119,[1]各r阵容卡情况!V$103:V$119,$C43)),0)</f>
        <v>1.52</v>
      </c>
      <c r="BH43" s="14">
        <f t="shared" si="27"/>
        <v>10</v>
      </c>
      <c r="BI43" s="14">
        <f t="shared" si="27"/>
        <v>10</v>
      </c>
      <c r="BJ43" s="14">
        <f t="shared" si="17"/>
        <v>38</v>
      </c>
      <c r="BK43" s="14">
        <f t="shared" si="28"/>
        <v>38</v>
      </c>
      <c r="BL43" s="14">
        <f t="shared" si="28"/>
        <v>38</v>
      </c>
      <c r="BM43" s="14">
        <v>0</v>
      </c>
      <c r="BN43" s="14">
        <f>IFERROR(IF(求节点([1]各r阵容卡情况!$F$103:$F$119,[1]各r阵容卡情况!AA$103:AA$119,$C43)&lt;=0,0,求节点([1]各r阵容卡情况!$F$103:$F$119,[1]各r阵容卡情况!AA$103:AA$119,$C43)),0)</f>
        <v>0</v>
      </c>
      <c r="BO43" s="14">
        <f>IFERROR(IF(求节点([1]各r阵容卡情况!$F$103:$F$119,[1]各r阵容卡情况!AB$103:AB$119,$C43)&lt;=0,0,求节点([1]各r阵容卡情况!$F$103:$F$119,[1]各r阵容卡情况!AB$103:AB$119,$C43)),0)</f>
        <v>1.7701607669941808</v>
      </c>
      <c r="BP43" s="14">
        <f>IFERROR(IF(求节点([1]各r阵容卡情况!$F$103:$F$119,[1]各r阵容卡情况!AC$103:AC$119,$C43)&lt;=0,0,求节点([1]各r阵容卡情况!$F$103:$F$119,[1]各r阵容卡情况!AC$103:AC$119,$C43)),0)</f>
        <v>1.8333333333333333</v>
      </c>
      <c r="BQ43" s="14">
        <f>IFERROR(IF(求节点([1]各r阵容卡情况!$F$103:$F$119,[1]各r阵容卡情况!AD$103:AD$119,$C43)&lt;=0,0,求节点([1]各r阵容卡情况!$F$103:$F$119,[1]各r阵容卡情况!AD$103:AD$119,$C43)),0)</f>
        <v>1.8333333333333333</v>
      </c>
      <c r="BR43" s="14">
        <f t="shared" si="19"/>
        <v>0</v>
      </c>
      <c r="BS43" s="14">
        <f t="shared" si="19"/>
        <v>0</v>
      </c>
      <c r="BT43" s="14">
        <f t="shared" si="19"/>
        <v>2</v>
      </c>
      <c r="BU43" s="14">
        <f t="shared" si="19"/>
        <v>10</v>
      </c>
      <c r="BV43" s="14">
        <f t="shared" si="19"/>
        <v>20</v>
      </c>
      <c r="CH43" s="27">
        <f t="shared" si="20"/>
        <v>0</v>
      </c>
      <c r="CI43" s="27">
        <f t="shared" si="20"/>
        <v>0.59813490261252233</v>
      </c>
      <c r="CJ43" s="27">
        <f t="shared" si="20"/>
        <v>4.919626980522505</v>
      </c>
      <c r="CK43" s="27">
        <f t="shared" si="20"/>
        <v>6.4822381168649743</v>
      </c>
      <c r="CL43" s="27">
        <f t="shared" si="20"/>
        <v>0</v>
      </c>
    </row>
    <row r="44" spans="3:90" x14ac:dyDescent="0.15">
      <c r="C44" s="14">
        <v>39</v>
      </c>
      <c r="D44" s="14">
        <v>18</v>
      </c>
      <c r="E44" s="32">
        <f>IFERROR(IF(求节点([1]基础状态预期!$D$197:$D$235,[1]基础状态预期!F$197:F$235,$C44)&lt;=0,0,求节点([1]基础状态预期!$D$197:$D$235,[1]基础状态预期!F$197:F$235,$C44)),0)</f>
        <v>0</v>
      </c>
      <c r="F44" s="32">
        <f>IFERROR(IF(求节点([1]基础状态预期!$D$197:$D$235,[1]基础状态预期!G$197:G$235,$C44)&lt;=0,0,求节点([1]基础状态预期!$D$197:$D$235,[1]基础状态预期!G$197:G$235,$C44)),0)</f>
        <v>0</v>
      </c>
      <c r="G44" s="32">
        <f>IFERROR(IF(求节点([1]基础状态预期!$D$197:$D$235,[1]基础状态预期!H$197:H$235,$C44)&lt;=0,0,求节点([1]基础状态预期!$D$197:$D$235,[1]基础状态预期!H$197:H$235,$C44)),0)</f>
        <v>0</v>
      </c>
      <c r="H44" s="32">
        <f>IFERROR(IF(求节点([1]基础状态预期!$D$197:$D$235,[1]基础状态预期!I$197:I$235,$C44)&lt;=0,0,求节点([1]基础状态预期!$D$197:$D$235,[1]基础状态预期!I$197:I$235,$C44)),0)</f>
        <v>6</v>
      </c>
      <c r="I44" s="32">
        <f>IFERROR(IF(求节点([1]基础状态预期!$D$197:$D$235,[1]基础状态预期!J$197:J$235,$C44)&lt;=0,0,求节点([1]基础状态预期!$D$197:$D$235,[1]基础状态预期!J$197:J$235,$C44)),0)</f>
        <v>0</v>
      </c>
      <c r="J44" s="32">
        <f>IFERROR(IF(求节点([1]基础状态预期!$D$197:$D$235,[1]基础状态预期!K$197:K$235,$C44)&lt;=0,0,求节点([1]基础状态预期!$D$197:$D$235,[1]基础状态预期!K$197:K$235,$C44)),0)</f>
        <v>0</v>
      </c>
      <c r="K44" s="32">
        <f>IFERROR(IF(求节点([1]基础状态预期!$D$197:$D$235,[1]基础状态预期!L$197:L$235,$C44)&lt;=0,0,求节点([1]基础状态预期!$D$197:$D$235,[1]基础状态预期!L$197:L$235,$C44)),0)</f>
        <v>0</v>
      </c>
      <c r="L44" s="32">
        <f>IFERROR(IF(求节点([1]基础状态预期!$D$197:$D$235,[1]基础状态预期!M$197:M$235,$C44)&lt;=0,0,求节点([1]基础状态预期!$D$197:$D$235,[1]基础状态预期!M$197:M$235,$C44)),0)</f>
        <v>0</v>
      </c>
      <c r="M44" s="32">
        <f>IFERROR(IF(求节点([1]基础状态预期!$D$197:$D$235,[1]基础状态预期!N$197:N$235,$C44)&lt;=0,0,求节点([1]基础状态预期!$D$197:$D$235,[1]基础状态预期!N$197:N$235,$C44)),0)</f>
        <v>3.3854235547164211</v>
      </c>
      <c r="N44" s="32">
        <f>IFERROR(IF(求节点([1]基础状态预期!$D$197:$D$235,[1]基础状态预期!O$197:O$235,$C44)&lt;=0,0,求节点([1]基础状态预期!$D$197:$D$235,[1]基础状态预期!O$197:O$235,$C44)),0)</f>
        <v>0</v>
      </c>
      <c r="O44" s="14">
        <f t="shared" si="22"/>
        <v>0</v>
      </c>
      <c r="P44" s="14">
        <f t="shared" si="23"/>
        <v>6</v>
      </c>
      <c r="Q44" s="14">
        <f t="shared" si="24"/>
        <v>10</v>
      </c>
      <c r="R44" s="14">
        <f t="shared" si="25"/>
        <v>43</v>
      </c>
      <c r="S44" s="14">
        <f t="shared" si="26"/>
        <v>50</v>
      </c>
      <c r="T44" s="32">
        <f>IFERROR(IF(求节点([1]基础状态预期!$D$197:$D$235,[1]基础状态预期!P$197:P$235,$C44)&lt;=0,0,求节点([1]基础状态预期!$D$197:$D$235,[1]基础状态预期!P$197:P$235,$C44)),0)</f>
        <v>0</v>
      </c>
      <c r="U44" s="32">
        <f>IFERROR(IF(求节点([1]基础状态预期!$D$197:$D$235,[1]基础状态预期!Q$197:Q$235,$C44)&lt;=0,0,求节点([1]基础状态预期!$D$197:$D$235,[1]基础状态预期!Q$197:Q$235,$C44)),0)</f>
        <v>0</v>
      </c>
      <c r="V44" s="32">
        <f>IFERROR(IF(求节点([1]基础状态预期!$D$197:$D$235,[1]基础状态预期!R$197:R$235,$C44)&lt;=0,0,求节点([1]基础状态预期!$D$197:$D$235,[1]基础状态预期!R$197:R$235,$C44)),0)</f>
        <v>0</v>
      </c>
      <c r="W44" s="32">
        <f>IFERROR(IF(求节点([1]基础状态预期!$D$197:$D$235,[1]基础状态预期!S$197:S$235,$C44)&lt;=0,0,求节点([1]基础状态预期!$D$197:$D$235,[1]基础状态预期!S$197:S$235,$C44)),0)</f>
        <v>1.56</v>
      </c>
      <c r="X44" s="32">
        <f>IFERROR(IF(求节点([1]基础状态预期!$D$197:$D$235,[1]基础状态预期!T$197:T$235,$C44)&lt;=0,0,求节点([1]基础状态预期!$D$197:$D$235,[1]基础状态预期!T$197:T$235,$C44)),0)</f>
        <v>0</v>
      </c>
      <c r="Y44" s="32">
        <f>IFERROR(IF(求节点([1]基础状态预期!$D$197:$D$235,[1]基础状态预期!U$197:U$235,$C44)&lt;=0,0,求节点([1]基础状态预期!$D$197:$D$235,[1]基础状态预期!U$197:U$235,$C44)),0)</f>
        <v>0</v>
      </c>
      <c r="Z44" s="32">
        <f>IFERROR(IF(求节点([1]基础状态预期!$D$197:$D$235,[1]基础状态预期!V$197:V$235,$C44)&lt;=0,0,求节点([1]基础状态预期!$D$197:$D$235,[1]基础状态预期!V$197:V$235,$C44)),0)</f>
        <v>0</v>
      </c>
      <c r="AA44" s="32">
        <f>IFERROR(IF(求节点([1]基础状态预期!$D$197:$D$235,[1]基础状态预期!W$197:W$235,$C44)&lt;=0,0,求节点([1]基础状态预期!$D$197:$D$235,[1]基础状态预期!W$197:W$235,$C44)),0)</f>
        <v>0</v>
      </c>
      <c r="AB44" s="32">
        <f>IFERROR(IF(求节点([1]基础状态预期!$D$197:$D$235,[1]基础状态预期!X$197:X$235,$C44)&lt;=0,0,求节点([1]基础状态预期!$D$197:$D$235,[1]基础状态预期!X$197:X$235,$C44)),0)</f>
        <v>78</v>
      </c>
      <c r="AC44" s="32">
        <f>IFERROR(IF(求节点([1]基础状态预期!$D$197:$D$235,[1]基础状态预期!Y$197:Y$235,$C44)&lt;=0,0,求节点([1]基础状态预期!$D$197:$D$235,[1]基础状态预期!Y$197:Y$235,$C44)),0)</f>
        <v>0</v>
      </c>
      <c r="AD44" s="32">
        <f>IFERROR(IF(求节点([1]基础状态预期!$D$197:$D$235,[1]基础状态预期!Z$197:Z$235,$C44)&lt;=0,0,求节点([1]基础状态预期!$D$197:$D$235,[1]基础状态预期!Z$197:Z$235,$C44)),0)</f>
        <v>0</v>
      </c>
      <c r="AE44" s="32">
        <f>IFERROR(IF(求节点([1]基础状态预期!$D$197:$D$235,[1]基础状态预期!AA$197:AA$235,$C44)&lt;=0,0,求节点([1]基础状态预期!$D$197:$D$235,[1]基础状态预期!AA$197:AA$235,$C44)),0)</f>
        <v>0</v>
      </c>
      <c r="AF44" s="32">
        <f>IFERROR(IF(求节点([1]基础状态预期!$D$197:$D$235,[1]基础状态预期!AB$197:AB$235,$C44)&lt;=0,0,求节点([1]基础状态预期!$D$197:$D$235,[1]基础状态预期!AB$197:AB$235,$C44)),0)</f>
        <v>0</v>
      </c>
      <c r="AG44" s="32">
        <f>IFERROR(IF(求节点([1]基础状态预期!$D$197:$D$235,[1]基础状态预期!AC$197:AC$235,$C44)&lt;=0,0,求节点([1]基础状态预期!$D$197:$D$235,[1]基础状态预期!AC$197:AC$235,$C44)),0)</f>
        <v>2</v>
      </c>
      <c r="AH44" s="32">
        <f>IFERROR(IF(求节点([1]基础状态预期!$D$197:$D$235,[1]基础状态预期!AD$197:AD$235,$C44)&lt;=0,0,求节点([1]基础状态预期!$D$197:$D$235,[1]基础状态预期!AD$197:AD$235,$C44)),0)</f>
        <v>0</v>
      </c>
      <c r="AI44" s="14">
        <f t="shared" si="14"/>
        <v>0</v>
      </c>
      <c r="AJ44" s="14">
        <f t="shared" si="14"/>
        <v>0</v>
      </c>
      <c r="AK44" s="14">
        <f t="shared" si="14"/>
        <v>0</v>
      </c>
      <c r="AL44" s="14">
        <f t="shared" si="14"/>
        <v>30</v>
      </c>
      <c r="AM44" s="14">
        <f t="shared" si="14"/>
        <v>0</v>
      </c>
      <c r="AN44" s="14">
        <v>0</v>
      </c>
      <c r="AO44" s="14">
        <f>IFERROR(IF(求节点([1]各r阵容卡情况!$F$103:$F$119,[1]各r阵容卡情况!G$103:G$119,$C44)&lt;=0,0,求节点([1]各r阵容卡情况!$F$103:$F$119,[1]各r阵容卡情况!G$103:G$119,$C44)),0)</f>
        <v>0</v>
      </c>
      <c r="AP44" s="14">
        <f>IFERROR(IF(求节点([1]各r阵容卡情况!$F$103:$F$119,[1]各r阵容卡情况!H$103:H$119,$C44)&lt;=0,0,求节点([1]各r阵容卡情况!$F$103:$F$119,[1]各r阵容卡情况!H$103:H$119,$C44)),0)</f>
        <v>8</v>
      </c>
      <c r="AQ44" s="14">
        <f>IFERROR(IF(求节点([1]各r阵容卡情况!$F$103:$F$119,[1]各r阵容卡情况!I$103:I$119,$C44)&lt;=0,0,求节点([1]各r阵容卡情况!$F$103:$F$119,[1]各r阵容卡情况!I$103:I$119,$C44)),0)</f>
        <v>12.15919901731462</v>
      </c>
      <c r="AR44" s="14">
        <f>IFERROR(IF(求节点([1]各r阵容卡情况!$F$103:$F$119,[1]各r阵容卡情况!J$103:J$119,$C44)&lt;=0,0,求节点([1]各r阵容卡情况!$F$103:$F$119,[1]各r阵容卡情况!J$103:J$119,$C44)),0)</f>
        <v>0</v>
      </c>
      <c r="AS44" s="14">
        <v>0</v>
      </c>
      <c r="AT44" s="14">
        <f>IFERROR(IF(求节点([1]各r阵容卡情况!$F$103:$F$119,[1]各r阵容卡情况!K$103:K$119,$C44)&lt;=0,0,求节点([1]各r阵容卡情况!$F$103:$F$119,[1]各r阵容卡情况!K$103:K$119,$C44)),0)</f>
        <v>3</v>
      </c>
      <c r="AU44" s="14">
        <f>IFERROR(IF(求节点([1]各r阵容卡情况!$F$103:$F$119,[1]各r阵容卡情况!L$103:L$119,$C44)&lt;=0,0,求节点([1]各r阵容卡情况!$F$103:$F$119,[1]各r阵容卡情况!L$103:L$119,$C44)),0)</f>
        <v>6</v>
      </c>
      <c r="AV44" s="14">
        <f>IFERROR(IF(求节点([1]各r阵容卡情况!$F$103:$F$119,[1]各r阵容卡情况!M$103:M$119,$C44)&lt;=0,0,求节点([1]各r阵容卡情况!$F$103:$F$119,[1]各r阵容卡情况!M$103:M$119,$C44)),0)</f>
        <v>3.3854235547164211</v>
      </c>
      <c r="AW44" s="14">
        <f>IFERROR(IF(求节点([1]各r阵容卡情况!$F$103:$F$119,[1]各r阵容卡情况!N$103:N$119,$C44)&lt;=0,0,求节点([1]各r阵容卡情况!$F$103:$F$119,[1]各r阵容卡情况!N$103:N$119,$C44)),0)</f>
        <v>0</v>
      </c>
      <c r="AX44" s="14">
        <f t="shared" si="15"/>
        <v>0</v>
      </c>
      <c r="AY44" s="14">
        <f t="shared" si="15"/>
        <v>15</v>
      </c>
      <c r="AZ44" s="14">
        <f t="shared" si="15"/>
        <v>40</v>
      </c>
      <c r="BA44" s="14">
        <f t="shared" si="15"/>
        <v>43</v>
      </c>
      <c r="BB44" s="14">
        <f t="shared" si="15"/>
        <v>50</v>
      </c>
      <c r="BC44" s="14">
        <v>0</v>
      </c>
      <c r="BD44" s="14">
        <f>IFERROR(IF(求节点([1]各r阵容卡情况!$F$103:$F$119,[1]各r阵容卡情况!S$103:S$119,$C44)&lt;=0,0,求节点([1]各r阵容卡情况!$F$103:$F$119,[1]各r阵容卡情况!S$103:S$119,$C44)),0)</f>
        <v>1.56</v>
      </c>
      <c r="BE44" s="14">
        <f>IFERROR(IF(求节点([1]各r阵容卡情况!$F$103:$F$119,[1]各r阵容卡情况!T$103:T$119,$C44)&lt;=0,0,求节点([1]各r阵容卡情况!$F$103:$F$119,[1]各r阵容卡情况!T$103:T$119,$C44)),0)</f>
        <v>1.56</v>
      </c>
      <c r="BF44" s="14">
        <f>IFERROR(IF(求节点([1]各r阵容卡情况!$F$103:$F$119,[1]各r阵容卡情况!U$103:U$119,$C44)&lt;=0,0,求节点([1]各r阵容卡情况!$F$103:$F$119,[1]各r阵容卡情况!U$103:U$119,$C44)),0)</f>
        <v>1.56</v>
      </c>
      <c r="BG44" s="14">
        <f>IFERROR(IF(求节点([1]各r阵容卡情况!$F$103:$F$119,[1]各r阵容卡情况!V$103:V$119,$C44)&lt;=0,0,求节点([1]各r阵容卡情况!$F$103:$F$119,[1]各r阵容卡情况!V$103:V$119,$C44)),0)</f>
        <v>1.56</v>
      </c>
      <c r="BH44" s="14">
        <f t="shared" si="27"/>
        <v>10</v>
      </c>
      <c r="BI44" s="14">
        <f t="shared" si="27"/>
        <v>10</v>
      </c>
      <c r="BJ44" s="14">
        <f t="shared" si="17"/>
        <v>39</v>
      </c>
      <c r="BK44" s="14">
        <f t="shared" si="28"/>
        <v>39</v>
      </c>
      <c r="BL44" s="14">
        <f t="shared" si="28"/>
        <v>39</v>
      </c>
      <c r="BM44" s="14">
        <v>0</v>
      </c>
      <c r="BN44" s="14">
        <f>IFERROR(IF(求节点([1]各r阵容卡情况!$F$103:$F$119,[1]各r阵容卡情况!AA$103:AA$119,$C44)&lt;=0,0,求节点([1]各r阵容卡情况!$F$103:$F$119,[1]各r阵容卡情况!AA$103:AA$119,$C44)),0)</f>
        <v>0</v>
      </c>
      <c r="BO44" s="14">
        <f>IFERROR(IF(求节点([1]各r阵容卡情况!$F$103:$F$119,[1]各r阵容卡情况!AB$103:AB$119,$C44)&lt;=0,0,求节点([1]各r阵容卡情况!$F$103:$F$119,[1]各r阵容卡情况!AB$103:AB$119,$C44)),0)</f>
        <v>1.9039799754328655</v>
      </c>
      <c r="BP44" s="14">
        <f>IFERROR(IF(求节点([1]各r阵容卡情况!$F$103:$F$119,[1]各r阵容卡情况!AC$103:AC$119,$C44)&lt;=0,0,求节点([1]各r阵容卡情况!$F$103:$F$119,[1]各r阵容卡情况!AC$103:AC$119,$C44)),0)</f>
        <v>1.9758325260537175</v>
      </c>
      <c r="BQ44" s="14">
        <f>IFERROR(IF(求节点([1]各r阵容卡情况!$F$103:$F$119,[1]各r阵容卡情况!AD$103:AD$119,$C44)&lt;=0,0,求节点([1]各r阵容卡情况!$F$103:$F$119,[1]各r阵容卡情况!AD$103:AD$119,$C44)),0)</f>
        <v>1.9758325260537175</v>
      </c>
      <c r="BR44" s="14">
        <f t="shared" si="19"/>
        <v>0</v>
      </c>
      <c r="BS44" s="14">
        <f t="shared" si="19"/>
        <v>0</v>
      </c>
      <c r="BT44" s="14">
        <f t="shared" si="19"/>
        <v>2</v>
      </c>
      <c r="BU44" s="14">
        <f t="shared" si="19"/>
        <v>10</v>
      </c>
      <c r="BV44" s="14">
        <f t="shared" si="19"/>
        <v>20</v>
      </c>
      <c r="CH44" s="27">
        <f t="shared" si="20"/>
        <v>0</v>
      </c>
      <c r="CI44" s="27">
        <f t="shared" si="20"/>
        <v>0</v>
      </c>
      <c r="CJ44" s="27">
        <f t="shared" si="20"/>
        <v>4.7620939660125456</v>
      </c>
      <c r="CK44" s="27">
        <f t="shared" si="20"/>
        <v>7.2379060339874544</v>
      </c>
      <c r="CL44" s="27">
        <f t="shared" si="20"/>
        <v>0</v>
      </c>
    </row>
    <row r="45" spans="3:90" x14ac:dyDescent="0.15">
      <c r="C45" s="14">
        <v>40</v>
      </c>
      <c r="D45" s="14">
        <v>19</v>
      </c>
      <c r="E45" s="32">
        <f>IFERROR(IF(求节点([1]基础状态预期!$D$197:$D$235,[1]基础状态预期!F$197:F$235,$C45)&lt;=0,0,求节点([1]基础状态预期!$D$197:$D$235,[1]基础状态预期!F$197:F$235,$C45)),0)</f>
        <v>0</v>
      </c>
      <c r="F45" s="32">
        <f>IFERROR(IF(求节点([1]基础状态预期!$D$197:$D$235,[1]基础状态预期!G$197:G$235,$C45)&lt;=0,0,求节点([1]基础状态预期!$D$197:$D$235,[1]基础状态预期!G$197:G$235,$C45)),0)</f>
        <v>0</v>
      </c>
      <c r="G45" s="32">
        <f>IFERROR(IF(求节点([1]基础状态预期!$D$197:$D$235,[1]基础状态预期!H$197:H$235,$C45)&lt;=0,0,求节点([1]基础状态预期!$D$197:$D$235,[1]基础状态预期!H$197:H$235,$C45)),0)</f>
        <v>0</v>
      </c>
      <c r="H45" s="32">
        <f>IFERROR(IF(求节点([1]基础状态预期!$D$197:$D$235,[1]基础状态预期!I$197:I$235,$C45)&lt;=0,0,求节点([1]基础状态预期!$D$197:$D$235,[1]基础状态预期!I$197:I$235,$C45)),0)</f>
        <v>6</v>
      </c>
      <c r="I45" s="32">
        <f>IFERROR(IF(求节点([1]基础状态预期!$D$197:$D$235,[1]基础状态预期!J$197:J$235,$C45)&lt;=0,0,求节点([1]基础状态预期!$D$197:$D$235,[1]基础状态预期!J$197:J$235,$C45)),0)</f>
        <v>0</v>
      </c>
      <c r="J45" s="32">
        <f>IFERROR(IF(求节点([1]基础状态预期!$D$197:$D$235,[1]基础状态预期!K$197:K$235,$C45)&lt;=0,0,求节点([1]基础状态预期!$D$197:$D$235,[1]基础状态预期!K$197:K$235,$C45)),0)</f>
        <v>0</v>
      </c>
      <c r="K45" s="32">
        <f>IFERROR(IF(求节点([1]基础状态预期!$D$197:$D$235,[1]基础状态预期!L$197:L$235,$C45)&lt;=0,0,求节点([1]基础状态预期!$D$197:$D$235,[1]基础状态预期!L$197:L$235,$C45)),0)</f>
        <v>0</v>
      </c>
      <c r="L45" s="32">
        <f>IFERROR(IF(求节点([1]基础状态预期!$D$197:$D$235,[1]基础状态预期!M$197:M$235,$C45)&lt;=0,0,求节点([1]基础状态预期!$D$197:$D$235,[1]基础状态预期!M$197:M$235,$C45)),0)</f>
        <v>0</v>
      </c>
      <c r="M45" s="32">
        <f>IFERROR(IF(求节点([1]基础状态预期!$D$197:$D$235,[1]基础状态预期!N$197:N$235,$C45)&lt;=0,0,求节点([1]基础状态预期!$D$197:$D$235,[1]基础状态预期!N$197:N$235,$C45)),0)</f>
        <v>3.5437807850067693</v>
      </c>
      <c r="N45" s="32">
        <f>IFERROR(IF(求节点([1]基础状态预期!$D$197:$D$235,[1]基础状态预期!O$197:O$235,$C45)&lt;=0,0,求节点([1]基础状态预期!$D$197:$D$235,[1]基础状态预期!O$197:O$235,$C45)),0)</f>
        <v>0</v>
      </c>
      <c r="O45" s="14">
        <f t="shared" si="22"/>
        <v>0</v>
      </c>
      <c r="P45" s="14">
        <f t="shared" si="23"/>
        <v>6</v>
      </c>
      <c r="Q45" s="14">
        <f t="shared" si="24"/>
        <v>10</v>
      </c>
      <c r="R45" s="14">
        <f t="shared" si="25"/>
        <v>43</v>
      </c>
      <c r="S45" s="14">
        <f t="shared" si="26"/>
        <v>50</v>
      </c>
      <c r="T45" s="32">
        <f>IFERROR(IF(求节点([1]基础状态预期!$D$197:$D$235,[1]基础状态预期!P$197:P$235,$C45)&lt;=0,0,求节点([1]基础状态预期!$D$197:$D$235,[1]基础状态预期!P$197:P$235,$C45)),0)</f>
        <v>0</v>
      </c>
      <c r="U45" s="32">
        <f>IFERROR(IF(求节点([1]基础状态预期!$D$197:$D$235,[1]基础状态预期!Q$197:Q$235,$C45)&lt;=0,0,求节点([1]基础状态预期!$D$197:$D$235,[1]基础状态预期!Q$197:Q$235,$C45)),0)</f>
        <v>0</v>
      </c>
      <c r="V45" s="32">
        <f>IFERROR(IF(求节点([1]基础状态预期!$D$197:$D$235,[1]基础状态预期!R$197:R$235,$C45)&lt;=0,0,求节点([1]基础状态预期!$D$197:$D$235,[1]基础状态预期!R$197:R$235,$C45)),0)</f>
        <v>0</v>
      </c>
      <c r="W45" s="32">
        <f>IFERROR(IF(求节点([1]基础状态预期!$D$197:$D$235,[1]基础状态预期!S$197:S$235,$C45)&lt;=0,0,求节点([1]基础状态预期!$D$197:$D$235,[1]基础状态预期!S$197:S$235,$C45)),0)</f>
        <v>1.6</v>
      </c>
      <c r="X45" s="32">
        <f>IFERROR(IF(求节点([1]基础状态预期!$D$197:$D$235,[1]基础状态预期!T$197:T$235,$C45)&lt;=0,0,求节点([1]基础状态预期!$D$197:$D$235,[1]基础状态预期!T$197:T$235,$C45)),0)</f>
        <v>0</v>
      </c>
      <c r="Y45" s="32">
        <f>IFERROR(IF(求节点([1]基础状态预期!$D$197:$D$235,[1]基础状态预期!U$197:U$235,$C45)&lt;=0,0,求节点([1]基础状态预期!$D$197:$D$235,[1]基础状态预期!U$197:U$235,$C45)),0)</f>
        <v>0</v>
      </c>
      <c r="Z45" s="32">
        <f>IFERROR(IF(求节点([1]基础状态预期!$D$197:$D$235,[1]基础状态预期!V$197:V$235,$C45)&lt;=0,0,求节点([1]基础状态预期!$D$197:$D$235,[1]基础状态预期!V$197:V$235,$C45)),0)</f>
        <v>0</v>
      </c>
      <c r="AA45" s="32">
        <f>IFERROR(IF(求节点([1]基础状态预期!$D$197:$D$235,[1]基础状态预期!W$197:W$235,$C45)&lt;=0,0,求节点([1]基础状态预期!$D$197:$D$235,[1]基础状态预期!W$197:W$235,$C45)),0)</f>
        <v>0</v>
      </c>
      <c r="AB45" s="32">
        <f>IFERROR(IF(求节点([1]基础状态预期!$D$197:$D$235,[1]基础状态预期!X$197:X$235,$C45)&lt;=0,0,求节点([1]基础状态预期!$D$197:$D$235,[1]基础状态预期!X$197:X$235,$C45)),0)</f>
        <v>80</v>
      </c>
      <c r="AC45" s="32">
        <f>IFERROR(IF(求节点([1]基础状态预期!$D$197:$D$235,[1]基础状态预期!Y$197:Y$235,$C45)&lt;=0,0,求节点([1]基础状态预期!$D$197:$D$235,[1]基础状态预期!Y$197:Y$235,$C45)),0)</f>
        <v>0</v>
      </c>
      <c r="AD45" s="32">
        <f>IFERROR(IF(求节点([1]基础状态预期!$D$197:$D$235,[1]基础状态预期!Z$197:Z$235,$C45)&lt;=0,0,求节点([1]基础状态预期!$D$197:$D$235,[1]基础状态预期!Z$197:Z$235,$C45)),0)</f>
        <v>0</v>
      </c>
      <c r="AE45" s="32">
        <f>IFERROR(IF(求节点([1]基础状态预期!$D$197:$D$235,[1]基础状态预期!AA$197:AA$235,$C45)&lt;=0,0,求节点([1]基础状态预期!$D$197:$D$235,[1]基础状态预期!AA$197:AA$235,$C45)),0)</f>
        <v>0</v>
      </c>
      <c r="AF45" s="32">
        <f>IFERROR(IF(求节点([1]基础状态预期!$D$197:$D$235,[1]基础状态预期!AB$197:AB$235,$C45)&lt;=0,0,求节点([1]基础状态预期!$D$197:$D$235,[1]基础状态预期!AB$197:AB$235,$C45)),0)</f>
        <v>0</v>
      </c>
      <c r="AG45" s="32">
        <f>IFERROR(IF(求节点([1]基础状态预期!$D$197:$D$235,[1]基础状态预期!AC$197:AC$235,$C45)&lt;=0,0,求节点([1]基础状态预期!$D$197:$D$235,[1]基础状态预期!AC$197:AC$235,$C45)),0)</f>
        <v>2</v>
      </c>
      <c r="AH45" s="32">
        <f>IFERROR(IF(求节点([1]基础状态预期!$D$197:$D$235,[1]基础状态预期!AD$197:AD$235,$C45)&lt;=0,0,求节点([1]基础状态预期!$D$197:$D$235,[1]基础状态预期!AD$197:AD$235,$C45)),0)</f>
        <v>0</v>
      </c>
      <c r="AI45" s="14">
        <f t="shared" si="14"/>
        <v>0</v>
      </c>
      <c r="AJ45" s="14">
        <f t="shared" si="14"/>
        <v>0</v>
      </c>
      <c r="AK45" s="14">
        <f t="shared" si="14"/>
        <v>0</v>
      </c>
      <c r="AL45" s="14">
        <f t="shared" si="14"/>
        <v>30</v>
      </c>
      <c r="AM45" s="14">
        <f t="shared" si="14"/>
        <v>0</v>
      </c>
      <c r="AN45" s="14">
        <v>0</v>
      </c>
      <c r="AO45" s="14">
        <f>IFERROR(IF(求节点([1]各r阵容卡情况!$F$103:$F$119,[1]各r阵容卡情况!G$103:G$119,$C45)&lt;=0,0,求节点([1]各r阵容卡情况!$F$103:$F$119,[1]各r阵容卡情况!G$103:G$119,$C45)),0)</f>
        <v>0</v>
      </c>
      <c r="AP45" s="14">
        <f>IFERROR(IF(求节点([1]各r阵容卡情况!$F$103:$F$119,[1]各r阵容卡情况!H$103:H$119,$C45)&lt;=0,0,求节点([1]各r阵容卡情况!$F$103:$F$119,[1]各r阵容卡情况!H$103:H$119,$C45)),0)</f>
        <v>8</v>
      </c>
      <c r="AQ45" s="14">
        <f>IFERROR(IF(求节点([1]各r阵容卡情况!$F$103:$F$119,[1]各r阵容卡情况!I$103:I$119,$C45)&lt;=0,0,求节点([1]各r阵容卡情况!$F$103:$F$119,[1]各r阵容卡情况!I$103:I$119,$C45)),0)</f>
        <v>13.213390944005749</v>
      </c>
      <c r="AR45" s="14">
        <f>IFERROR(IF(求节点([1]各r阵容卡情况!$F$103:$F$119,[1]各r阵容卡情况!J$103:J$119,$C45)&lt;=0,0,求节点([1]各r阵容卡情况!$F$103:$F$119,[1]各r阵容卡情况!J$103:J$119,$C45)),0)</f>
        <v>0</v>
      </c>
      <c r="AS45" s="14">
        <v>0</v>
      </c>
      <c r="AT45" s="14">
        <f>IFERROR(IF(求节点([1]各r阵容卡情况!$F$103:$F$119,[1]各r阵容卡情况!K$103:K$119,$C45)&lt;=0,0,求节点([1]各r阵容卡情况!$F$103:$F$119,[1]各r阵容卡情况!K$103:K$119,$C45)),0)</f>
        <v>3</v>
      </c>
      <c r="AU45" s="14">
        <f>IFERROR(IF(求节点([1]各r阵容卡情况!$F$103:$F$119,[1]各r阵容卡情况!L$103:L$119,$C45)&lt;=0,0,求节点([1]各r阵容卡情况!$F$103:$F$119,[1]各r阵容卡情况!L$103:L$119,$C45)),0)</f>
        <v>6</v>
      </c>
      <c r="AV45" s="14">
        <f>IFERROR(IF(求节点([1]各r阵容卡情况!$F$103:$F$119,[1]各r阵容卡情况!M$103:M$119,$C45)&lt;=0,0,求节点([1]各r阵容卡情况!$F$103:$F$119,[1]各r阵容卡情况!M$103:M$119,$C45)),0)</f>
        <v>3.5437807850067693</v>
      </c>
      <c r="AW45" s="14">
        <f>IFERROR(IF(求节点([1]各r阵容卡情况!$F$103:$F$119,[1]各r阵容卡情况!N$103:N$119,$C45)&lt;=0,0,求节点([1]各r阵容卡情况!$F$103:$F$119,[1]各r阵容卡情况!N$103:N$119,$C45)),0)</f>
        <v>0</v>
      </c>
      <c r="AX45" s="14">
        <f t="shared" si="15"/>
        <v>0</v>
      </c>
      <c r="AY45" s="14">
        <f t="shared" si="15"/>
        <v>15</v>
      </c>
      <c r="AZ45" s="14">
        <f t="shared" si="15"/>
        <v>40</v>
      </c>
      <c r="BA45" s="14">
        <f t="shared" si="15"/>
        <v>43</v>
      </c>
      <c r="BB45" s="14">
        <f t="shared" si="15"/>
        <v>50</v>
      </c>
      <c r="BC45" s="14">
        <v>0</v>
      </c>
      <c r="BD45" s="14">
        <f>IFERROR(IF(求节点([1]各r阵容卡情况!$F$103:$F$119,[1]各r阵容卡情况!S$103:S$119,$C45)&lt;=0,0,求节点([1]各r阵容卡情况!$F$103:$F$119,[1]各r阵容卡情况!S$103:S$119,$C45)),0)</f>
        <v>1.6</v>
      </c>
      <c r="BE45" s="14">
        <f>IFERROR(IF(求节点([1]各r阵容卡情况!$F$103:$F$119,[1]各r阵容卡情况!T$103:T$119,$C45)&lt;=0,0,求节点([1]各r阵容卡情况!$F$103:$F$119,[1]各r阵容卡情况!T$103:T$119,$C45)),0)</f>
        <v>1.6</v>
      </c>
      <c r="BF45" s="14">
        <f>IFERROR(IF(求节点([1]各r阵容卡情况!$F$103:$F$119,[1]各r阵容卡情况!U$103:U$119,$C45)&lt;=0,0,求节点([1]各r阵容卡情况!$F$103:$F$119,[1]各r阵容卡情况!U$103:U$119,$C45)),0)</f>
        <v>1.6</v>
      </c>
      <c r="BG45" s="14">
        <f>IFERROR(IF(求节点([1]各r阵容卡情况!$F$103:$F$119,[1]各r阵容卡情况!V$103:V$119,$C45)&lt;=0,0,求节点([1]各r阵容卡情况!$F$103:$F$119,[1]各r阵容卡情况!V$103:V$119,$C45)),0)</f>
        <v>1.6</v>
      </c>
      <c r="BH45" s="14">
        <f t="shared" si="27"/>
        <v>10</v>
      </c>
      <c r="BI45" s="14">
        <f t="shared" si="27"/>
        <v>10</v>
      </c>
      <c r="BJ45" s="14">
        <f t="shared" si="17"/>
        <v>40</v>
      </c>
      <c r="BK45" s="14">
        <f t="shared" si="28"/>
        <v>40</v>
      </c>
      <c r="BL45" s="14">
        <f t="shared" si="28"/>
        <v>40</v>
      </c>
      <c r="BM45" s="14">
        <v>0</v>
      </c>
      <c r="BN45" s="14">
        <f>IFERROR(IF(求节点([1]各r阵容卡情况!$F$103:$F$119,[1]各r阵容卡情况!AA$103:AA$119,$C45)&lt;=0,0,求节点([1]各r阵容卡情况!$F$103:$F$119,[1]各r阵容卡情况!AA$103:AA$119,$C45)),0)</f>
        <v>0</v>
      </c>
      <c r="BO45" s="14">
        <f>IFERROR(IF(求节点([1]各r阵容卡情况!$F$103:$F$119,[1]各r阵容卡情况!AB$103:AB$119,$C45)&lt;=0,0,求节点([1]各r阵容卡情况!$F$103:$F$119,[1]各r阵容卡情况!AB$103:AB$119,$C45)),0)</f>
        <v>1.9303347736001437</v>
      </c>
      <c r="BP45" s="14">
        <f>IFERROR(IF(求节点([1]各r阵容卡情况!$F$103:$F$119,[1]各r阵容卡情况!AC$103:AC$119,$C45)&lt;=0,0,求节点([1]各r阵容卡情况!$F$103:$F$119,[1]各r阵容卡情况!AC$103:AC$119,$C45)),0)</f>
        <v>1.9824658184418267</v>
      </c>
      <c r="BQ45" s="14">
        <f>IFERROR(IF(求节点([1]各r阵容卡情况!$F$103:$F$119,[1]各r阵容卡情况!AD$103:AD$119,$C45)&lt;=0,0,求节点([1]各r阵容卡情况!$F$103:$F$119,[1]各r阵容卡情况!AD$103:AD$119,$C45)),0)</f>
        <v>1.9824658184418267</v>
      </c>
      <c r="BR45" s="14">
        <f t="shared" si="19"/>
        <v>0</v>
      </c>
      <c r="BS45" s="14">
        <f t="shared" si="19"/>
        <v>0</v>
      </c>
      <c r="BT45" s="14">
        <f t="shared" si="19"/>
        <v>2</v>
      </c>
      <c r="BU45" s="14">
        <f t="shared" si="19"/>
        <v>10</v>
      </c>
      <c r="BV45" s="14">
        <f t="shared" si="19"/>
        <v>20</v>
      </c>
      <c r="CH45" s="27">
        <f t="shared" si="20"/>
        <v>0</v>
      </c>
      <c r="CI45" s="27">
        <f t="shared" si="20"/>
        <v>0</v>
      </c>
      <c r="CJ45" s="27">
        <f t="shared" si="20"/>
        <v>4.9025636813329552</v>
      </c>
      <c r="CK45" s="27">
        <f t="shared" si="20"/>
        <v>8.0974363186670448</v>
      </c>
      <c r="CL45" s="27">
        <f t="shared" si="20"/>
        <v>0</v>
      </c>
    </row>
    <row r="46" spans="3:90" x14ac:dyDescent="0.15">
      <c r="C46" s="14">
        <v>41</v>
      </c>
      <c r="D46" s="14">
        <v>19</v>
      </c>
      <c r="E46" s="32">
        <f>IFERROR(IF(求节点([1]基础状态预期!$D$197:$D$235,[1]基础状态预期!F$197:F$235,$C46)&lt;=0,0,求节点([1]基础状态预期!$D$197:$D$235,[1]基础状态预期!F$197:F$235,$C46)),0)</f>
        <v>0</v>
      </c>
      <c r="F46" s="32">
        <f>IFERROR(IF(求节点([1]基础状态预期!$D$197:$D$235,[1]基础状态预期!G$197:G$235,$C46)&lt;=0,0,求节点([1]基础状态预期!$D$197:$D$235,[1]基础状态预期!G$197:G$235,$C46)),0)</f>
        <v>0</v>
      </c>
      <c r="G46" s="32">
        <f>IFERROR(IF(求节点([1]基础状态预期!$D$197:$D$235,[1]基础状态预期!H$197:H$235,$C46)&lt;=0,0,求节点([1]基础状态预期!$D$197:$D$235,[1]基础状态预期!H$197:H$235,$C46)),0)</f>
        <v>0</v>
      </c>
      <c r="H46" s="32">
        <f>IFERROR(IF(求节点([1]基础状态预期!$D$197:$D$235,[1]基础状态预期!I$197:I$235,$C46)&lt;=0,0,求节点([1]基础状态预期!$D$197:$D$235,[1]基础状态预期!I$197:I$235,$C46)),0)</f>
        <v>6</v>
      </c>
      <c r="I46" s="32">
        <f>IFERROR(IF(求节点([1]基础状态预期!$D$197:$D$235,[1]基础状态预期!J$197:J$235,$C46)&lt;=0,0,求节点([1]基础状态预期!$D$197:$D$235,[1]基础状态预期!J$197:J$235,$C46)),0)</f>
        <v>0</v>
      </c>
      <c r="J46" s="32">
        <f>IFERROR(IF(求节点([1]基础状态预期!$D$197:$D$235,[1]基础状态预期!K$197:K$235,$C46)&lt;=0,0,求节点([1]基础状态预期!$D$197:$D$235,[1]基础状态预期!K$197:K$235,$C46)),0)</f>
        <v>0</v>
      </c>
      <c r="K46" s="32">
        <f>IFERROR(IF(求节点([1]基础状态预期!$D$197:$D$235,[1]基础状态预期!L$197:L$235,$C46)&lt;=0,0,求节点([1]基础状态预期!$D$197:$D$235,[1]基础状态预期!L$197:L$235,$C46)),0)</f>
        <v>0</v>
      </c>
      <c r="L46" s="32">
        <f>IFERROR(IF(求节点([1]基础状态预期!$D$197:$D$235,[1]基础状态预期!M$197:M$235,$C46)&lt;=0,0,求节点([1]基础状态预期!$D$197:$D$235,[1]基础状态预期!M$197:M$235,$C46)),0)</f>
        <v>0</v>
      </c>
      <c r="M46" s="32">
        <f>IFERROR(IF(求节点([1]基础状态预期!$D$197:$D$235,[1]基础状态预期!N$197:N$235,$C46)&lt;=0,0,求节点([1]基础状态预期!$D$197:$D$235,[1]基础状态预期!N$197:N$235,$C46)),0)</f>
        <v>3.7021380152971175</v>
      </c>
      <c r="N46" s="32">
        <f>IFERROR(IF(求节点([1]基础状态预期!$D$197:$D$235,[1]基础状态预期!O$197:O$235,$C46)&lt;=0,0,求节点([1]基础状态预期!$D$197:$D$235,[1]基础状态预期!O$197:O$235,$C46)),0)</f>
        <v>0</v>
      </c>
      <c r="O46" s="14">
        <f t="shared" si="22"/>
        <v>0</v>
      </c>
      <c r="P46" s="14">
        <f t="shared" si="23"/>
        <v>6</v>
      </c>
      <c r="Q46" s="14">
        <f t="shared" si="24"/>
        <v>10</v>
      </c>
      <c r="R46" s="14">
        <f t="shared" si="25"/>
        <v>43</v>
      </c>
      <c r="S46" s="14">
        <f t="shared" si="26"/>
        <v>50</v>
      </c>
      <c r="T46" s="32">
        <f>IFERROR(IF(求节点([1]基础状态预期!$D$197:$D$235,[1]基础状态预期!P$197:P$235,$C46)&lt;=0,0,求节点([1]基础状态预期!$D$197:$D$235,[1]基础状态预期!P$197:P$235,$C46)),0)</f>
        <v>0</v>
      </c>
      <c r="U46" s="32">
        <f>IFERROR(IF(求节点([1]基础状态预期!$D$197:$D$235,[1]基础状态预期!Q$197:Q$235,$C46)&lt;=0,0,求节点([1]基础状态预期!$D$197:$D$235,[1]基础状态预期!Q$197:Q$235,$C46)),0)</f>
        <v>0</v>
      </c>
      <c r="V46" s="32">
        <f>IFERROR(IF(求节点([1]基础状态预期!$D$197:$D$235,[1]基础状态预期!R$197:R$235,$C46)&lt;=0,0,求节点([1]基础状态预期!$D$197:$D$235,[1]基础状态预期!R$197:R$235,$C46)),0)</f>
        <v>0</v>
      </c>
      <c r="W46" s="32">
        <f>IFERROR(IF(求节点([1]基础状态预期!$D$197:$D$235,[1]基础状态预期!S$197:S$235,$C46)&lt;=0,0,求节点([1]基础状态预期!$D$197:$D$235,[1]基础状态预期!S$197:S$235,$C46)),0)</f>
        <v>1.64</v>
      </c>
      <c r="X46" s="32">
        <f>IFERROR(IF(求节点([1]基础状态预期!$D$197:$D$235,[1]基础状态预期!T$197:T$235,$C46)&lt;=0,0,求节点([1]基础状态预期!$D$197:$D$235,[1]基础状态预期!T$197:T$235,$C46)),0)</f>
        <v>0</v>
      </c>
      <c r="Y46" s="32">
        <f>IFERROR(IF(求节点([1]基础状态预期!$D$197:$D$235,[1]基础状态预期!U$197:U$235,$C46)&lt;=0,0,求节点([1]基础状态预期!$D$197:$D$235,[1]基础状态预期!U$197:U$235,$C46)),0)</f>
        <v>0</v>
      </c>
      <c r="Z46" s="32">
        <f>IFERROR(IF(求节点([1]基础状态预期!$D$197:$D$235,[1]基础状态预期!V$197:V$235,$C46)&lt;=0,0,求节点([1]基础状态预期!$D$197:$D$235,[1]基础状态预期!V$197:V$235,$C46)),0)</f>
        <v>0</v>
      </c>
      <c r="AA46" s="32">
        <f>IFERROR(IF(求节点([1]基础状态预期!$D$197:$D$235,[1]基础状态预期!W$197:W$235,$C46)&lt;=0,0,求节点([1]基础状态预期!$D$197:$D$235,[1]基础状态预期!W$197:W$235,$C46)),0)</f>
        <v>0</v>
      </c>
      <c r="AB46" s="32">
        <f>IFERROR(IF(求节点([1]基础状态预期!$D$197:$D$235,[1]基础状态预期!X$197:X$235,$C46)&lt;=0,0,求节点([1]基础状态预期!$D$197:$D$235,[1]基础状态预期!X$197:X$235,$C46)),0)</f>
        <v>82</v>
      </c>
      <c r="AC46" s="32">
        <f>IFERROR(IF(求节点([1]基础状态预期!$D$197:$D$235,[1]基础状态预期!Y$197:Y$235,$C46)&lt;=0,0,求节点([1]基础状态预期!$D$197:$D$235,[1]基础状态预期!Y$197:Y$235,$C46)),0)</f>
        <v>0</v>
      </c>
      <c r="AD46" s="32">
        <f>IFERROR(IF(求节点([1]基础状态预期!$D$197:$D$235,[1]基础状态预期!Z$197:Z$235,$C46)&lt;=0,0,求节点([1]基础状态预期!$D$197:$D$235,[1]基础状态预期!Z$197:Z$235,$C46)),0)</f>
        <v>0</v>
      </c>
      <c r="AE46" s="32">
        <f>IFERROR(IF(求节点([1]基础状态预期!$D$197:$D$235,[1]基础状态预期!AA$197:AA$235,$C46)&lt;=0,0,求节点([1]基础状态预期!$D$197:$D$235,[1]基础状态预期!AA$197:AA$235,$C46)),0)</f>
        <v>0</v>
      </c>
      <c r="AF46" s="32">
        <f>IFERROR(IF(求节点([1]基础状态预期!$D$197:$D$235,[1]基础状态预期!AB$197:AB$235,$C46)&lt;=0,0,求节点([1]基础状态预期!$D$197:$D$235,[1]基础状态预期!AB$197:AB$235,$C46)),0)</f>
        <v>0</v>
      </c>
      <c r="AG46" s="32">
        <f>IFERROR(IF(求节点([1]基础状态预期!$D$197:$D$235,[1]基础状态预期!AC$197:AC$235,$C46)&lt;=0,0,求节点([1]基础状态预期!$D$197:$D$235,[1]基础状态预期!AC$197:AC$235,$C46)),0)</f>
        <v>2</v>
      </c>
      <c r="AH46" s="32">
        <f>IFERROR(IF(求节点([1]基础状态预期!$D$197:$D$235,[1]基础状态预期!AD$197:AD$235,$C46)&lt;=0,0,求节点([1]基础状态预期!$D$197:$D$235,[1]基础状态预期!AD$197:AD$235,$C46)),0)</f>
        <v>0</v>
      </c>
      <c r="AI46" s="14">
        <f t="shared" si="14"/>
        <v>0</v>
      </c>
      <c r="AJ46" s="14">
        <f t="shared" si="14"/>
        <v>0</v>
      </c>
      <c r="AK46" s="14">
        <f t="shared" si="14"/>
        <v>0</v>
      </c>
      <c r="AL46" s="14">
        <f t="shared" si="14"/>
        <v>30</v>
      </c>
      <c r="AM46" s="14">
        <f t="shared" si="14"/>
        <v>0</v>
      </c>
      <c r="AN46" s="14">
        <v>0</v>
      </c>
      <c r="AO46" s="14">
        <f>IFERROR(IF(求节点([1]各r阵容卡情况!$F$103:$F$119,[1]各r阵容卡情况!G$103:G$119,$C46)&lt;=0,0,求节点([1]各r阵容卡情况!$F$103:$F$119,[1]各r阵容卡情况!G$103:G$119,$C46)),0)</f>
        <v>0</v>
      </c>
      <c r="AP46" s="14">
        <f>IFERROR(IF(求节点([1]各r阵容卡情况!$F$103:$F$119,[1]各r阵容卡情况!H$103:H$119,$C46)&lt;=0,0,求节点([1]各r阵容卡情况!$F$103:$F$119,[1]各r阵容卡情况!H$103:H$119,$C46)),0)</f>
        <v>8</v>
      </c>
      <c r="AQ46" s="14">
        <f>IFERROR(IF(求节点([1]各r阵容卡情况!$F$103:$F$119,[1]各r阵容卡情况!I$103:I$119,$C46)&lt;=0,0,求节点([1]各r阵容卡情况!$F$103:$F$119,[1]各r阵容卡情况!I$103:I$119,$C46)),0)</f>
        <v>14.267582870696879</v>
      </c>
      <c r="AR46" s="14">
        <f>IFERROR(IF(求节点([1]各r阵容卡情况!$F$103:$F$119,[1]各r阵容卡情况!J$103:J$119,$C46)&lt;=0,0,求节点([1]各r阵容卡情况!$F$103:$F$119,[1]各r阵容卡情况!J$103:J$119,$C46)),0)</f>
        <v>0</v>
      </c>
      <c r="AS46" s="14">
        <v>0</v>
      </c>
      <c r="AT46" s="14">
        <f>IFERROR(IF(求节点([1]各r阵容卡情况!$F$103:$F$119,[1]各r阵容卡情况!K$103:K$119,$C46)&lt;=0,0,求节点([1]各r阵容卡情况!$F$103:$F$119,[1]各r阵容卡情况!K$103:K$119,$C46)),0)</f>
        <v>3</v>
      </c>
      <c r="AU46" s="14">
        <f>IFERROR(IF(求节点([1]各r阵容卡情况!$F$103:$F$119,[1]各r阵容卡情况!L$103:L$119,$C46)&lt;=0,0,求节点([1]各r阵容卡情况!$F$103:$F$119,[1]各r阵容卡情况!L$103:L$119,$C46)),0)</f>
        <v>6</v>
      </c>
      <c r="AV46" s="14">
        <f>IFERROR(IF(求节点([1]各r阵容卡情况!$F$103:$F$119,[1]各r阵容卡情况!M$103:M$119,$C46)&lt;=0,0,求节点([1]各r阵容卡情况!$F$103:$F$119,[1]各r阵容卡情况!M$103:M$119,$C46)),0)</f>
        <v>3.7021380152971175</v>
      </c>
      <c r="AW46" s="14">
        <f>IFERROR(IF(求节点([1]各r阵容卡情况!$F$103:$F$119,[1]各r阵容卡情况!N$103:N$119,$C46)&lt;=0,0,求节点([1]各r阵容卡情况!$F$103:$F$119,[1]各r阵容卡情况!N$103:N$119,$C46)),0)</f>
        <v>0</v>
      </c>
      <c r="AX46" s="14">
        <f t="shared" si="15"/>
        <v>0</v>
      </c>
      <c r="AY46" s="14">
        <f t="shared" si="15"/>
        <v>15</v>
      </c>
      <c r="AZ46" s="14">
        <f t="shared" si="15"/>
        <v>40</v>
      </c>
      <c r="BA46" s="14">
        <f t="shared" si="15"/>
        <v>43</v>
      </c>
      <c r="BB46" s="14">
        <f t="shared" si="15"/>
        <v>50</v>
      </c>
      <c r="BC46" s="14">
        <v>0</v>
      </c>
      <c r="BD46" s="14">
        <f>IFERROR(IF(求节点([1]各r阵容卡情况!$F$103:$F$119,[1]各r阵容卡情况!S$103:S$119,$C46)&lt;=0,0,求节点([1]各r阵容卡情况!$F$103:$F$119,[1]各r阵容卡情况!S$103:S$119,$C46)),0)</f>
        <v>1.64</v>
      </c>
      <c r="BE46" s="14">
        <f>IFERROR(IF(求节点([1]各r阵容卡情况!$F$103:$F$119,[1]各r阵容卡情况!T$103:T$119,$C46)&lt;=0,0,求节点([1]各r阵容卡情况!$F$103:$F$119,[1]各r阵容卡情况!T$103:T$119,$C46)),0)</f>
        <v>1.64</v>
      </c>
      <c r="BF46" s="14">
        <f>IFERROR(IF(求节点([1]各r阵容卡情况!$F$103:$F$119,[1]各r阵容卡情况!U$103:U$119,$C46)&lt;=0,0,求节点([1]各r阵容卡情况!$F$103:$F$119,[1]各r阵容卡情况!U$103:U$119,$C46)),0)</f>
        <v>1.64</v>
      </c>
      <c r="BG46" s="14">
        <f>IFERROR(IF(求节点([1]各r阵容卡情况!$F$103:$F$119,[1]各r阵容卡情况!V$103:V$119,$C46)&lt;=0,0,求节点([1]各r阵容卡情况!$F$103:$F$119,[1]各r阵容卡情况!V$103:V$119,$C46)),0)</f>
        <v>1.64</v>
      </c>
      <c r="BH46" s="14">
        <f t="shared" si="27"/>
        <v>10</v>
      </c>
      <c r="BI46" s="14">
        <f t="shared" si="27"/>
        <v>10</v>
      </c>
      <c r="BJ46" s="14">
        <f t="shared" si="17"/>
        <v>41</v>
      </c>
      <c r="BK46" s="14">
        <f t="shared" si="28"/>
        <v>41</v>
      </c>
      <c r="BL46" s="14">
        <f t="shared" si="28"/>
        <v>41</v>
      </c>
      <c r="BM46" s="14">
        <v>0</v>
      </c>
      <c r="BN46" s="14">
        <f>IFERROR(IF(求节点([1]各r阵容卡情况!$F$103:$F$119,[1]各r阵容卡情况!AA$103:AA$119,$C46)&lt;=0,0,求节点([1]各r阵容卡情况!$F$103:$F$119,[1]各r阵容卡情况!AA$103:AA$119,$C46)),0)</f>
        <v>0</v>
      </c>
      <c r="BO46" s="14">
        <f>IFERROR(IF(求节点([1]各r阵容卡情况!$F$103:$F$119,[1]各r阵容卡情况!AB$103:AB$119,$C46)&lt;=0,0,求节点([1]各r阵容卡情况!$F$103:$F$119,[1]各r阵容卡情况!AB$103:AB$119,$C46)),0)</f>
        <v>1.956689571767422</v>
      </c>
      <c r="BP46" s="14">
        <f>IFERROR(IF(求节点([1]各r阵容卡情况!$F$103:$F$119,[1]各r阵容卡情况!AC$103:AC$119,$C46)&lt;=0,0,求节点([1]各r阵容卡情况!$F$103:$F$119,[1]各r阵容卡情况!AC$103:AC$119,$C46)),0)</f>
        <v>1.9890991108299358</v>
      </c>
      <c r="BQ46" s="14">
        <f>IFERROR(IF(求节点([1]各r阵容卡情况!$F$103:$F$119,[1]各r阵容卡情况!AD$103:AD$119,$C46)&lt;=0,0,求节点([1]各r阵容卡情况!$F$103:$F$119,[1]各r阵容卡情况!AD$103:AD$119,$C46)),0)</f>
        <v>1.9890991108299358</v>
      </c>
      <c r="BR46" s="14">
        <f t="shared" si="19"/>
        <v>0</v>
      </c>
      <c r="BS46" s="14">
        <f t="shared" si="19"/>
        <v>0</v>
      </c>
      <c r="BT46" s="14">
        <f t="shared" si="19"/>
        <v>2</v>
      </c>
      <c r="BU46" s="14">
        <f t="shared" si="19"/>
        <v>10</v>
      </c>
      <c r="BV46" s="14">
        <f t="shared" si="19"/>
        <v>20</v>
      </c>
      <c r="CH46" s="27">
        <f t="shared" si="20"/>
        <v>0</v>
      </c>
      <c r="CI46" s="27">
        <f t="shared" si="20"/>
        <v>0</v>
      </c>
      <c r="CJ46" s="27">
        <f t="shared" si="20"/>
        <v>4.670466507474381</v>
      </c>
      <c r="CK46" s="27">
        <f t="shared" si="20"/>
        <v>8.3295334925256199</v>
      </c>
      <c r="CL46" s="27">
        <f t="shared" si="20"/>
        <v>0</v>
      </c>
    </row>
    <row r="47" spans="3:90" x14ac:dyDescent="0.15">
      <c r="C47" s="14">
        <v>42</v>
      </c>
      <c r="D47" s="14">
        <v>19</v>
      </c>
      <c r="E47" s="32">
        <f>IFERROR(IF(求节点([1]基础状态预期!$D$197:$D$235,[1]基础状态预期!F$197:F$235,$C47)&lt;=0,0,求节点([1]基础状态预期!$D$197:$D$235,[1]基础状态预期!F$197:F$235,$C47)),0)</f>
        <v>0</v>
      </c>
      <c r="F47" s="32">
        <f>IFERROR(IF(求节点([1]基础状态预期!$D$197:$D$235,[1]基础状态预期!G$197:G$235,$C47)&lt;=0,0,求节点([1]基础状态预期!$D$197:$D$235,[1]基础状态预期!G$197:G$235,$C47)),0)</f>
        <v>0</v>
      </c>
      <c r="G47" s="32">
        <f>IFERROR(IF(求节点([1]基础状态预期!$D$197:$D$235,[1]基础状态预期!H$197:H$235,$C47)&lt;=0,0,求节点([1]基础状态预期!$D$197:$D$235,[1]基础状态预期!H$197:H$235,$C47)),0)</f>
        <v>0</v>
      </c>
      <c r="H47" s="32">
        <f>IFERROR(IF(求节点([1]基础状态预期!$D$197:$D$235,[1]基础状态预期!I$197:I$235,$C47)&lt;=0,0,求节点([1]基础状态预期!$D$197:$D$235,[1]基础状态预期!I$197:I$235,$C47)),0)</f>
        <v>6</v>
      </c>
      <c r="I47" s="32">
        <f>IFERROR(IF(求节点([1]基础状态预期!$D$197:$D$235,[1]基础状态预期!J$197:J$235,$C47)&lt;=0,0,求节点([1]基础状态预期!$D$197:$D$235,[1]基础状态预期!J$197:J$235,$C47)),0)</f>
        <v>0</v>
      </c>
      <c r="J47" s="32">
        <f>IFERROR(IF(求节点([1]基础状态预期!$D$197:$D$235,[1]基础状态预期!K$197:K$235,$C47)&lt;=0,0,求节点([1]基础状态预期!$D$197:$D$235,[1]基础状态预期!K$197:K$235,$C47)),0)</f>
        <v>0</v>
      </c>
      <c r="K47" s="32">
        <f>IFERROR(IF(求节点([1]基础状态预期!$D$197:$D$235,[1]基础状态预期!L$197:L$235,$C47)&lt;=0,0,求节点([1]基础状态预期!$D$197:$D$235,[1]基础状态预期!L$197:L$235,$C47)),0)</f>
        <v>0</v>
      </c>
      <c r="L47" s="32">
        <f>IFERROR(IF(求节点([1]基础状态预期!$D$197:$D$235,[1]基础状态预期!M$197:M$235,$C47)&lt;=0,0,求节点([1]基础状态预期!$D$197:$D$235,[1]基础状态预期!M$197:M$235,$C47)),0)</f>
        <v>0</v>
      </c>
      <c r="M47" s="32">
        <f>IFERROR(IF(求节点([1]基础状态预期!$D$197:$D$235,[1]基础状态预期!N$197:N$235,$C47)&lt;=0,0,求节点([1]基础状态预期!$D$197:$D$235,[1]基础状态预期!N$197:N$235,$C47)),0)</f>
        <v>3.8604952455874653</v>
      </c>
      <c r="N47" s="32">
        <f>IFERROR(IF(求节点([1]基础状态预期!$D$197:$D$235,[1]基础状态预期!O$197:O$235,$C47)&lt;=0,0,求节点([1]基础状态预期!$D$197:$D$235,[1]基础状态预期!O$197:O$235,$C47)),0)</f>
        <v>0</v>
      </c>
      <c r="O47" s="14">
        <f t="shared" si="22"/>
        <v>0</v>
      </c>
      <c r="P47" s="14">
        <f t="shared" si="23"/>
        <v>6</v>
      </c>
      <c r="Q47" s="14">
        <f t="shared" si="24"/>
        <v>10</v>
      </c>
      <c r="R47" s="14">
        <f t="shared" si="25"/>
        <v>43</v>
      </c>
      <c r="S47" s="14">
        <f t="shared" si="26"/>
        <v>50</v>
      </c>
      <c r="T47" s="32">
        <f>IFERROR(IF(求节点([1]基础状态预期!$D$197:$D$235,[1]基础状态预期!P$197:P$235,$C47)&lt;=0,0,求节点([1]基础状态预期!$D$197:$D$235,[1]基础状态预期!P$197:P$235,$C47)),0)</f>
        <v>0</v>
      </c>
      <c r="U47" s="32">
        <f>IFERROR(IF(求节点([1]基础状态预期!$D$197:$D$235,[1]基础状态预期!Q$197:Q$235,$C47)&lt;=0,0,求节点([1]基础状态预期!$D$197:$D$235,[1]基础状态预期!Q$197:Q$235,$C47)),0)</f>
        <v>0</v>
      </c>
      <c r="V47" s="32">
        <f>IFERROR(IF(求节点([1]基础状态预期!$D$197:$D$235,[1]基础状态预期!R$197:R$235,$C47)&lt;=0,0,求节点([1]基础状态预期!$D$197:$D$235,[1]基础状态预期!R$197:R$235,$C47)),0)</f>
        <v>0</v>
      </c>
      <c r="W47" s="32">
        <f>IFERROR(IF(求节点([1]基础状态预期!$D$197:$D$235,[1]基础状态预期!S$197:S$235,$C47)&lt;=0,0,求节点([1]基础状态预期!$D$197:$D$235,[1]基础状态预期!S$197:S$235,$C47)),0)</f>
        <v>1.68</v>
      </c>
      <c r="X47" s="32">
        <f>IFERROR(IF(求节点([1]基础状态预期!$D$197:$D$235,[1]基础状态预期!T$197:T$235,$C47)&lt;=0,0,求节点([1]基础状态预期!$D$197:$D$235,[1]基础状态预期!T$197:T$235,$C47)),0)</f>
        <v>0</v>
      </c>
      <c r="Y47" s="32">
        <f>IFERROR(IF(求节点([1]基础状态预期!$D$197:$D$235,[1]基础状态预期!U$197:U$235,$C47)&lt;=0,0,求节点([1]基础状态预期!$D$197:$D$235,[1]基础状态预期!U$197:U$235,$C47)),0)</f>
        <v>0</v>
      </c>
      <c r="Z47" s="32">
        <f>IFERROR(IF(求节点([1]基础状态预期!$D$197:$D$235,[1]基础状态预期!V$197:V$235,$C47)&lt;=0,0,求节点([1]基础状态预期!$D$197:$D$235,[1]基础状态预期!V$197:V$235,$C47)),0)</f>
        <v>0</v>
      </c>
      <c r="AA47" s="32">
        <f>IFERROR(IF(求节点([1]基础状态预期!$D$197:$D$235,[1]基础状态预期!W$197:W$235,$C47)&lt;=0,0,求节点([1]基础状态预期!$D$197:$D$235,[1]基础状态预期!W$197:W$235,$C47)),0)</f>
        <v>0</v>
      </c>
      <c r="AB47" s="32">
        <f>IFERROR(IF(求节点([1]基础状态预期!$D$197:$D$235,[1]基础状态预期!X$197:X$235,$C47)&lt;=0,0,求节点([1]基础状态预期!$D$197:$D$235,[1]基础状态预期!X$197:X$235,$C47)),0)</f>
        <v>84</v>
      </c>
      <c r="AC47" s="32">
        <f>IFERROR(IF(求节点([1]基础状态预期!$D$197:$D$235,[1]基础状态预期!Y$197:Y$235,$C47)&lt;=0,0,求节点([1]基础状态预期!$D$197:$D$235,[1]基础状态预期!Y$197:Y$235,$C47)),0)</f>
        <v>0</v>
      </c>
      <c r="AD47" s="32">
        <f>IFERROR(IF(求节点([1]基础状态预期!$D$197:$D$235,[1]基础状态预期!Z$197:Z$235,$C47)&lt;=0,0,求节点([1]基础状态预期!$D$197:$D$235,[1]基础状态预期!Z$197:Z$235,$C47)),0)</f>
        <v>0</v>
      </c>
      <c r="AE47" s="32">
        <f>IFERROR(IF(求节点([1]基础状态预期!$D$197:$D$235,[1]基础状态预期!AA$197:AA$235,$C47)&lt;=0,0,求节点([1]基础状态预期!$D$197:$D$235,[1]基础状态预期!AA$197:AA$235,$C47)),0)</f>
        <v>0</v>
      </c>
      <c r="AF47" s="32">
        <f>IFERROR(IF(求节点([1]基础状态预期!$D$197:$D$235,[1]基础状态预期!AB$197:AB$235,$C47)&lt;=0,0,求节点([1]基础状态预期!$D$197:$D$235,[1]基础状态预期!AB$197:AB$235,$C47)),0)</f>
        <v>0</v>
      </c>
      <c r="AG47" s="32">
        <f>IFERROR(IF(求节点([1]基础状态预期!$D$197:$D$235,[1]基础状态预期!AC$197:AC$235,$C47)&lt;=0,0,求节点([1]基础状态预期!$D$197:$D$235,[1]基础状态预期!AC$197:AC$235,$C47)),0)</f>
        <v>2</v>
      </c>
      <c r="AH47" s="32">
        <f>IFERROR(IF(求节点([1]基础状态预期!$D$197:$D$235,[1]基础状态预期!AD$197:AD$235,$C47)&lt;=0,0,求节点([1]基础状态预期!$D$197:$D$235,[1]基础状态预期!AD$197:AD$235,$C47)),0)</f>
        <v>0</v>
      </c>
      <c r="AI47" s="14">
        <f t="shared" si="14"/>
        <v>0</v>
      </c>
      <c r="AJ47" s="14">
        <f t="shared" si="14"/>
        <v>0</v>
      </c>
      <c r="AK47" s="14">
        <f t="shared" si="14"/>
        <v>0</v>
      </c>
      <c r="AL47" s="14">
        <f t="shared" si="14"/>
        <v>30</v>
      </c>
      <c r="AM47" s="14">
        <f t="shared" si="14"/>
        <v>0</v>
      </c>
      <c r="AN47" s="14">
        <v>0</v>
      </c>
      <c r="AO47" s="14">
        <f>IFERROR(IF(求节点([1]各r阵容卡情况!$F$103:$F$119,[1]各r阵容卡情况!G$103:G$119,$C47)&lt;=0,0,求节点([1]各r阵容卡情况!$F$103:$F$119,[1]各r阵容卡情况!G$103:G$119,$C47)),0)</f>
        <v>0</v>
      </c>
      <c r="AP47" s="14">
        <f>IFERROR(IF(求节点([1]各r阵容卡情况!$F$103:$F$119,[1]各r阵容卡情况!H$103:H$119,$C47)&lt;=0,0,求节点([1]各r阵容卡情况!$F$103:$F$119,[1]各r阵容卡情况!H$103:H$119,$C47)),0)</f>
        <v>8</v>
      </c>
      <c r="AQ47" s="14">
        <f>IFERROR(IF(求节点([1]各r阵容卡情况!$F$103:$F$119,[1]各r阵容卡情况!I$103:I$119,$C47)&lt;=0,0,求节点([1]各r阵容卡情况!$F$103:$F$119,[1]各r阵容卡情况!I$103:I$119,$C47)),0)</f>
        <v>15.321774797388008</v>
      </c>
      <c r="AR47" s="14">
        <f>IFERROR(IF(求节点([1]各r阵容卡情况!$F$103:$F$119,[1]各r阵容卡情况!J$103:J$119,$C47)&lt;=0,0,求节点([1]各r阵容卡情况!$F$103:$F$119,[1]各r阵容卡情况!J$103:J$119,$C47)),0)</f>
        <v>0</v>
      </c>
      <c r="AS47" s="14">
        <v>0</v>
      </c>
      <c r="AT47" s="14">
        <f>IFERROR(IF(求节点([1]各r阵容卡情况!$F$103:$F$119,[1]各r阵容卡情况!K$103:K$119,$C47)&lt;=0,0,求节点([1]各r阵容卡情况!$F$103:$F$119,[1]各r阵容卡情况!K$103:K$119,$C47)),0)</f>
        <v>3</v>
      </c>
      <c r="AU47" s="14">
        <f>IFERROR(IF(求节点([1]各r阵容卡情况!$F$103:$F$119,[1]各r阵容卡情况!L$103:L$119,$C47)&lt;=0,0,求节点([1]各r阵容卡情况!$F$103:$F$119,[1]各r阵容卡情况!L$103:L$119,$C47)),0)</f>
        <v>6</v>
      </c>
      <c r="AV47" s="14">
        <f>IFERROR(IF(求节点([1]各r阵容卡情况!$F$103:$F$119,[1]各r阵容卡情况!M$103:M$119,$C47)&lt;=0,0,求节点([1]各r阵容卡情况!$F$103:$F$119,[1]各r阵容卡情况!M$103:M$119,$C47)),0)</f>
        <v>3.8604952455874653</v>
      </c>
      <c r="AW47" s="14">
        <f>IFERROR(IF(求节点([1]各r阵容卡情况!$F$103:$F$119,[1]各r阵容卡情况!N$103:N$119,$C47)&lt;=0,0,求节点([1]各r阵容卡情况!$F$103:$F$119,[1]各r阵容卡情况!N$103:N$119,$C47)),0)</f>
        <v>0</v>
      </c>
      <c r="AX47" s="14">
        <f t="shared" si="15"/>
        <v>0</v>
      </c>
      <c r="AY47" s="14">
        <f t="shared" si="15"/>
        <v>15</v>
      </c>
      <c r="AZ47" s="14">
        <f t="shared" si="15"/>
        <v>40</v>
      </c>
      <c r="BA47" s="14">
        <f t="shared" si="15"/>
        <v>43</v>
      </c>
      <c r="BB47" s="14">
        <f t="shared" si="15"/>
        <v>50</v>
      </c>
      <c r="BC47" s="14">
        <v>0</v>
      </c>
      <c r="BD47" s="14">
        <f>IFERROR(IF(求节点([1]各r阵容卡情况!$F$103:$F$119,[1]各r阵容卡情况!S$103:S$119,$C47)&lt;=0,0,求节点([1]各r阵容卡情况!$F$103:$F$119,[1]各r阵容卡情况!S$103:S$119,$C47)),0)</f>
        <v>1.68</v>
      </c>
      <c r="BE47" s="14">
        <f>IFERROR(IF(求节点([1]各r阵容卡情况!$F$103:$F$119,[1]各r阵容卡情况!T$103:T$119,$C47)&lt;=0,0,求节点([1]各r阵容卡情况!$F$103:$F$119,[1]各r阵容卡情况!T$103:T$119,$C47)),0)</f>
        <v>1.68</v>
      </c>
      <c r="BF47" s="14">
        <f>IFERROR(IF(求节点([1]各r阵容卡情况!$F$103:$F$119,[1]各r阵容卡情况!U$103:U$119,$C47)&lt;=0,0,求节点([1]各r阵容卡情况!$F$103:$F$119,[1]各r阵容卡情况!U$103:U$119,$C47)),0)</f>
        <v>1.68</v>
      </c>
      <c r="BG47" s="14">
        <f>IFERROR(IF(求节点([1]各r阵容卡情况!$F$103:$F$119,[1]各r阵容卡情况!V$103:V$119,$C47)&lt;=0,0,求节点([1]各r阵容卡情况!$F$103:$F$119,[1]各r阵容卡情况!V$103:V$119,$C47)),0)</f>
        <v>1.68</v>
      </c>
      <c r="BH47" s="14">
        <f t="shared" si="27"/>
        <v>10</v>
      </c>
      <c r="BI47" s="14">
        <f t="shared" si="27"/>
        <v>10</v>
      </c>
      <c r="BJ47" s="14">
        <f t="shared" si="17"/>
        <v>42</v>
      </c>
      <c r="BK47" s="14">
        <f t="shared" si="28"/>
        <v>42</v>
      </c>
      <c r="BL47" s="14">
        <f t="shared" si="28"/>
        <v>42</v>
      </c>
      <c r="BM47" s="14">
        <v>0</v>
      </c>
      <c r="BN47" s="14">
        <f>IFERROR(IF(求节点([1]各r阵容卡情况!$F$103:$F$119,[1]各r阵容卡情况!AA$103:AA$119,$C47)&lt;=0,0,求节点([1]各r阵容卡情况!$F$103:$F$119,[1]各r阵容卡情况!AA$103:AA$119,$C47)),0)</f>
        <v>0</v>
      </c>
      <c r="BO47" s="14">
        <f>IFERROR(IF(求节点([1]各r阵容卡情况!$F$103:$F$119,[1]各r阵容卡情况!AB$103:AB$119,$C47)&lt;=0,0,求节点([1]各r阵容卡情况!$F$103:$F$119,[1]各r阵容卡情况!AB$103:AB$119,$C47)),0)</f>
        <v>1.9830443699347002</v>
      </c>
      <c r="BP47" s="14">
        <f>IFERROR(IF(求节点([1]各r阵容卡情况!$F$103:$F$119,[1]各r阵容卡情况!AC$103:AC$119,$C47)&lt;=0,0,求节点([1]各r阵容卡情况!$F$103:$F$119,[1]各r阵容卡情况!AC$103:AC$119,$C47)),0)</f>
        <v>1.995732403218045</v>
      </c>
      <c r="BQ47" s="14">
        <f>IFERROR(IF(求节点([1]各r阵容卡情况!$F$103:$F$119,[1]各r阵容卡情况!AD$103:AD$119,$C47)&lt;=0,0,求节点([1]各r阵容卡情况!$F$103:$F$119,[1]各r阵容卡情况!AD$103:AD$119,$C47)),0)</f>
        <v>1.995732403218045</v>
      </c>
      <c r="BR47" s="14">
        <f t="shared" si="19"/>
        <v>0</v>
      </c>
      <c r="BS47" s="14">
        <f t="shared" si="19"/>
        <v>0</v>
      </c>
      <c r="BT47" s="14">
        <f t="shared" si="19"/>
        <v>2</v>
      </c>
      <c r="BU47" s="14">
        <f t="shared" si="19"/>
        <v>10</v>
      </c>
      <c r="BV47" s="14">
        <f t="shared" si="19"/>
        <v>20</v>
      </c>
      <c r="CH47" s="27">
        <f t="shared" si="20"/>
        <v>0</v>
      </c>
      <c r="CI47" s="27">
        <f t="shared" si="20"/>
        <v>0</v>
      </c>
      <c r="CJ47" s="27">
        <f t="shared" si="20"/>
        <v>4.4593518676652248</v>
      </c>
      <c r="CK47" s="27">
        <f t="shared" si="20"/>
        <v>8.5406481323347734</v>
      </c>
      <c r="CL47" s="27">
        <f t="shared" si="20"/>
        <v>0</v>
      </c>
    </row>
    <row r="48" spans="3:90" x14ac:dyDescent="0.15">
      <c r="C48" s="14">
        <v>43</v>
      </c>
      <c r="D48" s="14">
        <v>20</v>
      </c>
      <c r="E48" s="32">
        <f>IFERROR(IF(求节点([1]基础状态预期!$D$197:$D$235,[1]基础状态预期!F$197:F$235,$C48)&lt;=0,0,求节点([1]基础状态预期!$D$197:$D$235,[1]基础状态预期!F$197:F$235,$C48)),0)</f>
        <v>0</v>
      </c>
      <c r="F48" s="32">
        <f>IFERROR(IF(求节点([1]基础状态预期!$D$197:$D$235,[1]基础状态预期!G$197:G$235,$C48)&lt;=0,0,求节点([1]基础状态预期!$D$197:$D$235,[1]基础状态预期!G$197:G$235,$C48)),0)</f>
        <v>0</v>
      </c>
      <c r="G48" s="32">
        <f>IFERROR(IF(求节点([1]基础状态预期!$D$197:$D$235,[1]基础状态预期!H$197:H$235,$C48)&lt;=0,0,求节点([1]基础状态预期!$D$197:$D$235,[1]基础状态预期!H$197:H$235,$C48)),0)</f>
        <v>0</v>
      </c>
      <c r="H48" s="32">
        <f>IFERROR(IF(求节点([1]基础状态预期!$D$197:$D$235,[1]基础状态预期!I$197:I$235,$C48)&lt;=0,0,求节点([1]基础状态预期!$D$197:$D$235,[1]基础状态预期!I$197:I$235,$C48)),0)</f>
        <v>6</v>
      </c>
      <c r="I48" s="32">
        <f>IFERROR(IF(求节点([1]基础状态预期!$D$197:$D$235,[1]基础状态预期!J$197:J$235,$C48)&lt;=0,0,求节点([1]基础状态预期!$D$197:$D$235,[1]基础状态预期!J$197:J$235,$C48)),0)</f>
        <v>0</v>
      </c>
      <c r="J48" s="32">
        <f>IFERROR(IF(求节点([1]基础状态预期!$D$197:$D$235,[1]基础状态预期!K$197:K$235,$C48)&lt;=0,0,求节点([1]基础状态预期!$D$197:$D$235,[1]基础状态预期!K$197:K$235,$C48)),0)</f>
        <v>0</v>
      </c>
      <c r="K48" s="32">
        <f>IFERROR(IF(求节点([1]基础状态预期!$D$197:$D$235,[1]基础状态预期!L$197:L$235,$C48)&lt;=0,0,求节点([1]基础状态预期!$D$197:$D$235,[1]基础状态预期!L$197:L$235,$C48)),0)</f>
        <v>0</v>
      </c>
      <c r="L48" s="32">
        <f>IFERROR(IF(求节点([1]基础状态预期!$D$197:$D$235,[1]基础状态预期!M$197:M$235,$C48)&lt;=0,0,求节点([1]基础状态预期!$D$197:$D$235,[1]基础状态预期!M$197:M$235,$C48)),0)</f>
        <v>0</v>
      </c>
      <c r="M48" s="32">
        <f>IFERROR(IF(求节点([1]基础状态预期!$D$197:$D$235,[1]基础状态预期!N$197:N$235,$C48)&lt;=0,0,求节点([1]基础状态预期!$D$197:$D$235,[1]基础状态预期!N$197:N$235,$C48)),0)</f>
        <v>4.0273989839437361</v>
      </c>
      <c r="N48" s="32">
        <f>IFERROR(IF(求节点([1]基础状态预期!$D$197:$D$235,[1]基础状态预期!O$197:O$235,$C48)&lt;=0,0,求节点([1]基础状态预期!$D$197:$D$235,[1]基础状态预期!O$197:O$235,$C48)),0)</f>
        <v>0</v>
      </c>
      <c r="O48" s="14">
        <f t="shared" si="22"/>
        <v>0</v>
      </c>
      <c r="P48" s="14">
        <f t="shared" si="23"/>
        <v>6</v>
      </c>
      <c r="Q48" s="14">
        <f t="shared" si="24"/>
        <v>10</v>
      </c>
      <c r="R48" s="14">
        <f t="shared" si="25"/>
        <v>50</v>
      </c>
      <c r="S48" s="14">
        <f t="shared" si="26"/>
        <v>50</v>
      </c>
      <c r="T48" s="32">
        <f>IFERROR(IF(求节点([1]基础状态预期!$D$197:$D$235,[1]基础状态预期!P$197:P$235,$C48)&lt;=0,0,求节点([1]基础状态预期!$D$197:$D$235,[1]基础状态预期!P$197:P$235,$C48)),0)</f>
        <v>0</v>
      </c>
      <c r="U48" s="32">
        <f>IFERROR(IF(求节点([1]基础状态预期!$D$197:$D$235,[1]基础状态预期!Q$197:Q$235,$C48)&lt;=0,0,求节点([1]基础状态预期!$D$197:$D$235,[1]基础状态预期!Q$197:Q$235,$C48)),0)</f>
        <v>0</v>
      </c>
      <c r="V48" s="32">
        <f>IFERROR(IF(求节点([1]基础状态预期!$D$197:$D$235,[1]基础状态预期!R$197:R$235,$C48)&lt;=0,0,求节点([1]基础状态预期!$D$197:$D$235,[1]基础状态预期!R$197:R$235,$C48)),0)</f>
        <v>0</v>
      </c>
      <c r="W48" s="32">
        <f>IFERROR(IF(求节点([1]基础状态预期!$D$197:$D$235,[1]基础状态预期!S$197:S$235,$C48)&lt;=0,0,求节点([1]基础状态预期!$D$197:$D$235,[1]基础状态预期!S$197:S$235,$C48)),0)</f>
        <v>1.72</v>
      </c>
      <c r="X48" s="32">
        <f>IFERROR(IF(求节点([1]基础状态预期!$D$197:$D$235,[1]基础状态预期!T$197:T$235,$C48)&lt;=0,0,求节点([1]基础状态预期!$D$197:$D$235,[1]基础状态预期!T$197:T$235,$C48)),0)</f>
        <v>0</v>
      </c>
      <c r="Y48" s="32">
        <f>IFERROR(IF(求节点([1]基础状态预期!$D$197:$D$235,[1]基础状态预期!U$197:U$235,$C48)&lt;=0,0,求节点([1]基础状态预期!$D$197:$D$235,[1]基础状态预期!U$197:U$235,$C48)),0)</f>
        <v>0</v>
      </c>
      <c r="Z48" s="32">
        <f>IFERROR(IF(求节点([1]基础状态预期!$D$197:$D$235,[1]基础状态预期!V$197:V$235,$C48)&lt;=0,0,求节点([1]基础状态预期!$D$197:$D$235,[1]基础状态预期!V$197:V$235,$C48)),0)</f>
        <v>0</v>
      </c>
      <c r="AA48" s="32">
        <f>IFERROR(IF(求节点([1]基础状态预期!$D$197:$D$235,[1]基础状态预期!W$197:W$235,$C48)&lt;=0,0,求节点([1]基础状态预期!$D$197:$D$235,[1]基础状态预期!W$197:W$235,$C48)),0)</f>
        <v>0</v>
      </c>
      <c r="AB48" s="32">
        <f>IFERROR(IF(求节点([1]基础状态预期!$D$197:$D$235,[1]基础状态预期!X$197:X$235,$C48)&lt;=0,0,求节点([1]基础状态预期!$D$197:$D$235,[1]基础状态预期!X$197:X$235,$C48)),0)</f>
        <v>86</v>
      </c>
      <c r="AC48" s="32">
        <f>IFERROR(IF(求节点([1]基础状态预期!$D$197:$D$235,[1]基础状态预期!Y$197:Y$235,$C48)&lt;=0,0,求节点([1]基础状态预期!$D$197:$D$235,[1]基础状态预期!Y$197:Y$235,$C48)),0)</f>
        <v>0</v>
      </c>
      <c r="AD48" s="32">
        <f>IFERROR(IF(求节点([1]基础状态预期!$D$197:$D$235,[1]基础状态预期!Z$197:Z$235,$C48)&lt;=0,0,求节点([1]基础状态预期!$D$197:$D$235,[1]基础状态预期!Z$197:Z$235,$C48)),0)</f>
        <v>0</v>
      </c>
      <c r="AE48" s="32">
        <f>IFERROR(IF(求节点([1]基础状态预期!$D$197:$D$235,[1]基础状态预期!AA$197:AA$235,$C48)&lt;=0,0,求节点([1]基础状态预期!$D$197:$D$235,[1]基础状态预期!AA$197:AA$235,$C48)),0)</f>
        <v>0</v>
      </c>
      <c r="AF48" s="32">
        <f>IFERROR(IF(求节点([1]基础状态预期!$D$197:$D$235,[1]基础状态预期!AB$197:AB$235,$C48)&lt;=0,0,求节点([1]基础状态预期!$D$197:$D$235,[1]基础状态预期!AB$197:AB$235,$C48)),0)</f>
        <v>0</v>
      </c>
      <c r="AG48" s="32">
        <f>IFERROR(IF(求节点([1]基础状态预期!$D$197:$D$235,[1]基础状态预期!AC$197:AC$235,$C48)&lt;=0,0,求节点([1]基础状态预期!$D$197:$D$235,[1]基础状态预期!AC$197:AC$235,$C48)),0)</f>
        <v>2</v>
      </c>
      <c r="AH48" s="32">
        <f>IFERROR(IF(求节点([1]基础状态预期!$D$197:$D$235,[1]基础状态预期!AD$197:AD$235,$C48)&lt;=0,0,求节点([1]基础状态预期!$D$197:$D$235,[1]基础状态预期!AD$197:AD$235,$C48)),0)</f>
        <v>0</v>
      </c>
      <c r="AI48" s="14">
        <f t="shared" si="14"/>
        <v>0</v>
      </c>
      <c r="AJ48" s="14">
        <f t="shared" si="14"/>
        <v>0</v>
      </c>
      <c r="AK48" s="14">
        <f t="shared" si="14"/>
        <v>0</v>
      </c>
      <c r="AL48" s="14">
        <f t="shared" si="14"/>
        <v>30</v>
      </c>
      <c r="AM48" s="14">
        <f t="shared" si="14"/>
        <v>0</v>
      </c>
      <c r="AN48" s="14">
        <v>0</v>
      </c>
      <c r="AO48" s="14">
        <f>IFERROR(IF(求节点([1]各r阵容卡情况!$F$103:$F$119,[1]各r阵容卡情况!G$103:G$119,$C48)&lt;=0,0,求节点([1]各r阵容卡情况!$F$103:$F$119,[1]各r阵容卡情况!G$103:G$119,$C48)),0)</f>
        <v>0</v>
      </c>
      <c r="AP48" s="14">
        <f>IFERROR(IF(求节点([1]各r阵容卡情况!$F$103:$F$119,[1]各r阵容卡情况!H$103:H$119,$C48)&lt;=0,0,求节点([1]各r阵容卡情况!$F$103:$F$119,[1]各r阵容卡情况!H$103:H$119,$C48)),0)</f>
        <v>7.7561343738859421</v>
      </c>
      <c r="AQ48" s="14">
        <f>IFERROR(IF(求节点([1]各r阵容卡情况!$F$103:$F$119,[1]各r阵容卡情况!I$103:I$119,$C48)&lt;=0,0,求节点([1]各r阵容卡情况!$F$103:$F$119,[1]各r阵容卡情况!I$103:I$119,$C48)),0)</f>
        <v>16.243865626114058</v>
      </c>
      <c r="AR48" s="14">
        <f>IFERROR(IF(求节点([1]各r阵容卡情况!$F$103:$F$119,[1]各r阵容卡情况!J$103:J$119,$C48)&lt;=0,0,求节点([1]各r阵容卡情况!$F$103:$F$119,[1]各r阵容卡情况!J$103:J$119,$C48)),0)</f>
        <v>0</v>
      </c>
      <c r="AS48" s="14">
        <v>0</v>
      </c>
      <c r="AT48" s="14">
        <f>IFERROR(IF(求节点([1]各r阵容卡情况!$F$103:$F$119,[1]各r阵容卡情况!K$103:K$119,$C48)&lt;=0,0,求节点([1]各r阵容卡情况!$F$103:$F$119,[1]各r阵容卡情况!K$103:K$119,$C48)),0)</f>
        <v>3</v>
      </c>
      <c r="AU48" s="14">
        <f>IFERROR(IF(求节点([1]各r阵容卡情况!$F$103:$F$119,[1]各r阵容卡情况!L$103:L$119,$C48)&lt;=0,0,求节点([1]各r阵容卡情况!$F$103:$F$119,[1]各r阵容卡情况!L$103:L$119,$C48)),0)</f>
        <v>6</v>
      </c>
      <c r="AV48" s="14">
        <f>IFERROR(IF(求节点([1]各r阵容卡情况!$F$103:$F$119,[1]各r阵容卡情况!M$103:M$119,$C48)&lt;=0,0,求节点([1]各r阵容卡情况!$F$103:$F$119,[1]各r阵容卡情况!M$103:M$119,$C48)),0)</f>
        <v>4.0273989839437361</v>
      </c>
      <c r="AW48" s="14">
        <f>IFERROR(IF(求节点([1]各r阵容卡情况!$F$103:$F$119,[1]各r阵容卡情况!N$103:N$119,$C48)&lt;=0,0,求节点([1]各r阵容卡情况!$F$103:$F$119,[1]各r阵容卡情况!N$103:N$119,$C48)),0)</f>
        <v>0</v>
      </c>
      <c r="AX48" s="14">
        <f t="shared" si="15"/>
        <v>0</v>
      </c>
      <c r="AY48" s="14">
        <f t="shared" si="15"/>
        <v>15</v>
      </c>
      <c r="AZ48" s="14">
        <f t="shared" si="15"/>
        <v>40</v>
      </c>
      <c r="BA48" s="14">
        <f t="shared" si="15"/>
        <v>50</v>
      </c>
      <c r="BB48" s="14">
        <f t="shared" si="15"/>
        <v>50</v>
      </c>
      <c r="BC48" s="14">
        <v>0</v>
      </c>
      <c r="BD48" s="14">
        <f>IFERROR(IF(求节点([1]各r阵容卡情况!$F$103:$F$119,[1]各r阵容卡情况!S$103:S$119,$C48)&lt;=0,0,求节点([1]各r阵容卡情况!$F$103:$F$119,[1]各r阵容卡情况!S$103:S$119,$C48)),0)</f>
        <v>1.72</v>
      </c>
      <c r="BE48" s="14">
        <f>IFERROR(IF(求节点([1]各r阵容卡情况!$F$103:$F$119,[1]各r阵容卡情况!T$103:T$119,$C48)&lt;=0,0,求节点([1]各r阵容卡情况!$F$103:$F$119,[1]各r阵容卡情况!T$103:T$119,$C48)),0)</f>
        <v>1.72</v>
      </c>
      <c r="BF48" s="14">
        <f>IFERROR(IF(求节点([1]各r阵容卡情况!$F$103:$F$119,[1]各r阵容卡情况!U$103:U$119,$C48)&lt;=0,0,求节点([1]各r阵容卡情况!$F$103:$F$119,[1]各r阵容卡情况!U$103:U$119,$C48)),0)</f>
        <v>1.72</v>
      </c>
      <c r="BG48" s="14">
        <f>IFERROR(IF(求节点([1]各r阵容卡情况!$F$103:$F$119,[1]各r阵容卡情况!V$103:V$119,$C48)&lt;=0,0,求节点([1]各r阵容卡情况!$F$103:$F$119,[1]各r阵容卡情况!V$103:V$119,$C48)),0)</f>
        <v>1.72</v>
      </c>
      <c r="BH48" s="14">
        <f t="shared" si="27"/>
        <v>10</v>
      </c>
      <c r="BI48" s="14">
        <f t="shared" si="27"/>
        <v>10</v>
      </c>
      <c r="BJ48" s="14">
        <f t="shared" si="17"/>
        <v>43</v>
      </c>
      <c r="BK48" s="14">
        <f t="shared" si="28"/>
        <v>43</v>
      </c>
      <c r="BL48" s="14">
        <f t="shared" si="28"/>
        <v>43</v>
      </c>
      <c r="BM48" s="14">
        <v>0</v>
      </c>
      <c r="BN48" s="14">
        <f>IFERROR(IF(求节点([1]各r阵容卡情况!$F$103:$F$119,[1]各r阵容卡情况!AA$103:AA$119,$C48)&lt;=0,0,求节点([1]各r阵容卡情况!$F$103:$F$119,[1]各r阵容卡情况!AA$103:AA$119,$C48)),0)</f>
        <v>0</v>
      </c>
      <c r="BO48" s="14">
        <f>IFERROR(IF(求节点([1]各r阵容卡情况!$F$103:$F$119,[1]各r阵容卡情况!AB$103:AB$119,$C48)&lt;=0,0,求节点([1]各r阵容卡情况!$F$103:$F$119,[1]各r阵容卡情况!AB$103:AB$119,$C48)),0)</f>
        <v>2</v>
      </c>
      <c r="BP48" s="14">
        <f>IFERROR(IF(求节点([1]各r阵容卡情况!$F$103:$F$119,[1]各r阵容卡情况!AC$103:AC$119,$C48)&lt;=0,0,求节点([1]各r阵容卡情况!$F$103:$F$119,[1]各r阵容卡情况!AC$103:AC$119,$C48)),0)</f>
        <v>2</v>
      </c>
      <c r="BQ48" s="14">
        <f>IFERROR(IF(求节点([1]各r阵容卡情况!$F$103:$F$119,[1]各r阵容卡情况!AD$103:AD$119,$C48)&lt;=0,0,求节点([1]各r阵容卡情况!$F$103:$F$119,[1]各r阵容卡情况!AD$103:AD$119,$C48)),0)</f>
        <v>2</v>
      </c>
      <c r="BR48" s="14">
        <f t="shared" si="19"/>
        <v>0</v>
      </c>
      <c r="BS48" s="14">
        <f t="shared" si="19"/>
        <v>0</v>
      </c>
      <c r="BT48" s="14">
        <f t="shared" si="19"/>
        <v>4</v>
      </c>
      <c r="BU48" s="14">
        <f t="shared" si="19"/>
        <v>30</v>
      </c>
      <c r="BV48" s="14">
        <f t="shared" si="19"/>
        <v>80</v>
      </c>
      <c r="CH48" s="27">
        <f t="shared" si="20"/>
        <v>0</v>
      </c>
      <c r="CI48" s="27">
        <f t="shared" si="20"/>
        <v>0</v>
      </c>
      <c r="CJ48" s="27">
        <f t="shared" si="20"/>
        <v>4.5244117181001329</v>
      </c>
      <c r="CK48" s="27">
        <f t="shared" si="20"/>
        <v>9.4755882818998671</v>
      </c>
      <c r="CL48" s="27">
        <f t="shared" si="20"/>
        <v>0</v>
      </c>
    </row>
    <row r="49" spans="3:90" x14ac:dyDescent="0.15">
      <c r="C49" s="14">
        <v>44</v>
      </c>
      <c r="D49" s="14">
        <v>20</v>
      </c>
      <c r="E49" s="32">
        <f>IFERROR(IF(求节点([1]基础状态预期!$D$197:$D$235,[1]基础状态预期!F$197:F$235,$C49)&lt;=0,0,求节点([1]基础状态预期!$D$197:$D$235,[1]基础状态预期!F$197:F$235,$C49)),0)</f>
        <v>0</v>
      </c>
      <c r="F49" s="32">
        <f>IFERROR(IF(求节点([1]基础状态预期!$D$197:$D$235,[1]基础状态预期!G$197:G$235,$C49)&lt;=0,0,求节点([1]基础状态预期!$D$197:$D$235,[1]基础状态预期!G$197:G$235,$C49)),0)</f>
        <v>0</v>
      </c>
      <c r="G49" s="32">
        <f>IFERROR(IF(求节点([1]基础状态预期!$D$197:$D$235,[1]基础状态预期!H$197:H$235,$C49)&lt;=0,0,求节点([1]基础状态预期!$D$197:$D$235,[1]基础状态预期!H$197:H$235,$C49)),0)</f>
        <v>0</v>
      </c>
      <c r="H49" s="32">
        <f>IFERROR(IF(求节点([1]基础状态预期!$D$197:$D$235,[1]基础状态预期!I$197:I$235,$C49)&lt;=0,0,求节点([1]基础状态预期!$D$197:$D$235,[1]基础状态预期!I$197:I$235,$C49)),0)</f>
        <v>6</v>
      </c>
      <c r="I49" s="32">
        <f>IFERROR(IF(求节点([1]基础状态预期!$D$197:$D$235,[1]基础状态预期!J$197:J$235,$C49)&lt;=0,0,求节点([1]基础状态预期!$D$197:$D$235,[1]基础状态预期!J$197:J$235,$C49)),0)</f>
        <v>0</v>
      </c>
      <c r="J49" s="32">
        <f>IFERROR(IF(求节点([1]基础状态预期!$D$197:$D$235,[1]基础状态预期!K$197:K$235,$C49)&lt;=0,0,求节点([1]基础状态预期!$D$197:$D$235,[1]基础状态预期!K$197:K$235,$C49)),0)</f>
        <v>0</v>
      </c>
      <c r="K49" s="32">
        <f>IFERROR(IF(求节点([1]基础状态预期!$D$197:$D$235,[1]基础状态预期!L$197:L$235,$C49)&lt;=0,0,求节点([1]基础状态预期!$D$197:$D$235,[1]基础状态预期!L$197:L$235,$C49)),0)</f>
        <v>0</v>
      </c>
      <c r="L49" s="32">
        <f>IFERROR(IF(求节点([1]基础状态预期!$D$197:$D$235,[1]基础状态预期!M$197:M$235,$C49)&lt;=0,0,求节点([1]基础状态预期!$D$197:$D$235,[1]基础状态预期!M$197:M$235,$C49)),0)</f>
        <v>0</v>
      </c>
      <c r="M49" s="32">
        <f>IFERROR(IF(求节点([1]基础状态预期!$D$197:$D$235,[1]基础状态预期!N$197:N$235,$C49)&lt;=0,0,求节点([1]基础状态预期!$D$197:$D$235,[1]基础状态预期!N$197:N$235,$C49)),0)</f>
        <v>4.2097201962236159</v>
      </c>
      <c r="N49" s="32">
        <f>IFERROR(IF(求节点([1]基础状态预期!$D$197:$D$235,[1]基础状态预期!O$197:O$235,$C49)&lt;=0,0,求节点([1]基础状态预期!$D$197:$D$235,[1]基础状态预期!O$197:O$235,$C49)),0)</f>
        <v>0</v>
      </c>
      <c r="O49" s="14">
        <f t="shared" si="22"/>
        <v>0</v>
      </c>
      <c r="P49" s="14">
        <f t="shared" si="23"/>
        <v>6</v>
      </c>
      <c r="Q49" s="14">
        <f t="shared" si="24"/>
        <v>10</v>
      </c>
      <c r="R49" s="14">
        <f t="shared" si="25"/>
        <v>50</v>
      </c>
      <c r="S49" s="14">
        <f t="shared" si="26"/>
        <v>50</v>
      </c>
      <c r="T49" s="32">
        <f>IFERROR(IF(求节点([1]基础状态预期!$D$197:$D$235,[1]基础状态预期!P$197:P$235,$C49)&lt;=0,0,求节点([1]基础状态预期!$D$197:$D$235,[1]基础状态预期!P$197:P$235,$C49)),0)</f>
        <v>0</v>
      </c>
      <c r="U49" s="32">
        <f>IFERROR(IF(求节点([1]基础状态预期!$D$197:$D$235,[1]基础状态预期!Q$197:Q$235,$C49)&lt;=0,0,求节点([1]基础状态预期!$D$197:$D$235,[1]基础状态预期!Q$197:Q$235,$C49)),0)</f>
        <v>0</v>
      </c>
      <c r="V49" s="32">
        <f>IFERROR(IF(求节点([1]基础状态预期!$D$197:$D$235,[1]基础状态预期!R$197:R$235,$C49)&lt;=0,0,求节点([1]基础状态预期!$D$197:$D$235,[1]基础状态预期!R$197:R$235,$C49)),0)</f>
        <v>0</v>
      </c>
      <c r="W49" s="32">
        <f>IFERROR(IF(求节点([1]基础状态预期!$D$197:$D$235,[1]基础状态预期!S$197:S$235,$C49)&lt;=0,0,求节点([1]基础状态预期!$D$197:$D$235,[1]基础状态预期!S$197:S$235,$C49)),0)</f>
        <v>1.76</v>
      </c>
      <c r="X49" s="32">
        <f>IFERROR(IF(求节点([1]基础状态预期!$D$197:$D$235,[1]基础状态预期!T$197:T$235,$C49)&lt;=0,0,求节点([1]基础状态预期!$D$197:$D$235,[1]基础状态预期!T$197:T$235,$C49)),0)</f>
        <v>0</v>
      </c>
      <c r="Y49" s="32">
        <f>IFERROR(IF(求节点([1]基础状态预期!$D$197:$D$235,[1]基础状态预期!U$197:U$235,$C49)&lt;=0,0,求节点([1]基础状态预期!$D$197:$D$235,[1]基础状态预期!U$197:U$235,$C49)),0)</f>
        <v>0</v>
      </c>
      <c r="Z49" s="32">
        <f>IFERROR(IF(求节点([1]基础状态预期!$D$197:$D$235,[1]基础状态预期!V$197:V$235,$C49)&lt;=0,0,求节点([1]基础状态预期!$D$197:$D$235,[1]基础状态预期!V$197:V$235,$C49)),0)</f>
        <v>0</v>
      </c>
      <c r="AA49" s="32">
        <f>IFERROR(IF(求节点([1]基础状态预期!$D$197:$D$235,[1]基础状态预期!W$197:W$235,$C49)&lt;=0,0,求节点([1]基础状态预期!$D$197:$D$235,[1]基础状态预期!W$197:W$235,$C49)),0)</f>
        <v>0</v>
      </c>
      <c r="AB49" s="32">
        <f>IFERROR(IF(求节点([1]基础状态预期!$D$197:$D$235,[1]基础状态预期!X$197:X$235,$C49)&lt;=0,0,求节点([1]基础状态预期!$D$197:$D$235,[1]基础状态预期!X$197:X$235,$C49)),0)</f>
        <v>88</v>
      </c>
      <c r="AC49" s="32">
        <f>IFERROR(IF(求节点([1]基础状态预期!$D$197:$D$235,[1]基础状态预期!Y$197:Y$235,$C49)&lt;=0,0,求节点([1]基础状态预期!$D$197:$D$235,[1]基础状态预期!Y$197:Y$235,$C49)),0)</f>
        <v>0</v>
      </c>
      <c r="AD49" s="32">
        <f>IFERROR(IF(求节点([1]基础状态预期!$D$197:$D$235,[1]基础状态预期!Z$197:Z$235,$C49)&lt;=0,0,求节点([1]基础状态预期!$D$197:$D$235,[1]基础状态预期!Z$197:Z$235,$C49)),0)</f>
        <v>0</v>
      </c>
      <c r="AE49" s="32">
        <f>IFERROR(IF(求节点([1]基础状态预期!$D$197:$D$235,[1]基础状态预期!AA$197:AA$235,$C49)&lt;=0,0,求节点([1]基础状态预期!$D$197:$D$235,[1]基础状态预期!AA$197:AA$235,$C49)),0)</f>
        <v>0</v>
      </c>
      <c r="AF49" s="32">
        <f>IFERROR(IF(求节点([1]基础状态预期!$D$197:$D$235,[1]基础状态预期!AB$197:AB$235,$C49)&lt;=0,0,求节点([1]基础状态预期!$D$197:$D$235,[1]基础状态预期!AB$197:AB$235,$C49)),0)</f>
        <v>0</v>
      </c>
      <c r="AG49" s="32">
        <f>IFERROR(IF(求节点([1]基础状态预期!$D$197:$D$235,[1]基础状态预期!AC$197:AC$235,$C49)&lt;=0,0,求节点([1]基础状态预期!$D$197:$D$235,[1]基础状态预期!AC$197:AC$235,$C49)),0)</f>
        <v>2</v>
      </c>
      <c r="AH49" s="32">
        <f>IFERROR(IF(求节点([1]基础状态预期!$D$197:$D$235,[1]基础状态预期!AD$197:AD$235,$C49)&lt;=0,0,求节点([1]基础状态预期!$D$197:$D$235,[1]基础状态预期!AD$197:AD$235,$C49)),0)</f>
        <v>0</v>
      </c>
      <c r="AI49" s="14">
        <f t="shared" si="14"/>
        <v>0</v>
      </c>
      <c r="AJ49" s="14">
        <f t="shared" si="14"/>
        <v>0</v>
      </c>
      <c r="AK49" s="14">
        <f t="shared" si="14"/>
        <v>0</v>
      </c>
      <c r="AL49" s="14">
        <f t="shared" si="14"/>
        <v>30</v>
      </c>
      <c r="AM49" s="14">
        <f t="shared" si="14"/>
        <v>0</v>
      </c>
      <c r="AN49" s="14">
        <v>0</v>
      </c>
      <c r="AO49" s="14">
        <f>IFERROR(IF(求节点([1]各r阵容卡情况!$F$103:$F$119,[1]各r阵容卡情况!G$103:G$119,$C49)&lt;=0,0,求节点([1]各r阵容卡情况!$F$103:$F$119,[1]各r阵容卡情况!G$103:G$119,$C49)),0)</f>
        <v>0</v>
      </c>
      <c r="AP49" s="14">
        <f>IFERROR(IF(求节点([1]各r阵容卡情况!$F$103:$F$119,[1]各r阵容卡情况!H$103:H$119,$C49)&lt;=0,0,求节点([1]各r阵容卡情况!$F$103:$F$119,[1]各r阵容卡情况!H$103:H$119,$C49)),0)</f>
        <v>7.0723473316241794</v>
      </c>
      <c r="AQ49" s="14">
        <f>IFERROR(IF(求节点([1]各r阵容卡情况!$F$103:$F$119,[1]各r阵容卡情况!I$103:I$119,$C49)&lt;=0,0,求节点([1]各r阵容卡情况!$F$103:$F$119,[1]各r阵容卡情况!I$103:I$119,$C49)),0)</f>
        <v>16.927652668375821</v>
      </c>
      <c r="AR49" s="14">
        <f>IFERROR(IF(求节点([1]各r阵容卡情况!$F$103:$F$119,[1]各r阵容卡情况!J$103:J$119,$C49)&lt;=0,0,求节点([1]各r阵容卡情况!$F$103:$F$119,[1]各r阵容卡情况!J$103:J$119,$C49)),0)</f>
        <v>0</v>
      </c>
      <c r="AS49" s="14">
        <v>0</v>
      </c>
      <c r="AT49" s="14">
        <f>IFERROR(IF(求节点([1]各r阵容卡情况!$F$103:$F$119,[1]各r阵容卡情况!K$103:K$119,$C49)&lt;=0,0,求节点([1]各r阵容卡情况!$F$103:$F$119,[1]各r阵容卡情况!K$103:K$119,$C49)),0)</f>
        <v>3</v>
      </c>
      <c r="AU49" s="14">
        <f>IFERROR(IF(求节点([1]各r阵容卡情况!$F$103:$F$119,[1]各r阵容卡情况!L$103:L$119,$C49)&lt;=0,0,求节点([1]各r阵容卡情况!$F$103:$F$119,[1]各r阵容卡情况!L$103:L$119,$C49)),0)</f>
        <v>6</v>
      </c>
      <c r="AV49" s="14">
        <f>IFERROR(IF(求节点([1]各r阵容卡情况!$F$103:$F$119,[1]各r阵容卡情况!M$103:M$119,$C49)&lt;=0,0,求节点([1]各r阵容卡情况!$F$103:$F$119,[1]各r阵容卡情况!M$103:M$119,$C49)),0)</f>
        <v>4.2097201962236159</v>
      </c>
      <c r="AW49" s="14">
        <f>IFERROR(IF(求节点([1]各r阵容卡情况!$F$103:$F$119,[1]各r阵容卡情况!N$103:N$119,$C49)&lt;=0,0,求节点([1]各r阵容卡情况!$F$103:$F$119,[1]各r阵容卡情况!N$103:N$119,$C49)),0)</f>
        <v>0</v>
      </c>
      <c r="AX49" s="14">
        <f t="shared" si="15"/>
        <v>0</v>
      </c>
      <c r="AY49" s="14">
        <f t="shared" si="15"/>
        <v>15</v>
      </c>
      <c r="AZ49" s="14">
        <f t="shared" si="15"/>
        <v>40</v>
      </c>
      <c r="BA49" s="14">
        <f t="shared" si="15"/>
        <v>50</v>
      </c>
      <c r="BB49" s="14">
        <f t="shared" si="15"/>
        <v>50</v>
      </c>
      <c r="BC49" s="14">
        <v>0</v>
      </c>
      <c r="BD49" s="14">
        <f>IFERROR(IF(求节点([1]各r阵容卡情况!$F$103:$F$119,[1]各r阵容卡情况!S$103:S$119,$C49)&lt;=0,0,求节点([1]各r阵容卡情况!$F$103:$F$119,[1]各r阵容卡情况!S$103:S$119,$C49)),0)</f>
        <v>1.76</v>
      </c>
      <c r="BE49" s="14">
        <f>IFERROR(IF(求节点([1]各r阵容卡情况!$F$103:$F$119,[1]各r阵容卡情况!T$103:T$119,$C49)&lt;=0,0,求节点([1]各r阵容卡情况!$F$103:$F$119,[1]各r阵容卡情况!T$103:T$119,$C49)),0)</f>
        <v>1.76</v>
      </c>
      <c r="BF49" s="14">
        <f>IFERROR(IF(求节点([1]各r阵容卡情况!$F$103:$F$119,[1]各r阵容卡情况!U$103:U$119,$C49)&lt;=0,0,求节点([1]各r阵容卡情况!$F$103:$F$119,[1]各r阵容卡情况!U$103:U$119,$C49)),0)</f>
        <v>1.76</v>
      </c>
      <c r="BG49" s="14">
        <f>IFERROR(IF(求节点([1]各r阵容卡情况!$F$103:$F$119,[1]各r阵容卡情况!V$103:V$119,$C49)&lt;=0,0,求节点([1]各r阵容卡情况!$F$103:$F$119,[1]各r阵容卡情况!V$103:V$119,$C49)),0)</f>
        <v>1.76</v>
      </c>
      <c r="BH49" s="14">
        <f t="shared" si="27"/>
        <v>10</v>
      </c>
      <c r="BI49" s="14">
        <f t="shared" si="27"/>
        <v>10</v>
      </c>
      <c r="BJ49" s="14">
        <f t="shared" si="17"/>
        <v>44</v>
      </c>
      <c r="BK49" s="14">
        <f t="shared" si="28"/>
        <v>44</v>
      </c>
      <c r="BL49" s="14">
        <f t="shared" si="28"/>
        <v>44</v>
      </c>
      <c r="BM49" s="14">
        <v>0</v>
      </c>
      <c r="BN49" s="14">
        <f>IFERROR(IF(求节点([1]各r阵容卡情况!$F$103:$F$119,[1]各r阵容卡情况!AA$103:AA$119,$C49)&lt;=0,0,求节点([1]各r阵容卡情况!$F$103:$F$119,[1]各r阵容卡情况!AA$103:AA$119,$C49)),0)</f>
        <v>0</v>
      </c>
      <c r="BO49" s="14">
        <f>IFERROR(IF(求节点([1]各r阵容卡情况!$F$103:$F$119,[1]各r阵容卡情况!AB$103:AB$119,$C49)&lt;=0,0,求节点([1]各r阵容卡情况!$F$103:$F$119,[1]各r阵容卡情况!AB$103:AB$119,$C49)),0)</f>
        <v>2</v>
      </c>
      <c r="BP49" s="14">
        <f>IFERROR(IF(求节点([1]各r阵容卡情况!$F$103:$F$119,[1]各r阵容卡情况!AC$103:AC$119,$C49)&lt;=0,0,求节点([1]各r阵容卡情况!$F$103:$F$119,[1]各r阵容卡情况!AC$103:AC$119,$C49)),0)</f>
        <v>2</v>
      </c>
      <c r="BQ49" s="14">
        <f>IFERROR(IF(求节点([1]各r阵容卡情况!$F$103:$F$119,[1]各r阵容卡情况!AD$103:AD$119,$C49)&lt;=0,0,求节点([1]各r阵容卡情况!$F$103:$F$119,[1]各r阵容卡情况!AD$103:AD$119,$C49)),0)</f>
        <v>2</v>
      </c>
      <c r="BR49" s="14">
        <f t="shared" si="19"/>
        <v>0</v>
      </c>
      <c r="BS49" s="14">
        <f t="shared" si="19"/>
        <v>0</v>
      </c>
      <c r="BT49" s="14">
        <f t="shared" si="19"/>
        <v>4</v>
      </c>
      <c r="BU49" s="14">
        <f t="shared" si="19"/>
        <v>30</v>
      </c>
      <c r="BV49" s="14">
        <f t="shared" si="19"/>
        <v>80</v>
      </c>
      <c r="CH49" s="27">
        <f t="shared" si="20"/>
        <v>0</v>
      </c>
      <c r="CI49" s="27">
        <f t="shared" si="20"/>
        <v>0</v>
      </c>
      <c r="CJ49" s="27">
        <f t="shared" si="20"/>
        <v>4.1255359434474377</v>
      </c>
      <c r="CK49" s="27">
        <f t="shared" si="20"/>
        <v>9.8744640565525614</v>
      </c>
      <c r="CL49" s="27">
        <f t="shared" si="20"/>
        <v>0</v>
      </c>
    </row>
    <row r="50" spans="3:90" x14ac:dyDescent="0.15">
      <c r="C50" s="14">
        <v>45</v>
      </c>
      <c r="D50" s="14">
        <v>21</v>
      </c>
      <c r="E50" s="32">
        <f>IFERROR(IF(求节点([1]基础状态预期!$D$197:$D$235,[1]基础状态预期!F$197:F$235,$C50)&lt;=0,0,求节点([1]基础状态预期!$D$197:$D$235,[1]基础状态预期!F$197:F$235,$C50)),0)</f>
        <v>0</v>
      </c>
      <c r="F50" s="32">
        <f>IFERROR(IF(求节点([1]基础状态预期!$D$197:$D$235,[1]基础状态预期!G$197:G$235,$C50)&lt;=0,0,求节点([1]基础状态预期!$D$197:$D$235,[1]基础状态预期!G$197:G$235,$C50)),0)</f>
        <v>0</v>
      </c>
      <c r="G50" s="32">
        <f>IFERROR(IF(求节点([1]基础状态预期!$D$197:$D$235,[1]基础状态预期!H$197:H$235,$C50)&lt;=0,0,求节点([1]基础状态预期!$D$197:$D$235,[1]基础状态预期!H$197:H$235,$C50)),0)</f>
        <v>0</v>
      </c>
      <c r="H50" s="32">
        <f>IFERROR(IF(求节点([1]基础状态预期!$D$197:$D$235,[1]基础状态预期!I$197:I$235,$C50)&lt;=0,0,求节点([1]基础状态预期!$D$197:$D$235,[1]基础状态预期!I$197:I$235,$C50)),0)</f>
        <v>6</v>
      </c>
      <c r="I50" s="32">
        <f>IFERROR(IF(求节点([1]基础状态预期!$D$197:$D$235,[1]基础状态预期!J$197:J$235,$C50)&lt;=0,0,求节点([1]基础状态预期!$D$197:$D$235,[1]基础状态预期!J$197:J$235,$C50)),0)</f>
        <v>0</v>
      </c>
      <c r="J50" s="32">
        <f>IFERROR(IF(求节点([1]基础状态预期!$D$197:$D$235,[1]基础状态预期!K$197:K$235,$C50)&lt;=0,0,求节点([1]基础状态预期!$D$197:$D$235,[1]基础状态预期!K$197:K$235,$C50)),0)</f>
        <v>0</v>
      </c>
      <c r="K50" s="32">
        <f>IFERROR(IF(求节点([1]基础状态预期!$D$197:$D$235,[1]基础状态预期!L$197:L$235,$C50)&lt;=0,0,求节点([1]基础状态预期!$D$197:$D$235,[1]基础状态预期!L$197:L$235,$C50)),0)</f>
        <v>0</v>
      </c>
      <c r="L50" s="32">
        <f>IFERROR(IF(求节点([1]基础状态预期!$D$197:$D$235,[1]基础状态预期!M$197:M$235,$C50)&lt;=0,0,求节点([1]基础状态预期!$D$197:$D$235,[1]基础状态预期!M$197:M$235,$C50)),0)</f>
        <v>0</v>
      </c>
      <c r="M50" s="32">
        <f>IFERROR(IF(求节点([1]基础状态预期!$D$197:$D$235,[1]基础状态预期!N$197:N$235,$C50)&lt;=0,0,求节点([1]基础状态预期!$D$197:$D$235,[1]基础状态预期!N$197:N$235,$C50)),0)</f>
        <v>4.3920414085034967</v>
      </c>
      <c r="N50" s="32">
        <f>IFERROR(IF(求节点([1]基础状态预期!$D$197:$D$235,[1]基础状态预期!O$197:O$235,$C50)&lt;=0,0,求节点([1]基础状态预期!$D$197:$D$235,[1]基础状态预期!O$197:O$235,$C50)),0)</f>
        <v>0</v>
      </c>
      <c r="O50" s="14">
        <f t="shared" si="22"/>
        <v>0</v>
      </c>
      <c r="P50" s="14">
        <f t="shared" si="23"/>
        <v>6</v>
      </c>
      <c r="Q50" s="14">
        <f t="shared" si="24"/>
        <v>10</v>
      </c>
      <c r="R50" s="14">
        <f t="shared" si="25"/>
        <v>50</v>
      </c>
      <c r="S50" s="14">
        <f t="shared" si="26"/>
        <v>50</v>
      </c>
      <c r="T50" s="32">
        <f>IFERROR(IF(求节点([1]基础状态预期!$D$197:$D$235,[1]基础状态预期!P$197:P$235,$C50)&lt;=0,0,求节点([1]基础状态预期!$D$197:$D$235,[1]基础状态预期!P$197:P$235,$C50)),0)</f>
        <v>0</v>
      </c>
      <c r="U50" s="32">
        <f>IFERROR(IF(求节点([1]基础状态预期!$D$197:$D$235,[1]基础状态预期!Q$197:Q$235,$C50)&lt;=0,0,求节点([1]基础状态预期!$D$197:$D$235,[1]基础状态预期!Q$197:Q$235,$C50)),0)</f>
        <v>0</v>
      </c>
      <c r="V50" s="32">
        <f>IFERROR(IF(求节点([1]基础状态预期!$D$197:$D$235,[1]基础状态预期!R$197:R$235,$C50)&lt;=0,0,求节点([1]基础状态预期!$D$197:$D$235,[1]基础状态预期!R$197:R$235,$C50)),0)</f>
        <v>0</v>
      </c>
      <c r="W50" s="32">
        <f>IFERROR(IF(求节点([1]基础状态预期!$D$197:$D$235,[1]基础状态预期!S$197:S$235,$C50)&lt;=0,0,求节点([1]基础状态预期!$D$197:$D$235,[1]基础状态预期!S$197:S$235,$C50)),0)</f>
        <v>1.8</v>
      </c>
      <c r="X50" s="32">
        <f>IFERROR(IF(求节点([1]基础状态预期!$D$197:$D$235,[1]基础状态预期!T$197:T$235,$C50)&lt;=0,0,求节点([1]基础状态预期!$D$197:$D$235,[1]基础状态预期!T$197:T$235,$C50)),0)</f>
        <v>0</v>
      </c>
      <c r="Y50" s="32">
        <f>IFERROR(IF(求节点([1]基础状态预期!$D$197:$D$235,[1]基础状态预期!U$197:U$235,$C50)&lt;=0,0,求节点([1]基础状态预期!$D$197:$D$235,[1]基础状态预期!U$197:U$235,$C50)),0)</f>
        <v>0</v>
      </c>
      <c r="Z50" s="32">
        <f>IFERROR(IF(求节点([1]基础状态预期!$D$197:$D$235,[1]基础状态预期!V$197:V$235,$C50)&lt;=0,0,求节点([1]基础状态预期!$D$197:$D$235,[1]基础状态预期!V$197:V$235,$C50)),0)</f>
        <v>0</v>
      </c>
      <c r="AA50" s="32">
        <f>IFERROR(IF(求节点([1]基础状态预期!$D$197:$D$235,[1]基础状态预期!W$197:W$235,$C50)&lt;=0,0,求节点([1]基础状态预期!$D$197:$D$235,[1]基础状态预期!W$197:W$235,$C50)),0)</f>
        <v>0</v>
      </c>
      <c r="AB50" s="32">
        <f>IFERROR(IF(求节点([1]基础状态预期!$D$197:$D$235,[1]基础状态预期!X$197:X$235,$C50)&lt;=0,0,求节点([1]基础状态预期!$D$197:$D$235,[1]基础状态预期!X$197:X$235,$C50)),0)</f>
        <v>90</v>
      </c>
      <c r="AC50" s="32">
        <f>IFERROR(IF(求节点([1]基础状态预期!$D$197:$D$235,[1]基础状态预期!Y$197:Y$235,$C50)&lt;=0,0,求节点([1]基础状态预期!$D$197:$D$235,[1]基础状态预期!Y$197:Y$235,$C50)),0)</f>
        <v>0</v>
      </c>
      <c r="AD50" s="32">
        <f>IFERROR(IF(求节点([1]基础状态预期!$D$197:$D$235,[1]基础状态预期!Z$197:Z$235,$C50)&lt;=0,0,求节点([1]基础状态预期!$D$197:$D$235,[1]基础状态预期!Z$197:Z$235,$C50)),0)</f>
        <v>0</v>
      </c>
      <c r="AE50" s="32">
        <f>IFERROR(IF(求节点([1]基础状态预期!$D$197:$D$235,[1]基础状态预期!AA$197:AA$235,$C50)&lt;=0,0,求节点([1]基础状态预期!$D$197:$D$235,[1]基础状态预期!AA$197:AA$235,$C50)),0)</f>
        <v>0</v>
      </c>
      <c r="AF50" s="32">
        <f>IFERROR(IF(求节点([1]基础状态预期!$D$197:$D$235,[1]基础状态预期!AB$197:AB$235,$C50)&lt;=0,0,求节点([1]基础状态预期!$D$197:$D$235,[1]基础状态预期!AB$197:AB$235,$C50)),0)</f>
        <v>0</v>
      </c>
      <c r="AG50" s="32">
        <f>IFERROR(IF(求节点([1]基础状态预期!$D$197:$D$235,[1]基础状态预期!AC$197:AC$235,$C50)&lt;=0,0,求节点([1]基础状态预期!$D$197:$D$235,[1]基础状态预期!AC$197:AC$235,$C50)),0)</f>
        <v>2</v>
      </c>
      <c r="AH50" s="32">
        <f>IFERROR(IF(求节点([1]基础状态预期!$D$197:$D$235,[1]基础状态预期!AD$197:AD$235,$C50)&lt;=0,0,求节点([1]基础状态预期!$D$197:$D$235,[1]基础状态预期!AD$197:AD$235,$C50)),0)</f>
        <v>0</v>
      </c>
      <c r="AI50" s="14">
        <f t="shared" si="14"/>
        <v>0</v>
      </c>
      <c r="AJ50" s="14">
        <f t="shared" si="14"/>
        <v>0</v>
      </c>
      <c r="AK50" s="14">
        <f t="shared" si="14"/>
        <v>0</v>
      </c>
      <c r="AL50" s="14">
        <f t="shared" si="14"/>
        <v>30</v>
      </c>
      <c r="AM50" s="14">
        <f t="shared" si="14"/>
        <v>0</v>
      </c>
      <c r="AN50" s="14">
        <v>0</v>
      </c>
      <c r="AO50" s="14">
        <f>IFERROR(IF(求节点([1]各r阵容卡情况!$F$103:$F$119,[1]各r阵容卡情况!G$103:G$119,$C50)&lt;=0,0,求节点([1]各r阵容卡情况!$F$103:$F$119,[1]各r阵容卡情况!G$103:G$119,$C50)),0)</f>
        <v>0</v>
      </c>
      <c r="AP50" s="14">
        <f>IFERROR(IF(求节点([1]各r阵容卡情况!$F$103:$F$119,[1]各r阵容卡情况!H$103:H$119,$C50)&lt;=0,0,求节点([1]各r阵容卡情况!$F$103:$F$119,[1]各r阵容卡情况!H$103:H$119,$C50)),0)</f>
        <v>6.3885602893624158</v>
      </c>
      <c r="AQ50" s="14">
        <f>IFERROR(IF(求节点([1]各r阵容卡情况!$F$103:$F$119,[1]各r阵容卡情况!I$103:I$119,$C50)&lt;=0,0,求节点([1]各r阵容卡情况!$F$103:$F$119,[1]各r阵容卡情况!I$103:I$119,$C50)),0)</f>
        <v>17.611439710637583</v>
      </c>
      <c r="AR50" s="14">
        <f>IFERROR(IF(求节点([1]各r阵容卡情况!$F$103:$F$119,[1]各r阵容卡情况!J$103:J$119,$C50)&lt;=0,0,求节点([1]各r阵容卡情况!$F$103:$F$119,[1]各r阵容卡情况!J$103:J$119,$C50)),0)</f>
        <v>0</v>
      </c>
      <c r="AS50" s="14">
        <v>0</v>
      </c>
      <c r="AT50" s="14">
        <f>IFERROR(IF(求节点([1]各r阵容卡情况!$F$103:$F$119,[1]各r阵容卡情况!K$103:K$119,$C50)&lt;=0,0,求节点([1]各r阵容卡情况!$F$103:$F$119,[1]各r阵容卡情况!K$103:K$119,$C50)),0)</f>
        <v>3</v>
      </c>
      <c r="AU50" s="14">
        <f>IFERROR(IF(求节点([1]各r阵容卡情况!$F$103:$F$119,[1]各r阵容卡情况!L$103:L$119,$C50)&lt;=0,0,求节点([1]各r阵容卡情况!$F$103:$F$119,[1]各r阵容卡情况!L$103:L$119,$C50)),0)</f>
        <v>6</v>
      </c>
      <c r="AV50" s="14">
        <f>IFERROR(IF(求节点([1]各r阵容卡情况!$F$103:$F$119,[1]各r阵容卡情况!M$103:M$119,$C50)&lt;=0,0,求节点([1]各r阵容卡情况!$F$103:$F$119,[1]各r阵容卡情况!M$103:M$119,$C50)),0)</f>
        <v>4.3920414085034967</v>
      </c>
      <c r="AW50" s="14">
        <f>IFERROR(IF(求节点([1]各r阵容卡情况!$F$103:$F$119,[1]各r阵容卡情况!N$103:N$119,$C50)&lt;=0,0,求节点([1]各r阵容卡情况!$F$103:$F$119,[1]各r阵容卡情况!N$103:N$119,$C50)),0)</f>
        <v>0</v>
      </c>
      <c r="AX50" s="14">
        <f t="shared" si="15"/>
        <v>0</v>
      </c>
      <c r="AY50" s="14">
        <f t="shared" si="15"/>
        <v>15</v>
      </c>
      <c r="AZ50" s="14">
        <f t="shared" si="15"/>
        <v>40</v>
      </c>
      <c r="BA50" s="14">
        <f t="shared" si="15"/>
        <v>50</v>
      </c>
      <c r="BB50" s="14">
        <f t="shared" si="15"/>
        <v>50</v>
      </c>
      <c r="BC50" s="14">
        <v>0</v>
      </c>
      <c r="BD50" s="14">
        <f>IFERROR(IF(求节点([1]各r阵容卡情况!$F$103:$F$119,[1]各r阵容卡情况!S$103:S$119,$C50)&lt;=0,0,求节点([1]各r阵容卡情况!$F$103:$F$119,[1]各r阵容卡情况!S$103:S$119,$C50)),0)</f>
        <v>1.8</v>
      </c>
      <c r="BE50" s="14">
        <f>IFERROR(IF(求节点([1]各r阵容卡情况!$F$103:$F$119,[1]各r阵容卡情况!T$103:T$119,$C50)&lt;=0,0,求节点([1]各r阵容卡情况!$F$103:$F$119,[1]各r阵容卡情况!T$103:T$119,$C50)),0)</f>
        <v>1.8</v>
      </c>
      <c r="BF50" s="14">
        <f>IFERROR(IF(求节点([1]各r阵容卡情况!$F$103:$F$119,[1]各r阵容卡情况!U$103:U$119,$C50)&lt;=0,0,求节点([1]各r阵容卡情况!$F$103:$F$119,[1]各r阵容卡情况!U$103:U$119,$C50)),0)</f>
        <v>1.8</v>
      </c>
      <c r="BG50" s="14">
        <f>IFERROR(IF(求节点([1]各r阵容卡情况!$F$103:$F$119,[1]各r阵容卡情况!V$103:V$119,$C50)&lt;=0,0,求节点([1]各r阵容卡情况!$F$103:$F$119,[1]各r阵容卡情况!V$103:V$119,$C50)),0)</f>
        <v>1.8</v>
      </c>
      <c r="BH50" s="14">
        <f t="shared" si="27"/>
        <v>10</v>
      </c>
      <c r="BI50" s="14">
        <f t="shared" si="27"/>
        <v>10</v>
      </c>
      <c r="BJ50" s="14">
        <f t="shared" si="17"/>
        <v>45</v>
      </c>
      <c r="BK50" s="14">
        <f t="shared" si="28"/>
        <v>45</v>
      </c>
      <c r="BL50" s="14">
        <f t="shared" si="28"/>
        <v>45</v>
      </c>
      <c r="BM50" s="14">
        <v>0</v>
      </c>
      <c r="BN50" s="14">
        <f>IFERROR(IF(求节点([1]各r阵容卡情况!$F$103:$F$119,[1]各r阵容卡情况!AA$103:AA$119,$C50)&lt;=0,0,求节点([1]各r阵容卡情况!$F$103:$F$119,[1]各r阵容卡情况!AA$103:AA$119,$C50)),0)</f>
        <v>0</v>
      </c>
      <c r="BO50" s="14">
        <f>IFERROR(IF(求节点([1]各r阵容卡情况!$F$103:$F$119,[1]各r阵容卡情况!AB$103:AB$119,$C50)&lt;=0,0,求节点([1]各r阵容卡情况!$F$103:$F$119,[1]各r阵容卡情况!AB$103:AB$119,$C50)),0)</f>
        <v>2</v>
      </c>
      <c r="BP50" s="14">
        <f>IFERROR(IF(求节点([1]各r阵容卡情况!$F$103:$F$119,[1]各r阵容卡情况!AC$103:AC$119,$C50)&lt;=0,0,求节点([1]各r阵容卡情况!$F$103:$F$119,[1]各r阵容卡情况!AC$103:AC$119,$C50)),0)</f>
        <v>2</v>
      </c>
      <c r="BQ50" s="14">
        <f>IFERROR(IF(求节点([1]各r阵容卡情况!$F$103:$F$119,[1]各r阵容卡情况!AD$103:AD$119,$C50)&lt;=0,0,求节点([1]各r阵容卡情况!$F$103:$F$119,[1]各r阵容卡情况!AD$103:AD$119,$C50)),0)</f>
        <v>2</v>
      </c>
      <c r="BR50" s="14">
        <f t="shared" si="19"/>
        <v>0</v>
      </c>
      <c r="BS50" s="14">
        <f t="shared" si="19"/>
        <v>0</v>
      </c>
      <c r="BT50" s="14">
        <f t="shared" si="19"/>
        <v>4</v>
      </c>
      <c r="BU50" s="14">
        <f t="shared" si="19"/>
        <v>30</v>
      </c>
      <c r="BV50" s="14">
        <f t="shared" si="19"/>
        <v>80</v>
      </c>
      <c r="CH50" s="27">
        <f t="shared" si="20"/>
        <v>0</v>
      </c>
      <c r="CI50" s="27">
        <f t="shared" si="20"/>
        <v>0</v>
      </c>
      <c r="CJ50" s="27">
        <f t="shared" si="20"/>
        <v>3.99285018085151</v>
      </c>
      <c r="CK50" s="27">
        <f t="shared" si="20"/>
        <v>11.00714981914849</v>
      </c>
      <c r="CL50" s="27">
        <f t="shared" si="20"/>
        <v>0</v>
      </c>
    </row>
    <row r="51" spans="3:90" x14ac:dyDescent="0.15">
      <c r="C51" s="14">
        <v>46</v>
      </c>
      <c r="D51" s="14">
        <v>21</v>
      </c>
      <c r="E51" s="32">
        <f>IFERROR(IF(求节点([1]基础状态预期!$D$197:$D$235,[1]基础状态预期!F$197:F$235,$C51)&lt;=0,0,求节点([1]基础状态预期!$D$197:$D$235,[1]基础状态预期!F$197:F$235,$C51)),0)</f>
        <v>0</v>
      </c>
      <c r="F51" s="32">
        <f>IFERROR(IF(求节点([1]基础状态预期!$D$197:$D$235,[1]基础状态预期!G$197:G$235,$C51)&lt;=0,0,求节点([1]基础状态预期!$D$197:$D$235,[1]基础状态预期!G$197:G$235,$C51)),0)</f>
        <v>0</v>
      </c>
      <c r="G51" s="32">
        <f>IFERROR(IF(求节点([1]基础状态预期!$D$197:$D$235,[1]基础状态预期!H$197:H$235,$C51)&lt;=0,0,求节点([1]基础状态预期!$D$197:$D$235,[1]基础状态预期!H$197:H$235,$C51)),0)</f>
        <v>0</v>
      </c>
      <c r="H51" s="32">
        <f>IFERROR(IF(求节点([1]基础状态预期!$D$197:$D$235,[1]基础状态预期!I$197:I$235,$C51)&lt;=0,0,求节点([1]基础状态预期!$D$197:$D$235,[1]基础状态预期!I$197:I$235,$C51)),0)</f>
        <v>6</v>
      </c>
      <c r="I51" s="32">
        <f>IFERROR(IF(求节点([1]基础状态预期!$D$197:$D$235,[1]基础状态预期!J$197:J$235,$C51)&lt;=0,0,求节点([1]基础状态预期!$D$197:$D$235,[1]基础状态预期!J$197:J$235,$C51)),0)</f>
        <v>0</v>
      </c>
      <c r="J51" s="32">
        <f>IFERROR(IF(求节点([1]基础状态预期!$D$197:$D$235,[1]基础状态预期!K$197:K$235,$C51)&lt;=0,0,求节点([1]基础状态预期!$D$197:$D$235,[1]基础状态预期!K$197:K$235,$C51)),0)</f>
        <v>0</v>
      </c>
      <c r="K51" s="32">
        <f>IFERROR(IF(求节点([1]基础状态预期!$D$197:$D$235,[1]基础状态预期!L$197:L$235,$C51)&lt;=0,0,求节点([1]基础状态预期!$D$197:$D$235,[1]基础状态预期!L$197:L$235,$C51)),0)</f>
        <v>0</v>
      </c>
      <c r="L51" s="32">
        <f>IFERROR(IF(求节点([1]基础状态预期!$D$197:$D$235,[1]基础状态预期!M$197:M$235,$C51)&lt;=0,0,求节点([1]基础状态预期!$D$197:$D$235,[1]基础状态预期!M$197:M$235,$C51)),0)</f>
        <v>0</v>
      </c>
      <c r="M51" s="32">
        <f>IFERROR(IF(求节点([1]基础状态预期!$D$197:$D$235,[1]基础状态预期!N$197:N$235,$C51)&lt;=0,0,求节点([1]基础状态预期!$D$197:$D$235,[1]基础状态预期!N$197:N$235,$C51)),0)</f>
        <v>4.5743626207833765</v>
      </c>
      <c r="N51" s="32">
        <f>IFERROR(IF(求节点([1]基础状态预期!$D$197:$D$235,[1]基础状态预期!O$197:O$235,$C51)&lt;=0,0,求节点([1]基础状态预期!$D$197:$D$235,[1]基础状态预期!O$197:O$235,$C51)),0)</f>
        <v>0</v>
      </c>
      <c r="O51" s="14">
        <f t="shared" si="22"/>
        <v>0</v>
      </c>
      <c r="P51" s="14">
        <f t="shared" si="23"/>
        <v>6</v>
      </c>
      <c r="Q51" s="14">
        <f t="shared" si="24"/>
        <v>10</v>
      </c>
      <c r="R51" s="14">
        <f t="shared" si="25"/>
        <v>50</v>
      </c>
      <c r="S51" s="14">
        <f t="shared" si="26"/>
        <v>50</v>
      </c>
      <c r="T51" s="32">
        <f>IFERROR(IF(求节点([1]基础状态预期!$D$197:$D$235,[1]基础状态预期!P$197:P$235,$C51)&lt;=0,0,求节点([1]基础状态预期!$D$197:$D$235,[1]基础状态预期!P$197:P$235,$C51)),0)</f>
        <v>0</v>
      </c>
      <c r="U51" s="32">
        <f>IFERROR(IF(求节点([1]基础状态预期!$D$197:$D$235,[1]基础状态预期!Q$197:Q$235,$C51)&lt;=0,0,求节点([1]基础状态预期!$D$197:$D$235,[1]基础状态预期!Q$197:Q$235,$C51)),0)</f>
        <v>0</v>
      </c>
      <c r="V51" s="32">
        <f>IFERROR(IF(求节点([1]基础状态预期!$D$197:$D$235,[1]基础状态预期!R$197:R$235,$C51)&lt;=0,0,求节点([1]基础状态预期!$D$197:$D$235,[1]基础状态预期!R$197:R$235,$C51)),0)</f>
        <v>0</v>
      </c>
      <c r="W51" s="32">
        <f>IFERROR(IF(求节点([1]基础状态预期!$D$197:$D$235,[1]基础状态预期!S$197:S$235,$C51)&lt;=0,0,求节点([1]基础状态预期!$D$197:$D$235,[1]基础状态预期!S$197:S$235,$C51)),0)</f>
        <v>1.84</v>
      </c>
      <c r="X51" s="32">
        <f>IFERROR(IF(求节点([1]基础状态预期!$D$197:$D$235,[1]基础状态预期!T$197:T$235,$C51)&lt;=0,0,求节点([1]基础状态预期!$D$197:$D$235,[1]基础状态预期!T$197:T$235,$C51)),0)</f>
        <v>0</v>
      </c>
      <c r="Y51" s="32">
        <f>IFERROR(IF(求节点([1]基础状态预期!$D$197:$D$235,[1]基础状态预期!U$197:U$235,$C51)&lt;=0,0,求节点([1]基础状态预期!$D$197:$D$235,[1]基础状态预期!U$197:U$235,$C51)),0)</f>
        <v>0</v>
      </c>
      <c r="Z51" s="32">
        <f>IFERROR(IF(求节点([1]基础状态预期!$D$197:$D$235,[1]基础状态预期!V$197:V$235,$C51)&lt;=0,0,求节点([1]基础状态预期!$D$197:$D$235,[1]基础状态预期!V$197:V$235,$C51)),0)</f>
        <v>0</v>
      </c>
      <c r="AA51" s="32">
        <f>IFERROR(IF(求节点([1]基础状态预期!$D$197:$D$235,[1]基础状态预期!W$197:W$235,$C51)&lt;=0,0,求节点([1]基础状态预期!$D$197:$D$235,[1]基础状态预期!W$197:W$235,$C51)),0)</f>
        <v>0</v>
      </c>
      <c r="AB51" s="32">
        <f>IFERROR(IF(求节点([1]基础状态预期!$D$197:$D$235,[1]基础状态预期!X$197:X$235,$C51)&lt;=0,0,求节点([1]基础状态预期!$D$197:$D$235,[1]基础状态预期!X$197:X$235,$C51)),0)</f>
        <v>92</v>
      </c>
      <c r="AC51" s="32">
        <f>IFERROR(IF(求节点([1]基础状态预期!$D$197:$D$235,[1]基础状态预期!Y$197:Y$235,$C51)&lt;=0,0,求节点([1]基础状态预期!$D$197:$D$235,[1]基础状态预期!Y$197:Y$235,$C51)),0)</f>
        <v>0</v>
      </c>
      <c r="AD51" s="32">
        <f>IFERROR(IF(求节点([1]基础状态预期!$D$197:$D$235,[1]基础状态预期!Z$197:Z$235,$C51)&lt;=0,0,求节点([1]基础状态预期!$D$197:$D$235,[1]基础状态预期!Z$197:Z$235,$C51)),0)</f>
        <v>0</v>
      </c>
      <c r="AE51" s="32">
        <f>IFERROR(IF(求节点([1]基础状态预期!$D$197:$D$235,[1]基础状态预期!AA$197:AA$235,$C51)&lt;=0,0,求节点([1]基础状态预期!$D$197:$D$235,[1]基础状态预期!AA$197:AA$235,$C51)),0)</f>
        <v>0</v>
      </c>
      <c r="AF51" s="32">
        <f>IFERROR(IF(求节点([1]基础状态预期!$D$197:$D$235,[1]基础状态预期!AB$197:AB$235,$C51)&lt;=0,0,求节点([1]基础状态预期!$D$197:$D$235,[1]基础状态预期!AB$197:AB$235,$C51)),0)</f>
        <v>0</v>
      </c>
      <c r="AG51" s="32">
        <f>IFERROR(IF(求节点([1]基础状态预期!$D$197:$D$235,[1]基础状态预期!AC$197:AC$235,$C51)&lt;=0,0,求节点([1]基础状态预期!$D$197:$D$235,[1]基础状态预期!AC$197:AC$235,$C51)),0)</f>
        <v>2</v>
      </c>
      <c r="AH51" s="32">
        <f>IFERROR(IF(求节点([1]基础状态预期!$D$197:$D$235,[1]基础状态预期!AD$197:AD$235,$C51)&lt;=0,0,求节点([1]基础状态预期!$D$197:$D$235,[1]基础状态预期!AD$197:AD$235,$C51)),0)</f>
        <v>0</v>
      </c>
      <c r="AI51" s="14">
        <f t="shared" si="14"/>
        <v>0</v>
      </c>
      <c r="AJ51" s="14">
        <f t="shared" si="14"/>
        <v>0</v>
      </c>
      <c r="AK51" s="14">
        <f t="shared" si="14"/>
        <v>0</v>
      </c>
      <c r="AL51" s="14">
        <f t="shared" si="14"/>
        <v>30</v>
      </c>
      <c r="AM51" s="14">
        <f t="shared" si="14"/>
        <v>0</v>
      </c>
      <c r="AN51" s="14">
        <v>0</v>
      </c>
      <c r="AO51" s="14">
        <f>IFERROR(IF(求节点([1]各r阵容卡情况!$F$103:$F$119,[1]各r阵容卡情况!G$103:G$119,$C51)&lt;=0,0,求节点([1]各r阵容卡情况!$F$103:$F$119,[1]各r阵容卡情况!G$103:G$119,$C51)),0)</f>
        <v>0</v>
      </c>
      <c r="AP51" s="14">
        <f>IFERROR(IF(求节点([1]各r阵容卡情况!$F$103:$F$119,[1]各r阵容卡情况!H$103:H$119,$C51)&lt;=0,0,求节点([1]各r阵容卡情况!$F$103:$F$119,[1]各r阵容卡情况!H$103:H$119,$C51)),0)</f>
        <v>5.7047732471006531</v>
      </c>
      <c r="AQ51" s="14">
        <f>IFERROR(IF(求节点([1]各r阵容卡情况!$F$103:$F$119,[1]各r阵容卡情况!I$103:I$119,$C51)&lt;=0,0,求节点([1]各r阵容卡情况!$F$103:$F$119,[1]各r阵容卡情况!I$103:I$119,$C51)),0)</f>
        <v>18.295226752899346</v>
      </c>
      <c r="AR51" s="14">
        <f>IFERROR(IF(求节点([1]各r阵容卡情况!$F$103:$F$119,[1]各r阵容卡情况!J$103:J$119,$C51)&lt;=0,0,求节点([1]各r阵容卡情况!$F$103:$F$119,[1]各r阵容卡情况!J$103:J$119,$C51)),0)</f>
        <v>0</v>
      </c>
      <c r="AS51" s="14">
        <v>0</v>
      </c>
      <c r="AT51" s="14">
        <f>IFERROR(IF(求节点([1]各r阵容卡情况!$F$103:$F$119,[1]各r阵容卡情况!K$103:K$119,$C51)&lt;=0,0,求节点([1]各r阵容卡情况!$F$103:$F$119,[1]各r阵容卡情况!K$103:K$119,$C51)),0)</f>
        <v>3</v>
      </c>
      <c r="AU51" s="14">
        <f>IFERROR(IF(求节点([1]各r阵容卡情况!$F$103:$F$119,[1]各r阵容卡情况!L$103:L$119,$C51)&lt;=0,0,求节点([1]各r阵容卡情况!$F$103:$F$119,[1]各r阵容卡情况!L$103:L$119,$C51)),0)</f>
        <v>6</v>
      </c>
      <c r="AV51" s="14">
        <f>IFERROR(IF(求节点([1]各r阵容卡情况!$F$103:$F$119,[1]各r阵容卡情况!M$103:M$119,$C51)&lt;=0,0,求节点([1]各r阵容卡情况!$F$103:$F$119,[1]各r阵容卡情况!M$103:M$119,$C51)),0)</f>
        <v>4.5743626207833765</v>
      </c>
      <c r="AW51" s="14">
        <f>IFERROR(IF(求节点([1]各r阵容卡情况!$F$103:$F$119,[1]各r阵容卡情况!N$103:N$119,$C51)&lt;=0,0,求节点([1]各r阵容卡情况!$F$103:$F$119,[1]各r阵容卡情况!N$103:N$119,$C51)),0)</f>
        <v>0</v>
      </c>
      <c r="AX51" s="14">
        <f t="shared" si="15"/>
        <v>0</v>
      </c>
      <c r="AY51" s="14">
        <f t="shared" si="15"/>
        <v>15</v>
      </c>
      <c r="AZ51" s="14">
        <f t="shared" si="15"/>
        <v>40</v>
      </c>
      <c r="BA51" s="14">
        <f t="shared" si="15"/>
        <v>50</v>
      </c>
      <c r="BB51" s="14">
        <f t="shared" si="15"/>
        <v>50</v>
      </c>
      <c r="BC51" s="14">
        <v>0</v>
      </c>
      <c r="BD51" s="14">
        <f>IFERROR(IF(求节点([1]各r阵容卡情况!$F$103:$F$119,[1]各r阵容卡情况!S$103:S$119,$C51)&lt;=0,0,求节点([1]各r阵容卡情况!$F$103:$F$119,[1]各r阵容卡情况!S$103:S$119,$C51)),0)</f>
        <v>1.84</v>
      </c>
      <c r="BE51" s="14">
        <f>IFERROR(IF(求节点([1]各r阵容卡情况!$F$103:$F$119,[1]各r阵容卡情况!T$103:T$119,$C51)&lt;=0,0,求节点([1]各r阵容卡情况!$F$103:$F$119,[1]各r阵容卡情况!T$103:T$119,$C51)),0)</f>
        <v>1.84</v>
      </c>
      <c r="BF51" s="14">
        <f>IFERROR(IF(求节点([1]各r阵容卡情况!$F$103:$F$119,[1]各r阵容卡情况!U$103:U$119,$C51)&lt;=0,0,求节点([1]各r阵容卡情况!$F$103:$F$119,[1]各r阵容卡情况!U$103:U$119,$C51)),0)</f>
        <v>1.84</v>
      </c>
      <c r="BG51" s="14">
        <f>IFERROR(IF(求节点([1]各r阵容卡情况!$F$103:$F$119,[1]各r阵容卡情况!V$103:V$119,$C51)&lt;=0,0,求节点([1]各r阵容卡情况!$F$103:$F$119,[1]各r阵容卡情况!V$103:V$119,$C51)),0)</f>
        <v>1.84</v>
      </c>
      <c r="BH51" s="14">
        <f t="shared" si="27"/>
        <v>10</v>
      </c>
      <c r="BI51" s="14">
        <f t="shared" si="27"/>
        <v>10</v>
      </c>
      <c r="BJ51" s="14">
        <f t="shared" si="17"/>
        <v>46</v>
      </c>
      <c r="BK51" s="14">
        <f t="shared" si="28"/>
        <v>46</v>
      </c>
      <c r="BL51" s="14">
        <f t="shared" si="28"/>
        <v>46</v>
      </c>
      <c r="BM51" s="14">
        <v>0</v>
      </c>
      <c r="BN51" s="14">
        <f>IFERROR(IF(求节点([1]各r阵容卡情况!$F$103:$F$119,[1]各r阵容卡情况!AA$103:AA$119,$C51)&lt;=0,0,求节点([1]各r阵容卡情况!$F$103:$F$119,[1]各r阵容卡情况!AA$103:AA$119,$C51)),0)</f>
        <v>0</v>
      </c>
      <c r="BO51" s="14">
        <f>IFERROR(IF(求节点([1]各r阵容卡情况!$F$103:$F$119,[1]各r阵容卡情况!AB$103:AB$119,$C51)&lt;=0,0,求节点([1]各r阵容卡情况!$F$103:$F$119,[1]各r阵容卡情况!AB$103:AB$119,$C51)),0)</f>
        <v>2</v>
      </c>
      <c r="BP51" s="14">
        <f>IFERROR(IF(求节点([1]各r阵容卡情况!$F$103:$F$119,[1]各r阵容卡情况!AC$103:AC$119,$C51)&lt;=0,0,求节点([1]各r阵容卡情况!$F$103:$F$119,[1]各r阵容卡情况!AC$103:AC$119,$C51)),0)</f>
        <v>2</v>
      </c>
      <c r="BQ51" s="14">
        <f>IFERROR(IF(求节点([1]各r阵容卡情况!$F$103:$F$119,[1]各r阵容卡情况!AD$103:AD$119,$C51)&lt;=0,0,求节点([1]各r阵容卡情况!$F$103:$F$119,[1]各r阵容卡情况!AD$103:AD$119,$C51)),0)</f>
        <v>2</v>
      </c>
      <c r="BR51" s="14">
        <f t="shared" si="19"/>
        <v>0</v>
      </c>
      <c r="BS51" s="14">
        <f t="shared" si="19"/>
        <v>0</v>
      </c>
      <c r="BT51" s="14">
        <f t="shared" si="19"/>
        <v>4</v>
      </c>
      <c r="BU51" s="14">
        <f t="shared" si="19"/>
        <v>30</v>
      </c>
      <c r="BV51" s="14">
        <f t="shared" si="19"/>
        <v>80</v>
      </c>
      <c r="CH51" s="27">
        <f t="shared" si="20"/>
        <v>0</v>
      </c>
      <c r="CI51" s="27">
        <f t="shared" si="20"/>
        <v>0</v>
      </c>
      <c r="CJ51" s="27">
        <f t="shared" si="20"/>
        <v>3.5654832794379083</v>
      </c>
      <c r="CK51" s="27">
        <f t="shared" si="20"/>
        <v>11.434516720562092</v>
      </c>
      <c r="CL51" s="27">
        <f t="shared" si="20"/>
        <v>0</v>
      </c>
    </row>
    <row r="52" spans="3:90" x14ac:dyDescent="0.15">
      <c r="C52" s="14">
        <v>47</v>
      </c>
      <c r="D52" s="14">
        <v>21</v>
      </c>
      <c r="E52" s="32">
        <f>IFERROR(IF(求节点([1]基础状态预期!$D$197:$D$235,[1]基础状态预期!F$197:F$235,$C52)&lt;=0,0,求节点([1]基础状态预期!$D$197:$D$235,[1]基础状态预期!F$197:F$235,$C52)),0)</f>
        <v>0</v>
      </c>
      <c r="F52" s="32">
        <f>IFERROR(IF(求节点([1]基础状态预期!$D$197:$D$235,[1]基础状态预期!G$197:G$235,$C52)&lt;=0,0,求节点([1]基础状态预期!$D$197:$D$235,[1]基础状态预期!G$197:G$235,$C52)),0)</f>
        <v>0</v>
      </c>
      <c r="G52" s="32">
        <f>IFERROR(IF(求节点([1]基础状态预期!$D$197:$D$235,[1]基础状态预期!H$197:H$235,$C52)&lt;=0,0,求节点([1]基础状态预期!$D$197:$D$235,[1]基础状态预期!H$197:H$235,$C52)),0)</f>
        <v>0</v>
      </c>
      <c r="H52" s="32">
        <f>IFERROR(IF(求节点([1]基础状态预期!$D$197:$D$235,[1]基础状态预期!I$197:I$235,$C52)&lt;=0,0,求节点([1]基础状态预期!$D$197:$D$235,[1]基础状态预期!I$197:I$235,$C52)),0)</f>
        <v>6</v>
      </c>
      <c r="I52" s="32">
        <f>IFERROR(IF(求节点([1]基础状态预期!$D$197:$D$235,[1]基础状态预期!J$197:J$235,$C52)&lt;=0,0,求节点([1]基础状态预期!$D$197:$D$235,[1]基础状态预期!J$197:J$235,$C52)),0)</f>
        <v>0</v>
      </c>
      <c r="J52" s="32">
        <f>IFERROR(IF(求节点([1]基础状态预期!$D$197:$D$235,[1]基础状态预期!K$197:K$235,$C52)&lt;=0,0,求节点([1]基础状态预期!$D$197:$D$235,[1]基础状态预期!K$197:K$235,$C52)),0)</f>
        <v>0</v>
      </c>
      <c r="K52" s="32">
        <f>IFERROR(IF(求节点([1]基础状态预期!$D$197:$D$235,[1]基础状态预期!L$197:L$235,$C52)&lt;=0,0,求节点([1]基础状态预期!$D$197:$D$235,[1]基础状态预期!L$197:L$235,$C52)),0)</f>
        <v>0</v>
      </c>
      <c r="L52" s="32">
        <f>IFERROR(IF(求节点([1]基础状态预期!$D$197:$D$235,[1]基础状态预期!M$197:M$235,$C52)&lt;=0,0,求节点([1]基础状态预期!$D$197:$D$235,[1]基础状态预期!M$197:M$235,$C52)),0)</f>
        <v>0</v>
      </c>
      <c r="M52" s="32">
        <f>IFERROR(IF(求节点([1]基础状态预期!$D$197:$D$235,[1]基础状态预期!N$197:N$235,$C52)&lt;=0,0,求节点([1]基础状态预期!$D$197:$D$235,[1]基础状态预期!N$197:N$235,$C52)),0)</f>
        <v>4.7566838330632573</v>
      </c>
      <c r="N52" s="32">
        <f>IFERROR(IF(求节点([1]基础状态预期!$D$197:$D$235,[1]基础状态预期!O$197:O$235,$C52)&lt;=0,0,求节点([1]基础状态预期!$D$197:$D$235,[1]基础状态预期!O$197:O$235,$C52)),0)</f>
        <v>0</v>
      </c>
      <c r="O52" s="14">
        <f t="shared" si="22"/>
        <v>0</v>
      </c>
      <c r="P52" s="14">
        <f t="shared" si="23"/>
        <v>6</v>
      </c>
      <c r="Q52" s="14">
        <f t="shared" si="24"/>
        <v>10</v>
      </c>
      <c r="R52" s="14">
        <f t="shared" si="25"/>
        <v>50</v>
      </c>
      <c r="S52" s="14">
        <f t="shared" si="26"/>
        <v>50</v>
      </c>
      <c r="T52" s="32">
        <f>IFERROR(IF(求节点([1]基础状态预期!$D$197:$D$235,[1]基础状态预期!P$197:P$235,$C52)&lt;=0,0,求节点([1]基础状态预期!$D$197:$D$235,[1]基础状态预期!P$197:P$235,$C52)),0)</f>
        <v>0</v>
      </c>
      <c r="U52" s="32">
        <f>IFERROR(IF(求节点([1]基础状态预期!$D$197:$D$235,[1]基础状态预期!Q$197:Q$235,$C52)&lt;=0,0,求节点([1]基础状态预期!$D$197:$D$235,[1]基础状态预期!Q$197:Q$235,$C52)),0)</f>
        <v>0</v>
      </c>
      <c r="V52" s="32">
        <f>IFERROR(IF(求节点([1]基础状态预期!$D$197:$D$235,[1]基础状态预期!R$197:R$235,$C52)&lt;=0,0,求节点([1]基础状态预期!$D$197:$D$235,[1]基础状态预期!R$197:R$235,$C52)),0)</f>
        <v>0</v>
      </c>
      <c r="W52" s="32">
        <f>IFERROR(IF(求节点([1]基础状态预期!$D$197:$D$235,[1]基础状态预期!S$197:S$235,$C52)&lt;=0,0,求节点([1]基础状态预期!$D$197:$D$235,[1]基础状态预期!S$197:S$235,$C52)),0)</f>
        <v>1.88</v>
      </c>
      <c r="X52" s="32">
        <f>IFERROR(IF(求节点([1]基础状态预期!$D$197:$D$235,[1]基础状态预期!T$197:T$235,$C52)&lt;=0,0,求节点([1]基础状态预期!$D$197:$D$235,[1]基础状态预期!T$197:T$235,$C52)),0)</f>
        <v>0</v>
      </c>
      <c r="Y52" s="32">
        <f>IFERROR(IF(求节点([1]基础状态预期!$D$197:$D$235,[1]基础状态预期!U$197:U$235,$C52)&lt;=0,0,求节点([1]基础状态预期!$D$197:$D$235,[1]基础状态预期!U$197:U$235,$C52)),0)</f>
        <v>0</v>
      </c>
      <c r="Z52" s="32">
        <f>IFERROR(IF(求节点([1]基础状态预期!$D$197:$D$235,[1]基础状态预期!V$197:V$235,$C52)&lt;=0,0,求节点([1]基础状态预期!$D$197:$D$235,[1]基础状态预期!V$197:V$235,$C52)),0)</f>
        <v>0</v>
      </c>
      <c r="AA52" s="32">
        <f>IFERROR(IF(求节点([1]基础状态预期!$D$197:$D$235,[1]基础状态预期!W$197:W$235,$C52)&lt;=0,0,求节点([1]基础状态预期!$D$197:$D$235,[1]基础状态预期!W$197:W$235,$C52)),0)</f>
        <v>0</v>
      </c>
      <c r="AB52" s="32">
        <f>IFERROR(IF(求节点([1]基础状态预期!$D$197:$D$235,[1]基础状态预期!X$197:X$235,$C52)&lt;=0,0,求节点([1]基础状态预期!$D$197:$D$235,[1]基础状态预期!X$197:X$235,$C52)),0)</f>
        <v>94</v>
      </c>
      <c r="AC52" s="32">
        <f>IFERROR(IF(求节点([1]基础状态预期!$D$197:$D$235,[1]基础状态预期!Y$197:Y$235,$C52)&lt;=0,0,求节点([1]基础状态预期!$D$197:$D$235,[1]基础状态预期!Y$197:Y$235,$C52)),0)</f>
        <v>0</v>
      </c>
      <c r="AD52" s="32">
        <f>IFERROR(IF(求节点([1]基础状态预期!$D$197:$D$235,[1]基础状态预期!Z$197:Z$235,$C52)&lt;=0,0,求节点([1]基础状态预期!$D$197:$D$235,[1]基础状态预期!Z$197:Z$235,$C52)),0)</f>
        <v>0</v>
      </c>
      <c r="AE52" s="32">
        <f>IFERROR(IF(求节点([1]基础状态预期!$D$197:$D$235,[1]基础状态预期!AA$197:AA$235,$C52)&lt;=0,0,求节点([1]基础状态预期!$D$197:$D$235,[1]基础状态预期!AA$197:AA$235,$C52)),0)</f>
        <v>0</v>
      </c>
      <c r="AF52" s="32">
        <f>IFERROR(IF(求节点([1]基础状态预期!$D$197:$D$235,[1]基础状态预期!AB$197:AB$235,$C52)&lt;=0,0,求节点([1]基础状态预期!$D$197:$D$235,[1]基础状态预期!AB$197:AB$235,$C52)),0)</f>
        <v>0</v>
      </c>
      <c r="AG52" s="32">
        <f>IFERROR(IF(求节点([1]基础状态预期!$D$197:$D$235,[1]基础状态预期!AC$197:AC$235,$C52)&lt;=0,0,求节点([1]基础状态预期!$D$197:$D$235,[1]基础状态预期!AC$197:AC$235,$C52)),0)</f>
        <v>2</v>
      </c>
      <c r="AH52" s="32">
        <f>IFERROR(IF(求节点([1]基础状态预期!$D$197:$D$235,[1]基础状态预期!AD$197:AD$235,$C52)&lt;=0,0,求节点([1]基础状态预期!$D$197:$D$235,[1]基础状态预期!AD$197:AD$235,$C52)),0)</f>
        <v>0</v>
      </c>
      <c r="AI52" s="14">
        <f t="shared" si="14"/>
        <v>0</v>
      </c>
      <c r="AJ52" s="14">
        <f t="shared" si="14"/>
        <v>0</v>
      </c>
      <c r="AK52" s="14">
        <f t="shared" si="14"/>
        <v>0</v>
      </c>
      <c r="AL52" s="14">
        <f t="shared" si="14"/>
        <v>30</v>
      </c>
      <c r="AM52" s="14">
        <f t="shared" si="14"/>
        <v>0</v>
      </c>
      <c r="AN52" s="14">
        <v>0</v>
      </c>
      <c r="AO52" s="14">
        <f>IFERROR(IF(求节点([1]各r阵容卡情况!$F$103:$F$119,[1]各r阵容卡情况!G$103:G$119,$C52)&lt;=0,0,求节点([1]各r阵容卡情况!$F$103:$F$119,[1]各r阵容卡情况!G$103:G$119,$C52)),0)</f>
        <v>0</v>
      </c>
      <c r="AP52" s="14">
        <f>IFERROR(IF(求节点([1]各r阵容卡情况!$F$103:$F$119,[1]各r阵容卡情况!H$103:H$119,$C52)&lt;=0,0,求节点([1]各r阵容卡情况!$F$103:$F$119,[1]各r阵容卡情况!H$103:H$119,$C52)),0)</f>
        <v>5.0209862048388905</v>
      </c>
      <c r="AQ52" s="14">
        <f>IFERROR(IF(求节点([1]各r阵容卡情况!$F$103:$F$119,[1]各r阵容卡情况!I$103:I$119,$C52)&lt;=0,0,求节点([1]各r阵容卡情况!$F$103:$F$119,[1]各r阵容卡情况!I$103:I$119,$C52)),0)</f>
        <v>18.979013795161109</v>
      </c>
      <c r="AR52" s="14">
        <f>IFERROR(IF(求节点([1]各r阵容卡情况!$F$103:$F$119,[1]各r阵容卡情况!J$103:J$119,$C52)&lt;=0,0,求节点([1]各r阵容卡情况!$F$103:$F$119,[1]各r阵容卡情况!J$103:J$119,$C52)),0)</f>
        <v>0</v>
      </c>
      <c r="AS52" s="14">
        <v>0</v>
      </c>
      <c r="AT52" s="14">
        <f>IFERROR(IF(求节点([1]各r阵容卡情况!$F$103:$F$119,[1]各r阵容卡情况!K$103:K$119,$C52)&lt;=0,0,求节点([1]各r阵容卡情况!$F$103:$F$119,[1]各r阵容卡情况!K$103:K$119,$C52)),0)</f>
        <v>3</v>
      </c>
      <c r="AU52" s="14">
        <f>IFERROR(IF(求节点([1]各r阵容卡情况!$F$103:$F$119,[1]各r阵容卡情况!L$103:L$119,$C52)&lt;=0,0,求节点([1]各r阵容卡情况!$F$103:$F$119,[1]各r阵容卡情况!L$103:L$119,$C52)),0)</f>
        <v>6</v>
      </c>
      <c r="AV52" s="14">
        <f>IFERROR(IF(求节点([1]各r阵容卡情况!$F$103:$F$119,[1]各r阵容卡情况!M$103:M$119,$C52)&lt;=0,0,求节点([1]各r阵容卡情况!$F$103:$F$119,[1]各r阵容卡情况!M$103:M$119,$C52)),0)</f>
        <v>4.7566838330632573</v>
      </c>
      <c r="AW52" s="14">
        <f>IFERROR(IF(求节点([1]各r阵容卡情况!$F$103:$F$119,[1]各r阵容卡情况!N$103:N$119,$C52)&lt;=0,0,求节点([1]各r阵容卡情况!$F$103:$F$119,[1]各r阵容卡情况!N$103:N$119,$C52)),0)</f>
        <v>0</v>
      </c>
      <c r="AX52" s="14">
        <f t="shared" si="15"/>
        <v>0</v>
      </c>
      <c r="AY52" s="14">
        <f t="shared" si="15"/>
        <v>15</v>
      </c>
      <c r="AZ52" s="14">
        <f t="shared" si="15"/>
        <v>40</v>
      </c>
      <c r="BA52" s="14">
        <f t="shared" si="15"/>
        <v>50</v>
      </c>
      <c r="BB52" s="14">
        <f t="shared" si="15"/>
        <v>50</v>
      </c>
      <c r="BC52" s="14">
        <v>0</v>
      </c>
      <c r="BD52" s="14">
        <f>IFERROR(IF(求节点([1]各r阵容卡情况!$F$103:$F$119,[1]各r阵容卡情况!S$103:S$119,$C52)&lt;=0,0,求节点([1]各r阵容卡情况!$F$103:$F$119,[1]各r阵容卡情况!S$103:S$119,$C52)),0)</f>
        <v>1.88</v>
      </c>
      <c r="BE52" s="14">
        <f>IFERROR(IF(求节点([1]各r阵容卡情况!$F$103:$F$119,[1]各r阵容卡情况!T$103:T$119,$C52)&lt;=0,0,求节点([1]各r阵容卡情况!$F$103:$F$119,[1]各r阵容卡情况!T$103:T$119,$C52)),0)</f>
        <v>1.88</v>
      </c>
      <c r="BF52" s="14">
        <f>IFERROR(IF(求节点([1]各r阵容卡情况!$F$103:$F$119,[1]各r阵容卡情况!U$103:U$119,$C52)&lt;=0,0,求节点([1]各r阵容卡情况!$F$103:$F$119,[1]各r阵容卡情况!U$103:U$119,$C52)),0)</f>
        <v>1.88</v>
      </c>
      <c r="BG52" s="14">
        <f>IFERROR(IF(求节点([1]各r阵容卡情况!$F$103:$F$119,[1]各r阵容卡情况!V$103:V$119,$C52)&lt;=0,0,求节点([1]各r阵容卡情况!$F$103:$F$119,[1]各r阵容卡情况!V$103:V$119,$C52)),0)</f>
        <v>1.88</v>
      </c>
      <c r="BH52" s="14">
        <f t="shared" si="27"/>
        <v>10</v>
      </c>
      <c r="BI52" s="14">
        <f t="shared" si="27"/>
        <v>10</v>
      </c>
      <c r="BJ52" s="14">
        <f t="shared" si="17"/>
        <v>47</v>
      </c>
      <c r="BK52" s="14">
        <f t="shared" si="28"/>
        <v>47</v>
      </c>
      <c r="BL52" s="14">
        <f t="shared" si="28"/>
        <v>47</v>
      </c>
      <c r="BM52" s="14">
        <v>0</v>
      </c>
      <c r="BN52" s="14">
        <f>IFERROR(IF(求节点([1]各r阵容卡情况!$F$103:$F$119,[1]各r阵容卡情况!AA$103:AA$119,$C52)&lt;=0,0,求节点([1]各r阵容卡情况!$F$103:$F$119,[1]各r阵容卡情况!AA$103:AA$119,$C52)),0)</f>
        <v>0</v>
      </c>
      <c r="BO52" s="14">
        <f>IFERROR(IF(求节点([1]各r阵容卡情况!$F$103:$F$119,[1]各r阵容卡情况!AB$103:AB$119,$C52)&lt;=0,0,求节点([1]各r阵容卡情况!$F$103:$F$119,[1]各r阵容卡情况!AB$103:AB$119,$C52)),0)</f>
        <v>2</v>
      </c>
      <c r="BP52" s="14">
        <f>IFERROR(IF(求节点([1]各r阵容卡情况!$F$103:$F$119,[1]各r阵容卡情况!AC$103:AC$119,$C52)&lt;=0,0,求节点([1]各r阵容卡情况!$F$103:$F$119,[1]各r阵容卡情况!AC$103:AC$119,$C52)),0)</f>
        <v>2</v>
      </c>
      <c r="BQ52" s="14">
        <f>IFERROR(IF(求节点([1]各r阵容卡情况!$F$103:$F$119,[1]各r阵容卡情况!AD$103:AD$119,$C52)&lt;=0,0,求节点([1]各r阵容卡情况!$F$103:$F$119,[1]各r阵容卡情况!AD$103:AD$119,$C52)),0)</f>
        <v>2</v>
      </c>
      <c r="BR52" s="14">
        <f t="shared" si="19"/>
        <v>0</v>
      </c>
      <c r="BS52" s="14">
        <f t="shared" si="19"/>
        <v>0</v>
      </c>
      <c r="BT52" s="14">
        <f t="shared" si="19"/>
        <v>4</v>
      </c>
      <c r="BU52" s="14">
        <f t="shared" si="19"/>
        <v>30</v>
      </c>
      <c r="BV52" s="14">
        <f t="shared" si="19"/>
        <v>80</v>
      </c>
      <c r="CH52" s="27">
        <f t="shared" si="20"/>
        <v>0</v>
      </c>
      <c r="CI52" s="27">
        <f t="shared" si="20"/>
        <v>0</v>
      </c>
      <c r="CJ52" s="27">
        <f t="shared" si="20"/>
        <v>3.1381163780243067</v>
      </c>
      <c r="CK52" s="27">
        <f t="shared" si="20"/>
        <v>11.861883621975693</v>
      </c>
      <c r="CL52" s="27">
        <f t="shared" si="20"/>
        <v>0</v>
      </c>
    </row>
    <row r="53" spans="3:90" x14ac:dyDescent="0.15">
      <c r="C53" s="14">
        <v>48</v>
      </c>
      <c r="D53" s="14">
        <v>22</v>
      </c>
      <c r="E53" s="32">
        <f>IFERROR(IF(求节点([1]基础状态预期!$D$197:$D$235,[1]基础状态预期!F$197:F$235,$C53)&lt;=0,0,求节点([1]基础状态预期!$D$197:$D$235,[1]基础状态预期!F$197:F$235,$C53)),0)</f>
        <v>0</v>
      </c>
      <c r="F53" s="32">
        <f>IFERROR(IF(求节点([1]基础状态预期!$D$197:$D$235,[1]基础状态预期!G$197:G$235,$C53)&lt;=0,0,求节点([1]基础状态预期!$D$197:$D$235,[1]基础状态预期!G$197:G$235,$C53)),0)</f>
        <v>0</v>
      </c>
      <c r="G53" s="32">
        <f>IFERROR(IF(求节点([1]基础状态预期!$D$197:$D$235,[1]基础状态预期!H$197:H$235,$C53)&lt;=0,0,求节点([1]基础状态预期!$D$197:$D$235,[1]基础状态预期!H$197:H$235,$C53)),0)</f>
        <v>0</v>
      </c>
      <c r="H53" s="32">
        <f>IFERROR(IF(求节点([1]基础状态预期!$D$197:$D$235,[1]基础状态预期!I$197:I$235,$C53)&lt;=0,0,求节点([1]基础状态预期!$D$197:$D$235,[1]基础状态预期!I$197:I$235,$C53)),0)</f>
        <v>6</v>
      </c>
      <c r="I53" s="32">
        <f>IFERROR(IF(求节点([1]基础状态预期!$D$197:$D$235,[1]基础状态预期!J$197:J$235,$C53)&lt;=0,0,求节点([1]基础状态预期!$D$197:$D$235,[1]基础状态预期!J$197:J$235,$C53)),0)</f>
        <v>0</v>
      </c>
      <c r="J53" s="32">
        <f>IFERROR(IF(求节点([1]基础状态预期!$D$197:$D$235,[1]基础状态预期!K$197:K$235,$C53)&lt;=0,0,求节点([1]基础状态预期!$D$197:$D$235,[1]基础状态预期!K$197:K$235,$C53)),0)</f>
        <v>0</v>
      </c>
      <c r="K53" s="32">
        <f>IFERROR(IF(求节点([1]基础状态预期!$D$197:$D$235,[1]基础状态预期!L$197:L$235,$C53)&lt;=0,0,求节点([1]基础状态预期!$D$197:$D$235,[1]基础状态预期!L$197:L$235,$C53)),0)</f>
        <v>0</v>
      </c>
      <c r="L53" s="32">
        <f>IFERROR(IF(求节点([1]基础状态预期!$D$197:$D$235,[1]基础状态预期!M$197:M$235,$C53)&lt;=0,0,求节点([1]基础状态预期!$D$197:$D$235,[1]基础状态预期!M$197:M$235,$C53)),0)</f>
        <v>0</v>
      </c>
      <c r="M53" s="32">
        <f>IFERROR(IF(求节点([1]基础状态预期!$D$197:$D$235,[1]基础状态预期!N$197:N$235,$C53)&lt;=0,0,求节点([1]基础状态预期!$D$197:$D$235,[1]基础状态预期!N$197:N$235,$C53)),0)</f>
        <v>4.9390050453431371</v>
      </c>
      <c r="N53" s="32">
        <f>IFERROR(IF(求节点([1]基础状态预期!$D$197:$D$235,[1]基础状态预期!O$197:O$235,$C53)&lt;=0,0,求节点([1]基础状态预期!$D$197:$D$235,[1]基础状态预期!O$197:O$235,$C53)),0)</f>
        <v>0</v>
      </c>
      <c r="O53" s="14">
        <f t="shared" si="22"/>
        <v>0</v>
      </c>
      <c r="P53" s="14">
        <f t="shared" si="23"/>
        <v>6</v>
      </c>
      <c r="Q53" s="14">
        <f t="shared" si="24"/>
        <v>10</v>
      </c>
      <c r="R53" s="14">
        <f t="shared" si="25"/>
        <v>50</v>
      </c>
      <c r="S53" s="14">
        <f t="shared" si="26"/>
        <v>50</v>
      </c>
      <c r="T53" s="32">
        <f>IFERROR(IF(求节点([1]基础状态预期!$D$197:$D$235,[1]基础状态预期!P$197:P$235,$C53)&lt;=0,0,求节点([1]基础状态预期!$D$197:$D$235,[1]基础状态预期!P$197:P$235,$C53)),0)</f>
        <v>0</v>
      </c>
      <c r="U53" s="32">
        <f>IFERROR(IF(求节点([1]基础状态预期!$D$197:$D$235,[1]基础状态预期!Q$197:Q$235,$C53)&lt;=0,0,求节点([1]基础状态预期!$D$197:$D$235,[1]基础状态预期!Q$197:Q$235,$C53)),0)</f>
        <v>0</v>
      </c>
      <c r="V53" s="32">
        <f>IFERROR(IF(求节点([1]基础状态预期!$D$197:$D$235,[1]基础状态预期!R$197:R$235,$C53)&lt;=0,0,求节点([1]基础状态预期!$D$197:$D$235,[1]基础状态预期!R$197:R$235,$C53)),0)</f>
        <v>0</v>
      </c>
      <c r="W53" s="32">
        <f>IFERROR(IF(求节点([1]基础状态预期!$D$197:$D$235,[1]基础状态预期!S$197:S$235,$C53)&lt;=0,0,求节点([1]基础状态预期!$D$197:$D$235,[1]基础状态预期!S$197:S$235,$C53)),0)</f>
        <v>1.92</v>
      </c>
      <c r="X53" s="32">
        <f>IFERROR(IF(求节点([1]基础状态预期!$D$197:$D$235,[1]基础状态预期!T$197:T$235,$C53)&lt;=0,0,求节点([1]基础状态预期!$D$197:$D$235,[1]基础状态预期!T$197:T$235,$C53)),0)</f>
        <v>0</v>
      </c>
      <c r="Y53" s="32">
        <f>IFERROR(IF(求节点([1]基础状态预期!$D$197:$D$235,[1]基础状态预期!U$197:U$235,$C53)&lt;=0,0,求节点([1]基础状态预期!$D$197:$D$235,[1]基础状态预期!U$197:U$235,$C53)),0)</f>
        <v>0</v>
      </c>
      <c r="Z53" s="32">
        <f>IFERROR(IF(求节点([1]基础状态预期!$D$197:$D$235,[1]基础状态预期!V$197:V$235,$C53)&lt;=0,0,求节点([1]基础状态预期!$D$197:$D$235,[1]基础状态预期!V$197:V$235,$C53)),0)</f>
        <v>0</v>
      </c>
      <c r="AA53" s="32">
        <f>IFERROR(IF(求节点([1]基础状态预期!$D$197:$D$235,[1]基础状态预期!W$197:W$235,$C53)&lt;=0,0,求节点([1]基础状态预期!$D$197:$D$235,[1]基础状态预期!W$197:W$235,$C53)),0)</f>
        <v>0</v>
      </c>
      <c r="AB53" s="32">
        <f>IFERROR(IF(求节点([1]基础状态预期!$D$197:$D$235,[1]基础状态预期!X$197:X$235,$C53)&lt;=0,0,求节点([1]基础状态预期!$D$197:$D$235,[1]基础状态预期!X$197:X$235,$C53)),0)</f>
        <v>96</v>
      </c>
      <c r="AC53" s="32">
        <f>IFERROR(IF(求节点([1]基础状态预期!$D$197:$D$235,[1]基础状态预期!Y$197:Y$235,$C53)&lt;=0,0,求节点([1]基础状态预期!$D$197:$D$235,[1]基础状态预期!Y$197:Y$235,$C53)),0)</f>
        <v>0</v>
      </c>
      <c r="AD53" s="32">
        <f>IFERROR(IF(求节点([1]基础状态预期!$D$197:$D$235,[1]基础状态预期!Z$197:Z$235,$C53)&lt;=0,0,求节点([1]基础状态预期!$D$197:$D$235,[1]基础状态预期!Z$197:Z$235,$C53)),0)</f>
        <v>0</v>
      </c>
      <c r="AE53" s="32">
        <f>IFERROR(IF(求节点([1]基础状态预期!$D$197:$D$235,[1]基础状态预期!AA$197:AA$235,$C53)&lt;=0,0,求节点([1]基础状态预期!$D$197:$D$235,[1]基础状态预期!AA$197:AA$235,$C53)),0)</f>
        <v>0</v>
      </c>
      <c r="AF53" s="32">
        <f>IFERROR(IF(求节点([1]基础状态预期!$D$197:$D$235,[1]基础状态预期!AB$197:AB$235,$C53)&lt;=0,0,求节点([1]基础状态预期!$D$197:$D$235,[1]基础状态预期!AB$197:AB$235,$C53)),0)</f>
        <v>0</v>
      </c>
      <c r="AG53" s="32">
        <f>IFERROR(IF(求节点([1]基础状态预期!$D$197:$D$235,[1]基础状态预期!AC$197:AC$235,$C53)&lt;=0,0,求节点([1]基础状态预期!$D$197:$D$235,[1]基础状态预期!AC$197:AC$235,$C53)),0)</f>
        <v>2</v>
      </c>
      <c r="AH53" s="32">
        <f>IFERROR(IF(求节点([1]基础状态预期!$D$197:$D$235,[1]基础状态预期!AD$197:AD$235,$C53)&lt;=0,0,求节点([1]基础状态预期!$D$197:$D$235,[1]基础状态预期!AD$197:AD$235,$C53)),0)</f>
        <v>0</v>
      </c>
      <c r="AI53" s="14">
        <f t="shared" si="14"/>
        <v>0</v>
      </c>
      <c r="AJ53" s="14">
        <f t="shared" si="14"/>
        <v>0</v>
      </c>
      <c r="AK53" s="14">
        <f t="shared" si="14"/>
        <v>0</v>
      </c>
      <c r="AL53" s="14">
        <f t="shared" si="14"/>
        <v>30</v>
      </c>
      <c r="AM53" s="14">
        <f t="shared" si="14"/>
        <v>0</v>
      </c>
      <c r="AN53" s="14">
        <v>0</v>
      </c>
      <c r="AO53" s="14">
        <f>IFERROR(IF(求节点([1]各r阵容卡情况!$F$103:$F$119,[1]各r阵容卡情况!G$103:G$119,$C53)&lt;=0,0,求节点([1]各r阵容卡情况!$F$103:$F$119,[1]各r阵容卡情况!G$103:G$119,$C53)),0)</f>
        <v>0</v>
      </c>
      <c r="AP53" s="14">
        <f>IFERROR(IF(求节点([1]各r阵容卡情况!$F$103:$F$119,[1]各r阵容卡情况!H$103:H$119,$C53)&lt;=0,0,求节点([1]各r阵容卡情况!$F$103:$F$119,[1]各r阵容卡情况!H$103:H$119,$C53)),0)</f>
        <v>4.3371991625771278</v>
      </c>
      <c r="AQ53" s="14">
        <f>IFERROR(IF(求节点([1]各r阵容卡情况!$F$103:$F$119,[1]各r阵容卡情况!I$103:I$119,$C53)&lt;=0,0,求节点([1]各r阵容卡情况!$F$103:$F$119,[1]各r阵容卡情况!I$103:I$119,$C53)),0)</f>
        <v>19.662800837422871</v>
      </c>
      <c r="AR53" s="14">
        <f>IFERROR(IF(求节点([1]各r阵容卡情况!$F$103:$F$119,[1]各r阵容卡情况!J$103:J$119,$C53)&lt;=0,0,求节点([1]各r阵容卡情况!$F$103:$F$119,[1]各r阵容卡情况!J$103:J$119,$C53)),0)</f>
        <v>0</v>
      </c>
      <c r="AS53" s="14">
        <v>0</v>
      </c>
      <c r="AT53" s="14">
        <f>IFERROR(IF(求节点([1]各r阵容卡情况!$F$103:$F$119,[1]各r阵容卡情况!K$103:K$119,$C53)&lt;=0,0,求节点([1]各r阵容卡情况!$F$103:$F$119,[1]各r阵容卡情况!K$103:K$119,$C53)),0)</f>
        <v>3</v>
      </c>
      <c r="AU53" s="14">
        <f>IFERROR(IF(求节点([1]各r阵容卡情况!$F$103:$F$119,[1]各r阵容卡情况!L$103:L$119,$C53)&lt;=0,0,求节点([1]各r阵容卡情况!$F$103:$F$119,[1]各r阵容卡情况!L$103:L$119,$C53)),0)</f>
        <v>6</v>
      </c>
      <c r="AV53" s="14">
        <f>IFERROR(IF(求节点([1]各r阵容卡情况!$F$103:$F$119,[1]各r阵容卡情况!M$103:M$119,$C53)&lt;=0,0,求节点([1]各r阵容卡情况!$F$103:$F$119,[1]各r阵容卡情况!M$103:M$119,$C53)),0)</f>
        <v>4.9390050453431371</v>
      </c>
      <c r="AW53" s="14">
        <f>IFERROR(IF(求节点([1]各r阵容卡情况!$F$103:$F$119,[1]各r阵容卡情况!N$103:N$119,$C53)&lt;=0,0,求节点([1]各r阵容卡情况!$F$103:$F$119,[1]各r阵容卡情况!N$103:N$119,$C53)),0)</f>
        <v>0</v>
      </c>
      <c r="AX53" s="14">
        <f t="shared" si="15"/>
        <v>0</v>
      </c>
      <c r="AY53" s="14">
        <f t="shared" si="15"/>
        <v>15</v>
      </c>
      <c r="AZ53" s="14">
        <f t="shared" si="15"/>
        <v>40</v>
      </c>
      <c r="BA53" s="14">
        <f t="shared" si="15"/>
        <v>50</v>
      </c>
      <c r="BB53" s="14">
        <f t="shared" si="15"/>
        <v>50</v>
      </c>
      <c r="BC53" s="14">
        <v>0</v>
      </c>
      <c r="BD53" s="14">
        <f>IFERROR(IF(求节点([1]各r阵容卡情况!$F$103:$F$119,[1]各r阵容卡情况!S$103:S$119,$C53)&lt;=0,0,求节点([1]各r阵容卡情况!$F$103:$F$119,[1]各r阵容卡情况!S$103:S$119,$C53)),0)</f>
        <v>1.92</v>
      </c>
      <c r="BE53" s="14">
        <f>IFERROR(IF(求节点([1]各r阵容卡情况!$F$103:$F$119,[1]各r阵容卡情况!T$103:T$119,$C53)&lt;=0,0,求节点([1]各r阵容卡情况!$F$103:$F$119,[1]各r阵容卡情况!T$103:T$119,$C53)),0)</f>
        <v>1.92</v>
      </c>
      <c r="BF53" s="14">
        <f>IFERROR(IF(求节点([1]各r阵容卡情况!$F$103:$F$119,[1]各r阵容卡情况!U$103:U$119,$C53)&lt;=0,0,求节点([1]各r阵容卡情况!$F$103:$F$119,[1]各r阵容卡情况!U$103:U$119,$C53)),0)</f>
        <v>1.92</v>
      </c>
      <c r="BG53" s="14">
        <f>IFERROR(IF(求节点([1]各r阵容卡情况!$F$103:$F$119,[1]各r阵容卡情况!V$103:V$119,$C53)&lt;=0,0,求节点([1]各r阵容卡情况!$F$103:$F$119,[1]各r阵容卡情况!V$103:V$119,$C53)),0)</f>
        <v>1.92</v>
      </c>
      <c r="BH53" s="14">
        <f t="shared" si="27"/>
        <v>10</v>
      </c>
      <c r="BI53" s="14">
        <f t="shared" si="27"/>
        <v>10</v>
      </c>
      <c r="BJ53" s="14">
        <f t="shared" si="17"/>
        <v>48</v>
      </c>
      <c r="BK53" s="14">
        <f t="shared" si="28"/>
        <v>48</v>
      </c>
      <c r="BL53" s="14">
        <f t="shared" si="28"/>
        <v>48</v>
      </c>
      <c r="BM53" s="14">
        <v>0</v>
      </c>
      <c r="BN53" s="14">
        <f>IFERROR(IF(求节点([1]各r阵容卡情况!$F$103:$F$119,[1]各r阵容卡情况!AA$103:AA$119,$C53)&lt;=0,0,求节点([1]各r阵容卡情况!$F$103:$F$119,[1]各r阵容卡情况!AA$103:AA$119,$C53)),0)</f>
        <v>0</v>
      </c>
      <c r="BO53" s="14">
        <f>IFERROR(IF(求节点([1]各r阵容卡情况!$F$103:$F$119,[1]各r阵容卡情况!AB$103:AB$119,$C53)&lt;=0,0,求节点([1]各r阵容卡情况!$F$103:$F$119,[1]各r阵容卡情况!AB$103:AB$119,$C53)),0)</f>
        <v>2</v>
      </c>
      <c r="BP53" s="14">
        <f>IFERROR(IF(求节点([1]各r阵容卡情况!$F$103:$F$119,[1]各r阵容卡情况!AC$103:AC$119,$C53)&lt;=0,0,求节点([1]各r阵容卡情况!$F$103:$F$119,[1]各r阵容卡情况!AC$103:AC$119,$C53)),0)</f>
        <v>2</v>
      </c>
      <c r="BQ53" s="14">
        <f>IFERROR(IF(求节点([1]各r阵容卡情况!$F$103:$F$119,[1]各r阵容卡情况!AD$103:AD$119,$C53)&lt;=0,0,求节点([1]各r阵容卡情况!$F$103:$F$119,[1]各r阵容卡情况!AD$103:AD$119,$C53)),0)</f>
        <v>2</v>
      </c>
      <c r="BR53" s="14">
        <f t="shared" si="19"/>
        <v>0</v>
      </c>
      <c r="BS53" s="14">
        <f t="shared" si="19"/>
        <v>0</v>
      </c>
      <c r="BT53" s="14">
        <f t="shared" si="19"/>
        <v>4</v>
      </c>
      <c r="BU53" s="14">
        <f t="shared" si="19"/>
        <v>30</v>
      </c>
      <c r="BV53" s="14">
        <f t="shared" si="19"/>
        <v>80</v>
      </c>
      <c r="CH53" s="27">
        <f t="shared" si="20"/>
        <v>0</v>
      </c>
      <c r="CI53" s="27">
        <f t="shared" si="20"/>
        <v>0</v>
      </c>
      <c r="CJ53" s="27">
        <f t="shared" si="20"/>
        <v>2.8914661083847517</v>
      </c>
      <c r="CK53" s="27">
        <f t="shared" si="20"/>
        <v>13.108533891615247</v>
      </c>
      <c r="CL53" s="27">
        <f t="shared" si="20"/>
        <v>0</v>
      </c>
    </row>
    <row r="54" spans="3:90" x14ac:dyDescent="0.15">
      <c r="C54" s="14">
        <v>49</v>
      </c>
      <c r="D54" s="14">
        <v>22</v>
      </c>
      <c r="E54" s="32">
        <f>IFERROR(IF(求节点([1]基础状态预期!$D$197:$D$235,[1]基础状态预期!F$197:F$235,$C54)&lt;=0,0,求节点([1]基础状态预期!$D$197:$D$235,[1]基础状态预期!F$197:F$235,$C54)),0)</f>
        <v>0</v>
      </c>
      <c r="F54" s="32">
        <f>IFERROR(IF(求节点([1]基础状态预期!$D$197:$D$235,[1]基础状态预期!G$197:G$235,$C54)&lt;=0,0,求节点([1]基础状态预期!$D$197:$D$235,[1]基础状态预期!G$197:G$235,$C54)),0)</f>
        <v>0</v>
      </c>
      <c r="G54" s="32">
        <f>IFERROR(IF(求节点([1]基础状态预期!$D$197:$D$235,[1]基础状态预期!H$197:H$235,$C54)&lt;=0,0,求节点([1]基础状态预期!$D$197:$D$235,[1]基础状态预期!H$197:H$235,$C54)),0)</f>
        <v>0</v>
      </c>
      <c r="H54" s="32">
        <f>IFERROR(IF(求节点([1]基础状态预期!$D$197:$D$235,[1]基础状态预期!I$197:I$235,$C54)&lt;=0,0,求节点([1]基础状态预期!$D$197:$D$235,[1]基础状态预期!I$197:I$235,$C54)),0)</f>
        <v>5.8753492961531171</v>
      </c>
      <c r="I54" s="32">
        <f>IFERROR(IF(求节点([1]基础状态预期!$D$197:$D$235,[1]基础状态预期!J$197:J$235,$C54)&lt;=0,0,求节点([1]基础状态预期!$D$197:$D$235,[1]基础状态预期!J$197:J$235,$C54)),0)</f>
        <v>0.124650703846883</v>
      </c>
      <c r="J54" s="32">
        <f>IFERROR(IF(求节点([1]基础状态预期!$D$197:$D$235,[1]基础状态预期!K$197:K$235,$C54)&lt;=0,0,求节点([1]基础状态预期!$D$197:$D$235,[1]基础状态预期!K$197:K$235,$C54)),0)</f>
        <v>0</v>
      </c>
      <c r="K54" s="32">
        <f>IFERROR(IF(求节点([1]基础状态预期!$D$197:$D$235,[1]基础状态预期!L$197:L$235,$C54)&lt;=0,0,求节点([1]基础状态预期!$D$197:$D$235,[1]基础状态预期!L$197:L$235,$C54)),0)</f>
        <v>0</v>
      </c>
      <c r="L54" s="32">
        <f>IFERROR(IF(求节点([1]基础状态预期!$D$197:$D$235,[1]基础状态预期!M$197:M$235,$C54)&lt;=0,0,求节点([1]基础状态预期!$D$197:$D$235,[1]基础状态预期!M$197:M$235,$C54)),0)</f>
        <v>0</v>
      </c>
      <c r="M54" s="32">
        <f>IFERROR(IF(求节点([1]基础状态预期!$D$197:$D$235,[1]基础状态预期!N$197:N$235,$C54)&lt;=0,0,求节点([1]基础状态预期!$D$197:$D$235,[1]基础状态预期!N$197:N$235,$C54)),0)</f>
        <v>5.1102744113125569</v>
      </c>
      <c r="N54" s="32">
        <f>IFERROR(IF(求节点([1]基础状态预期!$D$197:$D$235,[1]基础状态预期!O$197:O$235,$C54)&lt;=0,0,求节点([1]基础状态预期!$D$197:$D$235,[1]基础状态预期!O$197:O$235,$C54)),0)</f>
        <v>9.1866078488250361E-2</v>
      </c>
      <c r="O54" s="14">
        <f t="shared" si="22"/>
        <v>0</v>
      </c>
      <c r="P54" s="14">
        <f t="shared" si="23"/>
        <v>6</v>
      </c>
      <c r="Q54" s="14">
        <f t="shared" si="24"/>
        <v>10</v>
      </c>
      <c r="R54" s="14">
        <f t="shared" si="25"/>
        <v>58</v>
      </c>
      <c r="S54" s="14">
        <f t="shared" si="26"/>
        <v>50</v>
      </c>
      <c r="T54" s="32">
        <f>IFERROR(IF(求节点([1]基础状态预期!$D$197:$D$235,[1]基础状态预期!P$197:P$235,$C54)&lt;=0,0,求节点([1]基础状态预期!$D$197:$D$235,[1]基础状态预期!P$197:P$235,$C54)),0)</f>
        <v>0</v>
      </c>
      <c r="U54" s="32">
        <f>IFERROR(IF(求节点([1]基础状态预期!$D$197:$D$235,[1]基础状态预期!Q$197:Q$235,$C54)&lt;=0,0,求节点([1]基础状态预期!$D$197:$D$235,[1]基础状态预期!Q$197:Q$235,$C54)),0)</f>
        <v>0</v>
      </c>
      <c r="V54" s="32">
        <f>IFERROR(IF(求节点([1]基础状态预期!$D$197:$D$235,[1]基础状态预期!R$197:R$235,$C54)&lt;=0,0,求节点([1]基础状态预期!$D$197:$D$235,[1]基础状态预期!R$197:R$235,$C54)),0)</f>
        <v>0</v>
      </c>
      <c r="W54" s="32">
        <f>IFERROR(IF(求节点([1]基础状态预期!$D$197:$D$235,[1]基础状态预期!S$197:S$235,$C54)&lt;=0,0,求节点([1]基础状态预期!$D$197:$D$235,[1]基础状态预期!S$197:S$235,$C54)),0)</f>
        <v>1.96</v>
      </c>
      <c r="X54" s="32">
        <f>IFERROR(IF(求节点([1]基础状态预期!$D$197:$D$235,[1]基础状态预期!T$197:T$235,$C54)&lt;=0,0,求节点([1]基础状态预期!$D$197:$D$235,[1]基础状态预期!T$197:T$235,$C54)),0)</f>
        <v>0</v>
      </c>
      <c r="Y54" s="32">
        <f>IFERROR(IF(求节点([1]基础状态预期!$D$197:$D$235,[1]基础状态预期!U$197:U$235,$C54)&lt;=0,0,求节点([1]基础状态预期!$D$197:$D$235,[1]基础状态预期!U$197:U$235,$C54)),0)</f>
        <v>0</v>
      </c>
      <c r="Z54" s="32">
        <f>IFERROR(IF(求节点([1]基础状态预期!$D$197:$D$235,[1]基础状态预期!V$197:V$235,$C54)&lt;=0,0,求节点([1]基础状态预期!$D$197:$D$235,[1]基础状态预期!V$197:V$235,$C54)),0)</f>
        <v>0</v>
      </c>
      <c r="AA54" s="32">
        <f>IFERROR(IF(求节点([1]基础状态预期!$D$197:$D$235,[1]基础状态预期!W$197:W$235,$C54)&lt;=0,0,求节点([1]基础状态预期!$D$197:$D$235,[1]基础状态预期!W$197:W$235,$C54)),0)</f>
        <v>0</v>
      </c>
      <c r="AB54" s="32">
        <f>IFERROR(IF(求节点([1]基础状态预期!$D$197:$D$235,[1]基础状态预期!X$197:X$235,$C54)&lt;=0,0,求节点([1]基础状态预期!$D$197:$D$235,[1]基础状态预期!X$197:X$235,$C54)),0)</f>
        <v>98</v>
      </c>
      <c r="AC54" s="32">
        <f>IFERROR(IF(求节点([1]基础状态预期!$D$197:$D$235,[1]基础状态预期!Y$197:Y$235,$C54)&lt;=0,0,求节点([1]基础状态预期!$D$197:$D$235,[1]基础状态预期!Y$197:Y$235,$C54)),0)</f>
        <v>0</v>
      </c>
      <c r="AD54" s="32">
        <f>IFERROR(IF(求节点([1]基础状态预期!$D$197:$D$235,[1]基础状态预期!Z$197:Z$235,$C54)&lt;=0,0,求节点([1]基础状态预期!$D$197:$D$235,[1]基础状态预期!Z$197:Z$235,$C54)),0)</f>
        <v>0</v>
      </c>
      <c r="AE54" s="32">
        <f>IFERROR(IF(求节点([1]基础状态预期!$D$197:$D$235,[1]基础状态预期!AA$197:AA$235,$C54)&lt;=0,0,求节点([1]基础状态预期!$D$197:$D$235,[1]基础状态预期!AA$197:AA$235,$C54)),0)</f>
        <v>0</v>
      </c>
      <c r="AF54" s="32">
        <f>IFERROR(IF(求节点([1]基础状态预期!$D$197:$D$235,[1]基础状态预期!AB$197:AB$235,$C54)&lt;=0,0,求节点([1]基础状态预期!$D$197:$D$235,[1]基础状态预期!AB$197:AB$235,$C54)),0)</f>
        <v>0</v>
      </c>
      <c r="AG54" s="32">
        <f>IFERROR(IF(求节点([1]基础状态预期!$D$197:$D$235,[1]基础状态预期!AC$197:AC$235,$C54)&lt;=0,0,求节点([1]基础状态预期!$D$197:$D$235,[1]基础状态预期!AC$197:AC$235,$C54)),0)</f>
        <v>2</v>
      </c>
      <c r="AH54" s="32">
        <f>IFERROR(IF(求节点([1]基础状态预期!$D$197:$D$235,[1]基础状态预期!AD$197:AD$235,$C54)&lt;=0,0,求节点([1]基础状态预期!$D$197:$D$235,[1]基础状态预期!AD$197:AD$235,$C54)),0)</f>
        <v>0</v>
      </c>
      <c r="AI54" s="14">
        <f t="shared" si="14"/>
        <v>0</v>
      </c>
      <c r="AJ54" s="14">
        <f t="shared" si="14"/>
        <v>0</v>
      </c>
      <c r="AK54" s="14">
        <f t="shared" si="14"/>
        <v>0</v>
      </c>
      <c r="AL54" s="14">
        <f t="shared" si="14"/>
        <v>30</v>
      </c>
      <c r="AM54" s="14">
        <f t="shared" si="14"/>
        <v>0</v>
      </c>
      <c r="AN54" s="14">
        <v>0</v>
      </c>
      <c r="AO54" s="14">
        <f>IFERROR(IF(求节点([1]各r阵容卡情况!$F$103:$F$119,[1]各r阵容卡情况!G$103:G$119,$C54)&lt;=0,0,求节点([1]各r阵容卡情况!$F$103:$F$119,[1]各r阵容卡情况!G$103:G$119,$C54)),0)</f>
        <v>0</v>
      </c>
      <c r="AP54" s="14">
        <f>IFERROR(IF(求节点([1]各r阵容卡情况!$F$103:$F$119,[1]各r阵容卡情况!H$103:H$119,$C54)&lt;=0,0,求节点([1]各r阵容卡情况!$F$103:$F$119,[1]各r阵容卡情况!H$103:H$119,$C54)),0)</f>
        <v>3.7506985923062341</v>
      </c>
      <c r="AQ54" s="14">
        <f>IFERROR(IF(求节点([1]各r阵容卡情况!$F$103:$F$119,[1]各r阵容卡情况!I$103:I$119,$C54)&lt;=0,0,求节点([1]各r阵容卡情况!$F$103:$F$119,[1]各r阵容卡情况!I$103:I$119,$C54)),0)</f>
        <v>20.249301407693768</v>
      </c>
      <c r="AR54" s="14">
        <f>IFERROR(IF(求节点([1]各r阵容卡情况!$F$103:$F$119,[1]各r阵容卡情况!J$103:J$119,$C54)&lt;=0,0,求节点([1]各r阵容卡情况!$F$103:$F$119,[1]各r阵容卡情况!J$103:J$119,$C54)),0)</f>
        <v>0</v>
      </c>
      <c r="AS54" s="14">
        <v>0</v>
      </c>
      <c r="AT54" s="14">
        <f>IFERROR(IF(求节点([1]各r阵容卡情况!$F$103:$F$119,[1]各r阵容卡情况!K$103:K$119,$C54)&lt;=0,0,求节点([1]各r阵容卡情况!$F$103:$F$119,[1]各r阵容卡情况!K$103:K$119,$C54)),0)</f>
        <v>3</v>
      </c>
      <c r="AU54" s="14">
        <f>IFERROR(IF(求节点([1]各r阵容卡情况!$F$103:$F$119,[1]各r阵容卡情况!L$103:L$119,$C54)&lt;=0,0,求节点([1]各r阵容卡情况!$F$103:$F$119,[1]各r阵容卡情况!L$103:L$119,$C54)),0)</f>
        <v>6</v>
      </c>
      <c r="AV54" s="14">
        <f>IFERROR(IF(求节点([1]各r阵容卡情况!$F$103:$F$119,[1]各r阵容卡情况!M$103:M$119,$C54)&lt;=0,0,求节点([1]各r阵容卡情况!$F$103:$F$119,[1]各r阵容卡情况!M$103:M$119,$C54)),0)</f>
        <v>5.1102744113125569</v>
      </c>
      <c r="AW54" s="14">
        <f>IFERROR(IF(求节点([1]各r阵容卡情况!$F$103:$F$119,[1]各r阵容卡情况!N$103:N$119,$C54)&lt;=0,0,求节点([1]各r阵容卡情况!$F$103:$F$119,[1]各r阵容卡情况!N$103:N$119,$C54)),0)</f>
        <v>9.1866078488250361E-2</v>
      </c>
      <c r="AX54" s="14">
        <f t="shared" si="15"/>
        <v>0</v>
      </c>
      <c r="AY54" s="14">
        <f t="shared" si="15"/>
        <v>15</v>
      </c>
      <c r="AZ54" s="14">
        <f t="shared" si="15"/>
        <v>40</v>
      </c>
      <c r="BA54" s="14">
        <f t="shared" si="15"/>
        <v>58</v>
      </c>
      <c r="BB54" s="14">
        <f t="shared" si="15"/>
        <v>50</v>
      </c>
      <c r="BC54" s="14">
        <v>0</v>
      </c>
      <c r="BD54" s="14">
        <f>IFERROR(IF(求节点([1]各r阵容卡情况!$F$103:$F$119,[1]各r阵容卡情况!S$103:S$119,$C54)&lt;=0,0,求节点([1]各r阵容卡情况!$F$103:$F$119,[1]各r阵容卡情况!S$103:S$119,$C54)),0)</f>
        <v>1.96</v>
      </c>
      <c r="BE54" s="14">
        <f>IFERROR(IF(求节点([1]各r阵容卡情况!$F$103:$F$119,[1]各r阵容卡情况!T$103:T$119,$C54)&lt;=0,0,求节点([1]各r阵容卡情况!$F$103:$F$119,[1]各r阵容卡情况!T$103:T$119,$C54)),0)</f>
        <v>1.96</v>
      </c>
      <c r="BF54" s="14">
        <f>IFERROR(IF(求节点([1]各r阵容卡情况!$F$103:$F$119,[1]各r阵容卡情况!U$103:U$119,$C54)&lt;=0,0,求节点([1]各r阵容卡情况!$F$103:$F$119,[1]各r阵容卡情况!U$103:U$119,$C54)),0)</f>
        <v>1.96</v>
      </c>
      <c r="BG54" s="14">
        <f>IFERROR(IF(求节点([1]各r阵容卡情况!$F$103:$F$119,[1]各r阵容卡情况!V$103:V$119,$C54)&lt;=0,0,求节点([1]各r阵容卡情况!$F$103:$F$119,[1]各r阵容卡情况!V$103:V$119,$C54)),0)</f>
        <v>1.96</v>
      </c>
      <c r="BH54" s="14">
        <f t="shared" si="27"/>
        <v>10</v>
      </c>
      <c r="BI54" s="14">
        <f t="shared" si="27"/>
        <v>10</v>
      </c>
      <c r="BJ54" s="14">
        <f t="shared" si="17"/>
        <v>49</v>
      </c>
      <c r="BK54" s="14">
        <f t="shared" si="28"/>
        <v>49</v>
      </c>
      <c r="BL54" s="14">
        <f t="shared" si="28"/>
        <v>49</v>
      </c>
      <c r="BM54" s="14">
        <v>0</v>
      </c>
      <c r="BN54" s="14">
        <f>IFERROR(IF(求节点([1]各r阵容卡情况!$F$103:$F$119,[1]各r阵容卡情况!AA$103:AA$119,$C54)&lt;=0,0,求节点([1]各r阵容卡情况!$F$103:$F$119,[1]各r阵容卡情况!AA$103:AA$119,$C54)),0)</f>
        <v>0</v>
      </c>
      <c r="BO54" s="14">
        <f>IFERROR(IF(求节点([1]各r阵容卡情况!$F$103:$F$119,[1]各r阵容卡情况!AB$103:AB$119,$C54)&lt;=0,0,求节点([1]各r阵容卡情况!$F$103:$F$119,[1]各r阵容卡情况!AB$103:AB$119,$C54)),0)</f>
        <v>2</v>
      </c>
      <c r="BP54" s="14">
        <f>IFERROR(IF(求节点([1]各r阵容卡情况!$F$103:$F$119,[1]各r阵容卡情况!AC$103:AC$119,$C54)&lt;=0,0,求节点([1]各r阵容卡情况!$F$103:$F$119,[1]各r阵容卡情况!AC$103:AC$119,$C54)),0)</f>
        <v>2</v>
      </c>
      <c r="BQ54" s="14">
        <f>IFERROR(IF(求节点([1]各r阵容卡情况!$F$103:$F$119,[1]各r阵容卡情况!AD$103:AD$119,$C54)&lt;=0,0,求节点([1]各r阵容卡情况!$F$103:$F$119,[1]各r阵容卡情况!AD$103:AD$119,$C54)),0)</f>
        <v>2</v>
      </c>
      <c r="BR54" s="14">
        <f t="shared" si="19"/>
        <v>0</v>
      </c>
      <c r="BS54" s="14">
        <f t="shared" si="19"/>
        <v>0</v>
      </c>
      <c r="BT54" s="14">
        <f t="shared" si="19"/>
        <v>4</v>
      </c>
      <c r="BU54" s="14">
        <f t="shared" si="19"/>
        <v>30</v>
      </c>
      <c r="BV54" s="14">
        <f t="shared" si="19"/>
        <v>80</v>
      </c>
      <c r="CH54" s="27">
        <f t="shared" si="20"/>
        <v>0</v>
      </c>
      <c r="CI54" s="27">
        <f t="shared" si="20"/>
        <v>0</v>
      </c>
      <c r="CJ54" s="27">
        <f t="shared" si="20"/>
        <v>2.5004657282041562</v>
      </c>
      <c r="CK54" s="27">
        <f t="shared" si="20"/>
        <v>13.499534271795845</v>
      </c>
      <c r="CL54" s="27">
        <f t="shared" si="20"/>
        <v>0</v>
      </c>
    </row>
    <row r="55" spans="3:90" x14ac:dyDescent="0.15">
      <c r="C55" s="14">
        <v>50</v>
      </c>
      <c r="D55" s="14">
        <v>23</v>
      </c>
      <c r="E55" s="32">
        <f>IFERROR(IF(求节点([1]基础状态预期!$D$197:$D$235,[1]基础状态预期!F$197:F$235,$C55)&lt;=0,0,求节点([1]基础状态预期!$D$197:$D$235,[1]基础状态预期!F$197:F$235,$C55)),0)</f>
        <v>0</v>
      </c>
      <c r="F55" s="32">
        <f>IFERROR(IF(求节点([1]基础状态预期!$D$197:$D$235,[1]基础状态预期!G$197:G$235,$C55)&lt;=0,0,求节点([1]基础状态预期!$D$197:$D$235,[1]基础状态预期!G$197:G$235,$C55)),0)</f>
        <v>0</v>
      </c>
      <c r="G55" s="32">
        <f>IFERROR(IF(求节点([1]基础状态预期!$D$197:$D$235,[1]基础状态预期!H$197:H$235,$C55)&lt;=0,0,求节点([1]基础状态预期!$D$197:$D$235,[1]基础状态预期!H$197:H$235,$C55)),0)</f>
        <v>0</v>
      </c>
      <c r="H55" s="32">
        <f>IFERROR(IF(求节点([1]基础状态预期!$D$197:$D$235,[1]基础状态预期!I$197:I$235,$C55)&lt;=0,0,求节点([1]基础状态预期!$D$197:$D$235,[1]基础状态预期!I$197:I$235,$C55)),0)</f>
        <v>5.6294245506690483</v>
      </c>
      <c r="I55" s="32">
        <f>IFERROR(IF(求节点([1]基础状态预期!$D$197:$D$235,[1]基础状态预期!J$197:J$235,$C55)&lt;=0,0,求节点([1]基础状态预期!$D$197:$D$235,[1]基础状态预期!J$197:J$235,$C55)),0)</f>
        <v>0.3705754493309521</v>
      </c>
      <c r="J55" s="32">
        <f>IFERROR(IF(求节点([1]基础状态预期!$D$197:$D$235,[1]基础状态预期!K$197:K$235,$C55)&lt;=0,0,求节点([1]基础状态预期!$D$197:$D$235,[1]基础状态预期!K$197:K$235,$C55)),0)</f>
        <v>0</v>
      </c>
      <c r="K55" s="32">
        <f>IFERROR(IF(求节点([1]基础状态预期!$D$197:$D$235,[1]基础状态预期!L$197:L$235,$C55)&lt;=0,0,求节点([1]基础状态预期!$D$197:$D$235,[1]基础状态预期!L$197:L$235,$C55)),0)</f>
        <v>0</v>
      </c>
      <c r="L55" s="32">
        <f>IFERROR(IF(求节点([1]基础状态预期!$D$197:$D$235,[1]基础状态预期!M$197:M$235,$C55)&lt;=0,0,求节点([1]基础状态预期!$D$197:$D$235,[1]基础状态预期!M$197:M$235,$C55)),0)</f>
        <v>0</v>
      </c>
      <c r="M55" s="32">
        <f>IFERROR(IF(求节点([1]基础状态预期!$D$197:$D$235,[1]基础状态预期!N$197:N$235,$C55)&lt;=0,0,求节点([1]基础状态预期!$D$197:$D$235,[1]基础状态预期!N$197:N$235,$C55)),0)</f>
        <v>5.2707913143735512</v>
      </c>
      <c r="N55" s="32">
        <f>IFERROR(IF(求节点([1]基础状态预期!$D$197:$D$235,[1]基础状态预期!O$197:O$235,$C55)&lt;=0,0,求节点([1]基础状态预期!$D$197:$D$235,[1]基础状态预期!O$197:O$235,$C55)),0)</f>
        <v>0.27310967578549439</v>
      </c>
      <c r="O55" s="14">
        <f t="shared" si="22"/>
        <v>0</v>
      </c>
      <c r="P55" s="14">
        <f t="shared" si="23"/>
        <v>6</v>
      </c>
      <c r="Q55" s="14">
        <f t="shared" si="24"/>
        <v>10</v>
      </c>
      <c r="R55" s="14">
        <f t="shared" si="25"/>
        <v>58</v>
      </c>
      <c r="S55" s="14">
        <f t="shared" si="26"/>
        <v>50</v>
      </c>
      <c r="T55" s="32">
        <f>IFERROR(IF(求节点([1]基础状态预期!$D$197:$D$235,[1]基础状态预期!P$197:P$235,$C55)&lt;=0,0,求节点([1]基础状态预期!$D$197:$D$235,[1]基础状态预期!P$197:P$235,$C55)),0)</f>
        <v>0</v>
      </c>
      <c r="U55" s="32">
        <f>IFERROR(IF(求节点([1]基础状态预期!$D$197:$D$235,[1]基础状态预期!Q$197:Q$235,$C55)&lt;=0,0,求节点([1]基础状态预期!$D$197:$D$235,[1]基础状态预期!Q$197:Q$235,$C55)),0)</f>
        <v>0</v>
      </c>
      <c r="V55" s="32">
        <f>IFERROR(IF(求节点([1]基础状态预期!$D$197:$D$235,[1]基础状态预期!R$197:R$235,$C55)&lt;=0,0,求节点([1]基础状态预期!$D$197:$D$235,[1]基础状态预期!R$197:R$235,$C55)),0)</f>
        <v>0</v>
      </c>
      <c r="W55" s="32">
        <f>IFERROR(IF(求节点([1]基础状态预期!$D$197:$D$235,[1]基础状态预期!S$197:S$235,$C55)&lt;=0,0,求节点([1]基础状态预期!$D$197:$D$235,[1]基础状态预期!S$197:S$235,$C55)),0)</f>
        <v>2</v>
      </c>
      <c r="X55" s="32">
        <f>IFERROR(IF(求节点([1]基础状态预期!$D$197:$D$235,[1]基础状态预期!T$197:T$235,$C55)&lt;=0,0,求节点([1]基础状态预期!$D$197:$D$235,[1]基础状态预期!T$197:T$235,$C55)),0)</f>
        <v>0</v>
      </c>
      <c r="Y55" s="32">
        <f>IFERROR(IF(求节点([1]基础状态预期!$D$197:$D$235,[1]基础状态预期!U$197:U$235,$C55)&lt;=0,0,求节点([1]基础状态预期!$D$197:$D$235,[1]基础状态预期!U$197:U$235,$C55)),0)</f>
        <v>0</v>
      </c>
      <c r="Z55" s="32">
        <f>IFERROR(IF(求节点([1]基础状态预期!$D$197:$D$235,[1]基础状态预期!V$197:V$235,$C55)&lt;=0,0,求节点([1]基础状态预期!$D$197:$D$235,[1]基础状态预期!V$197:V$235,$C55)),0)</f>
        <v>0</v>
      </c>
      <c r="AA55" s="32">
        <f>IFERROR(IF(求节点([1]基础状态预期!$D$197:$D$235,[1]基础状态预期!W$197:W$235,$C55)&lt;=0,0,求节点([1]基础状态预期!$D$197:$D$235,[1]基础状态预期!W$197:W$235,$C55)),0)</f>
        <v>0</v>
      </c>
      <c r="AB55" s="32">
        <f>IFERROR(IF(求节点([1]基础状态预期!$D$197:$D$235,[1]基础状态预期!X$197:X$235,$C55)&lt;=0,0,求节点([1]基础状态预期!$D$197:$D$235,[1]基础状态预期!X$197:X$235,$C55)),0)</f>
        <v>100</v>
      </c>
      <c r="AC55" s="32">
        <f>IFERROR(IF(求节点([1]基础状态预期!$D$197:$D$235,[1]基础状态预期!Y$197:Y$235,$C55)&lt;=0,0,求节点([1]基础状态预期!$D$197:$D$235,[1]基础状态预期!Y$197:Y$235,$C55)),0)</f>
        <v>0</v>
      </c>
      <c r="AD55" s="32">
        <f>IFERROR(IF(求节点([1]基础状态预期!$D$197:$D$235,[1]基础状态预期!Z$197:Z$235,$C55)&lt;=0,0,求节点([1]基础状态预期!$D$197:$D$235,[1]基础状态预期!Z$197:Z$235,$C55)),0)</f>
        <v>0</v>
      </c>
      <c r="AE55" s="32">
        <f>IFERROR(IF(求节点([1]基础状态预期!$D$197:$D$235,[1]基础状态预期!AA$197:AA$235,$C55)&lt;=0,0,求节点([1]基础状态预期!$D$197:$D$235,[1]基础状态预期!AA$197:AA$235,$C55)),0)</f>
        <v>0</v>
      </c>
      <c r="AF55" s="32">
        <f>IFERROR(IF(求节点([1]基础状态预期!$D$197:$D$235,[1]基础状态预期!AB$197:AB$235,$C55)&lt;=0,0,求节点([1]基础状态预期!$D$197:$D$235,[1]基础状态预期!AB$197:AB$235,$C55)),0)</f>
        <v>0</v>
      </c>
      <c r="AG55" s="32">
        <f>IFERROR(IF(求节点([1]基础状态预期!$D$197:$D$235,[1]基础状态预期!AC$197:AC$235,$C55)&lt;=0,0,求节点([1]基础状态预期!$D$197:$D$235,[1]基础状态预期!AC$197:AC$235,$C55)),0)</f>
        <v>2</v>
      </c>
      <c r="AH55" s="32">
        <f>IFERROR(IF(求节点([1]基础状态预期!$D$197:$D$235,[1]基础状态预期!AD$197:AD$235,$C55)&lt;=0,0,求节点([1]基础状态预期!$D$197:$D$235,[1]基础状态预期!AD$197:AD$235,$C55)),0)</f>
        <v>0</v>
      </c>
      <c r="AI55" s="14">
        <f t="shared" si="14"/>
        <v>0</v>
      </c>
      <c r="AJ55" s="14">
        <f t="shared" si="14"/>
        <v>0</v>
      </c>
      <c r="AK55" s="14">
        <f t="shared" si="14"/>
        <v>0</v>
      </c>
      <c r="AL55" s="14">
        <f t="shared" si="14"/>
        <v>30</v>
      </c>
      <c r="AM55" s="14">
        <f t="shared" si="14"/>
        <v>0</v>
      </c>
      <c r="AN55" s="14">
        <v>0</v>
      </c>
      <c r="AO55" s="14">
        <f>IFERROR(IF(求节点([1]各r阵容卡情况!$F$103:$F$119,[1]各r阵容卡情况!G$103:G$119,$C55)&lt;=0,0,求节点([1]各r阵容卡情况!$F$103:$F$119,[1]各r阵容卡情况!G$103:G$119,$C55)),0)</f>
        <v>0</v>
      </c>
      <c r="AP55" s="14">
        <f>IFERROR(IF(求节点([1]各r阵容卡情况!$F$103:$F$119,[1]各r阵容卡情况!H$103:H$119,$C55)&lt;=0,0,求节点([1]各r阵容卡情况!$F$103:$F$119,[1]各r阵容卡情况!H$103:H$119,$C55)),0)</f>
        <v>3.2588491013380958</v>
      </c>
      <c r="AQ55" s="14">
        <f>IFERROR(IF(求节点([1]各r阵容卡情况!$F$103:$F$119,[1]各r阵容卡情况!I$103:I$119,$C55)&lt;=0,0,求节点([1]各r阵容卡情况!$F$103:$F$119,[1]各r阵容卡情况!I$103:I$119,$C55)),0)</f>
        <v>20.741150898661903</v>
      </c>
      <c r="AR55" s="14">
        <f>IFERROR(IF(求节点([1]各r阵容卡情况!$F$103:$F$119,[1]各r阵容卡情况!J$103:J$119,$C55)&lt;=0,0,求节点([1]各r阵容卡情况!$F$103:$F$119,[1]各r阵容卡情况!J$103:J$119,$C55)),0)</f>
        <v>0</v>
      </c>
      <c r="AS55" s="14">
        <v>0</v>
      </c>
      <c r="AT55" s="14">
        <f>IFERROR(IF(求节点([1]各r阵容卡情况!$F$103:$F$119,[1]各r阵容卡情况!K$103:K$119,$C55)&lt;=0,0,求节点([1]各r阵容卡情况!$F$103:$F$119,[1]各r阵容卡情况!K$103:K$119,$C55)),0)</f>
        <v>3</v>
      </c>
      <c r="AU55" s="14">
        <f>IFERROR(IF(求节点([1]各r阵容卡情况!$F$103:$F$119,[1]各r阵容卡情况!L$103:L$119,$C55)&lt;=0,0,求节点([1]各r阵容卡情况!$F$103:$F$119,[1]各r阵容卡情况!L$103:L$119,$C55)),0)</f>
        <v>6</v>
      </c>
      <c r="AV55" s="14">
        <f>IFERROR(IF(求节点([1]各r阵容卡情况!$F$103:$F$119,[1]各r阵容卡情况!M$103:M$119,$C55)&lt;=0,0,求节点([1]各r阵容卡情况!$F$103:$F$119,[1]各r阵容卡情况!M$103:M$119,$C55)),0)</f>
        <v>5.2707913143735512</v>
      </c>
      <c r="AW55" s="14">
        <f>IFERROR(IF(求节点([1]各r阵容卡情况!$F$103:$F$119,[1]各r阵容卡情况!N$103:N$119,$C55)&lt;=0,0,求节点([1]各r阵容卡情况!$F$103:$F$119,[1]各r阵容卡情况!N$103:N$119,$C55)),0)</f>
        <v>0.27310967578549439</v>
      </c>
      <c r="AX55" s="14">
        <f t="shared" si="15"/>
        <v>0</v>
      </c>
      <c r="AY55" s="14">
        <f t="shared" si="15"/>
        <v>15</v>
      </c>
      <c r="AZ55" s="14">
        <f t="shared" si="15"/>
        <v>40</v>
      </c>
      <c r="BA55" s="14">
        <f t="shared" si="15"/>
        <v>58</v>
      </c>
      <c r="BB55" s="14">
        <f t="shared" si="15"/>
        <v>50</v>
      </c>
      <c r="BC55" s="14">
        <v>0</v>
      </c>
      <c r="BD55" s="14">
        <f>IFERROR(IF(求节点([1]各r阵容卡情况!$F$103:$F$119,[1]各r阵容卡情况!S$103:S$119,$C55)&lt;=0,0,求节点([1]各r阵容卡情况!$F$103:$F$119,[1]各r阵容卡情况!S$103:S$119,$C55)),0)</f>
        <v>2</v>
      </c>
      <c r="BE55" s="14">
        <f>IFERROR(IF(求节点([1]各r阵容卡情况!$F$103:$F$119,[1]各r阵容卡情况!T$103:T$119,$C55)&lt;=0,0,求节点([1]各r阵容卡情况!$F$103:$F$119,[1]各r阵容卡情况!T$103:T$119,$C55)),0)</f>
        <v>2</v>
      </c>
      <c r="BF55" s="14">
        <f>IFERROR(IF(求节点([1]各r阵容卡情况!$F$103:$F$119,[1]各r阵容卡情况!U$103:U$119,$C55)&lt;=0,0,求节点([1]各r阵容卡情况!$F$103:$F$119,[1]各r阵容卡情况!U$103:U$119,$C55)),0)</f>
        <v>2</v>
      </c>
      <c r="BG55" s="14">
        <f>IFERROR(IF(求节点([1]各r阵容卡情况!$F$103:$F$119,[1]各r阵容卡情况!V$103:V$119,$C55)&lt;=0,0,求节点([1]各r阵容卡情况!$F$103:$F$119,[1]各r阵容卡情况!V$103:V$119,$C55)),0)</f>
        <v>2</v>
      </c>
      <c r="BH55" s="14">
        <f t="shared" si="27"/>
        <v>10</v>
      </c>
      <c r="BI55" s="14">
        <f t="shared" si="27"/>
        <v>10</v>
      </c>
      <c r="BJ55" s="14">
        <f t="shared" si="17"/>
        <v>50</v>
      </c>
      <c r="BK55" s="14">
        <f t="shared" si="28"/>
        <v>50</v>
      </c>
      <c r="BL55" s="14">
        <f t="shared" si="28"/>
        <v>50</v>
      </c>
      <c r="BM55" s="14">
        <v>0</v>
      </c>
      <c r="BN55" s="14">
        <f>IFERROR(IF(求节点([1]各r阵容卡情况!$F$103:$F$119,[1]各r阵容卡情况!AA$103:AA$119,$C55)&lt;=0,0,求节点([1]各r阵容卡情况!$F$103:$F$119,[1]各r阵容卡情况!AA$103:AA$119,$C55)),0)</f>
        <v>0</v>
      </c>
      <c r="BO55" s="14">
        <f>IFERROR(IF(求节点([1]各r阵容卡情况!$F$103:$F$119,[1]各r阵容卡情况!AB$103:AB$119,$C55)&lt;=0,0,求节点([1]各r阵容卡情况!$F$103:$F$119,[1]各r阵容卡情况!AB$103:AB$119,$C55)),0)</f>
        <v>2</v>
      </c>
      <c r="BP55" s="14">
        <f>IFERROR(IF(求节点([1]各r阵容卡情况!$F$103:$F$119,[1]各r阵容卡情况!AC$103:AC$119,$C55)&lt;=0,0,求节点([1]各r阵容卡情况!$F$103:$F$119,[1]各r阵容卡情况!AC$103:AC$119,$C55)),0)</f>
        <v>2</v>
      </c>
      <c r="BQ55" s="14">
        <f>IFERROR(IF(求节点([1]各r阵容卡情况!$F$103:$F$119,[1]各r阵容卡情况!AD$103:AD$119,$C55)&lt;=0,0,求节点([1]各r阵容卡情况!$F$103:$F$119,[1]各r阵容卡情况!AD$103:AD$119,$C55)),0)</f>
        <v>2</v>
      </c>
      <c r="BR55" s="14">
        <f t="shared" si="19"/>
        <v>0</v>
      </c>
      <c r="BS55" s="14">
        <f t="shared" si="19"/>
        <v>0</v>
      </c>
      <c r="BT55" s="14">
        <f t="shared" si="19"/>
        <v>4</v>
      </c>
      <c r="BU55" s="14">
        <f t="shared" si="19"/>
        <v>30</v>
      </c>
      <c r="BV55" s="14">
        <f t="shared" si="19"/>
        <v>80</v>
      </c>
      <c r="CH55" s="27">
        <f t="shared" si="20"/>
        <v>0</v>
      </c>
      <c r="CI55" s="27">
        <f t="shared" si="20"/>
        <v>0</v>
      </c>
      <c r="CJ55" s="27">
        <f t="shared" si="20"/>
        <v>2.3083514467811512</v>
      </c>
      <c r="CK55" s="27">
        <f t="shared" si="20"/>
        <v>14.691648553218847</v>
      </c>
      <c r="CL55" s="27">
        <f t="shared" si="20"/>
        <v>0</v>
      </c>
    </row>
    <row r="56" spans="3:90" x14ac:dyDescent="0.15">
      <c r="C56" s="14">
        <v>51</v>
      </c>
      <c r="D56" s="14">
        <v>23</v>
      </c>
      <c r="E56" s="32">
        <f>IFERROR(IF(求节点([1]基础状态预期!$D$197:$D$235,[1]基础状态预期!F$197:F$235,$C56)&lt;=0,0,求节点([1]基础状态预期!$D$197:$D$235,[1]基础状态预期!F$197:F$235,$C56)),0)</f>
        <v>0</v>
      </c>
      <c r="F56" s="32">
        <f>IFERROR(IF(求节点([1]基础状态预期!$D$197:$D$235,[1]基础状态预期!G$197:G$235,$C56)&lt;=0,0,求节点([1]基础状态预期!$D$197:$D$235,[1]基础状态预期!G$197:G$235,$C56)),0)</f>
        <v>0</v>
      </c>
      <c r="G56" s="32">
        <f>IFERROR(IF(求节点([1]基础状态预期!$D$197:$D$235,[1]基础状态预期!H$197:H$235,$C56)&lt;=0,0,求节点([1]基础状态预期!$D$197:$D$235,[1]基础状态预期!H$197:H$235,$C56)),0)</f>
        <v>0</v>
      </c>
      <c r="H56" s="32">
        <f>IFERROR(IF(求节点([1]基础状态预期!$D$197:$D$235,[1]基础状态预期!I$197:I$235,$C56)&lt;=0,0,求节点([1]基础状态预期!$D$197:$D$235,[1]基础状态预期!I$197:I$235,$C56)),0)</f>
        <v>5.3834998051849787</v>
      </c>
      <c r="I56" s="32">
        <f>IFERROR(IF(求节点([1]基础状态预期!$D$197:$D$235,[1]基础状态预期!J$197:J$235,$C56)&lt;=0,0,求节点([1]基础状态预期!$D$197:$D$235,[1]基础状态预期!J$197:J$235,$C56)),0)</f>
        <v>0.61650019481502127</v>
      </c>
      <c r="J56" s="32">
        <f>IFERROR(IF(求节点([1]基础状态预期!$D$197:$D$235,[1]基础状态预期!K$197:K$235,$C56)&lt;=0,0,求节点([1]基础状态预期!$D$197:$D$235,[1]基础状态预期!K$197:K$235,$C56)),0)</f>
        <v>0</v>
      </c>
      <c r="K56" s="32">
        <f>IFERROR(IF(求节点([1]基础状态预期!$D$197:$D$235,[1]基础状态预期!L$197:L$235,$C56)&lt;=0,0,求节点([1]基础状态预期!$D$197:$D$235,[1]基础状态预期!L$197:L$235,$C56)),0)</f>
        <v>0</v>
      </c>
      <c r="L56" s="32">
        <f>IFERROR(IF(求节点([1]基础状态预期!$D$197:$D$235,[1]基础状态预期!M$197:M$235,$C56)&lt;=0,0,求节点([1]基础状态预期!$D$197:$D$235,[1]基础状态预期!M$197:M$235,$C56)),0)</f>
        <v>0</v>
      </c>
      <c r="M56" s="32">
        <f>IFERROR(IF(求节点([1]基础状态预期!$D$197:$D$235,[1]基础状态预期!N$197:N$235,$C56)&lt;=0,0,求节点([1]基础状态预期!$D$197:$D$235,[1]基础状态预期!N$197:N$235,$C56)),0)</f>
        <v>5.4313082174345464</v>
      </c>
      <c r="N56" s="32">
        <f>IFERROR(IF(求节点([1]基础状态预期!$D$197:$D$235,[1]基础状态预期!O$197:O$235,$C56)&lt;=0,0,求节点([1]基础状态预期!$D$197:$D$235,[1]基础状态预期!O$197:O$235,$C56)),0)</f>
        <v>0.45435327308273837</v>
      </c>
      <c r="O56" s="14">
        <f t="shared" si="22"/>
        <v>0</v>
      </c>
      <c r="P56" s="14">
        <f t="shared" si="23"/>
        <v>6</v>
      </c>
      <c r="Q56" s="14">
        <f t="shared" si="24"/>
        <v>10</v>
      </c>
      <c r="R56" s="14">
        <f t="shared" si="25"/>
        <v>58</v>
      </c>
      <c r="S56" s="14">
        <f t="shared" si="26"/>
        <v>50</v>
      </c>
      <c r="T56" s="32">
        <f>IFERROR(IF(求节点([1]基础状态预期!$D$197:$D$235,[1]基础状态预期!P$197:P$235,$C56)&lt;=0,0,求节点([1]基础状态预期!$D$197:$D$235,[1]基础状态预期!P$197:P$235,$C56)),0)</f>
        <v>0</v>
      </c>
      <c r="U56" s="32">
        <f>IFERROR(IF(求节点([1]基础状态预期!$D$197:$D$235,[1]基础状态预期!Q$197:Q$235,$C56)&lt;=0,0,求节点([1]基础状态预期!$D$197:$D$235,[1]基础状态预期!Q$197:Q$235,$C56)),0)</f>
        <v>0</v>
      </c>
      <c r="V56" s="32">
        <f>IFERROR(IF(求节点([1]基础状态预期!$D$197:$D$235,[1]基础状态预期!R$197:R$235,$C56)&lt;=0,0,求节点([1]基础状态预期!$D$197:$D$235,[1]基础状态预期!R$197:R$235,$C56)),0)</f>
        <v>0</v>
      </c>
      <c r="W56" s="32">
        <f>IFERROR(IF(求节点([1]基础状态预期!$D$197:$D$235,[1]基础状态预期!S$197:S$235,$C56)&lt;=0,0,求节点([1]基础状态预期!$D$197:$D$235,[1]基础状态预期!S$197:S$235,$C56)),0)</f>
        <v>2.04</v>
      </c>
      <c r="X56" s="32">
        <f>IFERROR(IF(求节点([1]基础状态预期!$D$197:$D$235,[1]基础状态预期!T$197:T$235,$C56)&lt;=0,0,求节点([1]基础状态预期!$D$197:$D$235,[1]基础状态预期!T$197:T$235,$C56)),0)</f>
        <v>0</v>
      </c>
      <c r="Y56" s="32">
        <f>IFERROR(IF(求节点([1]基础状态预期!$D$197:$D$235,[1]基础状态预期!U$197:U$235,$C56)&lt;=0,0,求节点([1]基础状态预期!$D$197:$D$235,[1]基础状态预期!U$197:U$235,$C56)),0)</f>
        <v>0</v>
      </c>
      <c r="Z56" s="32">
        <f>IFERROR(IF(求节点([1]基础状态预期!$D$197:$D$235,[1]基础状态预期!V$197:V$235,$C56)&lt;=0,0,求节点([1]基础状态预期!$D$197:$D$235,[1]基础状态预期!V$197:V$235,$C56)),0)</f>
        <v>0</v>
      </c>
      <c r="AA56" s="32">
        <f>IFERROR(IF(求节点([1]基础状态预期!$D$197:$D$235,[1]基础状态预期!W$197:W$235,$C56)&lt;=0,0,求节点([1]基础状态预期!$D$197:$D$235,[1]基础状态预期!W$197:W$235,$C56)),0)</f>
        <v>0</v>
      </c>
      <c r="AB56" s="32">
        <f>IFERROR(IF(求节点([1]基础状态预期!$D$197:$D$235,[1]基础状态预期!X$197:X$235,$C56)&lt;=0,0,求节点([1]基础状态预期!$D$197:$D$235,[1]基础状态预期!X$197:X$235,$C56)),0)</f>
        <v>102</v>
      </c>
      <c r="AC56" s="32">
        <f>IFERROR(IF(求节点([1]基础状态预期!$D$197:$D$235,[1]基础状态预期!Y$197:Y$235,$C56)&lt;=0,0,求节点([1]基础状态预期!$D$197:$D$235,[1]基础状态预期!Y$197:Y$235,$C56)),0)</f>
        <v>0</v>
      </c>
      <c r="AD56" s="32">
        <f>IFERROR(IF(求节点([1]基础状态预期!$D$197:$D$235,[1]基础状态预期!Z$197:Z$235,$C56)&lt;=0,0,求节点([1]基础状态预期!$D$197:$D$235,[1]基础状态预期!Z$197:Z$235,$C56)),0)</f>
        <v>0</v>
      </c>
      <c r="AE56" s="32">
        <f>IFERROR(IF(求节点([1]基础状态预期!$D$197:$D$235,[1]基础状态预期!AA$197:AA$235,$C56)&lt;=0,0,求节点([1]基础状态预期!$D$197:$D$235,[1]基础状态预期!AA$197:AA$235,$C56)),0)</f>
        <v>0</v>
      </c>
      <c r="AF56" s="32">
        <f>IFERROR(IF(求节点([1]基础状态预期!$D$197:$D$235,[1]基础状态预期!AB$197:AB$235,$C56)&lt;=0,0,求节点([1]基础状态预期!$D$197:$D$235,[1]基础状态预期!AB$197:AB$235,$C56)),0)</f>
        <v>0</v>
      </c>
      <c r="AG56" s="32">
        <f>IFERROR(IF(求节点([1]基础状态预期!$D$197:$D$235,[1]基础状态预期!AC$197:AC$235,$C56)&lt;=0,0,求节点([1]基础状态预期!$D$197:$D$235,[1]基础状态预期!AC$197:AC$235,$C56)),0)</f>
        <v>2</v>
      </c>
      <c r="AH56" s="32">
        <f>IFERROR(IF(求节点([1]基础状态预期!$D$197:$D$235,[1]基础状态预期!AD$197:AD$235,$C56)&lt;=0,0,求节点([1]基础状态预期!$D$197:$D$235,[1]基础状态预期!AD$197:AD$235,$C56)),0)</f>
        <v>0</v>
      </c>
      <c r="AI56" s="14">
        <f t="shared" si="14"/>
        <v>0</v>
      </c>
      <c r="AJ56" s="14">
        <f t="shared" si="14"/>
        <v>0</v>
      </c>
      <c r="AK56" s="14">
        <f t="shared" si="14"/>
        <v>0</v>
      </c>
      <c r="AL56" s="14">
        <f t="shared" si="14"/>
        <v>30</v>
      </c>
      <c r="AM56" s="14">
        <f t="shared" si="14"/>
        <v>0</v>
      </c>
      <c r="AN56" s="14">
        <v>0</v>
      </c>
      <c r="AO56" s="14">
        <f>IFERROR(IF(求节点([1]各r阵容卡情况!$F$103:$F$119,[1]各r阵容卡情况!G$103:G$119,$C56)&lt;=0,0,求节点([1]各r阵容卡情况!$F$103:$F$119,[1]各r阵容卡情况!G$103:G$119,$C56)),0)</f>
        <v>0</v>
      </c>
      <c r="AP56" s="14">
        <f>IFERROR(IF(求节点([1]各r阵容卡情况!$F$103:$F$119,[1]各r阵容卡情况!H$103:H$119,$C56)&lt;=0,0,求节点([1]各r阵容卡情况!$F$103:$F$119,[1]各r阵容卡情况!H$103:H$119,$C56)),0)</f>
        <v>2.7669996103699575</v>
      </c>
      <c r="AQ56" s="14">
        <f>IFERROR(IF(求节点([1]各r阵容卡情况!$F$103:$F$119,[1]各r阵容卡情况!I$103:I$119,$C56)&lt;=0,0,求节点([1]各r阵容卡情况!$F$103:$F$119,[1]各r阵容卡情况!I$103:I$119,$C56)),0)</f>
        <v>21.233000389630043</v>
      </c>
      <c r="AR56" s="14">
        <f>IFERROR(IF(求节点([1]各r阵容卡情况!$F$103:$F$119,[1]各r阵容卡情况!J$103:J$119,$C56)&lt;=0,0,求节点([1]各r阵容卡情况!$F$103:$F$119,[1]各r阵容卡情况!J$103:J$119,$C56)),0)</f>
        <v>0</v>
      </c>
      <c r="AS56" s="14">
        <v>0</v>
      </c>
      <c r="AT56" s="14">
        <f>IFERROR(IF(求节点([1]各r阵容卡情况!$F$103:$F$119,[1]各r阵容卡情况!K$103:K$119,$C56)&lt;=0,0,求节点([1]各r阵容卡情况!$F$103:$F$119,[1]各r阵容卡情况!K$103:K$119,$C56)),0)</f>
        <v>3</v>
      </c>
      <c r="AU56" s="14">
        <f>IFERROR(IF(求节点([1]各r阵容卡情况!$F$103:$F$119,[1]各r阵容卡情况!L$103:L$119,$C56)&lt;=0,0,求节点([1]各r阵容卡情况!$F$103:$F$119,[1]各r阵容卡情况!L$103:L$119,$C56)),0)</f>
        <v>6</v>
      </c>
      <c r="AV56" s="14">
        <f>IFERROR(IF(求节点([1]各r阵容卡情况!$F$103:$F$119,[1]各r阵容卡情况!M$103:M$119,$C56)&lt;=0,0,求节点([1]各r阵容卡情况!$F$103:$F$119,[1]各r阵容卡情况!M$103:M$119,$C56)),0)</f>
        <v>5.4313082174345464</v>
      </c>
      <c r="AW56" s="14">
        <f>IFERROR(IF(求节点([1]各r阵容卡情况!$F$103:$F$119,[1]各r阵容卡情况!N$103:N$119,$C56)&lt;=0,0,求节点([1]各r阵容卡情况!$F$103:$F$119,[1]各r阵容卡情况!N$103:N$119,$C56)),0)</f>
        <v>0.45435327308273837</v>
      </c>
      <c r="AX56" s="14">
        <f t="shared" si="15"/>
        <v>0</v>
      </c>
      <c r="AY56" s="14">
        <f t="shared" si="15"/>
        <v>15</v>
      </c>
      <c r="AZ56" s="14">
        <f t="shared" si="15"/>
        <v>40</v>
      </c>
      <c r="BA56" s="14">
        <f t="shared" si="15"/>
        <v>58</v>
      </c>
      <c r="BB56" s="14">
        <f t="shared" si="15"/>
        <v>50</v>
      </c>
      <c r="BC56" s="14">
        <v>0</v>
      </c>
      <c r="BD56" s="14">
        <f>IFERROR(IF(求节点([1]各r阵容卡情况!$F$103:$F$119,[1]各r阵容卡情况!S$103:S$119,$C56)&lt;=0,0,求节点([1]各r阵容卡情况!$F$103:$F$119,[1]各r阵容卡情况!S$103:S$119,$C56)),0)</f>
        <v>2.04</v>
      </c>
      <c r="BE56" s="14">
        <f>IFERROR(IF(求节点([1]各r阵容卡情况!$F$103:$F$119,[1]各r阵容卡情况!T$103:T$119,$C56)&lt;=0,0,求节点([1]各r阵容卡情况!$F$103:$F$119,[1]各r阵容卡情况!T$103:T$119,$C56)),0)</f>
        <v>2.04</v>
      </c>
      <c r="BF56" s="14">
        <f>IFERROR(IF(求节点([1]各r阵容卡情况!$F$103:$F$119,[1]各r阵容卡情况!U$103:U$119,$C56)&lt;=0,0,求节点([1]各r阵容卡情况!$F$103:$F$119,[1]各r阵容卡情况!U$103:U$119,$C56)),0)</f>
        <v>2.04</v>
      </c>
      <c r="BG56" s="14">
        <f>IFERROR(IF(求节点([1]各r阵容卡情况!$F$103:$F$119,[1]各r阵容卡情况!V$103:V$119,$C56)&lt;=0,0,求节点([1]各r阵容卡情况!$F$103:$F$119,[1]各r阵容卡情况!V$103:V$119,$C56)),0)</f>
        <v>2.04</v>
      </c>
      <c r="BH56" s="14">
        <f t="shared" si="27"/>
        <v>10</v>
      </c>
      <c r="BI56" s="14">
        <f t="shared" si="27"/>
        <v>10</v>
      </c>
      <c r="BJ56" s="14">
        <f t="shared" si="17"/>
        <v>51</v>
      </c>
      <c r="BK56" s="14">
        <f t="shared" si="28"/>
        <v>51</v>
      </c>
      <c r="BL56" s="14">
        <f t="shared" si="28"/>
        <v>51</v>
      </c>
      <c r="BM56" s="14">
        <v>0</v>
      </c>
      <c r="BN56" s="14">
        <f>IFERROR(IF(求节点([1]各r阵容卡情况!$F$103:$F$119,[1]各r阵容卡情况!AA$103:AA$119,$C56)&lt;=0,0,求节点([1]各r阵容卡情况!$F$103:$F$119,[1]各r阵容卡情况!AA$103:AA$119,$C56)),0)</f>
        <v>0</v>
      </c>
      <c r="BO56" s="14">
        <f>IFERROR(IF(求节点([1]各r阵容卡情况!$F$103:$F$119,[1]各r阵容卡情况!AB$103:AB$119,$C56)&lt;=0,0,求节点([1]各r阵容卡情况!$F$103:$F$119,[1]各r阵容卡情况!AB$103:AB$119,$C56)),0)</f>
        <v>2</v>
      </c>
      <c r="BP56" s="14">
        <f>IFERROR(IF(求节点([1]各r阵容卡情况!$F$103:$F$119,[1]各r阵容卡情况!AC$103:AC$119,$C56)&lt;=0,0,求节点([1]各r阵容卡情况!$F$103:$F$119,[1]各r阵容卡情况!AC$103:AC$119,$C56)),0)</f>
        <v>2</v>
      </c>
      <c r="BQ56" s="14">
        <f>IFERROR(IF(求节点([1]各r阵容卡情况!$F$103:$F$119,[1]各r阵容卡情况!AD$103:AD$119,$C56)&lt;=0,0,求节点([1]各r阵容卡情况!$F$103:$F$119,[1]各r阵容卡情况!AD$103:AD$119,$C56)),0)</f>
        <v>2</v>
      </c>
      <c r="BR56" s="14">
        <f t="shared" si="19"/>
        <v>0</v>
      </c>
      <c r="BS56" s="14">
        <f t="shared" si="19"/>
        <v>0</v>
      </c>
      <c r="BT56" s="14">
        <f t="shared" si="19"/>
        <v>4</v>
      </c>
      <c r="BU56" s="14">
        <f t="shared" si="19"/>
        <v>30</v>
      </c>
      <c r="BV56" s="14">
        <f t="shared" si="19"/>
        <v>80</v>
      </c>
      <c r="CH56" s="27">
        <f t="shared" si="20"/>
        <v>0</v>
      </c>
      <c r="CI56" s="27">
        <f t="shared" si="20"/>
        <v>0</v>
      </c>
      <c r="CJ56" s="27">
        <f t="shared" si="20"/>
        <v>1.9599580573453865</v>
      </c>
      <c r="CK56" s="27">
        <f t="shared" si="20"/>
        <v>15.040041942654613</v>
      </c>
      <c r="CL56" s="27">
        <f t="shared" si="20"/>
        <v>0</v>
      </c>
    </row>
    <row r="57" spans="3:90" x14ac:dyDescent="0.15">
      <c r="C57" s="14">
        <v>52</v>
      </c>
      <c r="D57" s="14">
        <v>23</v>
      </c>
      <c r="E57" s="32">
        <f>IFERROR(IF(求节点([1]基础状态预期!$D$197:$D$235,[1]基础状态预期!F$197:F$235,$C57)&lt;=0,0,求节点([1]基础状态预期!$D$197:$D$235,[1]基础状态预期!F$197:F$235,$C57)),0)</f>
        <v>0</v>
      </c>
      <c r="F57" s="32">
        <f>IFERROR(IF(求节点([1]基础状态预期!$D$197:$D$235,[1]基础状态预期!G$197:G$235,$C57)&lt;=0,0,求节点([1]基础状态预期!$D$197:$D$235,[1]基础状态预期!G$197:G$235,$C57)),0)</f>
        <v>0</v>
      </c>
      <c r="G57" s="32">
        <f>IFERROR(IF(求节点([1]基础状态预期!$D$197:$D$235,[1]基础状态预期!H$197:H$235,$C57)&lt;=0,0,求节点([1]基础状态预期!$D$197:$D$235,[1]基础状态预期!H$197:H$235,$C57)),0)</f>
        <v>0</v>
      </c>
      <c r="H57" s="32">
        <f>IFERROR(IF(求节点([1]基础状态预期!$D$197:$D$235,[1]基础状态预期!I$197:I$235,$C57)&lt;=0,0,求节点([1]基础状态预期!$D$197:$D$235,[1]基础状态预期!I$197:I$235,$C57)),0)</f>
        <v>5.13757505970091</v>
      </c>
      <c r="I57" s="32">
        <f>IFERROR(IF(求节点([1]基础状态预期!$D$197:$D$235,[1]基础状态预期!J$197:J$235,$C57)&lt;=0,0,求节点([1]基础状态预期!$D$197:$D$235,[1]基础状态预期!J$197:J$235,$C57)),0)</f>
        <v>0.86242494029909034</v>
      </c>
      <c r="J57" s="32">
        <f>IFERROR(IF(求节点([1]基础状态预期!$D$197:$D$235,[1]基础状态预期!K$197:K$235,$C57)&lt;=0,0,求节点([1]基础状态预期!$D$197:$D$235,[1]基础状态预期!K$197:K$235,$C57)),0)</f>
        <v>0</v>
      </c>
      <c r="K57" s="32">
        <f>IFERROR(IF(求节点([1]基础状态预期!$D$197:$D$235,[1]基础状态预期!L$197:L$235,$C57)&lt;=0,0,求节点([1]基础状态预期!$D$197:$D$235,[1]基础状态预期!L$197:L$235,$C57)),0)</f>
        <v>0</v>
      </c>
      <c r="L57" s="32">
        <f>IFERROR(IF(求节点([1]基础状态预期!$D$197:$D$235,[1]基础状态预期!M$197:M$235,$C57)&lt;=0,0,求节点([1]基础状态预期!$D$197:$D$235,[1]基础状态预期!M$197:M$235,$C57)),0)</f>
        <v>0</v>
      </c>
      <c r="M57" s="32">
        <f>IFERROR(IF(求节点([1]基础状态预期!$D$197:$D$235,[1]基础状态预期!N$197:N$235,$C57)&lt;=0,0,求节点([1]基础状态预期!$D$197:$D$235,[1]基础状态预期!N$197:N$235,$C57)),0)</f>
        <v>5.5918251204955407</v>
      </c>
      <c r="N57" s="32">
        <f>IFERROR(IF(求节点([1]基础状态预期!$D$197:$D$235,[1]基础状态预期!O$197:O$235,$C57)&lt;=0,0,求节点([1]基础状态预期!$D$197:$D$235,[1]基础状态预期!O$197:O$235,$C57)),0)</f>
        <v>0.63559687037998236</v>
      </c>
      <c r="O57" s="14">
        <f t="shared" si="22"/>
        <v>0</v>
      </c>
      <c r="P57" s="14">
        <f t="shared" si="23"/>
        <v>6</v>
      </c>
      <c r="Q57" s="14">
        <f t="shared" si="24"/>
        <v>10</v>
      </c>
      <c r="R57" s="14">
        <f t="shared" si="25"/>
        <v>58</v>
      </c>
      <c r="S57" s="14">
        <f t="shared" si="26"/>
        <v>50</v>
      </c>
      <c r="T57" s="32">
        <f>IFERROR(IF(求节点([1]基础状态预期!$D$197:$D$235,[1]基础状态预期!P$197:P$235,$C57)&lt;=0,0,求节点([1]基础状态预期!$D$197:$D$235,[1]基础状态预期!P$197:P$235,$C57)),0)</f>
        <v>0</v>
      </c>
      <c r="U57" s="32">
        <f>IFERROR(IF(求节点([1]基础状态预期!$D$197:$D$235,[1]基础状态预期!Q$197:Q$235,$C57)&lt;=0,0,求节点([1]基础状态预期!$D$197:$D$235,[1]基础状态预期!Q$197:Q$235,$C57)),0)</f>
        <v>0</v>
      </c>
      <c r="V57" s="32">
        <f>IFERROR(IF(求节点([1]基础状态预期!$D$197:$D$235,[1]基础状态预期!R$197:R$235,$C57)&lt;=0,0,求节点([1]基础状态预期!$D$197:$D$235,[1]基础状态预期!R$197:R$235,$C57)),0)</f>
        <v>0</v>
      </c>
      <c r="W57" s="32">
        <f>IFERROR(IF(求节点([1]基础状态预期!$D$197:$D$235,[1]基础状态预期!S$197:S$235,$C57)&lt;=0,0,求节点([1]基础状态预期!$D$197:$D$235,[1]基础状态预期!S$197:S$235,$C57)),0)</f>
        <v>2.08</v>
      </c>
      <c r="X57" s="32">
        <f>IFERROR(IF(求节点([1]基础状态预期!$D$197:$D$235,[1]基础状态预期!T$197:T$235,$C57)&lt;=0,0,求节点([1]基础状态预期!$D$197:$D$235,[1]基础状态预期!T$197:T$235,$C57)),0)</f>
        <v>0</v>
      </c>
      <c r="Y57" s="32">
        <f>IFERROR(IF(求节点([1]基础状态预期!$D$197:$D$235,[1]基础状态预期!U$197:U$235,$C57)&lt;=0,0,求节点([1]基础状态预期!$D$197:$D$235,[1]基础状态预期!U$197:U$235,$C57)),0)</f>
        <v>0</v>
      </c>
      <c r="Z57" s="32">
        <f>IFERROR(IF(求节点([1]基础状态预期!$D$197:$D$235,[1]基础状态预期!V$197:V$235,$C57)&lt;=0,0,求节点([1]基础状态预期!$D$197:$D$235,[1]基础状态预期!V$197:V$235,$C57)),0)</f>
        <v>0</v>
      </c>
      <c r="AA57" s="32">
        <f>IFERROR(IF(求节点([1]基础状态预期!$D$197:$D$235,[1]基础状态预期!W$197:W$235,$C57)&lt;=0,0,求节点([1]基础状态预期!$D$197:$D$235,[1]基础状态预期!W$197:W$235,$C57)),0)</f>
        <v>0</v>
      </c>
      <c r="AB57" s="32">
        <f>IFERROR(IF(求节点([1]基础状态预期!$D$197:$D$235,[1]基础状态预期!X$197:X$235,$C57)&lt;=0,0,求节点([1]基础状态预期!$D$197:$D$235,[1]基础状态预期!X$197:X$235,$C57)),0)</f>
        <v>104</v>
      </c>
      <c r="AC57" s="32">
        <f>IFERROR(IF(求节点([1]基础状态预期!$D$197:$D$235,[1]基础状态预期!Y$197:Y$235,$C57)&lt;=0,0,求节点([1]基础状态预期!$D$197:$D$235,[1]基础状态预期!Y$197:Y$235,$C57)),0)</f>
        <v>0</v>
      </c>
      <c r="AD57" s="32">
        <f>IFERROR(IF(求节点([1]基础状态预期!$D$197:$D$235,[1]基础状态预期!Z$197:Z$235,$C57)&lt;=0,0,求节点([1]基础状态预期!$D$197:$D$235,[1]基础状态预期!Z$197:Z$235,$C57)),0)</f>
        <v>0</v>
      </c>
      <c r="AE57" s="32">
        <f>IFERROR(IF(求节点([1]基础状态预期!$D$197:$D$235,[1]基础状态预期!AA$197:AA$235,$C57)&lt;=0,0,求节点([1]基础状态预期!$D$197:$D$235,[1]基础状态预期!AA$197:AA$235,$C57)),0)</f>
        <v>0</v>
      </c>
      <c r="AF57" s="32">
        <f>IFERROR(IF(求节点([1]基础状态预期!$D$197:$D$235,[1]基础状态预期!AB$197:AB$235,$C57)&lt;=0,0,求节点([1]基础状态预期!$D$197:$D$235,[1]基础状态预期!AB$197:AB$235,$C57)),0)</f>
        <v>0</v>
      </c>
      <c r="AG57" s="32">
        <f>IFERROR(IF(求节点([1]基础状态预期!$D$197:$D$235,[1]基础状态预期!AC$197:AC$235,$C57)&lt;=0,0,求节点([1]基础状态预期!$D$197:$D$235,[1]基础状态预期!AC$197:AC$235,$C57)),0)</f>
        <v>2</v>
      </c>
      <c r="AH57" s="32">
        <f>IFERROR(IF(求节点([1]基础状态预期!$D$197:$D$235,[1]基础状态预期!AD$197:AD$235,$C57)&lt;=0,0,求节点([1]基础状态预期!$D$197:$D$235,[1]基础状态预期!AD$197:AD$235,$C57)),0)</f>
        <v>0</v>
      </c>
      <c r="AI57" s="14">
        <f t="shared" si="14"/>
        <v>0</v>
      </c>
      <c r="AJ57" s="14">
        <f t="shared" si="14"/>
        <v>0</v>
      </c>
      <c r="AK57" s="14">
        <f t="shared" si="14"/>
        <v>0</v>
      </c>
      <c r="AL57" s="14">
        <f t="shared" si="14"/>
        <v>30</v>
      </c>
      <c r="AM57" s="14">
        <f t="shared" si="14"/>
        <v>0</v>
      </c>
      <c r="AN57" s="14">
        <v>0</v>
      </c>
      <c r="AO57" s="14">
        <f>IFERROR(IF(求节点([1]各r阵容卡情况!$F$103:$F$119,[1]各r阵容卡情况!G$103:G$119,$C57)&lt;=0,0,求节点([1]各r阵容卡情况!$F$103:$F$119,[1]各r阵容卡情况!G$103:G$119,$C57)),0)</f>
        <v>0</v>
      </c>
      <c r="AP57" s="14">
        <f>IFERROR(IF(求节点([1]各r阵容卡情况!$F$103:$F$119,[1]各r阵容卡情况!H$103:H$119,$C57)&lt;=0,0,求节点([1]各r阵容卡情况!$F$103:$F$119,[1]各r阵容卡情况!H$103:H$119,$C57)),0)</f>
        <v>2.2751501194018191</v>
      </c>
      <c r="AQ57" s="14">
        <f>IFERROR(IF(求节点([1]各r阵容卡情况!$F$103:$F$119,[1]各r阵容卡情况!I$103:I$119,$C57)&lt;=0,0,求节点([1]各r阵容卡情况!$F$103:$F$119,[1]各r阵容卡情况!I$103:I$119,$C57)),0)</f>
        <v>21.724849880598182</v>
      </c>
      <c r="AR57" s="14">
        <f>IFERROR(IF(求节点([1]各r阵容卡情况!$F$103:$F$119,[1]各r阵容卡情况!J$103:J$119,$C57)&lt;=0,0,求节点([1]各r阵容卡情况!$F$103:$F$119,[1]各r阵容卡情况!J$103:J$119,$C57)),0)</f>
        <v>0</v>
      </c>
      <c r="AS57" s="14">
        <v>0</v>
      </c>
      <c r="AT57" s="14">
        <f>IFERROR(IF(求节点([1]各r阵容卡情况!$F$103:$F$119,[1]各r阵容卡情况!K$103:K$119,$C57)&lt;=0,0,求节点([1]各r阵容卡情况!$F$103:$F$119,[1]各r阵容卡情况!K$103:K$119,$C57)),0)</f>
        <v>3</v>
      </c>
      <c r="AU57" s="14">
        <f>IFERROR(IF(求节点([1]各r阵容卡情况!$F$103:$F$119,[1]各r阵容卡情况!L$103:L$119,$C57)&lt;=0,0,求节点([1]各r阵容卡情况!$F$103:$F$119,[1]各r阵容卡情况!L$103:L$119,$C57)),0)</f>
        <v>6</v>
      </c>
      <c r="AV57" s="14">
        <f>IFERROR(IF(求节点([1]各r阵容卡情况!$F$103:$F$119,[1]各r阵容卡情况!M$103:M$119,$C57)&lt;=0,0,求节点([1]各r阵容卡情况!$F$103:$F$119,[1]各r阵容卡情况!M$103:M$119,$C57)),0)</f>
        <v>5.5918251204955407</v>
      </c>
      <c r="AW57" s="14">
        <f>IFERROR(IF(求节点([1]各r阵容卡情况!$F$103:$F$119,[1]各r阵容卡情况!N$103:N$119,$C57)&lt;=0,0,求节点([1]各r阵容卡情况!$F$103:$F$119,[1]各r阵容卡情况!N$103:N$119,$C57)),0)</f>
        <v>0.63559687037998236</v>
      </c>
      <c r="AX57" s="14">
        <f t="shared" si="15"/>
        <v>0</v>
      </c>
      <c r="AY57" s="14">
        <f t="shared" si="15"/>
        <v>15</v>
      </c>
      <c r="AZ57" s="14">
        <f t="shared" si="15"/>
        <v>40</v>
      </c>
      <c r="BA57" s="14">
        <f t="shared" si="15"/>
        <v>58</v>
      </c>
      <c r="BB57" s="14">
        <f t="shared" si="15"/>
        <v>50</v>
      </c>
      <c r="BC57" s="14">
        <v>0</v>
      </c>
      <c r="BD57" s="14">
        <f>IFERROR(IF(求节点([1]各r阵容卡情况!$F$103:$F$119,[1]各r阵容卡情况!S$103:S$119,$C57)&lt;=0,0,求节点([1]各r阵容卡情况!$F$103:$F$119,[1]各r阵容卡情况!S$103:S$119,$C57)),0)</f>
        <v>2.08</v>
      </c>
      <c r="BE57" s="14">
        <f>IFERROR(IF(求节点([1]各r阵容卡情况!$F$103:$F$119,[1]各r阵容卡情况!T$103:T$119,$C57)&lt;=0,0,求节点([1]各r阵容卡情况!$F$103:$F$119,[1]各r阵容卡情况!T$103:T$119,$C57)),0)</f>
        <v>2.08</v>
      </c>
      <c r="BF57" s="14">
        <f>IFERROR(IF(求节点([1]各r阵容卡情况!$F$103:$F$119,[1]各r阵容卡情况!U$103:U$119,$C57)&lt;=0,0,求节点([1]各r阵容卡情况!$F$103:$F$119,[1]各r阵容卡情况!U$103:U$119,$C57)),0)</f>
        <v>2.08</v>
      </c>
      <c r="BG57" s="14">
        <f>IFERROR(IF(求节点([1]各r阵容卡情况!$F$103:$F$119,[1]各r阵容卡情况!V$103:V$119,$C57)&lt;=0,0,求节点([1]各r阵容卡情况!$F$103:$F$119,[1]各r阵容卡情况!V$103:V$119,$C57)),0)</f>
        <v>2.08</v>
      </c>
      <c r="BH57" s="14">
        <f t="shared" si="27"/>
        <v>10</v>
      </c>
      <c r="BI57" s="14">
        <f t="shared" si="27"/>
        <v>10</v>
      </c>
      <c r="BJ57" s="14">
        <f t="shared" si="17"/>
        <v>52</v>
      </c>
      <c r="BK57" s="14">
        <f t="shared" si="28"/>
        <v>52</v>
      </c>
      <c r="BL57" s="14">
        <f t="shared" si="28"/>
        <v>52</v>
      </c>
      <c r="BM57" s="14">
        <v>0</v>
      </c>
      <c r="BN57" s="14">
        <f>IFERROR(IF(求节点([1]各r阵容卡情况!$F$103:$F$119,[1]各r阵容卡情况!AA$103:AA$119,$C57)&lt;=0,0,求节点([1]各r阵容卡情况!$F$103:$F$119,[1]各r阵容卡情况!AA$103:AA$119,$C57)),0)</f>
        <v>0</v>
      </c>
      <c r="BO57" s="14">
        <f>IFERROR(IF(求节点([1]各r阵容卡情况!$F$103:$F$119,[1]各r阵容卡情况!AB$103:AB$119,$C57)&lt;=0,0,求节点([1]各r阵容卡情况!$F$103:$F$119,[1]各r阵容卡情况!AB$103:AB$119,$C57)),0)</f>
        <v>2</v>
      </c>
      <c r="BP57" s="14">
        <f>IFERROR(IF(求节点([1]各r阵容卡情况!$F$103:$F$119,[1]各r阵容卡情况!AC$103:AC$119,$C57)&lt;=0,0,求节点([1]各r阵容卡情况!$F$103:$F$119,[1]各r阵容卡情况!AC$103:AC$119,$C57)),0)</f>
        <v>2</v>
      </c>
      <c r="BQ57" s="14">
        <f>IFERROR(IF(求节点([1]各r阵容卡情况!$F$103:$F$119,[1]各r阵容卡情况!AD$103:AD$119,$C57)&lt;=0,0,求节点([1]各r阵容卡情况!$F$103:$F$119,[1]各r阵容卡情况!AD$103:AD$119,$C57)),0)</f>
        <v>2</v>
      </c>
      <c r="BR57" s="14">
        <f t="shared" si="19"/>
        <v>0</v>
      </c>
      <c r="BS57" s="14">
        <f t="shared" si="19"/>
        <v>0</v>
      </c>
      <c r="BT57" s="14">
        <f t="shared" si="19"/>
        <v>4</v>
      </c>
      <c r="BU57" s="14">
        <f t="shared" si="19"/>
        <v>30</v>
      </c>
      <c r="BV57" s="14">
        <f t="shared" si="19"/>
        <v>80</v>
      </c>
      <c r="CH57" s="27">
        <f t="shared" si="20"/>
        <v>0</v>
      </c>
      <c r="CI57" s="27">
        <f t="shared" si="20"/>
        <v>0</v>
      </c>
      <c r="CJ57" s="27">
        <f t="shared" si="20"/>
        <v>1.6115646679096221</v>
      </c>
      <c r="CK57" s="27">
        <f t="shared" si="20"/>
        <v>15.38843533209038</v>
      </c>
      <c r="CL57" s="27">
        <f t="shared" si="20"/>
        <v>0</v>
      </c>
    </row>
    <row r="58" spans="3:90" x14ac:dyDescent="0.15">
      <c r="C58" s="14">
        <v>53</v>
      </c>
      <c r="D58" s="14">
        <v>24</v>
      </c>
      <c r="E58" s="32">
        <f>IFERROR(IF(求节点([1]基础状态预期!$D$197:$D$235,[1]基础状态预期!F$197:F$235,$C58)&lt;=0,0,求节点([1]基础状态预期!$D$197:$D$235,[1]基础状态预期!F$197:F$235,$C58)),0)</f>
        <v>0</v>
      </c>
      <c r="F58" s="32">
        <f>IFERROR(IF(求节点([1]基础状态预期!$D$197:$D$235,[1]基础状态预期!G$197:G$235,$C58)&lt;=0,0,求节点([1]基础状态预期!$D$197:$D$235,[1]基础状态预期!G$197:G$235,$C58)),0)</f>
        <v>0</v>
      </c>
      <c r="G58" s="32">
        <f>IFERROR(IF(求节点([1]基础状态预期!$D$197:$D$235,[1]基础状态预期!H$197:H$235,$C58)&lt;=0,0,求节点([1]基础状态预期!$D$197:$D$235,[1]基础状态预期!H$197:H$235,$C58)),0)</f>
        <v>0</v>
      </c>
      <c r="H58" s="32">
        <f>IFERROR(IF(求节点([1]基础状态预期!$D$197:$D$235,[1]基础状态预期!I$197:I$235,$C58)&lt;=0,0,求节点([1]基础状态预期!$D$197:$D$235,[1]基础状态预期!I$197:I$235,$C58)),0)</f>
        <v>4.9265890589912056</v>
      </c>
      <c r="I58" s="32">
        <f>IFERROR(IF(求节点([1]基础状态预期!$D$197:$D$235,[1]基础状态预期!J$197:J$235,$C58)&lt;=0,0,求节点([1]基础状态预期!$D$197:$D$235,[1]基础状态预期!J$197:J$235,$C58)),0)</f>
        <v>1.0734109410087942</v>
      </c>
      <c r="J58" s="32">
        <f>IFERROR(IF(求节点([1]基础状态预期!$D$197:$D$235,[1]基础状态预期!K$197:K$235,$C58)&lt;=0,0,求节点([1]基础状态预期!$D$197:$D$235,[1]基础状态预期!K$197:K$235,$C58)),0)</f>
        <v>0</v>
      </c>
      <c r="K58" s="32">
        <f>IFERROR(IF(求节点([1]基础状态预期!$D$197:$D$235,[1]基础状态预期!L$197:L$235,$C58)&lt;=0,0,求节点([1]基础状态预期!$D$197:$D$235,[1]基础状态预期!L$197:L$235,$C58)),0)</f>
        <v>0</v>
      </c>
      <c r="L58" s="32">
        <f>IFERROR(IF(求节点([1]基础状态预期!$D$197:$D$235,[1]基础状态预期!M$197:M$235,$C58)&lt;=0,0,求节点([1]基础状态预期!$D$197:$D$235,[1]基础状态预期!M$197:M$235,$C58)),0)</f>
        <v>0</v>
      </c>
      <c r="M58" s="32">
        <f>IFERROR(IF(求节点([1]基础状态预期!$D$197:$D$235,[1]基础状态预期!N$197:N$235,$C58)&lt;=0,0,求节点([1]基础状态预期!$D$197:$D$235,[1]基础状态预期!N$197:N$235,$C58)),0)</f>
        <v>5.7598508006083327</v>
      </c>
      <c r="N58" s="32">
        <f>IFERROR(IF(求节点([1]基础状态预期!$D$197:$D$235,[1]基础状态预期!O$197:O$235,$C58)&lt;=0,0,求节点([1]基础状态预期!$D$197:$D$235,[1]基础状态预期!O$197:O$235,$C58)),0)</f>
        <v>0.85601350443748481</v>
      </c>
      <c r="O58" s="14">
        <f t="shared" si="22"/>
        <v>0</v>
      </c>
      <c r="P58" s="14">
        <f t="shared" si="23"/>
        <v>6</v>
      </c>
      <c r="Q58" s="14">
        <f t="shared" si="24"/>
        <v>10</v>
      </c>
      <c r="R58" s="14">
        <f t="shared" si="25"/>
        <v>58</v>
      </c>
      <c r="S58" s="14">
        <f t="shared" si="26"/>
        <v>50</v>
      </c>
      <c r="T58" s="32">
        <f>IFERROR(IF(求节点([1]基础状态预期!$D$197:$D$235,[1]基础状态预期!P$197:P$235,$C58)&lt;=0,0,求节点([1]基础状态预期!$D$197:$D$235,[1]基础状态预期!P$197:P$235,$C58)),0)</f>
        <v>0</v>
      </c>
      <c r="U58" s="32">
        <f>IFERROR(IF(求节点([1]基础状态预期!$D$197:$D$235,[1]基础状态预期!Q$197:Q$235,$C58)&lt;=0,0,求节点([1]基础状态预期!$D$197:$D$235,[1]基础状态预期!Q$197:Q$235,$C58)),0)</f>
        <v>0</v>
      </c>
      <c r="V58" s="32">
        <f>IFERROR(IF(求节点([1]基础状态预期!$D$197:$D$235,[1]基础状态预期!R$197:R$235,$C58)&lt;=0,0,求节点([1]基础状态预期!$D$197:$D$235,[1]基础状态预期!R$197:R$235,$C58)),0)</f>
        <v>0</v>
      </c>
      <c r="W58" s="32">
        <f>IFERROR(IF(求节点([1]基础状态预期!$D$197:$D$235,[1]基础状态预期!S$197:S$235,$C58)&lt;=0,0,求节点([1]基础状态预期!$D$197:$D$235,[1]基础状态预期!S$197:S$235,$C58)),0)</f>
        <v>2.1199999999999997</v>
      </c>
      <c r="X58" s="32">
        <f>IFERROR(IF(求节点([1]基础状态预期!$D$197:$D$235,[1]基础状态预期!T$197:T$235,$C58)&lt;=0,0,求节点([1]基础状态预期!$D$197:$D$235,[1]基础状态预期!T$197:T$235,$C58)),0)</f>
        <v>2.1199999999999997</v>
      </c>
      <c r="Y58" s="32">
        <f>IFERROR(IF(求节点([1]基础状态预期!$D$197:$D$235,[1]基础状态预期!U$197:U$235,$C58)&lt;=0,0,求节点([1]基础状态预期!$D$197:$D$235,[1]基础状态预期!U$197:U$235,$C58)),0)</f>
        <v>0</v>
      </c>
      <c r="Z58" s="32">
        <f>IFERROR(IF(求节点([1]基础状态预期!$D$197:$D$235,[1]基础状态预期!V$197:V$235,$C58)&lt;=0,0,求节点([1]基础状态预期!$D$197:$D$235,[1]基础状态预期!V$197:V$235,$C58)),0)</f>
        <v>0</v>
      </c>
      <c r="AA58" s="32">
        <f>IFERROR(IF(求节点([1]基础状态预期!$D$197:$D$235,[1]基础状态预期!W$197:W$235,$C58)&lt;=0,0,求节点([1]基础状态预期!$D$197:$D$235,[1]基础状态预期!W$197:W$235,$C58)),0)</f>
        <v>0</v>
      </c>
      <c r="AB58" s="32">
        <f>IFERROR(IF(求节点([1]基础状态预期!$D$197:$D$235,[1]基础状态预期!X$197:X$235,$C58)&lt;=0,0,求节点([1]基础状态预期!$D$197:$D$235,[1]基础状态预期!X$197:X$235,$C58)),0)</f>
        <v>106</v>
      </c>
      <c r="AC58" s="32">
        <f>IFERROR(IF(求节点([1]基础状态预期!$D$197:$D$235,[1]基础状态预期!Y$197:Y$235,$C58)&lt;=0,0,求节点([1]基础状态预期!$D$197:$D$235,[1]基础状态预期!Y$197:Y$235,$C58)),0)</f>
        <v>106</v>
      </c>
      <c r="AD58" s="32">
        <f>IFERROR(IF(求节点([1]基础状态预期!$D$197:$D$235,[1]基础状态预期!Z$197:Z$235,$C58)&lt;=0,0,求节点([1]基础状态预期!$D$197:$D$235,[1]基础状态预期!Z$197:Z$235,$C58)),0)</f>
        <v>0</v>
      </c>
      <c r="AE58" s="32">
        <f>IFERROR(IF(求节点([1]基础状态预期!$D$197:$D$235,[1]基础状态预期!AA$197:AA$235,$C58)&lt;=0,0,求节点([1]基础状态预期!$D$197:$D$235,[1]基础状态预期!AA$197:AA$235,$C58)),0)</f>
        <v>0</v>
      </c>
      <c r="AF58" s="32">
        <f>IFERROR(IF(求节点([1]基础状态预期!$D$197:$D$235,[1]基础状态预期!AB$197:AB$235,$C58)&lt;=0,0,求节点([1]基础状态预期!$D$197:$D$235,[1]基础状态预期!AB$197:AB$235,$C58)),0)</f>
        <v>0</v>
      </c>
      <c r="AG58" s="32">
        <f>IFERROR(IF(求节点([1]基础状态预期!$D$197:$D$235,[1]基础状态预期!AC$197:AC$235,$C58)&lt;=0,0,求节点([1]基础状态预期!$D$197:$D$235,[1]基础状态预期!AC$197:AC$235,$C58)),0)</f>
        <v>2</v>
      </c>
      <c r="AH58" s="32">
        <f>IFERROR(IF(求节点([1]基础状态预期!$D$197:$D$235,[1]基础状态预期!AD$197:AD$235,$C58)&lt;=0,0,求节点([1]基础状态预期!$D$197:$D$235,[1]基础状态预期!AD$197:AD$235,$C58)),0)</f>
        <v>2</v>
      </c>
      <c r="AI58" s="14">
        <f t="shared" si="14"/>
        <v>0</v>
      </c>
      <c r="AJ58" s="14">
        <f t="shared" si="14"/>
        <v>0</v>
      </c>
      <c r="AK58" s="14">
        <f t="shared" si="14"/>
        <v>0</v>
      </c>
      <c r="AL58" s="14">
        <f t="shared" si="14"/>
        <v>30</v>
      </c>
      <c r="AM58" s="14">
        <f t="shared" si="14"/>
        <v>80</v>
      </c>
      <c r="AN58" s="14">
        <v>0</v>
      </c>
      <c r="AO58" s="14">
        <f>IFERROR(IF(求节点([1]各r阵容卡情况!$F$103:$F$119,[1]各r阵容卡情况!G$103:G$119,$C58)&lt;=0,0,求节点([1]各r阵容卡情况!$F$103:$F$119,[1]各r阵容卡情况!G$103:G$119,$C58)),0)</f>
        <v>0</v>
      </c>
      <c r="AP58" s="14">
        <f>IFERROR(IF(求节点([1]各r阵容卡情况!$F$103:$F$119,[1]各r阵容卡情况!H$103:H$119,$C58)&lt;=0,0,求节点([1]各r阵容卡情况!$F$103:$F$119,[1]各r阵容卡情况!H$103:H$119,$C58)),0)</f>
        <v>1.8531781179824118</v>
      </c>
      <c r="AQ58" s="14">
        <f>IFERROR(IF(求节点([1]各r阵容卡情况!$F$103:$F$119,[1]各r阵容卡情况!I$103:I$119,$C58)&lt;=0,0,求节点([1]各r阵容卡情况!$F$103:$F$119,[1]各r阵容卡情况!I$103:I$119,$C58)),0)</f>
        <v>22.146821882017587</v>
      </c>
      <c r="AR58" s="14">
        <f>IFERROR(IF(求节点([1]各r阵容卡情况!$F$103:$F$119,[1]各r阵容卡情况!J$103:J$119,$C58)&lt;=0,0,求节点([1]各r阵容卡情况!$F$103:$F$119,[1]各r阵容卡情况!J$103:J$119,$C58)),0)</f>
        <v>0</v>
      </c>
      <c r="AS58" s="14">
        <v>0</v>
      </c>
      <c r="AT58" s="14">
        <f>IFERROR(IF(求节点([1]各r阵容卡情况!$F$103:$F$119,[1]各r阵容卡情况!K$103:K$119,$C58)&lt;=0,0,求节点([1]各r阵容卡情况!$F$103:$F$119,[1]各r阵容卡情况!K$103:K$119,$C58)),0)</f>
        <v>3</v>
      </c>
      <c r="AU58" s="14">
        <f>IFERROR(IF(求节点([1]各r阵容卡情况!$F$103:$F$119,[1]各r阵容卡情况!L$103:L$119,$C58)&lt;=0,0,求节点([1]各r阵容卡情况!$F$103:$F$119,[1]各r阵容卡情况!L$103:L$119,$C58)),0)</f>
        <v>6</v>
      </c>
      <c r="AV58" s="14">
        <f>IFERROR(IF(求节点([1]各r阵容卡情况!$F$103:$F$119,[1]各r阵容卡情况!M$103:M$119,$C58)&lt;=0,0,求节点([1]各r阵容卡情况!$F$103:$F$119,[1]各r阵容卡情况!M$103:M$119,$C58)),0)</f>
        <v>5.7598508006083327</v>
      </c>
      <c r="AW58" s="14">
        <f>IFERROR(IF(求节点([1]各r阵容卡情况!$F$103:$F$119,[1]各r阵容卡情况!N$103:N$119,$C58)&lt;=0,0,求节点([1]各r阵容卡情况!$F$103:$F$119,[1]各r阵容卡情况!N$103:N$119,$C58)),0)</f>
        <v>0.85601350443748481</v>
      </c>
      <c r="AX58" s="14">
        <f t="shared" si="15"/>
        <v>0</v>
      </c>
      <c r="AY58" s="14">
        <f t="shared" si="15"/>
        <v>15</v>
      </c>
      <c r="AZ58" s="14">
        <f t="shared" si="15"/>
        <v>40</v>
      </c>
      <c r="BA58" s="14">
        <f t="shared" si="15"/>
        <v>58</v>
      </c>
      <c r="BB58" s="14">
        <f t="shared" si="15"/>
        <v>50</v>
      </c>
      <c r="BC58" s="14">
        <v>0</v>
      </c>
      <c r="BD58" s="14">
        <f>IFERROR(IF(求节点([1]各r阵容卡情况!$F$103:$F$119,[1]各r阵容卡情况!S$103:S$119,$C58)&lt;=0,0,求节点([1]各r阵容卡情况!$F$103:$F$119,[1]各r阵容卡情况!S$103:S$119,$C58)),0)</f>
        <v>2.1199999999999997</v>
      </c>
      <c r="BE58" s="14">
        <f>IFERROR(IF(求节点([1]各r阵容卡情况!$F$103:$F$119,[1]各r阵容卡情况!T$103:T$119,$C58)&lt;=0,0,求节点([1]各r阵容卡情况!$F$103:$F$119,[1]各r阵容卡情况!T$103:T$119,$C58)),0)</f>
        <v>2.1199999999999997</v>
      </c>
      <c r="BF58" s="14">
        <f>IFERROR(IF(求节点([1]各r阵容卡情况!$F$103:$F$119,[1]各r阵容卡情况!U$103:U$119,$C58)&lt;=0,0,求节点([1]各r阵容卡情况!$F$103:$F$119,[1]各r阵容卡情况!U$103:U$119,$C58)),0)</f>
        <v>2.1199999999999997</v>
      </c>
      <c r="BG58" s="14">
        <f>IFERROR(IF(求节点([1]各r阵容卡情况!$F$103:$F$119,[1]各r阵容卡情况!V$103:V$119,$C58)&lt;=0,0,求节点([1]各r阵容卡情况!$F$103:$F$119,[1]各r阵容卡情况!V$103:V$119,$C58)),0)</f>
        <v>2.1199999999999997</v>
      </c>
      <c r="BH58" s="14">
        <f t="shared" si="27"/>
        <v>10</v>
      </c>
      <c r="BI58" s="14">
        <f t="shared" si="27"/>
        <v>10</v>
      </c>
      <c r="BJ58" s="14">
        <f t="shared" si="17"/>
        <v>53</v>
      </c>
      <c r="BK58" s="14">
        <f t="shared" si="28"/>
        <v>53</v>
      </c>
      <c r="BL58" s="14">
        <f t="shared" si="28"/>
        <v>53</v>
      </c>
      <c r="BM58" s="14">
        <v>0</v>
      </c>
      <c r="BN58" s="14">
        <f>IFERROR(IF(求节点([1]各r阵容卡情况!$F$103:$F$119,[1]各r阵容卡情况!AA$103:AA$119,$C58)&lt;=0,0,求节点([1]各r阵容卡情况!$F$103:$F$119,[1]各r阵容卡情况!AA$103:AA$119,$C58)),0)</f>
        <v>0</v>
      </c>
      <c r="BO58" s="14">
        <f>IFERROR(IF(求节点([1]各r阵容卡情况!$F$103:$F$119,[1]各r阵容卡情况!AB$103:AB$119,$C58)&lt;=0,0,求节点([1]各r阵容卡情况!$F$103:$F$119,[1]各r阵容卡情况!AB$103:AB$119,$C58)),0)</f>
        <v>2</v>
      </c>
      <c r="BP58" s="14">
        <f>IFERROR(IF(求节点([1]各r阵容卡情况!$F$103:$F$119,[1]各r阵容卡情况!AC$103:AC$119,$C58)&lt;=0,0,求节点([1]各r阵容卡情况!$F$103:$F$119,[1]各r阵容卡情况!AC$103:AC$119,$C58)),0)</f>
        <v>2</v>
      </c>
      <c r="BQ58" s="14">
        <f>IFERROR(IF(求节点([1]各r阵容卡情况!$F$103:$F$119,[1]各r阵容卡情况!AD$103:AD$119,$C58)&lt;=0,0,求节点([1]各r阵容卡情况!$F$103:$F$119,[1]各r阵容卡情况!AD$103:AD$119,$C58)),0)</f>
        <v>2</v>
      </c>
      <c r="BR58" s="14">
        <f t="shared" si="19"/>
        <v>0</v>
      </c>
      <c r="BS58" s="14">
        <f t="shared" si="19"/>
        <v>0</v>
      </c>
      <c r="BT58" s="14">
        <f t="shared" si="19"/>
        <v>4</v>
      </c>
      <c r="BU58" s="14">
        <f t="shared" si="19"/>
        <v>30</v>
      </c>
      <c r="BV58" s="14">
        <f t="shared" si="19"/>
        <v>80</v>
      </c>
      <c r="CH58" s="27">
        <f t="shared" si="20"/>
        <v>0</v>
      </c>
      <c r="CI58" s="27">
        <f t="shared" si="20"/>
        <v>0</v>
      </c>
      <c r="CJ58" s="27">
        <f t="shared" si="20"/>
        <v>1.3898835884868088</v>
      </c>
      <c r="CK58" s="27">
        <f t="shared" si="20"/>
        <v>16.610116411513189</v>
      </c>
      <c r="CL58" s="27">
        <f t="shared" si="20"/>
        <v>0</v>
      </c>
    </row>
    <row r="59" spans="3:90" x14ac:dyDescent="0.15">
      <c r="C59" s="14">
        <v>54</v>
      </c>
      <c r="D59" s="14">
        <v>24</v>
      </c>
      <c r="E59" s="32">
        <f>IFERROR(IF(求节点([1]基础状态预期!$D$197:$D$235,[1]基础状态预期!F$197:F$235,$C59)&lt;=0,0,求节点([1]基础状态预期!$D$197:$D$235,[1]基础状态预期!F$197:F$235,$C59)),0)</f>
        <v>0</v>
      </c>
      <c r="F59" s="32">
        <f>IFERROR(IF(求节点([1]基础状态预期!$D$197:$D$235,[1]基础状态预期!G$197:G$235,$C59)&lt;=0,0,求节点([1]基础状态预期!$D$197:$D$235,[1]基础状态预期!G$197:G$235,$C59)),0)</f>
        <v>0</v>
      </c>
      <c r="G59" s="32">
        <f>IFERROR(IF(求节点([1]基础状态预期!$D$197:$D$235,[1]基础状态预期!H$197:H$235,$C59)&lt;=0,0,求节点([1]基础状态预期!$D$197:$D$235,[1]基础状态预期!H$197:H$235,$C59)),0)</f>
        <v>0</v>
      </c>
      <c r="H59" s="32">
        <f>IFERROR(IF(求节点([1]基础状态预期!$D$197:$D$235,[1]基础状态预期!I$197:I$235,$C59)&lt;=0,0,求节点([1]基础状态预期!$D$197:$D$235,[1]基础状态预期!I$197:I$235,$C59)),0)</f>
        <v>4.7599658994237259</v>
      </c>
      <c r="I59" s="32">
        <f>IFERROR(IF(求节点([1]基础状态预期!$D$197:$D$235,[1]基础状态预期!J$197:J$235,$C59)&lt;=0,0,求节点([1]基础状态预期!$D$197:$D$235,[1]基础状态预期!J$197:J$235,$C59)),0)</f>
        <v>1.2400341005762741</v>
      </c>
      <c r="J59" s="32">
        <f>IFERROR(IF(求节点([1]基础状态预期!$D$197:$D$235,[1]基础状态预期!K$197:K$235,$C59)&lt;=0,0,求节点([1]基础状态预期!$D$197:$D$235,[1]基础状态预期!K$197:K$235,$C59)),0)</f>
        <v>0</v>
      </c>
      <c r="K59" s="32">
        <f>IFERROR(IF(求节点([1]基础状态预期!$D$197:$D$235,[1]基础状态预期!L$197:L$235,$C59)&lt;=0,0,求节点([1]基础状态预期!$D$197:$D$235,[1]基础状态预期!L$197:L$235,$C59)),0)</f>
        <v>0</v>
      </c>
      <c r="L59" s="32">
        <f>IFERROR(IF(求节点([1]基础状态预期!$D$197:$D$235,[1]基础状态预期!M$197:M$235,$C59)&lt;=0,0,求节点([1]基础状态预期!$D$197:$D$235,[1]基础状态预期!M$197:M$235,$C59)),0)</f>
        <v>0</v>
      </c>
      <c r="M59" s="32">
        <f>IFERROR(IF(求节点([1]基础状态预期!$D$197:$D$235,[1]基础状态预期!N$197:N$235,$C59)&lt;=0,0,求节点([1]基础状态预期!$D$197:$D$235,[1]基础状态预期!N$197:N$235,$C59)),0)</f>
        <v>5.9374106149801689</v>
      </c>
      <c r="N59" s="32">
        <f>IFERROR(IF(求节点([1]基础状态预期!$D$197:$D$235,[1]基础状态预期!O$197:O$235,$C59)&lt;=0,0,求节点([1]基础状态预期!$D$197:$D$235,[1]基础状态预期!O$197:O$235,$C59)),0)</f>
        <v>1.1261693955311722</v>
      </c>
      <c r="O59" s="14">
        <f t="shared" si="22"/>
        <v>0</v>
      </c>
      <c r="P59" s="14">
        <f t="shared" si="23"/>
        <v>6</v>
      </c>
      <c r="Q59" s="14">
        <f t="shared" si="24"/>
        <v>10</v>
      </c>
      <c r="R59" s="14">
        <f t="shared" si="25"/>
        <v>58</v>
      </c>
      <c r="S59" s="14">
        <f t="shared" si="26"/>
        <v>58</v>
      </c>
      <c r="T59" s="32">
        <f>IFERROR(IF(求节点([1]基础状态预期!$D$197:$D$235,[1]基础状态预期!P$197:P$235,$C59)&lt;=0,0,求节点([1]基础状态预期!$D$197:$D$235,[1]基础状态预期!P$197:P$235,$C59)),0)</f>
        <v>0</v>
      </c>
      <c r="U59" s="32">
        <f>IFERROR(IF(求节点([1]基础状态预期!$D$197:$D$235,[1]基础状态预期!Q$197:Q$235,$C59)&lt;=0,0,求节点([1]基础状态预期!$D$197:$D$235,[1]基础状态预期!Q$197:Q$235,$C59)),0)</f>
        <v>0</v>
      </c>
      <c r="V59" s="32">
        <f>IFERROR(IF(求节点([1]基础状态预期!$D$197:$D$235,[1]基础状态预期!R$197:R$235,$C59)&lt;=0,0,求节点([1]基础状态预期!$D$197:$D$235,[1]基础状态预期!R$197:R$235,$C59)),0)</f>
        <v>0</v>
      </c>
      <c r="W59" s="32">
        <f>IFERROR(IF(求节点([1]基础状态预期!$D$197:$D$235,[1]基础状态预期!S$197:S$235,$C59)&lt;=0,0,求节点([1]基础状态预期!$D$197:$D$235,[1]基础状态预期!S$197:S$235,$C59)),0)</f>
        <v>2.16</v>
      </c>
      <c r="X59" s="32">
        <f>IFERROR(IF(求节点([1]基础状态预期!$D$197:$D$235,[1]基础状态预期!T$197:T$235,$C59)&lt;=0,0,求节点([1]基础状态预期!$D$197:$D$235,[1]基础状态预期!T$197:T$235,$C59)),0)</f>
        <v>2.16</v>
      </c>
      <c r="Y59" s="32">
        <f>IFERROR(IF(求节点([1]基础状态预期!$D$197:$D$235,[1]基础状态预期!U$197:U$235,$C59)&lt;=0,0,求节点([1]基础状态预期!$D$197:$D$235,[1]基础状态预期!U$197:U$235,$C59)),0)</f>
        <v>0</v>
      </c>
      <c r="Z59" s="32">
        <f>IFERROR(IF(求节点([1]基础状态预期!$D$197:$D$235,[1]基础状态预期!V$197:V$235,$C59)&lt;=0,0,求节点([1]基础状态预期!$D$197:$D$235,[1]基础状态预期!V$197:V$235,$C59)),0)</f>
        <v>0</v>
      </c>
      <c r="AA59" s="32">
        <f>IFERROR(IF(求节点([1]基础状态预期!$D$197:$D$235,[1]基础状态预期!W$197:W$235,$C59)&lt;=0,0,求节点([1]基础状态预期!$D$197:$D$235,[1]基础状态预期!W$197:W$235,$C59)),0)</f>
        <v>0</v>
      </c>
      <c r="AB59" s="32">
        <f>IFERROR(IF(求节点([1]基础状态预期!$D$197:$D$235,[1]基础状态预期!X$197:X$235,$C59)&lt;=0,0,求节点([1]基础状态预期!$D$197:$D$235,[1]基础状态预期!X$197:X$235,$C59)),0)</f>
        <v>108</v>
      </c>
      <c r="AC59" s="32">
        <f>IFERROR(IF(求节点([1]基础状态预期!$D$197:$D$235,[1]基础状态预期!Y$197:Y$235,$C59)&lt;=0,0,求节点([1]基础状态预期!$D$197:$D$235,[1]基础状态预期!Y$197:Y$235,$C59)),0)</f>
        <v>108</v>
      </c>
      <c r="AD59" s="32">
        <f>IFERROR(IF(求节点([1]基础状态预期!$D$197:$D$235,[1]基础状态预期!Z$197:Z$235,$C59)&lt;=0,0,求节点([1]基础状态预期!$D$197:$D$235,[1]基础状态预期!Z$197:Z$235,$C59)),0)</f>
        <v>0</v>
      </c>
      <c r="AE59" s="32">
        <f>IFERROR(IF(求节点([1]基础状态预期!$D$197:$D$235,[1]基础状态预期!AA$197:AA$235,$C59)&lt;=0,0,求节点([1]基础状态预期!$D$197:$D$235,[1]基础状态预期!AA$197:AA$235,$C59)),0)</f>
        <v>0</v>
      </c>
      <c r="AF59" s="32">
        <f>IFERROR(IF(求节点([1]基础状态预期!$D$197:$D$235,[1]基础状态预期!AB$197:AB$235,$C59)&lt;=0,0,求节点([1]基础状态预期!$D$197:$D$235,[1]基础状态预期!AB$197:AB$235,$C59)),0)</f>
        <v>0</v>
      </c>
      <c r="AG59" s="32">
        <f>IFERROR(IF(求节点([1]基础状态预期!$D$197:$D$235,[1]基础状态预期!AC$197:AC$235,$C59)&lt;=0,0,求节点([1]基础状态预期!$D$197:$D$235,[1]基础状态预期!AC$197:AC$235,$C59)),0)</f>
        <v>2</v>
      </c>
      <c r="AH59" s="32">
        <f>IFERROR(IF(求节点([1]基础状态预期!$D$197:$D$235,[1]基础状态预期!AD$197:AD$235,$C59)&lt;=0,0,求节点([1]基础状态预期!$D$197:$D$235,[1]基础状态预期!AD$197:AD$235,$C59)),0)</f>
        <v>2</v>
      </c>
      <c r="AI59" s="14">
        <f t="shared" si="14"/>
        <v>0</v>
      </c>
      <c r="AJ59" s="14">
        <f t="shared" si="14"/>
        <v>0</v>
      </c>
      <c r="AK59" s="14">
        <f t="shared" si="14"/>
        <v>0</v>
      </c>
      <c r="AL59" s="14">
        <f t="shared" si="14"/>
        <v>30</v>
      </c>
      <c r="AM59" s="14">
        <f t="shared" si="14"/>
        <v>80</v>
      </c>
      <c r="AN59" s="14">
        <v>0</v>
      </c>
      <c r="AO59" s="14">
        <f>IFERROR(IF(求节点([1]各r阵容卡情况!$F$103:$F$119,[1]各r阵容卡情况!G$103:G$119,$C59)&lt;=0,0,求节点([1]各r阵容卡情况!$F$103:$F$119,[1]各r阵容卡情况!G$103:G$119,$C59)),0)</f>
        <v>0</v>
      </c>
      <c r="AP59" s="14">
        <f>IFERROR(IF(求节点([1]各r阵容卡情况!$F$103:$F$119,[1]各r阵容卡情况!H$103:H$119,$C59)&lt;=0,0,求节点([1]各r阵容卡情况!$F$103:$F$119,[1]各r阵容卡情况!H$103:H$119,$C59)),0)</f>
        <v>1.5199317988474517</v>
      </c>
      <c r="AQ59" s="14">
        <f>IFERROR(IF(求节点([1]各r阵容卡情况!$F$103:$F$119,[1]各r阵容卡情况!I$103:I$119,$C59)&lt;=0,0,求节点([1]各r阵容卡情况!$F$103:$F$119,[1]各r阵容卡情况!I$103:I$119,$C59)),0)</f>
        <v>22.480068201152548</v>
      </c>
      <c r="AR59" s="14">
        <f>IFERROR(IF(求节点([1]各r阵容卡情况!$F$103:$F$119,[1]各r阵容卡情况!J$103:J$119,$C59)&lt;=0,0,求节点([1]各r阵容卡情况!$F$103:$F$119,[1]各r阵容卡情况!J$103:J$119,$C59)),0)</f>
        <v>0</v>
      </c>
      <c r="AS59" s="14">
        <v>0</v>
      </c>
      <c r="AT59" s="14">
        <f>IFERROR(IF(求节点([1]各r阵容卡情况!$F$103:$F$119,[1]各r阵容卡情况!K$103:K$119,$C59)&lt;=0,0,求节点([1]各r阵容卡情况!$F$103:$F$119,[1]各r阵容卡情况!K$103:K$119,$C59)),0)</f>
        <v>3</v>
      </c>
      <c r="AU59" s="14">
        <f>IFERROR(IF(求节点([1]各r阵容卡情况!$F$103:$F$119,[1]各r阵容卡情况!L$103:L$119,$C59)&lt;=0,0,求节点([1]各r阵容卡情况!$F$103:$F$119,[1]各r阵容卡情况!L$103:L$119,$C59)),0)</f>
        <v>6</v>
      </c>
      <c r="AV59" s="14">
        <f>IFERROR(IF(求节点([1]各r阵容卡情况!$F$103:$F$119,[1]各r阵容卡情况!M$103:M$119,$C59)&lt;=0,0,求节点([1]各r阵容卡情况!$F$103:$F$119,[1]各r阵容卡情况!M$103:M$119,$C59)),0)</f>
        <v>5.9374106149801689</v>
      </c>
      <c r="AW59" s="14">
        <f>IFERROR(IF(求节点([1]各r阵容卡情况!$F$103:$F$119,[1]各r阵容卡情况!N$103:N$119,$C59)&lt;=0,0,求节点([1]各r阵容卡情况!$F$103:$F$119,[1]各r阵容卡情况!N$103:N$119,$C59)),0)</f>
        <v>1.1261693955311722</v>
      </c>
      <c r="AX59" s="14">
        <f t="shared" si="15"/>
        <v>0</v>
      </c>
      <c r="AY59" s="14">
        <f t="shared" si="15"/>
        <v>15</v>
      </c>
      <c r="AZ59" s="14">
        <f t="shared" si="15"/>
        <v>40</v>
      </c>
      <c r="BA59" s="14">
        <f t="shared" si="15"/>
        <v>58</v>
      </c>
      <c r="BB59" s="14">
        <f t="shared" si="15"/>
        <v>58</v>
      </c>
      <c r="BC59" s="14">
        <v>0</v>
      </c>
      <c r="BD59" s="14">
        <f>IFERROR(IF(求节点([1]各r阵容卡情况!$F$103:$F$119,[1]各r阵容卡情况!S$103:S$119,$C59)&lt;=0,0,求节点([1]各r阵容卡情况!$F$103:$F$119,[1]各r阵容卡情况!S$103:S$119,$C59)),0)</f>
        <v>2.16</v>
      </c>
      <c r="BE59" s="14">
        <f>IFERROR(IF(求节点([1]各r阵容卡情况!$F$103:$F$119,[1]各r阵容卡情况!T$103:T$119,$C59)&lt;=0,0,求节点([1]各r阵容卡情况!$F$103:$F$119,[1]各r阵容卡情况!T$103:T$119,$C59)),0)</f>
        <v>2.16</v>
      </c>
      <c r="BF59" s="14">
        <f>IFERROR(IF(求节点([1]各r阵容卡情况!$F$103:$F$119,[1]各r阵容卡情况!U$103:U$119,$C59)&lt;=0,0,求节点([1]各r阵容卡情况!$F$103:$F$119,[1]各r阵容卡情况!U$103:U$119,$C59)),0)</f>
        <v>2.16</v>
      </c>
      <c r="BG59" s="14">
        <f>IFERROR(IF(求节点([1]各r阵容卡情况!$F$103:$F$119,[1]各r阵容卡情况!V$103:V$119,$C59)&lt;=0,0,求节点([1]各r阵容卡情况!$F$103:$F$119,[1]各r阵容卡情况!V$103:V$119,$C59)),0)</f>
        <v>2.16</v>
      </c>
      <c r="BH59" s="14">
        <f t="shared" si="27"/>
        <v>10</v>
      </c>
      <c r="BI59" s="14">
        <f t="shared" si="27"/>
        <v>10</v>
      </c>
      <c r="BJ59" s="14">
        <f t="shared" si="17"/>
        <v>54</v>
      </c>
      <c r="BK59" s="14">
        <f t="shared" si="28"/>
        <v>54</v>
      </c>
      <c r="BL59" s="14">
        <f t="shared" si="28"/>
        <v>54</v>
      </c>
      <c r="BM59" s="14">
        <v>0</v>
      </c>
      <c r="BN59" s="14">
        <f>IFERROR(IF(求节点([1]各r阵容卡情况!$F$103:$F$119,[1]各r阵容卡情况!AA$103:AA$119,$C59)&lt;=0,0,求节点([1]各r阵容卡情况!$F$103:$F$119,[1]各r阵容卡情况!AA$103:AA$119,$C59)),0)</f>
        <v>0</v>
      </c>
      <c r="BO59" s="14">
        <f>IFERROR(IF(求节点([1]各r阵容卡情况!$F$103:$F$119,[1]各r阵容卡情况!AB$103:AB$119,$C59)&lt;=0,0,求节点([1]各r阵容卡情况!$F$103:$F$119,[1]各r阵容卡情况!AB$103:AB$119,$C59)),0)</f>
        <v>2</v>
      </c>
      <c r="BP59" s="14">
        <f>IFERROR(IF(求节点([1]各r阵容卡情况!$F$103:$F$119,[1]各r阵容卡情况!AC$103:AC$119,$C59)&lt;=0,0,求节点([1]各r阵容卡情况!$F$103:$F$119,[1]各r阵容卡情况!AC$103:AC$119,$C59)),0)</f>
        <v>2</v>
      </c>
      <c r="BQ59" s="14">
        <f>IFERROR(IF(求节点([1]各r阵容卡情况!$F$103:$F$119,[1]各r阵容卡情况!AD$103:AD$119,$C59)&lt;=0,0,求节点([1]各r阵容卡情况!$F$103:$F$119,[1]各r阵容卡情况!AD$103:AD$119,$C59)),0)</f>
        <v>2</v>
      </c>
      <c r="BR59" s="14">
        <f t="shared" si="19"/>
        <v>0</v>
      </c>
      <c r="BS59" s="14">
        <f t="shared" si="19"/>
        <v>0</v>
      </c>
      <c r="BT59" s="14">
        <f t="shared" si="19"/>
        <v>4</v>
      </c>
      <c r="BU59" s="14">
        <f t="shared" si="19"/>
        <v>30</v>
      </c>
      <c r="BV59" s="14">
        <f t="shared" si="19"/>
        <v>80</v>
      </c>
      <c r="CH59" s="27">
        <f t="shared" si="20"/>
        <v>0</v>
      </c>
      <c r="CI59" s="27">
        <f t="shared" si="20"/>
        <v>0</v>
      </c>
      <c r="CJ59" s="27">
        <f t="shared" si="20"/>
        <v>1.1399488491355887</v>
      </c>
      <c r="CK59" s="27">
        <f t="shared" si="20"/>
        <v>16.860051150864411</v>
      </c>
      <c r="CL59" s="27">
        <f t="shared" si="20"/>
        <v>0</v>
      </c>
    </row>
    <row r="60" spans="3:90" x14ac:dyDescent="0.15">
      <c r="C60" s="14">
        <v>55</v>
      </c>
      <c r="D60" s="14">
        <v>24</v>
      </c>
      <c r="E60" s="32">
        <f>IFERROR(IF(求节点([1]基础状态预期!$D$197:$D$235,[1]基础状态预期!F$197:F$235,$C60)&lt;=0,0,求节点([1]基础状态预期!$D$197:$D$235,[1]基础状态预期!F$197:F$235,$C60)),0)</f>
        <v>0</v>
      </c>
      <c r="F60" s="32">
        <f>IFERROR(IF(求节点([1]基础状态预期!$D$197:$D$235,[1]基础状态预期!G$197:G$235,$C60)&lt;=0,0,求节点([1]基础状态预期!$D$197:$D$235,[1]基础状态预期!G$197:G$235,$C60)),0)</f>
        <v>0</v>
      </c>
      <c r="G60" s="32">
        <f>IFERROR(IF(求节点([1]基础状态预期!$D$197:$D$235,[1]基础状态预期!H$197:H$235,$C60)&lt;=0,0,求节点([1]基础状态预期!$D$197:$D$235,[1]基础状态预期!H$197:H$235,$C60)),0)</f>
        <v>0</v>
      </c>
      <c r="H60" s="32">
        <f>IFERROR(IF(求节点([1]基础状态预期!$D$197:$D$235,[1]基础状态预期!I$197:I$235,$C60)&lt;=0,0,求节点([1]基础状态预期!$D$197:$D$235,[1]基础状态预期!I$197:I$235,$C60)),0)</f>
        <v>4.5933427398562454</v>
      </c>
      <c r="I60" s="32">
        <f>IFERROR(IF(求节点([1]基础状态预期!$D$197:$D$235,[1]基础状态预期!J$197:J$235,$C60)&lt;=0,0,求节点([1]基础状态预期!$D$197:$D$235,[1]基础状态预期!J$197:J$235,$C60)),0)</f>
        <v>1.4066572601437541</v>
      </c>
      <c r="J60" s="32">
        <f>IFERROR(IF(求节点([1]基础状态预期!$D$197:$D$235,[1]基础状态预期!K$197:K$235,$C60)&lt;=0,0,求节点([1]基础状态预期!$D$197:$D$235,[1]基础状态预期!K$197:K$235,$C60)),0)</f>
        <v>0</v>
      </c>
      <c r="K60" s="32">
        <f>IFERROR(IF(求节点([1]基础状态预期!$D$197:$D$235,[1]基础状态预期!L$197:L$235,$C60)&lt;=0,0,求节点([1]基础状态预期!$D$197:$D$235,[1]基础状态预期!L$197:L$235,$C60)),0)</f>
        <v>0</v>
      </c>
      <c r="L60" s="32">
        <f>IFERROR(IF(求节点([1]基础状态预期!$D$197:$D$235,[1]基础状态预期!M$197:M$235,$C60)&lt;=0,0,求节点([1]基础状态预期!$D$197:$D$235,[1]基础状态预期!M$197:M$235,$C60)),0)</f>
        <v>0</v>
      </c>
      <c r="M60" s="32">
        <f>IFERROR(IF(求节点([1]基础状态预期!$D$197:$D$235,[1]基础状态预期!N$197:N$235,$C60)&lt;=0,0,求节点([1]基础状态预期!$D$197:$D$235,[1]基础状态预期!N$197:N$235,$C60)),0)</f>
        <v>6.1149704293520042</v>
      </c>
      <c r="N60" s="32">
        <f>IFERROR(IF(求节点([1]基础状态预期!$D$197:$D$235,[1]基础状态预期!O$197:O$235,$C60)&lt;=0,0,求节点([1]基础状态预期!$D$197:$D$235,[1]基础状态预期!O$197:O$235,$C60)),0)</f>
        <v>1.3963252866248594</v>
      </c>
      <c r="O60" s="14">
        <f t="shared" si="22"/>
        <v>0</v>
      </c>
      <c r="P60" s="14">
        <f t="shared" si="23"/>
        <v>6</v>
      </c>
      <c r="Q60" s="14">
        <f t="shared" si="24"/>
        <v>10</v>
      </c>
      <c r="R60" s="14">
        <f t="shared" si="25"/>
        <v>65</v>
      </c>
      <c r="S60" s="14">
        <f t="shared" si="26"/>
        <v>58</v>
      </c>
      <c r="T60" s="32">
        <f>IFERROR(IF(求节点([1]基础状态预期!$D$197:$D$235,[1]基础状态预期!P$197:P$235,$C60)&lt;=0,0,求节点([1]基础状态预期!$D$197:$D$235,[1]基础状态预期!P$197:P$235,$C60)),0)</f>
        <v>0</v>
      </c>
      <c r="U60" s="32">
        <f>IFERROR(IF(求节点([1]基础状态预期!$D$197:$D$235,[1]基础状态预期!Q$197:Q$235,$C60)&lt;=0,0,求节点([1]基础状态预期!$D$197:$D$235,[1]基础状态预期!Q$197:Q$235,$C60)),0)</f>
        <v>0</v>
      </c>
      <c r="V60" s="32">
        <f>IFERROR(IF(求节点([1]基础状态预期!$D$197:$D$235,[1]基础状态预期!R$197:R$235,$C60)&lt;=0,0,求节点([1]基础状态预期!$D$197:$D$235,[1]基础状态预期!R$197:R$235,$C60)),0)</f>
        <v>0</v>
      </c>
      <c r="W60" s="32">
        <f>IFERROR(IF(求节点([1]基础状态预期!$D$197:$D$235,[1]基础状态预期!S$197:S$235,$C60)&lt;=0,0,求节点([1]基础状态预期!$D$197:$D$235,[1]基础状态预期!S$197:S$235,$C60)),0)</f>
        <v>2.2000000000000002</v>
      </c>
      <c r="X60" s="32">
        <f>IFERROR(IF(求节点([1]基础状态预期!$D$197:$D$235,[1]基础状态预期!T$197:T$235,$C60)&lt;=0,0,求节点([1]基础状态预期!$D$197:$D$235,[1]基础状态预期!T$197:T$235,$C60)),0)</f>
        <v>2.2000000000000002</v>
      </c>
      <c r="Y60" s="32">
        <f>IFERROR(IF(求节点([1]基础状态预期!$D$197:$D$235,[1]基础状态预期!U$197:U$235,$C60)&lt;=0,0,求节点([1]基础状态预期!$D$197:$D$235,[1]基础状态预期!U$197:U$235,$C60)),0)</f>
        <v>0</v>
      </c>
      <c r="Z60" s="32">
        <f>IFERROR(IF(求节点([1]基础状态预期!$D$197:$D$235,[1]基础状态预期!V$197:V$235,$C60)&lt;=0,0,求节点([1]基础状态预期!$D$197:$D$235,[1]基础状态预期!V$197:V$235,$C60)),0)</f>
        <v>0</v>
      </c>
      <c r="AA60" s="32">
        <f>IFERROR(IF(求节点([1]基础状态预期!$D$197:$D$235,[1]基础状态预期!W$197:W$235,$C60)&lt;=0,0,求节点([1]基础状态预期!$D$197:$D$235,[1]基础状态预期!W$197:W$235,$C60)),0)</f>
        <v>0</v>
      </c>
      <c r="AB60" s="32">
        <f>IFERROR(IF(求节点([1]基础状态预期!$D$197:$D$235,[1]基础状态预期!X$197:X$235,$C60)&lt;=0,0,求节点([1]基础状态预期!$D$197:$D$235,[1]基础状态预期!X$197:X$235,$C60)),0)</f>
        <v>110</v>
      </c>
      <c r="AC60" s="32">
        <f>IFERROR(IF(求节点([1]基础状态预期!$D$197:$D$235,[1]基础状态预期!Y$197:Y$235,$C60)&lt;=0,0,求节点([1]基础状态预期!$D$197:$D$235,[1]基础状态预期!Y$197:Y$235,$C60)),0)</f>
        <v>110</v>
      </c>
      <c r="AD60" s="32">
        <f>IFERROR(IF(求节点([1]基础状态预期!$D$197:$D$235,[1]基础状态预期!Z$197:Z$235,$C60)&lt;=0,0,求节点([1]基础状态预期!$D$197:$D$235,[1]基础状态预期!Z$197:Z$235,$C60)),0)</f>
        <v>0</v>
      </c>
      <c r="AE60" s="32">
        <f>IFERROR(IF(求节点([1]基础状态预期!$D$197:$D$235,[1]基础状态预期!AA$197:AA$235,$C60)&lt;=0,0,求节点([1]基础状态预期!$D$197:$D$235,[1]基础状态预期!AA$197:AA$235,$C60)),0)</f>
        <v>0</v>
      </c>
      <c r="AF60" s="32">
        <f>IFERROR(IF(求节点([1]基础状态预期!$D$197:$D$235,[1]基础状态预期!AB$197:AB$235,$C60)&lt;=0,0,求节点([1]基础状态预期!$D$197:$D$235,[1]基础状态预期!AB$197:AB$235,$C60)),0)</f>
        <v>0</v>
      </c>
      <c r="AG60" s="32">
        <f>IFERROR(IF(求节点([1]基础状态预期!$D$197:$D$235,[1]基础状态预期!AC$197:AC$235,$C60)&lt;=0,0,求节点([1]基础状态预期!$D$197:$D$235,[1]基础状态预期!AC$197:AC$235,$C60)),0)</f>
        <v>2</v>
      </c>
      <c r="AH60" s="32">
        <f>IFERROR(IF(求节点([1]基础状态预期!$D$197:$D$235,[1]基础状态预期!AD$197:AD$235,$C60)&lt;=0,0,求节点([1]基础状态预期!$D$197:$D$235,[1]基础状态预期!AD$197:AD$235,$C60)),0)</f>
        <v>2</v>
      </c>
      <c r="AI60" s="14">
        <f t="shared" si="14"/>
        <v>0</v>
      </c>
      <c r="AJ60" s="14">
        <f t="shared" si="14"/>
        <v>0</v>
      </c>
      <c r="AK60" s="14">
        <f t="shared" si="14"/>
        <v>0</v>
      </c>
      <c r="AL60" s="14">
        <f t="shared" si="14"/>
        <v>30</v>
      </c>
      <c r="AM60" s="14">
        <f t="shared" si="14"/>
        <v>80</v>
      </c>
      <c r="AN60" s="14">
        <v>0</v>
      </c>
      <c r="AO60" s="14">
        <f>IFERROR(IF(求节点([1]各r阵容卡情况!$F$103:$F$119,[1]各r阵容卡情况!G$103:G$119,$C60)&lt;=0,0,求节点([1]各r阵容卡情况!$F$103:$F$119,[1]各r阵容卡情况!G$103:G$119,$C60)),0)</f>
        <v>0</v>
      </c>
      <c r="AP60" s="14">
        <f>IFERROR(IF(求节点([1]各r阵容卡情况!$F$103:$F$119,[1]各r阵容卡情况!H$103:H$119,$C60)&lt;=0,0,求节点([1]各r阵容卡情况!$F$103:$F$119,[1]各r阵容卡情况!H$103:H$119,$C60)),0)</f>
        <v>1.1866854797124917</v>
      </c>
      <c r="AQ60" s="14">
        <f>IFERROR(IF(求节点([1]各r阵容卡情况!$F$103:$F$119,[1]各r阵容卡情况!I$103:I$119,$C60)&lt;=0,0,求节点([1]各r阵容卡情况!$F$103:$F$119,[1]各r阵容卡情况!I$103:I$119,$C60)),0)</f>
        <v>22.813314520287509</v>
      </c>
      <c r="AR60" s="14">
        <f>IFERROR(IF(求节点([1]各r阵容卡情况!$F$103:$F$119,[1]各r阵容卡情况!J$103:J$119,$C60)&lt;=0,0,求节点([1]各r阵容卡情况!$F$103:$F$119,[1]各r阵容卡情况!J$103:J$119,$C60)),0)</f>
        <v>0</v>
      </c>
      <c r="AS60" s="14">
        <v>0</v>
      </c>
      <c r="AT60" s="14">
        <f>IFERROR(IF(求节点([1]各r阵容卡情况!$F$103:$F$119,[1]各r阵容卡情况!K$103:K$119,$C60)&lt;=0,0,求节点([1]各r阵容卡情况!$F$103:$F$119,[1]各r阵容卡情况!K$103:K$119,$C60)),0)</f>
        <v>3</v>
      </c>
      <c r="AU60" s="14">
        <f>IFERROR(IF(求节点([1]各r阵容卡情况!$F$103:$F$119,[1]各r阵容卡情况!L$103:L$119,$C60)&lt;=0,0,求节点([1]各r阵容卡情况!$F$103:$F$119,[1]各r阵容卡情况!L$103:L$119,$C60)),0)</f>
        <v>6</v>
      </c>
      <c r="AV60" s="14">
        <f>IFERROR(IF(求节点([1]各r阵容卡情况!$F$103:$F$119,[1]各r阵容卡情况!M$103:M$119,$C60)&lt;=0,0,求节点([1]各r阵容卡情况!$F$103:$F$119,[1]各r阵容卡情况!M$103:M$119,$C60)),0)</f>
        <v>6.1149704293520042</v>
      </c>
      <c r="AW60" s="14">
        <f>IFERROR(IF(求节点([1]各r阵容卡情况!$F$103:$F$119,[1]各r阵容卡情况!N$103:N$119,$C60)&lt;=0,0,求节点([1]各r阵容卡情况!$F$103:$F$119,[1]各r阵容卡情况!N$103:N$119,$C60)),0)</f>
        <v>1.3963252866248594</v>
      </c>
      <c r="AX60" s="14">
        <f t="shared" si="15"/>
        <v>0</v>
      </c>
      <c r="AY60" s="14">
        <f t="shared" si="15"/>
        <v>15</v>
      </c>
      <c r="AZ60" s="14">
        <f t="shared" si="15"/>
        <v>40</v>
      </c>
      <c r="BA60" s="14">
        <f t="shared" si="15"/>
        <v>65</v>
      </c>
      <c r="BB60" s="14">
        <f t="shared" si="15"/>
        <v>58</v>
      </c>
      <c r="BC60" s="14">
        <v>0</v>
      </c>
      <c r="BD60" s="14">
        <f>IFERROR(IF(求节点([1]各r阵容卡情况!$F$103:$F$119,[1]各r阵容卡情况!S$103:S$119,$C60)&lt;=0,0,求节点([1]各r阵容卡情况!$F$103:$F$119,[1]各r阵容卡情况!S$103:S$119,$C60)),0)</f>
        <v>2.2000000000000002</v>
      </c>
      <c r="BE60" s="14">
        <f>IFERROR(IF(求节点([1]各r阵容卡情况!$F$103:$F$119,[1]各r阵容卡情况!T$103:T$119,$C60)&lt;=0,0,求节点([1]各r阵容卡情况!$F$103:$F$119,[1]各r阵容卡情况!T$103:T$119,$C60)),0)</f>
        <v>2.2000000000000002</v>
      </c>
      <c r="BF60" s="14">
        <f>IFERROR(IF(求节点([1]各r阵容卡情况!$F$103:$F$119,[1]各r阵容卡情况!U$103:U$119,$C60)&lt;=0,0,求节点([1]各r阵容卡情况!$F$103:$F$119,[1]各r阵容卡情况!U$103:U$119,$C60)),0)</f>
        <v>2.2000000000000002</v>
      </c>
      <c r="BG60" s="14">
        <f>IFERROR(IF(求节点([1]各r阵容卡情况!$F$103:$F$119,[1]各r阵容卡情况!V$103:V$119,$C60)&lt;=0,0,求节点([1]各r阵容卡情况!$F$103:$F$119,[1]各r阵容卡情况!V$103:V$119,$C60)),0)</f>
        <v>2.2000000000000002</v>
      </c>
      <c r="BH60" s="14">
        <f t="shared" si="27"/>
        <v>10</v>
      </c>
      <c r="BI60" s="14">
        <f t="shared" si="27"/>
        <v>10</v>
      </c>
      <c r="BJ60" s="14">
        <f t="shared" si="17"/>
        <v>55</v>
      </c>
      <c r="BK60" s="14">
        <f t="shared" si="28"/>
        <v>55</v>
      </c>
      <c r="BL60" s="14">
        <f t="shared" si="28"/>
        <v>55</v>
      </c>
      <c r="BM60" s="14">
        <v>0</v>
      </c>
      <c r="BN60" s="14">
        <f>IFERROR(IF(求节点([1]各r阵容卡情况!$F$103:$F$119,[1]各r阵容卡情况!AA$103:AA$119,$C60)&lt;=0,0,求节点([1]各r阵容卡情况!$F$103:$F$119,[1]各r阵容卡情况!AA$103:AA$119,$C60)),0)</f>
        <v>0</v>
      </c>
      <c r="BO60" s="14">
        <f>IFERROR(IF(求节点([1]各r阵容卡情况!$F$103:$F$119,[1]各r阵容卡情况!AB$103:AB$119,$C60)&lt;=0,0,求节点([1]各r阵容卡情况!$F$103:$F$119,[1]各r阵容卡情况!AB$103:AB$119,$C60)),0)</f>
        <v>2</v>
      </c>
      <c r="BP60" s="14">
        <f>IFERROR(IF(求节点([1]各r阵容卡情况!$F$103:$F$119,[1]各r阵容卡情况!AC$103:AC$119,$C60)&lt;=0,0,求节点([1]各r阵容卡情况!$F$103:$F$119,[1]各r阵容卡情况!AC$103:AC$119,$C60)),0)</f>
        <v>2</v>
      </c>
      <c r="BQ60" s="14">
        <f>IFERROR(IF(求节点([1]各r阵容卡情况!$F$103:$F$119,[1]各r阵容卡情况!AD$103:AD$119,$C60)&lt;=0,0,求节点([1]各r阵容卡情况!$F$103:$F$119,[1]各r阵容卡情况!AD$103:AD$119,$C60)),0)</f>
        <v>2</v>
      </c>
      <c r="BR60" s="14">
        <f t="shared" si="19"/>
        <v>0</v>
      </c>
      <c r="BS60" s="14">
        <f t="shared" si="19"/>
        <v>0</v>
      </c>
      <c r="BT60" s="14">
        <f t="shared" si="19"/>
        <v>4</v>
      </c>
      <c r="BU60" s="14">
        <f t="shared" si="19"/>
        <v>30</v>
      </c>
      <c r="BV60" s="14">
        <f t="shared" si="19"/>
        <v>80</v>
      </c>
      <c r="CH60" s="27">
        <f t="shared" si="20"/>
        <v>0</v>
      </c>
      <c r="CI60" s="27">
        <f t="shared" si="20"/>
        <v>0</v>
      </c>
      <c r="CJ60" s="27">
        <f t="shared" si="20"/>
        <v>0.89001410978436868</v>
      </c>
      <c r="CK60" s="27">
        <f t="shared" si="20"/>
        <v>17.109985890215633</v>
      </c>
      <c r="CL60" s="27">
        <f t="shared" si="20"/>
        <v>0</v>
      </c>
    </row>
    <row r="61" spans="3:90" x14ac:dyDescent="0.15">
      <c r="C61" s="14">
        <v>56</v>
      </c>
      <c r="D61" s="14">
        <v>25</v>
      </c>
      <c r="E61" s="32">
        <f>IFERROR(IF(求节点([1]基础状态预期!$D$197:$D$235,[1]基础状态预期!F$197:F$235,$C61)&lt;=0,0,求节点([1]基础状态预期!$D$197:$D$235,[1]基础状态预期!F$197:F$235,$C61)),0)</f>
        <v>0</v>
      </c>
      <c r="F61" s="32">
        <f>IFERROR(IF(求节点([1]基础状态预期!$D$197:$D$235,[1]基础状态预期!G$197:G$235,$C61)&lt;=0,0,求节点([1]基础状态预期!$D$197:$D$235,[1]基础状态预期!G$197:G$235,$C61)),0)</f>
        <v>0</v>
      </c>
      <c r="G61" s="32">
        <f>IFERROR(IF(求节点([1]基础状态预期!$D$197:$D$235,[1]基础状态预期!H$197:H$235,$C61)&lt;=0,0,求节点([1]基础状态预期!$D$197:$D$235,[1]基础状态预期!H$197:H$235,$C61)),0)</f>
        <v>0</v>
      </c>
      <c r="H61" s="32">
        <f>IFERROR(IF(求节点([1]基础状态预期!$D$197:$D$235,[1]基础状态预期!I$197:I$235,$C61)&lt;=0,0,求节点([1]基础状态预期!$D$197:$D$235,[1]基础状态预期!I$197:I$235,$C61)),0)</f>
        <v>4.4267195802887658</v>
      </c>
      <c r="I61" s="32">
        <f>IFERROR(IF(求节点([1]基础状态预期!$D$197:$D$235,[1]基础状态预期!J$197:J$235,$C61)&lt;=0,0,求节点([1]基础状态预期!$D$197:$D$235,[1]基础状态预期!J$197:J$235,$C61)),0)</f>
        <v>1.5732804197112342</v>
      </c>
      <c r="J61" s="32">
        <f>IFERROR(IF(求节点([1]基础状态预期!$D$197:$D$235,[1]基础状态预期!K$197:K$235,$C61)&lt;=0,0,求节点([1]基础状态预期!$D$197:$D$235,[1]基础状态预期!K$197:K$235,$C61)),0)</f>
        <v>0</v>
      </c>
      <c r="K61" s="32">
        <f>IFERROR(IF(求节点([1]基础状态预期!$D$197:$D$235,[1]基础状态预期!L$197:L$235,$C61)&lt;=0,0,求节点([1]基础状态预期!$D$197:$D$235,[1]基础状态预期!L$197:L$235,$C61)),0)</f>
        <v>0</v>
      </c>
      <c r="L61" s="32">
        <f>IFERROR(IF(求节点([1]基础状态预期!$D$197:$D$235,[1]基础状态预期!M$197:M$235,$C61)&lt;=0,0,求节点([1]基础状态预期!$D$197:$D$235,[1]基础状态预期!M$197:M$235,$C61)),0)</f>
        <v>0</v>
      </c>
      <c r="M61" s="32">
        <f>IFERROR(IF(求节点([1]基础状态预期!$D$197:$D$235,[1]基础状态预期!N$197:N$235,$C61)&lt;=0,0,求节点([1]基础状态预期!$D$197:$D$235,[1]基础状态预期!N$197:N$235,$C61)),0)</f>
        <v>6.2925302437238404</v>
      </c>
      <c r="N61" s="32">
        <f>IFERROR(IF(求节点([1]基础状态预期!$D$197:$D$235,[1]基础状态预期!O$197:O$235,$C61)&lt;=0,0,求节点([1]基础状态预期!$D$197:$D$235,[1]基础状态预期!O$197:O$235,$C61)),0)</f>
        <v>1.6664811777185471</v>
      </c>
      <c r="O61" s="14">
        <f t="shared" si="22"/>
        <v>0</v>
      </c>
      <c r="P61" s="14">
        <f t="shared" si="23"/>
        <v>6</v>
      </c>
      <c r="Q61" s="14">
        <f t="shared" si="24"/>
        <v>10</v>
      </c>
      <c r="R61" s="14">
        <f t="shared" si="25"/>
        <v>65</v>
      </c>
      <c r="S61" s="14">
        <f t="shared" si="26"/>
        <v>58</v>
      </c>
      <c r="T61" s="32">
        <f>IFERROR(IF(求节点([1]基础状态预期!$D$197:$D$235,[1]基础状态预期!P$197:P$235,$C61)&lt;=0,0,求节点([1]基础状态预期!$D$197:$D$235,[1]基础状态预期!P$197:P$235,$C61)),0)</f>
        <v>0</v>
      </c>
      <c r="U61" s="32">
        <f>IFERROR(IF(求节点([1]基础状态预期!$D$197:$D$235,[1]基础状态预期!Q$197:Q$235,$C61)&lt;=0,0,求节点([1]基础状态预期!$D$197:$D$235,[1]基础状态预期!Q$197:Q$235,$C61)),0)</f>
        <v>0</v>
      </c>
      <c r="V61" s="32">
        <f>IFERROR(IF(求节点([1]基础状态预期!$D$197:$D$235,[1]基础状态预期!R$197:R$235,$C61)&lt;=0,0,求节点([1]基础状态预期!$D$197:$D$235,[1]基础状态预期!R$197:R$235,$C61)),0)</f>
        <v>0</v>
      </c>
      <c r="W61" s="32">
        <f>IFERROR(IF(求节点([1]基础状态预期!$D$197:$D$235,[1]基础状态预期!S$197:S$235,$C61)&lt;=0,0,求节点([1]基础状态预期!$D$197:$D$235,[1]基础状态预期!S$197:S$235,$C61)),0)</f>
        <v>2.2400000000000002</v>
      </c>
      <c r="X61" s="32">
        <f>IFERROR(IF(求节点([1]基础状态预期!$D$197:$D$235,[1]基础状态预期!T$197:T$235,$C61)&lt;=0,0,求节点([1]基础状态预期!$D$197:$D$235,[1]基础状态预期!T$197:T$235,$C61)),0)</f>
        <v>2.2400000000000002</v>
      </c>
      <c r="Y61" s="32">
        <f>IFERROR(IF(求节点([1]基础状态预期!$D$197:$D$235,[1]基础状态预期!U$197:U$235,$C61)&lt;=0,0,求节点([1]基础状态预期!$D$197:$D$235,[1]基础状态预期!U$197:U$235,$C61)),0)</f>
        <v>0</v>
      </c>
      <c r="Z61" s="32">
        <f>IFERROR(IF(求节点([1]基础状态预期!$D$197:$D$235,[1]基础状态预期!V$197:V$235,$C61)&lt;=0,0,求节点([1]基础状态预期!$D$197:$D$235,[1]基础状态预期!V$197:V$235,$C61)),0)</f>
        <v>0</v>
      </c>
      <c r="AA61" s="32">
        <f>IFERROR(IF(求节点([1]基础状态预期!$D$197:$D$235,[1]基础状态预期!W$197:W$235,$C61)&lt;=0,0,求节点([1]基础状态预期!$D$197:$D$235,[1]基础状态预期!W$197:W$235,$C61)),0)</f>
        <v>0</v>
      </c>
      <c r="AB61" s="32">
        <f>IFERROR(IF(求节点([1]基础状态预期!$D$197:$D$235,[1]基础状态预期!X$197:X$235,$C61)&lt;=0,0,求节点([1]基础状态预期!$D$197:$D$235,[1]基础状态预期!X$197:X$235,$C61)),0)</f>
        <v>112</v>
      </c>
      <c r="AC61" s="32">
        <f>IFERROR(IF(求节点([1]基础状态预期!$D$197:$D$235,[1]基础状态预期!Y$197:Y$235,$C61)&lt;=0,0,求节点([1]基础状态预期!$D$197:$D$235,[1]基础状态预期!Y$197:Y$235,$C61)),0)</f>
        <v>112</v>
      </c>
      <c r="AD61" s="32">
        <f>IFERROR(IF(求节点([1]基础状态预期!$D$197:$D$235,[1]基础状态预期!Z$197:Z$235,$C61)&lt;=0,0,求节点([1]基础状态预期!$D$197:$D$235,[1]基础状态预期!Z$197:Z$235,$C61)),0)</f>
        <v>0</v>
      </c>
      <c r="AE61" s="32">
        <f>IFERROR(IF(求节点([1]基础状态预期!$D$197:$D$235,[1]基础状态预期!AA$197:AA$235,$C61)&lt;=0,0,求节点([1]基础状态预期!$D$197:$D$235,[1]基础状态预期!AA$197:AA$235,$C61)),0)</f>
        <v>0</v>
      </c>
      <c r="AF61" s="32">
        <f>IFERROR(IF(求节点([1]基础状态预期!$D$197:$D$235,[1]基础状态预期!AB$197:AB$235,$C61)&lt;=0,0,求节点([1]基础状态预期!$D$197:$D$235,[1]基础状态预期!AB$197:AB$235,$C61)),0)</f>
        <v>0</v>
      </c>
      <c r="AG61" s="32">
        <f>IFERROR(IF(求节点([1]基础状态预期!$D$197:$D$235,[1]基础状态预期!AC$197:AC$235,$C61)&lt;=0,0,求节点([1]基础状态预期!$D$197:$D$235,[1]基础状态预期!AC$197:AC$235,$C61)),0)</f>
        <v>2</v>
      </c>
      <c r="AH61" s="32">
        <f>IFERROR(IF(求节点([1]基础状态预期!$D$197:$D$235,[1]基础状态预期!AD$197:AD$235,$C61)&lt;=0,0,求节点([1]基础状态预期!$D$197:$D$235,[1]基础状态预期!AD$197:AD$235,$C61)),0)</f>
        <v>2</v>
      </c>
      <c r="AI61" s="14">
        <f t="shared" si="14"/>
        <v>0</v>
      </c>
      <c r="AJ61" s="14">
        <f t="shared" si="14"/>
        <v>0</v>
      </c>
      <c r="AK61" s="14">
        <f t="shared" si="14"/>
        <v>0</v>
      </c>
      <c r="AL61" s="14">
        <f t="shared" si="14"/>
        <v>30</v>
      </c>
      <c r="AM61" s="14">
        <f t="shared" si="14"/>
        <v>80</v>
      </c>
      <c r="AN61" s="14">
        <v>0</v>
      </c>
      <c r="AO61" s="14">
        <f>IFERROR(IF(求节点([1]各r阵容卡情况!$F$103:$F$119,[1]各r阵容卡情况!G$103:G$119,$C61)&lt;=0,0,求节点([1]各r阵容卡情况!$F$103:$F$119,[1]各r阵容卡情况!G$103:G$119,$C61)),0)</f>
        <v>0</v>
      </c>
      <c r="AP61" s="14">
        <f>IFERROR(IF(求节点([1]各r阵容卡情况!$F$103:$F$119,[1]各r阵容卡情况!H$103:H$119,$C61)&lt;=0,0,求节点([1]各r阵容卡情况!$F$103:$F$119,[1]各r阵容卡情况!H$103:H$119,$C61)),0)</f>
        <v>0.85343916057753155</v>
      </c>
      <c r="AQ61" s="14">
        <f>IFERROR(IF(求节点([1]各r阵容卡情况!$F$103:$F$119,[1]各r阵容卡情况!I$103:I$119,$C61)&lt;=0,0,求节点([1]各r阵容卡情况!$F$103:$F$119,[1]各r阵容卡情况!I$103:I$119,$C61)),0)</f>
        <v>23.14656083942247</v>
      </c>
      <c r="AR61" s="14">
        <f>IFERROR(IF(求节点([1]各r阵容卡情况!$F$103:$F$119,[1]各r阵容卡情况!J$103:J$119,$C61)&lt;=0,0,求节点([1]各r阵容卡情况!$F$103:$F$119,[1]各r阵容卡情况!J$103:J$119,$C61)),0)</f>
        <v>0</v>
      </c>
      <c r="AS61" s="14">
        <v>0</v>
      </c>
      <c r="AT61" s="14">
        <f>IFERROR(IF(求节点([1]各r阵容卡情况!$F$103:$F$119,[1]各r阵容卡情况!K$103:K$119,$C61)&lt;=0,0,求节点([1]各r阵容卡情况!$F$103:$F$119,[1]各r阵容卡情况!K$103:K$119,$C61)),0)</f>
        <v>3</v>
      </c>
      <c r="AU61" s="14">
        <f>IFERROR(IF(求节点([1]各r阵容卡情况!$F$103:$F$119,[1]各r阵容卡情况!L$103:L$119,$C61)&lt;=0,0,求节点([1]各r阵容卡情况!$F$103:$F$119,[1]各r阵容卡情况!L$103:L$119,$C61)),0)</f>
        <v>6</v>
      </c>
      <c r="AV61" s="14">
        <f>IFERROR(IF(求节点([1]各r阵容卡情况!$F$103:$F$119,[1]各r阵容卡情况!M$103:M$119,$C61)&lt;=0,0,求节点([1]各r阵容卡情况!$F$103:$F$119,[1]各r阵容卡情况!M$103:M$119,$C61)),0)</f>
        <v>6.2925302437238404</v>
      </c>
      <c r="AW61" s="14">
        <f>IFERROR(IF(求节点([1]各r阵容卡情况!$F$103:$F$119,[1]各r阵容卡情况!N$103:N$119,$C61)&lt;=0,0,求节点([1]各r阵容卡情况!$F$103:$F$119,[1]各r阵容卡情况!N$103:N$119,$C61)),0)</f>
        <v>1.6664811777185471</v>
      </c>
      <c r="AX61" s="14">
        <f t="shared" si="15"/>
        <v>0</v>
      </c>
      <c r="AY61" s="14">
        <f t="shared" si="15"/>
        <v>15</v>
      </c>
      <c r="AZ61" s="14">
        <f t="shared" si="15"/>
        <v>40</v>
      </c>
      <c r="BA61" s="14">
        <f t="shared" si="15"/>
        <v>65</v>
      </c>
      <c r="BB61" s="14">
        <f t="shared" si="15"/>
        <v>58</v>
      </c>
      <c r="BC61" s="14">
        <v>0</v>
      </c>
      <c r="BD61" s="14">
        <f>IFERROR(IF(求节点([1]各r阵容卡情况!$F$103:$F$119,[1]各r阵容卡情况!S$103:S$119,$C61)&lt;=0,0,求节点([1]各r阵容卡情况!$F$103:$F$119,[1]各r阵容卡情况!S$103:S$119,$C61)),0)</f>
        <v>2.2400000000000002</v>
      </c>
      <c r="BE61" s="14">
        <f>IFERROR(IF(求节点([1]各r阵容卡情况!$F$103:$F$119,[1]各r阵容卡情况!T$103:T$119,$C61)&lt;=0,0,求节点([1]各r阵容卡情况!$F$103:$F$119,[1]各r阵容卡情况!T$103:T$119,$C61)),0)</f>
        <v>2.2400000000000002</v>
      </c>
      <c r="BF61" s="14">
        <f>IFERROR(IF(求节点([1]各r阵容卡情况!$F$103:$F$119,[1]各r阵容卡情况!U$103:U$119,$C61)&lt;=0,0,求节点([1]各r阵容卡情况!$F$103:$F$119,[1]各r阵容卡情况!U$103:U$119,$C61)),0)</f>
        <v>2.2400000000000002</v>
      </c>
      <c r="BG61" s="14">
        <f>IFERROR(IF(求节点([1]各r阵容卡情况!$F$103:$F$119,[1]各r阵容卡情况!V$103:V$119,$C61)&lt;=0,0,求节点([1]各r阵容卡情况!$F$103:$F$119,[1]各r阵容卡情况!V$103:V$119,$C61)),0)</f>
        <v>2.2400000000000002</v>
      </c>
      <c r="BH61" s="14">
        <f t="shared" si="27"/>
        <v>10</v>
      </c>
      <c r="BI61" s="14">
        <f t="shared" si="27"/>
        <v>10</v>
      </c>
      <c r="BJ61" s="14">
        <f t="shared" si="17"/>
        <v>56</v>
      </c>
      <c r="BK61" s="14">
        <f t="shared" si="28"/>
        <v>56</v>
      </c>
      <c r="BL61" s="14">
        <f t="shared" si="28"/>
        <v>56</v>
      </c>
      <c r="BM61" s="14">
        <v>0</v>
      </c>
      <c r="BN61" s="14">
        <f>IFERROR(IF(求节点([1]各r阵容卡情况!$F$103:$F$119,[1]各r阵容卡情况!AA$103:AA$119,$C61)&lt;=0,0,求节点([1]各r阵容卡情况!$F$103:$F$119,[1]各r阵容卡情况!AA$103:AA$119,$C61)),0)</f>
        <v>0</v>
      </c>
      <c r="BO61" s="14">
        <f>IFERROR(IF(求节点([1]各r阵容卡情况!$F$103:$F$119,[1]各r阵容卡情况!AB$103:AB$119,$C61)&lt;=0,0,求节点([1]各r阵容卡情况!$F$103:$F$119,[1]各r阵容卡情况!AB$103:AB$119,$C61)),0)</f>
        <v>2</v>
      </c>
      <c r="BP61" s="14">
        <f>IFERROR(IF(求节点([1]各r阵容卡情况!$F$103:$F$119,[1]各r阵容卡情况!AC$103:AC$119,$C61)&lt;=0,0,求节点([1]各r阵容卡情况!$F$103:$F$119,[1]各r阵容卡情况!AC$103:AC$119,$C61)),0)</f>
        <v>2</v>
      </c>
      <c r="BQ61" s="14">
        <f>IFERROR(IF(求节点([1]各r阵容卡情况!$F$103:$F$119,[1]各r阵容卡情况!AD$103:AD$119,$C61)&lt;=0,0,求节点([1]各r阵容卡情况!$F$103:$F$119,[1]各r阵容卡情况!AD$103:AD$119,$C61)),0)</f>
        <v>2</v>
      </c>
      <c r="BR61" s="14">
        <f t="shared" si="19"/>
        <v>0</v>
      </c>
      <c r="BS61" s="14">
        <f t="shared" si="19"/>
        <v>0</v>
      </c>
      <c r="BT61" s="14">
        <f t="shared" si="19"/>
        <v>4</v>
      </c>
      <c r="BU61" s="14">
        <f t="shared" si="19"/>
        <v>30</v>
      </c>
      <c r="BV61" s="14">
        <f t="shared" si="19"/>
        <v>80</v>
      </c>
      <c r="CH61" s="27">
        <f t="shared" si="20"/>
        <v>0</v>
      </c>
      <c r="CI61" s="27">
        <f t="shared" si="20"/>
        <v>0</v>
      </c>
      <c r="CJ61" s="27">
        <f t="shared" si="20"/>
        <v>0.67563933545721255</v>
      </c>
      <c r="CK61" s="27">
        <f t="shared" si="20"/>
        <v>18.324360664542791</v>
      </c>
      <c r="CL61" s="27">
        <f t="shared" si="20"/>
        <v>0</v>
      </c>
    </row>
    <row r="62" spans="3:90" x14ac:dyDescent="0.15">
      <c r="C62" s="14">
        <v>57</v>
      </c>
      <c r="D62" s="14">
        <v>25</v>
      </c>
      <c r="E62" s="32">
        <f>IFERROR(IF(求节点([1]基础状态预期!$D$197:$D$235,[1]基础状态预期!F$197:F$235,$C62)&lt;=0,0,求节点([1]基础状态预期!$D$197:$D$235,[1]基础状态预期!F$197:F$235,$C62)),0)</f>
        <v>0</v>
      </c>
      <c r="F62" s="32">
        <f>IFERROR(IF(求节点([1]基础状态预期!$D$197:$D$235,[1]基础状态预期!G$197:G$235,$C62)&lt;=0,0,求节点([1]基础状态预期!$D$197:$D$235,[1]基础状态预期!G$197:G$235,$C62)),0)</f>
        <v>0</v>
      </c>
      <c r="G62" s="32">
        <f>IFERROR(IF(求节点([1]基础状态预期!$D$197:$D$235,[1]基础状态预期!H$197:H$235,$C62)&lt;=0,0,求节点([1]基础状态预期!$D$197:$D$235,[1]基础状态预期!H$197:H$235,$C62)),0)</f>
        <v>0</v>
      </c>
      <c r="H62" s="32">
        <f>IFERROR(IF(求节点([1]基础状态预期!$D$197:$D$235,[1]基础状态预期!I$197:I$235,$C62)&lt;=0,0,求节点([1]基础状态预期!$D$197:$D$235,[1]基础状态预期!I$197:I$235,$C62)),0)</f>
        <v>4.2600964207212861</v>
      </c>
      <c r="I62" s="32">
        <f>IFERROR(IF(求节点([1]基础状态预期!$D$197:$D$235,[1]基础状态预期!J$197:J$235,$C62)&lt;=0,0,求节点([1]基础状态预期!$D$197:$D$235,[1]基础状态预期!J$197:J$235,$C62)),0)</f>
        <v>1.7399035792787143</v>
      </c>
      <c r="J62" s="32">
        <f>IFERROR(IF(求节点([1]基础状态预期!$D$197:$D$235,[1]基础状态预期!K$197:K$235,$C62)&lt;=0,0,求节点([1]基础状态预期!$D$197:$D$235,[1]基础状态预期!K$197:K$235,$C62)),0)</f>
        <v>0</v>
      </c>
      <c r="K62" s="32">
        <f>IFERROR(IF(求节点([1]基础状态预期!$D$197:$D$235,[1]基础状态预期!L$197:L$235,$C62)&lt;=0,0,求节点([1]基础状态预期!$D$197:$D$235,[1]基础状态预期!L$197:L$235,$C62)),0)</f>
        <v>0</v>
      </c>
      <c r="L62" s="32">
        <f>IFERROR(IF(求节点([1]基础状态预期!$D$197:$D$235,[1]基础状态预期!M$197:M$235,$C62)&lt;=0,0,求节点([1]基础状态预期!$D$197:$D$235,[1]基础状态预期!M$197:M$235,$C62)),0)</f>
        <v>0</v>
      </c>
      <c r="M62" s="32">
        <f>IFERROR(IF(求节点([1]基础状态预期!$D$197:$D$235,[1]基础状态预期!N$197:N$235,$C62)&lt;=0,0,求节点([1]基础状态预期!$D$197:$D$235,[1]基础状态预期!N$197:N$235,$C62)),0)</f>
        <v>6.4700900580956757</v>
      </c>
      <c r="N62" s="32">
        <f>IFERROR(IF(求节点([1]基础状态预期!$D$197:$D$235,[1]基础状态预期!O$197:O$235,$C62)&lt;=0,0,求节点([1]基础状态预期!$D$197:$D$235,[1]基础状态预期!O$197:O$235,$C62)),0)</f>
        <v>1.9366370688122345</v>
      </c>
      <c r="O62" s="14">
        <f t="shared" si="22"/>
        <v>0</v>
      </c>
      <c r="P62" s="14">
        <f t="shared" si="23"/>
        <v>6</v>
      </c>
      <c r="Q62" s="14">
        <f t="shared" si="24"/>
        <v>10</v>
      </c>
      <c r="R62" s="14">
        <f t="shared" si="25"/>
        <v>65</v>
      </c>
      <c r="S62" s="14">
        <f t="shared" si="26"/>
        <v>58</v>
      </c>
      <c r="T62" s="32">
        <f>IFERROR(IF(求节点([1]基础状态预期!$D$197:$D$235,[1]基础状态预期!P$197:P$235,$C62)&lt;=0,0,求节点([1]基础状态预期!$D$197:$D$235,[1]基础状态预期!P$197:P$235,$C62)),0)</f>
        <v>0</v>
      </c>
      <c r="U62" s="32">
        <f>IFERROR(IF(求节点([1]基础状态预期!$D$197:$D$235,[1]基础状态预期!Q$197:Q$235,$C62)&lt;=0,0,求节点([1]基础状态预期!$D$197:$D$235,[1]基础状态预期!Q$197:Q$235,$C62)),0)</f>
        <v>0</v>
      </c>
      <c r="V62" s="32">
        <f>IFERROR(IF(求节点([1]基础状态预期!$D$197:$D$235,[1]基础状态预期!R$197:R$235,$C62)&lt;=0,0,求节点([1]基础状态预期!$D$197:$D$235,[1]基础状态预期!R$197:R$235,$C62)),0)</f>
        <v>0</v>
      </c>
      <c r="W62" s="32">
        <f>IFERROR(IF(求节点([1]基础状态预期!$D$197:$D$235,[1]基础状态预期!S$197:S$235,$C62)&lt;=0,0,求节点([1]基础状态预期!$D$197:$D$235,[1]基础状态预期!S$197:S$235,$C62)),0)</f>
        <v>2.2800000000000002</v>
      </c>
      <c r="X62" s="32">
        <f>IFERROR(IF(求节点([1]基础状态预期!$D$197:$D$235,[1]基础状态预期!T$197:T$235,$C62)&lt;=0,0,求节点([1]基础状态预期!$D$197:$D$235,[1]基础状态预期!T$197:T$235,$C62)),0)</f>
        <v>2.2800000000000002</v>
      </c>
      <c r="Y62" s="32">
        <f>IFERROR(IF(求节点([1]基础状态预期!$D$197:$D$235,[1]基础状态预期!U$197:U$235,$C62)&lt;=0,0,求节点([1]基础状态预期!$D$197:$D$235,[1]基础状态预期!U$197:U$235,$C62)),0)</f>
        <v>0</v>
      </c>
      <c r="Z62" s="32">
        <f>IFERROR(IF(求节点([1]基础状态预期!$D$197:$D$235,[1]基础状态预期!V$197:V$235,$C62)&lt;=0,0,求节点([1]基础状态预期!$D$197:$D$235,[1]基础状态预期!V$197:V$235,$C62)),0)</f>
        <v>0</v>
      </c>
      <c r="AA62" s="32">
        <f>IFERROR(IF(求节点([1]基础状态预期!$D$197:$D$235,[1]基础状态预期!W$197:W$235,$C62)&lt;=0,0,求节点([1]基础状态预期!$D$197:$D$235,[1]基础状态预期!W$197:W$235,$C62)),0)</f>
        <v>0</v>
      </c>
      <c r="AB62" s="32">
        <f>IFERROR(IF(求节点([1]基础状态预期!$D$197:$D$235,[1]基础状态预期!X$197:X$235,$C62)&lt;=0,0,求节点([1]基础状态预期!$D$197:$D$235,[1]基础状态预期!X$197:X$235,$C62)),0)</f>
        <v>114</v>
      </c>
      <c r="AC62" s="32">
        <f>IFERROR(IF(求节点([1]基础状态预期!$D$197:$D$235,[1]基础状态预期!Y$197:Y$235,$C62)&lt;=0,0,求节点([1]基础状态预期!$D$197:$D$235,[1]基础状态预期!Y$197:Y$235,$C62)),0)</f>
        <v>114</v>
      </c>
      <c r="AD62" s="32">
        <f>IFERROR(IF(求节点([1]基础状态预期!$D$197:$D$235,[1]基础状态预期!Z$197:Z$235,$C62)&lt;=0,0,求节点([1]基础状态预期!$D$197:$D$235,[1]基础状态预期!Z$197:Z$235,$C62)),0)</f>
        <v>0</v>
      </c>
      <c r="AE62" s="32">
        <f>IFERROR(IF(求节点([1]基础状态预期!$D$197:$D$235,[1]基础状态预期!AA$197:AA$235,$C62)&lt;=0,0,求节点([1]基础状态预期!$D$197:$D$235,[1]基础状态预期!AA$197:AA$235,$C62)),0)</f>
        <v>0</v>
      </c>
      <c r="AF62" s="32">
        <f>IFERROR(IF(求节点([1]基础状态预期!$D$197:$D$235,[1]基础状态预期!AB$197:AB$235,$C62)&lt;=0,0,求节点([1]基础状态预期!$D$197:$D$235,[1]基础状态预期!AB$197:AB$235,$C62)),0)</f>
        <v>0</v>
      </c>
      <c r="AG62" s="32">
        <f>IFERROR(IF(求节点([1]基础状态预期!$D$197:$D$235,[1]基础状态预期!AC$197:AC$235,$C62)&lt;=0,0,求节点([1]基础状态预期!$D$197:$D$235,[1]基础状态预期!AC$197:AC$235,$C62)),0)</f>
        <v>2</v>
      </c>
      <c r="AH62" s="32">
        <f>IFERROR(IF(求节点([1]基础状态预期!$D$197:$D$235,[1]基础状态预期!AD$197:AD$235,$C62)&lt;=0,0,求节点([1]基础状态预期!$D$197:$D$235,[1]基础状态预期!AD$197:AD$235,$C62)),0)</f>
        <v>2</v>
      </c>
      <c r="AI62" s="14">
        <f t="shared" si="14"/>
        <v>0</v>
      </c>
      <c r="AJ62" s="14">
        <f t="shared" si="14"/>
        <v>0</v>
      </c>
      <c r="AK62" s="14">
        <f t="shared" si="14"/>
        <v>0</v>
      </c>
      <c r="AL62" s="14">
        <f t="shared" si="14"/>
        <v>30</v>
      </c>
      <c r="AM62" s="14">
        <f t="shared" si="14"/>
        <v>80</v>
      </c>
      <c r="AN62" s="14">
        <v>0</v>
      </c>
      <c r="AO62" s="14">
        <f>IFERROR(IF(求节点([1]各r阵容卡情况!$F$103:$F$119,[1]各r阵容卡情况!G$103:G$119,$C62)&lt;=0,0,求节点([1]各r阵容卡情况!$F$103:$F$119,[1]各r阵容卡情况!G$103:G$119,$C62)),0)</f>
        <v>0</v>
      </c>
      <c r="AP62" s="14">
        <f>IFERROR(IF(求节点([1]各r阵容卡情况!$F$103:$F$119,[1]各r阵容卡情况!H$103:H$119,$C62)&lt;=0,0,求节点([1]各r阵容卡情况!$F$103:$F$119,[1]各r阵容卡情况!H$103:H$119,$C62)),0)</f>
        <v>0.52019284144257161</v>
      </c>
      <c r="AQ62" s="14">
        <f>IFERROR(IF(求节点([1]各r阵容卡情况!$F$103:$F$119,[1]各r阵容卡情况!I$103:I$119,$C62)&lt;=0,0,求节点([1]各r阵容卡情况!$F$103:$F$119,[1]各r阵容卡情况!I$103:I$119,$C62)),0)</f>
        <v>23.479807158557428</v>
      </c>
      <c r="AR62" s="14">
        <f>IFERROR(IF(求节点([1]各r阵容卡情况!$F$103:$F$119,[1]各r阵容卡情况!J$103:J$119,$C62)&lt;=0,0,求节点([1]各r阵容卡情况!$F$103:$F$119,[1]各r阵容卡情况!J$103:J$119,$C62)),0)</f>
        <v>0</v>
      </c>
      <c r="AS62" s="14">
        <v>0</v>
      </c>
      <c r="AT62" s="14">
        <f>IFERROR(IF(求节点([1]各r阵容卡情况!$F$103:$F$119,[1]各r阵容卡情况!K$103:K$119,$C62)&lt;=0,0,求节点([1]各r阵容卡情况!$F$103:$F$119,[1]各r阵容卡情况!K$103:K$119,$C62)),0)</f>
        <v>3</v>
      </c>
      <c r="AU62" s="14">
        <f>IFERROR(IF(求节点([1]各r阵容卡情况!$F$103:$F$119,[1]各r阵容卡情况!L$103:L$119,$C62)&lt;=0,0,求节点([1]各r阵容卡情况!$F$103:$F$119,[1]各r阵容卡情况!L$103:L$119,$C62)),0)</f>
        <v>6</v>
      </c>
      <c r="AV62" s="14">
        <f>IFERROR(IF(求节点([1]各r阵容卡情况!$F$103:$F$119,[1]各r阵容卡情况!M$103:M$119,$C62)&lt;=0,0,求节点([1]各r阵容卡情况!$F$103:$F$119,[1]各r阵容卡情况!M$103:M$119,$C62)),0)</f>
        <v>6.4700900580956757</v>
      </c>
      <c r="AW62" s="14">
        <f>IFERROR(IF(求节点([1]各r阵容卡情况!$F$103:$F$119,[1]各r阵容卡情况!N$103:N$119,$C62)&lt;=0,0,求节点([1]各r阵容卡情况!$F$103:$F$119,[1]各r阵容卡情况!N$103:N$119,$C62)),0)</f>
        <v>1.9366370688122345</v>
      </c>
      <c r="AX62" s="14">
        <f t="shared" si="15"/>
        <v>0</v>
      </c>
      <c r="AY62" s="14">
        <f t="shared" si="15"/>
        <v>15</v>
      </c>
      <c r="AZ62" s="14">
        <f t="shared" si="15"/>
        <v>40</v>
      </c>
      <c r="BA62" s="14">
        <f t="shared" si="15"/>
        <v>65</v>
      </c>
      <c r="BB62" s="14">
        <f t="shared" si="15"/>
        <v>58</v>
      </c>
      <c r="BC62" s="14">
        <v>0</v>
      </c>
      <c r="BD62" s="14">
        <f>IFERROR(IF(求节点([1]各r阵容卡情况!$F$103:$F$119,[1]各r阵容卡情况!S$103:S$119,$C62)&lt;=0,0,求节点([1]各r阵容卡情况!$F$103:$F$119,[1]各r阵容卡情况!S$103:S$119,$C62)),0)</f>
        <v>2.2800000000000002</v>
      </c>
      <c r="BE62" s="14">
        <f>IFERROR(IF(求节点([1]各r阵容卡情况!$F$103:$F$119,[1]各r阵容卡情况!T$103:T$119,$C62)&lt;=0,0,求节点([1]各r阵容卡情况!$F$103:$F$119,[1]各r阵容卡情况!T$103:T$119,$C62)),0)</f>
        <v>2.2800000000000002</v>
      </c>
      <c r="BF62" s="14">
        <f>IFERROR(IF(求节点([1]各r阵容卡情况!$F$103:$F$119,[1]各r阵容卡情况!U$103:U$119,$C62)&lt;=0,0,求节点([1]各r阵容卡情况!$F$103:$F$119,[1]各r阵容卡情况!U$103:U$119,$C62)),0)</f>
        <v>2.2800000000000002</v>
      </c>
      <c r="BG62" s="14">
        <f>IFERROR(IF(求节点([1]各r阵容卡情况!$F$103:$F$119,[1]各r阵容卡情况!V$103:V$119,$C62)&lt;=0,0,求节点([1]各r阵容卡情况!$F$103:$F$119,[1]各r阵容卡情况!V$103:V$119,$C62)),0)</f>
        <v>2.2800000000000002</v>
      </c>
      <c r="BH62" s="14">
        <f t="shared" si="27"/>
        <v>10</v>
      </c>
      <c r="BI62" s="14">
        <f t="shared" si="27"/>
        <v>10</v>
      </c>
      <c r="BJ62" s="14">
        <f t="shared" si="17"/>
        <v>57</v>
      </c>
      <c r="BK62" s="14">
        <f t="shared" si="28"/>
        <v>57</v>
      </c>
      <c r="BL62" s="14">
        <f t="shared" si="28"/>
        <v>57</v>
      </c>
      <c r="BM62" s="14">
        <v>0</v>
      </c>
      <c r="BN62" s="14">
        <f>IFERROR(IF(求节点([1]各r阵容卡情况!$F$103:$F$119,[1]各r阵容卡情况!AA$103:AA$119,$C62)&lt;=0,0,求节点([1]各r阵容卡情况!$F$103:$F$119,[1]各r阵容卡情况!AA$103:AA$119,$C62)),0)</f>
        <v>0</v>
      </c>
      <c r="BO62" s="14">
        <f>IFERROR(IF(求节点([1]各r阵容卡情况!$F$103:$F$119,[1]各r阵容卡情况!AB$103:AB$119,$C62)&lt;=0,0,求节点([1]各r阵容卡情况!$F$103:$F$119,[1]各r阵容卡情况!AB$103:AB$119,$C62)),0)</f>
        <v>2</v>
      </c>
      <c r="BP62" s="14">
        <f>IFERROR(IF(求节点([1]各r阵容卡情况!$F$103:$F$119,[1]各r阵容卡情况!AC$103:AC$119,$C62)&lt;=0,0,求节点([1]各r阵容卡情况!$F$103:$F$119,[1]各r阵容卡情况!AC$103:AC$119,$C62)),0)</f>
        <v>2</v>
      </c>
      <c r="BQ62" s="14">
        <f>IFERROR(IF(求节点([1]各r阵容卡情况!$F$103:$F$119,[1]各r阵容卡情况!AD$103:AD$119,$C62)&lt;=0,0,求节点([1]各r阵容卡情况!$F$103:$F$119,[1]各r阵容卡情况!AD$103:AD$119,$C62)),0)</f>
        <v>2</v>
      </c>
      <c r="BR62" s="14">
        <f t="shared" si="19"/>
        <v>0</v>
      </c>
      <c r="BS62" s="14">
        <f t="shared" si="19"/>
        <v>0</v>
      </c>
      <c r="BT62" s="14">
        <f t="shared" si="19"/>
        <v>4</v>
      </c>
      <c r="BU62" s="14">
        <f t="shared" si="19"/>
        <v>30</v>
      </c>
      <c r="BV62" s="14">
        <f t="shared" si="19"/>
        <v>80</v>
      </c>
      <c r="CH62" s="27">
        <f t="shared" si="20"/>
        <v>0</v>
      </c>
      <c r="CI62" s="27">
        <f t="shared" si="20"/>
        <v>0</v>
      </c>
      <c r="CJ62" s="27">
        <f t="shared" si="20"/>
        <v>0.41181933280870253</v>
      </c>
      <c r="CK62" s="27">
        <f t="shared" si="20"/>
        <v>18.588180667191299</v>
      </c>
      <c r="CL62" s="27">
        <f t="shared" si="20"/>
        <v>0</v>
      </c>
    </row>
    <row r="63" spans="3:90" x14ac:dyDescent="0.15">
      <c r="C63" s="14">
        <v>58</v>
      </c>
      <c r="D63" s="14">
        <v>25</v>
      </c>
      <c r="E63" s="32">
        <f>IFERROR(IF(求节点([1]基础状态预期!$D$197:$D$235,[1]基础状态预期!F$197:F$235,$C63)&lt;=0,0,求节点([1]基础状态预期!$D$197:$D$235,[1]基础状态预期!F$197:F$235,$C63)),0)</f>
        <v>0</v>
      </c>
      <c r="F63" s="32">
        <f>IFERROR(IF(求节点([1]基础状态预期!$D$197:$D$235,[1]基础状态预期!G$197:G$235,$C63)&lt;=0,0,求节点([1]基础状态预期!$D$197:$D$235,[1]基础状态预期!G$197:G$235,$C63)),0)</f>
        <v>0</v>
      </c>
      <c r="G63" s="32">
        <f>IFERROR(IF(求节点([1]基础状态预期!$D$197:$D$235,[1]基础状态预期!H$197:H$235,$C63)&lt;=0,0,求节点([1]基础状态预期!$D$197:$D$235,[1]基础状态预期!H$197:H$235,$C63)),0)</f>
        <v>0</v>
      </c>
      <c r="H63" s="32">
        <f>IFERROR(IF(求节点([1]基础状态预期!$D$197:$D$235,[1]基础状态预期!I$197:I$235,$C63)&lt;=0,0,求节点([1]基础状态预期!$D$197:$D$235,[1]基础状态预期!I$197:I$235,$C63)),0)</f>
        <v>4.0934732611538056</v>
      </c>
      <c r="I63" s="32">
        <f>IFERROR(IF(求节点([1]基础状态预期!$D$197:$D$235,[1]基础状态预期!J$197:J$235,$C63)&lt;=0,0,求节点([1]基础状态预期!$D$197:$D$235,[1]基础状态预期!J$197:J$235,$C63)),0)</f>
        <v>1.9065267388461944</v>
      </c>
      <c r="J63" s="32">
        <f>IFERROR(IF(求节点([1]基础状态预期!$D$197:$D$235,[1]基础状态预期!K$197:K$235,$C63)&lt;=0,0,求节点([1]基础状态预期!$D$197:$D$235,[1]基础状态预期!K$197:K$235,$C63)),0)</f>
        <v>0</v>
      </c>
      <c r="K63" s="32">
        <f>IFERROR(IF(求节点([1]基础状态预期!$D$197:$D$235,[1]基础状态预期!L$197:L$235,$C63)&lt;=0,0,求节点([1]基础状态预期!$D$197:$D$235,[1]基础状态预期!L$197:L$235,$C63)),0)</f>
        <v>0</v>
      </c>
      <c r="L63" s="32">
        <f>IFERROR(IF(求节点([1]基础状态预期!$D$197:$D$235,[1]基础状态预期!M$197:M$235,$C63)&lt;=0,0,求节点([1]基础状态预期!$D$197:$D$235,[1]基础状态预期!M$197:M$235,$C63)),0)</f>
        <v>0</v>
      </c>
      <c r="M63" s="32">
        <f>IFERROR(IF(求节点([1]基础状态预期!$D$197:$D$235,[1]基础状态预期!N$197:N$235,$C63)&lt;=0,0,求节点([1]基础状态预期!$D$197:$D$235,[1]基础状态预期!N$197:N$235,$C63)),0)</f>
        <v>6.647649872467511</v>
      </c>
      <c r="N63" s="32">
        <f>IFERROR(IF(求节点([1]基础状态预期!$D$197:$D$235,[1]基础状态预期!O$197:O$235,$C63)&lt;=0,0,求节点([1]基础状态预期!$D$197:$D$235,[1]基础状态预期!O$197:O$235,$C63)),0)</f>
        <v>2.2067929599059219</v>
      </c>
      <c r="O63" s="14">
        <f t="shared" si="22"/>
        <v>0</v>
      </c>
      <c r="P63" s="14">
        <f t="shared" si="23"/>
        <v>6</v>
      </c>
      <c r="Q63" s="14">
        <f t="shared" si="24"/>
        <v>10</v>
      </c>
      <c r="R63" s="14">
        <f t="shared" si="25"/>
        <v>65</v>
      </c>
      <c r="S63" s="14">
        <f t="shared" si="26"/>
        <v>66</v>
      </c>
      <c r="T63" s="32">
        <f>IFERROR(IF(求节点([1]基础状态预期!$D$197:$D$235,[1]基础状态预期!P$197:P$235,$C63)&lt;=0,0,求节点([1]基础状态预期!$D$197:$D$235,[1]基础状态预期!P$197:P$235,$C63)),0)</f>
        <v>0</v>
      </c>
      <c r="U63" s="32">
        <f>IFERROR(IF(求节点([1]基础状态预期!$D$197:$D$235,[1]基础状态预期!Q$197:Q$235,$C63)&lt;=0,0,求节点([1]基础状态预期!$D$197:$D$235,[1]基础状态预期!Q$197:Q$235,$C63)),0)</f>
        <v>0</v>
      </c>
      <c r="V63" s="32">
        <f>IFERROR(IF(求节点([1]基础状态预期!$D$197:$D$235,[1]基础状态预期!R$197:R$235,$C63)&lt;=0,0,求节点([1]基础状态预期!$D$197:$D$235,[1]基础状态预期!R$197:R$235,$C63)),0)</f>
        <v>0</v>
      </c>
      <c r="W63" s="32">
        <f>IFERROR(IF(求节点([1]基础状态预期!$D$197:$D$235,[1]基础状态预期!S$197:S$235,$C63)&lt;=0,0,求节点([1]基础状态预期!$D$197:$D$235,[1]基础状态预期!S$197:S$235,$C63)),0)</f>
        <v>2.3200000000000003</v>
      </c>
      <c r="X63" s="32">
        <f>IFERROR(IF(求节点([1]基础状态预期!$D$197:$D$235,[1]基础状态预期!T$197:T$235,$C63)&lt;=0,0,求节点([1]基础状态预期!$D$197:$D$235,[1]基础状态预期!T$197:T$235,$C63)),0)</f>
        <v>2.3200000000000003</v>
      </c>
      <c r="Y63" s="32">
        <f>IFERROR(IF(求节点([1]基础状态预期!$D$197:$D$235,[1]基础状态预期!U$197:U$235,$C63)&lt;=0,0,求节点([1]基础状态预期!$D$197:$D$235,[1]基础状态预期!U$197:U$235,$C63)),0)</f>
        <v>0</v>
      </c>
      <c r="Z63" s="32">
        <f>IFERROR(IF(求节点([1]基础状态预期!$D$197:$D$235,[1]基础状态预期!V$197:V$235,$C63)&lt;=0,0,求节点([1]基础状态预期!$D$197:$D$235,[1]基础状态预期!V$197:V$235,$C63)),0)</f>
        <v>0</v>
      </c>
      <c r="AA63" s="32">
        <f>IFERROR(IF(求节点([1]基础状态预期!$D$197:$D$235,[1]基础状态预期!W$197:W$235,$C63)&lt;=0,0,求节点([1]基础状态预期!$D$197:$D$235,[1]基础状态预期!W$197:W$235,$C63)),0)</f>
        <v>0</v>
      </c>
      <c r="AB63" s="32">
        <f>IFERROR(IF(求节点([1]基础状态预期!$D$197:$D$235,[1]基础状态预期!X$197:X$235,$C63)&lt;=0,0,求节点([1]基础状态预期!$D$197:$D$235,[1]基础状态预期!X$197:X$235,$C63)),0)</f>
        <v>116</v>
      </c>
      <c r="AC63" s="32">
        <f>IFERROR(IF(求节点([1]基础状态预期!$D$197:$D$235,[1]基础状态预期!Y$197:Y$235,$C63)&lt;=0,0,求节点([1]基础状态预期!$D$197:$D$235,[1]基础状态预期!Y$197:Y$235,$C63)),0)</f>
        <v>116</v>
      </c>
      <c r="AD63" s="32">
        <f>IFERROR(IF(求节点([1]基础状态预期!$D$197:$D$235,[1]基础状态预期!Z$197:Z$235,$C63)&lt;=0,0,求节点([1]基础状态预期!$D$197:$D$235,[1]基础状态预期!Z$197:Z$235,$C63)),0)</f>
        <v>0</v>
      </c>
      <c r="AE63" s="32">
        <f>IFERROR(IF(求节点([1]基础状态预期!$D$197:$D$235,[1]基础状态预期!AA$197:AA$235,$C63)&lt;=0,0,求节点([1]基础状态预期!$D$197:$D$235,[1]基础状态预期!AA$197:AA$235,$C63)),0)</f>
        <v>0</v>
      </c>
      <c r="AF63" s="32">
        <f>IFERROR(IF(求节点([1]基础状态预期!$D$197:$D$235,[1]基础状态预期!AB$197:AB$235,$C63)&lt;=0,0,求节点([1]基础状态预期!$D$197:$D$235,[1]基础状态预期!AB$197:AB$235,$C63)),0)</f>
        <v>0</v>
      </c>
      <c r="AG63" s="32">
        <f>IFERROR(IF(求节点([1]基础状态预期!$D$197:$D$235,[1]基础状态预期!AC$197:AC$235,$C63)&lt;=0,0,求节点([1]基础状态预期!$D$197:$D$235,[1]基础状态预期!AC$197:AC$235,$C63)),0)</f>
        <v>2</v>
      </c>
      <c r="AH63" s="32">
        <f>IFERROR(IF(求节点([1]基础状态预期!$D$197:$D$235,[1]基础状态预期!AD$197:AD$235,$C63)&lt;=0,0,求节点([1]基础状态预期!$D$197:$D$235,[1]基础状态预期!AD$197:AD$235,$C63)),0)</f>
        <v>2</v>
      </c>
      <c r="AI63" s="14">
        <f t="shared" si="14"/>
        <v>0</v>
      </c>
      <c r="AJ63" s="14">
        <f t="shared" si="14"/>
        <v>0</v>
      </c>
      <c r="AK63" s="14">
        <f t="shared" si="14"/>
        <v>0</v>
      </c>
      <c r="AL63" s="14">
        <f t="shared" si="14"/>
        <v>30</v>
      </c>
      <c r="AM63" s="14">
        <f t="shared" si="14"/>
        <v>80</v>
      </c>
      <c r="AN63" s="14">
        <v>0</v>
      </c>
      <c r="AO63" s="14">
        <f>IFERROR(IF(求节点([1]各r阵容卡情况!$F$103:$F$119,[1]各r阵容卡情况!G$103:G$119,$C63)&lt;=0,0,求节点([1]各r阵容卡情况!$F$103:$F$119,[1]各r阵容卡情况!G$103:G$119,$C63)),0)</f>
        <v>0</v>
      </c>
      <c r="AP63" s="14">
        <f>IFERROR(IF(求节点([1]各r阵容卡情况!$F$103:$F$119,[1]各r阵容卡情况!H$103:H$119,$C63)&lt;=0,0,求节点([1]各r阵容卡情况!$F$103:$F$119,[1]各r阵容卡情况!H$103:H$119,$C63)),0)</f>
        <v>0.18694652230761144</v>
      </c>
      <c r="AQ63" s="14">
        <f>IFERROR(IF(求节点([1]各r阵容卡情况!$F$103:$F$119,[1]各r阵容卡情况!I$103:I$119,$C63)&lt;=0,0,求节点([1]各r阵容卡情况!$F$103:$F$119,[1]各r阵容卡情况!I$103:I$119,$C63)),0)</f>
        <v>23.813053477692389</v>
      </c>
      <c r="AR63" s="14">
        <f>IFERROR(IF(求节点([1]各r阵容卡情况!$F$103:$F$119,[1]各r阵容卡情况!J$103:J$119,$C63)&lt;=0,0,求节点([1]各r阵容卡情况!$F$103:$F$119,[1]各r阵容卡情况!J$103:J$119,$C63)),0)</f>
        <v>0</v>
      </c>
      <c r="AS63" s="14">
        <v>0</v>
      </c>
      <c r="AT63" s="14">
        <f>IFERROR(IF(求节点([1]各r阵容卡情况!$F$103:$F$119,[1]各r阵容卡情况!K$103:K$119,$C63)&lt;=0,0,求节点([1]各r阵容卡情况!$F$103:$F$119,[1]各r阵容卡情况!K$103:K$119,$C63)),0)</f>
        <v>3</v>
      </c>
      <c r="AU63" s="14">
        <f>IFERROR(IF(求节点([1]各r阵容卡情况!$F$103:$F$119,[1]各r阵容卡情况!L$103:L$119,$C63)&lt;=0,0,求节点([1]各r阵容卡情况!$F$103:$F$119,[1]各r阵容卡情况!L$103:L$119,$C63)),0)</f>
        <v>6</v>
      </c>
      <c r="AV63" s="14">
        <f>IFERROR(IF(求节点([1]各r阵容卡情况!$F$103:$F$119,[1]各r阵容卡情况!M$103:M$119,$C63)&lt;=0,0,求节点([1]各r阵容卡情况!$F$103:$F$119,[1]各r阵容卡情况!M$103:M$119,$C63)),0)</f>
        <v>6.647649872467511</v>
      </c>
      <c r="AW63" s="14">
        <f>IFERROR(IF(求节点([1]各r阵容卡情况!$F$103:$F$119,[1]各r阵容卡情况!N$103:N$119,$C63)&lt;=0,0,求节点([1]各r阵容卡情况!$F$103:$F$119,[1]各r阵容卡情况!N$103:N$119,$C63)),0)</f>
        <v>2.2067929599059219</v>
      </c>
      <c r="AX63" s="14">
        <f t="shared" si="15"/>
        <v>0</v>
      </c>
      <c r="AY63" s="14">
        <f t="shared" si="15"/>
        <v>15</v>
      </c>
      <c r="AZ63" s="14">
        <f t="shared" si="15"/>
        <v>40</v>
      </c>
      <c r="BA63" s="14">
        <f t="shared" si="15"/>
        <v>65</v>
      </c>
      <c r="BB63" s="14">
        <f t="shared" si="15"/>
        <v>66</v>
      </c>
      <c r="BC63" s="14">
        <v>0</v>
      </c>
      <c r="BD63" s="14">
        <f>IFERROR(IF(求节点([1]各r阵容卡情况!$F$103:$F$119,[1]各r阵容卡情况!S$103:S$119,$C63)&lt;=0,0,求节点([1]各r阵容卡情况!$F$103:$F$119,[1]各r阵容卡情况!S$103:S$119,$C63)),0)</f>
        <v>2.3200000000000003</v>
      </c>
      <c r="BE63" s="14">
        <f>IFERROR(IF(求节点([1]各r阵容卡情况!$F$103:$F$119,[1]各r阵容卡情况!T$103:T$119,$C63)&lt;=0,0,求节点([1]各r阵容卡情况!$F$103:$F$119,[1]各r阵容卡情况!T$103:T$119,$C63)),0)</f>
        <v>2.3200000000000003</v>
      </c>
      <c r="BF63" s="14">
        <f>IFERROR(IF(求节点([1]各r阵容卡情况!$F$103:$F$119,[1]各r阵容卡情况!U$103:U$119,$C63)&lt;=0,0,求节点([1]各r阵容卡情况!$F$103:$F$119,[1]各r阵容卡情况!U$103:U$119,$C63)),0)</f>
        <v>2.3200000000000003</v>
      </c>
      <c r="BG63" s="14">
        <f>IFERROR(IF(求节点([1]各r阵容卡情况!$F$103:$F$119,[1]各r阵容卡情况!V$103:V$119,$C63)&lt;=0,0,求节点([1]各r阵容卡情况!$F$103:$F$119,[1]各r阵容卡情况!V$103:V$119,$C63)),0)</f>
        <v>2.3200000000000003</v>
      </c>
      <c r="BH63" s="14">
        <f t="shared" si="27"/>
        <v>10</v>
      </c>
      <c r="BI63" s="14">
        <f t="shared" si="27"/>
        <v>10</v>
      </c>
      <c r="BJ63" s="14">
        <f t="shared" si="17"/>
        <v>58</v>
      </c>
      <c r="BK63" s="14">
        <f t="shared" si="28"/>
        <v>58</v>
      </c>
      <c r="BL63" s="14">
        <f t="shared" si="28"/>
        <v>58</v>
      </c>
      <c r="BM63" s="14">
        <v>0</v>
      </c>
      <c r="BN63" s="14">
        <f>IFERROR(IF(求节点([1]各r阵容卡情况!$F$103:$F$119,[1]各r阵容卡情况!AA$103:AA$119,$C63)&lt;=0,0,求节点([1]各r阵容卡情况!$F$103:$F$119,[1]各r阵容卡情况!AA$103:AA$119,$C63)),0)</f>
        <v>0</v>
      </c>
      <c r="BO63" s="14">
        <f>IFERROR(IF(求节点([1]各r阵容卡情况!$F$103:$F$119,[1]各r阵容卡情况!AB$103:AB$119,$C63)&lt;=0,0,求节点([1]各r阵容卡情况!$F$103:$F$119,[1]各r阵容卡情况!AB$103:AB$119,$C63)),0)</f>
        <v>2</v>
      </c>
      <c r="BP63" s="14">
        <f>IFERROR(IF(求节点([1]各r阵容卡情况!$F$103:$F$119,[1]各r阵容卡情况!AC$103:AC$119,$C63)&lt;=0,0,求节点([1]各r阵容卡情况!$F$103:$F$119,[1]各r阵容卡情况!AC$103:AC$119,$C63)),0)</f>
        <v>2</v>
      </c>
      <c r="BQ63" s="14">
        <f>IFERROR(IF(求节点([1]各r阵容卡情况!$F$103:$F$119,[1]各r阵容卡情况!AD$103:AD$119,$C63)&lt;=0,0,求节点([1]各r阵容卡情况!$F$103:$F$119,[1]各r阵容卡情况!AD$103:AD$119,$C63)),0)</f>
        <v>2</v>
      </c>
      <c r="BR63" s="14">
        <f t="shared" si="19"/>
        <v>0</v>
      </c>
      <c r="BS63" s="14">
        <f t="shared" si="19"/>
        <v>0</v>
      </c>
      <c r="BT63" s="14">
        <f t="shared" si="19"/>
        <v>4</v>
      </c>
      <c r="BU63" s="14">
        <f t="shared" si="19"/>
        <v>30</v>
      </c>
      <c r="BV63" s="14">
        <f t="shared" si="19"/>
        <v>80</v>
      </c>
      <c r="CH63" s="27">
        <f t="shared" si="20"/>
        <v>0</v>
      </c>
      <c r="CI63" s="27">
        <f t="shared" si="20"/>
        <v>0</v>
      </c>
      <c r="CJ63" s="27">
        <f t="shared" si="20"/>
        <v>0.1479993301601924</v>
      </c>
      <c r="CK63" s="27">
        <f t="shared" si="20"/>
        <v>18.852000669839807</v>
      </c>
      <c r="CL63" s="27">
        <f t="shared" si="20"/>
        <v>0</v>
      </c>
    </row>
    <row r="64" spans="3:90" x14ac:dyDescent="0.15">
      <c r="C64" s="14">
        <v>59</v>
      </c>
      <c r="D64" s="14">
        <v>26</v>
      </c>
      <c r="E64" s="32">
        <f>IFERROR(IF(求节点([1]基础状态预期!$D$197:$D$235,[1]基础状态预期!F$197:F$235,$C64)&lt;=0,0,求节点([1]基础状态预期!$D$197:$D$235,[1]基础状态预期!F$197:F$235,$C64)),0)</f>
        <v>0</v>
      </c>
      <c r="F64" s="32">
        <f>IFERROR(IF(求节点([1]基础状态预期!$D$197:$D$235,[1]基础状态预期!G$197:G$235,$C64)&lt;=0,0,求节点([1]基础状态预期!$D$197:$D$235,[1]基础状态预期!G$197:G$235,$C64)),0)</f>
        <v>0</v>
      </c>
      <c r="G64" s="32">
        <f>IFERROR(IF(求节点([1]基础状态预期!$D$197:$D$235,[1]基础状态预期!H$197:H$235,$C64)&lt;=0,0,求节点([1]基础状态预期!$D$197:$D$235,[1]基础状态预期!H$197:H$235,$C64)),0)</f>
        <v>0</v>
      </c>
      <c r="H64" s="32">
        <f>IFERROR(IF(求节点([1]基础状态预期!$D$197:$D$235,[1]基础状态预期!I$197:I$235,$C64)&lt;=0,0,求节点([1]基础状态预期!$D$197:$D$235,[1]基础状态预期!I$197:I$235,$C64)),0)</f>
        <v>3.922791426604304</v>
      </c>
      <c r="I64" s="32">
        <f>IFERROR(IF(求节点([1]基础状态预期!$D$197:$D$235,[1]基础状态预期!J$197:J$235,$C64)&lt;=0,0,求节点([1]基础状态预期!$D$197:$D$235,[1]基础状态预期!J$197:J$235,$C64)),0)</f>
        <v>2.077208573395696</v>
      </c>
      <c r="J64" s="32">
        <f>IFERROR(IF(求节点([1]基础状态预期!$D$197:$D$235,[1]基础状态预期!K$197:K$235,$C64)&lt;=0,0,求节点([1]基础状态预期!$D$197:$D$235,[1]基础状态预期!K$197:K$235,$C64)),0)</f>
        <v>0</v>
      </c>
      <c r="K64" s="32">
        <f>IFERROR(IF(求节点([1]基础状态预期!$D$197:$D$235,[1]基础状态预期!L$197:L$235,$C64)&lt;=0,0,求节点([1]基础状态预期!$D$197:$D$235,[1]基础状态预期!L$197:L$235,$C64)),0)</f>
        <v>0</v>
      </c>
      <c r="L64" s="32">
        <f>IFERROR(IF(求节点([1]基础状态预期!$D$197:$D$235,[1]基础状态预期!M$197:M$235,$C64)&lt;=0,0,求节点([1]基础状态预期!$D$197:$D$235,[1]基础状态预期!M$197:M$235,$C64)),0)</f>
        <v>0</v>
      </c>
      <c r="M64" s="32">
        <f>IFERROR(IF(求节点([1]基础状态预期!$D$197:$D$235,[1]基础状态预期!N$197:N$235,$C64)&lt;=0,0,求节点([1]基础状态预期!$D$197:$D$235,[1]基础状态预期!N$197:N$235,$C64)),0)</f>
        <v>6.7862821982500803</v>
      </c>
      <c r="N64" s="32">
        <f>IFERROR(IF(求节点([1]基础状态预期!$D$197:$D$235,[1]基础状态预期!O$197:O$235,$C64)&lt;=0,0,求节点([1]基础状态预期!$D$197:$D$235,[1]基础状态预期!O$197:O$235,$C64)),0)</f>
        <v>2.507910848601032</v>
      </c>
      <c r="O64" s="14">
        <f t="shared" si="22"/>
        <v>0</v>
      </c>
      <c r="P64" s="14">
        <f t="shared" si="23"/>
        <v>6</v>
      </c>
      <c r="Q64" s="14">
        <f t="shared" si="24"/>
        <v>10</v>
      </c>
      <c r="R64" s="14">
        <f t="shared" si="25"/>
        <v>65</v>
      </c>
      <c r="S64" s="14">
        <f t="shared" si="26"/>
        <v>66</v>
      </c>
      <c r="T64" s="32">
        <f>IFERROR(IF(求节点([1]基础状态预期!$D$197:$D$235,[1]基础状态预期!P$197:P$235,$C64)&lt;=0,0,求节点([1]基础状态预期!$D$197:$D$235,[1]基础状态预期!P$197:P$235,$C64)),0)</f>
        <v>0</v>
      </c>
      <c r="U64" s="32">
        <f>IFERROR(IF(求节点([1]基础状态预期!$D$197:$D$235,[1]基础状态预期!Q$197:Q$235,$C64)&lt;=0,0,求节点([1]基础状态预期!$D$197:$D$235,[1]基础状态预期!Q$197:Q$235,$C64)),0)</f>
        <v>0</v>
      </c>
      <c r="V64" s="32">
        <f>IFERROR(IF(求节点([1]基础状态预期!$D$197:$D$235,[1]基础状态预期!R$197:R$235,$C64)&lt;=0,0,求节点([1]基础状态预期!$D$197:$D$235,[1]基础状态预期!R$197:R$235,$C64)),0)</f>
        <v>0</v>
      </c>
      <c r="W64" s="32">
        <f>IFERROR(IF(求节点([1]基础状态预期!$D$197:$D$235,[1]基础状态预期!S$197:S$235,$C64)&lt;=0,0,求节点([1]基础状态预期!$D$197:$D$235,[1]基础状态预期!S$197:S$235,$C64)),0)</f>
        <v>2.3600000000000003</v>
      </c>
      <c r="X64" s="32">
        <f>IFERROR(IF(求节点([1]基础状态预期!$D$197:$D$235,[1]基础状态预期!T$197:T$235,$C64)&lt;=0,0,求节点([1]基础状态预期!$D$197:$D$235,[1]基础状态预期!T$197:T$235,$C64)),0)</f>
        <v>2.3600000000000003</v>
      </c>
      <c r="Y64" s="32">
        <f>IFERROR(IF(求节点([1]基础状态预期!$D$197:$D$235,[1]基础状态预期!U$197:U$235,$C64)&lt;=0,0,求节点([1]基础状态预期!$D$197:$D$235,[1]基础状态预期!U$197:U$235,$C64)),0)</f>
        <v>0</v>
      </c>
      <c r="Z64" s="32">
        <f>IFERROR(IF(求节点([1]基础状态预期!$D$197:$D$235,[1]基础状态预期!V$197:V$235,$C64)&lt;=0,0,求节点([1]基础状态预期!$D$197:$D$235,[1]基础状态预期!V$197:V$235,$C64)),0)</f>
        <v>0</v>
      </c>
      <c r="AA64" s="32">
        <f>IFERROR(IF(求节点([1]基础状态预期!$D$197:$D$235,[1]基础状态预期!W$197:W$235,$C64)&lt;=0,0,求节点([1]基础状态预期!$D$197:$D$235,[1]基础状态预期!W$197:W$235,$C64)),0)</f>
        <v>0</v>
      </c>
      <c r="AB64" s="32">
        <f>IFERROR(IF(求节点([1]基础状态预期!$D$197:$D$235,[1]基础状态预期!X$197:X$235,$C64)&lt;=0,0,求节点([1]基础状态预期!$D$197:$D$235,[1]基础状态预期!X$197:X$235,$C64)),0)</f>
        <v>118</v>
      </c>
      <c r="AC64" s="32">
        <f>IFERROR(IF(求节点([1]基础状态预期!$D$197:$D$235,[1]基础状态预期!Y$197:Y$235,$C64)&lt;=0,0,求节点([1]基础状态预期!$D$197:$D$235,[1]基础状态预期!Y$197:Y$235,$C64)),0)</f>
        <v>118</v>
      </c>
      <c r="AD64" s="32">
        <f>IFERROR(IF(求节点([1]基础状态预期!$D$197:$D$235,[1]基础状态预期!Z$197:Z$235,$C64)&lt;=0,0,求节点([1]基础状态预期!$D$197:$D$235,[1]基础状态预期!Z$197:Z$235,$C64)),0)</f>
        <v>0</v>
      </c>
      <c r="AE64" s="32">
        <f>IFERROR(IF(求节点([1]基础状态预期!$D$197:$D$235,[1]基础状态预期!AA$197:AA$235,$C64)&lt;=0,0,求节点([1]基础状态预期!$D$197:$D$235,[1]基础状态预期!AA$197:AA$235,$C64)),0)</f>
        <v>0</v>
      </c>
      <c r="AF64" s="32">
        <f>IFERROR(IF(求节点([1]基础状态预期!$D$197:$D$235,[1]基础状态预期!AB$197:AB$235,$C64)&lt;=0,0,求节点([1]基础状态预期!$D$197:$D$235,[1]基础状态预期!AB$197:AB$235,$C64)),0)</f>
        <v>0</v>
      </c>
      <c r="AG64" s="32">
        <f>IFERROR(IF(求节点([1]基础状态预期!$D$197:$D$235,[1]基础状态预期!AC$197:AC$235,$C64)&lt;=0,0,求节点([1]基础状态预期!$D$197:$D$235,[1]基础状态预期!AC$197:AC$235,$C64)),0)</f>
        <v>2</v>
      </c>
      <c r="AH64" s="32">
        <f>IFERROR(IF(求节点([1]基础状态预期!$D$197:$D$235,[1]基础状态预期!AD$197:AD$235,$C64)&lt;=0,0,求节点([1]基础状态预期!$D$197:$D$235,[1]基础状态预期!AD$197:AD$235,$C64)),0)</f>
        <v>2</v>
      </c>
      <c r="AI64" s="14">
        <f t="shared" si="14"/>
        <v>0</v>
      </c>
      <c r="AJ64" s="14">
        <f t="shared" si="14"/>
        <v>0</v>
      </c>
      <c r="AK64" s="14">
        <f t="shared" si="14"/>
        <v>0</v>
      </c>
      <c r="AL64" s="14">
        <f t="shared" si="14"/>
        <v>30</v>
      </c>
      <c r="AM64" s="14">
        <f t="shared" si="14"/>
        <v>80</v>
      </c>
      <c r="AN64" s="14">
        <v>0</v>
      </c>
      <c r="AO64" s="14">
        <f>IFERROR(IF(求节点([1]各r阵容卡情况!$F$103:$F$119,[1]各r阵容卡情况!G$103:G$119,$C64)&lt;=0,0,求节点([1]各r阵容卡情况!$F$103:$F$119,[1]各r阵容卡情况!G$103:G$119,$C64)),0)</f>
        <v>0</v>
      </c>
      <c r="AP64" s="14">
        <f>IFERROR(IF(求节点([1]各r阵容卡情况!$F$103:$F$119,[1]各r阵容卡情况!H$103:H$119,$C64)&lt;=0,0,求节点([1]各r阵容卡情况!$F$103:$F$119,[1]各r阵容卡情况!H$103:H$119,$C64)),0)</f>
        <v>0</v>
      </c>
      <c r="AQ64" s="14">
        <f>IFERROR(IF(求节点([1]各r阵容卡情况!$F$103:$F$119,[1]各r阵容卡情况!I$103:I$119,$C64)&lt;=0,0,求节点([1]各r阵容卡情况!$F$103:$F$119,[1]各r阵容卡情况!I$103:I$119,$C64)),0)</f>
        <v>24</v>
      </c>
      <c r="AR64" s="14">
        <f>IFERROR(IF(求节点([1]各r阵容卡情况!$F$103:$F$119,[1]各r阵容卡情况!J$103:J$119,$C64)&lt;=0,0,求节点([1]各r阵容卡情况!$F$103:$F$119,[1]各r阵容卡情况!J$103:J$119,$C64)),0)</f>
        <v>0</v>
      </c>
      <c r="AS64" s="14">
        <v>0</v>
      </c>
      <c r="AT64" s="14">
        <f>IFERROR(IF(求节点([1]各r阵容卡情况!$F$103:$F$119,[1]各r阵容卡情况!K$103:K$119,$C64)&lt;=0,0,求节点([1]各r阵容卡情况!$F$103:$F$119,[1]各r阵容卡情况!K$103:K$119,$C64)),0)</f>
        <v>3</v>
      </c>
      <c r="AU64" s="14">
        <f>IFERROR(IF(求节点([1]各r阵容卡情况!$F$103:$F$119,[1]各r阵容卡情况!L$103:L$119,$C64)&lt;=0,0,求节点([1]各r阵容卡情况!$F$103:$F$119,[1]各r阵容卡情况!L$103:L$119,$C64)),0)</f>
        <v>6</v>
      </c>
      <c r="AV64" s="14">
        <f>IFERROR(IF(求节点([1]各r阵容卡情况!$F$103:$F$119,[1]各r阵容卡情况!M$103:M$119,$C64)&lt;=0,0,求节点([1]各r阵容卡情况!$F$103:$F$119,[1]各r阵容卡情况!M$103:M$119,$C64)),0)</f>
        <v>6.7862821982500803</v>
      </c>
      <c r="AW64" s="14">
        <f>IFERROR(IF(求节点([1]各r阵容卡情况!$F$103:$F$119,[1]各r阵容卡情况!N$103:N$119,$C64)&lt;=0,0,求节点([1]各r阵容卡情况!$F$103:$F$119,[1]各r阵容卡情况!N$103:N$119,$C64)),0)</f>
        <v>2.507910848601032</v>
      </c>
      <c r="AX64" s="14">
        <f t="shared" si="15"/>
        <v>0</v>
      </c>
      <c r="AY64" s="14">
        <f t="shared" si="15"/>
        <v>15</v>
      </c>
      <c r="AZ64" s="14">
        <f t="shared" si="15"/>
        <v>40</v>
      </c>
      <c r="BA64" s="14">
        <f t="shared" si="15"/>
        <v>65</v>
      </c>
      <c r="BB64" s="14">
        <f t="shared" si="15"/>
        <v>66</v>
      </c>
      <c r="BC64" s="14">
        <v>0</v>
      </c>
      <c r="BD64" s="14">
        <f>IFERROR(IF(求节点([1]各r阵容卡情况!$F$103:$F$119,[1]各r阵容卡情况!S$103:S$119,$C64)&lt;=0,0,求节点([1]各r阵容卡情况!$F$103:$F$119,[1]各r阵容卡情况!S$103:S$119,$C64)),0)</f>
        <v>2.3600000000000003</v>
      </c>
      <c r="BE64" s="14">
        <f>IFERROR(IF(求节点([1]各r阵容卡情况!$F$103:$F$119,[1]各r阵容卡情况!T$103:T$119,$C64)&lt;=0,0,求节点([1]各r阵容卡情况!$F$103:$F$119,[1]各r阵容卡情况!T$103:T$119,$C64)),0)</f>
        <v>2.3600000000000003</v>
      </c>
      <c r="BF64" s="14">
        <f>IFERROR(IF(求节点([1]各r阵容卡情况!$F$103:$F$119,[1]各r阵容卡情况!U$103:U$119,$C64)&lt;=0,0,求节点([1]各r阵容卡情况!$F$103:$F$119,[1]各r阵容卡情况!U$103:U$119,$C64)),0)</f>
        <v>2.3600000000000003</v>
      </c>
      <c r="BG64" s="14">
        <f>IFERROR(IF(求节点([1]各r阵容卡情况!$F$103:$F$119,[1]各r阵容卡情况!V$103:V$119,$C64)&lt;=0,0,求节点([1]各r阵容卡情况!$F$103:$F$119,[1]各r阵容卡情况!V$103:V$119,$C64)),0)</f>
        <v>2.3600000000000003</v>
      </c>
      <c r="BH64" s="14">
        <f t="shared" si="27"/>
        <v>10</v>
      </c>
      <c r="BI64" s="14">
        <f t="shared" si="27"/>
        <v>10</v>
      </c>
      <c r="BJ64" s="14">
        <f t="shared" si="17"/>
        <v>59</v>
      </c>
      <c r="BK64" s="14">
        <f t="shared" si="28"/>
        <v>59</v>
      </c>
      <c r="BL64" s="14">
        <f t="shared" si="28"/>
        <v>59</v>
      </c>
      <c r="BM64" s="14">
        <v>0</v>
      </c>
      <c r="BN64" s="14">
        <f>IFERROR(IF(求节点([1]各r阵容卡情况!$F$103:$F$119,[1]各r阵容卡情况!AA$103:AA$119,$C64)&lt;=0,0,求节点([1]各r阵容卡情况!$F$103:$F$119,[1]各r阵容卡情况!AA$103:AA$119,$C64)),0)</f>
        <v>0</v>
      </c>
      <c r="BO64" s="14">
        <f>IFERROR(IF(求节点([1]各r阵容卡情况!$F$103:$F$119,[1]各r阵容卡情况!AB$103:AB$119,$C64)&lt;=0,0,求节点([1]各r阵容卡情况!$F$103:$F$119,[1]各r阵容卡情况!AB$103:AB$119,$C64)),0)</f>
        <v>2</v>
      </c>
      <c r="BP64" s="14">
        <f>IFERROR(IF(求节点([1]各r阵容卡情况!$F$103:$F$119,[1]各r阵容卡情况!AC$103:AC$119,$C64)&lt;=0,0,求节点([1]各r阵容卡情况!$F$103:$F$119,[1]各r阵容卡情况!AC$103:AC$119,$C64)),0)</f>
        <v>2</v>
      </c>
      <c r="BQ64" s="14">
        <f>IFERROR(IF(求节点([1]各r阵容卡情况!$F$103:$F$119,[1]各r阵容卡情况!AD$103:AD$119,$C64)&lt;=0,0,求节点([1]各r阵容卡情况!$F$103:$F$119,[1]各r阵容卡情况!AD$103:AD$119,$C64)),0)</f>
        <v>2</v>
      </c>
      <c r="BR64" s="14">
        <f t="shared" si="19"/>
        <v>0</v>
      </c>
      <c r="BS64" s="14">
        <f t="shared" si="19"/>
        <v>0</v>
      </c>
      <c r="BT64" s="14">
        <f t="shared" si="19"/>
        <v>4</v>
      </c>
      <c r="BU64" s="14">
        <f t="shared" si="19"/>
        <v>30</v>
      </c>
      <c r="BV64" s="14">
        <f t="shared" si="19"/>
        <v>80</v>
      </c>
      <c r="CH64" s="27">
        <f t="shared" si="20"/>
        <v>0</v>
      </c>
      <c r="CI64" s="27">
        <f t="shared" si="20"/>
        <v>0</v>
      </c>
      <c r="CJ64" s="27">
        <f t="shared" si="20"/>
        <v>0</v>
      </c>
      <c r="CK64" s="27">
        <f t="shared" si="20"/>
        <v>20</v>
      </c>
      <c r="CL64" s="27">
        <f t="shared" si="20"/>
        <v>0</v>
      </c>
    </row>
    <row r="65" spans="3:90" x14ac:dyDescent="0.15">
      <c r="C65" s="14">
        <v>60</v>
      </c>
      <c r="D65" s="14">
        <v>26</v>
      </c>
      <c r="E65" s="32">
        <f>IFERROR(IF(求节点([1]基础状态预期!$D$197:$D$235,[1]基础状态预期!F$197:F$235,$C65)&lt;=0,0,求节点([1]基础状态预期!$D$197:$D$235,[1]基础状态预期!F$197:F$235,$C65)),0)</f>
        <v>0</v>
      </c>
      <c r="F65" s="32">
        <f>IFERROR(IF(求节点([1]基础状态预期!$D$197:$D$235,[1]基础状态预期!G$197:G$235,$C65)&lt;=0,0,求节点([1]基础状态预期!$D$197:$D$235,[1]基础状态预期!G$197:G$235,$C65)),0)</f>
        <v>0</v>
      </c>
      <c r="G65" s="32">
        <f>IFERROR(IF(求节点([1]基础状态预期!$D$197:$D$235,[1]基础状态预期!H$197:H$235,$C65)&lt;=0,0,求节点([1]基础状态预期!$D$197:$D$235,[1]基础状态预期!H$197:H$235,$C65)),0)</f>
        <v>0</v>
      </c>
      <c r="H65" s="32">
        <f>IFERROR(IF(求节点([1]基础状态预期!$D$197:$D$235,[1]基础状态预期!I$197:I$235,$C65)&lt;=0,0,求节点([1]基础状态预期!$D$197:$D$235,[1]基础状态预期!I$197:I$235,$C65)),0)</f>
        <v>3.7469232883857595</v>
      </c>
      <c r="I65" s="32">
        <f>IFERROR(IF(求节点([1]基础状态预期!$D$197:$D$235,[1]基础状态预期!J$197:J$235,$C65)&lt;=0,0,求节点([1]基础状态预期!$D$197:$D$235,[1]基础状态预期!J$197:J$235,$C65)),0)</f>
        <v>2.2530767116142405</v>
      </c>
      <c r="J65" s="32">
        <f>IFERROR(IF(求节点([1]基础状态预期!$D$197:$D$235,[1]基础状态预期!K$197:K$235,$C65)&lt;=0,0,求节点([1]基础状态预期!$D$197:$D$235,[1]基础状态预期!K$197:K$235,$C65)),0)</f>
        <v>0</v>
      </c>
      <c r="K65" s="32">
        <f>IFERROR(IF(求节点([1]基础状态预期!$D$197:$D$235,[1]基础状态预期!L$197:L$235,$C65)&lt;=0,0,求节点([1]基础状态预期!$D$197:$D$235,[1]基础状态预期!L$197:L$235,$C65)),0)</f>
        <v>0</v>
      </c>
      <c r="L65" s="32">
        <f>IFERROR(IF(求节点([1]基础状态预期!$D$197:$D$235,[1]基础状态预期!M$197:M$235,$C65)&lt;=0,0,求节点([1]基础状态预期!$D$197:$D$235,[1]基础状态预期!M$197:M$235,$C65)),0)</f>
        <v>0</v>
      </c>
      <c r="M65" s="32">
        <f>IFERROR(IF(求节点([1]基础状态预期!$D$197:$D$235,[1]基础状态预期!N$197:N$235,$C65)&lt;=0,0,求节点([1]基础状态预期!$D$197:$D$235,[1]基础状态预期!N$197:N$235,$C65)),0)</f>
        <v>6.8751717439895517</v>
      </c>
      <c r="N65" s="32">
        <f>IFERROR(IF(求节点([1]基础状态预期!$D$197:$D$235,[1]基础状态预期!O$197:O$235,$C65)&lt;=0,0,求节点([1]基础状态预期!$D$197:$D$235,[1]基础状态预期!O$197:O$235,$C65)),0)</f>
        <v>2.8485929602192508</v>
      </c>
      <c r="O65" s="14">
        <f t="shared" si="22"/>
        <v>0</v>
      </c>
      <c r="P65" s="14">
        <f t="shared" si="23"/>
        <v>6</v>
      </c>
      <c r="Q65" s="14">
        <f t="shared" si="24"/>
        <v>10</v>
      </c>
      <c r="R65" s="14">
        <f t="shared" si="25"/>
        <v>65</v>
      </c>
      <c r="S65" s="14">
        <f t="shared" si="26"/>
        <v>66</v>
      </c>
      <c r="T65" s="32">
        <f>IFERROR(IF(求节点([1]基础状态预期!$D$197:$D$235,[1]基础状态预期!P$197:P$235,$C65)&lt;=0,0,求节点([1]基础状态预期!$D$197:$D$235,[1]基础状态预期!P$197:P$235,$C65)),0)</f>
        <v>0</v>
      </c>
      <c r="U65" s="32">
        <f>IFERROR(IF(求节点([1]基础状态预期!$D$197:$D$235,[1]基础状态预期!Q$197:Q$235,$C65)&lt;=0,0,求节点([1]基础状态预期!$D$197:$D$235,[1]基础状态预期!Q$197:Q$235,$C65)),0)</f>
        <v>0</v>
      </c>
      <c r="V65" s="32">
        <f>IFERROR(IF(求节点([1]基础状态预期!$D$197:$D$235,[1]基础状态预期!R$197:R$235,$C65)&lt;=0,0,求节点([1]基础状态预期!$D$197:$D$235,[1]基础状态预期!R$197:R$235,$C65)),0)</f>
        <v>0</v>
      </c>
      <c r="W65" s="32">
        <f>IFERROR(IF(求节点([1]基础状态预期!$D$197:$D$235,[1]基础状态预期!S$197:S$235,$C65)&lt;=0,0,求节点([1]基础状态预期!$D$197:$D$235,[1]基础状态预期!S$197:S$235,$C65)),0)</f>
        <v>2.4000000000000004</v>
      </c>
      <c r="X65" s="32">
        <f>IFERROR(IF(求节点([1]基础状态预期!$D$197:$D$235,[1]基础状态预期!T$197:T$235,$C65)&lt;=0,0,求节点([1]基础状态预期!$D$197:$D$235,[1]基础状态预期!T$197:T$235,$C65)),0)</f>
        <v>2.4000000000000004</v>
      </c>
      <c r="Y65" s="32">
        <f>IFERROR(IF(求节点([1]基础状态预期!$D$197:$D$235,[1]基础状态预期!U$197:U$235,$C65)&lt;=0,0,求节点([1]基础状态预期!$D$197:$D$235,[1]基础状态预期!U$197:U$235,$C65)),0)</f>
        <v>0</v>
      </c>
      <c r="Z65" s="32">
        <f>IFERROR(IF(求节点([1]基础状态预期!$D$197:$D$235,[1]基础状态预期!V$197:V$235,$C65)&lt;=0,0,求节点([1]基础状态预期!$D$197:$D$235,[1]基础状态预期!V$197:V$235,$C65)),0)</f>
        <v>0</v>
      </c>
      <c r="AA65" s="32">
        <f>IFERROR(IF(求节点([1]基础状态预期!$D$197:$D$235,[1]基础状态预期!W$197:W$235,$C65)&lt;=0,0,求节点([1]基础状态预期!$D$197:$D$235,[1]基础状态预期!W$197:W$235,$C65)),0)</f>
        <v>0</v>
      </c>
      <c r="AB65" s="32">
        <f>IFERROR(IF(求节点([1]基础状态预期!$D$197:$D$235,[1]基础状态预期!X$197:X$235,$C65)&lt;=0,0,求节点([1]基础状态预期!$D$197:$D$235,[1]基础状态预期!X$197:X$235,$C65)),0)</f>
        <v>120</v>
      </c>
      <c r="AC65" s="32">
        <f>IFERROR(IF(求节点([1]基础状态预期!$D$197:$D$235,[1]基础状态预期!Y$197:Y$235,$C65)&lt;=0,0,求节点([1]基础状态预期!$D$197:$D$235,[1]基础状态预期!Y$197:Y$235,$C65)),0)</f>
        <v>120</v>
      </c>
      <c r="AD65" s="32">
        <f>IFERROR(IF(求节点([1]基础状态预期!$D$197:$D$235,[1]基础状态预期!Z$197:Z$235,$C65)&lt;=0,0,求节点([1]基础状态预期!$D$197:$D$235,[1]基础状态预期!Z$197:Z$235,$C65)),0)</f>
        <v>0</v>
      </c>
      <c r="AE65" s="32">
        <f>IFERROR(IF(求节点([1]基础状态预期!$D$197:$D$235,[1]基础状态预期!AA$197:AA$235,$C65)&lt;=0,0,求节点([1]基础状态预期!$D$197:$D$235,[1]基础状态预期!AA$197:AA$235,$C65)),0)</f>
        <v>0</v>
      </c>
      <c r="AF65" s="32">
        <f>IFERROR(IF(求节点([1]基础状态预期!$D$197:$D$235,[1]基础状态预期!AB$197:AB$235,$C65)&lt;=0,0,求节点([1]基础状态预期!$D$197:$D$235,[1]基础状态预期!AB$197:AB$235,$C65)),0)</f>
        <v>0</v>
      </c>
      <c r="AG65" s="32">
        <f>IFERROR(IF(求节点([1]基础状态预期!$D$197:$D$235,[1]基础状态预期!AC$197:AC$235,$C65)&lt;=0,0,求节点([1]基础状态预期!$D$197:$D$235,[1]基础状态预期!AC$197:AC$235,$C65)),0)</f>
        <v>2</v>
      </c>
      <c r="AH65" s="32">
        <f>IFERROR(IF(求节点([1]基础状态预期!$D$197:$D$235,[1]基础状态预期!AD$197:AD$235,$C65)&lt;=0,0,求节点([1]基础状态预期!$D$197:$D$235,[1]基础状态预期!AD$197:AD$235,$C65)),0)</f>
        <v>2</v>
      </c>
      <c r="AI65" s="14">
        <f t="shared" si="14"/>
        <v>0</v>
      </c>
      <c r="AJ65" s="14">
        <f t="shared" si="14"/>
        <v>0</v>
      </c>
      <c r="AK65" s="14">
        <f t="shared" si="14"/>
        <v>0</v>
      </c>
      <c r="AL65" s="14">
        <f t="shared" si="14"/>
        <v>30</v>
      </c>
      <c r="AM65" s="14">
        <f t="shared" si="14"/>
        <v>80</v>
      </c>
      <c r="AN65" s="14">
        <v>0</v>
      </c>
      <c r="AO65" s="14">
        <f>IFERROR(IF(求节点([1]各r阵容卡情况!$F$103:$F$119,[1]各r阵容卡情况!G$103:G$119,$C65)&lt;=0,0,求节点([1]各r阵容卡情况!$F$103:$F$119,[1]各r阵容卡情况!G$103:G$119,$C65)),0)</f>
        <v>0</v>
      </c>
      <c r="AP65" s="14">
        <f>IFERROR(IF(求节点([1]各r阵容卡情况!$F$103:$F$119,[1]各r阵容卡情况!H$103:H$119,$C65)&lt;=0,0,求节点([1]各r阵容卡情况!$F$103:$F$119,[1]各r阵容卡情况!H$103:H$119,$C65)),0)</f>
        <v>0</v>
      </c>
      <c r="AQ65" s="14">
        <f>IFERROR(IF(求节点([1]各r阵容卡情况!$F$103:$F$119,[1]各r阵容卡情况!I$103:I$119,$C65)&lt;=0,0,求节点([1]各r阵容卡情况!$F$103:$F$119,[1]各r阵容卡情况!I$103:I$119,$C65)),0)</f>
        <v>24</v>
      </c>
      <c r="AR65" s="14">
        <f>IFERROR(IF(求节点([1]各r阵容卡情况!$F$103:$F$119,[1]各r阵容卡情况!J$103:J$119,$C65)&lt;=0,0,求节点([1]各r阵容卡情况!$F$103:$F$119,[1]各r阵容卡情况!J$103:J$119,$C65)),0)</f>
        <v>0</v>
      </c>
      <c r="AS65" s="14">
        <v>0</v>
      </c>
      <c r="AT65" s="14">
        <f>IFERROR(IF(求节点([1]各r阵容卡情况!$F$103:$F$119,[1]各r阵容卡情况!K$103:K$119,$C65)&lt;=0,0,求节点([1]各r阵容卡情况!$F$103:$F$119,[1]各r阵容卡情况!K$103:K$119,$C65)),0)</f>
        <v>3</v>
      </c>
      <c r="AU65" s="14">
        <f>IFERROR(IF(求节点([1]各r阵容卡情况!$F$103:$F$119,[1]各r阵容卡情况!L$103:L$119,$C65)&lt;=0,0,求节点([1]各r阵容卡情况!$F$103:$F$119,[1]各r阵容卡情况!L$103:L$119,$C65)),0)</f>
        <v>6</v>
      </c>
      <c r="AV65" s="14">
        <f>IFERROR(IF(求节点([1]各r阵容卡情况!$F$103:$F$119,[1]各r阵容卡情况!M$103:M$119,$C65)&lt;=0,0,求节点([1]各r阵容卡情况!$F$103:$F$119,[1]各r阵容卡情况!M$103:M$119,$C65)),0)</f>
        <v>6.8751717439895517</v>
      </c>
      <c r="AW65" s="14">
        <f>IFERROR(IF(求节点([1]各r阵容卡情况!$F$103:$F$119,[1]各r阵容卡情况!N$103:N$119,$C65)&lt;=0,0,求节点([1]各r阵容卡情况!$F$103:$F$119,[1]各r阵容卡情况!N$103:N$119,$C65)),0)</f>
        <v>2.8485929602192508</v>
      </c>
      <c r="AX65" s="14">
        <f t="shared" si="15"/>
        <v>0</v>
      </c>
      <c r="AY65" s="14">
        <f t="shared" si="15"/>
        <v>15</v>
      </c>
      <c r="AZ65" s="14">
        <f t="shared" si="15"/>
        <v>40</v>
      </c>
      <c r="BA65" s="14">
        <f t="shared" si="15"/>
        <v>65</v>
      </c>
      <c r="BB65" s="14">
        <f t="shared" si="15"/>
        <v>66</v>
      </c>
      <c r="BC65" s="14">
        <v>0</v>
      </c>
      <c r="BD65" s="14">
        <f>IFERROR(IF(求节点([1]各r阵容卡情况!$F$103:$F$119,[1]各r阵容卡情况!S$103:S$119,$C65)&lt;=0,0,求节点([1]各r阵容卡情况!$F$103:$F$119,[1]各r阵容卡情况!S$103:S$119,$C65)),0)</f>
        <v>2.4000000000000004</v>
      </c>
      <c r="BE65" s="14">
        <f>IFERROR(IF(求节点([1]各r阵容卡情况!$F$103:$F$119,[1]各r阵容卡情况!T$103:T$119,$C65)&lt;=0,0,求节点([1]各r阵容卡情况!$F$103:$F$119,[1]各r阵容卡情况!T$103:T$119,$C65)),0)</f>
        <v>2.4000000000000004</v>
      </c>
      <c r="BF65" s="14">
        <f>IFERROR(IF(求节点([1]各r阵容卡情况!$F$103:$F$119,[1]各r阵容卡情况!U$103:U$119,$C65)&lt;=0,0,求节点([1]各r阵容卡情况!$F$103:$F$119,[1]各r阵容卡情况!U$103:U$119,$C65)),0)</f>
        <v>2.4000000000000004</v>
      </c>
      <c r="BG65" s="14">
        <f>IFERROR(IF(求节点([1]各r阵容卡情况!$F$103:$F$119,[1]各r阵容卡情况!V$103:V$119,$C65)&lt;=0,0,求节点([1]各r阵容卡情况!$F$103:$F$119,[1]各r阵容卡情况!V$103:V$119,$C65)),0)</f>
        <v>2.4000000000000004</v>
      </c>
      <c r="BH65" s="14">
        <f t="shared" si="27"/>
        <v>10</v>
      </c>
      <c r="BI65" s="14">
        <f t="shared" si="27"/>
        <v>10</v>
      </c>
      <c r="BJ65" s="14">
        <f t="shared" si="17"/>
        <v>60</v>
      </c>
      <c r="BK65" s="14">
        <f t="shared" si="28"/>
        <v>60</v>
      </c>
      <c r="BL65" s="14">
        <f t="shared" si="28"/>
        <v>60</v>
      </c>
      <c r="BM65" s="14">
        <v>0</v>
      </c>
      <c r="BN65" s="14">
        <f>IFERROR(IF(求节点([1]各r阵容卡情况!$F$103:$F$119,[1]各r阵容卡情况!AA$103:AA$119,$C65)&lt;=0,0,求节点([1]各r阵容卡情况!$F$103:$F$119,[1]各r阵容卡情况!AA$103:AA$119,$C65)),0)</f>
        <v>0</v>
      </c>
      <c r="BO65" s="14">
        <f>IFERROR(IF(求节点([1]各r阵容卡情况!$F$103:$F$119,[1]各r阵容卡情况!AB$103:AB$119,$C65)&lt;=0,0,求节点([1]各r阵容卡情况!$F$103:$F$119,[1]各r阵容卡情况!AB$103:AB$119,$C65)),0)</f>
        <v>2</v>
      </c>
      <c r="BP65" s="14">
        <f>IFERROR(IF(求节点([1]各r阵容卡情况!$F$103:$F$119,[1]各r阵容卡情况!AC$103:AC$119,$C65)&lt;=0,0,求节点([1]各r阵容卡情况!$F$103:$F$119,[1]各r阵容卡情况!AC$103:AC$119,$C65)),0)</f>
        <v>2</v>
      </c>
      <c r="BQ65" s="14">
        <f>IFERROR(IF(求节点([1]各r阵容卡情况!$F$103:$F$119,[1]各r阵容卡情况!AD$103:AD$119,$C65)&lt;=0,0,求节点([1]各r阵容卡情况!$F$103:$F$119,[1]各r阵容卡情况!AD$103:AD$119,$C65)),0)</f>
        <v>2</v>
      </c>
      <c r="BR65" s="14">
        <f t="shared" si="19"/>
        <v>0</v>
      </c>
      <c r="BS65" s="14">
        <f t="shared" si="19"/>
        <v>0</v>
      </c>
      <c r="BT65" s="14">
        <f t="shared" si="19"/>
        <v>4</v>
      </c>
      <c r="BU65" s="14">
        <f t="shared" si="19"/>
        <v>30</v>
      </c>
      <c r="BV65" s="14">
        <f t="shared" si="19"/>
        <v>80</v>
      </c>
      <c r="CH65" s="27">
        <f t="shared" si="20"/>
        <v>0</v>
      </c>
      <c r="CI65" s="27">
        <f t="shared" si="20"/>
        <v>0</v>
      </c>
      <c r="CJ65" s="27">
        <f t="shared" si="20"/>
        <v>0</v>
      </c>
      <c r="CK65" s="27">
        <f t="shared" si="20"/>
        <v>20</v>
      </c>
      <c r="CL65" s="27">
        <f t="shared" si="20"/>
        <v>0</v>
      </c>
    </row>
    <row r="66" spans="3:90" x14ac:dyDescent="0.15">
      <c r="C66" s="14">
        <v>61</v>
      </c>
      <c r="D66" s="14">
        <v>26</v>
      </c>
      <c r="E66" s="32">
        <f>IFERROR(IF(求节点([1]基础状态预期!$D$197:$D$235,[1]基础状态预期!F$197:F$235,$C66)&lt;=0,0,求节点([1]基础状态预期!$D$197:$D$235,[1]基础状态预期!F$197:F$235,$C66)),0)</f>
        <v>0</v>
      </c>
      <c r="F66" s="32">
        <f>IFERROR(IF(求节点([1]基础状态预期!$D$197:$D$235,[1]基础状态预期!G$197:G$235,$C66)&lt;=0,0,求节点([1]基础状态预期!$D$197:$D$235,[1]基础状态预期!G$197:G$235,$C66)),0)</f>
        <v>0</v>
      </c>
      <c r="G66" s="32">
        <f>IFERROR(IF(求节点([1]基础状态预期!$D$197:$D$235,[1]基础状态预期!H$197:H$235,$C66)&lt;=0,0,求节点([1]基础状态预期!$D$197:$D$235,[1]基础状态预期!H$197:H$235,$C66)),0)</f>
        <v>0</v>
      </c>
      <c r="H66" s="32">
        <f>IFERROR(IF(求节点([1]基础状态预期!$D$197:$D$235,[1]基础状态预期!I$197:I$235,$C66)&lt;=0,0,求节点([1]基础状态预期!$D$197:$D$235,[1]基础状态预期!I$197:I$235,$C66)),0)</f>
        <v>3.5710551501672154</v>
      </c>
      <c r="I66" s="32">
        <f>IFERROR(IF(求节点([1]基础状态预期!$D$197:$D$235,[1]基础状态预期!J$197:J$235,$C66)&lt;=0,0,求节点([1]基础状态预期!$D$197:$D$235,[1]基础状态预期!J$197:J$235,$C66)),0)</f>
        <v>2.4289448498327846</v>
      </c>
      <c r="J66" s="32">
        <f>IFERROR(IF(求节点([1]基础状态预期!$D$197:$D$235,[1]基础状态预期!K$197:K$235,$C66)&lt;=0,0,求节点([1]基础状态预期!$D$197:$D$235,[1]基础状态预期!K$197:K$235,$C66)),0)</f>
        <v>0</v>
      </c>
      <c r="K66" s="32">
        <f>IFERROR(IF(求节点([1]基础状态预期!$D$197:$D$235,[1]基础状态预期!L$197:L$235,$C66)&lt;=0,0,求节点([1]基础状态预期!$D$197:$D$235,[1]基础状态预期!L$197:L$235,$C66)),0)</f>
        <v>0</v>
      </c>
      <c r="L66" s="32">
        <f>IFERROR(IF(求节点([1]基础状态预期!$D$197:$D$235,[1]基础状态预期!M$197:M$235,$C66)&lt;=0,0,求节点([1]基础状态预期!$D$197:$D$235,[1]基础状态预期!M$197:M$235,$C66)),0)</f>
        <v>0</v>
      </c>
      <c r="M66" s="32">
        <f>IFERROR(IF(求节点([1]基础状态预期!$D$197:$D$235,[1]基础状态预期!N$197:N$235,$C66)&lt;=0,0,求节点([1]基础状态预期!$D$197:$D$235,[1]基础状态预期!N$197:N$235,$C66)),0)</f>
        <v>6.9640612897290231</v>
      </c>
      <c r="N66" s="32">
        <f>IFERROR(IF(求节点([1]基础状态预期!$D$197:$D$235,[1]基础状态预期!O$197:O$235,$C66)&lt;=0,0,求节点([1]基础状态预期!$D$197:$D$235,[1]基础状态预期!O$197:O$235,$C66)),0)</f>
        <v>3.1892750718374692</v>
      </c>
      <c r="O66" s="14">
        <f t="shared" si="22"/>
        <v>0</v>
      </c>
      <c r="P66" s="14">
        <f t="shared" si="23"/>
        <v>6</v>
      </c>
      <c r="Q66" s="14">
        <f t="shared" si="24"/>
        <v>10</v>
      </c>
      <c r="R66" s="14">
        <f t="shared" si="25"/>
        <v>65</v>
      </c>
      <c r="S66" s="14">
        <f t="shared" si="26"/>
        <v>74</v>
      </c>
      <c r="T66" s="32">
        <f>IFERROR(IF(求节点([1]基础状态预期!$D$197:$D$235,[1]基础状态预期!P$197:P$235,$C66)&lt;=0,0,求节点([1]基础状态预期!$D$197:$D$235,[1]基础状态预期!P$197:P$235,$C66)),0)</f>
        <v>0</v>
      </c>
      <c r="U66" s="32">
        <f>IFERROR(IF(求节点([1]基础状态预期!$D$197:$D$235,[1]基础状态预期!Q$197:Q$235,$C66)&lt;=0,0,求节点([1]基础状态预期!$D$197:$D$235,[1]基础状态预期!Q$197:Q$235,$C66)),0)</f>
        <v>0</v>
      </c>
      <c r="V66" s="32">
        <f>IFERROR(IF(求节点([1]基础状态预期!$D$197:$D$235,[1]基础状态预期!R$197:R$235,$C66)&lt;=0,0,求节点([1]基础状态预期!$D$197:$D$235,[1]基础状态预期!R$197:R$235,$C66)),0)</f>
        <v>0</v>
      </c>
      <c r="W66" s="32">
        <f>IFERROR(IF(求节点([1]基础状态预期!$D$197:$D$235,[1]基础状态预期!S$197:S$235,$C66)&lt;=0,0,求节点([1]基础状态预期!$D$197:$D$235,[1]基础状态预期!S$197:S$235,$C66)),0)</f>
        <v>2.4400000000000004</v>
      </c>
      <c r="X66" s="32">
        <f>IFERROR(IF(求节点([1]基础状态预期!$D$197:$D$235,[1]基础状态预期!T$197:T$235,$C66)&lt;=0,0,求节点([1]基础状态预期!$D$197:$D$235,[1]基础状态预期!T$197:T$235,$C66)),0)</f>
        <v>2.4400000000000004</v>
      </c>
      <c r="Y66" s="32">
        <f>IFERROR(IF(求节点([1]基础状态预期!$D$197:$D$235,[1]基础状态预期!U$197:U$235,$C66)&lt;=0,0,求节点([1]基础状态预期!$D$197:$D$235,[1]基础状态预期!U$197:U$235,$C66)),0)</f>
        <v>0</v>
      </c>
      <c r="Z66" s="32">
        <f>IFERROR(IF(求节点([1]基础状态预期!$D$197:$D$235,[1]基础状态预期!V$197:V$235,$C66)&lt;=0,0,求节点([1]基础状态预期!$D$197:$D$235,[1]基础状态预期!V$197:V$235,$C66)),0)</f>
        <v>0</v>
      </c>
      <c r="AA66" s="32">
        <f>IFERROR(IF(求节点([1]基础状态预期!$D$197:$D$235,[1]基础状态预期!W$197:W$235,$C66)&lt;=0,0,求节点([1]基础状态预期!$D$197:$D$235,[1]基础状态预期!W$197:W$235,$C66)),0)</f>
        <v>0</v>
      </c>
      <c r="AB66" s="32">
        <f>IFERROR(IF(求节点([1]基础状态预期!$D$197:$D$235,[1]基础状态预期!X$197:X$235,$C66)&lt;=0,0,求节点([1]基础状态预期!$D$197:$D$235,[1]基础状态预期!X$197:X$235,$C66)),0)</f>
        <v>122</v>
      </c>
      <c r="AC66" s="32">
        <f>IFERROR(IF(求节点([1]基础状态预期!$D$197:$D$235,[1]基础状态预期!Y$197:Y$235,$C66)&lt;=0,0,求节点([1]基础状态预期!$D$197:$D$235,[1]基础状态预期!Y$197:Y$235,$C66)),0)</f>
        <v>122</v>
      </c>
      <c r="AD66" s="32">
        <f>IFERROR(IF(求节点([1]基础状态预期!$D$197:$D$235,[1]基础状态预期!Z$197:Z$235,$C66)&lt;=0,0,求节点([1]基础状态预期!$D$197:$D$235,[1]基础状态预期!Z$197:Z$235,$C66)),0)</f>
        <v>0</v>
      </c>
      <c r="AE66" s="32">
        <f>IFERROR(IF(求节点([1]基础状态预期!$D$197:$D$235,[1]基础状态预期!AA$197:AA$235,$C66)&lt;=0,0,求节点([1]基础状态预期!$D$197:$D$235,[1]基础状态预期!AA$197:AA$235,$C66)),0)</f>
        <v>0</v>
      </c>
      <c r="AF66" s="32">
        <f>IFERROR(IF(求节点([1]基础状态预期!$D$197:$D$235,[1]基础状态预期!AB$197:AB$235,$C66)&lt;=0,0,求节点([1]基础状态预期!$D$197:$D$235,[1]基础状态预期!AB$197:AB$235,$C66)),0)</f>
        <v>0</v>
      </c>
      <c r="AG66" s="32">
        <f>IFERROR(IF(求节点([1]基础状态预期!$D$197:$D$235,[1]基础状态预期!AC$197:AC$235,$C66)&lt;=0,0,求节点([1]基础状态预期!$D$197:$D$235,[1]基础状态预期!AC$197:AC$235,$C66)),0)</f>
        <v>2</v>
      </c>
      <c r="AH66" s="32">
        <f>IFERROR(IF(求节点([1]基础状态预期!$D$197:$D$235,[1]基础状态预期!AD$197:AD$235,$C66)&lt;=0,0,求节点([1]基础状态预期!$D$197:$D$235,[1]基础状态预期!AD$197:AD$235,$C66)),0)</f>
        <v>2</v>
      </c>
      <c r="AI66" s="14">
        <f t="shared" si="14"/>
        <v>0</v>
      </c>
      <c r="AJ66" s="14">
        <f t="shared" si="14"/>
        <v>0</v>
      </c>
      <c r="AK66" s="14">
        <f t="shared" si="14"/>
        <v>0</v>
      </c>
      <c r="AL66" s="14">
        <f t="shared" si="14"/>
        <v>30</v>
      </c>
      <c r="AM66" s="14">
        <f t="shared" si="14"/>
        <v>80</v>
      </c>
      <c r="AN66" s="14">
        <v>0</v>
      </c>
      <c r="AO66" s="14">
        <f>IFERROR(IF(求节点([1]各r阵容卡情况!$F$103:$F$119,[1]各r阵容卡情况!G$103:G$119,$C66)&lt;=0,0,求节点([1]各r阵容卡情况!$F$103:$F$119,[1]各r阵容卡情况!G$103:G$119,$C66)),0)</f>
        <v>0</v>
      </c>
      <c r="AP66" s="14">
        <f>IFERROR(IF(求节点([1]各r阵容卡情况!$F$103:$F$119,[1]各r阵容卡情况!H$103:H$119,$C66)&lt;=0,0,求节点([1]各r阵容卡情况!$F$103:$F$119,[1]各r阵容卡情况!H$103:H$119,$C66)),0)</f>
        <v>0</v>
      </c>
      <c r="AQ66" s="14">
        <f>IFERROR(IF(求节点([1]各r阵容卡情况!$F$103:$F$119,[1]各r阵容卡情况!I$103:I$119,$C66)&lt;=0,0,求节点([1]各r阵容卡情况!$F$103:$F$119,[1]各r阵容卡情况!I$103:I$119,$C66)),0)</f>
        <v>24</v>
      </c>
      <c r="AR66" s="14">
        <f>IFERROR(IF(求节点([1]各r阵容卡情况!$F$103:$F$119,[1]各r阵容卡情况!J$103:J$119,$C66)&lt;=0,0,求节点([1]各r阵容卡情况!$F$103:$F$119,[1]各r阵容卡情况!J$103:J$119,$C66)),0)</f>
        <v>0</v>
      </c>
      <c r="AS66" s="14">
        <v>0</v>
      </c>
      <c r="AT66" s="14">
        <f>IFERROR(IF(求节点([1]各r阵容卡情况!$F$103:$F$119,[1]各r阵容卡情况!K$103:K$119,$C66)&lt;=0,0,求节点([1]各r阵容卡情况!$F$103:$F$119,[1]各r阵容卡情况!K$103:K$119,$C66)),0)</f>
        <v>3</v>
      </c>
      <c r="AU66" s="14">
        <f>IFERROR(IF(求节点([1]各r阵容卡情况!$F$103:$F$119,[1]各r阵容卡情况!L$103:L$119,$C66)&lt;=0,0,求节点([1]各r阵容卡情况!$F$103:$F$119,[1]各r阵容卡情况!L$103:L$119,$C66)),0)</f>
        <v>6</v>
      </c>
      <c r="AV66" s="14">
        <f>IFERROR(IF(求节点([1]各r阵容卡情况!$F$103:$F$119,[1]各r阵容卡情况!M$103:M$119,$C66)&lt;=0,0,求节点([1]各r阵容卡情况!$F$103:$F$119,[1]各r阵容卡情况!M$103:M$119,$C66)),0)</f>
        <v>6.9640612897290231</v>
      </c>
      <c r="AW66" s="14">
        <f>IFERROR(IF(求节点([1]各r阵容卡情况!$F$103:$F$119,[1]各r阵容卡情况!N$103:N$119,$C66)&lt;=0,0,求节点([1]各r阵容卡情况!$F$103:$F$119,[1]各r阵容卡情况!N$103:N$119,$C66)),0)</f>
        <v>3.1892750718374692</v>
      </c>
      <c r="AX66" s="14">
        <f t="shared" si="15"/>
        <v>0</v>
      </c>
      <c r="AY66" s="14">
        <f t="shared" si="15"/>
        <v>15</v>
      </c>
      <c r="AZ66" s="14">
        <f t="shared" si="15"/>
        <v>40</v>
      </c>
      <c r="BA66" s="14">
        <f t="shared" si="15"/>
        <v>65</v>
      </c>
      <c r="BB66" s="14">
        <f t="shared" si="15"/>
        <v>74</v>
      </c>
      <c r="BC66" s="14">
        <v>0</v>
      </c>
      <c r="BD66" s="14">
        <f>IFERROR(IF(求节点([1]各r阵容卡情况!$F$103:$F$119,[1]各r阵容卡情况!S$103:S$119,$C66)&lt;=0,0,求节点([1]各r阵容卡情况!$F$103:$F$119,[1]各r阵容卡情况!S$103:S$119,$C66)),0)</f>
        <v>2.4400000000000004</v>
      </c>
      <c r="BE66" s="14">
        <f>IFERROR(IF(求节点([1]各r阵容卡情况!$F$103:$F$119,[1]各r阵容卡情况!T$103:T$119,$C66)&lt;=0,0,求节点([1]各r阵容卡情况!$F$103:$F$119,[1]各r阵容卡情况!T$103:T$119,$C66)),0)</f>
        <v>2.4400000000000004</v>
      </c>
      <c r="BF66" s="14">
        <f>IFERROR(IF(求节点([1]各r阵容卡情况!$F$103:$F$119,[1]各r阵容卡情况!U$103:U$119,$C66)&lt;=0,0,求节点([1]各r阵容卡情况!$F$103:$F$119,[1]各r阵容卡情况!U$103:U$119,$C66)),0)</f>
        <v>2.4400000000000004</v>
      </c>
      <c r="BG66" s="14">
        <f>IFERROR(IF(求节点([1]各r阵容卡情况!$F$103:$F$119,[1]各r阵容卡情况!V$103:V$119,$C66)&lt;=0,0,求节点([1]各r阵容卡情况!$F$103:$F$119,[1]各r阵容卡情况!V$103:V$119,$C66)),0)</f>
        <v>2.4400000000000004</v>
      </c>
      <c r="BH66" s="14">
        <f t="shared" si="27"/>
        <v>10</v>
      </c>
      <c r="BI66" s="14">
        <f t="shared" si="27"/>
        <v>10</v>
      </c>
      <c r="BJ66" s="14">
        <f t="shared" si="17"/>
        <v>60</v>
      </c>
      <c r="BK66" s="14">
        <f t="shared" si="28"/>
        <v>61</v>
      </c>
      <c r="BL66" s="14">
        <f t="shared" si="28"/>
        <v>61</v>
      </c>
      <c r="BM66" s="14">
        <v>0</v>
      </c>
      <c r="BN66" s="14">
        <f>IFERROR(IF(求节点([1]各r阵容卡情况!$F$103:$F$119,[1]各r阵容卡情况!AA$103:AA$119,$C66)&lt;=0,0,求节点([1]各r阵容卡情况!$F$103:$F$119,[1]各r阵容卡情况!AA$103:AA$119,$C66)),0)</f>
        <v>0</v>
      </c>
      <c r="BO66" s="14">
        <f>IFERROR(IF(求节点([1]各r阵容卡情况!$F$103:$F$119,[1]各r阵容卡情况!AB$103:AB$119,$C66)&lt;=0,0,求节点([1]各r阵容卡情况!$F$103:$F$119,[1]各r阵容卡情况!AB$103:AB$119,$C66)),0)</f>
        <v>2</v>
      </c>
      <c r="BP66" s="14">
        <f>IFERROR(IF(求节点([1]各r阵容卡情况!$F$103:$F$119,[1]各r阵容卡情况!AC$103:AC$119,$C66)&lt;=0,0,求节点([1]各r阵容卡情况!$F$103:$F$119,[1]各r阵容卡情况!AC$103:AC$119,$C66)),0)</f>
        <v>2</v>
      </c>
      <c r="BQ66" s="14">
        <f>IFERROR(IF(求节点([1]各r阵容卡情况!$F$103:$F$119,[1]各r阵容卡情况!AD$103:AD$119,$C66)&lt;=0,0,求节点([1]各r阵容卡情况!$F$103:$F$119,[1]各r阵容卡情况!AD$103:AD$119,$C66)),0)</f>
        <v>2</v>
      </c>
      <c r="BR66" s="14">
        <f t="shared" si="19"/>
        <v>0</v>
      </c>
      <c r="BS66" s="14">
        <f t="shared" si="19"/>
        <v>0</v>
      </c>
      <c r="BT66" s="14">
        <f t="shared" si="19"/>
        <v>4</v>
      </c>
      <c r="BU66" s="14">
        <f t="shared" si="19"/>
        <v>30</v>
      </c>
      <c r="BV66" s="14">
        <f t="shared" si="19"/>
        <v>80</v>
      </c>
      <c r="CH66" s="27">
        <f t="shared" si="20"/>
        <v>0</v>
      </c>
      <c r="CI66" s="27">
        <f t="shared" si="20"/>
        <v>0</v>
      </c>
      <c r="CJ66" s="27">
        <f t="shared" si="20"/>
        <v>0</v>
      </c>
      <c r="CK66" s="27">
        <f t="shared" si="20"/>
        <v>20</v>
      </c>
      <c r="CL66" s="27">
        <f t="shared" si="20"/>
        <v>0</v>
      </c>
    </row>
    <row r="67" spans="3:90" x14ac:dyDescent="0.15">
      <c r="C67" s="14">
        <v>62</v>
      </c>
      <c r="D67" s="14">
        <v>27</v>
      </c>
      <c r="E67" s="32">
        <f>IFERROR(IF(求节点([1]基础状态预期!$D$197:$D$235,[1]基础状态预期!F$197:F$235,$C67)&lt;=0,0,求节点([1]基础状态预期!$D$197:$D$235,[1]基础状态预期!F$197:F$235,$C67)),0)</f>
        <v>0</v>
      </c>
      <c r="F67" s="32">
        <f>IFERROR(IF(求节点([1]基础状态预期!$D$197:$D$235,[1]基础状态预期!G$197:G$235,$C67)&lt;=0,0,求节点([1]基础状态预期!$D$197:$D$235,[1]基础状态预期!G$197:G$235,$C67)),0)</f>
        <v>0</v>
      </c>
      <c r="G67" s="32">
        <f>IFERROR(IF(求节点([1]基础状态预期!$D$197:$D$235,[1]基础状态预期!H$197:H$235,$C67)&lt;=0,0,求节点([1]基础状态预期!$D$197:$D$235,[1]基础状态预期!H$197:H$235,$C67)),0)</f>
        <v>0</v>
      </c>
      <c r="H67" s="32">
        <f>IFERROR(IF(求节点([1]基础状态预期!$D$197:$D$235,[1]基础状态预期!I$197:I$235,$C67)&lt;=0,0,求节点([1]基础状态预期!$D$197:$D$235,[1]基础状态预期!I$197:I$235,$C67)),0)</f>
        <v>3.3951870119486709</v>
      </c>
      <c r="I67" s="32">
        <f>IFERROR(IF(求节点([1]基础状态预期!$D$197:$D$235,[1]基础状态预期!J$197:J$235,$C67)&lt;=0,0,求节点([1]基础状态预期!$D$197:$D$235,[1]基础状态预期!J$197:J$235,$C67)),0)</f>
        <v>2.6048129880513291</v>
      </c>
      <c r="J67" s="32">
        <f>IFERROR(IF(求节点([1]基础状态预期!$D$197:$D$235,[1]基础状态预期!K$197:K$235,$C67)&lt;=0,0,求节点([1]基础状态预期!$D$197:$D$235,[1]基础状态预期!K$197:K$235,$C67)),0)</f>
        <v>0</v>
      </c>
      <c r="K67" s="32">
        <f>IFERROR(IF(求节点([1]基础状态预期!$D$197:$D$235,[1]基础状态预期!L$197:L$235,$C67)&lt;=0,0,求节点([1]基础状态预期!$D$197:$D$235,[1]基础状态预期!L$197:L$235,$C67)),0)</f>
        <v>0</v>
      </c>
      <c r="L67" s="32">
        <f>IFERROR(IF(求节点([1]基础状态预期!$D$197:$D$235,[1]基础状态预期!M$197:M$235,$C67)&lt;=0,0,求节点([1]基础状态预期!$D$197:$D$235,[1]基础状态预期!M$197:M$235,$C67)),0)</f>
        <v>0</v>
      </c>
      <c r="M67" s="32">
        <f>IFERROR(IF(求节点([1]基础状态预期!$D$197:$D$235,[1]基础状态预期!N$197:N$235,$C67)&lt;=0,0,求节点([1]基础状态预期!$D$197:$D$235,[1]基础状态预期!N$197:N$235,$C67)),0)</f>
        <v>7.0529508354684944</v>
      </c>
      <c r="N67" s="32">
        <f>IFERROR(IF(求节点([1]基础状态预期!$D$197:$D$235,[1]基础状态预期!O$197:O$235,$C67)&lt;=0,0,求节点([1]基础状态预期!$D$197:$D$235,[1]基础状态预期!O$197:O$235,$C67)),0)</f>
        <v>3.5299571834556875</v>
      </c>
      <c r="O67" s="14">
        <f t="shared" si="22"/>
        <v>0</v>
      </c>
      <c r="P67" s="14">
        <f t="shared" si="23"/>
        <v>6</v>
      </c>
      <c r="Q67" s="14">
        <f t="shared" si="24"/>
        <v>10</v>
      </c>
      <c r="R67" s="14">
        <f t="shared" si="25"/>
        <v>72</v>
      </c>
      <c r="S67" s="14">
        <f t="shared" si="26"/>
        <v>74</v>
      </c>
      <c r="T67" s="32">
        <f>IFERROR(IF(求节点([1]基础状态预期!$D$197:$D$235,[1]基础状态预期!P$197:P$235,$C67)&lt;=0,0,求节点([1]基础状态预期!$D$197:$D$235,[1]基础状态预期!P$197:P$235,$C67)),0)</f>
        <v>0</v>
      </c>
      <c r="U67" s="32">
        <f>IFERROR(IF(求节点([1]基础状态预期!$D$197:$D$235,[1]基础状态预期!Q$197:Q$235,$C67)&lt;=0,0,求节点([1]基础状态预期!$D$197:$D$235,[1]基础状态预期!Q$197:Q$235,$C67)),0)</f>
        <v>0</v>
      </c>
      <c r="V67" s="32">
        <f>IFERROR(IF(求节点([1]基础状态预期!$D$197:$D$235,[1]基础状态预期!R$197:R$235,$C67)&lt;=0,0,求节点([1]基础状态预期!$D$197:$D$235,[1]基础状态预期!R$197:R$235,$C67)),0)</f>
        <v>0</v>
      </c>
      <c r="W67" s="32">
        <f>IFERROR(IF(求节点([1]基础状态预期!$D$197:$D$235,[1]基础状态预期!S$197:S$235,$C67)&lt;=0,0,求节点([1]基础状态预期!$D$197:$D$235,[1]基础状态预期!S$197:S$235,$C67)),0)</f>
        <v>2.4800000000000004</v>
      </c>
      <c r="X67" s="32">
        <f>IFERROR(IF(求节点([1]基础状态预期!$D$197:$D$235,[1]基础状态预期!T$197:T$235,$C67)&lt;=0,0,求节点([1]基础状态预期!$D$197:$D$235,[1]基础状态预期!T$197:T$235,$C67)),0)</f>
        <v>2.4800000000000004</v>
      </c>
      <c r="Y67" s="32">
        <f>IFERROR(IF(求节点([1]基础状态预期!$D$197:$D$235,[1]基础状态预期!U$197:U$235,$C67)&lt;=0,0,求节点([1]基础状态预期!$D$197:$D$235,[1]基础状态预期!U$197:U$235,$C67)),0)</f>
        <v>0</v>
      </c>
      <c r="Z67" s="32">
        <f>IFERROR(IF(求节点([1]基础状态预期!$D$197:$D$235,[1]基础状态预期!V$197:V$235,$C67)&lt;=0,0,求节点([1]基础状态预期!$D$197:$D$235,[1]基础状态预期!V$197:V$235,$C67)),0)</f>
        <v>0</v>
      </c>
      <c r="AA67" s="32">
        <f>IFERROR(IF(求节点([1]基础状态预期!$D$197:$D$235,[1]基础状态预期!W$197:W$235,$C67)&lt;=0,0,求节点([1]基础状态预期!$D$197:$D$235,[1]基础状态预期!W$197:W$235,$C67)),0)</f>
        <v>0</v>
      </c>
      <c r="AB67" s="32">
        <f>IFERROR(IF(求节点([1]基础状态预期!$D$197:$D$235,[1]基础状态预期!X$197:X$235,$C67)&lt;=0,0,求节点([1]基础状态预期!$D$197:$D$235,[1]基础状态预期!X$197:X$235,$C67)),0)</f>
        <v>124</v>
      </c>
      <c r="AC67" s="32">
        <f>IFERROR(IF(求节点([1]基础状态预期!$D$197:$D$235,[1]基础状态预期!Y$197:Y$235,$C67)&lt;=0,0,求节点([1]基础状态预期!$D$197:$D$235,[1]基础状态预期!Y$197:Y$235,$C67)),0)</f>
        <v>124</v>
      </c>
      <c r="AD67" s="32">
        <f>IFERROR(IF(求节点([1]基础状态预期!$D$197:$D$235,[1]基础状态预期!Z$197:Z$235,$C67)&lt;=0,0,求节点([1]基础状态预期!$D$197:$D$235,[1]基础状态预期!Z$197:Z$235,$C67)),0)</f>
        <v>0</v>
      </c>
      <c r="AE67" s="32">
        <f>IFERROR(IF(求节点([1]基础状态预期!$D$197:$D$235,[1]基础状态预期!AA$197:AA$235,$C67)&lt;=0,0,求节点([1]基础状态预期!$D$197:$D$235,[1]基础状态预期!AA$197:AA$235,$C67)),0)</f>
        <v>0</v>
      </c>
      <c r="AF67" s="32">
        <f>IFERROR(IF(求节点([1]基础状态预期!$D$197:$D$235,[1]基础状态预期!AB$197:AB$235,$C67)&lt;=0,0,求节点([1]基础状态预期!$D$197:$D$235,[1]基础状态预期!AB$197:AB$235,$C67)),0)</f>
        <v>0</v>
      </c>
      <c r="AG67" s="32">
        <f>IFERROR(IF(求节点([1]基础状态预期!$D$197:$D$235,[1]基础状态预期!AC$197:AC$235,$C67)&lt;=0,0,求节点([1]基础状态预期!$D$197:$D$235,[1]基础状态预期!AC$197:AC$235,$C67)),0)</f>
        <v>2</v>
      </c>
      <c r="AH67" s="32">
        <f>IFERROR(IF(求节点([1]基础状态预期!$D$197:$D$235,[1]基础状态预期!AD$197:AD$235,$C67)&lt;=0,0,求节点([1]基础状态预期!$D$197:$D$235,[1]基础状态预期!AD$197:AD$235,$C67)),0)</f>
        <v>2</v>
      </c>
      <c r="AI67" s="14">
        <f t="shared" si="14"/>
        <v>0</v>
      </c>
      <c r="AJ67" s="14">
        <f t="shared" si="14"/>
        <v>0</v>
      </c>
      <c r="AK67" s="14">
        <f t="shared" si="14"/>
        <v>0</v>
      </c>
      <c r="AL67" s="14">
        <f t="shared" si="14"/>
        <v>30</v>
      </c>
      <c r="AM67" s="14">
        <f t="shared" si="14"/>
        <v>80</v>
      </c>
      <c r="AN67" s="14">
        <v>0</v>
      </c>
      <c r="AO67" s="14">
        <f>IFERROR(IF(求节点([1]各r阵容卡情况!$F$103:$F$119,[1]各r阵容卡情况!G$103:G$119,$C67)&lt;=0,0,求节点([1]各r阵容卡情况!$F$103:$F$119,[1]各r阵容卡情况!G$103:G$119,$C67)),0)</f>
        <v>0</v>
      </c>
      <c r="AP67" s="14">
        <f>IFERROR(IF(求节点([1]各r阵容卡情况!$F$103:$F$119,[1]各r阵容卡情况!H$103:H$119,$C67)&lt;=0,0,求节点([1]各r阵容卡情况!$F$103:$F$119,[1]各r阵容卡情况!H$103:H$119,$C67)),0)</f>
        <v>0</v>
      </c>
      <c r="AQ67" s="14">
        <f>IFERROR(IF(求节点([1]各r阵容卡情况!$F$103:$F$119,[1]各r阵容卡情况!I$103:I$119,$C67)&lt;=0,0,求节点([1]各r阵容卡情况!$F$103:$F$119,[1]各r阵容卡情况!I$103:I$119,$C67)),0)</f>
        <v>24</v>
      </c>
      <c r="AR67" s="14">
        <f>IFERROR(IF(求节点([1]各r阵容卡情况!$F$103:$F$119,[1]各r阵容卡情况!J$103:J$119,$C67)&lt;=0,0,求节点([1]各r阵容卡情况!$F$103:$F$119,[1]各r阵容卡情况!J$103:J$119,$C67)),0)</f>
        <v>0</v>
      </c>
      <c r="AS67" s="14">
        <v>0</v>
      </c>
      <c r="AT67" s="14">
        <f>IFERROR(IF(求节点([1]各r阵容卡情况!$F$103:$F$119,[1]各r阵容卡情况!K$103:K$119,$C67)&lt;=0,0,求节点([1]各r阵容卡情况!$F$103:$F$119,[1]各r阵容卡情况!K$103:K$119,$C67)),0)</f>
        <v>3</v>
      </c>
      <c r="AU67" s="14">
        <f>IFERROR(IF(求节点([1]各r阵容卡情况!$F$103:$F$119,[1]各r阵容卡情况!L$103:L$119,$C67)&lt;=0,0,求节点([1]各r阵容卡情况!$F$103:$F$119,[1]各r阵容卡情况!L$103:L$119,$C67)),0)</f>
        <v>6</v>
      </c>
      <c r="AV67" s="14">
        <f>IFERROR(IF(求节点([1]各r阵容卡情况!$F$103:$F$119,[1]各r阵容卡情况!M$103:M$119,$C67)&lt;=0,0,求节点([1]各r阵容卡情况!$F$103:$F$119,[1]各r阵容卡情况!M$103:M$119,$C67)),0)</f>
        <v>7.0529508354684944</v>
      </c>
      <c r="AW67" s="14">
        <f>IFERROR(IF(求节点([1]各r阵容卡情况!$F$103:$F$119,[1]各r阵容卡情况!N$103:N$119,$C67)&lt;=0,0,求节点([1]各r阵容卡情况!$F$103:$F$119,[1]各r阵容卡情况!N$103:N$119,$C67)),0)</f>
        <v>3.5299571834556875</v>
      </c>
      <c r="AX67" s="14">
        <f t="shared" si="15"/>
        <v>0</v>
      </c>
      <c r="AY67" s="14">
        <f t="shared" si="15"/>
        <v>15</v>
      </c>
      <c r="AZ67" s="14">
        <f t="shared" si="15"/>
        <v>40</v>
      </c>
      <c r="BA67" s="14">
        <f t="shared" si="15"/>
        <v>72</v>
      </c>
      <c r="BB67" s="14">
        <f t="shared" si="15"/>
        <v>74</v>
      </c>
      <c r="BC67" s="14">
        <v>0</v>
      </c>
      <c r="BD67" s="14">
        <f>IFERROR(IF(求节点([1]各r阵容卡情况!$F$103:$F$119,[1]各r阵容卡情况!S$103:S$119,$C67)&lt;=0,0,求节点([1]各r阵容卡情况!$F$103:$F$119,[1]各r阵容卡情况!S$103:S$119,$C67)),0)</f>
        <v>2.4800000000000004</v>
      </c>
      <c r="BE67" s="14">
        <f>IFERROR(IF(求节点([1]各r阵容卡情况!$F$103:$F$119,[1]各r阵容卡情况!T$103:T$119,$C67)&lt;=0,0,求节点([1]各r阵容卡情况!$F$103:$F$119,[1]各r阵容卡情况!T$103:T$119,$C67)),0)</f>
        <v>2.4800000000000004</v>
      </c>
      <c r="BF67" s="14">
        <f>IFERROR(IF(求节点([1]各r阵容卡情况!$F$103:$F$119,[1]各r阵容卡情况!U$103:U$119,$C67)&lt;=0,0,求节点([1]各r阵容卡情况!$F$103:$F$119,[1]各r阵容卡情况!U$103:U$119,$C67)),0)</f>
        <v>2.4800000000000004</v>
      </c>
      <c r="BG67" s="14">
        <f>IFERROR(IF(求节点([1]各r阵容卡情况!$F$103:$F$119,[1]各r阵容卡情况!V$103:V$119,$C67)&lt;=0,0,求节点([1]各r阵容卡情况!$F$103:$F$119,[1]各r阵容卡情况!V$103:V$119,$C67)),0)</f>
        <v>2.4800000000000004</v>
      </c>
      <c r="BH67" s="14">
        <f t="shared" si="27"/>
        <v>10</v>
      </c>
      <c r="BI67" s="14">
        <f t="shared" si="27"/>
        <v>10</v>
      </c>
      <c r="BJ67" s="14">
        <f t="shared" si="17"/>
        <v>60</v>
      </c>
      <c r="BK67" s="14">
        <f t="shared" si="28"/>
        <v>62</v>
      </c>
      <c r="BL67" s="14">
        <f t="shared" si="28"/>
        <v>62</v>
      </c>
      <c r="BM67" s="14">
        <v>0</v>
      </c>
      <c r="BN67" s="14">
        <f>IFERROR(IF(求节点([1]各r阵容卡情况!$F$103:$F$119,[1]各r阵容卡情况!AA$103:AA$119,$C67)&lt;=0,0,求节点([1]各r阵容卡情况!$F$103:$F$119,[1]各r阵容卡情况!AA$103:AA$119,$C67)),0)</f>
        <v>0</v>
      </c>
      <c r="BO67" s="14">
        <f>IFERROR(IF(求节点([1]各r阵容卡情况!$F$103:$F$119,[1]各r阵容卡情况!AB$103:AB$119,$C67)&lt;=0,0,求节点([1]各r阵容卡情况!$F$103:$F$119,[1]各r阵容卡情况!AB$103:AB$119,$C67)),0)</f>
        <v>2</v>
      </c>
      <c r="BP67" s="14">
        <f>IFERROR(IF(求节点([1]各r阵容卡情况!$F$103:$F$119,[1]各r阵容卡情况!AC$103:AC$119,$C67)&lt;=0,0,求节点([1]各r阵容卡情况!$F$103:$F$119,[1]各r阵容卡情况!AC$103:AC$119,$C67)),0)</f>
        <v>2</v>
      </c>
      <c r="BQ67" s="14">
        <f>IFERROR(IF(求节点([1]各r阵容卡情况!$F$103:$F$119,[1]各r阵容卡情况!AD$103:AD$119,$C67)&lt;=0,0,求节点([1]各r阵容卡情况!$F$103:$F$119,[1]各r阵容卡情况!AD$103:AD$119,$C67)),0)</f>
        <v>2</v>
      </c>
      <c r="BR67" s="14">
        <f t="shared" si="19"/>
        <v>0</v>
      </c>
      <c r="BS67" s="14">
        <f t="shared" si="19"/>
        <v>0</v>
      </c>
      <c r="BT67" s="14">
        <f t="shared" si="19"/>
        <v>4</v>
      </c>
      <c r="BU67" s="14">
        <f t="shared" si="19"/>
        <v>30</v>
      </c>
      <c r="BV67" s="14">
        <f t="shared" si="19"/>
        <v>80</v>
      </c>
      <c r="CH67" s="27">
        <f t="shared" si="20"/>
        <v>0</v>
      </c>
      <c r="CI67" s="27">
        <f t="shared" si="20"/>
        <v>0</v>
      </c>
      <c r="CJ67" s="27">
        <f t="shared" si="20"/>
        <v>0</v>
      </c>
      <c r="CK67" s="27">
        <f t="shared" si="20"/>
        <v>21</v>
      </c>
      <c r="CL67" s="27">
        <f t="shared" si="20"/>
        <v>0</v>
      </c>
    </row>
    <row r="68" spans="3:90" x14ac:dyDescent="0.15">
      <c r="C68" s="14">
        <v>63</v>
      </c>
      <c r="D68" s="14">
        <v>27</v>
      </c>
      <c r="E68" s="32">
        <f>IFERROR(IF(求节点([1]基础状态预期!$D$197:$D$235,[1]基础状态预期!F$197:F$235,$C68)&lt;=0,0,求节点([1]基础状态预期!$D$197:$D$235,[1]基础状态预期!F$197:F$235,$C68)),0)</f>
        <v>0</v>
      </c>
      <c r="F68" s="32">
        <f>IFERROR(IF(求节点([1]基础状态预期!$D$197:$D$235,[1]基础状态预期!G$197:G$235,$C68)&lt;=0,0,求节点([1]基础状态预期!$D$197:$D$235,[1]基础状态预期!G$197:G$235,$C68)),0)</f>
        <v>0</v>
      </c>
      <c r="G68" s="32">
        <f>IFERROR(IF(求节点([1]基础状态预期!$D$197:$D$235,[1]基础状态预期!H$197:H$235,$C68)&lt;=0,0,求节点([1]基础状态预期!$D$197:$D$235,[1]基础状态预期!H$197:H$235,$C68)),0)</f>
        <v>0</v>
      </c>
      <c r="H68" s="32">
        <f>IFERROR(IF(求节点([1]基础状态预期!$D$197:$D$235,[1]基础状态预期!I$197:I$235,$C68)&lt;=0,0,求节点([1]基础状态预期!$D$197:$D$235,[1]基础状态预期!I$197:I$235,$C68)),0)</f>
        <v>3.2193188737301268</v>
      </c>
      <c r="I68" s="32">
        <f>IFERROR(IF(求节点([1]基础状态预期!$D$197:$D$235,[1]基础状态预期!J$197:J$235,$C68)&lt;=0,0,求节点([1]基础状态预期!$D$197:$D$235,[1]基础状态预期!J$197:J$235,$C68)),0)</f>
        <v>2.7806811262698732</v>
      </c>
      <c r="J68" s="32">
        <f>IFERROR(IF(求节点([1]基础状态预期!$D$197:$D$235,[1]基础状态预期!K$197:K$235,$C68)&lt;=0,0,求节点([1]基础状态预期!$D$197:$D$235,[1]基础状态预期!K$197:K$235,$C68)),0)</f>
        <v>0</v>
      </c>
      <c r="K68" s="32">
        <f>IFERROR(IF(求节点([1]基础状态预期!$D$197:$D$235,[1]基础状态预期!L$197:L$235,$C68)&lt;=0,0,求节点([1]基础状态预期!$D$197:$D$235,[1]基础状态预期!L$197:L$235,$C68)),0)</f>
        <v>0</v>
      </c>
      <c r="L68" s="32">
        <f>IFERROR(IF(求节点([1]基础状态预期!$D$197:$D$235,[1]基础状态预期!M$197:M$235,$C68)&lt;=0,0,求节点([1]基础状态预期!$D$197:$D$235,[1]基础状态预期!M$197:M$235,$C68)),0)</f>
        <v>0</v>
      </c>
      <c r="M68" s="32">
        <f>IFERROR(IF(求节点([1]基础状态预期!$D$197:$D$235,[1]基础状态预期!N$197:N$235,$C68)&lt;=0,0,求节点([1]基础状态预期!$D$197:$D$235,[1]基础状态预期!N$197:N$235,$C68)),0)</f>
        <v>7.1418403812079658</v>
      </c>
      <c r="N68" s="32">
        <f>IFERROR(IF(求节点([1]基础状态预期!$D$197:$D$235,[1]基础状态预期!O$197:O$235,$C68)&lt;=0,0,求节点([1]基础状态预期!$D$197:$D$235,[1]基础状态预期!O$197:O$235,$C68)),0)</f>
        <v>3.8706392950739064</v>
      </c>
      <c r="O68" s="14">
        <f t="shared" si="22"/>
        <v>0</v>
      </c>
      <c r="P68" s="14">
        <f t="shared" si="23"/>
        <v>6</v>
      </c>
      <c r="Q68" s="14">
        <f t="shared" si="24"/>
        <v>10</v>
      </c>
      <c r="R68" s="14">
        <f t="shared" si="25"/>
        <v>72</v>
      </c>
      <c r="S68" s="14">
        <f t="shared" si="26"/>
        <v>74</v>
      </c>
      <c r="T68" s="32">
        <f>IFERROR(IF(求节点([1]基础状态预期!$D$197:$D$235,[1]基础状态预期!P$197:P$235,$C68)&lt;=0,0,求节点([1]基础状态预期!$D$197:$D$235,[1]基础状态预期!P$197:P$235,$C68)),0)</f>
        <v>0</v>
      </c>
      <c r="U68" s="32">
        <f>IFERROR(IF(求节点([1]基础状态预期!$D$197:$D$235,[1]基础状态预期!Q$197:Q$235,$C68)&lt;=0,0,求节点([1]基础状态预期!$D$197:$D$235,[1]基础状态预期!Q$197:Q$235,$C68)),0)</f>
        <v>0</v>
      </c>
      <c r="V68" s="32">
        <f>IFERROR(IF(求节点([1]基础状态预期!$D$197:$D$235,[1]基础状态预期!R$197:R$235,$C68)&lt;=0,0,求节点([1]基础状态预期!$D$197:$D$235,[1]基础状态预期!R$197:R$235,$C68)),0)</f>
        <v>0</v>
      </c>
      <c r="W68" s="32">
        <f>IFERROR(IF(求节点([1]基础状态预期!$D$197:$D$235,[1]基础状态预期!S$197:S$235,$C68)&lt;=0,0,求节点([1]基础状态预期!$D$197:$D$235,[1]基础状态预期!S$197:S$235,$C68)),0)</f>
        <v>2.52</v>
      </c>
      <c r="X68" s="32">
        <f>IFERROR(IF(求节点([1]基础状态预期!$D$197:$D$235,[1]基础状态预期!T$197:T$235,$C68)&lt;=0,0,求节点([1]基础状态预期!$D$197:$D$235,[1]基础状态预期!T$197:T$235,$C68)),0)</f>
        <v>2.52</v>
      </c>
      <c r="Y68" s="32">
        <f>IFERROR(IF(求节点([1]基础状态预期!$D$197:$D$235,[1]基础状态预期!U$197:U$235,$C68)&lt;=0,0,求节点([1]基础状态预期!$D$197:$D$235,[1]基础状态预期!U$197:U$235,$C68)),0)</f>
        <v>0</v>
      </c>
      <c r="Z68" s="32">
        <f>IFERROR(IF(求节点([1]基础状态预期!$D$197:$D$235,[1]基础状态预期!V$197:V$235,$C68)&lt;=0,0,求节点([1]基础状态预期!$D$197:$D$235,[1]基础状态预期!V$197:V$235,$C68)),0)</f>
        <v>0</v>
      </c>
      <c r="AA68" s="32">
        <f>IFERROR(IF(求节点([1]基础状态预期!$D$197:$D$235,[1]基础状态预期!W$197:W$235,$C68)&lt;=0,0,求节点([1]基础状态预期!$D$197:$D$235,[1]基础状态预期!W$197:W$235,$C68)),0)</f>
        <v>0</v>
      </c>
      <c r="AB68" s="32">
        <f>IFERROR(IF(求节点([1]基础状态预期!$D$197:$D$235,[1]基础状态预期!X$197:X$235,$C68)&lt;=0,0,求节点([1]基础状态预期!$D$197:$D$235,[1]基础状态预期!X$197:X$235,$C68)),0)</f>
        <v>126</v>
      </c>
      <c r="AC68" s="32">
        <f>IFERROR(IF(求节点([1]基础状态预期!$D$197:$D$235,[1]基础状态预期!Y$197:Y$235,$C68)&lt;=0,0,求节点([1]基础状态预期!$D$197:$D$235,[1]基础状态预期!Y$197:Y$235,$C68)),0)</f>
        <v>126</v>
      </c>
      <c r="AD68" s="32">
        <f>IFERROR(IF(求节点([1]基础状态预期!$D$197:$D$235,[1]基础状态预期!Z$197:Z$235,$C68)&lt;=0,0,求节点([1]基础状态预期!$D$197:$D$235,[1]基础状态预期!Z$197:Z$235,$C68)),0)</f>
        <v>0</v>
      </c>
      <c r="AE68" s="32">
        <f>IFERROR(IF(求节点([1]基础状态预期!$D$197:$D$235,[1]基础状态预期!AA$197:AA$235,$C68)&lt;=0,0,求节点([1]基础状态预期!$D$197:$D$235,[1]基础状态预期!AA$197:AA$235,$C68)),0)</f>
        <v>0</v>
      </c>
      <c r="AF68" s="32">
        <f>IFERROR(IF(求节点([1]基础状态预期!$D$197:$D$235,[1]基础状态预期!AB$197:AB$235,$C68)&lt;=0,0,求节点([1]基础状态预期!$D$197:$D$235,[1]基础状态预期!AB$197:AB$235,$C68)),0)</f>
        <v>0</v>
      </c>
      <c r="AG68" s="32">
        <f>IFERROR(IF(求节点([1]基础状态预期!$D$197:$D$235,[1]基础状态预期!AC$197:AC$235,$C68)&lt;=0,0,求节点([1]基础状态预期!$D$197:$D$235,[1]基础状态预期!AC$197:AC$235,$C68)),0)</f>
        <v>2</v>
      </c>
      <c r="AH68" s="32">
        <f>IFERROR(IF(求节点([1]基础状态预期!$D$197:$D$235,[1]基础状态预期!AD$197:AD$235,$C68)&lt;=0,0,求节点([1]基础状态预期!$D$197:$D$235,[1]基础状态预期!AD$197:AD$235,$C68)),0)</f>
        <v>2</v>
      </c>
      <c r="AI68" s="14">
        <f t="shared" si="14"/>
        <v>0</v>
      </c>
      <c r="AJ68" s="14">
        <f t="shared" si="14"/>
        <v>0</v>
      </c>
      <c r="AK68" s="14">
        <f t="shared" si="14"/>
        <v>0</v>
      </c>
      <c r="AL68" s="14">
        <f t="shared" si="14"/>
        <v>30</v>
      </c>
      <c r="AM68" s="14">
        <f t="shared" si="14"/>
        <v>80</v>
      </c>
      <c r="AN68" s="14">
        <v>0</v>
      </c>
      <c r="AO68" s="14">
        <f>IFERROR(IF(求节点([1]各r阵容卡情况!$F$103:$F$119,[1]各r阵容卡情况!G$103:G$119,$C68)&lt;=0,0,求节点([1]各r阵容卡情况!$F$103:$F$119,[1]各r阵容卡情况!G$103:G$119,$C68)),0)</f>
        <v>0</v>
      </c>
      <c r="AP68" s="14">
        <f>IFERROR(IF(求节点([1]各r阵容卡情况!$F$103:$F$119,[1]各r阵容卡情况!H$103:H$119,$C68)&lt;=0,0,求节点([1]各r阵容卡情况!$F$103:$F$119,[1]各r阵容卡情况!H$103:H$119,$C68)),0)</f>
        <v>0</v>
      </c>
      <c r="AQ68" s="14">
        <f>IFERROR(IF(求节点([1]各r阵容卡情况!$F$103:$F$119,[1]各r阵容卡情况!I$103:I$119,$C68)&lt;=0,0,求节点([1]各r阵容卡情况!$F$103:$F$119,[1]各r阵容卡情况!I$103:I$119,$C68)),0)</f>
        <v>24</v>
      </c>
      <c r="AR68" s="14">
        <f>IFERROR(IF(求节点([1]各r阵容卡情况!$F$103:$F$119,[1]各r阵容卡情况!J$103:J$119,$C68)&lt;=0,0,求节点([1]各r阵容卡情况!$F$103:$F$119,[1]各r阵容卡情况!J$103:J$119,$C68)),0)</f>
        <v>0</v>
      </c>
      <c r="AS68" s="14">
        <v>0</v>
      </c>
      <c r="AT68" s="14">
        <f>IFERROR(IF(求节点([1]各r阵容卡情况!$F$103:$F$119,[1]各r阵容卡情况!K$103:K$119,$C68)&lt;=0,0,求节点([1]各r阵容卡情况!$F$103:$F$119,[1]各r阵容卡情况!K$103:K$119,$C68)),0)</f>
        <v>3</v>
      </c>
      <c r="AU68" s="14">
        <f>IFERROR(IF(求节点([1]各r阵容卡情况!$F$103:$F$119,[1]各r阵容卡情况!L$103:L$119,$C68)&lt;=0,0,求节点([1]各r阵容卡情况!$F$103:$F$119,[1]各r阵容卡情况!L$103:L$119,$C68)),0)</f>
        <v>6</v>
      </c>
      <c r="AV68" s="14">
        <f>IFERROR(IF(求节点([1]各r阵容卡情况!$F$103:$F$119,[1]各r阵容卡情况!M$103:M$119,$C68)&lt;=0,0,求节点([1]各r阵容卡情况!$F$103:$F$119,[1]各r阵容卡情况!M$103:M$119,$C68)),0)</f>
        <v>7.1418403812079658</v>
      </c>
      <c r="AW68" s="14">
        <f>IFERROR(IF(求节点([1]各r阵容卡情况!$F$103:$F$119,[1]各r阵容卡情况!N$103:N$119,$C68)&lt;=0,0,求节点([1]各r阵容卡情况!$F$103:$F$119,[1]各r阵容卡情况!N$103:N$119,$C68)),0)</f>
        <v>3.8706392950739064</v>
      </c>
      <c r="AX68" s="14">
        <f t="shared" si="15"/>
        <v>0</v>
      </c>
      <c r="AY68" s="14">
        <f t="shared" si="15"/>
        <v>15</v>
      </c>
      <c r="AZ68" s="14">
        <f t="shared" si="15"/>
        <v>40</v>
      </c>
      <c r="BA68" s="14">
        <f t="shared" si="15"/>
        <v>72</v>
      </c>
      <c r="BB68" s="14">
        <f t="shared" si="15"/>
        <v>74</v>
      </c>
      <c r="BC68" s="14">
        <v>0</v>
      </c>
      <c r="BD68" s="14">
        <f>IFERROR(IF(求节点([1]各r阵容卡情况!$F$103:$F$119,[1]各r阵容卡情况!S$103:S$119,$C68)&lt;=0,0,求节点([1]各r阵容卡情况!$F$103:$F$119,[1]各r阵容卡情况!S$103:S$119,$C68)),0)</f>
        <v>2.52</v>
      </c>
      <c r="BE68" s="14">
        <f>IFERROR(IF(求节点([1]各r阵容卡情况!$F$103:$F$119,[1]各r阵容卡情况!T$103:T$119,$C68)&lt;=0,0,求节点([1]各r阵容卡情况!$F$103:$F$119,[1]各r阵容卡情况!T$103:T$119,$C68)),0)</f>
        <v>2.52</v>
      </c>
      <c r="BF68" s="14">
        <f>IFERROR(IF(求节点([1]各r阵容卡情况!$F$103:$F$119,[1]各r阵容卡情况!U$103:U$119,$C68)&lt;=0,0,求节点([1]各r阵容卡情况!$F$103:$F$119,[1]各r阵容卡情况!U$103:U$119,$C68)),0)</f>
        <v>2.52</v>
      </c>
      <c r="BG68" s="14">
        <f>IFERROR(IF(求节点([1]各r阵容卡情况!$F$103:$F$119,[1]各r阵容卡情况!V$103:V$119,$C68)&lt;=0,0,求节点([1]各r阵容卡情况!$F$103:$F$119,[1]各r阵容卡情况!V$103:V$119,$C68)),0)</f>
        <v>2.52</v>
      </c>
      <c r="BH68" s="14">
        <f t="shared" si="27"/>
        <v>10</v>
      </c>
      <c r="BI68" s="14">
        <f t="shared" si="27"/>
        <v>10</v>
      </c>
      <c r="BJ68" s="14">
        <f t="shared" si="17"/>
        <v>60</v>
      </c>
      <c r="BK68" s="14">
        <f t="shared" si="28"/>
        <v>63</v>
      </c>
      <c r="BL68" s="14">
        <f t="shared" si="28"/>
        <v>63</v>
      </c>
      <c r="BM68" s="14">
        <v>0</v>
      </c>
      <c r="BN68" s="14">
        <f>IFERROR(IF(求节点([1]各r阵容卡情况!$F$103:$F$119,[1]各r阵容卡情况!AA$103:AA$119,$C68)&lt;=0,0,求节点([1]各r阵容卡情况!$F$103:$F$119,[1]各r阵容卡情况!AA$103:AA$119,$C68)),0)</f>
        <v>0</v>
      </c>
      <c r="BO68" s="14">
        <f>IFERROR(IF(求节点([1]各r阵容卡情况!$F$103:$F$119,[1]各r阵容卡情况!AB$103:AB$119,$C68)&lt;=0,0,求节点([1]各r阵容卡情况!$F$103:$F$119,[1]各r阵容卡情况!AB$103:AB$119,$C68)),0)</f>
        <v>2</v>
      </c>
      <c r="BP68" s="14">
        <f>IFERROR(IF(求节点([1]各r阵容卡情况!$F$103:$F$119,[1]各r阵容卡情况!AC$103:AC$119,$C68)&lt;=0,0,求节点([1]各r阵容卡情况!$F$103:$F$119,[1]各r阵容卡情况!AC$103:AC$119,$C68)),0)</f>
        <v>2</v>
      </c>
      <c r="BQ68" s="14">
        <f>IFERROR(IF(求节点([1]各r阵容卡情况!$F$103:$F$119,[1]各r阵容卡情况!AD$103:AD$119,$C68)&lt;=0,0,求节点([1]各r阵容卡情况!$F$103:$F$119,[1]各r阵容卡情况!AD$103:AD$119,$C68)),0)</f>
        <v>2</v>
      </c>
      <c r="BR68" s="14">
        <f t="shared" si="19"/>
        <v>0</v>
      </c>
      <c r="BS68" s="14">
        <f t="shared" si="19"/>
        <v>0</v>
      </c>
      <c r="BT68" s="14">
        <f t="shared" si="19"/>
        <v>4</v>
      </c>
      <c r="BU68" s="14">
        <f t="shared" si="19"/>
        <v>30</v>
      </c>
      <c r="BV68" s="14">
        <f t="shared" si="19"/>
        <v>80</v>
      </c>
      <c r="CH68" s="27">
        <f t="shared" si="20"/>
        <v>0</v>
      </c>
      <c r="CI68" s="27">
        <f t="shared" si="20"/>
        <v>0</v>
      </c>
      <c r="CJ68" s="27">
        <f t="shared" si="20"/>
        <v>0</v>
      </c>
      <c r="CK68" s="27">
        <f t="shared" si="20"/>
        <v>21</v>
      </c>
      <c r="CL68" s="27">
        <f t="shared" si="20"/>
        <v>0</v>
      </c>
    </row>
    <row r="69" spans="3:90" x14ac:dyDescent="0.15">
      <c r="C69" s="14">
        <v>64</v>
      </c>
      <c r="D69" s="14">
        <v>27</v>
      </c>
      <c r="E69" s="32">
        <f>IFERROR(IF(求节点([1]基础状态预期!$D$197:$D$235,[1]基础状态预期!F$197:F$235,$C69)&lt;=0,0,求节点([1]基础状态预期!$D$197:$D$235,[1]基础状态预期!F$197:F$235,$C69)),0)</f>
        <v>0</v>
      </c>
      <c r="F69" s="32">
        <f>IFERROR(IF(求节点([1]基础状态预期!$D$197:$D$235,[1]基础状态预期!G$197:G$235,$C69)&lt;=0,0,求节点([1]基础状态预期!$D$197:$D$235,[1]基础状态预期!G$197:G$235,$C69)),0)</f>
        <v>0</v>
      </c>
      <c r="G69" s="32">
        <f>IFERROR(IF(求节点([1]基础状态预期!$D$197:$D$235,[1]基础状态预期!H$197:H$235,$C69)&lt;=0,0,求节点([1]基础状态预期!$D$197:$D$235,[1]基础状态预期!H$197:H$235,$C69)),0)</f>
        <v>0</v>
      </c>
      <c r="H69" s="32">
        <f>IFERROR(IF(求节点([1]基础状态预期!$D$197:$D$235,[1]基础状态预期!I$197:I$235,$C69)&lt;=0,0,求节点([1]基础状态预期!$D$197:$D$235,[1]基础状态预期!I$197:I$235,$C69)),0)</f>
        <v>3.0434507355115823</v>
      </c>
      <c r="I69" s="32">
        <f>IFERROR(IF(求节点([1]基础状态预期!$D$197:$D$235,[1]基础状态预期!J$197:J$235,$C69)&lt;=0,0,求节点([1]基础状态预期!$D$197:$D$235,[1]基础状态预期!J$197:J$235,$C69)),0)</f>
        <v>2.9565492644884177</v>
      </c>
      <c r="J69" s="32">
        <f>IFERROR(IF(求节点([1]基础状态预期!$D$197:$D$235,[1]基础状态预期!K$197:K$235,$C69)&lt;=0,0,求节点([1]基础状态预期!$D$197:$D$235,[1]基础状态预期!K$197:K$235,$C69)),0)</f>
        <v>0</v>
      </c>
      <c r="K69" s="32">
        <f>IFERROR(IF(求节点([1]基础状态预期!$D$197:$D$235,[1]基础状态预期!L$197:L$235,$C69)&lt;=0,0,求节点([1]基础状态预期!$D$197:$D$235,[1]基础状态预期!L$197:L$235,$C69)),0)</f>
        <v>0</v>
      </c>
      <c r="L69" s="32">
        <f>IFERROR(IF(求节点([1]基础状态预期!$D$197:$D$235,[1]基础状态预期!M$197:M$235,$C69)&lt;=0,0,求节点([1]基础状态预期!$D$197:$D$235,[1]基础状态预期!M$197:M$235,$C69)),0)</f>
        <v>0</v>
      </c>
      <c r="M69" s="32">
        <f>IFERROR(IF(求节点([1]基础状态预期!$D$197:$D$235,[1]基础状态预期!N$197:N$235,$C69)&lt;=0,0,求节点([1]基础状态预期!$D$197:$D$235,[1]基础状态预期!N$197:N$235,$C69)),0)</f>
        <v>7.2307299269474372</v>
      </c>
      <c r="N69" s="32">
        <f>IFERROR(IF(求节点([1]基础状态预期!$D$197:$D$235,[1]基础状态预期!O$197:O$235,$C69)&lt;=0,0,求节点([1]基础状态预期!$D$197:$D$235,[1]基础状态预期!O$197:O$235,$C69)),0)</f>
        <v>4.2113214066921252</v>
      </c>
      <c r="O69" s="14">
        <f t="shared" si="22"/>
        <v>0</v>
      </c>
      <c r="P69" s="14">
        <f t="shared" si="23"/>
        <v>6</v>
      </c>
      <c r="Q69" s="14">
        <f t="shared" si="24"/>
        <v>10</v>
      </c>
      <c r="R69" s="14">
        <f t="shared" si="25"/>
        <v>72</v>
      </c>
      <c r="S69" s="14">
        <f t="shared" si="26"/>
        <v>82</v>
      </c>
      <c r="T69" s="32">
        <f>IFERROR(IF(求节点([1]基础状态预期!$D$197:$D$235,[1]基础状态预期!P$197:P$235,$C69)&lt;=0,0,求节点([1]基础状态预期!$D$197:$D$235,[1]基础状态预期!P$197:P$235,$C69)),0)</f>
        <v>0</v>
      </c>
      <c r="U69" s="32">
        <f>IFERROR(IF(求节点([1]基础状态预期!$D$197:$D$235,[1]基础状态预期!Q$197:Q$235,$C69)&lt;=0,0,求节点([1]基础状态预期!$D$197:$D$235,[1]基础状态预期!Q$197:Q$235,$C69)),0)</f>
        <v>0</v>
      </c>
      <c r="V69" s="32">
        <f>IFERROR(IF(求节点([1]基础状态预期!$D$197:$D$235,[1]基础状态预期!R$197:R$235,$C69)&lt;=0,0,求节点([1]基础状态预期!$D$197:$D$235,[1]基础状态预期!R$197:R$235,$C69)),0)</f>
        <v>0</v>
      </c>
      <c r="W69" s="32">
        <f>IFERROR(IF(求节点([1]基础状态预期!$D$197:$D$235,[1]基础状态预期!S$197:S$235,$C69)&lt;=0,0,求节点([1]基础状态预期!$D$197:$D$235,[1]基础状态预期!S$197:S$235,$C69)),0)</f>
        <v>2.56</v>
      </c>
      <c r="X69" s="32">
        <f>IFERROR(IF(求节点([1]基础状态预期!$D$197:$D$235,[1]基础状态预期!T$197:T$235,$C69)&lt;=0,0,求节点([1]基础状态预期!$D$197:$D$235,[1]基础状态预期!T$197:T$235,$C69)),0)</f>
        <v>2.56</v>
      </c>
      <c r="Y69" s="32">
        <f>IFERROR(IF(求节点([1]基础状态预期!$D$197:$D$235,[1]基础状态预期!U$197:U$235,$C69)&lt;=0,0,求节点([1]基础状态预期!$D$197:$D$235,[1]基础状态预期!U$197:U$235,$C69)),0)</f>
        <v>0</v>
      </c>
      <c r="Z69" s="32">
        <f>IFERROR(IF(求节点([1]基础状态预期!$D$197:$D$235,[1]基础状态预期!V$197:V$235,$C69)&lt;=0,0,求节点([1]基础状态预期!$D$197:$D$235,[1]基础状态预期!V$197:V$235,$C69)),0)</f>
        <v>0</v>
      </c>
      <c r="AA69" s="32">
        <f>IFERROR(IF(求节点([1]基础状态预期!$D$197:$D$235,[1]基础状态预期!W$197:W$235,$C69)&lt;=0,0,求节点([1]基础状态预期!$D$197:$D$235,[1]基础状态预期!W$197:W$235,$C69)),0)</f>
        <v>0</v>
      </c>
      <c r="AB69" s="32">
        <f>IFERROR(IF(求节点([1]基础状态预期!$D$197:$D$235,[1]基础状态预期!X$197:X$235,$C69)&lt;=0,0,求节点([1]基础状态预期!$D$197:$D$235,[1]基础状态预期!X$197:X$235,$C69)),0)</f>
        <v>128</v>
      </c>
      <c r="AC69" s="32">
        <f>IFERROR(IF(求节点([1]基础状态预期!$D$197:$D$235,[1]基础状态预期!Y$197:Y$235,$C69)&lt;=0,0,求节点([1]基础状态预期!$D$197:$D$235,[1]基础状态预期!Y$197:Y$235,$C69)),0)</f>
        <v>128</v>
      </c>
      <c r="AD69" s="32">
        <f>IFERROR(IF(求节点([1]基础状态预期!$D$197:$D$235,[1]基础状态预期!Z$197:Z$235,$C69)&lt;=0,0,求节点([1]基础状态预期!$D$197:$D$235,[1]基础状态预期!Z$197:Z$235,$C69)),0)</f>
        <v>0</v>
      </c>
      <c r="AE69" s="32">
        <f>IFERROR(IF(求节点([1]基础状态预期!$D$197:$D$235,[1]基础状态预期!AA$197:AA$235,$C69)&lt;=0,0,求节点([1]基础状态预期!$D$197:$D$235,[1]基础状态预期!AA$197:AA$235,$C69)),0)</f>
        <v>0</v>
      </c>
      <c r="AF69" s="32">
        <f>IFERROR(IF(求节点([1]基础状态预期!$D$197:$D$235,[1]基础状态预期!AB$197:AB$235,$C69)&lt;=0,0,求节点([1]基础状态预期!$D$197:$D$235,[1]基础状态预期!AB$197:AB$235,$C69)),0)</f>
        <v>0</v>
      </c>
      <c r="AG69" s="32">
        <f>IFERROR(IF(求节点([1]基础状态预期!$D$197:$D$235,[1]基础状态预期!AC$197:AC$235,$C69)&lt;=0,0,求节点([1]基础状态预期!$D$197:$D$235,[1]基础状态预期!AC$197:AC$235,$C69)),0)</f>
        <v>2</v>
      </c>
      <c r="AH69" s="32">
        <f>IFERROR(IF(求节点([1]基础状态预期!$D$197:$D$235,[1]基础状态预期!AD$197:AD$235,$C69)&lt;=0,0,求节点([1]基础状态预期!$D$197:$D$235,[1]基础状态预期!AD$197:AD$235,$C69)),0)</f>
        <v>2</v>
      </c>
      <c r="AI69" s="14">
        <f t="shared" si="14"/>
        <v>0</v>
      </c>
      <c r="AJ69" s="14">
        <f t="shared" si="14"/>
        <v>0</v>
      </c>
      <c r="AK69" s="14">
        <f t="shared" si="14"/>
        <v>0</v>
      </c>
      <c r="AL69" s="14">
        <f t="shared" si="14"/>
        <v>30</v>
      </c>
      <c r="AM69" s="14">
        <f t="shared" si="14"/>
        <v>80</v>
      </c>
      <c r="AN69" s="14">
        <v>0</v>
      </c>
      <c r="AO69" s="14">
        <f>IFERROR(IF(求节点([1]各r阵容卡情况!$F$103:$F$119,[1]各r阵容卡情况!G$103:G$119,$C69)&lt;=0,0,求节点([1]各r阵容卡情况!$F$103:$F$119,[1]各r阵容卡情况!G$103:G$119,$C69)),0)</f>
        <v>0</v>
      </c>
      <c r="AP69" s="14">
        <f>IFERROR(IF(求节点([1]各r阵容卡情况!$F$103:$F$119,[1]各r阵容卡情况!H$103:H$119,$C69)&lt;=0,0,求节点([1]各r阵容卡情况!$F$103:$F$119,[1]各r阵容卡情况!H$103:H$119,$C69)),0)</f>
        <v>0</v>
      </c>
      <c r="AQ69" s="14">
        <f>IFERROR(IF(求节点([1]各r阵容卡情况!$F$103:$F$119,[1]各r阵容卡情况!I$103:I$119,$C69)&lt;=0,0,求节点([1]各r阵容卡情况!$F$103:$F$119,[1]各r阵容卡情况!I$103:I$119,$C69)),0)</f>
        <v>24</v>
      </c>
      <c r="AR69" s="14">
        <f>IFERROR(IF(求节点([1]各r阵容卡情况!$F$103:$F$119,[1]各r阵容卡情况!J$103:J$119,$C69)&lt;=0,0,求节点([1]各r阵容卡情况!$F$103:$F$119,[1]各r阵容卡情况!J$103:J$119,$C69)),0)</f>
        <v>0</v>
      </c>
      <c r="AS69" s="14">
        <v>0</v>
      </c>
      <c r="AT69" s="14">
        <f>IFERROR(IF(求节点([1]各r阵容卡情况!$F$103:$F$119,[1]各r阵容卡情况!K$103:K$119,$C69)&lt;=0,0,求节点([1]各r阵容卡情况!$F$103:$F$119,[1]各r阵容卡情况!K$103:K$119,$C69)),0)</f>
        <v>3</v>
      </c>
      <c r="AU69" s="14">
        <f>IFERROR(IF(求节点([1]各r阵容卡情况!$F$103:$F$119,[1]各r阵容卡情况!L$103:L$119,$C69)&lt;=0,0,求节点([1]各r阵容卡情况!$F$103:$F$119,[1]各r阵容卡情况!L$103:L$119,$C69)),0)</f>
        <v>6</v>
      </c>
      <c r="AV69" s="14">
        <f>IFERROR(IF(求节点([1]各r阵容卡情况!$F$103:$F$119,[1]各r阵容卡情况!M$103:M$119,$C69)&lt;=0,0,求节点([1]各r阵容卡情况!$F$103:$F$119,[1]各r阵容卡情况!M$103:M$119,$C69)),0)</f>
        <v>7.2307299269474372</v>
      </c>
      <c r="AW69" s="14">
        <f>IFERROR(IF(求节点([1]各r阵容卡情况!$F$103:$F$119,[1]各r阵容卡情况!N$103:N$119,$C69)&lt;=0,0,求节点([1]各r阵容卡情况!$F$103:$F$119,[1]各r阵容卡情况!N$103:N$119,$C69)),0)</f>
        <v>4.2113214066921252</v>
      </c>
      <c r="AX69" s="14">
        <f t="shared" si="15"/>
        <v>0</v>
      </c>
      <c r="AY69" s="14">
        <f t="shared" si="15"/>
        <v>15</v>
      </c>
      <c r="AZ69" s="14">
        <f t="shared" si="15"/>
        <v>40</v>
      </c>
      <c r="BA69" s="14">
        <f t="shared" si="15"/>
        <v>72</v>
      </c>
      <c r="BB69" s="14">
        <f t="shared" si="15"/>
        <v>82</v>
      </c>
      <c r="BC69" s="14">
        <v>0</v>
      </c>
      <c r="BD69" s="14">
        <f>IFERROR(IF(求节点([1]各r阵容卡情况!$F$103:$F$119,[1]各r阵容卡情况!S$103:S$119,$C69)&lt;=0,0,求节点([1]各r阵容卡情况!$F$103:$F$119,[1]各r阵容卡情况!S$103:S$119,$C69)),0)</f>
        <v>2.56</v>
      </c>
      <c r="BE69" s="14">
        <f>IFERROR(IF(求节点([1]各r阵容卡情况!$F$103:$F$119,[1]各r阵容卡情况!T$103:T$119,$C69)&lt;=0,0,求节点([1]各r阵容卡情况!$F$103:$F$119,[1]各r阵容卡情况!T$103:T$119,$C69)),0)</f>
        <v>2.56</v>
      </c>
      <c r="BF69" s="14">
        <f>IFERROR(IF(求节点([1]各r阵容卡情况!$F$103:$F$119,[1]各r阵容卡情况!U$103:U$119,$C69)&lt;=0,0,求节点([1]各r阵容卡情况!$F$103:$F$119,[1]各r阵容卡情况!U$103:U$119,$C69)),0)</f>
        <v>2.56</v>
      </c>
      <c r="BG69" s="14">
        <f>IFERROR(IF(求节点([1]各r阵容卡情况!$F$103:$F$119,[1]各r阵容卡情况!V$103:V$119,$C69)&lt;=0,0,求节点([1]各r阵容卡情况!$F$103:$F$119,[1]各r阵容卡情况!V$103:V$119,$C69)),0)</f>
        <v>2.56</v>
      </c>
      <c r="BH69" s="14">
        <f t="shared" si="27"/>
        <v>10</v>
      </c>
      <c r="BI69" s="14">
        <f t="shared" si="27"/>
        <v>10</v>
      </c>
      <c r="BJ69" s="14">
        <f t="shared" si="17"/>
        <v>60</v>
      </c>
      <c r="BK69" s="14">
        <f t="shared" si="28"/>
        <v>64</v>
      </c>
      <c r="BL69" s="14">
        <f t="shared" si="28"/>
        <v>64</v>
      </c>
      <c r="BM69" s="14">
        <v>0</v>
      </c>
      <c r="BN69" s="14">
        <f>IFERROR(IF(求节点([1]各r阵容卡情况!$F$103:$F$119,[1]各r阵容卡情况!AA$103:AA$119,$C69)&lt;=0,0,求节点([1]各r阵容卡情况!$F$103:$F$119,[1]各r阵容卡情况!AA$103:AA$119,$C69)),0)</f>
        <v>0</v>
      </c>
      <c r="BO69" s="14">
        <f>IFERROR(IF(求节点([1]各r阵容卡情况!$F$103:$F$119,[1]各r阵容卡情况!AB$103:AB$119,$C69)&lt;=0,0,求节点([1]各r阵容卡情况!$F$103:$F$119,[1]各r阵容卡情况!AB$103:AB$119,$C69)),0)</f>
        <v>2</v>
      </c>
      <c r="BP69" s="14">
        <f>IFERROR(IF(求节点([1]各r阵容卡情况!$F$103:$F$119,[1]各r阵容卡情况!AC$103:AC$119,$C69)&lt;=0,0,求节点([1]各r阵容卡情况!$F$103:$F$119,[1]各r阵容卡情况!AC$103:AC$119,$C69)),0)</f>
        <v>2</v>
      </c>
      <c r="BQ69" s="14">
        <f>IFERROR(IF(求节点([1]各r阵容卡情况!$F$103:$F$119,[1]各r阵容卡情况!AD$103:AD$119,$C69)&lt;=0,0,求节点([1]各r阵容卡情况!$F$103:$F$119,[1]各r阵容卡情况!AD$103:AD$119,$C69)),0)</f>
        <v>2</v>
      </c>
      <c r="BR69" s="14">
        <f t="shared" si="19"/>
        <v>0</v>
      </c>
      <c r="BS69" s="14">
        <f t="shared" si="19"/>
        <v>0</v>
      </c>
      <c r="BT69" s="14">
        <f t="shared" si="19"/>
        <v>4</v>
      </c>
      <c r="BU69" s="14">
        <f t="shared" si="19"/>
        <v>30</v>
      </c>
      <c r="BV69" s="14">
        <f t="shared" si="19"/>
        <v>80</v>
      </c>
      <c r="CH69" s="27">
        <f t="shared" si="20"/>
        <v>0</v>
      </c>
      <c r="CI69" s="27">
        <f t="shared" si="20"/>
        <v>0</v>
      </c>
      <c r="CJ69" s="27">
        <f t="shared" si="20"/>
        <v>0</v>
      </c>
      <c r="CK69" s="27">
        <f t="shared" si="20"/>
        <v>21</v>
      </c>
      <c r="CL69" s="27">
        <f t="shared" si="20"/>
        <v>0</v>
      </c>
    </row>
    <row r="70" spans="3:90" x14ac:dyDescent="0.15">
      <c r="C70" s="14">
        <v>65</v>
      </c>
      <c r="D70" s="14">
        <v>28</v>
      </c>
      <c r="E70" s="32">
        <f>IFERROR(IF(求节点([1]基础状态预期!$D$197:$D$235,[1]基础状态预期!F$197:F$235,$C70)&lt;=0,0,求节点([1]基础状态预期!$D$197:$D$235,[1]基础状态预期!F$197:F$235,$C70)),0)</f>
        <v>0</v>
      </c>
      <c r="F70" s="32">
        <f>IFERROR(IF(求节点([1]基础状态预期!$D$197:$D$235,[1]基础状态预期!G$197:G$235,$C70)&lt;=0,0,求节点([1]基础状态预期!$D$197:$D$235,[1]基础状态预期!G$197:G$235,$C70)),0)</f>
        <v>0</v>
      </c>
      <c r="G70" s="32">
        <f>IFERROR(IF(求节点([1]基础状态预期!$D$197:$D$235,[1]基础状态预期!H$197:H$235,$C70)&lt;=0,0,求节点([1]基础状态预期!$D$197:$D$235,[1]基础状态预期!H$197:H$235,$C70)),0)</f>
        <v>0</v>
      </c>
      <c r="H70" s="32">
        <f>IFERROR(IF(求节点([1]基础状态预期!$D$197:$D$235,[1]基础状态预期!I$197:I$235,$C70)&lt;=0,0,求节点([1]基础状态预期!$D$197:$D$235,[1]基础状态预期!I$197:I$235,$C70)),0)</f>
        <v>2.8237223142795163</v>
      </c>
      <c r="I70" s="32">
        <f>IFERROR(IF(求节点([1]基础状态预期!$D$197:$D$235,[1]基础状态预期!J$197:J$235,$C70)&lt;=0,0,求节点([1]基础状态预期!$D$197:$D$235,[1]基础状态预期!J$197:J$235,$C70)),0)</f>
        <v>3.1762776857204837</v>
      </c>
      <c r="J70" s="32">
        <f>IFERROR(IF(求节点([1]基础状态预期!$D$197:$D$235,[1]基础状态预期!K$197:K$235,$C70)&lt;=0,0,求节点([1]基础状态预期!$D$197:$D$235,[1]基础状态预期!K$197:K$235,$C70)),0)</f>
        <v>0</v>
      </c>
      <c r="K70" s="32">
        <f>IFERROR(IF(求节点([1]基础状态预期!$D$197:$D$235,[1]基础状态预期!L$197:L$235,$C70)&lt;=0,0,求节点([1]基础状态预期!$D$197:$D$235,[1]基础状态预期!L$197:L$235,$C70)),0)</f>
        <v>0</v>
      </c>
      <c r="L70" s="32">
        <f>IFERROR(IF(求节点([1]基础状态预期!$D$197:$D$235,[1]基础状态预期!M$197:M$235,$C70)&lt;=0,0,求节点([1]基础状态预期!$D$197:$D$235,[1]基础状态预期!M$197:M$235,$C70)),0)</f>
        <v>0</v>
      </c>
      <c r="M70" s="32">
        <f>IFERROR(IF(求节点([1]基础状态预期!$D$197:$D$235,[1]基础状态预期!N$197:N$235,$C70)&lt;=0,0,求节点([1]基础状态预期!$D$197:$D$235,[1]基础状态预期!N$197:N$235,$C70)),0)</f>
        <v>7.3299898985878844</v>
      </c>
      <c r="N70" s="32">
        <f>IFERROR(IF(求节点([1]基础状态预期!$D$197:$D$235,[1]基础状态预期!O$197:O$235,$C70)&lt;=0,0,求节点([1]基础状态预期!$D$197:$D$235,[1]基础状态预期!O$197:O$235,$C70)),0)</f>
        <v>4.4301755400597322</v>
      </c>
      <c r="O70" s="14">
        <f t="shared" ref="O70:O105" si="29">INDEX($CA$5:$CE$12,MATCH(J70,$BZ$5:$BZ$12,1),MATCH(O$5,$CA$4:$CE$4,0))</f>
        <v>0</v>
      </c>
      <c r="P70" s="14">
        <f t="shared" ref="P70:P105" si="30">INDEX($CA$5:$CE$12,MATCH(K70,$BZ$5:$BZ$12,1),MATCH(P$5,$CA$4:$CE$4,0))</f>
        <v>6</v>
      </c>
      <c r="Q70" s="14">
        <f t="shared" ref="Q70:Q105" si="31">INDEX($CA$5:$CE$12,MATCH(L70,$BZ$5:$BZ$12,1),MATCH(Q$5,$CA$4:$CE$4,0))</f>
        <v>10</v>
      </c>
      <c r="R70" s="14">
        <f t="shared" ref="R70:R105" si="32">INDEX($CA$5:$CE$12,MATCH(M70,$BZ$5:$BZ$12,1),MATCH(R$5,$CA$4:$CE$4,0))</f>
        <v>72</v>
      </c>
      <c r="S70" s="14">
        <f t="shared" ref="S70:S105" si="33">INDEX($CA$5:$CE$12,MATCH(N70,$BZ$5:$BZ$12,1),MATCH(S$5,$CA$4:$CE$4,0))</f>
        <v>82</v>
      </c>
      <c r="T70" s="32">
        <f>IFERROR(IF(求节点([1]基础状态预期!$D$197:$D$235,[1]基础状态预期!P$197:P$235,$C70)&lt;=0,0,求节点([1]基础状态预期!$D$197:$D$235,[1]基础状态预期!P$197:P$235,$C70)),0)</f>
        <v>0</v>
      </c>
      <c r="U70" s="32">
        <f>IFERROR(IF(求节点([1]基础状态预期!$D$197:$D$235,[1]基础状态预期!Q$197:Q$235,$C70)&lt;=0,0,求节点([1]基础状态预期!$D$197:$D$235,[1]基础状态预期!Q$197:Q$235,$C70)),0)</f>
        <v>0</v>
      </c>
      <c r="V70" s="32">
        <f>IFERROR(IF(求节点([1]基础状态预期!$D$197:$D$235,[1]基础状态预期!R$197:R$235,$C70)&lt;=0,0,求节点([1]基础状态预期!$D$197:$D$235,[1]基础状态预期!R$197:R$235,$C70)),0)</f>
        <v>0</v>
      </c>
      <c r="W70" s="32">
        <f>IFERROR(IF(求节点([1]基础状态预期!$D$197:$D$235,[1]基础状态预期!S$197:S$235,$C70)&lt;=0,0,求节点([1]基础状态预期!$D$197:$D$235,[1]基础状态预期!S$197:S$235,$C70)),0)</f>
        <v>2.6</v>
      </c>
      <c r="X70" s="32">
        <f>IFERROR(IF(求节点([1]基础状态预期!$D$197:$D$235,[1]基础状态预期!T$197:T$235,$C70)&lt;=0,0,求节点([1]基础状态预期!$D$197:$D$235,[1]基础状态预期!T$197:T$235,$C70)),0)</f>
        <v>2.6</v>
      </c>
      <c r="Y70" s="32">
        <f>IFERROR(IF(求节点([1]基础状态预期!$D$197:$D$235,[1]基础状态预期!U$197:U$235,$C70)&lt;=0,0,求节点([1]基础状态预期!$D$197:$D$235,[1]基础状态预期!U$197:U$235,$C70)),0)</f>
        <v>0</v>
      </c>
      <c r="Z70" s="32">
        <f>IFERROR(IF(求节点([1]基础状态预期!$D$197:$D$235,[1]基础状态预期!V$197:V$235,$C70)&lt;=0,0,求节点([1]基础状态预期!$D$197:$D$235,[1]基础状态预期!V$197:V$235,$C70)),0)</f>
        <v>0</v>
      </c>
      <c r="AA70" s="32">
        <f>IFERROR(IF(求节点([1]基础状态预期!$D$197:$D$235,[1]基础状态预期!W$197:W$235,$C70)&lt;=0,0,求节点([1]基础状态预期!$D$197:$D$235,[1]基础状态预期!W$197:W$235,$C70)),0)</f>
        <v>0</v>
      </c>
      <c r="AB70" s="32">
        <f>IFERROR(IF(求节点([1]基础状态预期!$D$197:$D$235,[1]基础状态预期!X$197:X$235,$C70)&lt;=0,0,求节点([1]基础状态预期!$D$197:$D$235,[1]基础状态预期!X$197:X$235,$C70)),0)</f>
        <v>130</v>
      </c>
      <c r="AC70" s="32">
        <f>IFERROR(IF(求节点([1]基础状态预期!$D$197:$D$235,[1]基础状态预期!Y$197:Y$235,$C70)&lt;=0,0,求节点([1]基础状态预期!$D$197:$D$235,[1]基础状态预期!Y$197:Y$235,$C70)),0)</f>
        <v>130</v>
      </c>
      <c r="AD70" s="32">
        <f>IFERROR(IF(求节点([1]基础状态预期!$D$197:$D$235,[1]基础状态预期!Z$197:Z$235,$C70)&lt;=0,0,求节点([1]基础状态预期!$D$197:$D$235,[1]基础状态预期!Z$197:Z$235,$C70)),0)</f>
        <v>0</v>
      </c>
      <c r="AE70" s="32">
        <f>IFERROR(IF(求节点([1]基础状态预期!$D$197:$D$235,[1]基础状态预期!AA$197:AA$235,$C70)&lt;=0,0,求节点([1]基础状态预期!$D$197:$D$235,[1]基础状态预期!AA$197:AA$235,$C70)),0)</f>
        <v>0</v>
      </c>
      <c r="AF70" s="32">
        <f>IFERROR(IF(求节点([1]基础状态预期!$D$197:$D$235,[1]基础状态预期!AB$197:AB$235,$C70)&lt;=0,0,求节点([1]基础状态预期!$D$197:$D$235,[1]基础状态预期!AB$197:AB$235,$C70)),0)</f>
        <v>0</v>
      </c>
      <c r="AG70" s="32">
        <f>IFERROR(IF(求节点([1]基础状态预期!$D$197:$D$235,[1]基础状态预期!AC$197:AC$235,$C70)&lt;=0,0,求节点([1]基础状态预期!$D$197:$D$235,[1]基础状态预期!AC$197:AC$235,$C70)),0)</f>
        <v>2</v>
      </c>
      <c r="AH70" s="32">
        <f>IFERROR(IF(求节点([1]基础状态预期!$D$197:$D$235,[1]基础状态预期!AD$197:AD$235,$C70)&lt;=0,0,求节点([1]基础状态预期!$D$197:$D$235,[1]基础状态预期!AD$197:AD$235,$C70)),0)</f>
        <v>2</v>
      </c>
      <c r="AI70" s="14">
        <f t="shared" ref="AI70:AM105" si="34">INDEX($CA$16:$CE$18,MATCH(AD70,$BZ$16:$BZ$18,1),MATCH(AI$5,$CA$15:$CE$15,0))</f>
        <v>0</v>
      </c>
      <c r="AJ70" s="14">
        <f t="shared" si="34"/>
        <v>0</v>
      </c>
      <c r="AK70" s="14">
        <f t="shared" si="34"/>
        <v>0</v>
      </c>
      <c r="AL70" s="14">
        <f t="shared" si="34"/>
        <v>30</v>
      </c>
      <c r="AM70" s="14">
        <f t="shared" si="34"/>
        <v>80</v>
      </c>
      <c r="AN70" s="14">
        <v>0</v>
      </c>
      <c r="AO70" s="14">
        <f>IFERROR(IF(求节点([1]各r阵容卡情况!$F$103:$F$119,[1]各r阵容卡情况!G$103:G$119,$C70)&lt;=0,0,求节点([1]各r阵容卡情况!$F$103:$F$119,[1]各r阵容卡情况!G$103:G$119,$C70)),0)</f>
        <v>0</v>
      </c>
      <c r="AP70" s="14">
        <f>IFERROR(IF(求节点([1]各r阵容卡情况!$F$103:$F$119,[1]各r阵容卡情况!H$103:H$119,$C70)&lt;=0,0,求节点([1]各r阵容卡情况!$F$103:$F$119,[1]各r阵容卡情况!H$103:H$119,$C70)),0)</f>
        <v>0</v>
      </c>
      <c r="AQ70" s="14">
        <f>IFERROR(IF(求节点([1]各r阵容卡情况!$F$103:$F$119,[1]各r阵容卡情况!I$103:I$119,$C70)&lt;=0,0,求节点([1]各r阵容卡情况!$F$103:$F$119,[1]各r阵容卡情况!I$103:I$119,$C70)),0)</f>
        <v>24</v>
      </c>
      <c r="AR70" s="14">
        <f>IFERROR(IF(求节点([1]各r阵容卡情况!$F$103:$F$119,[1]各r阵容卡情况!J$103:J$119,$C70)&lt;=0,0,求节点([1]各r阵容卡情况!$F$103:$F$119,[1]各r阵容卡情况!J$103:J$119,$C70)),0)</f>
        <v>0</v>
      </c>
      <c r="AS70" s="14">
        <v>0</v>
      </c>
      <c r="AT70" s="14">
        <f>IFERROR(IF(求节点([1]各r阵容卡情况!$F$103:$F$119,[1]各r阵容卡情况!K$103:K$119,$C70)&lt;=0,0,求节点([1]各r阵容卡情况!$F$103:$F$119,[1]各r阵容卡情况!K$103:K$119,$C70)),0)</f>
        <v>3</v>
      </c>
      <c r="AU70" s="14">
        <f>IFERROR(IF(求节点([1]各r阵容卡情况!$F$103:$F$119,[1]各r阵容卡情况!L$103:L$119,$C70)&lt;=0,0,求节点([1]各r阵容卡情况!$F$103:$F$119,[1]各r阵容卡情况!L$103:L$119,$C70)),0)</f>
        <v>6</v>
      </c>
      <c r="AV70" s="14">
        <f>IFERROR(IF(求节点([1]各r阵容卡情况!$F$103:$F$119,[1]各r阵容卡情况!M$103:M$119,$C70)&lt;=0,0,求节点([1]各r阵容卡情况!$F$103:$F$119,[1]各r阵容卡情况!M$103:M$119,$C70)),0)</f>
        <v>7.3299898985878844</v>
      </c>
      <c r="AW70" s="14">
        <f>IFERROR(IF(求节点([1]各r阵容卡情况!$F$103:$F$119,[1]各r阵容卡情况!N$103:N$119,$C70)&lt;=0,0,求节点([1]各r阵容卡情况!$F$103:$F$119,[1]各r阵容卡情况!N$103:N$119,$C70)),0)</f>
        <v>4.4301755400597322</v>
      </c>
      <c r="AX70" s="14">
        <f t="shared" ref="AX70:BB105" si="35">INDEX($CA$5:$CE$12,MATCH(AS70,$BZ$5:$BZ$12,1),MATCH(AX$5,$CA$4:$CE$4,0))</f>
        <v>0</v>
      </c>
      <c r="AY70" s="14">
        <f t="shared" si="35"/>
        <v>15</v>
      </c>
      <c r="AZ70" s="14">
        <f t="shared" si="35"/>
        <v>40</v>
      </c>
      <c r="BA70" s="14">
        <f t="shared" si="35"/>
        <v>72</v>
      </c>
      <c r="BB70" s="14">
        <f t="shared" si="35"/>
        <v>82</v>
      </c>
      <c r="BC70" s="14">
        <v>0</v>
      </c>
      <c r="BD70" s="14">
        <f>IFERROR(IF(求节点([1]各r阵容卡情况!$F$103:$F$119,[1]各r阵容卡情况!S$103:S$119,$C70)&lt;=0,0,求节点([1]各r阵容卡情况!$F$103:$F$119,[1]各r阵容卡情况!S$103:S$119,$C70)),0)</f>
        <v>2.6</v>
      </c>
      <c r="BE70" s="14">
        <f>IFERROR(IF(求节点([1]各r阵容卡情况!$F$103:$F$119,[1]各r阵容卡情况!T$103:T$119,$C70)&lt;=0,0,求节点([1]各r阵容卡情况!$F$103:$F$119,[1]各r阵容卡情况!T$103:T$119,$C70)),0)</f>
        <v>2.6</v>
      </c>
      <c r="BF70" s="14">
        <f>IFERROR(IF(求节点([1]各r阵容卡情况!$F$103:$F$119,[1]各r阵容卡情况!U$103:U$119,$C70)&lt;=0,0,求节点([1]各r阵容卡情况!$F$103:$F$119,[1]各r阵容卡情况!U$103:U$119,$C70)),0)</f>
        <v>2.6</v>
      </c>
      <c r="BG70" s="14">
        <f>IFERROR(IF(求节点([1]各r阵容卡情况!$F$103:$F$119,[1]各r阵容卡情况!V$103:V$119,$C70)&lt;=0,0,求节点([1]各r阵容卡情况!$F$103:$F$119,[1]各r阵容卡情况!V$103:V$119,$C70)),0)</f>
        <v>2.6</v>
      </c>
      <c r="BH70" s="14">
        <f t="shared" si="27"/>
        <v>10</v>
      </c>
      <c r="BI70" s="14">
        <f t="shared" si="27"/>
        <v>10</v>
      </c>
      <c r="BJ70" s="14">
        <f t="shared" si="17"/>
        <v>60</v>
      </c>
      <c r="BK70" s="14">
        <f t="shared" si="28"/>
        <v>65</v>
      </c>
      <c r="BL70" s="14">
        <f t="shared" si="28"/>
        <v>65</v>
      </c>
      <c r="BM70" s="14">
        <v>0</v>
      </c>
      <c r="BN70" s="14">
        <f>IFERROR(IF(求节点([1]各r阵容卡情况!$F$103:$F$119,[1]各r阵容卡情况!AA$103:AA$119,$C70)&lt;=0,0,求节点([1]各r阵容卡情况!$F$103:$F$119,[1]各r阵容卡情况!AA$103:AA$119,$C70)),0)</f>
        <v>0</v>
      </c>
      <c r="BO70" s="14">
        <f>IFERROR(IF(求节点([1]各r阵容卡情况!$F$103:$F$119,[1]各r阵容卡情况!AB$103:AB$119,$C70)&lt;=0,0,求节点([1]各r阵容卡情况!$F$103:$F$119,[1]各r阵容卡情况!AB$103:AB$119,$C70)),0)</f>
        <v>2</v>
      </c>
      <c r="BP70" s="14">
        <f>IFERROR(IF(求节点([1]各r阵容卡情况!$F$103:$F$119,[1]各r阵容卡情况!AC$103:AC$119,$C70)&lt;=0,0,求节点([1]各r阵容卡情况!$F$103:$F$119,[1]各r阵容卡情况!AC$103:AC$119,$C70)),0)</f>
        <v>2</v>
      </c>
      <c r="BQ70" s="14">
        <f>IFERROR(IF(求节点([1]各r阵容卡情况!$F$103:$F$119,[1]各r阵容卡情况!AD$103:AD$119,$C70)&lt;=0,0,求节点([1]各r阵容卡情况!$F$103:$F$119,[1]各r阵容卡情况!AD$103:AD$119,$C70)),0)</f>
        <v>2</v>
      </c>
      <c r="BR70" s="14">
        <f t="shared" ref="BR70:BV105" si="36">INDEX($CA$16:$CE$18,MATCH(BM70,$BZ$16:$BZ$18,1),MATCH(BR$5,$CA$15:$CE$15,0))</f>
        <v>0</v>
      </c>
      <c r="BS70" s="14">
        <f t="shared" si="36"/>
        <v>0</v>
      </c>
      <c r="BT70" s="14">
        <f t="shared" si="36"/>
        <v>4</v>
      </c>
      <c r="BU70" s="14">
        <f t="shared" si="36"/>
        <v>30</v>
      </c>
      <c r="BV70" s="14">
        <f t="shared" si="36"/>
        <v>80</v>
      </c>
      <c r="CH70" s="27">
        <f t="shared" ref="CH70:CL105" si="37">IFERROR(MIN(($D70-SUM($E70:$I70)),SUM($AN70:$AR70))*AN70/SUM($AN70:$AR70),0)</f>
        <v>0</v>
      </c>
      <c r="CI70" s="27">
        <f t="shared" si="37"/>
        <v>0</v>
      </c>
      <c r="CJ70" s="27">
        <f t="shared" si="37"/>
        <v>0</v>
      </c>
      <c r="CK70" s="27">
        <f t="shared" si="37"/>
        <v>22</v>
      </c>
      <c r="CL70" s="27">
        <f t="shared" si="37"/>
        <v>0</v>
      </c>
    </row>
    <row r="71" spans="3:90" x14ac:dyDescent="0.15">
      <c r="C71" s="14">
        <v>66</v>
      </c>
      <c r="D71" s="14">
        <v>28</v>
      </c>
      <c r="E71" s="32">
        <f>IFERROR(IF(求节点([1]基础状态预期!$D$197:$D$235,[1]基础状态预期!F$197:F$235,$C71)&lt;=0,0,求节点([1]基础状态预期!$D$197:$D$235,[1]基础状态预期!F$197:F$235,$C71)),0)</f>
        <v>0</v>
      </c>
      <c r="F71" s="32">
        <f>IFERROR(IF(求节点([1]基础状态预期!$D$197:$D$235,[1]基础状态预期!G$197:G$235,$C71)&lt;=0,0,求节点([1]基础状态预期!$D$197:$D$235,[1]基础状态预期!G$197:G$235,$C71)),0)</f>
        <v>0</v>
      </c>
      <c r="G71" s="32">
        <f>IFERROR(IF(求节点([1]基础状态预期!$D$197:$D$235,[1]基础状态预期!H$197:H$235,$C71)&lt;=0,0,求节点([1]基础状态预期!$D$197:$D$235,[1]基础状态预期!H$197:H$235,$C71)),0)</f>
        <v>0</v>
      </c>
      <c r="H71" s="32">
        <f>IFERROR(IF(求节点([1]基础状态预期!$D$197:$D$235,[1]基础状态预期!I$197:I$235,$C71)&lt;=0,0,求节点([1]基础状态预期!$D$197:$D$235,[1]基础状态预期!I$197:I$235,$C71)),0)</f>
        <v>2.5896018152863336</v>
      </c>
      <c r="I71" s="32">
        <f>IFERROR(IF(求节点([1]基础状态预期!$D$197:$D$235,[1]基础状态预期!J$197:J$235,$C71)&lt;=0,0,求节点([1]基础状态预期!$D$197:$D$235,[1]基础状态预期!J$197:J$235,$C71)),0)</f>
        <v>3.4103981847136664</v>
      </c>
      <c r="J71" s="32">
        <f>IFERROR(IF(求节点([1]基础状态预期!$D$197:$D$235,[1]基础状态预期!K$197:K$235,$C71)&lt;=0,0,求节点([1]基础状态预期!$D$197:$D$235,[1]基础状态预期!K$197:K$235,$C71)),0)</f>
        <v>0</v>
      </c>
      <c r="K71" s="32">
        <f>IFERROR(IF(求节点([1]基础状态预期!$D$197:$D$235,[1]基础状态预期!L$197:L$235,$C71)&lt;=0,0,求节点([1]基础状态预期!$D$197:$D$235,[1]基础状态预期!L$197:L$235,$C71)),0)</f>
        <v>0</v>
      </c>
      <c r="L71" s="32">
        <f>IFERROR(IF(求节点([1]基础状态预期!$D$197:$D$235,[1]基础状态预期!M$197:M$235,$C71)&lt;=0,0,求节点([1]基础状态预期!$D$197:$D$235,[1]基础状态预期!M$197:M$235,$C71)),0)</f>
        <v>0</v>
      </c>
      <c r="M71" s="32">
        <f>IFERROR(IF(求节点([1]基础状态预期!$D$197:$D$235,[1]基础状态预期!N$197:N$235,$C71)&lt;=0,0,求节点([1]基础状态预期!$D$197:$D$235,[1]基础状态预期!N$197:N$235,$C71)),0)</f>
        <v>7.4326527660996771</v>
      </c>
      <c r="N71" s="32">
        <f>IFERROR(IF(求节点([1]基础状态预期!$D$197:$D$235,[1]基础状态预期!O$197:O$235,$C71)&lt;=0,0,求节点([1]基础状态预期!$D$197:$D$235,[1]基础状态预期!O$197:O$235,$C71)),0)</f>
        <v>4.6090536947971561</v>
      </c>
      <c r="O71" s="14">
        <f t="shared" si="29"/>
        <v>0</v>
      </c>
      <c r="P71" s="14">
        <f t="shared" si="30"/>
        <v>6</v>
      </c>
      <c r="Q71" s="14">
        <f t="shared" si="31"/>
        <v>10</v>
      </c>
      <c r="R71" s="14">
        <f t="shared" si="32"/>
        <v>72</v>
      </c>
      <c r="S71" s="14">
        <f t="shared" si="33"/>
        <v>82</v>
      </c>
      <c r="T71" s="32">
        <f>IFERROR(IF(求节点([1]基础状态预期!$D$197:$D$235,[1]基础状态预期!P$197:P$235,$C71)&lt;=0,0,求节点([1]基础状态预期!$D$197:$D$235,[1]基础状态预期!P$197:P$235,$C71)),0)</f>
        <v>0</v>
      </c>
      <c r="U71" s="32">
        <f>IFERROR(IF(求节点([1]基础状态预期!$D$197:$D$235,[1]基础状态预期!Q$197:Q$235,$C71)&lt;=0,0,求节点([1]基础状态预期!$D$197:$D$235,[1]基础状态预期!Q$197:Q$235,$C71)),0)</f>
        <v>0</v>
      </c>
      <c r="V71" s="32">
        <f>IFERROR(IF(求节点([1]基础状态预期!$D$197:$D$235,[1]基础状态预期!R$197:R$235,$C71)&lt;=0,0,求节点([1]基础状态预期!$D$197:$D$235,[1]基础状态预期!R$197:R$235,$C71)),0)</f>
        <v>0</v>
      </c>
      <c r="W71" s="32">
        <f>IFERROR(IF(求节点([1]基础状态预期!$D$197:$D$235,[1]基础状态预期!S$197:S$235,$C71)&lt;=0,0,求节点([1]基础状态预期!$D$197:$D$235,[1]基础状态预期!S$197:S$235,$C71)),0)</f>
        <v>2.64</v>
      </c>
      <c r="X71" s="32">
        <f>IFERROR(IF(求节点([1]基础状态预期!$D$197:$D$235,[1]基础状态预期!T$197:T$235,$C71)&lt;=0,0,求节点([1]基础状态预期!$D$197:$D$235,[1]基础状态预期!T$197:T$235,$C71)),0)</f>
        <v>2.64</v>
      </c>
      <c r="Y71" s="32">
        <f>IFERROR(IF(求节点([1]基础状态预期!$D$197:$D$235,[1]基础状态预期!U$197:U$235,$C71)&lt;=0,0,求节点([1]基础状态预期!$D$197:$D$235,[1]基础状态预期!U$197:U$235,$C71)),0)</f>
        <v>0</v>
      </c>
      <c r="Z71" s="32">
        <f>IFERROR(IF(求节点([1]基础状态预期!$D$197:$D$235,[1]基础状态预期!V$197:V$235,$C71)&lt;=0,0,求节点([1]基础状态预期!$D$197:$D$235,[1]基础状态预期!V$197:V$235,$C71)),0)</f>
        <v>0</v>
      </c>
      <c r="AA71" s="32">
        <f>IFERROR(IF(求节点([1]基础状态预期!$D$197:$D$235,[1]基础状态预期!W$197:W$235,$C71)&lt;=0,0,求节点([1]基础状态预期!$D$197:$D$235,[1]基础状态预期!W$197:W$235,$C71)),0)</f>
        <v>0</v>
      </c>
      <c r="AB71" s="32">
        <f>IFERROR(IF(求节点([1]基础状态预期!$D$197:$D$235,[1]基础状态预期!X$197:X$235,$C71)&lt;=0,0,求节点([1]基础状态预期!$D$197:$D$235,[1]基础状态预期!X$197:X$235,$C71)),0)</f>
        <v>132</v>
      </c>
      <c r="AC71" s="32">
        <f>IFERROR(IF(求节点([1]基础状态预期!$D$197:$D$235,[1]基础状态预期!Y$197:Y$235,$C71)&lt;=0,0,求节点([1]基础状态预期!$D$197:$D$235,[1]基础状态预期!Y$197:Y$235,$C71)),0)</f>
        <v>132</v>
      </c>
      <c r="AD71" s="32">
        <f>IFERROR(IF(求节点([1]基础状态预期!$D$197:$D$235,[1]基础状态预期!Z$197:Z$235,$C71)&lt;=0,0,求节点([1]基础状态预期!$D$197:$D$235,[1]基础状态预期!Z$197:Z$235,$C71)),0)</f>
        <v>0</v>
      </c>
      <c r="AE71" s="32">
        <f>IFERROR(IF(求节点([1]基础状态预期!$D$197:$D$235,[1]基础状态预期!AA$197:AA$235,$C71)&lt;=0,0,求节点([1]基础状态预期!$D$197:$D$235,[1]基础状态预期!AA$197:AA$235,$C71)),0)</f>
        <v>0</v>
      </c>
      <c r="AF71" s="32">
        <f>IFERROR(IF(求节点([1]基础状态预期!$D$197:$D$235,[1]基础状态预期!AB$197:AB$235,$C71)&lt;=0,0,求节点([1]基础状态预期!$D$197:$D$235,[1]基础状态预期!AB$197:AB$235,$C71)),0)</f>
        <v>0</v>
      </c>
      <c r="AG71" s="32">
        <f>IFERROR(IF(求节点([1]基础状态预期!$D$197:$D$235,[1]基础状态预期!AC$197:AC$235,$C71)&lt;=0,0,求节点([1]基础状态预期!$D$197:$D$235,[1]基础状态预期!AC$197:AC$235,$C71)),0)</f>
        <v>2</v>
      </c>
      <c r="AH71" s="32">
        <f>IFERROR(IF(求节点([1]基础状态预期!$D$197:$D$235,[1]基础状态预期!AD$197:AD$235,$C71)&lt;=0,0,求节点([1]基础状态预期!$D$197:$D$235,[1]基础状态预期!AD$197:AD$235,$C71)),0)</f>
        <v>2</v>
      </c>
      <c r="AI71" s="14">
        <f t="shared" si="34"/>
        <v>0</v>
      </c>
      <c r="AJ71" s="14">
        <f t="shared" si="34"/>
        <v>0</v>
      </c>
      <c r="AK71" s="14">
        <f t="shared" si="34"/>
        <v>0</v>
      </c>
      <c r="AL71" s="14">
        <f t="shared" si="34"/>
        <v>30</v>
      </c>
      <c r="AM71" s="14">
        <f t="shared" si="34"/>
        <v>80</v>
      </c>
      <c r="AN71" s="14">
        <v>0</v>
      </c>
      <c r="AO71" s="14">
        <f>IFERROR(IF(求节点([1]各r阵容卡情况!$F$103:$F$119,[1]各r阵容卡情况!G$103:G$119,$C71)&lt;=0,0,求节点([1]各r阵容卡情况!$F$103:$F$119,[1]各r阵容卡情况!G$103:G$119,$C71)),0)</f>
        <v>0</v>
      </c>
      <c r="AP71" s="14">
        <f>IFERROR(IF(求节点([1]各r阵容卡情况!$F$103:$F$119,[1]各r阵容卡情况!H$103:H$119,$C71)&lt;=0,0,求节点([1]各r阵容卡情况!$F$103:$F$119,[1]各r阵容卡情况!H$103:H$119,$C71)),0)</f>
        <v>0</v>
      </c>
      <c r="AQ71" s="14">
        <f>IFERROR(IF(求节点([1]各r阵容卡情况!$F$103:$F$119,[1]各r阵容卡情况!I$103:I$119,$C71)&lt;=0,0,求节点([1]各r阵容卡情况!$F$103:$F$119,[1]各r阵容卡情况!I$103:I$119,$C71)),0)</f>
        <v>24</v>
      </c>
      <c r="AR71" s="14">
        <f>IFERROR(IF(求节点([1]各r阵容卡情况!$F$103:$F$119,[1]各r阵容卡情况!J$103:J$119,$C71)&lt;=0,0,求节点([1]各r阵容卡情况!$F$103:$F$119,[1]各r阵容卡情况!J$103:J$119,$C71)),0)</f>
        <v>0</v>
      </c>
      <c r="AS71" s="14">
        <v>0</v>
      </c>
      <c r="AT71" s="14">
        <f>IFERROR(IF(求节点([1]各r阵容卡情况!$F$103:$F$119,[1]各r阵容卡情况!K$103:K$119,$C71)&lt;=0,0,求节点([1]各r阵容卡情况!$F$103:$F$119,[1]各r阵容卡情况!K$103:K$119,$C71)),0)</f>
        <v>3</v>
      </c>
      <c r="AU71" s="14">
        <f>IFERROR(IF(求节点([1]各r阵容卡情况!$F$103:$F$119,[1]各r阵容卡情况!L$103:L$119,$C71)&lt;=0,0,求节点([1]各r阵容卡情况!$F$103:$F$119,[1]各r阵容卡情况!L$103:L$119,$C71)),0)</f>
        <v>6</v>
      </c>
      <c r="AV71" s="14">
        <f>IFERROR(IF(求节点([1]各r阵容卡情况!$F$103:$F$119,[1]各r阵容卡情况!M$103:M$119,$C71)&lt;=0,0,求节点([1]各r阵容卡情况!$F$103:$F$119,[1]各r阵容卡情况!M$103:M$119,$C71)),0)</f>
        <v>7.4326527660996771</v>
      </c>
      <c r="AW71" s="14">
        <f>IFERROR(IF(求节点([1]各r阵容卡情况!$F$103:$F$119,[1]各r阵容卡情况!N$103:N$119,$C71)&lt;=0,0,求节点([1]各r阵容卡情况!$F$103:$F$119,[1]各r阵容卡情况!N$103:N$119,$C71)),0)</f>
        <v>4.6090536947971561</v>
      </c>
      <c r="AX71" s="14">
        <f t="shared" si="35"/>
        <v>0</v>
      </c>
      <c r="AY71" s="14">
        <f t="shared" si="35"/>
        <v>15</v>
      </c>
      <c r="AZ71" s="14">
        <f t="shared" si="35"/>
        <v>40</v>
      </c>
      <c r="BA71" s="14">
        <f t="shared" si="35"/>
        <v>72</v>
      </c>
      <c r="BB71" s="14">
        <f t="shared" si="35"/>
        <v>82</v>
      </c>
      <c r="BC71" s="14">
        <v>0</v>
      </c>
      <c r="BD71" s="14">
        <f>IFERROR(IF(求节点([1]各r阵容卡情况!$F$103:$F$119,[1]各r阵容卡情况!S$103:S$119,$C71)&lt;=0,0,求节点([1]各r阵容卡情况!$F$103:$F$119,[1]各r阵容卡情况!S$103:S$119,$C71)),0)</f>
        <v>2.64</v>
      </c>
      <c r="BE71" s="14">
        <f>IFERROR(IF(求节点([1]各r阵容卡情况!$F$103:$F$119,[1]各r阵容卡情况!T$103:T$119,$C71)&lt;=0,0,求节点([1]各r阵容卡情况!$F$103:$F$119,[1]各r阵容卡情况!T$103:T$119,$C71)),0)</f>
        <v>2.64</v>
      </c>
      <c r="BF71" s="14">
        <f>IFERROR(IF(求节点([1]各r阵容卡情况!$F$103:$F$119,[1]各r阵容卡情况!U$103:U$119,$C71)&lt;=0,0,求节点([1]各r阵容卡情况!$F$103:$F$119,[1]各r阵容卡情况!U$103:U$119,$C71)),0)</f>
        <v>2.64</v>
      </c>
      <c r="BG71" s="14">
        <f>IFERROR(IF(求节点([1]各r阵容卡情况!$F$103:$F$119,[1]各r阵容卡情况!V$103:V$119,$C71)&lt;=0,0,求节点([1]各r阵容卡情况!$F$103:$F$119,[1]各r阵容卡情况!V$103:V$119,$C71)),0)</f>
        <v>2.64</v>
      </c>
      <c r="BH71" s="14">
        <f t="shared" ref="BH71:BI105" si="38">MIN($C71,10)</f>
        <v>10</v>
      </c>
      <c r="BI71" s="14">
        <f t="shared" si="38"/>
        <v>10</v>
      </c>
      <c r="BJ71" s="14">
        <f t="shared" ref="BJ71:BJ105" si="39">MIN($C71,60)</f>
        <v>60</v>
      </c>
      <c r="BK71" s="14">
        <f t="shared" ref="BK71:BL105" si="40">MIN($C71,80)</f>
        <v>66</v>
      </c>
      <c r="BL71" s="14">
        <f t="shared" si="40"/>
        <v>66</v>
      </c>
      <c r="BM71" s="14">
        <v>0</v>
      </c>
      <c r="BN71" s="14">
        <f>IFERROR(IF(求节点([1]各r阵容卡情况!$F$103:$F$119,[1]各r阵容卡情况!AA$103:AA$119,$C71)&lt;=0,0,求节点([1]各r阵容卡情况!$F$103:$F$119,[1]各r阵容卡情况!AA$103:AA$119,$C71)),0)</f>
        <v>0</v>
      </c>
      <c r="BO71" s="14">
        <f>IFERROR(IF(求节点([1]各r阵容卡情况!$F$103:$F$119,[1]各r阵容卡情况!AB$103:AB$119,$C71)&lt;=0,0,求节点([1]各r阵容卡情况!$F$103:$F$119,[1]各r阵容卡情况!AB$103:AB$119,$C71)),0)</f>
        <v>2</v>
      </c>
      <c r="BP71" s="14">
        <f>IFERROR(IF(求节点([1]各r阵容卡情况!$F$103:$F$119,[1]各r阵容卡情况!AC$103:AC$119,$C71)&lt;=0,0,求节点([1]各r阵容卡情况!$F$103:$F$119,[1]各r阵容卡情况!AC$103:AC$119,$C71)),0)</f>
        <v>2</v>
      </c>
      <c r="BQ71" s="14">
        <f>IFERROR(IF(求节点([1]各r阵容卡情况!$F$103:$F$119,[1]各r阵容卡情况!AD$103:AD$119,$C71)&lt;=0,0,求节点([1]各r阵容卡情况!$F$103:$F$119,[1]各r阵容卡情况!AD$103:AD$119,$C71)),0)</f>
        <v>2</v>
      </c>
      <c r="BR71" s="14">
        <f t="shared" si="36"/>
        <v>0</v>
      </c>
      <c r="BS71" s="14">
        <f t="shared" si="36"/>
        <v>0</v>
      </c>
      <c r="BT71" s="14">
        <f t="shared" si="36"/>
        <v>4</v>
      </c>
      <c r="BU71" s="14">
        <f t="shared" si="36"/>
        <v>30</v>
      </c>
      <c r="BV71" s="14">
        <f t="shared" si="36"/>
        <v>80</v>
      </c>
      <c r="CH71" s="27">
        <f t="shared" si="37"/>
        <v>0</v>
      </c>
      <c r="CI71" s="27">
        <f t="shared" si="37"/>
        <v>0</v>
      </c>
      <c r="CJ71" s="27">
        <f t="shared" si="37"/>
        <v>0</v>
      </c>
      <c r="CK71" s="27">
        <f t="shared" si="37"/>
        <v>22</v>
      </c>
      <c r="CL71" s="27">
        <f t="shared" si="37"/>
        <v>0</v>
      </c>
    </row>
    <row r="72" spans="3:90" x14ac:dyDescent="0.15">
      <c r="C72" s="14">
        <v>67</v>
      </c>
      <c r="D72" s="14">
        <v>28</v>
      </c>
      <c r="E72" s="32">
        <f>IFERROR(IF(求节点([1]基础状态预期!$D$197:$D$235,[1]基础状态预期!F$197:F$235,$C72)&lt;=0,0,求节点([1]基础状态预期!$D$197:$D$235,[1]基础状态预期!F$197:F$235,$C72)),0)</f>
        <v>0</v>
      </c>
      <c r="F72" s="32">
        <f>IFERROR(IF(求节点([1]基础状态预期!$D$197:$D$235,[1]基础状态预期!G$197:G$235,$C72)&lt;=0,0,求节点([1]基础状态预期!$D$197:$D$235,[1]基础状态预期!G$197:G$235,$C72)),0)</f>
        <v>0</v>
      </c>
      <c r="G72" s="32">
        <f>IFERROR(IF(求节点([1]基础状态预期!$D$197:$D$235,[1]基础状态预期!H$197:H$235,$C72)&lt;=0,0,求节点([1]基础状态预期!$D$197:$D$235,[1]基础状态预期!H$197:H$235,$C72)),0)</f>
        <v>0</v>
      </c>
      <c r="H72" s="32">
        <f>IFERROR(IF(求节点([1]基础状态预期!$D$197:$D$235,[1]基础状态预期!I$197:I$235,$C72)&lt;=0,0,求节点([1]基础状态预期!$D$197:$D$235,[1]基础状态预期!I$197:I$235,$C72)),0)</f>
        <v>2.3554813162931509</v>
      </c>
      <c r="I72" s="32">
        <f>IFERROR(IF(求节点([1]基础状态预期!$D$197:$D$235,[1]基础状态预期!J$197:J$235,$C72)&lt;=0,0,求节点([1]基础状态预期!$D$197:$D$235,[1]基础状态预期!J$197:J$235,$C72)),0)</f>
        <v>3.6445186837068491</v>
      </c>
      <c r="J72" s="32">
        <f>IFERROR(IF(求节点([1]基础状态预期!$D$197:$D$235,[1]基础状态预期!K$197:K$235,$C72)&lt;=0,0,求节点([1]基础状态预期!$D$197:$D$235,[1]基础状态预期!K$197:K$235,$C72)),0)</f>
        <v>0</v>
      </c>
      <c r="K72" s="32">
        <f>IFERROR(IF(求节点([1]基础状态预期!$D$197:$D$235,[1]基础状态预期!L$197:L$235,$C72)&lt;=0,0,求节点([1]基础状态预期!$D$197:$D$235,[1]基础状态预期!L$197:L$235,$C72)),0)</f>
        <v>0</v>
      </c>
      <c r="L72" s="32">
        <f>IFERROR(IF(求节点([1]基础状态预期!$D$197:$D$235,[1]基础状态预期!M$197:M$235,$C72)&lt;=0,0,求节点([1]基础状态预期!$D$197:$D$235,[1]基础状态预期!M$197:M$235,$C72)),0)</f>
        <v>0</v>
      </c>
      <c r="M72" s="32">
        <f>IFERROR(IF(求节点([1]基础状态预期!$D$197:$D$235,[1]基础状态预期!N$197:N$235,$C72)&lt;=0,0,求节点([1]基础状态预期!$D$197:$D$235,[1]基础状态预期!N$197:N$235,$C72)),0)</f>
        <v>7.5353156336114697</v>
      </c>
      <c r="N72" s="32">
        <f>IFERROR(IF(求节点([1]基础状态预期!$D$197:$D$235,[1]基础状态预期!O$197:O$235,$C72)&lt;=0,0,求节点([1]基础状态预期!$D$197:$D$235,[1]基础状态预期!O$197:O$235,$C72)),0)</f>
        <v>4.7879318495345791</v>
      </c>
      <c r="O72" s="14">
        <f t="shared" si="29"/>
        <v>0</v>
      </c>
      <c r="P72" s="14">
        <f t="shared" si="30"/>
        <v>6</v>
      </c>
      <c r="Q72" s="14">
        <f t="shared" si="31"/>
        <v>10</v>
      </c>
      <c r="R72" s="14">
        <f t="shared" si="32"/>
        <v>72</v>
      </c>
      <c r="S72" s="14">
        <f t="shared" si="33"/>
        <v>82</v>
      </c>
      <c r="T72" s="32">
        <f>IFERROR(IF(求节点([1]基础状态预期!$D$197:$D$235,[1]基础状态预期!P$197:P$235,$C72)&lt;=0,0,求节点([1]基础状态预期!$D$197:$D$235,[1]基础状态预期!P$197:P$235,$C72)),0)</f>
        <v>0</v>
      </c>
      <c r="U72" s="32">
        <f>IFERROR(IF(求节点([1]基础状态预期!$D$197:$D$235,[1]基础状态预期!Q$197:Q$235,$C72)&lt;=0,0,求节点([1]基础状态预期!$D$197:$D$235,[1]基础状态预期!Q$197:Q$235,$C72)),0)</f>
        <v>0</v>
      </c>
      <c r="V72" s="32">
        <f>IFERROR(IF(求节点([1]基础状态预期!$D$197:$D$235,[1]基础状态预期!R$197:R$235,$C72)&lt;=0,0,求节点([1]基础状态预期!$D$197:$D$235,[1]基础状态预期!R$197:R$235,$C72)),0)</f>
        <v>0</v>
      </c>
      <c r="W72" s="32">
        <f>IFERROR(IF(求节点([1]基础状态预期!$D$197:$D$235,[1]基础状态预期!S$197:S$235,$C72)&lt;=0,0,求节点([1]基础状态预期!$D$197:$D$235,[1]基础状态预期!S$197:S$235,$C72)),0)</f>
        <v>2.68</v>
      </c>
      <c r="X72" s="32">
        <f>IFERROR(IF(求节点([1]基础状态预期!$D$197:$D$235,[1]基础状态预期!T$197:T$235,$C72)&lt;=0,0,求节点([1]基础状态预期!$D$197:$D$235,[1]基础状态预期!T$197:T$235,$C72)),0)</f>
        <v>2.68</v>
      </c>
      <c r="Y72" s="32">
        <f>IFERROR(IF(求节点([1]基础状态预期!$D$197:$D$235,[1]基础状态预期!U$197:U$235,$C72)&lt;=0,0,求节点([1]基础状态预期!$D$197:$D$235,[1]基础状态预期!U$197:U$235,$C72)),0)</f>
        <v>0</v>
      </c>
      <c r="Z72" s="32">
        <f>IFERROR(IF(求节点([1]基础状态预期!$D$197:$D$235,[1]基础状态预期!V$197:V$235,$C72)&lt;=0,0,求节点([1]基础状态预期!$D$197:$D$235,[1]基础状态预期!V$197:V$235,$C72)),0)</f>
        <v>0</v>
      </c>
      <c r="AA72" s="32">
        <f>IFERROR(IF(求节点([1]基础状态预期!$D$197:$D$235,[1]基础状态预期!W$197:W$235,$C72)&lt;=0,0,求节点([1]基础状态预期!$D$197:$D$235,[1]基础状态预期!W$197:W$235,$C72)),0)</f>
        <v>0</v>
      </c>
      <c r="AB72" s="32">
        <f>IFERROR(IF(求节点([1]基础状态预期!$D$197:$D$235,[1]基础状态预期!X$197:X$235,$C72)&lt;=0,0,求节点([1]基础状态预期!$D$197:$D$235,[1]基础状态预期!X$197:X$235,$C72)),0)</f>
        <v>134</v>
      </c>
      <c r="AC72" s="32">
        <f>IFERROR(IF(求节点([1]基础状态预期!$D$197:$D$235,[1]基础状态预期!Y$197:Y$235,$C72)&lt;=0,0,求节点([1]基础状态预期!$D$197:$D$235,[1]基础状态预期!Y$197:Y$235,$C72)),0)</f>
        <v>134</v>
      </c>
      <c r="AD72" s="32">
        <f>IFERROR(IF(求节点([1]基础状态预期!$D$197:$D$235,[1]基础状态预期!Z$197:Z$235,$C72)&lt;=0,0,求节点([1]基础状态预期!$D$197:$D$235,[1]基础状态预期!Z$197:Z$235,$C72)),0)</f>
        <v>0</v>
      </c>
      <c r="AE72" s="32">
        <f>IFERROR(IF(求节点([1]基础状态预期!$D$197:$D$235,[1]基础状态预期!AA$197:AA$235,$C72)&lt;=0,0,求节点([1]基础状态预期!$D$197:$D$235,[1]基础状态预期!AA$197:AA$235,$C72)),0)</f>
        <v>0</v>
      </c>
      <c r="AF72" s="32">
        <f>IFERROR(IF(求节点([1]基础状态预期!$D$197:$D$235,[1]基础状态预期!AB$197:AB$235,$C72)&lt;=0,0,求节点([1]基础状态预期!$D$197:$D$235,[1]基础状态预期!AB$197:AB$235,$C72)),0)</f>
        <v>0</v>
      </c>
      <c r="AG72" s="32">
        <f>IFERROR(IF(求节点([1]基础状态预期!$D$197:$D$235,[1]基础状态预期!AC$197:AC$235,$C72)&lt;=0,0,求节点([1]基础状态预期!$D$197:$D$235,[1]基础状态预期!AC$197:AC$235,$C72)),0)</f>
        <v>2</v>
      </c>
      <c r="AH72" s="32">
        <f>IFERROR(IF(求节点([1]基础状态预期!$D$197:$D$235,[1]基础状态预期!AD$197:AD$235,$C72)&lt;=0,0,求节点([1]基础状态预期!$D$197:$D$235,[1]基础状态预期!AD$197:AD$235,$C72)),0)</f>
        <v>2</v>
      </c>
      <c r="AI72" s="14">
        <f t="shared" si="34"/>
        <v>0</v>
      </c>
      <c r="AJ72" s="14">
        <f t="shared" si="34"/>
        <v>0</v>
      </c>
      <c r="AK72" s="14">
        <f t="shared" si="34"/>
        <v>0</v>
      </c>
      <c r="AL72" s="14">
        <f t="shared" si="34"/>
        <v>30</v>
      </c>
      <c r="AM72" s="14">
        <f t="shared" si="34"/>
        <v>80</v>
      </c>
      <c r="AN72" s="14">
        <v>0</v>
      </c>
      <c r="AO72" s="14">
        <f>IFERROR(IF(求节点([1]各r阵容卡情况!$F$103:$F$119,[1]各r阵容卡情况!G$103:G$119,$C72)&lt;=0,0,求节点([1]各r阵容卡情况!$F$103:$F$119,[1]各r阵容卡情况!G$103:G$119,$C72)),0)</f>
        <v>0</v>
      </c>
      <c r="AP72" s="14">
        <f>IFERROR(IF(求节点([1]各r阵容卡情况!$F$103:$F$119,[1]各r阵容卡情况!H$103:H$119,$C72)&lt;=0,0,求节点([1]各r阵容卡情况!$F$103:$F$119,[1]各r阵容卡情况!H$103:H$119,$C72)),0)</f>
        <v>0</v>
      </c>
      <c r="AQ72" s="14">
        <f>IFERROR(IF(求节点([1]各r阵容卡情况!$F$103:$F$119,[1]各r阵容卡情况!I$103:I$119,$C72)&lt;=0,0,求节点([1]各r阵容卡情况!$F$103:$F$119,[1]各r阵容卡情况!I$103:I$119,$C72)),0)</f>
        <v>24</v>
      </c>
      <c r="AR72" s="14">
        <f>IFERROR(IF(求节点([1]各r阵容卡情况!$F$103:$F$119,[1]各r阵容卡情况!J$103:J$119,$C72)&lt;=0,0,求节点([1]各r阵容卡情况!$F$103:$F$119,[1]各r阵容卡情况!J$103:J$119,$C72)),0)</f>
        <v>0</v>
      </c>
      <c r="AS72" s="14">
        <v>0</v>
      </c>
      <c r="AT72" s="14">
        <f>IFERROR(IF(求节点([1]各r阵容卡情况!$F$103:$F$119,[1]各r阵容卡情况!K$103:K$119,$C72)&lt;=0,0,求节点([1]各r阵容卡情况!$F$103:$F$119,[1]各r阵容卡情况!K$103:K$119,$C72)),0)</f>
        <v>3</v>
      </c>
      <c r="AU72" s="14">
        <f>IFERROR(IF(求节点([1]各r阵容卡情况!$F$103:$F$119,[1]各r阵容卡情况!L$103:L$119,$C72)&lt;=0,0,求节点([1]各r阵容卡情况!$F$103:$F$119,[1]各r阵容卡情况!L$103:L$119,$C72)),0)</f>
        <v>6</v>
      </c>
      <c r="AV72" s="14">
        <f>IFERROR(IF(求节点([1]各r阵容卡情况!$F$103:$F$119,[1]各r阵容卡情况!M$103:M$119,$C72)&lt;=0,0,求节点([1]各r阵容卡情况!$F$103:$F$119,[1]各r阵容卡情况!M$103:M$119,$C72)),0)</f>
        <v>7.5353156336114697</v>
      </c>
      <c r="AW72" s="14">
        <f>IFERROR(IF(求节点([1]各r阵容卡情况!$F$103:$F$119,[1]各r阵容卡情况!N$103:N$119,$C72)&lt;=0,0,求节点([1]各r阵容卡情况!$F$103:$F$119,[1]各r阵容卡情况!N$103:N$119,$C72)),0)</f>
        <v>4.7879318495345791</v>
      </c>
      <c r="AX72" s="14">
        <f t="shared" si="35"/>
        <v>0</v>
      </c>
      <c r="AY72" s="14">
        <f t="shared" si="35"/>
        <v>15</v>
      </c>
      <c r="AZ72" s="14">
        <f t="shared" si="35"/>
        <v>40</v>
      </c>
      <c r="BA72" s="14">
        <f t="shared" si="35"/>
        <v>72</v>
      </c>
      <c r="BB72" s="14">
        <f t="shared" si="35"/>
        <v>82</v>
      </c>
      <c r="BC72" s="14">
        <v>0</v>
      </c>
      <c r="BD72" s="14">
        <f>IFERROR(IF(求节点([1]各r阵容卡情况!$F$103:$F$119,[1]各r阵容卡情况!S$103:S$119,$C72)&lt;=0,0,求节点([1]各r阵容卡情况!$F$103:$F$119,[1]各r阵容卡情况!S$103:S$119,$C72)),0)</f>
        <v>2.68</v>
      </c>
      <c r="BE72" s="14">
        <f>IFERROR(IF(求节点([1]各r阵容卡情况!$F$103:$F$119,[1]各r阵容卡情况!T$103:T$119,$C72)&lt;=0,0,求节点([1]各r阵容卡情况!$F$103:$F$119,[1]各r阵容卡情况!T$103:T$119,$C72)),0)</f>
        <v>2.68</v>
      </c>
      <c r="BF72" s="14">
        <f>IFERROR(IF(求节点([1]各r阵容卡情况!$F$103:$F$119,[1]各r阵容卡情况!U$103:U$119,$C72)&lt;=0,0,求节点([1]各r阵容卡情况!$F$103:$F$119,[1]各r阵容卡情况!U$103:U$119,$C72)),0)</f>
        <v>2.68</v>
      </c>
      <c r="BG72" s="14">
        <f>IFERROR(IF(求节点([1]各r阵容卡情况!$F$103:$F$119,[1]各r阵容卡情况!V$103:V$119,$C72)&lt;=0,0,求节点([1]各r阵容卡情况!$F$103:$F$119,[1]各r阵容卡情况!V$103:V$119,$C72)),0)</f>
        <v>2.68</v>
      </c>
      <c r="BH72" s="14">
        <f t="shared" si="38"/>
        <v>10</v>
      </c>
      <c r="BI72" s="14">
        <f t="shared" si="38"/>
        <v>10</v>
      </c>
      <c r="BJ72" s="14">
        <f t="shared" si="39"/>
        <v>60</v>
      </c>
      <c r="BK72" s="14">
        <f t="shared" si="40"/>
        <v>67</v>
      </c>
      <c r="BL72" s="14">
        <f t="shared" si="40"/>
        <v>67</v>
      </c>
      <c r="BM72" s="14">
        <v>0</v>
      </c>
      <c r="BN72" s="14">
        <f>IFERROR(IF(求节点([1]各r阵容卡情况!$F$103:$F$119,[1]各r阵容卡情况!AA$103:AA$119,$C72)&lt;=0,0,求节点([1]各r阵容卡情况!$F$103:$F$119,[1]各r阵容卡情况!AA$103:AA$119,$C72)),0)</f>
        <v>0</v>
      </c>
      <c r="BO72" s="14">
        <f>IFERROR(IF(求节点([1]各r阵容卡情况!$F$103:$F$119,[1]各r阵容卡情况!AB$103:AB$119,$C72)&lt;=0,0,求节点([1]各r阵容卡情况!$F$103:$F$119,[1]各r阵容卡情况!AB$103:AB$119,$C72)),0)</f>
        <v>2</v>
      </c>
      <c r="BP72" s="14">
        <f>IFERROR(IF(求节点([1]各r阵容卡情况!$F$103:$F$119,[1]各r阵容卡情况!AC$103:AC$119,$C72)&lt;=0,0,求节点([1]各r阵容卡情况!$F$103:$F$119,[1]各r阵容卡情况!AC$103:AC$119,$C72)),0)</f>
        <v>2</v>
      </c>
      <c r="BQ72" s="14">
        <f>IFERROR(IF(求节点([1]各r阵容卡情况!$F$103:$F$119,[1]各r阵容卡情况!AD$103:AD$119,$C72)&lt;=0,0,求节点([1]各r阵容卡情况!$F$103:$F$119,[1]各r阵容卡情况!AD$103:AD$119,$C72)),0)</f>
        <v>2</v>
      </c>
      <c r="BR72" s="14">
        <f t="shared" si="36"/>
        <v>0</v>
      </c>
      <c r="BS72" s="14">
        <f t="shared" si="36"/>
        <v>0</v>
      </c>
      <c r="BT72" s="14">
        <f t="shared" si="36"/>
        <v>4</v>
      </c>
      <c r="BU72" s="14">
        <f t="shared" si="36"/>
        <v>30</v>
      </c>
      <c r="BV72" s="14">
        <f t="shared" si="36"/>
        <v>80</v>
      </c>
      <c r="CH72" s="27">
        <f t="shared" si="37"/>
        <v>0</v>
      </c>
      <c r="CI72" s="27">
        <f t="shared" si="37"/>
        <v>0</v>
      </c>
      <c r="CJ72" s="27">
        <f t="shared" si="37"/>
        <v>0</v>
      </c>
      <c r="CK72" s="27">
        <f t="shared" si="37"/>
        <v>22</v>
      </c>
      <c r="CL72" s="27">
        <f t="shared" si="37"/>
        <v>0</v>
      </c>
    </row>
    <row r="73" spans="3:90" x14ac:dyDescent="0.15">
      <c r="C73" s="14">
        <v>68</v>
      </c>
      <c r="D73" s="14">
        <v>29</v>
      </c>
      <c r="E73" s="32">
        <f>IFERROR(IF(求节点([1]基础状态预期!$D$197:$D$235,[1]基础状态预期!F$197:F$235,$C73)&lt;=0,0,求节点([1]基础状态预期!$D$197:$D$235,[1]基础状态预期!F$197:F$235,$C73)),0)</f>
        <v>0</v>
      </c>
      <c r="F73" s="32">
        <f>IFERROR(IF(求节点([1]基础状态预期!$D$197:$D$235,[1]基础状态预期!G$197:G$235,$C73)&lt;=0,0,求节点([1]基础状态预期!$D$197:$D$235,[1]基础状态预期!G$197:G$235,$C73)),0)</f>
        <v>0</v>
      </c>
      <c r="G73" s="32">
        <f>IFERROR(IF(求节点([1]基础状态预期!$D$197:$D$235,[1]基础状态预期!H$197:H$235,$C73)&lt;=0,0,求节点([1]基础状态预期!$D$197:$D$235,[1]基础状态预期!H$197:H$235,$C73)),0)</f>
        <v>0</v>
      </c>
      <c r="H73" s="32">
        <f>IFERROR(IF(求节点([1]基础状态预期!$D$197:$D$235,[1]基础状态预期!I$197:I$235,$C73)&lt;=0,0,求节点([1]基础状态预期!$D$197:$D$235,[1]基础状态预期!I$197:I$235,$C73)),0)</f>
        <v>2.1213608172999683</v>
      </c>
      <c r="I73" s="32">
        <f>IFERROR(IF(求节点([1]基础状态预期!$D$197:$D$235,[1]基础状态预期!J$197:J$235,$C73)&lt;=0,0,求节点([1]基础状态预期!$D$197:$D$235,[1]基础状态预期!J$197:J$235,$C73)),0)</f>
        <v>3.8786391827000317</v>
      </c>
      <c r="J73" s="32">
        <f>IFERROR(IF(求节点([1]基础状态预期!$D$197:$D$235,[1]基础状态预期!K$197:K$235,$C73)&lt;=0,0,求节点([1]基础状态预期!$D$197:$D$235,[1]基础状态预期!K$197:K$235,$C73)),0)</f>
        <v>0</v>
      </c>
      <c r="K73" s="32">
        <f>IFERROR(IF(求节点([1]基础状态预期!$D$197:$D$235,[1]基础状态预期!L$197:L$235,$C73)&lt;=0,0,求节点([1]基础状态预期!$D$197:$D$235,[1]基础状态预期!L$197:L$235,$C73)),0)</f>
        <v>0</v>
      </c>
      <c r="L73" s="32">
        <f>IFERROR(IF(求节点([1]基础状态预期!$D$197:$D$235,[1]基础状态预期!M$197:M$235,$C73)&lt;=0,0,求节点([1]基础状态预期!$D$197:$D$235,[1]基础状态预期!M$197:M$235,$C73)),0)</f>
        <v>0</v>
      </c>
      <c r="M73" s="32">
        <f>IFERROR(IF(求节点([1]基础状态预期!$D$197:$D$235,[1]基础状态预期!N$197:N$235,$C73)&lt;=0,0,求节点([1]基础状态预期!$D$197:$D$235,[1]基础状态预期!N$197:N$235,$C73)),0)</f>
        <v>7.6379785011232615</v>
      </c>
      <c r="N73" s="32">
        <f>IFERROR(IF(求节点([1]基础状态预期!$D$197:$D$235,[1]基础状态预期!O$197:O$235,$C73)&lt;=0,0,求节点([1]基础状态预期!$D$197:$D$235,[1]基础状态预期!O$197:O$235,$C73)),0)</f>
        <v>4.966810004272002</v>
      </c>
      <c r="O73" s="14">
        <f t="shared" si="29"/>
        <v>0</v>
      </c>
      <c r="P73" s="14">
        <f t="shared" si="30"/>
        <v>6</v>
      </c>
      <c r="Q73" s="14">
        <f t="shared" si="31"/>
        <v>10</v>
      </c>
      <c r="R73" s="14">
        <f t="shared" si="32"/>
        <v>72</v>
      </c>
      <c r="S73" s="14">
        <f t="shared" si="33"/>
        <v>82</v>
      </c>
      <c r="T73" s="32">
        <f>IFERROR(IF(求节点([1]基础状态预期!$D$197:$D$235,[1]基础状态预期!P$197:P$235,$C73)&lt;=0,0,求节点([1]基础状态预期!$D$197:$D$235,[1]基础状态预期!P$197:P$235,$C73)),0)</f>
        <v>0</v>
      </c>
      <c r="U73" s="32">
        <f>IFERROR(IF(求节点([1]基础状态预期!$D$197:$D$235,[1]基础状态预期!Q$197:Q$235,$C73)&lt;=0,0,求节点([1]基础状态预期!$D$197:$D$235,[1]基础状态预期!Q$197:Q$235,$C73)),0)</f>
        <v>0</v>
      </c>
      <c r="V73" s="32">
        <f>IFERROR(IF(求节点([1]基础状态预期!$D$197:$D$235,[1]基础状态预期!R$197:R$235,$C73)&lt;=0,0,求节点([1]基础状态预期!$D$197:$D$235,[1]基础状态预期!R$197:R$235,$C73)),0)</f>
        <v>0</v>
      </c>
      <c r="W73" s="32">
        <f>IFERROR(IF(求节点([1]基础状态预期!$D$197:$D$235,[1]基础状态预期!S$197:S$235,$C73)&lt;=0,0,求节点([1]基础状态预期!$D$197:$D$235,[1]基础状态预期!S$197:S$235,$C73)),0)</f>
        <v>2.72</v>
      </c>
      <c r="X73" s="32">
        <f>IFERROR(IF(求节点([1]基础状态预期!$D$197:$D$235,[1]基础状态预期!T$197:T$235,$C73)&lt;=0,0,求节点([1]基础状态预期!$D$197:$D$235,[1]基础状态预期!T$197:T$235,$C73)),0)</f>
        <v>2.72</v>
      </c>
      <c r="Y73" s="32">
        <f>IFERROR(IF(求节点([1]基础状态预期!$D$197:$D$235,[1]基础状态预期!U$197:U$235,$C73)&lt;=0,0,求节点([1]基础状态预期!$D$197:$D$235,[1]基础状态预期!U$197:U$235,$C73)),0)</f>
        <v>0</v>
      </c>
      <c r="Z73" s="32">
        <f>IFERROR(IF(求节点([1]基础状态预期!$D$197:$D$235,[1]基础状态预期!V$197:V$235,$C73)&lt;=0,0,求节点([1]基础状态预期!$D$197:$D$235,[1]基础状态预期!V$197:V$235,$C73)),0)</f>
        <v>0</v>
      </c>
      <c r="AA73" s="32">
        <f>IFERROR(IF(求节点([1]基础状态预期!$D$197:$D$235,[1]基础状态预期!W$197:W$235,$C73)&lt;=0,0,求节点([1]基础状态预期!$D$197:$D$235,[1]基础状态预期!W$197:W$235,$C73)),0)</f>
        <v>0</v>
      </c>
      <c r="AB73" s="32">
        <f>IFERROR(IF(求节点([1]基础状态预期!$D$197:$D$235,[1]基础状态预期!X$197:X$235,$C73)&lt;=0,0,求节点([1]基础状态预期!$D$197:$D$235,[1]基础状态预期!X$197:X$235,$C73)),0)</f>
        <v>136</v>
      </c>
      <c r="AC73" s="32">
        <f>IFERROR(IF(求节点([1]基础状态预期!$D$197:$D$235,[1]基础状态预期!Y$197:Y$235,$C73)&lt;=0,0,求节点([1]基础状态预期!$D$197:$D$235,[1]基础状态预期!Y$197:Y$235,$C73)),0)</f>
        <v>136</v>
      </c>
      <c r="AD73" s="32">
        <f>IFERROR(IF(求节点([1]基础状态预期!$D$197:$D$235,[1]基础状态预期!Z$197:Z$235,$C73)&lt;=0,0,求节点([1]基础状态预期!$D$197:$D$235,[1]基础状态预期!Z$197:Z$235,$C73)),0)</f>
        <v>0</v>
      </c>
      <c r="AE73" s="32">
        <f>IFERROR(IF(求节点([1]基础状态预期!$D$197:$D$235,[1]基础状态预期!AA$197:AA$235,$C73)&lt;=0,0,求节点([1]基础状态预期!$D$197:$D$235,[1]基础状态预期!AA$197:AA$235,$C73)),0)</f>
        <v>0</v>
      </c>
      <c r="AF73" s="32">
        <f>IFERROR(IF(求节点([1]基础状态预期!$D$197:$D$235,[1]基础状态预期!AB$197:AB$235,$C73)&lt;=0,0,求节点([1]基础状态预期!$D$197:$D$235,[1]基础状态预期!AB$197:AB$235,$C73)),0)</f>
        <v>0</v>
      </c>
      <c r="AG73" s="32">
        <f>IFERROR(IF(求节点([1]基础状态预期!$D$197:$D$235,[1]基础状态预期!AC$197:AC$235,$C73)&lt;=0,0,求节点([1]基础状态预期!$D$197:$D$235,[1]基础状态预期!AC$197:AC$235,$C73)),0)</f>
        <v>2</v>
      </c>
      <c r="AH73" s="32">
        <f>IFERROR(IF(求节点([1]基础状态预期!$D$197:$D$235,[1]基础状态预期!AD$197:AD$235,$C73)&lt;=0,0,求节点([1]基础状态预期!$D$197:$D$235,[1]基础状态预期!AD$197:AD$235,$C73)),0)</f>
        <v>2</v>
      </c>
      <c r="AI73" s="14">
        <f t="shared" si="34"/>
        <v>0</v>
      </c>
      <c r="AJ73" s="14">
        <f t="shared" si="34"/>
        <v>0</v>
      </c>
      <c r="AK73" s="14">
        <f t="shared" si="34"/>
        <v>0</v>
      </c>
      <c r="AL73" s="14">
        <f t="shared" si="34"/>
        <v>30</v>
      </c>
      <c r="AM73" s="14">
        <f t="shared" si="34"/>
        <v>80</v>
      </c>
      <c r="AN73" s="14">
        <v>0</v>
      </c>
      <c r="AO73" s="14">
        <f>IFERROR(IF(求节点([1]各r阵容卡情况!$F$103:$F$119,[1]各r阵容卡情况!G$103:G$119,$C73)&lt;=0,0,求节点([1]各r阵容卡情况!$F$103:$F$119,[1]各r阵容卡情况!G$103:G$119,$C73)),0)</f>
        <v>0</v>
      </c>
      <c r="AP73" s="14">
        <f>IFERROR(IF(求节点([1]各r阵容卡情况!$F$103:$F$119,[1]各r阵容卡情况!H$103:H$119,$C73)&lt;=0,0,求节点([1]各r阵容卡情况!$F$103:$F$119,[1]各r阵容卡情况!H$103:H$119,$C73)),0)</f>
        <v>0</v>
      </c>
      <c r="AQ73" s="14">
        <f>IFERROR(IF(求节点([1]各r阵容卡情况!$F$103:$F$119,[1]各r阵容卡情况!I$103:I$119,$C73)&lt;=0,0,求节点([1]各r阵容卡情况!$F$103:$F$119,[1]各r阵容卡情况!I$103:I$119,$C73)),0)</f>
        <v>24</v>
      </c>
      <c r="AR73" s="14">
        <f>IFERROR(IF(求节点([1]各r阵容卡情况!$F$103:$F$119,[1]各r阵容卡情况!J$103:J$119,$C73)&lt;=0,0,求节点([1]各r阵容卡情况!$F$103:$F$119,[1]各r阵容卡情况!J$103:J$119,$C73)),0)</f>
        <v>0</v>
      </c>
      <c r="AS73" s="14">
        <v>0</v>
      </c>
      <c r="AT73" s="14">
        <f>IFERROR(IF(求节点([1]各r阵容卡情况!$F$103:$F$119,[1]各r阵容卡情况!K$103:K$119,$C73)&lt;=0,0,求节点([1]各r阵容卡情况!$F$103:$F$119,[1]各r阵容卡情况!K$103:K$119,$C73)),0)</f>
        <v>3</v>
      </c>
      <c r="AU73" s="14">
        <f>IFERROR(IF(求节点([1]各r阵容卡情况!$F$103:$F$119,[1]各r阵容卡情况!L$103:L$119,$C73)&lt;=0,0,求节点([1]各r阵容卡情况!$F$103:$F$119,[1]各r阵容卡情况!L$103:L$119,$C73)),0)</f>
        <v>6</v>
      </c>
      <c r="AV73" s="14">
        <f>IFERROR(IF(求节点([1]各r阵容卡情况!$F$103:$F$119,[1]各r阵容卡情况!M$103:M$119,$C73)&lt;=0,0,求节点([1]各r阵容卡情况!$F$103:$F$119,[1]各r阵容卡情况!M$103:M$119,$C73)),0)</f>
        <v>7.6379785011232615</v>
      </c>
      <c r="AW73" s="14">
        <f>IFERROR(IF(求节点([1]各r阵容卡情况!$F$103:$F$119,[1]各r阵容卡情况!N$103:N$119,$C73)&lt;=0,0,求节点([1]各r阵容卡情况!$F$103:$F$119,[1]各r阵容卡情况!N$103:N$119,$C73)),0)</f>
        <v>4.966810004272002</v>
      </c>
      <c r="AX73" s="14">
        <f t="shared" si="35"/>
        <v>0</v>
      </c>
      <c r="AY73" s="14">
        <f t="shared" si="35"/>
        <v>15</v>
      </c>
      <c r="AZ73" s="14">
        <f t="shared" si="35"/>
        <v>40</v>
      </c>
      <c r="BA73" s="14">
        <f t="shared" si="35"/>
        <v>72</v>
      </c>
      <c r="BB73" s="14">
        <f t="shared" si="35"/>
        <v>82</v>
      </c>
      <c r="BC73" s="14">
        <v>0</v>
      </c>
      <c r="BD73" s="14">
        <f>IFERROR(IF(求节点([1]各r阵容卡情况!$F$103:$F$119,[1]各r阵容卡情况!S$103:S$119,$C73)&lt;=0,0,求节点([1]各r阵容卡情况!$F$103:$F$119,[1]各r阵容卡情况!S$103:S$119,$C73)),0)</f>
        <v>2.72</v>
      </c>
      <c r="BE73" s="14">
        <f>IFERROR(IF(求节点([1]各r阵容卡情况!$F$103:$F$119,[1]各r阵容卡情况!T$103:T$119,$C73)&lt;=0,0,求节点([1]各r阵容卡情况!$F$103:$F$119,[1]各r阵容卡情况!T$103:T$119,$C73)),0)</f>
        <v>2.72</v>
      </c>
      <c r="BF73" s="14">
        <f>IFERROR(IF(求节点([1]各r阵容卡情况!$F$103:$F$119,[1]各r阵容卡情况!U$103:U$119,$C73)&lt;=0,0,求节点([1]各r阵容卡情况!$F$103:$F$119,[1]各r阵容卡情况!U$103:U$119,$C73)),0)</f>
        <v>2.72</v>
      </c>
      <c r="BG73" s="14">
        <f>IFERROR(IF(求节点([1]各r阵容卡情况!$F$103:$F$119,[1]各r阵容卡情况!V$103:V$119,$C73)&lt;=0,0,求节点([1]各r阵容卡情况!$F$103:$F$119,[1]各r阵容卡情况!V$103:V$119,$C73)),0)</f>
        <v>2.72</v>
      </c>
      <c r="BH73" s="14">
        <f t="shared" si="38"/>
        <v>10</v>
      </c>
      <c r="BI73" s="14">
        <f t="shared" si="38"/>
        <v>10</v>
      </c>
      <c r="BJ73" s="14">
        <f t="shared" si="39"/>
        <v>60</v>
      </c>
      <c r="BK73" s="14">
        <f t="shared" si="40"/>
        <v>68</v>
      </c>
      <c r="BL73" s="14">
        <f t="shared" si="40"/>
        <v>68</v>
      </c>
      <c r="BM73" s="14">
        <v>0</v>
      </c>
      <c r="BN73" s="14">
        <f>IFERROR(IF(求节点([1]各r阵容卡情况!$F$103:$F$119,[1]各r阵容卡情况!AA$103:AA$119,$C73)&lt;=0,0,求节点([1]各r阵容卡情况!$F$103:$F$119,[1]各r阵容卡情况!AA$103:AA$119,$C73)),0)</f>
        <v>0</v>
      </c>
      <c r="BO73" s="14">
        <f>IFERROR(IF(求节点([1]各r阵容卡情况!$F$103:$F$119,[1]各r阵容卡情况!AB$103:AB$119,$C73)&lt;=0,0,求节点([1]各r阵容卡情况!$F$103:$F$119,[1]各r阵容卡情况!AB$103:AB$119,$C73)),0)</f>
        <v>2</v>
      </c>
      <c r="BP73" s="14">
        <f>IFERROR(IF(求节点([1]各r阵容卡情况!$F$103:$F$119,[1]各r阵容卡情况!AC$103:AC$119,$C73)&lt;=0,0,求节点([1]各r阵容卡情况!$F$103:$F$119,[1]各r阵容卡情况!AC$103:AC$119,$C73)),0)</f>
        <v>2</v>
      </c>
      <c r="BQ73" s="14">
        <f>IFERROR(IF(求节点([1]各r阵容卡情况!$F$103:$F$119,[1]各r阵容卡情况!AD$103:AD$119,$C73)&lt;=0,0,求节点([1]各r阵容卡情况!$F$103:$F$119,[1]各r阵容卡情况!AD$103:AD$119,$C73)),0)</f>
        <v>2</v>
      </c>
      <c r="BR73" s="14">
        <f t="shared" si="36"/>
        <v>0</v>
      </c>
      <c r="BS73" s="14">
        <f t="shared" si="36"/>
        <v>0</v>
      </c>
      <c r="BT73" s="14">
        <f t="shared" si="36"/>
        <v>4</v>
      </c>
      <c r="BU73" s="14">
        <f t="shared" si="36"/>
        <v>30</v>
      </c>
      <c r="BV73" s="14">
        <f t="shared" si="36"/>
        <v>80</v>
      </c>
      <c r="CH73" s="27">
        <f t="shared" si="37"/>
        <v>0</v>
      </c>
      <c r="CI73" s="27">
        <f t="shared" si="37"/>
        <v>0</v>
      </c>
      <c r="CJ73" s="27">
        <f t="shared" si="37"/>
        <v>0</v>
      </c>
      <c r="CK73" s="27">
        <f t="shared" si="37"/>
        <v>23</v>
      </c>
      <c r="CL73" s="27">
        <f t="shared" si="37"/>
        <v>0</v>
      </c>
    </row>
    <row r="74" spans="3:90" x14ac:dyDescent="0.15">
      <c r="C74" s="14">
        <v>69</v>
      </c>
      <c r="D74" s="14">
        <v>29</v>
      </c>
      <c r="E74" s="32">
        <f>IFERROR(IF(求节点([1]基础状态预期!$D$197:$D$235,[1]基础状态预期!F$197:F$235,$C74)&lt;=0,0,求节点([1]基础状态预期!$D$197:$D$235,[1]基础状态预期!F$197:F$235,$C74)),0)</f>
        <v>0</v>
      </c>
      <c r="F74" s="32">
        <f>IFERROR(IF(求节点([1]基础状态预期!$D$197:$D$235,[1]基础状态预期!G$197:G$235,$C74)&lt;=0,0,求节点([1]基础状态预期!$D$197:$D$235,[1]基础状态预期!G$197:G$235,$C74)),0)</f>
        <v>0</v>
      </c>
      <c r="G74" s="32">
        <f>IFERROR(IF(求节点([1]基础状态预期!$D$197:$D$235,[1]基础状态预期!H$197:H$235,$C74)&lt;=0,0,求节点([1]基础状态预期!$D$197:$D$235,[1]基础状态预期!H$197:H$235,$C74)),0)</f>
        <v>0</v>
      </c>
      <c r="H74" s="32">
        <f>IFERROR(IF(求节点([1]基础状态预期!$D$197:$D$235,[1]基础状态预期!I$197:I$235,$C74)&lt;=0,0,求节点([1]基础状态预期!$D$197:$D$235,[1]基础状态预期!I$197:I$235,$C74)),0)</f>
        <v>1.8517192889539307</v>
      </c>
      <c r="I74" s="32">
        <f>IFERROR(IF(求节点([1]基础状态预期!$D$197:$D$235,[1]基础状态预期!J$197:J$235,$C74)&lt;=0,0,求节点([1]基础状态预期!$D$197:$D$235,[1]基础状态预期!J$197:J$235,$C74)),0)</f>
        <v>4.1482807110460698</v>
      </c>
      <c r="J74" s="32">
        <f>IFERROR(IF(求节点([1]基础状态预期!$D$197:$D$235,[1]基础状态预期!K$197:K$235,$C74)&lt;=0,0,求节点([1]基础状态预期!$D$197:$D$235,[1]基础状态预期!K$197:K$235,$C74)),0)</f>
        <v>0</v>
      </c>
      <c r="K74" s="32">
        <f>IFERROR(IF(求节点([1]基础状态预期!$D$197:$D$235,[1]基础状态预期!L$197:L$235,$C74)&lt;=0,0,求节点([1]基础状态预期!$D$197:$D$235,[1]基础状态预期!L$197:L$235,$C74)),0)</f>
        <v>0</v>
      </c>
      <c r="L74" s="32">
        <f>IFERROR(IF(求节点([1]基础状态预期!$D$197:$D$235,[1]基础状态预期!M$197:M$235,$C74)&lt;=0,0,求节点([1]基础状态预期!$D$197:$D$235,[1]基础状态预期!M$197:M$235,$C74)),0)</f>
        <v>0</v>
      </c>
      <c r="M74" s="32">
        <f>IFERROR(IF(求节点([1]基础状态预期!$D$197:$D$235,[1]基础状态预期!N$197:N$235,$C74)&lt;=0,0,求节点([1]基础状态预期!$D$197:$D$235,[1]基础状态预期!N$197:N$235,$C74)),0)</f>
        <v>7.7369854661124311</v>
      </c>
      <c r="N74" s="32">
        <f>IFERROR(IF(求节点([1]基础状态预期!$D$197:$D$235,[1]基础状态预期!O$197:O$235,$C74)&lt;=0,0,求节点([1]基础状态预期!$D$197:$D$235,[1]基础状态预期!O$197:O$235,$C74)),0)</f>
        <v>5.1078751504663105</v>
      </c>
      <c r="O74" s="14">
        <f t="shared" si="29"/>
        <v>0</v>
      </c>
      <c r="P74" s="14">
        <f t="shared" si="30"/>
        <v>6</v>
      </c>
      <c r="Q74" s="14">
        <f t="shared" si="31"/>
        <v>10</v>
      </c>
      <c r="R74" s="14">
        <f t="shared" si="32"/>
        <v>72</v>
      </c>
      <c r="S74" s="14">
        <f t="shared" si="33"/>
        <v>90</v>
      </c>
      <c r="T74" s="32">
        <f>IFERROR(IF(求节点([1]基础状态预期!$D$197:$D$235,[1]基础状态预期!P$197:P$235,$C74)&lt;=0,0,求节点([1]基础状态预期!$D$197:$D$235,[1]基础状态预期!P$197:P$235,$C74)),0)</f>
        <v>0</v>
      </c>
      <c r="U74" s="32">
        <f>IFERROR(IF(求节点([1]基础状态预期!$D$197:$D$235,[1]基础状态预期!Q$197:Q$235,$C74)&lt;=0,0,求节点([1]基础状态预期!$D$197:$D$235,[1]基础状态预期!Q$197:Q$235,$C74)),0)</f>
        <v>0</v>
      </c>
      <c r="V74" s="32">
        <f>IFERROR(IF(求节点([1]基础状态预期!$D$197:$D$235,[1]基础状态预期!R$197:R$235,$C74)&lt;=0,0,求节点([1]基础状态预期!$D$197:$D$235,[1]基础状态预期!R$197:R$235,$C74)),0)</f>
        <v>0</v>
      </c>
      <c r="W74" s="32">
        <f>IFERROR(IF(求节点([1]基础状态预期!$D$197:$D$235,[1]基础状态预期!S$197:S$235,$C74)&lt;=0,0,求节点([1]基础状态预期!$D$197:$D$235,[1]基础状态预期!S$197:S$235,$C74)),0)</f>
        <v>2.7600000000000002</v>
      </c>
      <c r="X74" s="32">
        <f>IFERROR(IF(求节点([1]基础状态预期!$D$197:$D$235,[1]基础状态预期!T$197:T$235,$C74)&lt;=0,0,求节点([1]基础状态预期!$D$197:$D$235,[1]基础状态预期!T$197:T$235,$C74)),0)</f>
        <v>2.7600000000000002</v>
      </c>
      <c r="Y74" s="32">
        <f>IFERROR(IF(求节点([1]基础状态预期!$D$197:$D$235,[1]基础状态预期!U$197:U$235,$C74)&lt;=0,0,求节点([1]基础状态预期!$D$197:$D$235,[1]基础状态预期!U$197:U$235,$C74)),0)</f>
        <v>0</v>
      </c>
      <c r="Z74" s="32">
        <f>IFERROR(IF(求节点([1]基础状态预期!$D$197:$D$235,[1]基础状态预期!V$197:V$235,$C74)&lt;=0,0,求节点([1]基础状态预期!$D$197:$D$235,[1]基础状态预期!V$197:V$235,$C74)),0)</f>
        <v>0</v>
      </c>
      <c r="AA74" s="32">
        <f>IFERROR(IF(求节点([1]基础状态预期!$D$197:$D$235,[1]基础状态预期!W$197:W$235,$C74)&lt;=0,0,求节点([1]基础状态预期!$D$197:$D$235,[1]基础状态预期!W$197:W$235,$C74)),0)</f>
        <v>0</v>
      </c>
      <c r="AB74" s="32">
        <f>IFERROR(IF(求节点([1]基础状态预期!$D$197:$D$235,[1]基础状态预期!X$197:X$235,$C74)&lt;=0,0,求节点([1]基础状态预期!$D$197:$D$235,[1]基础状态预期!X$197:X$235,$C74)),0)</f>
        <v>138</v>
      </c>
      <c r="AC74" s="32">
        <f>IFERROR(IF(求节点([1]基础状态预期!$D$197:$D$235,[1]基础状态预期!Y$197:Y$235,$C74)&lt;=0,0,求节点([1]基础状态预期!$D$197:$D$235,[1]基础状态预期!Y$197:Y$235,$C74)),0)</f>
        <v>138</v>
      </c>
      <c r="AD74" s="32">
        <f>IFERROR(IF(求节点([1]基础状态预期!$D$197:$D$235,[1]基础状态预期!Z$197:Z$235,$C74)&lt;=0,0,求节点([1]基础状态预期!$D$197:$D$235,[1]基础状态预期!Z$197:Z$235,$C74)),0)</f>
        <v>0</v>
      </c>
      <c r="AE74" s="32">
        <f>IFERROR(IF(求节点([1]基础状态预期!$D$197:$D$235,[1]基础状态预期!AA$197:AA$235,$C74)&lt;=0,0,求节点([1]基础状态预期!$D$197:$D$235,[1]基础状态预期!AA$197:AA$235,$C74)),0)</f>
        <v>0</v>
      </c>
      <c r="AF74" s="32">
        <f>IFERROR(IF(求节点([1]基础状态预期!$D$197:$D$235,[1]基础状态预期!AB$197:AB$235,$C74)&lt;=0,0,求节点([1]基础状态预期!$D$197:$D$235,[1]基础状态预期!AB$197:AB$235,$C74)),0)</f>
        <v>0</v>
      </c>
      <c r="AG74" s="32">
        <f>IFERROR(IF(求节点([1]基础状态预期!$D$197:$D$235,[1]基础状态预期!AC$197:AC$235,$C74)&lt;=0,0,求节点([1]基础状态预期!$D$197:$D$235,[1]基础状态预期!AC$197:AC$235,$C74)),0)</f>
        <v>2</v>
      </c>
      <c r="AH74" s="32">
        <f>IFERROR(IF(求节点([1]基础状态预期!$D$197:$D$235,[1]基础状态预期!AD$197:AD$235,$C74)&lt;=0,0,求节点([1]基础状态预期!$D$197:$D$235,[1]基础状态预期!AD$197:AD$235,$C74)),0)</f>
        <v>2</v>
      </c>
      <c r="AI74" s="14">
        <f t="shared" si="34"/>
        <v>0</v>
      </c>
      <c r="AJ74" s="14">
        <f t="shared" si="34"/>
        <v>0</v>
      </c>
      <c r="AK74" s="14">
        <f t="shared" si="34"/>
        <v>0</v>
      </c>
      <c r="AL74" s="14">
        <f t="shared" si="34"/>
        <v>30</v>
      </c>
      <c r="AM74" s="14">
        <f t="shared" si="34"/>
        <v>80</v>
      </c>
      <c r="AN74" s="14">
        <v>0</v>
      </c>
      <c r="AO74" s="14">
        <f>IFERROR(IF(求节点([1]各r阵容卡情况!$F$103:$F$119,[1]各r阵容卡情况!G$103:G$119,$C74)&lt;=0,0,求节点([1]各r阵容卡情况!$F$103:$F$119,[1]各r阵容卡情况!G$103:G$119,$C74)),0)</f>
        <v>0</v>
      </c>
      <c r="AP74" s="14">
        <f>IFERROR(IF(求节点([1]各r阵容卡情况!$F$103:$F$119,[1]各r阵容卡情况!H$103:H$119,$C74)&lt;=0,0,求节点([1]各r阵容卡情况!$F$103:$F$119,[1]各r阵容卡情况!H$103:H$119,$C74)),0)</f>
        <v>0</v>
      </c>
      <c r="AQ74" s="14">
        <f>IFERROR(IF(求节点([1]各r阵容卡情况!$F$103:$F$119,[1]各r阵容卡情况!I$103:I$119,$C74)&lt;=0,0,求节点([1]各r阵容卡情况!$F$103:$F$119,[1]各r阵容卡情况!I$103:I$119,$C74)),0)</f>
        <v>24</v>
      </c>
      <c r="AR74" s="14">
        <f>IFERROR(IF(求节点([1]各r阵容卡情况!$F$103:$F$119,[1]各r阵容卡情况!J$103:J$119,$C74)&lt;=0,0,求节点([1]各r阵容卡情况!$F$103:$F$119,[1]各r阵容卡情况!J$103:J$119,$C74)),0)</f>
        <v>0</v>
      </c>
      <c r="AS74" s="14">
        <v>0</v>
      </c>
      <c r="AT74" s="14">
        <f>IFERROR(IF(求节点([1]各r阵容卡情况!$F$103:$F$119,[1]各r阵容卡情况!K$103:K$119,$C74)&lt;=0,0,求节点([1]各r阵容卡情况!$F$103:$F$119,[1]各r阵容卡情况!K$103:K$119,$C74)),0)</f>
        <v>3</v>
      </c>
      <c r="AU74" s="14">
        <f>IFERROR(IF(求节点([1]各r阵容卡情况!$F$103:$F$119,[1]各r阵容卡情况!L$103:L$119,$C74)&lt;=0,0,求节点([1]各r阵容卡情况!$F$103:$F$119,[1]各r阵容卡情况!L$103:L$119,$C74)),0)</f>
        <v>6</v>
      </c>
      <c r="AV74" s="14">
        <f>IFERROR(IF(求节点([1]各r阵容卡情况!$F$103:$F$119,[1]各r阵容卡情况!M$103:M$119,$C74)&lt;=0,0,求节点([1]各r阵容卡情况!$F$103:$F$119,[1]各r阵容卡情况!M$103:M$119,$C74)),0)</f>
        <v>7.7369854661124311</v>
      </c>
      <c r="AW74" s="14">
        <f>IFERROR(IF(求节点([1]各r阵容卡情况!$F$103:$F$119,[1]各r阵容卡情况!N$103:N$119,$C74)&lt;=0,0,求节点([1]各r阵容卡情况!$F$103:$F$119,[1]各r阵容卡情况!N$103:N$119,$C74)),0)</f>
        <v>5.1078751504663105</v>
      </c>
      <c r="AX74" s="14">
        <f t="shared" si="35"/>
        <v>0</v>
      </c>
      <c r="AY74" s="14">
        <f t="shared" si="35"/>
        <v>15</v>
      </c>
      <c r="AZ74" s="14">
        <f t="shared" si="35"/>
        <v>40</v>
      </c>
      <c r="BA74" s="14">
        <f t="shared" si="35"/>
        <v>72</v>
      </c>
      <c r="BB74" s="14">
        <f t="shared" si="35"/>
        <v>90</v>
      </c>
      <c r="BC74" s="14">
        <v>0</v>
      </c>
      <c r="BD74" s="14">
        <f>IFERROR(IF(求节点([1]各r阵容卡情况!$F$103:$F$119,[1]各r阵容卡情况!S$103:S$119,$C74)&lt;=0,0,求节点([1]各r阵容卡情况!$F$103:$F$119,[1]各r阵容卡情况!S$103:S$119,$C74)),0)</f>
        <v>2.7600000000000002</v>
      </c>
      <c r="BE74" s="14">
        <f>IFERROR(IF(求节点([1]各r阵容卡情况!$F$103:$F$119,[1]各r阵容卡情况!T$103:T$119,$C74)&lt;=0,0,求节点([1]各r阵容卡情况!$F$103:$F$119,[1]各r阵容卡情况!T$103:T$119,$C74)),0)</f>
        <v>2.7600000000000002</v>
      </c>
      <c r="BF74" s="14">
        <f>IFERROR(IF(求节点([1]各r阵容卡情况!$F$103:$F$119,[1]各r阵容卡情况!U$103:U$119,$C74)&lt;=0,0,求节点([1]各r阵容卡情况!$F$103:$F$119,[1]各r阵容卡情况!U$103:U$119,$C74)),0)</f>
        <v>2.7600000000000002</v>
      </c>
      <c r="BG74" s="14">
        <f>IFERROR(IF(求节点([1]各r阵容卡情况!$F$103:$F$119,[1]各r阵容卡情况!V$103:V$119,$C74)&lt;=0,0,求节点([1]各r阵容卡情况!$F$103:$F$119,[1]各r阵容卡情况!V$103:V$119,$C74)),0)</f>
        <v>2.7600000000000002</v>
      </c>
      <c r="BH74" s="14">
        <f t="shared" si="38"/>
        <v>10</v>
      </c>
      <c r="BI74" s="14">
        <f t="shared" si="38"/>
        <v>10</v>
      </c>
      <c r="BJ74" s="14">
        <f t="shared" si="39"/>
        <v>60</v>
      </c>
      <c r="BK74" s="14">
        <f t="shared" si="40"/>
        <v>69</v>
      </c>
      <c r="BL74" s="14">
        <f t="shared" si="40"/>
        <v>69</v>
      </c>
      <c r="BM74" s="14">
        <v>0</v>
      </c>
      <c r="BN74" s="14">
        <f>IFERROR(IF(求节点([1]各r阵容卡情况!$F$103:$F$119,[1]各r阵容卡情况!AA$103:AA$119,$C74)&lt;=0,0,求节点([1]各r阵容卡情况!$F$103:$F$119,[1]各r阵容卡情况!AA$103:AA$119,$C74)),0)</f>
        <v>0</v>
      </c>
      <c r="BO74" s="14">
        <f>IFERROR(IF(求节点([1]各r阵容卡情况!$F$103:$F$119,[1]各r阵容卡情况!AB$103:AB$119,$C74)&lt;=0,0,求节点([1]各r阵容卡情况!$F$103:$F$119,[1]各r阵容卡情况!AB$103:AB$119,$C74)),0)</f>
        <v>2</v>
      </c>
      <c r="BP74" s="14">
        <f>IFERROR(IF(求节点([1]各r阵容卡情况!$F$103:$F$119,[1]各r阵容卡情况!AC$103:AC$119,$C74)&lt;=0,0,求节点([1]各r阵容卡情况!$F$103:$F$119,[1]各r阵容卡情况!AC$103:AC$119,$C74)),0)</f>
        <v>2</v>
      </c>
      <c r="BQ74" s="14">
        <f>IFERROR(IF(求节点([1]各r阵容卡情况!$F$103:$F$119,[1]各r阵容卡情况!AD$103:AD$119,$C74)&lt;=0,0,求节点([1]各r阵容卡情况!$F$103:$F$119,[1]各r阵容卡情况!AD$103:AD$119,$C74)),0)</f>
        <v>2</v>
      </c>
      <c r="BR74" s="14">
        <f t="shared" si="36"/>
        <v>0</v>
      </c>
      <c r="BS74" s="14">
        <f t="shared" si="36"/>
        <v>0</v>
      </c>
      <c r="BT74" s="14">
        <f t="shared" si="36"/>
        <v>4</v>
      </c>
      <c r="BU74" s="14">
        <f t="shared" si="36"/>
        <v>30</v>
      </c>
      <c r="BV74" s="14">
        <f t="shared" si="36"/>
        <v>80</v>
      </c>
      <c r="CH74" s="27">
        <f t="shared" si="37"/>
        <v>0</v>
      </c>
      <c r="CI74" s="27">
        <f t="shared" si="37"/>
        <v>0</v>
      </c>
      <c r="CJ74" s="27">
        <f t="shared" si="37"/>
        <v>0</v>
      </c>
      <c r="CK74" s="27">
        <f t="shared" si="37"/>
        <v>23</v>
      </c>
      <c r="CL74" s="27">
        <f t="shared" si="37"/>
        <v>0</v>
      </c>
    </row>
    <row r="75" spans="3:90" x14ac:dyDescent="0.15">
      <c r="C75" s="14">
        <v>70</v>
      </c>
      <c r="D75" s="14">
        <v>30</v>
      </c>
      <c r="E75" s="32">
        <f>IFERROR(IF(求节点([1]基础状态预期!$D$197:$D$235,[1]基础状态预期!F$197:F$235,$C75)&lt;=0,0,求节点([1]基础状态预期!$D$197:$D$235,[1]基础状态预期!F$197:F$235,$C75)),0)</f>
        <v>0</v>
      </c>
      <c r="F75" s="32">
        <f>IFERROR(IF(求节点([1]基础状态预期!$D$197:$D$235,[1]基础状态预期!G$197:G$235,$C75)&lt;=0,0,求节点([1]基础状态预期!$D$197:$D$235,[1]基础状态预期!G$197:G$235,$C75)),0)</f>
        <v>0</v>
      </c>
      <c r="G75" s="32">
        <f>IFERROR(IF(求节点([1]基础状态预期!$D$197:$D$235,[1]基础状态预期!H$197:H$235,$C75)&lt;=0,0,求节点([1]基础状态预期!$D$197:$D$235,[1]基础状态预期!H$197:H$235,$C75)),0)</f>
        <v>0</v>
      </c>
      <c r="H75" s="32">
        <f>IFERROR(IF(求节点([1]基础状态预期!$D$197:$D$235,[1]基础状态预期!I$197:I$235,$C75)&lt;=0,0,求节点([1]基础状态预期!$D$197:$D$235,[1]基础状态预期!I$197:I$235,$C75)),0)</f>
        <v>1.5438472416061884</v>
      </c>
      <c r="I75" s="32">
        <f>IFERROR(IF(求节点([1]基础状态预期!$D$197:$D$235,[1]基础状态预期!J$197:J$235,$C75)&lt;=0,0,求节点([1]基础状态预期!$D$197:$D$235,[1]基础状态预期!J$197:J$235,$C75)),0)</f>
        <v>4.4561527583938112</v>
      </c>
      <c r="J75" s="32">
        <f>IFERROR(IF(求节点([1]基础状态预期!$D$197:$D$235,[1]基础状态预期!K$197:K$235,$C75)&lt;=0,0,求节点([1]基础状态预期!$D$197:$D$235,[1]基础状态预期!K$197:K$235,$C75)),0)</f>
        <v>0</v>
      </c>
      <c r="K75" s="32">
        <f>IFERROR(IF(求节点([1]基础状态预期!$D$197:$D$235,[1]基础状态预期!L$197:L$235,$C75)&lt;=0,0,求节点([1]基础状态预期!$D$197:$D$235,[1]基础状态预期!L$197:L$235,$C75)),0)</f>
        <v>0</v>
      </c>
      <c r="L75" s="32">
        <f>IFERROR(IF(求节点([1]基础状态预期!$D$197:$D$235,[1]基础状态预期!M$197:M$235,$C75)&lt;=0,0,求节点([1]基础状态预期!$D$197:$D$235,[1]基础状态预期!M$197:M$235,$C75)),0)</f>
        <v>0</v>
      </c>
      <c r="M75" s="32">
        <f>IFERROR(IF(求节点([1]基础状态预期!$D$197:$D$235,[1]基础状态预期!N$197:N$235,$C75)&lt;=0,0,求节点([1]基础状态预期!$D$197:$D$235,[1]基础状态预期!N$197:N$235,$C75)),0)</f>
        <v>7.832057661940742</v>
      </c>
      <c r="N75" s="32">
        <f>IFERROR(IF(求节点([1]基础状态预期!$D$197:$D$235,[1]基础状态预期!O$197:O$235,$C75)&lt;=0,0,求节点([1]基础状态预期!$D$197:$D$235,[1]基础状态预期!O$197:O$235,$C75)),0)</f>
        <v>5.2082429698106854</v>
      </c>
      <c r="O75" s="14">
        <f t="shared" si="29"/>
        <v>0</v>
      </c>
      <c r="P75" s="14">
        <f t="shared" si="30"/>
        <v>6</v>
      </c>
      <c r="Q75" s="14">
        <f t="shared" si="31"/>
        <v>10</v>
      </c>
      <c r="R75" s="14">
        <f t="shared" si="32"/>
        <v>72</v>
      </c>
      <c r="S75" s="14">
        <f t="shared" si="33"/>
        <v>90</v>
      </c>
      <c r="T75" s="32">
        <f>IFERROR(IF(求节点([1]基础状态预期!$D$197:$D$235,[1]基础状态预期!P$197:P$235,$C75)&lt;=0,0,求节点([1]基础状态预期!$D$197:$D$235,[1]基础状态预期!P$197:P$235,$C75)),0)</f>
        <v>0</v>
      </c>
      <c r="U75" s="32">
        <f>IFERROR(IF(求节点([1]基础状态预期!$D$197:$D$235,[1]基础状态预期!Q$197:Q$235,$C75)&lt;=0,0,求节点([1]基础状态预期!$D$197:$D$235,[1]基础状态预期!Q$197:Q$235,$C75)),0)</f>
        <v>0</v>
      </c>
      <c r="V75" s="32">
        <f>IFERROR(IF(求节点([1]基础状态预期!$D$197:$D$235,[1]基础状态预期!R$197:R$235,$C75)&lt;=0,0,求节点([1]基础状态预期!$D$197:$D$235,[1]基础状态预期!R$197:R$235,$C75)),0)</f>
        <v>0</v>
      </c>
      <c r="W75" s="32">
        <f>IFERROR(IF(求节点([1]基础状态预期!$D$197:$D$235,[1]基础状态预期!S$197:S$235,$C75)&lt;=0,0,求节点([1]基础状态预期!$D$197:$D$235,[1]基础状态预期!S$197:S$235,$C75)),0)</f>
        <v>2.8</v>
      </c>
      <c r="X75" s="32">
        <f>IFERROR(IF(求节点([1]基础状态预期!$D$197:$D$235,[1]基础状态预期!T$197:T$235,$C75)&lt;=0,0,求节点([1]基础状态预期!$D$197:$D$235,[1]基础状态预期!T$197:T$235,$C75)),0)</f>
        <v>2.8</v>
      </c>
      <c r="Y75" s="32">
        <f>IFERROR(IF(求节点([1]基础状态预期!$D$197:$D$235,[1]基础状态预期!U$197:U$235,$C75)&lt;=0,0,求节点([1]基础状态预期!$D$197:$D$235,[1]基础状态预期!U$197:U$235,$C75)),0)</f>
        <v>0</v>
      </c>
      <c r="Z75" s="32">
        <f>IFERROR(IF(求节点([1]基础状态预期!$D$197:$D$235,[1]基础状态预期!V$197:V$235,$C75)&lt;=0,0,求节点([1]基础状态预期!$D$197:$D$235,[1]基础状态预期!V$197:V$235,$C75)),0)</f>
        <v>0</v>
      </c>
      <c r="AA75" s="32">
        <f>IFERROR(IF(求节点([1]基础状态预期!$D$197:$D$235,[1]基础状态预期!W$197:W$235,$C75)&lt;=0,0,求节点([1]基础状态预期!$D$197:$D$235,[1]基础状态预期!W$197:W$235,$C75)),0)</f>
        <v>0</v>
      </c>
      <c r="AB75" s="32">
        <f>IFERROR(IF(求节点([1]基础状态预期!$D$197:$D$235,[1]基础状态预期!X$197:X$235,$C75)&lt;=0,0,求节点([1]基础状态预期!$D$197:$D$235,[1]基础状态预期!X$197:X$235,$C75)),0)</f>
        <v>140</v>
      </c>
      <c r="AC75" s="32">
        <f>IFERROR(IF(求节点([1]基础状态预期!$D$197:$D$235,[1]基础状态预期!Y$197:Y$235,$C75)&lt;=0,0,求节点([1]基础状态预期!$D$197:$D$235,[1]基础状态预期!Y$197:Y$235,$C75)),0)</f>
        <v>140</v>
      </c>
      <c r="AD75" s="32">
        <f>IFERROR(IF(求节点([1]基础状态预期!$D$197:$D$235,[1]基础状态预期!Z$197:Z$235,$C75)&lt;=0,0,求节点([1]基础状态预期!$D$197:$D$235,[1]基础状态预期!Z$197:Z$235,$C75)),0)</f>
        <v>0</v>
      </c>
      <c r="AE75" s="32">
        <f>IFERROR(IF(求节点([1]基础状态预期!$D$197:$D$235,[1]基础状态预期!AA$197:AA$235,$C75)&lt;=0,0,求节点([1]基础状态预期!$D$197:$D$235,[1]基础状态预期!AA$197:AA$235,$C75)),0)</f>
        <v>0</v>
      </c>
      <c r="AF75" s="32">
        <f>IFERROR(IF(求节点([1]基础状态预期!$D$197:$D$235,[1]基础状态预期!AB$197:AB$235,$C75)&lt;=0,0,求节点([1]基础状态预期!$D$197:$D$235,[1]基础状态预期!AB$197:AB$235,$C75)),0)</f>
        <v>0</v>
      </c>
      <c r="AG75" s="32">
        <f>IFERROR(IF(求节点([1]基础状态预期!$D$197:$D$235,[1]基础状态预期!AC$197:AC$235,$C75)&lt;=0,0,求节点([1]基础状态预期!$D$197:$D$235,[1]基础状态预期!AC$197:AC$235,$C75)),0)</f>
        <v>2</v>
      </c>
      <c r="AH75" s="32">
        <f>IFERROR(IF(求节点([1]基础状态预期!$D$197:$D$235,[1]基础状态预期!AD$197:AD$235,$C75)&lt;=0,0,求节点([1]基础状态预期!$D$197:$D$235,[1]基础状态预期!AD$197:AD$235,$C75)),0)</f>
        <v>2</v>
      </c>
      <c r="AI75" s="14">
        <f t="shared" si="34"/>
        <v>0</v>
      </c>
      <c r="AJ75" s="14">
        <f t="shared" si="34"/>
        <v>0</v>
      </c>
      <c r="AK75" s="14">
        <f t="shared" si="34"/>
        <v>0</v>
      </c>
      <c r="AL75" s="14">
        <f t="shared" si="34"/>
        <v>30</v>
      </c>
      <c r="AM75" s="14">
        <f t="shared" si="34"/>
        <v>80</v>
      </c>
      <c r="AN75" s="14">
        <v>0</v>
      </c>
      <c r="AO75" s="14">
        <f>IFERROR(IF(求节点([1]各r阵容卡情况!$F$103:$F$119,[1]各r阵容卡情况!G$103:G$119,$C75)&lt;=0,0,求节点([1]各r阵容卡情况!$F$103:$F$119,[1]各r阵容卡情况!G$103:G$119,$C75)),0)</f>
        <v>0</v>
      </c>
      <c r="AP75" s="14">
        <f>IFERROR(IF(求节点([1]各r阵容卡情况!$F$103:$F$119,[1]各r阵容卡情况!H$103:H$119,$C75)&lt;=0,0,求节点([1]各r阵容卡情况!$F$103:$F$119,[1]各r阵容卡情况!H$103:H$119,$C75)),0)</f>
        <v>0</v>
      </c>
      <c r="AQ75" s="14">
        <f>IFERROR(IF(求节点([1]各r阵容卡情况!$F$103:$F$119,[1]各r阵容卡情况!I$103:I$119,$C75)&lt;=0,0,求节点([1]各r阵容卡情况!$F$103:$F$119,[1]各r阵容卡情况!I$103:I$119,$C75)),0)</f>
        <v>24</v>
      </c>
      <c r="AR75" s="14">
        <f>IFERROR(IF(求节点([1]各r阵容卡情况!$F$103:$F$119,[1]各r阵容卡情况!J$103:J$119,$C75)&lt;=0,0,求节点([1]各r阵容卡情况!$F$103:$F$119,[1]各r阵容卡情况!J$103:J$119,$C75)),0)</f>
        <v>0</v>
      </c>
      <c r="AS75" s="14">
        <v>0</v>
      </c>
      <c r="AT75" s="14">
        <f>IFERROR(IF(求节点([1]各r阵容卡情况!$F$103:$F$119,[1]各r阵容卡情况!K$103:K$119,$C75)&lt;=0,0,求节点([1]各r阵容卡情况!$F$103:$F$119,[1]各r阵容卡情况!K$103:K$119,$C75)),0)</f>
        <v>3</v>
      </c>
      <c r="AU75" s="14">
        <f>IFERROR(IF(求节点([1]各r阵容卡情况!$F$103:$F$119,[1]各r阵容卡情况!L$103:L$119,$C75)&lt;=0,0,求节点([1]各r阵容卡情况!$F$103:$F$119,[1]各r阵容卡情况!L$103:L$119,$C75)),0)</f>
        <v>6</v>
      </c>
      <c r="AV75" s="14">
        <f>IFERROR(IF(求节点([1]各r阵容卡情况!$F$103:$F$119,[1]各r阵容卡情况!M$103:M$119,$C75)&lt;=0,0,求节点([1]各r阵容卡情况!$F$103:$F$119,[1]各r阵容卡情况!M$103:M$119,$C75)),0)</f>
        <v>7.832057661940742</v>
      </c>
      <c r="AW75" s="14">
        <f>IFERROR(IF(求节点([1]各r阵容卡情况!$F$103:$F$119,[1]各r阵容卡情况!N$103:N$119,$C75)&lt;=0,0,求节点([1]各r阵容卡情况!$F$103:$F$119,[1]各r阵容卡情况!N$103:N$119,$C75)),0)</f>
        <v>5.2082429698106854</v>
      </c>
      <c r="AX75" s="14">
        <f t="shared" si="35"/>
        <v>0</v>
      </c>
      <c r="AY75" s="14">
        <f t="shared" si="35"/>
        <v>15</v>
      </c>
      <c r="AZ75" s="14">
        <f t="shared" si="35"/>
        <v>40</v>
      </c>
      <c r="BA75" s="14">
        <f t="shared" si="35"/>
        <v>72</v>
      </c>
      <c r="BB75" s="14">
        <f t="shared" si="35"/>
        <v>90</v>
      </c>
      <c r="BC75" s="14">
        <v>0</v>
      </c>
      <c r="BD75" s="14">
        <f>IFERROR(IF(求节点([1]各r阵容卡情况!$F$103:$F$119,[1]各r阵容卡情况!S$103:S$119,$C75)&lt;=0,0,求节点([1]各r阵容卡情况!$F$103:$F$119,[1]各r阵容卡情况!S$103:S$119,$C75)),0)</f>
        <v>2.8</v>
      </c>
      <c r="BE75" s="14">
        <f>IFERROR(IF(求节点([1]各r阵容卡情况!$F$103:$F$119,[1]各r阵容卡情况!T$103:T$119,$C75)&lt;=0,0,求节点([1]各r阵容卡情况!$F$103:$F$119,[1]各r阵容卡情况!T$103:T$119,$C75)),0)</f>
        <v>2.8</v>
      </c>
      <c r="BF75" s="14">
        <f>IFERROR(IF(求节点([1]各r阵容卡情况!$F$103:$F$119,[1]各r阵容卡情况!U$103:U$119,$C75)&lt;=0,0,求节点([1]各r阵容卡情况!$F$103:$F$119,[1]各r阵容卡情况!U$103:U$119,$C75)),0)</f>
        <v>2.8</v>
      </c>
      <c r="BG75" s="14">
        <f>IFERROR(IF(求节点([1]各r阵容卡情况!$F$103:$F$119,[1]各r阵容卡情况!V$103:V$119,$C75)&lt;=0,0,求节点([1]各r阵容卡情况!$F$103:$F$119,[1]各r阵容卡情况!V$103:V$119,$C75)),0)</f>
        <v>2.8</v>
      </c>
      <c r="BH75" s="14">
        <f t="shared" si="38"/>
        <v>10</v>
      </c>
      <c r="BI75" s="14">
        <f t="shared" si="38"/>
        <v>10</v>
      </c>
      <c r="BJ75" s="14">
        <f t="shared" si="39"/>
        <v>60</v>
      </c>
      <c r="BK75" s="14">
        <f t="shared" si="40"/>
        <v>70</v>
      </c>
      <c r="BL75" s="14">
        <f t="shared" si="40"/>
        <v>70</v>
      </c>
      <c r="BM75" s="14">
        <v>0</v>
      </c>
      <c r="BN75" s="14">
        <f>IFERROR(IF(求节点([1]各r阵容卡情况!$F$103:$F$119,[1]各r阵容卡情况!AA$103:AA$119,$C75)&lt;=0,0,求节点([1]各r阵容卡情况!$F$103:$F$119,[1]各r阵容卡情况!AA$103:AA$119,$C75)),0)</f>
        <v>0</v>
      </c>
      <c r="BO75" s="14">
        <f>IFERROR(IF(求节点([1]各r阵容卡情况!$F$103:$F$119,[1]各r阵容卡情况!AB$103:AB$119,$C75)&lt;=0,0,求节点([1]各r阵容卡情况!$F$103:$F$119,[1]各r阵容卡情况!AB$103:AB$119,$C75)),0)</f>
        <v>2</v>
      </c>
      <c r="BP75" s="14">
        <f>IFERROR(IF(求节点([1]各r阵容卡情况!$F$103:$F$119,[1]各r阵容卡情况!AC$103:AC$119,$C75)&lt;=0,0,求节点([1]各r阵容卡情况!$F$103:$F$119,[1]各r阵容卡情况!AC$103:AC$119,$C75)),0)</f>
        <v>2</v>
      </c>
      <c r="BQ75" s="14">
        <f>IFERROR(IF(求节点([1]各r阵容卡情况!$F$103:$F$119,[1]各r阵容卡情况!AD$103:AD$119,$C75)&lt;=0,0,求节点([1]各r阵容卡情况!$F$103:$F$119,[1]各r阵容卡情况!AD$103:AD$119,$C75)),0)</f>
        <v>2</v>
      </c>
      <c r="BR75" s="14">
        <f t="shared" si="36"/>
        <v>0</v>
      </c>
      <c r="BS75" s="14">
        <f t="shared" si="36"/>
        <v>0</v>
      </c>
      <c r="BT75" s="14">
        <f t="shared" si="36"/>
        <v>4</v>
      </c>
      <c r="BU75" s="14">
        <f t="shared" si="36"/>
        <v>30</v>
      </c>
      <c r="BV75" s="14">
        <f t="shared" si="36"/>
        <v>80</v>
      </c>
      <c r="CH75" s="27">
        <f t="shared" si="37"/>
        <v>0</v>
      </c>
      <c r="CI75" s="27">
        <f t="shared" si="37"/>
        <v>0</v>
      </c>
      <c r="CJ75" s="27">
        <f t="shared" si="37"/>
        <v>0</v>
      </c>
      <c r="CK75" s="27">
        <f t="shared" si="37"/>
        <v>24</v>
      </c>
      <c r="CL75" s="27">
        <f t="shared" si="37"/>
        <v>0</v>
      </c>
    </row>
    <row r="76" spans="3:90" x14ac:dyDescent="0.15">
      <c r="C76" s="14">
        <v>71</v>
      </c>
      <c r="D76" s="14">
        <v>30</v>
      </c>
      <c r="E76" s="32">
        <f>IFERROR(IF(求节点([1]基础状态预期!$D$197:$D$235,[1]基础状态预期!F$197:F$235,$C76)&lt;=0,0,求节点([1]基础状态预期!$D$197:$D$235,[1]基础状态预期!F$197:F$235,$C76)),0)</f>
        <v>0</v>
      </c>
      <c r="F76" s="32">
        <f>IFERROR(IF(求节点([1]基础状态预期!$D$197:$D$235,[1]基础状态预期!G$197:G$235,$C76)&lt;=0,0,求节点([1]基础状态预期!$D$197:$D$235,[1]基础状态预期!G$197:G$235,$C76)),0)</f>
        <v>0</v>
      </c>
      <c r="G76" s="32">
        <f>IFERROR(IF(求节点([1]基础状态预期!$D$197:$D$235,[1]基础状态预期!H$197:H$235,$C76)&lt;=0,0,求节点([1]基础状态预期!$D$197:$D$235,[1]基础状态预期!H$197:H$235,$C76)),0)</f>
        <v>0</v>
      </c>
      <c r="H76" s="32">
        <f>IFERROR(IF(求节点([1]基础状态预期!$D$197:$D$235,[1]基础状态预期!I$197:I$235,$C76)&lt;=0,0,求节点([1]基础状态预期!$D$197:$D$235,[1]基础状态预期!I$197:I$235,$C76)),0)</f>
        <v>1.2359751942584463</v>
      </c>
      <c r="I76" s="32">
        <f>IFERROR(IF(求节点([1]基础状态预期!$D$197:$D$235,[1]基础状态预期!J$197:J$235,$C76)&lt;=0,0,求节点([1]基础状态预期!$D$197:$D$235,[1]基础状态预期!J$197:J$235,$C76)),0)</f>
        <v>4.7640248057415535</v>
      </c>
      <c r="J76" s="32">
        <f>IFERROR(IF(求节点([1]基础状态预期!$D$197:$D$235,[1]基础状态预期!K$197:K$235,$C76)&lt;=0,0,求节点([1]基础状态预期!$D$197:$D$235,[1]基础状态预期!K$197:K$235,$C76)),0)</f>
        <v>0</v>
      </c>
      <c r="K76" s="32">
        <f>IFERROR(IF(求节点([1]基础状态预期!$D$197:$D$235,[1]基础状态预期!L$197:L$235,$C76)&lt;=0,0,求节点([1]基础状态预期!$D$197:$D$235,[1]基础状态预期!L$197:L$235,$C76)),0)</f>
        <v>0</v>
      </c>
      <c r="L76" s="32">
        <f>IFERROR(IF(求节点([1]基础状态预期!$D$197:$D$235,[1]基础状态预期!M$197:M$235,$C76)&lt;=0,0,求节点([1]基础状态预期!$D$197:$D$235,[1]基础状态预期!M$197:M$235,$C76)),0)</f>
        <v>0</v>
      </c>
      <c r="M76" s="32">
        <f>IFERROR(IF(求节点([1]基础状态预期!$D$197:$D$235,[1]基础状态预期!N$197:N$235,$C76)&lt;=0,0,求节点([1]基础状态预期!$D$197:$D$235,[1]基础状态预期!N$197:N$235,$C76)),0)</f>
        <v>7.927129857769053</v>
      </c>
      <c r="N76" s="32">
        <f>IFERROR(IF(求节点([1]基础状态预期!$D$197:$D$235,[1]基础状态预期!O$197:O$235,$C76)&lt;=0,0,求节点([1]基础状态预期!$D$197:$D$235,[1]基础状态预期!O$197:O$235,$C76)),0)</f>
        <v>5.3086107891550602</v>
      </c>
      <c r="O76" s="14">
        <f t="shared" si="29"/>
        <v>0</v>
      </c>
      <c r="P76" s="14">
        <f t="shared" si="30"/>
        <v>6</v>
      </c>
      <c r="Q76" s="14">
        <f t="shared" si="31"/>
        <v>10</v>
      </c>
      <c r="R76" s="14">
        <f t="shared" si="32"/>
        <v>72</v>
      </c>
      <c r="S76" s="14">
        <f t="shared" si="33"/>
        <v>90</v>
      </c>
      <c r="T76" s="32">
        <f>IFERROR(IF(求节点([1]基础状态预期!$D$197:$D$235,[1]基础状态预期!P$197:P$235,$C76)&lt;=0,0,求节点([1]基础状态预期!$D$197:$D$235,[1]基础状态预期!P$197:P$235,$C76)),0)</f>
        <v>0</v>
      </c>
      <c r="U76" s="32">
        <f>IFERROR(IF(求节点([1]基础状态预期!$D$197:$D$235,[1]基础状态预期!Q$197:Q$235,$C76)&lt;=0,0,求节点([1]基础状态预期!$D$197:$D$235,[1]基础状态预期!Q$197:Q$235,$C76)),0)</f>
        <v>0</v>
      </c>
      <c r="V76" s="32">
        <f>IFERROR(IF(求节点([1]基础状态预期!$D$197:$D$235,[1]基础状态预期!R$197:R$235,$C76)&lt;=0,0,求节点([1]基础状态预期!$D$197:$D$235,[1]基础状态预期!R$197:R$235,$C76)),0)</f>
        <v>0</v>
      </c>
      <c r="W76" s="32">
        <f>IFERROR(IF(求节点([1]基础状态预期!$D$197:$D$235,[1]基础状态预期!S$197:S$235,$C76)&lt;=0,0,求节点([1]基础状态预期!$D$197:$D$235,[1]基础状态预期!S$197:S$235,$C76)),0)</f>
        <v>2.84</v>
      </c>
      <c r="X76" s="32">
        <f>IFERROR(IF(求节点([1]基础状态预期!$D$197:$D$235,[1]基础状态预期!T$197:T$235,$C76)&lt;=0,0,求节点([1]基础状态预期!$D$197:$D$235,[1]基础状态预期!T$197:T$235,$C76)),0)</f>
        <v>2.84</v>
      </c>
      <c r="Y76" s="32">
        <f>IFERROR(IF(求节点([1]基础状态预期!$D$197:$D$235,[1]基础状态预期!U$197:U$235,$C76)&lt;=0,0,求节点([1]基础状态预期!$D$197:$D$235,[1]基础状态预期!U$197:U$235,$C76)),0)</f>
        <v>0</v>
      </c>
      <c r="Z76" s="32">
        <f>IFERROR(IF(求节点([1]基础状态预期!$D$197:$D$235,[1]基础状态预期!V$197:V$235,$C76)&lt;=0,0,求节点([1]基础状态预期!$D$197:$D$235,[1]基础状态预期!V$197:V$235,$C76)),0)</f>
        <v>0</v>
      </c>
      <c r="AA76" s="32">
        <f>IFERROR(IF(求节点([1]基础状态预期!$D$197:$D$235,[1]基础状态预期!W$197:W$235,$C76)&lt;=0,0,求节点([1]基础状态预期!$D$197:$D$235,[1]基础状态预期!W$197:W$235,$C76)),0)</f>
        <v>0</v>
      </c>
      <c r="AB76" s="32">
        <f>IFERROR(IF(求节点([1]基础状态预期!$D$197:$D$235,[1]基础状态预期!X$197:X$235,$C76)&lt;=0,0,求节点([1]基础状态预期!$D$197:$D$235,[1]基础状态预期!X$197:X$235,$C76)),0)</f>
        <v>142</v>
      </c>
      <c r="AC76" s="32">
        <f>IFERROR(IF(求节点([1]基础状态预期!$D$197:$D$235,[1]基础状态预期!Y$197:Y$235,$C76)&lt;=0,0,求节点([1]基础状态预期!$D$197:$D$235,[1]基础状态预期!Y$197:Y$235,$C76)),0)</f>
        <v>142</v>
      </c>
      <c r="AD76" s="32">
        <f>IFERROR(IF(求节点([1]基础状态预期!$D$197:$D$235,[1]基础状态预期!Z$197:Z$235,$C76)&lt;=0,0,求节点([1]基础状态预期!$D$197:$D$235,[1]基础状态预期!Z$197:Z$235,$C76)),0)</f>
        <v>0</v>
      </c>
      <c r="AE76" s="32">
        <f>IFERROR(IF(求节点([1]基础状态预期!$D$197:$D$235,[1]基础状态预期!AA$197:AA$235,$C76)&lt;=0,0,求节点([1]基础状态预期!$D$197:$D$235,[1]基础状态预期!AA$197:AA$235,$C76)),0)</f>
        <v>0</v>
      </c>
      <c r="AF76" s="32">
        <f>IFERROR(IF(求节点([1]基础状态预期!$D$197:$D$235,[1]基础状态预期!AB$197:AB$235,$C76)&lt;=0,0,求节点([1]基础状态预期!$D$197:$D$235,[1]基础状态预期!AB$197:AB$235,$C76)),0)</f>
        <v>0</v>
      </c>
      <c r="AG76" s="32">
        <f>IFERROR(IF(求节点([1]基础状态预期!$D$197:$D$235,[1]基础状态预期!AC$197:AC$235,$C76)&lt;=0,0,求节点([1]基础状态预期!$D$197:$D$235,[1]基础状态预期!AC$197:AC$235,$C76)),0)</f>
        <v>2</v>
      </c>
      <c r="AH76" s="32">
        <f>IFERROR(IF(求节点([1]基础状态预期!$D$197:$D$235,[1]基础状态预期!AD$197:AD$235,$C76)&lt;=0,0,求节点([1]基础状态预期!$D$197:$D$235,[1]基础状态预期!AD$197:AD$235,$C76)),0)</f>
        <v>2</v>
      </c>
      <c r="AI76" s="14">
        <f t="shared" si="34"/>
        <v>0</v>
      </c>
      <c r="AJ76" s="14">
        <f t="shared" si="34"/>
        <v>0</v>
      </c>
      <c r="AK76" s="14">
        <f t="shared" si="34"/>
        <v>0</v>
      </c>
      <c r="AL76" s="14">
        <f t="shared" si="34"/>
        <v>30</v>
      </c>
      <c r="AM76" s="14">
        <f t="shared" si="34"/>
        <v>80</v>
      </c>
      <c r="AN76" s="14">
        <v>0</v>
      </c>
      <c r="AO76" s="14">
        <f>IFERROR(IF(求节点([1]各r阵容卡情况!$F$103:$F$119,[1]各r阵容卡情况!G$103:G$119,$C76)&lt;=0,0,求节点([1]各r阵容卡情况!$F$103:$F$119,[1]各r阵容卡情况!G$103:G$119,$C76)),0)</f>
        <v>0</v>
      </c>
      <c r="AP76" s="14">
        <f>IFERROR(IF(求节点([1]各r阵容卡情况!$F$103:$F$119,[1]各r阵容卡情况!H$103:H$119,$C76)&lt;=0,0,求节点([1]各r阵容卡情况!$F$103:$F$119,[1]各r阵容卡情况!H$103:H$119,$C76)),0)</f>
        <v>0</v>
      </c>
      <c r="AQ76" s="14">
        <f>IFERROR(IF(求节点([1]各r阵容卡情况!$F$103:$F$119,[1]各r阵容卡情况!I$103:I$119,$C76)&lt;=0,0,求节点([1]各r阵容卡情况!$F$103:$F$119,[1]各r阵容卡情况!I$103:I$119,$C76)),0)</f>
        <v>24</v>
      </c>
      <c r="AR76" s="14">
        <f>IFERROR(IF(求节点([1]各r阵容卡情况!$F$103:$F$119,[1]各r阵容卡情况!J$103:J$119,$C76)&lt;=0,0,求节点([1]各r阵容卡情况!$F$103:$F$119,[1]各r阵容卡情况!J$103:J$119,$C76)),0)</f>
        <v>0</v>
      </c>
      <c r="AS76" s="14">
        <v>0</v>
      </c>
      <c r="AT76" s="14">
        <f>IFERROR(IF(求节点([1]各r阵容卡情况!$F$103:$F$119,[1]各r阵容卡情况!K$103:K$119,$C76)&lt;=0,0,求节点([1]各r阵容卡情况!$F$103:$F$119,[1]各r阵容卡情况!K$103:K$119,$C76)),0)</f>
        <v>3</v>
      </c>
      <c r="AU76" s="14">
        <f>IFERROR(IF(求节点([1]各r阵容卡情况!$F$103:$F$119,[1]各r阵容卡情况!L$103:L$119,$C76)&lt;=0,0,求节点([1]各r阵容卡情况!$F$103:$F$119,[1]各r阵容卡情况!L$103:L$119,$C76)),0)</f>
        <v>6</v>
      </c>
      <c r="AV76" s="14">
        <f>IFERROR(IF(求节点([1]各r阵容卡情况!$F$103:$F$119,[1]各r阵容卡情况!M$103:M$119,$C76)&lt;=0,0,求节点([1]各r阵容卡情况!$F$103:$F$119,[1]各r阵容卡情况!M$103:M$119,$C76)),0)</f>
        <v>7.927129857769053</v>
      </c>
      <c r="AW76" s="14">
        <f>IFERROR(IF(求节点([1]各r阵容卡情况!$F$103:$F$119,[1]各r阵容卡情况!N$103:N$119,$C76)&lt;=0,0,求节点([1]各r阵容卡情况!$F$103:$F$119,[1]各r阵容卡情况!N$103:N$119,$C76)),0)</f>
        <v>5.3086107891550602</v>
      </c>
      <c r="AX76" s="14">
        <f t="shared" si="35"/>
        <v>0</v>
      </c>
      <c r="AY76" s="14">
        <f t="shared" si="35"/>
        <v>15</v>
      </c>
      <c r="AZ76" s="14">
        <f t="shared" si="35"/>
        <v>40</v>
      </c>
      <c r="BA76" s="14">
        <f t="shared" si="35"/>
        <v>72</v>
      </c>
      <c r="BB76" s="14">
        <f t="shared" si="35"/>
        <v>90</v>
      </c>
      <c r="BC76" s="14">
        <v>0</v>
      </c>
      <c r="BD76" s="14">
        <f>IFERROR(IF(求节点([1]各r阵容卡情况!$F$103:$F$119,[1]各r阵容卡情况!S$103:S$119,$C76)&lt;=0,0,求节点([1]各r阵容卡情况!$F$103:$F$119,[1]各r阵容卡情况!S$103:S$119,$C76)),0)</f>
        <v>2.84</v>
      </c>
      <c r="BE76" s="14">
        <f>IFERROR(IF(求节点([1]各r阵容卡情况!$F$103:$F$119,[1]各r阵容卡情况!T$103:T$119,$C76)&lt;=0,0,求节点([1]各r阵容卡情况!$F$103:$F$119,[1]各r阵容卡情况!T$103:T$119,$C76)),0)</f>
        <v>2.84</v>
      </c>
      <c r="BF76" s="14">
        <f>IFERROR(IF(求节点([1]各r阵容卡情况!$F$103:$F$119,[1]各r阵容卡情况!U$103:U$119,$C76)&lt;=0,0,求节点([1]各r阵容卡情况!$F$103:$F$119,[1]各r阵容卡情况!U$103:U$119,$C76)),0)</f>
        <v>2.84</v>
      </c>
      <c r="BG76" s="14">
        <f>IFERROR(IF(求节点([1]各r阵容卡情况!$F$103:$F$119,[1]各r阵容卡情况!V$103:V$119,$C76)&lt;=0,0,求节点([1]各r阵容卡情况!$F$103:$F$119,[1]各r阵容卡情况!V$103:V$119,$C76)),0)</f>
        <v>2.84</v>
      </c>
      <c r="BH76" s="14">
        <f t="shared" si="38"/>
        <v>10</v>
      </c>
      <c r="BI76" s="14">
        <f t="shared" si="38"/>
        <v>10</v>
      </c>
      <c r="BJ76" s="14">
        <f t="shared" si="39"/>
        <v>60</v>
      </c>
      <c r="BK76" s="14">
        <f t="shared" si="40"/>
        <v>71</v>
      </c>
      <c r="BL76" s="14">
        <f t="shared" si="40"/>
        <v>71</v>
      </c>
      <c r="BM76" s="14">
        <v>0</v>
      </c>
      <c r="BN76" s="14">
        <f>IFERROR(IF(求节点([1]各r阵容卡情况!$F$103:$F$119,[1]各r阵容卡情况!AA$103:AA$119,$C76)&lt;=0,0,求节点([1]各r阵容卡情况!$F$103:$F$119,[1]各r阵容卡情况!AA$103:AA$119,$C76)),0)</f>
        <v>0</v>
      </c>
      <c r="BO76" s="14">
        <f>IFERROR(IF(求节点([1]各r阵容卡情况!$F$103:$F$119,[1]各r阵容卡情况!AB$103:AB$119,$C76)&lt;=0,0,求节点([1]各r阵容卡情况!$F$103:$F$119,[1]各r阵容卡情况!AB$103:AB$119,$C76)),0)</f>
        <v>2</v>
      </c>
      <c r="BP76" s="14">
        <f>IFERROR(IF(求节点([1]各r阵容卡情况!$F$103:$F$119,[1]各r阵容卡情况!AC$103:AC$119,$C76)&lt;=0,0,求节点([1]各r阵容卡情况!$F$103:$F$119,[1]各r阵容卡情况!AC$103:AC$119,$C76)),0)</f>
        <v>2</v>
      </c>
      <c r="BQ76" s="14">
        <f>IFERROR(IF(求节点([1]各r阵容卡情况!$F$103:$F$119,[1]各r阵容卡情况!AD$103:AD$119,$C76)&lt;=0,0,求节点([1]各r阵容卡情况!$F$103:$F$119,[1]各r阵容卡情况!AD$103:AD$119,$C76)),0)</f>
        <v>2</v>
      </c>
      <c r="BR76" s="14">
        <f t="shared" si="36"/>
        <v>0</v>
      </c>
      <c r="BS76" s="14">
        <f t="shared" si="36"/>
        <v>0</v>
      </c>
      <c r="BT76" s="14">
        <f t="shared" si="36"/>
        <v>4</v>
      </c>
      <c r="BU76" s="14">
        <f t="shared" si="36"/>
        <v>30</v>
      </c>
      <c r="BV76" s="14">
        <f t="shared" si="36"/>
        <v>80</v>
      </c>
      <c r="CH76" s="27">
        <f t="shared" si="37"/>
        <v>0</v>
      </c>
      <c r="CI76" s="27">
        <f t="shared" si="37"/>
        <v>0</v>
      </c>
      <c r="CJ76" s="27">
        <f t="shared" si="37"/>
        <v>0</v>
      </c>
      <c r="CK76" s="27">
        <f t="shared" si="37"/>
        <v>24</v>
      </c>
      <c r="CL76" s="27">
        <f t="shared" si="37"/>
        <v>0</v>
      </c>
    </row>
    <row r="77" spans="3:90" x14ac:dyDescent="0.15">
      <c r="C77" s="14">
        <v>72</v>
      </c>
      <c r="D77" s="14">
        <v>30</v>
      </c>
      <c r="E77" s="32">
        <f>IFERROR(IF(求节点([1]基础状态预期!$D$197:$D$235,[1]基础状态预期!F$197:F$235,$C77)&lt;=0,0,求节点([1]基础状态预期!$D$197:$D$235,[1]基础状态预期!F$197:F$235,$C77)),0)</f>
        <v>0</v>
      </c>
      <c r="F77" s="32">
        <f>IFERROR(IF(求节点([1]基础状态预期!$D$197:$D$235,[1]基础状态预期!G$197:G$235,$C77)&lt;=0,0,求节点([1]基础状态预期!$D$197:$D$235,[1]基础状态预期!G$197:G$235,$C77)),0)</f>
        <v>0</v>
      </c>
      <c r="G77" s="32">
        <f>IFERROR(IF(求节点([1]基础状态预期!$D$197:$D$235,[1]基础状态预期!H$197:H$235,$C77)&lt;=0,0,求节点([1]基础状态预期!$D$197:$D$235,[1]基础状态预期!H$197:H$235,$C77)),0)</f>
        <v>0</v>
      </c>
      <c r="H77" s="32">
        <f>IFERROR(IF(求节点([1]基础状态预期!$D$197:$D$235,[1]基础状态预期!I$197:I$235,$C77)&lt;=0,0,求节点([1]基础状态预期!$D$197:$D$235,[1]基础状态预期!I$197:I$235,$C77)),0)</f>
        <v>0.95516866648708776</v>
      </c>
      <c r="I77" s="32">
        <f>IFERROR(IF(求节点([1]基础状态预期!$D$197:$D$235,[1]基础状态预期!J$197:J$235,$C77)&lt;=0,0,求节点([1]基础状态预期!$D$197:$D$235,[1]基础状态预期!J$197:J$235,$C77)),0)</f>
        <v>5.0448313335129127</v>
      </c>
      <c r="J77" s="32">
        <f>IFERROR(IF(求节点([1]基础状态预期!$D$197:$D$235,[1]基础状态预期!K$197:K$235,$C77)&lt;=0,0,求节点([1]基础状态预期!$D$197:$D$235,[1]基础状态预期!K$197:K$235,$C77)),0)</f>
        <v>0</v>
      </c>
      <c r="K77" s="32">
        <f>IFERROR(IF(求节点([1]基础状态预期!$D$197:$D$235,[1]基础状态预期!L$197:L$235,$C77)&lt;=0,0,求节点([1]基础状态预期!$D$197:$D$235,[1]基础状态预期!L$197:L$235,$C77)),0)</f>
        <v>0</v>
      </c>
      <c r="L77" s="32">
        <f>IFERROR(IF(求节点([1]基础状态预期!$D$197:$D$235,[1]基础状态预期!M$197:M$235,$C77)&lt;=0,0,求节点([1]基础状态预期!$D$197:$D$235,[1]基础状态预期!M$197:M$235,$C77)),0)</f>
        <v>0</v>
      </c>
      <c r="M77" s="32">
        <f>IFERROR(IF(求节点([1]基础状态预期!$D$197:$D$235,[1]基础状态预期!N$197:N$235,$C77)&lt;=0,0,求节点([1]基础状态预期!$D$197:$D$235,[1]基础状态预期!N$197:N$235,$C77)),0)</f>
        <v>8</v>
      </c>
      <c r="N77" s="32">
        <f>IFERROR(IF(求节点([1]基础状态预期!$D$197:$D$235,[1]基础状态预期!O$197:O$235,$C77)&lt;=0,0,求节点([1]基础状态预期!$D$197:$D$235,[1]基础状态预期!O$197:O$235,$C77)),0)</f>
        <v>5.4278183659552504</v>
      </c>
      <c r="O77" s="14">
        <f t="shared" si="29"/>
        <v>0</v>
      </c>
      <c r="P77" s="14">
        <f t="shared" si="30"/>
        <v>6</v>
      </c>
      <c r="Q77" s="14">
        <f t="shared" si="31"/>
        <v>10</v>
      </c>
      <c r="R77" s="14">
        <f t="shared" si="32"/>
        <v>72</v>
      </c>
      <c r="S77" s="14">
        <f t="shared" si="33"/>
        <v>90</v>
      </c>
      <c r="T77" s="32">
        <f>IFERROR(IF(求节点([1]基础状态预期!$D$197:$D$235,[1]基础状态预期!P$197:P$235,$C77)&lt;=0,0,求节点([1]基础状态预期!$D$197:$D$235,[1]基础状态预期!P$197:P$235,$C77)),0)</f>
        <v>0</v>
      </c>
      <c r="U77" s="32">
        <f>IFERROR(IF(求节点([1]基础状态预期!$D$197:$D$235,[1]基础状态预期!Q$197:Q$235,$C77)&lt;=0,0,求节点([1]基础状态预期!$D$197:$D$235,[1]基础状态预期!Q$197:Q$235,$C77)),0)</f>
        <v>0</v>
      </c>
      <c r="V77" s="32">
        <f>IFERROR(IF(求节点([1]基础状态预期!$D$197:$D$235,[1]基础状态预期!R$197:R$235,$C77)&lt;=0,0,求节点([1]基础状态预期!$D$197:$D$235,[1]基础状态预期!R$197:R$235,$C77)),0)</f>
        <v>0</v>
      </c>
      <c r="W77" s="32">
        <f>IFERROR(IF(求节点([1]基础状态预期!$D$197:$D$235,[1]基础状态预期!S$197:S$235,$C77)&lt;=0,0,求节点([1]基础状态预期!$D$197:$D$235,[1]基础状态预期!S$197:S$235,$C77)),0)</f>
        <v>2.88</v>
      </c>
      <c r="X77" s="32">
        <f>IFERROR(IF(求节点([1]基础状态预期!$D$197:$D$235,[1]基础状态预期!T$197:T$235,$C77)&lt;=0,0,求节点([1]基础状态预期!$D$197:$D$235,[1]基础状态预期!T$197:T$235,$C77)),0)</f>
        <v>2.88</v>
      </c>
      <c r="Y77" s="32">
        <f>IFERROR(IF(求节点([1]基础状态预期!$D$197:$D$235,[1]基础状态预期!U$197:U$235,$C77)&lt;=0,0,求节点([1]基础状态预期!$D$197:$D$235,[1]基础状态预期!U$197:U$235,$C77)),0)</f>
        <v>0</v>
      </c>
      <c r="Z77" s="32">
        <f>IFERROR(IF(求节点([1]基础状态预期!$D$197:$D$235,[1]基础状态预期!V$197:V$235,$C77)&lt;=0,0,求节点([1]基础状态预期!$D$197:$D$235,[1]基础状态预期!V$197:V$235,$C77)),0)</f>
        <v>0</v>
      </c>
      <c r="AA77" s="32">
        <f>IFERROR(IF(求节点([1]基础状态预期!$D$197:$D$235,[1]基础状态预期!W$197:W$235,$C77)&lt;=0,0,求节点([1]基础状态预期!$D$197:$D$235,[1]基础状态预期!W$197:W$235,$C77)),0)</f>
        <v>0</v>
      </c>
      <c r="AB77" s="32">
        <f>IFERROR(IF(求节点([1]基础状态预期!$D$197:$D$235,[1]基础状态预期!X$197:X$235,$C77)&lt;=0,0,求节点([1]基础状态预期!$D$197:$D$235,[1]基础状态预期!X$197:X$235,$C77)),0)</f>
        <v>144</v>
      </c>
      <c r="AC77" s="32">
        <f>IFERROR(IF(求节点([1]基础状态预期!$D$197:$D$235,[1]基础状态预期!Y$197:Y$235,$C77)&lt;=0,0,求节点([1]基础状态预期!$D$197:$D$235,[1]基础状态预期!Y$197:Y$235,$C77)),0)</f>
        <v>144</v>
      </c>
      <c r="AD77" s="32">
        <f>IFERROR(IF(求节点([1]基础状态预期!$D$197:$D$235,[1]基础状态预期!Z$197:Z$235,$C77)&lt;=0,0,求节点([1]基础状态预期!$D$197:$D$235,[1]基础状态预期!Z$197:Z$235,$C77)),0)</f>
        <v>0</v>
      </c>
      <c r="AE77" s="32">
        <f>IFERROR(IF(求节点([1]基础状态预期!$D$197:$D$235,[1]基础状态预期!AA$197:AA$235,$C77)&lt;=0,0,求节点([1]基础状态预期!$D$197:$D$235,[1]基础状态预期!AA$197:AA$235,$C77)),0)</f>
        <v>0</v>
      </c>
      <c r="AF77" s="32">
        <f>IFERROR(IF(求节点([1]基础状态预期!$D$197:$D$235,[1]基础状态预期!AB$197:AB$235,$C77)&lt;=0,0,求节点([1]基础状态预期!$D$197:$D$235,[1]基础状态预期!AB$197:AB$235,$C77)),0)</f>
        <v>0</v>
      </c>
      <c r="AG77" s="32">
        <f>IFERROR(IF(求节点([1]基础状态预期!$D$197:$D$235,[1]基础状态预期!AC$197:AC$235,$C77)&lt;=0,0,求节点([1]基础状态预期!$D$197:$D$235,[1]基础状态预期!AC$197:AC$235,$C77)),0)</f>
        <v>2</v>
      </c>
      <c r="AH77" s="32">
        <f>IFERROR(IF(求节点([1]基础状态预期!$D$197:$D$235,[1]基础状态预期!AD$197:AD$235,$C77)&lt;=0,0,求节点([1]基础状态预期!$D$197:$D$235,[1]基础状态预期!AD$197:AD$235,$C77)),0)</f>
        <v>2</v>
      </c>
      <c r="AI77" s="14">
        <f t="shared" si="34"/>
        <v>0</v>
      </c>
      <c r="AJ77" s="14">
        <f t="shared" si="34"/>
        <v>0</v>
      </c>
      <c r="AK77" s="14">
        <f t="shared" si="34"/>
        <v>0</v>
      </c>
      <c r="AL77" s="14">
        <f t="shared" si="34"/>
        <v>30</v>
      </c>
      <c r="AM77" s="14">
        <f t="shared" si="34"/>
        <v>80</v>
      </c>
      <c r="AN77" s="14">
        <v>0</v>
      </c>
      <c r="AO77" s="14">
        <f>IFERROR(IF(求节点([1]各r阵容卡情况!$F$103:$F$119,[1]各r阵容卡情况!G$103:G$119,$C77)&lt;=0,0,求节点([1]各r阵容卡情况!$F$103:$F$119,[1]各r阵容卡情况!G$103:G$119,$C77)),0)</f>
        <v>0</v>
      </c>
      <c r="AP77" s="14">
        <f>IFERROR(IF(求节点([1]各r阵容卡情况!$F$103:$F$119,[1]各r阵容卡情况!H$103:H$119,$C77)&lt;=0,0,求节点([1]各r阵容卡情况!$F$103:$F$119,[1]各r阵容卡情况!H$103:H$119,$C77)),0)</f>
        <v>0</v>
      </c>
      <c r="AQ77" s="14">
        <f>IFERROR(IF(求节点([1]各r阵容卡情况!$F$103:$F$119,[1]各r阵容卡情况!I$103:I$119,$C77)&lt;=0,0,求节点([1]各r阵容卡情况!$F$103:$F$119,[1]各r阵容卡情况!I$103:I$119,$C77)),0)</f>
        <v>24</v>
      </c>
      <c r="AR77" s="14">
        <f>IFERROR(IF(求节点([1]各r阵容卡情况!$F$103:$F$119,[1]各r阵容卡情况!J$103:J$119,$C77)&lt;=0,0,求节点([1]各r阵容卡情况!$F$103:$F$119,[1]各r阵容卡情况!J$103:J$119,$C77)),0)</f>
        <v>0</v>
      </c>
      <c r="AS77" s="14">
        <v>0</v>
      </c>
      <c r="AT77" s="14">
        <f>IFERROR(IF(求节点([1]各r阵容卡情况!$F$103:$F$119,[1]各r阵容卡情况!K$103:K$119,$C77)&lt;=0,0,求节点([1]各r阵容卡情况!$F$103:$F$119,[1]各r阵容卡情况!K$103:K$119,$C77)),0)</f>
        <v>3</v>
      </c>
      <c r="AU77" s="14">
        <f>IFERROR(IF(求节点([1]各r阵容卡情况!$F$103:$F$119,[1]各r阵容卡情况!L$103:L$119,$C77)&lt;=0,0,求节点([1]各r阵容卡情况!$F$103:$F$119,[1]各r阵容卡情况!L$103:L$119,$C77)),0)</f>
        <v>6</v>
      </c>
      <c r="AV77" s="14">
        <f>IFERROR(IF(求节点([1]各r阵容卡情况!$F$103:$F$119,[1]各r阵容卡情况!M$103:M$119,$C77)&lt;=0,0,求节点([1]各r阵容卡情况!$F$103:$F$119,[1]各r阵容卡情况!M$103:M$119,$C77)),0)</f>
        <v>8</v>
      </c>
      <c r="AW77" s="14">
        <f>IFERROR(IF(求节点([1]各r阵容卡情况!$F$103:$F$119,[1]各r阵容卡情况!N$103:N$119,$C77)&lt;=0,0,求节点([1]各r阵容卡情况!$F$103:$F$119,[1]各r阵容卡情况!N$103:N$119,$C77)),0)</f>
        <v>5.4278183659552504</v>
      </c>
      <c r="AX77" s="14">
        <f t="shared" si="35"/>
        <v>0</v>
      </c>
      <c r="AY77" s="14">
        <f t="shared" si="35"/>
        <v>15</v>
      </c>
      <c r="AZ77" s="14">
        <f t="shared" si="35"/>
        <v>40</v>
      </c>
      <c r="BA77" s="14">
        <f t="shared" si="35"/>
        <v>72</v>
      </c>
      <c r="BB77" s="14">
        <f t="shared" si="35"/>
        <v>90</v>
      </c>
      <c r="BC77" s="14">
        <v>0</v>
      </c>
      <c r="BD77" s="14">
        <f>IFERROR(IF(求节点([1]各r阵容卡情况!$F$103:$F$119,[1]各r阵容卡情况!S$103:S$119,$C77)&lt;=0,0,求节点([1]各r阵容卡情况!$F$103:$F$119,[1]各r阵容卡情况!S$103:S$119,$C77)),0)</f>
        <v>2.88</v>
      </c>
      <c r="BE77" s="14">
        <f>IFERROR(IF(求节点([1]各r阵容卡情况!$F$103:$F$119,[1]各r阵容卡情况!T$103:T$119,$C77)&lt;=0,0,求节点([1]各r阵容卡情况!$F$103:$F$119,[1]各r阵容卡情况!T$103:T$119,$C77)),0)</f>
        <v>2.88</v>
      </c>
      <c r="BF77" s="14">
        <f>IFERROR(IF(求节点([1]各r阵容卡情况!$F$103:$F$119,[1]各r阵容卡情况!U$103:U$119,$C77)&lt;=0,0,求节点([1]各r阵容卡情况!$F$103:$F$119,[1]各r阵容卡情况!U$103:U$119,$C77)),0)</f>
        <v>2.88</v>
      </c>
      <c r="BG77" s="14">
        <f>IFERROR(IF(求节点([1]各r阵容卡情况!$F$103:$F$119,[1]各r阵容卡情况!V$103:V$119,$C77)&lt;=0,0,求节点([1]各r阵容卡情况!$F$103:$F$119,[1]各r阵容卡情况!V$103:V$119,$C77)),0)</f>
        <v>2.88</v>
      </c>
      <c r="BH77" s="14">
        <f t="shared" si="38"/>
        <v>10</v>
      </c>
      <c r="BI77" s="14">
        <f t="shared" si="38"/>
        <v>10</v>
      </c>
      <c r="BJ77" s="14">
        <f t="shared" si="39"/>
        <v>60</v>
      </c>
      <c r="BK77" s="14">
        <f t="shared" si="40"/>
        <v>72</v>
      </c>
      <c r="BL77" s="14">
        <f t="shared" si="40"/>
        <v>72</v>
      </c>
      <c r="BM77" s="14">
        <v>0</v>
      </c>
      <c r="BN77" s="14">
        <f>IFERROR(IF(求节点([1]各r阵容卡情况!$F$103:$F$119,[1]各r阵容卡情况!AA$103:AA$119,$C77)&lt;=0,0,求节点([1]各r阵容卡情况!$F$103:$F$119,[1]各r阵容卡情况!AA$103:AA$119,$C77)),0)</f>
        <v>0</v>
      </c>
      <c r="BO77" s="14">
        <f>IFERROR(IF(求节点([1]各r阵容卡情况!$F$103:$F$119,[1]各r阵容卡情况!AB$103:AB$119,$C77)&lt;=0,0,求节点([1]各r阵容卡情况!$F$103:$F$119,[1]各r阵容卡情况!AB$103:AB$119,$C77)),0)</f>
        <v>2</v>
      </c>
      <c r="BP77" s="14">
        <f>IFERROR(IF(求节点([1]各r阵容卡情况!$F$103:$F$119,[1]各r阵容卡情况!AC$103:AC$119,$C77)&lt;=0,0,求节点([1]各r阵容卡情况!$F$103:$F$119,[1]各r阵容卡情况!AC$103:AC$119,$C77)),0)</f>
        <v>2</v>
      </c>
      <c r="BQ77" s="14">
        <f>IFERROR(IF(求节点([1]各r阵容卡情况!$F$103:$F$119,[1]各r阵容卡情况!AD$103:AD$119,$C77)&lt;=0,0,求节点([1]各r阵容卡情况!$F$103:$F$119,[1]各r阵容卡情况!AD$103:AD$119,$C77)),0)</f>
        <v>2</v>
      </c>
      <c r="BR77" s="14">
        <f t="shared" si="36"/>
        <v>0</v>
      </c>
      <c r="BS77" s="14">
        <f t="shared" si="36"/>
        <v>0</v>
      </c>
      <c r="BT77" s="14">
        <f t="shared" si="36"/>
        <v>4</v>
      </c>
      <c r="BU77" s="14">
        <f t="shared" si="36"/>
        <v>30</v>
      </c>
      <c r="BV77" s="14">
        <f t="shared" si="36"/>
        <v>80</v>
      </c>
      <c r="CH77" s="27">
        <f t="shared" si="37"/>
        <v>0</v>
      </c>
      <c r="CI77" s="27">
        <f t="shared" si="37"/>
        <v>0</v>
      </c>
      <c r="CJ77" s="27">
        <f t="shared" si="37"/>
        <v>0</v>
      </c>
      <c r="CK77" s="27">
        <f t="shared" si="37"/>
        <v>24</v>
      </c>
      <c r="CL77" s="27">
        <f t="shared" si="37"/>
        <v>0</v>
      </c>
    </row>
    <row r="78" spans="3:90" x14ac:dyDescent="0.15">
      <c r="C78" s="14">
        <v>73</v>
      </c>
      <c r="D78" s="14">
        <v>30</v>
      </c>
      <c r="E78" s="32">
        <f>IFERROR(IF(求节点([1]基础状态预期!$D$197:$D$235,[1]基础状态预期!F$197:F$235,$C78)&lt;=0,0,求节点([1]基础状态预期!$D$197:$D$235,[1]基础状态预期!F$197:F$235,$C78)),0)</f>
        <v>0</v>
      </c>
      <c r="F78" s="32">
        <f>IFERROR(IF(求节点([1]基础状态预期!$D$197:$D$235,[1]基础状态预期!G$197:G$235,$C78)&lt;=0,0,求节点([1]基础状态预期!$D$197:$D$235,[1]基础状态预期!G$197:G$235,$C78)),0)</f>
        <v>0</v>
      </c>
      <c r="G78" s="32">
        <f>IFERROR(IF(求节点([1]基础状态预期!$D$197:$D$235,[1]基础状态预期!H$197:H$235,$C78)&lt;=0,0,求节点([1]基础状态预期!$D$197:$D$235,[1]基础状态预期!H$197:H$235,$C78)),0)</f>
        <v>0</v>
      </c>
      <c r="H78" s="32">
        <f>IFERROR(IF(求节点([1]基础状态预期!$D$197:$D$235,[1]基础状态预期!I$197:I$235,$C78)&lt;=0,0,求节点([1]基础状态预期!$D$197:$D$235,[1]基础状态预期!I$197:I$235,$C78)),0)</f>
        <v>0.76319483396332921</v>
      </c>
      <c r="I78" s="32">
        <f>IFERROR(IF(求节点([1]基础状态预期!$D$197:$D$235,[1]基础状态预期!J$197:J$235,$C78)&lt;=0,0,求节点([1]基础状态预期!$D$197:$D$235,[1]基础状态预期!J$197:J$235,$C78)),0)</f>
        <v>5.236805166036671</v>
      </c>
      <c r="J78" s="32">
        <f>IFERROR(IF(求节点([1]基础状态预期!$D$197:$D$235,[1]基础状态预期!K$197:K$235,$C78)&lt;=0,0,求节点([1]基础状态预期!$D$197:$D$235,[1]基础状态预期!K$197:K$235,$C78)),0)</f>
        <v>0</v>
      </c>
      <c r="K78" s="32">
        <f>IFERROR(IF(求节点([1]基础状态预期!$D$197:$D$235,[1]基础状态预期!L$197:L$235,$C78)&lt;=0,0,求节点([1]基础状态预期!$D$197:$D$235,[1]基础状态预期!L$197:L$235,$C78)),0)</f>
        <v>0</v>
      </c>
      <c r="L78" s="32">
        <f>IFERROR(IF(求节点([1]基础状态预期!$D$197:$D$235,[1]基础状态预期!M$197:M$235,$C78)&lt;=0,0,求节点([1]基础状态预期!$D$197:$D$235,[1]基础状态预期!M$197:M$235,$C78)),0)</f>
        <v>0</v>
      </c>
      <c r="M78" s="32">
        <f>IFERROR(IF(求节点([1]基础状态预期!$D$197:$D$235,[1]基础状态预期!N$197:N$235,$C78)&lt;=0,0,求节点([1]基础状态预期!$D$197:$D$235,[1]基础状态预期!N$197:N$235,$C78)),0)</f>
        <v>8</v>
      </c>
      <c r="N78" s="32">
        <f>IFERROR(IF(求节点([1]基础状态预期!$D$197:$D$235,[1]基础状态预期!O$197:O$235,$C78)&lt;=0,0,求节点([1]基础状态预期!$D$197:$D$235,[1]基础状态预期!O$197:O$235,$C78)),0)</f>
        <v>5.6088605743754973</v>
      </c>
      <c r="O78" s="14">
        <f t="shared" si="29"/>
        <v>0</v>
      </c>
      <c r="P78" s="14">
        <f t="shared" si="30"/>
        <v>6</v>
      </c>
      <c r="Q78" s="14">
        <f t="shared" si="31"/>
        <v>10</v>
      </c>
      <c r="R78" s="14">
        <f t="shared" si="32"/>
        <v>72</v>
      </c>
      <c r="S78" s="14">
        <f t="shared" si="33"/>
        <v>90</v>
      </c>
      <c r="T78" s="32">
        <f>IFERROR(IF(求节点([1]基础状态预期!$D$197:$D$235,[1]基础状态预期!P$197:P$235,$C78)&lt;=0,0,求节点([1]基础状态预期!$D$197:$D$235,[1]基础状态预期!P$197:P$235,$C78)),0)</f>
        <v>0</v>
      </c>
      <c r="U78" s="32">
        <f>IFERROR(IF(求节点([1]基础状态预期!$D$197:$D$235,[1]基础状态预期!Q$197:Q$235,$C78)&lt;=0,0,求节点([1]基础状态预期!$D$197:$D$235,[1]基础状态预期!Q$197:Q$235,$C78)),0)</f>
        <v>0</v>
      </c>
      <c r="V78" s="32">
        <f>IFERROR(IF(求节点([1]基础状态预期!$D$197:$D$235,[1]基础状态预期!R$197:R$235,$C78)&lt;=0,0,求节点([1]基础状态预期!$D$197:$D$235,[1]基础状态预期!R$197:R$235,$C78)),0)</f>
        <v>0</v>
      </c>
      <c r="W78" s="32">
        <f>IFERROR(IF(求节点([1]基础状态预期!$D$197:$D$235,[1]基础状态预期!S$197:S$235,$C78)&lt;=0,0,求节点([1]基础状态预期!$D$197:$D$235,[1]基础状态预期!S$197:S$235,$C78)),0)</f>
        <v>2.92</v>
      </c>
      <c r="X78" s="32">
        <f>IFERROR(IF(求节点([1]基础状态预期!$D$197:$D$235,[1]基础状态预期!T$197:T$235,$C78)&lt;=0,0,求节点([1]基础状态预期!$D$197:$D$235,[1]基础状态预期!T$197:T$235,$C78)),0)</f>
        <v>2.92</v>
      </c>
      <c r="Y78" s="32">
        <f>IFERROR(IF(求节点([1]基础状态预期!$D$197:$D$235,[1]基础状态预期!U$197:U$235,$C78)&lt;=0,0,求节点([1]基础状态预期!$D$197:$D$235,[1]基础状态预期!U$197:U$235,$C78)),0)</f>
        <v>0</v>
      </c>
      <c r="Z78" s="32">
        <f>IFERROR(IF(求节点([1]基础状态预期!$D$197:$D$235,[1]基础状态预期!V$197:V$235,$C78)&lt;=0,0,求节点([1]基础状态预期!$D$197:$D$235,[1]基础状态预期!V$197:V$235,$C78)),0)</f>
        <v>0</v>
      </c>
      <c r="AA78" s="32">
        <f>IFERROR(IF(求节点([1]基础状态预期!$D$197:$D$235,[1]基础状态预期!W$197:W$235,$C78)&lt;=0,0,求节点([1]基础状态预期!$D$197:$D$235,[1]基础状态预期!W$197:W$235,$C78)),0)</f>
        <v>0</v>
      </c>
      <c r="AB78" s="32">
        <f>IFERROR(IF(求节点([1]基础状态预期!$D$197:$D$235,[1]基础状态预期!X$197:X$235,$C78)&lt;=0,0,求节点([1]基础状态预期!$D$197:$D$235,[1]基础状态预期!X$197:X$235,$C78)),0)</f>
        <v>146</v>
      </c>
      <c r="AC78" s="32">
        <f>IFERROR(IF(求节点([1]基础状态预期!$D$197:$D$235,[1]基础状态预期!Y$197:Y$235,$C78)&lt;=0,0,求节点([1]基础状态预期!$D$197:$D$235,[1]基础状态预期!Y$197:Y$235,$C78)),0)</f>
        <v>146</v>
      </c>
      <c r="AD78" s="32">
        <f>IFERROR(IF(求节点([1]基础状态预期!$D$197:$D$235,[1]基础状态预期!Z$197:Z$235,$C78)&lt;=0,0,求节点([1]基础状态预期!$D$197:$D$235,[1]基础状态预期!Z$197:Z$235,$C78)),0)</f>
        <v>0</v>
      </c>
      <c r="AE78" s="32">
        <f>IFERROR(IF(求节点([1]基础状态预期!$D$197:$D$235,[1]基础状态预期!AA$197:AA$235,$C78)&lt;=0,0,求节点([1]基础状态预期!$D$197:$D$235,[1]基础状态预期!AA$197:AA$235,$C78)),0)</f>
        <v>0</v>
      </c>
      <c r="AF78" s="32">
        <f>IFERROR(IF(求节点([1]基础状态预期!$D$197:$D$235,[1]基础状态预期!AB$197:AB$235,$C78)&lt;=0,0,求节点([1]基础状态预期!$D$197:$D$235,[1]基础状态预期!AB$197:AB$235,$C78)),0)</f>
        <v>0</v>
      </c>
      <c r="AG78" s="32">
        <f>IFERROR(IF(求节点([1]基础状态预期!$D$197:$D$235,[1]基础状态预期!AC$197:AC$235,$C78)&lt;=0,0,求节点([1]基础状态预期!$D$197:$D$235,[1]基础状态预期!AC$197:AC$235,$C78)),0)</f>
        <v>2</v>
      </c>
      <c r="AH78" s="32">
        <f>IFERROR(IF(求节点([1]基础状态预期!$D$197:$D$235,[1]基础状态预期!AD$197:AD$235,$C78)&lt;=0,0,求节点([1]基础状态预期!$D$197:$D$235,[1]基础状态预期!AD$197:AD$235,$C78)),0)</f>
        <v>2</v>
      </c>
      <c r="AI78" s="14">
        <f t="shared" si="34"/>
        <v>0</v>
      </c>
      <c r="AJ78" s="14">
        <f t="shared" si="34"/>
        <v>0</v>
      </c>
      <c r="AK78" s="14">
        <f t="shared" si="34"/>
        <v>0</v>
      </c>
      <c r="AL78" s="14">
        <f t="shared" si="34"/>
        <v>30</v>
      </c>
      <c r="AM78" s="14">
        <f t="shared" si="34"/>
        <v>80</v>
      </c>
      <c r="AN78" s="14">
        <v>0</v>
      </c>
      <c r="AO78" s="14">
        <f>IFERROR(IF(求节点([1]各r阵容卡情况!$F$103:$F$119,[1]各r阵容卡情况!G$103:G$119,$C78)&lt;=0,0,求节点([1]各r阵容卡情况!$F$103:$F$119,[1]各r阵容卡情况!G$103:G$119,$C78)),0)</f>
        <v>0</v>
      </c>
      <c r="AP78" s="14">
        <f>IFERROR(IF(求节点([1]各r阵容卡情况!$F$103:$F$119,[1]各r阵容卡情况!H$103:H$119,$C78)&lt;=0,0,求节点([1]各r阵容卡情况!$F$103:$F$119,[1]各r阵容卡情况!H$103:H$119,$C78)),0)</f>
        <v>0</v>
      </c>
      <c r="AQ78" s="14">
        <f>IFERROR(IF(求节点([1]各r阵容卡情况!$F$103:$F$119,[1]各r阵容卡情况!I$103:I$119,$C78)&lt;=0,0,求节点([1]各r阵容卡情况!$F$103:$F$119,[1]各r阵容卡情况!I$103:I$119,$C78)),0)</f>
        <v>24</v>
      </c>
      <c r="AR78" s="14">
        <f>IFERROR(IF(求节点([1]各r阵容卡情况!$F$103:$F$119,[1]各r阵容卡情况!J$103:J$119,$C78)&lt;=0,0,求节点([1]各r阵容卡情况!$F$103:$F$119,[1]各r阵容卡情况!J$103:J$119,$C78)),0)</f>
        <v>0</v>
      </c>
      <c r="AS78" s="14">
        <v>0</v>
      </c>
      <c r="AT78" s="14">
        <f>IFERROR(IF(求节点([1]各r阵容卡情况!$F$103:$F$119,[1]各r阵容卡情况!K$103:K$119,$C78)&lt;=0,0,求节点([1]各r阵容卡情况!$F$103:$F$119,[1]各r阵容卡情况!K$103:K$119,$C78)),0)</f>
        <v>3</v>
      </c>
      <c r="AU78" s="14">
        <f>IFERROR(IF(求节点([1]各r阵容卡情况!$F$103:$F$119,[1]各r阵容卡情况!L$103:L$119,$C78)&lt;=0,0,求节点([1]各r阵容卡情况!$F$103:$F$119,[1]各r阵容卡情况!L$103:L$119,$C78)),0)</f>
        <v>6</v>
      </c>
      <c r="AV78" s="14">
        <f>IFERROR(IF(求节点([1]各r阵容卡情况!$F$103:$F$119,[1]各r阵容卡情况!M$103:M$119,$C78)&lt;=0,0,求节点([1]各r阵容卡情况!$F$103:$F$119,[1]各r阵容卡情况!M$103:M$119,$C78)),0)</f>
        <v>8</v>
      </c>
      <c r="AW78" s="14">
        <f>IFERROR(IF(求节点([1]各r阵容卡情况!$F$103:$F$119,[1]各r阵容卡情况!N$103:N$119,$C78)&lt;=0,0,求节点([1]各r阵容卡情况!$F$103:$F$119,[1]各r阵容卡情况!N$103:N$119,$C78)),0)</f>
        <v>5.6088605743754973</v>
      </c>
      <c r="AX78" s="14">
        <f t="shared" si="35"/>
        <v>0</v>
      </c>
      <c r="AY78" s="14">
        <f t="shared" si="35"/>
        <v>15</v>
      </c>
      <c r="AZ78" s="14">
        <f t="shared" si="35"/>
        <v>40</v>
      </c>
      <c r="BA78" s="14">
        <f t="shared" si="35"/>
        <v>72</v>
      </c>
      <c r="BB78" s="14">
        <f t="shared" si="35"/>
        <v>90</v>
      </c>
      <c r="BC78" s="14">
        <v>0</v>
      </c>
      <c r="BD78" s="14">
        <f>IFERROR(IF(求节点([1]各r阵容卡情况!$F$103:$F$119,[1]各r阵容卡情况!S$103:S$119,$C78)&lt;=0,0,求节点([1]各r阵容卡情况!$F$103:$F$119,[1]各r阵容卡情况!S$103:S$119,$C78)),0)</f>
        <v>2.92</v>
      </c>
      <c r="BE78" s="14">
        <f>IFERROR(IF(求节点([1]各r阵容卡情况!$F$103:$F$119,[1]各r阵容卡情况!T$103:T$119,$C78)&lt;=0,0,求节点([1]各r阵容卡情况!$F$103:$F$119,[1]各r阵容卡情况!T$103:T$119,$C78)),0)</f>
        <v>2.92</v>
      </c>
      <c r="BF78" s="14">
        <f>IFERROR(IF(求节点([1]各r阵容卡情况!$F$103:$F$119,[1]各r阵容卡情况!U$103:U$119,$C78)&lt;=0,0,求节点([1]各r阵容卡情况!$F$103:$F$119,[1]各r阵容卡情况!U$103:U$119,$C78)),0)</f>
        <v>2.92</v>
      </c>
      <c r="BG78" s="14">
        <f>IFERROR(IF(求节点([1]各r阵容卡情况!$F$103:$F$119,[1]各r阵容卡情况!V$103:V$119,$C78)&lt;=0,0,求节点([1]各r阵容卡情况!$F$103:$F$119,[1]各r阵容卡情况!V$103:V$119,$C78)),0)</f>
        <v>2.92</v>
      </c>
      <c r="BH78" s="14">
        <f t="shared" si="38"/>
        <v>10</v>
      </c>
      <c r="BI78" s="14">
        <f t="shared" si="38"/>
        <v>10</v>
      </c>
      <c r="BJ78" s="14">
        <f t="shared" si="39"/>
        <v>60</v>
      </c>
      <c r="BK78" s="14">
        <f t="shared" si="40"/>
        <v>73</v>
      </c>
      <c r="BL78" s="14">
        <f t="shared" si="40"/>
        <v>73</v>
      </c>
      <c r="BM78" s="14">
        <v>0</v>
      </c>
      <c r="BN78" s="14">
        <f>IFERROR(IF(求节点([1]各r阵容卡情况!$F$103:$F$119,[1]各r阵容卡情况!AA$103:AA$119,$C78)&lt;=0,0,求节点([1]各r阵容卡情况!$F$103:$F$119,[1]各r阵容卡情况!AA$103:AA$119,$C78)),0)</f>
        <v>0</v>
      </c>
      <c r="BO78" s="14">
        <f>IFERROR(IF(求节点([1]各r阵容卡情况!$F$103:$F$119,[1]各r阵容卡情况!AB$103:AB$119,$C78)&lt;=0,0,求节点([1]各r阵容卡情况!$F$103:$F$119,[1]各r阵容卡情况!AB$103:AB$119,$C78)),0)</f>
        <v>2</v>
      </c>
      <c r="BP78" s="14">
        <f>IFERROR(IF(求节点([1]各r阵容卡情况!$F$103:$F$119,[1]各r阵容卡情况!AC$103:AC$119,$C78)&lt;=0,0,求节点([1]各r阵容卡情况!$F$103:$F$119,[1]各r阵容卡情况!AC$103:AC$119,$C78)),0)</f>
        <v>2</v>
      </c>
      <c r="BQ78" s="14">
        <f>IFERROR(IF(求节点([1]各r阵容卡情况!$F$103:$F$119,[1]各r阵容卡情况!AD$103:AD$119,$C78)&lt;=0,0,求节点([1]各r阵容卡情况!$F$103:$F$119,[1]各r阵容卡情况!AD$103:AD$119,$C78)),0)</f>
        <v>2</v>
      </c>
      <c r="BR78" s="14">
        <f t="shared" si="36"/>
        <v>0</v>
      </c>
      <c r="BS78" s="14">
        <f t="shared" si="36"/>
        <v>0</v>
      </c>
      <c r="BT78" s="14">
        <f t="shared" si="36"/>
        <v>4</v>
      </c>
      <c r="BU78" s="14">
        <f t="shared" si="36"/>
        <v>30</v>
      </c>
      <c r="BV78" s="14">
        <f t="shared" si="36"/>
        <v>80</v>
      </c>
      <c r="CH78" s="27">
        <f t="shared" si="37"/>
        <v>0</v>
      </c>
      <c r="CI78" s="27">
        <f t="shared" si="37"/>
        <v>0</v>
      </c>
      <c r="CJ78" s="27">
        <f t="shared" si="37"/>
        <v>0</v>
      </c>
      <c r="CK78" s="27">
        <f t="shared" si="37"/>
        <v>24</v>
      </c>
      <c r="CL78" s="27">
        <f t="shared" si="37"/>
        <v>0</v>
      </c>
    </row>
    <row r="79" spans="3:90" x14ac:dyDescent="0.15">
      <c r="C79" s="14">
        <v>74</v>
      </c>
      <c r="D79" s="14">
        <v>30</v>
      </c>
      <c r="E79" s="32">
        <f>IFERROR(IF(求节点([1]基础状态预期!$D$197:$D$235,[1]基础状态预期!F$197:F$235,$C79)&lt;=0,0,求节点([1]基础状态预期!$D$197:$D$235,[1]基础状态预期!F$197:F$235,$C79)),0)</f>
        <v>0</v>
      </c>
      <c r="F79" s="32">
        <f>IFERROR(IF(求节点([1]基础状态预期!$D$197:$D$235,[1]基础状态预期!G$197:G$235,$C79)&lt;=0,0,求节点([1]基础状态预期!$D$197:$D$235,[1]基础状态预期!G$197:G$235,$C79)),0)</f>
        <v>0</v>
      </c>
      <c r="G79" s="32">
        <f>IFERROR(IF(求节点([1]基础状态预期!$D$197:$D$235,[1]基础状态预期!H$197:H$235,$C79)&lt;=0,0,求节点([1]基础状态预期!$D$197:$D$235,[1]基础状态预期!H$197:H$235,$C79)),0)</f>
        <v>0</v>
      </c>
      <c r="H79" s="32">
        <f>IFERROR(IF(求节点([1]基础状态预期!$D$197:$D$235,[1]基础状态预期!I$197:I$235,$C79)&lt;=0,0,求节点([1]基础状态预期!$D$197:$D$235,[1]基础状态预期!I$197:I$235,$C79)),0)</f>
        <v>0.57122100143957066</v>
      </c>
      <c r="I79" s="32">
        <f>IFERROR(IF(求节点([1]基础状态预期!$D$197:$D$235,[1]基础状态预期!J$197:J$235,$C79)&lt;=0,0,求节点([1]基础状态预期!$D$197:$D$235,[1]基础状态预期!J$197:J$235,$C79)),0)</f>
        <v>5.4287789985604293</v>
      </c>
      <c r="J79" s="32">
        <f>IFERROR(IF(求节点([1]基础状态预期!$D$197:$D$235,[1]基础状态预期!K$197:K$235,$C79)&lt;=0,0,求节点([1]基础状态预期!$D$197:$D$235,[1]基础状态预期!K$197:K$235,$C79)),0)</f>
        <v>0</v>
      </c>
      <c r="K79" s="32">
        <f>IFERROR(IF(求节点([1]基础状态预期!$D$197:$D$235,[1]基础状态预期!L$197:L$235,$C79)&lt;=0,0,求节点([1]基础状态预期!$D$197:$D$235,[1]基础状态预期!L$197:L$235,$C79)),0)</f>
        <v>0</v>
      </c>
      <c r="L79" s="32">
        <f>IFERROR(IF(求节点([1]基础状态预期!$D$197:$D$235,[1]基础状态预期!M$197:M$235,$C79)&lt;=0,0,求节点([1]基础状态预期!$D$197:$D$235,[1]基础状态预期!M$197:M$235,$C79)),0)</f>
        <v>0</v>
      </c>
      <c r="M79" s="32">
        <f>IFERROR(IF(求节点([1]基础状态预期!$D$197:$D$235,[1]基础状态预期!N$197:N$235,$C79)&lt;=0,0,求节点([1]基础状态预期!$D$197:$D$235,[1]基础状态预期!N$197:N$235,$C79)),0)</f>
        <v>8</v>
      </c>
      <c r="N79" s="32">
        <f>IFERROR(IF(求节点([1]基础状态预期!$D$197:$D$235,[1]基础状态预期!O$197:O$235,$C79)&lt;=0,0,求节点([1]基础状态预期!$D$197:$D$235,[1]基础状态预期!O$197:O$235,$C79)),0)</f>
        <v>5.7899027827957434</v>
      </c>
      <c r="O79" s="14">
        <f t="shared" si="29"/>
        <v>0</v>
      </c>
      <c r="P79" s="14">
        <f t="shared" si="30"/>
        <v>6</v>
      </c>
      <c r="Q79" s="14">
        <f t="shared" si="31"/>
        <v>10</v>
      </c>
      <c r="R79" s="14">
        <f t="shared" si="32"/>
        <v>72</v>
      </c>
      <c r="S79" s="14">
        <f t="shared" si="33"/>
        <v>90</v>
      </c>
      <c r="T79" s="32">
        <f>IFERROR(IF(求节点([1]基础状态预期!$D$197:$D$235,[1]基础状态预期!P$197:P$235,$C79)&lt;=0,0,求节点([1]基础状态预期!$D$197:$D$235,[1]基础状态预期!P$197:P$235,$C79)),0)</f>
        <v>0</v>
      </c>
      <c r="U79" s="32">
        <f>IFERROR(IF(求节点([1]基础状态预期!$D$197:$D$235,[1]基础状态预期!Q$197:Q$235,$C79)&lt;=0,0,求节点([1]基础状态预期!$D$197:$D$235,[1]基础状态预期!Q$197:Q$235,$C79)),0)</f>
        <v>0</v>
      </c>
      <c r="V79" s="32">
        <f>IFERROR(IF(求节点([1]基础状态预期!$D$197:$D$235,[1]基础状态预期!R$197:R$235,$C79)&lt;=0,0,求节点([1]基础状态预期!$D$197:$D$235,[1]基础状态预期!R$197:R$235,$C79)),0)</f>
        <v>0</v>
      </c>
      <c r="W79" s="32">
        <f>IFERROR(IF(求节点([1]基础状态预期!$D$197:$D$235,[1]基础状态预期!S$197:S$235,$C79)&lt;=0,0,求节点([1]基础状态预期!$D$197:$D$235,[1]基础状态预期!S$197:S$235,$C79)),0)</f>
        <v>2.96</v>
      </c>
      <c r="X79" s="32">
        <f>IFERROR(IF(求节点([1]基础状态预期!$D$197:$D$235,[1]基础状态预期!T$197:T$235,$C79)&lt;=0,0,求节点([1]基础状态预期!$D$197:$D$235,[1]基础状态预期!T$197:T$235,$C79)),0)</f>
        <v>2.96</v>
      </c>
      <c r="Y79" s="32">
        <f>IFERROR(IF(求节点([1]基础状态预期!$D$197:$D$235,[1]基础状态预期!U$197:U$235,$C79)&lt;=0,0,求节点([1]基础状态预期!$D$197:$D$235,[1]基础状态预期!U$197:U$235,$C79)),0)</f>
        <v>0</v>
      </c>
      <c r="Z79" s="32">
        <f>IFERROR(IF(求节点([1]基础状态预期!$D$197:$D$235,[1]基础状态预期!V$197:V$235,$C79)&lt;=0,0,求节点([1]基础状态预期!$D$197:$D$235,[1]基础状态预期!V$197:V$235,$C79)),0)</f>
        <v>0</v>
      </c>
      <c r="AA79" s="32">
        <f>IFERROR(IF(求节点([1]基础状态预期!$D$197:$D$235,[1]基础状态预期!W$197:W$235,$C79)&lt;=0,0,求节点([1]基础状态预期!$D$197:$D$235,[1]基础状态预期!W$197:W$235,$C79)),0)</f>
        <v>0</v>
      </c>
      <c r="AB79" s="32">
        <f>IFERROR(IF(求节点([1]基础状态预期!$D$197:$D$235,[1]基础状态预期!X$197:X$235,$C79)&lt;=0,0,求节点([1]基础状态预期!$D$197:$D$235,[1]基础状态预期!X$197:X$235,$C79)),0)</f>
        <v>148</v>
      </c>
      <c r="AC79" s="32">
        <f>IFERROR(IF(求节点([1]基础状态预期!$D$197:$D$235,[1]基础状态预期!Y$197:Y$235,$C79)&lt;=0,0,求节点([1]基础状态预期!$D$197:$D$235,[1]基础状态预期!Y$197:Y$235,$C79)),0)</f>
        <v>148</v>
      </c>
      <c r="AD79" s="32">
        <f>IFERROR(IF(求节点([1]基础状态预期!$D$197:$D$235,[1]基础状态预期!Z$197:Z$235,$C79)&lt;=0,0,求节点([1]基础状态预期!$D$197:$D$235,[1]基础状态预期!Z$197:Z$235,$C79)),0)</f>
        <v>0</v>
      </c>
      <c r="AE79" s="32">
        <f>IFERROR(IF(求节点([1]基础状态预期!$D$197:$D$235,[1]基础状态预期!AA$197:AA$235,$C79)&lt;=0,0,求节点([1]基础状态预期!$D$197:$D$235,[1]基础状态预期!AA$197:AA$235,$C79)),0)</f>
        <v>0</v>
      </c>
      <c r="AF79" s="32">
        <f>IFERROR(IF(求节点([1]基础状态预期!$D$197:$D$235,[1]基础状态预期!AB$197:AB$235,$C79)&lt;=0,0,求节点([1]基础状态预期!$D$197:$D$235,[1]基础状态预期!AB$197:AB$235,$C79)),0)</f>
        <v>0</v>
      </c>
      <c r="AG79" s="32">
        <f>IFERROR(IF(求节点([1]基础状态预期!$D$197:$D$235,[1]基础状态预期!AC$197:AC$235,$C79)&lt;=0,0,求节点([1]基础状态预期!$D$197:$D$235,[1]基础状态预期!AC$197:AC$235,$C79)),0)</f>
        <v>2</v>
      </c>
      <c r="AH79" s="32">
        <f>IFERROR(IF(求节点([1]基础状态预期!$D$197:$D$235,[1]基础状态预期!AD$197:AD$235,$C79)&lt;=0,0,求节点([1]基础状态预期!$D$197:$D$235,[1]基础状态预期!AD$197:AD$235,$C79)),0)</f>
        <v>2</v>
      </c>
      <c r="AI79" s="14">
        <f t="shared" si="34"/>
        <v>0</v>
      </c>
      <c r="AJ79" s="14">
        <f t="shared" si="34"/>
        <v>0</v>
      </c>
      <c r="AK79" s="14">
        <f t="shared" si="34"/>
        <v>0</v>
      </c>
      <c r="AL79" s="14">
        <f t="shared" si="34"/>
        <v>30</v>
      </c>
      <c r="AM79" s="14">
        <f t="shared" si="34"/>
        <v>80</v>
      </c>
      <c r="AN79" s="14">
        <v>0</v>
      </c>
      <c r="AO79" s="14">
        <f>IFERROR(IF(求节点([1]各r阵容卡情况!$F$103:$F$119,[1]各r阵容卡情况!G$103:G$119,$C79)&lt;=0,0,求节点([1]各r阵容卡情况!$F$103:$F$119,[1]各r阵容卡情况!G$103:G$119,$C79)),0)</f>
        <v>0</v>
      </c>
      <c r="AP79" s="14">
        <f>IFERROR(IF(求节点([1]各r阵容卡情况!$F$103:$F$119,[1]各r阵容卡情况!H$103:H$119,$C79)&lt;=0,0,求节点([1]各r阵容卡情况!$F$103:$F$119,[1]各r阵容卡情况!H$103:H$119,$C79)),0)</f>
        <v>0</v>
      </c>
      <c r="AQ79" s="14">
        <f>IFERROR(IF(求节点([1]各r阵容卡情况!$F$103:$F$119,[1]各r阵容卡情况!I$103:I$119,$C79)&lt;=0,0,求节点([1]各r阵容卡情况!$F$103:$F$119,[1]各r阵容卡情况!I$103:I$119,$C79)),0)</f>
        <v>24</v>
      </c>
      <c r="AR79" s="14">
        <f>IFERROR(IF(求节点([1]各r阵容卡情况!$F$103:$F$119,[1]各r阵容卡情况!J$103:J$119,$C79)&lt;=0,0,求节点([1]各r阵容卡情况!$F$103:$F$119,[1]各r阵容卡情况!J$103:J$119,$C79)),0)</f>
        <v>0</v>
      </c>
      <c r="AS79" s="14">
        <v>0</v>
      </c>
      <c r="AT79" s="14">
        <f>IFERROR(IF(求节点([1]各r阵容卡情况!$F$103:$F$119,[1]各r阵容卡情况!K$103:K$119,$C79)&lt;=0,0,求节点([1]各r阵容卡情况!$F$103:$F$119,[1]各r阵容卡情况!K$103:K$119,$C79)),0)</f>
        <v>3</v>
      </c>
      <c r="AU79" s="14">
        <f>IFERROR(IF(求节点([1]各r阵容卡情况!$F$103:$F$119,[1]各r阵容卡情况!L$103:L$119,$C79)&lt;=0,0,求节点([1]各r阵容卡情况!$F$103:$F$119,[1]各r阵容卡情况!L$103:L$119,$C79)),0)</f>
        <v>6</v>
      </c>
      <c r="AV79" s="14">
        <f>IFERROR(IF(求节点([1]各r阵容卡情况!$F$103:$F$119,[1]各r阵容卡情况!M$103:M$119,$C79)&lt;=0,0,求节点([1]各r阵容卡情况!$F$103:$F$119,[1]各r阵容卡情况!M$103:M$119,$C79)),0)</f>
        <v>8</v>
      </c>
      <c r="AW79" s="14">
        <f>IFERROR(IF(求节点([1]各r阵容卡情况!$F$103:$F$119,[1]各r阵容卡情况!N$103:N$119,$C79)&lt;=0,0,求节点([1]各r阵容卡情况!$F$103:$F$119,[1]各r阵容卡情况!N$103:N$119,$C79)),0)</f>
        <v>5.7899027827957434</v>
      </c>
      <c r="AX79" s="14">
        <f t="shared" si="35"/>
        <v>0</v>
      </c>
      <c r="AY79" s="14">
        <f t="shared" si="35"/>
        <v>15</v>
      </c>
      <c r="AZ79" s="14">
        <f t="shared" si="35"/>
        <v>40</v>
      </c>
      <c r="BA79" s="14">
        <f t="shared" si="35"/>
        <v>72</v>
      </c>
      <c r="BB79" s="14">
        <f t="shared" si="35"/>
        <v>90</v>
      </c>
      <c r="BC79" s="14">
        <v>0</v>
      </c>
      <c r="BD79" s="14">
        <f>IFERROR(IF(求节点([1]各r阵容卡情况!$F$103:$F$119,[1]各r阵容卡情况!S$103:S$119,$C79)&lt;=0,0,求节点([1]各r阵容卡情况!$F$103:$F$119,[1]各r阵容卡情况!S$103:S$119,$C79)),0)</f>
        <v>2.96</v>
      </c>
      <c r="BE79" s="14">
        <f>IFERROR(IF(求节点([1]各r阵容卡情况!$F$103:$F$119,[1]各r阵容卡情况!T$103:T$119,$C79)&lt;=0,0,求节点([1]各r阵容卡情况!$F$103:$F$119,[1]各r阵容卡情况!T$103:T$119,$C79)),0)</f>
        <v>2.96</v>
      </c>
      <c r="BF79" s="14">
        <f>IFERROR(IF(求节点([1]各r阵容卡情况!$F$103:$F$119,[1]各r阵容卡情况!U$103:U$119,$C79)&lt;=0,0,求节点([1]各r阵容卡情况!$F$103:$F$119,[1]各r阵容卡情况!U$103:U$119,$C79)),0)</f>
        <v>2.96</v>
      </c>
      <c r="BG79" s="14">
        <f>IFERROR(IF(求节点([1]各r阵容卡情况!$F$103:$F$119,[1]各r阵容卡情况!V$103:V$119,$C79)&lt;=0,0,求节点([1]各r阵容卡情况!$F$103:$F$119,[1]各r阵容卡情况!V$103:V$119,$C79)),0)</f>
        <v>2.96</v>
      </c>
      <c r="BH79" s="14">
        <f t="shared" si="38"/>
        <v>10</v>
      </c>
      <c r="BI79" s="14">
        <f t="shared" si="38"/>
        <v>10</v>
      </c>
      <c r="BJ79" s="14">
        <f t="shared" si="39"/>
        <v>60</v>
      </c>
      <c r="BK79" s="14">
        <f t="shared" si="40"/>
        <v>74</v>
      </c>
      <c r="BL79" s="14">
        <f t="shared" si="40"/>
        <v>74</v>
      </c>
      <c r="BM79" s="14">
        <v>0</v>
      </c>
      <c r="BN79" s="14">
        <f>IFERROR(IF(求节点([1]各r阵容卡情况!$F$103:$F$119,[1]各r阵容卡情况!AA$103:AA$119,$C79)&lt;=0,0,求节点([1]各r阵容卡情况!$F$103:$F$119,[1]各r阵容卡情况!AA$103:AA$119,$C79)),0)</f>
        <v>0</v>
      </c>
      <c r="BO79" s="14">
        <f>IFERROR(IF(求节点([1]各r阵容卡情况!$F$103:$F$119,[1]各r阵容卡情况!AB$103:AB$119,$C79)&lt;=0,0,求节点([1]各r阵容卡情况!$F$103:$F$119,[1]各r阵容卡情况!AB$103:AB$119,$C79)),0)</f>
        <v>2</v>
      </c>
      <c r="BP79" s="14">
        <f>IFERROR(IF(求节点([1]各r阵容卡情况!$F$103:$F$119,[1]各r阵容卡情况!AC$103:AC$119,$C79)&lt;=0,0,求节点([1]各r阵容卡情况!$F$103:$F$119,[1]各r阵容卡情况!AC$103:AC$119,$C79)),0)</f>
        <v>2</v>
      </c>
      <c r="BQ79" s="14">
        <f>IFERROR(IF(求节点([1]各r阵容卡情况!$F$103:$F$119,[1]各r阵容卡情况!AD$103:AD$119,$C79)&lt;=0,0,求节点([1]各r阵容卡情况!$F$103:$F$119,[1]各r阵容卡情况!AD$103:AD$119,$C79)),0)</f>
        <v>2</v>
      </c>
      <c r="BR79" s="14">
        <f t="shared" si="36"/>
        <v>0</v>
      </c>
      <c r="BS79" s="14">
        <f t="shared" si="36"/>
        <v>0</v>
      </c>
      <c r="BT79" s="14">
        <f t="shared" si="36"/>
        <v>4</v>
      </c>
      <c r="BU79" s="14">
        <f t="shared" si="36"/>
        <v>30</v>
      </c>
      <c r="BV79" s="14">
        <f t="shared" si="36"/>
        <v>80</v>
      </c>
      <c r="CH79" s="27">
        <f t="shared" si="37"/>
        <v>0</v>
      </c>
      <c r="CI79" s="27">
        <f t="shared" si="37"/>
        <v>0</v>
      </c>
      <c r="CJ79" s="27">
        <f t="shared" si="37"/>
        <v>0</v>
      </c>
      <c r="CK79" s="27">
        <f t="shared" si="37"/>
        <v>24</v>
      </c>
      <c r="CL79" s="27">
        <f t="shared" si="37"/>
        <v>0</v>
      </c>
    </row>
    <row r="80" spans="3:90" x14ac:dyDescent="0.15">
      <c r="C80" s="14">
        <v>75</v>
      </c>
      <c r="D80" s="14">
        <v>30</v>
      </c>
      <c r="E80" s="32">
        <f>IFERROR(IF(求节点([1]基础状态预期!$D$197:$D$235,[1]基础状态预期!F$197:F$235,$C80)&lt;=0,0,求节点([1]基础状态预期!$D$197:$D$235,[1]基础状态预期!F$197:F$235,$C80)),0)</f>
        <v>0</v>
      </c>
      <c r="F80" s="32">
        <f>IFERROR(IF(求节点([1]基础状态预期!$D$197:$D$235,[1]基础状态预期!G$197:G$235,$C80)&lt;=0,0,求节点([1]基础状态预期!$D$197:$D$235,[1]基础状态预期!G$197:G$235,$C80)),0)</f>
        <v>0</v>
      </c>
      <c r="G80" s="32">
        <f>IFERROR(IF(求节点([1]基础状态预期!$D$197:$D$235,[1]基础状态预期!H$197:H$235,$C80)&lt;=0,0,求节点([1]基础状态预期!$D$197:$D$235,[1]基础状态预期!H$197:H$235,$C80)),0)</f>
        <v>0</v>
      </c>
      <c r="H80" s="32">
        <f>IFERROR(IF(求节点([1]基础状态预期!$D$197:$D$235,[1]基础状态预期!I$197:I$235,$C80)&lt;=0,0,求节点([1]基础状态预期!$D$197:$D$235,[1]基础状态预期!I$197:I$235,$C80)),0)</f>
        <v>0.3901598628947866</v>
      </c>
      <c r="I80" s="32">
        <f>IFERROR(IF(求节点([1]基础状态预期!$D$197:$D$235,[1]基础状态预期!J$197:J$235,$C80)&lt;=0,0,求节点([1]基础状态预期!$D$197:$D$235,[1]基础状态预期!J$197:J$235,$C80)),0)</f>
        <v>5.6098401371052136</v>
      </c>
      <c r="J80" s="32">
        <f>IFERROR(IF(求节点([1]基础状态预期!$D$197:$D$235,[1]基础状态预期!K$197:K$235,$C80)&lt;=0,0,求节点([1]基础状态预期!$D$197:$D$235,[1]基础状态预期!K$197:K$235,$C80)),0)</f>
        <v>0</v>
      </c>
      <c r="K80" s="32">
        <f>IFERROR(IF(求节点([1]基础状态预期!$D$197:$D$235,[1]基础状态预期!L$197:L$235,$C80)&lt;=0,0,求节点([1]基础状态预期!$D$197:$D$235,[1]基础状态预期!L$197:L$235,$C80)),0)</f>
        <v>0</v>
      </c>
      <c r="L80" s="32">
        <f>IFERROR(IF(求节点([1]基础状态预期!$D$197:$D$235,[1]基础状态预期!M$197:M$235,$C80)&lt;=0,0,求节点([1]基础状态预期!$D$197:$D$235,[1]基础状态预期!M$197:M$235,$C80)),0)</f>
        <v>0</v>
      </c>
      <c r="M80" s="32">
        <f>IFERROR(IF(求节点([1]基础状态预期!$D$197:$D$235,[1]基础状态预期!N$197:N$235,$C80)&lt;=0,0,求节点([1]基础状态预期!$D$197:$D$235,[1]基础状态预期!N$197:N$235,$C80)),0)</f>
        <v>6.2425578063165856</v>
      </c>
      <c r="N80" s="32">
        <f>IFERROR(IF(求节点([1]基础状态预期!$D$197:$D$235,[1]基础状态预期!O$197:O$235,$C80)&lt;=0,0,求节点([1]基础状态预期!$D$197:$D$235,[1]基础状态预期!O$197:O$235,$C80)),0)</f>
        <v>5.9940084304505357</v>
      </c>
      <c r="O80" s="14">
        <f t="shared" si="29"/>
        <v>0</v>
      </c>
      <c r="P80" s="14">
        <f t="shared" si="30"/>
        <v>6</v>
      </c>
      <c r="Q80" s="14">
        <f t="shared" si="31"/>
        <v>10</v>
      </c>
      <c r="R80" s="14">
        <f t="shared" si="32"/>
        <v>65</v>
      </c>
      <c r="S80" s="14">
        <f t="shared" si="33"/>
        <v>90</v>
      </c>
      <c r="T80" s="32">
        <f>IFERROR(IF(求节点([1]基础状态预期!$D$197:$D$235,[1]基础状态预期!P$197:P$235,$C80)&lt;=0,0,求节点([1]基础状态预期!$D$197:$D$235,[1]基础状态预期!P$197:P$235,$C80)),0)</f>
        <v>0</v>
      </c>
      <c r="U80" s="32">
        <f>IFERROR(IF(求节点([1]基础状态预期!$D$197:$D$235,[1]基础状态预期!Q$197:Q$235,$C80)&lt;=0,0,求节点([1]基础状态预期!$D$197:$D$235,[1]基础状态预期!Q$197:Q$235,$C80)),0)</f>
        <v>0</v>
      </c>
      <c r="V80" s="32">
        <f>IFERROR(IF(求节点([1]基础状态预期!$D$197:$D$235,[1]基础状态预期!R$197:R$235,$C80)&lt;=0,0,求节点([1]基础状态预期!$D$197:$D$235,[1]基础状态预期!R$197:R$235,$C80)),0)</f>
        <v>0</v>
      </c>
      <c r="W80" s="32">
        <f>IFERROR(IF(求节点([1]基础状态预期!$D$197:$D$235,[1]基础状态预期!S$197:S$235,$C80)&lt;=0,0,求节点([1]基础状态预期!$D$197:$D$235,[1]基础状态预期!S$197:S$235,$C80)),0)</f>
        <v>2.9999999999999996</v>
      </c>
      <c r="X80" s="32">
        <f>IFERROR(IF(求节点([1]基础状态预期!$D$197:$D$235,[1]基础状态预期!T$197:T$235,$C80)&lt;=0,0,求节点([1]基础状态预期!$D$197:$D$235,[1]基础状态预期!T$197:T$235,$C80)),0)</f>
        <v>3</v>
      </c>
      <c r="Y80" s="32">
        <f>IFERROR(IF(求节点([1]基础状态预期!$D$197:$D$235,[1]基础状态预期!U$197:U$235,$C80)&lt;=0,0,求节点([1]基础状态预期!$D$197:$D$235,[1]基础状态预期!U$197:U$235,$C80)),0)</f>
        <v>0</v>
      </c>
      <c r="Z80" s="32">
        <f>IFERROR(IF(求节点([1]基础状态预期!$D$197:$D$235,[1]基础状态预期!V$197:V$235,$C80)&lt;=0,0,求节点([1]基础状态预期!$D$197:$D$235,[1]基础状态预期!V$197:V$235,$C80)),0)</f>
        <v>0</v>
      </c>
      <c r="AA80" s="32">
        <f>IFERROR(IF(求节点([1]基础状态预期!$D$197:$D$235,[1]基础状态预期!W$197:W$235,$C80)&lt;=0,0,求节点([1]基础状态预期!$D$197:$D$235,[1]基础状态预期!W$197:W$235,$C80)),0)</f>
        <v>0</v>
      </c>
      <c r="AB80" s="32">
        <f>IFERROR(IF(求节点([1]基础状态预期!$D$197:$D$235,[1]基础状态预期!X$197:X$235,$C80)&lt;=0,0,求节点([1]基础状态预期!$D$197:$D$235,[1]基础状态预期!X$197:X$235,$C80)),0)</f>
        <v>150</v>
      </c>
      <c r="AC80" s="32">
        <f>IFERROR(IF(求节点([1]基础状态预期!$D$197:$D$235,[1]基础状态预期!Y$197:Y$235,$C80)&lt;=0,0,求节点([1]基础状态预期!$D$197:$D$235,[1]基础状态预期!Y$197:Y$235,$C80)),0)</f>
        <v>150</v>
      </c>
      <c r="AD80" s="32">
        <f>IFERROR(IF(求节点([1]基础状态预期!$D$197:$D$235,[1]基础状态预期!Z$197:Z$235,$C80)&lt;=0,0,求节点([1]基础状态预期!$D$197:$D$235,[1]基础状态预期!Z$197:Z$235,$C80)),0)</f>
        <v>0</v>
      </c>
      <c r="AE80" s="32">
        <f>IFERROR(IF(求节点([1]基础状态预期!$D$197:$D$235,[1]基础状态预期!AA$197:AA$235,$C80)&lt;=0,0,求节点([1]基础状态预期!$D$197:$D$235,[1]基础状态预期!AA$197:AA$235,$C80)),0)</f>
        <v>0</v>
      </c>
      <c r="AF80" s="32">
        <f>IFERROR(IF(求节点([1]基础状态预期!$D$197:$D$235,[1]基础状态预期!AB$197:AB$235,$C80)&lt;=0,0,求节点([1]基础状态预期!$D$197:$D$235,[1]基础状态预期!AB$197:AB$235,$C80)),0)</f>
        <v>0</v>
      </c>
      <c r="AG80" s="32">
        <f>IFERROR(IF(求节点([1]基础状态预期!$D$197:$D$235,[1]基础状态预期!AC$197:AC$235,$C80)&lt;=0,0,求节点([1]基础状态预期!$D$197:$D$235,[1]基础状态预期!AC$197:AC$235,$C80)),0)</f>
        <v>2.5259577678691558</v>
      </c>
      <c r="AH80" s="32">
        <f>IFERROR(IF(求节点([1]基础状态预期!$D$197:$D$235,[1]基础状态预期!AD$197:AD$235,$C80)&lt;=0,0,求节点([1]基础状态预期!$D$197:$D$235,[1]基础状态预期!AD$197:AD$235,$C80)),0)</f>
        <v>2</v>
      </c>
      <c r="AI80" s="14">
        <f t="shared" si="34"/>
        <v>0</v>
      </c>
      <c r="AJ80" s="14">
        <f t="shared" si="34"/>
        <v>0</v>
      </c>
      <c r="AK80" s="14">
        <f t="shared" si="34"/>
        <v>0</v>
      </c>
      <c r="AL80" s="14">
        <f t="shared" si="34"/>
        <v>30</v>
      </c>
      <c r="AM80" s="14">
        <f t="shared" si="34"/>
        <v>80</v>
      </c>
      <c r="AN80" s="14">
        <v>0</v>
      </c>
      <c r="AO80" s="14">
        <f>IFERROR(IF(求节点([1]各r阵容卡情况!$F$103:$F$119,[1]各r阵容卡情况!G$103:G$119,$C80)&lt;=0,0,求节点([1]各r阵容卡情况!$F$103:$F$119,[1]各r阵容卡情况!G$103:G$119,$C80)),0)</f>
        <v>0</v>
      </c>
      <c r="AP80" s="14">
        <f>IFERROR(IF(求节点([1]各r阵容卡情况!$F$103:$F$119,[1]各r阵容卡情况!H$103:H$119,$C80)&lt;=0,0,求节点([1]各r阵容卡情况!$F$103:$F$119,[1]各r阵容卡情况!H$103:H$119,$C80)),0)</f>
        <v>0</v>
      </c>
      <c r="AQ80" s="14">
        <f>IFERROR(IF(求节点([1]各r阵容卡情况!$F$103:$F$119,[1]各r阵容卡情况!I$103:I$119,$C80)&lt;=0,0,求节点([1]各r阵容卡情况!$F$103:$F$119,[1]各r阵容卡情况!I$103:I$119,$C80)),0)</f>
        <v>24</v>
      </c>
      <c r="AR80" s="14">
        <f>IFERROR(IF(求节点([1]各r阵容卡情况!$F$103:$F$119,[1]各r阵容卡情况!J$103:J$119,$C80)&lt;=0,0,求节点([1]各r阵容卡情况!$F$103:$F$119,[1]各r阵容卡情况!J$103:J$119,$C80)),0)</f>
        <v>0</v>
      </c>
      <c r="AS80" s="14">
        <v>0</v>
      </c>
      <c r="AT80" s="14">
        <f>IFERROR(IF(求节点([1]各r阵容卡情况!$F$103:$F$119,[1]各r阵容卡情况!K$103:K$119,$C80)&lt;=0,0,求节点([1]各r阵容卡情况!$F$103:$F$119,[1]各r阵容卡情况!K$103:K$119,$C80)),0)</f>
        <v>3</v>
      </c>
      <c r="AU80" s="14">
        <f>IFERROR(IF(求节点([1]各r阵容卡情况!$F$103:$F$119,[1]各r阵容卡情况!L$103:L$119,$C80)&lt;=0,0,求节点([1]各r阵容卡情况!$F$103:$F$119,[1]各r阵容卡情况!L$103:L$119,$C80)),0)</f>
        <v>6</v>
      </c>
      <c r="AV80" s="14">
        <f>IFERROR(IF(求节点([1]各r阵容卡情况!$F$103:$F$119,[1]各r阵容卡情况!M$103:M$119,$C80)&lt;=0,0,求节点([1]各r阵容卡情况!$F$103:$F$119,[1]各r阵容卡情况!M$103:M$119,$C80)),0)</f>
        <v>8</v>
      </c>
      <c r="AW80" s="14">
        <f>IFERROR(IF(求节点([1]各r阵容卡情况!$F$103:$F$119,[1]各r阵容卡情况!N$103:N$119,$C80)&lt;=0,0,求节点([1]各r阵容卡情况!$F$103:$F$119,[1]各r阵容卡情况!N$103:N$119,$C80)),0)</f>
        <v>5.9940084304505357</v>
      </c>
      <c r="AX80" s="14">
        <f t="shared" si="35"/>
        <v>0</v>
      </c>
      <c r="AY80" s="14">
        <f t="shared" si="35"/>
        <v>15</v>
      </c>
      <c r="AZ80" s="14">
        <f t="shared" si="35"/>
        <v>40</v>
      </c>
      <c r="BA80" s="14">
        <f t="shared" si="35"/>
        <v>72</v>
      </c>
      <c r="BB80" s="14">
        <f t="shared" si="35"/>
        <v>90</v>
      </c>
      <c r="BC80" s="14">
        <v>0</v>
      </c>
      <c r="BD80" s="14">
        <f>IFERROR(IF(求节点([1]各r阵容卡情况!$F$103:$F$119,[1]各r阵容卡情况!S$103:S$119,$C80)&lt;=0,0,求节点([1]各r阵容卡情况!$F$103:$F$119,[1]各r阵容卡情况!S$103:S$119,$C80)),0)</f>
        <v>3</v>
      </c>
      <c r="BE80" s="14">
        <f>IFERROR(IF(求节点([1]各r阵容卡情况!$F$103:$F$119,[1]各r阵容卡情况!T$103:T$119,$C80)&lt;=0,0,求节点([1]各r阵容卡情况!$F$103:$F$119,[1]各r阵容卡情况!T$103:T$119,$C80)),0)</f>
        <v>3</v>
      </c>
      <c r="BF80" s="14">
        <f>IFERROR(IF(求节点([1]各r阵容卡情况!$F$103:$F$119,[1]各r阵容卡情况!U$103:U$119,$C80)&lt;=0,0,求节点([1]各r阵容卡情况!$F$103:$F$119,[1]各r阵容卡情况!U$103:U$119,$C80)),0)</f>
        <v>3</v>
      </c>
      <c r="BG80" s="14">
        <f>IFERROR(IF(求节点([1]各r阵容卡情况!$F$103:$F$119,[1]各r阵容卡情况!V$103:V$119,$C80)&lt;=0,0,求节点([1]各r阵容卡情况!$F$103:$F$119,[1]各r阵容卡情况!V$103:V$119,$C80)),0)</f>
        <v>3</v>
      </c>
      <c r="BH80" s="14">
        <f t="shared" si="38"/>
        <v>10</v>
      </c>
      <c r="BI80" s="14">
        <f t="shared" si="38"/>
        <v>10</v>
      </c>
      <c r="BJ80" s="14">
        <f t="shared" si="39"/>
        <v>60</v>
      </c>
      <c r="BK80" s="14">
        <f t="shared" si="40"/>
        <v>75</v>
      </c>
      <c r="BL80" s="14">
        <f t="shared" si="40"/>
        <v>75</v>
      </c>
      <c r="BM80" s="14">
        <v>0</v>
      </c>
      <c r="BN80" s="14">
        <f>IFERROR(IF(求节点([1]各r阵容卡情况!$F$103:$F$119,[1]各r阵容卡情况!AA$103:AA$119,$C80)&lt;=0,0,求节点([1]各r阵容卡情况!$F$103:$F$119,[1]各r阵容卡情况!AA$103:AA$119,$C80)),0)</f>
        <v>0</v>
      </c>
      <c r="BO80" s="14">
        <f>IFERROR(IF(求节点([1]各r阵容卡情况!$F$103:$F$119,[1]各r阵容卡情况!AB$103:AB$119,$C80)&lt;=0,0,求节点([1]各r阵容卡情况!$F$103:$F$119,[1]各r阵容卡情况!AB$103:AB$119,$C80)),0)</f>
        <v>2</v>
      </c>
      <c r="BP80" s="14">
        <f>IFERROR(IF(求节点([1]各r阵容卡情况!$F$103:$F$119,[1]各r阵容卡情况!AC$103:AC$119,$C80)&lt;=0,0,求节点([1]各r阵容卡情况!$F$103:$F$119,[1]各r阵容卡情况!AC$103:AC$119,$C80)),0)</f>
        <v>2</v>
      </c>
      <c r="BQ80" s="14">
        <f>IFERROR(IF(求节点([1]各r阵容卡情况!$F$103:$F$119,[1]各r阵容卡情况!AD$103:AD$119,$C80)&lt;=0,0,求节点([1]各r阵容卡情况!$F$103:$F$119,[1]各r阵容卡情况!AD$103:AD$119,$C80)),0)</f>
        <v>2</v>
      </c>
      <c r="BR80" s="14">
        <f t="shared" si="36"/>
        <v>0</v>
      </c>
      <c r="BS80" s="14">
        <f t="shared" si="36"/>
        <v>0</v>
      </c>
      <c r="BT80" s="14">
        <f t="shared" si="36"/>
        <v>4</v>
      </c>
      <c r="BU80" s="14">
        <f t="shared" si="36"/>
        <v>30</v>
      </c>
      <c r="BV80" s="14">
        <f t="shared" si="36"/>
        <v>80</v>
      </c>
      <c r="CH80" s="27">
        <f t="shared" si="37"/>
        <v>0</v>
      </c>
      <c r="CI80" s="27">
        <f t="shared" si="37"/>
        <v>0</v>
      </c>
      <c r="CJ80" s="27">
        <f t="shared" si="37"/>
        <v>0</v>
      </c>
      <c r="CK80" s="27">
        <f t="shared" si="37"/>
        <v>24</v>
      </c>
      <c r="CL80" s="27">
        <f t="shared" si="37"/>
        <v>0</v>
      </c>
    </row>
    <row r="81" spans="3:90" x14ac:dyDescent="0.15">
      <c r="C81" s="14">
        <v>76</v>
      </c>
      <c r="D81" s="14">
        <v>30</v>
      </c>
      <c r="E81" s="32">
        <f>IFERROR(IF(求节点([1]基础状态预期!$D$197:$D$235,[1]基础状态预期!F$197:F$235,$C81)&lt;=0,0,求节点([1]基础状态预期!$D$197:$D$235,[1]基础状态预期!F$197:F$235,$C81)),0)</f>
        <v>0</v>
      </c>
      <c r="F81" s="32">
        <f>IFERROR(IF(求节点([1]基础状态预期!$D$197:$D$235,[1]基础状态预期!G$197:G$235,$C81)&lt;=0,0,求节点([1]基础状态预期!$D$197:$D$235,[1]基础状态预期!G$197:G$235,$C81)),0)</f>
        <v>0</v>
      </c>
      <c r="G81" s="32">
        <f>IFERROR(IF(求节点([1]基础状态预期!$D$197:$D$235,[1]基础状态预期!H$197:H$235,$C81)&lt;=0,0,求节点([1]基础状态预期!$D$197:$D$235,[1]基础状态预期!H$197:H$235,$C81)),0)</f>
        <v>0</v>
      </c>
      <c r="H81" s="32">
        <f>IFERROR(IF(求节点([1]基础状态预期!$D$197:$D$235,[1]基础状态预期!I$197:I$235,$C81)&lt;=0,0,求节点([1]基础状态预期!$D$197:$D$235,[1]基础状态预期!I$197:I$235,$C81)),0)</f>
        <v>0.21553511997408747</v>
      </c>
      <c r="I81" s="32">
        <f>IFERROR(IF(求节点([1]基础状态预期!$D$197:$D$235,[1]基础状态预期!J$197:J$235,$C81)&lt;=0,0,求节点([1]基础状态预期!$D$197:$D$235,[1]基础状态预期!J$197:J$235,$C81)),0)</f>
        <v>5.7844648800259124</v>
      </c>
      <c r="J81" s="32">
        <f>IFERROR(IF(求节点([1]基础状态预期!$D$197:$D$235,[1]基础状态预期!K$197:K$235,$C81)&lt;=0,0,求节点([1]基础状态预期!$D$197:$D$235,[1]基础状态预期!K$197:K$235,$C81)),0)</f>
        <v>0</v>
      </c>
      <c r="K81" s="32">
        <f>IFERROR(IF(求节点([1]基础状态预期!$D$197:$D$235,[1]基础状态预期!L$197:L$235,$C81)&lt;=0,0,求节点([1]基础状态预期!$D$197:$D$235,[1]基础状态预期!L$197:L$235,$C81)),0)</f>
        <v>0</v>
      </c>
      <c r="L81" s="32">
        <f>IFERROR(IF(求节点([1]基础状态预期!$D$197:$D$235,[1]基础状态预期!M$197:M$235,$C81)&lt;=0,0,求节点([1]基础状态预期!$D$197:$D$235,[1]基础状态预期!M$197:M$235,$C81)),0)</f>
        <v>0</v>
      </c>
      <c r="M81" s="32">
        <f>IFERROR(IF(求节点([1]基础状态预期!$D$197:$D$235,[1]基础状态预期!N$197:N$235,$C81)&lt;=0,0,求节点([1]基础状态预期!$D$197:$D$235,[1]基础状态预期!N$197:N$235,$C81)),0)</f>
        <v>3.4485619195853996</v>
      </c>
      <c r="N81" s="32">
        <f>IFERROR(IF(求节点([1]基础状态预期!$D$197:$D$235,[1]基础状态预期!O$197:O$235,$C81)&lt;=0,0,求节点([1]基础状态预期!$D$197:$D$235,[1]基础状态预期!O$197:O$235,$C81)),0)</f>
        <v>6.2117170820612326</v>
      </c>
      <c r="O81" s="14">
        <f t="shared" si="29"/>
        <v>0</v>
      </c>
      <c r="P81" s="14">
        <f t="shared" si="30"/>
        <v>6</v>
      </c>
      <c r="Q81" s="14">
        <f t="shared" si="31"/>
        <v>10</v>
      </c>
      <c r="R81" s="14">
        <f t="shared" si="32"/>
        <v>43</v>
      </c>
      <c r="S81" s="14">
        <f t="shared" si="33"/>
        <v>98</v>
      </c>
      <c r="T81" s="32">
        <f>IFERROR(IF(求节点([1]基础状态预期!$D$197:$D$235,[1]基础状态预期!P$197:P$235,$C81)&lt;=0,0,求节点([1]基础状态预期!$D$197:$D$235,[1]基础状态预期!P$197:P$235,$C81)),0)</f>
        <v>0</v>
      </c>
      <c r="U81" s="32">
        <f>IFERROR(IF(求节点([1]基础状态预期!$D$197:$D$235,[1]基础状态预期!Q$197:Q$235,$C81)&lt;=0,0,求节点([1]基础状态预期!$D$197:$D$235,[1]基础状态预期!Q$197:Q$235,$C81)),0)</f>
        <v>0</v>
      </c>
      <c r="V81" s="32">
        <f>IFERROR(IF(求节点([1]基础状态预期!$D$197:$D$235,[1]基础状态预期!R$197:R$235,$C81)&lt;=0,0,求节点([1]基础状态预期!$D$197:$D$235,[1]基础状态预期!R$197:R$235,$C81)),0)</f>
        <v>0</v>
      </c>
      <c r="W81" s="32">
        <f>IFERROR(IF(求节点([1]基础状态预期!$D$197:$D$235,[1]基础状态预期!S$197:S$235,$C81)&lt;=0,0,求节点([1]基础状态预期!$D$197:$D$235,[1]基础状态预期!S$197:S$235,$C81)),0)</f>
        <v>3.0399999999999996</v>
      </c>
      <c r="X81" s="32">
        <f>IFERROR(IF(求节点([1]基础状态预期!$D$197:$D$235,[1]基础状态预期!T$197:T$235,$C81)&lt;=0,0,求节点([1]基础状态预期!$D$197:$D$235,[1]基础状态预期!T$197:T$235,$C81)),0)</f>
        <v>3.04</v>
      </c>
      <c r="Y81" s="32">
        <f>IFERROR(IF(求节点([1]基础状态预期!$D$197:$D$235,[1]基础状态预期!U$197:U$235,$C81)&lt;=0,0,求节点([1]基础状态预期!$D$197:$D$235,[1]基础状态预期!U$197:U$235,$C81)),0)</f>
        <v>0</v>
      </c>
      <c r="Z81" s="32">
        <f>IFERROR(IF(求节点([1]基础状态预期!$D$197:$D$235,[1]基础状态预期!V$197:V$235,$C81)&lt;=0,0,求节点([1]基础状态预期!$D$197:$D$235,[1]基础状态预期!V$197:V$235,$C81)),0)</f>
        <v>0</v>
      </c>
      <c r="AA81" s="32">
        <f>IFERROR(IF(求节点([1]基础状态预期!$D$197:$D$235,[1]基础状态预期!W$197:W$235,$C81)&lt;=0,0,求节点([1]基础状态预期!$D$197:$D$235,[1]基础状态预期!W$197:W$235,$C81)),0)</f>
        <v>0</v>
      </c>
      <c r="AB81" s="32">
        <f>IFERROR(IF(求节点([1]基础状态预期!$D$197:$D$235,[1]基础状态预期!X$197:X$235,$C81)&lt;=0,0,求节点([1]基础状态预期!$D$197:$D$235,[1]基础状态预期!X$197:X$235,$C81)),0)</f>
        <v>152</v>
      </c>
      <c r="AC81" s="32">
        <f>IFERROR(IF(求节点([1]基础状态预期!$D$197:$D$235,[1]基础状态预期!Y$197:Y$235,$C81)&lt;=0,0,求节点([1]基础状态预期!$D$197:$D$235,[1]基础状态预期!Y$197:Y$235,$C81)),0)</f>
        <v>152</v>
      </c>
      <c r="AD81" s="32">
        <f>IFERROR(IF(求节点([1]基础状态预期!$D$197:$D$235,[1]基础状态预期!Z$197:Z$235,$C81)&lt;=0,0,求节点([1]基础状态预期!$D$197:$D$235,[1]基础状态预期!Z$197:Z$235,$C81)),0)</f>
        <v>0</v>
      </c>
      <c r="AE81" s="32">
        <f>IFERROR(IF(求节点([1]基础状态预期!$D$197:$D$235,[1]基础状态预期!AA$197:AA$235,$C81)&lt;=0,0,求节点([1]基础状态预期!$D$197:$D$235,[1]基础状态预期!AA$197:AA$235,$C81)),0)</f>
        <v>0</v>
      </c>
      <c r="AF81" s="32">
        <f>IFERROR(IF(求节点([1]基础状态预期!$D$197:$D$235,[1]基础状态预期!AB$197:AB$235,$C81)&lt;=0,0,求节点([1]基础状态预期!$D$197:$D$235,[1]基础状态预期!AB$197:AB$235,$C81)),0)</f>
        <v>0</v>
      </c>
      <c r="AG81" s="32">
        <f>IFERROR(IF(求节点([1]基础状态预期!$D$197:$D$235,[1]基础状态预期!AC$197:AC$235,$C81)&lt;=0,0,求节点([1]基础状态预期!$D$197:$D$235,[1]基础状态预期!AC$197:AC$235,$C81)),0)</f>
        <v>2.5596372047740781</v>
      </c>
      <c r="AH81" s="32">
        <f>IFERROR(IF(求节点([1]基础状态预期!$D$197:$D$235,[1]基础状态预期!AD$197:AD$235,$C81)&lt;=0,0,求节点([1]基础状态预期!$D$197:$D$235,[1]基础状态预期!AD$197:AD$235,$C81)),0)</f>
        <v>2</v>
      </c>
      <c r="AI81" s="14">
        <f t="shared" si="34"/>
        <v>0</v>
      </c>
      <c r="AJ81" s="14">
        <f t="shared" si="34"/>
        <v>0</v>
      </c>
      <c r="AK81" s="14">
        <f t="shared" si="34"/>
        <v>0</v>
      </c>
      <c r="AL81" s="14">
        <f t="shared" si="34"/>
        <v>30</v>
      </c>
      <c r="AM81" s="14">
        <f t="shared" si="34"/>
        <v>80</v>
      </c>
      <c r="AN81" s="14">
        <v>0</v>
      </c>
      <c r="AO81" s="14">
        <f>IFERROR(IF(求节点([1]各r阵容卡情况!$F$103:$F$119,[1]各r阵容卡情况!G$103:G$119,$C81)&lt;=0,0,求节点([1]各r阵容卡情况!$F$103:$F$119,[1]各r阵容卡情况!G$103:G$119,$C81)),0)</f>
        <v>0</v>
      </c>
      <c r="AP81" s="14">
        <f>IFERROR(IF(求节点([1]各r阵容卡情况!$F$103:$F$119,[1]各r阵容卡情况!H$103:H$119,$C81)&lt;=0,0,求节点([1]各r阵容卡情况!$F$103:$F$119,[1]各r阵容卡情况!H$103:H$119,$C81)),0)</f>
        <v>0</v>
      </c>
      <c r="AQ81" s="14">
        <f>IFERROR(IF(求节点([1]各r阵容卡情况!$F$103:$F$119,[1]各r阵容卡情况!I$103:I$119,$C81)&lt;=0,0,求节点([1]各r阵容卡情况!$F$103:$F$119,[1]各r阵容卡情况!I$103:I$119,$C81)),0)</f>
        <v>24</v>
      </c>
      <c r="AR81" s="14">
        <f>IFERROR(IF(求节点([1]各r阵容卡情况!$F$103:$F$119,[1]各r阵容卡情况!J$103:J$119,$C81)&lt;=0,0,求节点([1]各r阵容卡情况!$F$103:$F$119,[1]各r阵容卡情况!J$103:J$119,$C81)),0)</f>
        <v>0</v>
      </c>
      <c r="AS81" s="14">
        <v>0</v>
      </c>
      <c r="AT81" s="14">
        <f>IFERROR(IF(求节点([1]各r阵容卡情况!$F$103:$F$119,[1]各r阵容卡情况!K$103:K$119,$C81)&lt;=0,0,求节点([1]各r阵容卡情况!$F$103:$F$119,[1]各r阵容卡情况!K$103:K$119,$C81)),0)</f>
        <v>3</v>
      </c>
      <c r="AU81" s="14">
        <f>IFERROR(IF(求节点([1]各r阵容卡情况!$F$103:$F$119,[1]各r阵容卡情况!L$103:L$119,$C81)&lt;=0,0,求节点([1]各r阵容卡情况!$F$103:$F$119,[1]各r阵容卡情况!L$103:L$119,$C81)),0)</f>
        <v>6</v>
      </c>
      <c r="AV81" s="14">
        <f>IFERROR(IF(求节点([1]各r阵容卡情况!$F$103:$F$119,[1]各r阵容卡情况!M$103:M$119,$C81)&lt;=0,0,求节点([1]各r阵容卡情况!$F$103:$F$119,[1]各r阵容卡情况!M$103:M$119,$C81)),0)</f>
        <v>8</v>
      </c>
      <c r="AW81" s="14">
        <f>IFERROR(IF(求节点([1]各r阵容卡情况!$F$103:$F$119,[1]各r阵容卡情况!N$103:N$119,$C81)&lt;=0,0,求节点([1]各r阵容卡情况!$F$103:$F$119,[1]各r阵容卡情况!N$103:N$119,$C81)),0)</f>
        <v>6.2117170820612326</v>
      </c>
      <c r="AX81" s="14">
        <f t="shared" si="35"/>
        <v>0</v>
      </c>
      <c r="AY81" s="14">
        <f t="shared" si="35"/>
        <v>15</v>
      </c>
      <c r="AZ81" s="14">
        <f t="shared" si="35"/>
        <v>40</v>
      </c>
      <c r="BA81" s="14">
        <f t="shared" si="35"/>
        <v>72</v>
      </c>
      <c r="BB81" s="14">
        <f t="shared" si="35"/>
        <v>98</v>
      </c>
      <c r="BC81" s="14">
        <v>0</v>
      </c>
      <c r="BD81" s="14">
        <f>IFERROR(IF(求节点([1]各r阵容卡情况!$F$103:$F$119,[1]各r阵容卡情况!S$103:S$119,$C81)&lt;=0,0,求节点([1]各r阵容卡情况!$F$103:$F$119,[1]各r阵容卡情况!S$103:S$119,$C81)),0)</f>
        <v>3.04</v>
      </c>
      <c r="BE81" s="14">
        <f>IFERROR(IF(求节点([1]各r阵容卡情况!$F$103:$F$119,[1]各r阵容卡情况!T$103:T$119,$C81)&lt;=0,0,求节点([1]各r阵容卡情况!$F$103:$F$119,[1]各r阵容卡情况!T$103:T$119,$C81)),0)</f>
        <v>3.04</v>
      </c>
      <c r="BF81" s="14">
        <f>IFERROR(IF(求节点([1]各r阵容卡情况!$F$103:$F$119,[1]各r阵容卡情况!U$103:U$119,$C81)&lt;=0,0,求节点([1]各r阵容卡情况!$F$103:$F$119,[1]各r阵容卡情况!U$103:U$119,$C81)),0)</f>
        <v>3.04</v>
      </c>
      <c r="BG81" s="14">
        <f>IFERROR(IF(求节点([1]各r阵容卡情况!$F$103:$F$119,[1]各r阵容卡情况!V$103:V$119,$C81)&lt;=0,0,求节点([1]各r阵容卡情况!$F$103:$F$119,[1]各r阵容卡情况!V$103:V$119,$C81)),0)</f>
        <v>3.04</v>
      </c>
      <c r="BH81" s="14">
        <f t="shared" si="38"/>
        <v>10</v>
      </c>
      <c r="BI81" s="14">
        <f t="shared" si="38"/>
        <v>10</v>
      </c>
      <c r="BJ81" s="14">
        <f t="shared" si="39"/>
        <v>60</v>
      </c>
      <c r="BK81" s="14">
        <f t="shared" si="40"/>
        <v>76</v>
      </c>
      <c r="BL81" s="14">
        <f t="shared" si="40"/>
        <v>76</v>
      </c>
      <c r="BM81" s="14">
        <v>0</v>
      </c>
      <c r="BN81" s="14">
        <f>IFERROR(IF(求节点([1]各r阵容卡情况!$F$103:$F$119,[1]各r阵容卡情况!AA$103:AA$119,$C81)&lt;=0,0,求节点([1]各r阵容卡情况!$F$103:$F$119,[1]各r阵容卡情况!AA$103:AA$119,$C81)),0)</f>
        <v>0</v>
      </c>
      <c r="BO81" s="14">
        <f>IFERROR(IF(求节点([1]各r阵容卡情况!$F$103:$F$119,[1]各r阵容卡情况!AB$103:AB$119,$C81)&lt;=0,0,求节点([1]各r阵容卡情况!$F$103:$F$119,[1]各r阵容卡情况!AB$103:AB$119,$C81)),0)</f>
        <v>2</v>
      </c>
      <c r="BP81" s="14">
        <f>IFERROR(IF(求节点([1]各r阵容卡情况!$F$103:$F$119,[1]各r阵容卡情况!AC$103:AC$119,$C81)&lt;=0,0,求节点([1]各r阵容卡情况!$F$103:$F$119,[1]各r阵容卡情况!AC$103:AC$119,$C81)),0)</f>
        <v>2</v>
      </c>
      <c r="BQ81" s="14">
        <f>IFERROR(IF(求节点([1]各r阵容卡情况!$F$103:$F$119,[1]各r阵容卡情况!AD$103:AD$119,$C81)&lt;=0,0,求节点([1]各r阵容卡情况!$F$103:$F$119,[1]各r阵容卡情况!AD$103:AD$119,$C81)),0)</f>
        <v>2</v>
      </c>
      <c r="BR81" s="14">
        <f t="shared" si="36"/>
        <v>0</v>
      </c>
      <c r="BS81" s="14">
        <f t="shared" si="36"/>
        <v>0</v>
      </c>
      <c r="BT81" s="14">
        <f t="shared" si="36"/>
        <v>4</v>
      </c>
      <c r="BU81" s="14">
        <f t="shared" si="36"/>
        <v>30</v>
      </c>
      <c r="BV81" s="14">
        <f t="shared" si="36"/>
        <v>80</v>
      </c>
      <c r="CH81" s="27">
        <f t="shared" si="37"/>
        <v>0</v>
      </c>
      <c r="CI81" s="27">
        <f t="shared" si="37"/>
        <v>0</v>
      </c>
      <c r="CJ81" s="27">
        <f t="shared" si="37"/>
        <v>0</v>
      </c>
      <c r="CK81" s="27">
        <f t="shared" si="37"/>
        <v>24</v>
      </c>
      <c r="CL81" s="27">
        <f t="shared" si="37"/>
        <v>0</v>
      </c>
    </row>
    <row r="82" spans="3:90" x14ac:dyDescent="0.15">
      <c r="C82" s="14">
        <v>77</v>
      </c>
      <c r="D82" s="14">
        <v>30</v>
      </c>
      <c r="E82" s="32">
        <f>IFERROR(IF(求节点([1]基础状态预期!$D$197:$D$235,[1]基础状态预期!F$197:F$235,$C82)&lt;=0,0,求节点([1]基础状态预期!$D$197:$D$235,[1]基础状态预期!F$197:F$235,$C82)),0)</f>
        <v>0</v>
      </c>
      <c r="F82" s="32">
        <f>IFERROR(IF(求节点([1]基础状态预期!$D$197:$D$235,[1]基础状态预期!G$197:G$235,$C82)&lt;=0,0,求节点([1]基础状态预期!$D$197:$D$235,[1]基础状态预期!G$197:G$235,$C82)),0)</f>
        <v>0</v>
      </c>
      <c r="G82" s="32">
        <f>IFERROR(IF(求节点([1]基础状态预期!$D$197:$D$235,[1]基础状态预期!H$197:H$235,$C82)&lt;=0,0,求节点([1]基础状态预期!$D$197:$D$235,[1]基础状态预期!H$197:H$235,$C82)),0)</f>
        <v>0</v>
      </c>
      <c r="H82" s="32">
        <f>IFERROR(IF(求节点([1]基础状态预期!$D$197:$D$235,[1]基础状态预期!I$197:I$235,$C82)&lt;=0,0,求节点([1]基础状态预期!$D$197:$D$235,[1]基础状态预期!I$197:I$235,$C82)),0)</f>
        <v>4.0910377053388403E-2</v>
      </c>
      <c r="I82" s="32">
        <f>IFERROR(IF(求节点([1]基础状态预期!$D$197:$D$235,[1]基础状态预期!J$197:J$235,$C82)&lt;=0,0,求节点([1]基础状态预期!$D$197:$D$235,[1]基础状态预期!J$197:J$235,$C82)),0)</f>
        <v>5.9590896229466113</v>
      </c>
      <c r="J82" s="32">
        <f>IFERROR(IF(求节点([1]基础状态预期!$D$197:$D$235,[1]基础状态预期!K$197:K$235,$C82)&lt;=0,0,求节点([1]基础状态预期!$D$197:$D$235,[1]基础状态预期!K$197:K$235,$C82)),0)</f>
        <v>0</v>
      </c>
      <c r="K82" s="32">
        <f>IFERROR(IF(求节点([1]基础状态预期!$D$197:$D$235,[1]基础状态预期!L$197:L$235,$C82)&lt;=0,0,求节点([1]基础状态预期!$D$197:$D$235,[1]基础状态预期!L$197:L$235,$C82)),0)</f>
        <v>0</v>
      </c>
      <c r="L82" s="32">
        <f>IFERROR(IF(求节点([1]基础状态预期!$D$197:$D$235,[1]基础状态预期!M$197:M$235,$C82)&lt;=0,0,求节点([1]基础状态预期!$D$197:$D$235,[1]基础状态预期!M$197:M$235,$C82)),0)</f>
        <v>0</v>
      </c>
      <c r="M82" s="32">
        <f>IFERROR(IF(求节点([1]基础状态预期!$D$197:$D$235,[1]基础状态预期!N$197:N$235,$C82)&lt;=0,0,求节点([1]基础状态预期!$D$197:$D$235,[1]基础状态预期!N$197:N$235,$C82)),0)</f>
        <v>0.65456603285421444</v>
      </c>
      <c r="N82" s="32">
        <f>IFERROR(IF(求节点([1]基础状态预期!$D$197:$D$235,[1]基础状态预期!O$197:O$235,$C82)&lt;=0,0,求节点([1]基础状态预期!$D$197:$D$235,[1]基础状态预期!O$197:O$235,$C82)),0)</f>
        <v>6.4294257336719305</v>
      </c>
      <c r="O82" s="14">
        <f t="shared" si="29"/>
        <v>0</v>
      </c>
      <c r="P82" s="14">
        <f t="shared" si="30"/>
        <v>6</v>
      </c>
      <c r="Q82" s="14">
        <f t="shared" si="31"/>
        <v>10</v>
      </c>
      <c r="R82" s="14">
        <f t="shared" si="32"/>
        <v>22</v>
      </c>
      <c r="S82" s="14">
        <f t="shared" si="33"/>
        <v>98</v>
      </c>
      <c r="T82" s="32">
        <f>IFERROR(IF(求节点([1]基础状态预期!$D$197:$D$235,[1]基础状态预期!P$197:P$235,$C82)&lt;=0,0,求节点([1]基础状态预期!$D$197:$D$235,[1]基础状态预期!P$197:P$235,$C82)),0)</f>
        <v>0</v>
      </c>
      <c r="U82" s="32">
        <f>IFERROR(IF(求节点([1]基础状态预期!$D$197:$D$235,[1]基础状态预期!Q$197:Q$235,$C82)&lt;=0,0,求节点([1]基础状态预期!$D$197:$D$235,[1]基础状态预期!Q$197:Q$235,$C82)),0)</f>
        <v>0</v>
      </c>
      <c r="V82" s="32">
        <f>IFERROR(IF(求节点([1]基础状态预期!$D$197:$D$235,[1]基础状态预期!R$197:R$235,$C82)&lt;=0,0,求节点([1]基础状态预期!$D$197:$D$235,[1]基础状态预期!R$197:R$235,$C82)),0)</f>
        <v>0</v>
      </c>
      <c r="W82" s="32">
        <f>IFERROR(IF(求节点([1]基础状态预期!$D$197:$D$235,[1]基础状态预期!S$197:S$235,$C82)&lt;=0,0,求节点([1]基础状态预期!$D$197:$D$235,[1]基础状态预期!S$197:S$235,$C82)),0)</f>
        <v>3.0799999999999996</v>
      </c>
      <c r="X82" s="32">
        <f>IFERROR(IF(求节点([1]基础状态预期!$D$197:$D$235,[1]基础状态预期!T$197:T$235,$C82)&lt;=0,0,求节点([1]基础状态预期!$D$197:$D$235,[1]基础状态预期!T$197:T$235,$C82)),0)</f>
        <v>3.08</v>
      </c>
      <c r="Y82" s="32">
        <f>IFERROR(IF(求节点([1]基础状态预期!$D$197:$D$235,[1]基础状态预期!U$197:U$235,$C82)&lt;=0,0,求节点([1]基础状态预期!$D$197:$D$235,[1]基础状态预期!U$197:U$235,$C82)),0)</f>
        <v>0</v>
      </c>
      <c r="Z82" s="32">
        <f>IFERROR(IF(求节点([1]基础状态预期!$D$197:$D$235,[1]基础状态预期!V$197:V$235,$C82)&lt;=0,0,求节点([1]基础状态预期!$D$197:$D$235,[1]基础状态预期!V$197:V$235,$C82)),0)</f>
        <v>0</v>
      </c>
      <c r="AA82" s="32">
        <f>IFERROR(IF(求节点([1]基础状态预期!$D$197:$D$235,[1]基础状态预期!W$197:W$235,$C82)&lt;=0,0,求节点([1]基础状态预期!$D$197:$D$235,[1]基础状态预期!W$197:W$235,$C82)),0)</f>
        <v>0</v>
      </c>
      <c r="AB82" s="32">
        <f>IFERROR(IF(求节点([1]基础状态预期!$D$197:$D$235,[1]基础状态预期!X$197:X$235,$C82)&lt;=0,0,求节点([1]基础状态预期!$D$197:$D$235,[1]基础状态预期!X$197:X$235,$C82)),0)</f>
        <v>154</v>
      </c>
      <c r="AC82" s="32">
        <f>IFERROR(IF(求节点([1]基础状态预期!$D$197:$D$235,[1]基础状态预期!Y$197:Y$235,$C82)&lt;=0,0,求节点([1]基础状态预期!$D$197:$D$235,[1]基础状态预期!Y$197:Y$235,$C82)),0)</f>
        <v>154</v>
      </c>
      <c r="AD82" s="32">
        <f>IFERROR(IF(求节点([1]基础状态预期!$D$197:$D$235,[1]基础状态预期!Z$197:Z$235,$C82)&lt;=0,0,求节点([1]基础状态预期!$D$197:$D$235,[1]基础状态预期!Z$197:Z$235,$C82)),0)</f>
        <v>0</v>
      </c>
      <c r="AE82" s="32">
        <f>IFERROR(IF(求节点([1]基础状态预期!$D$197:$D$235,[1]基础状态预期!AA$197:AA$235,$C82)&lt;=0,0,求节点([1]基础状态预期!$D$197:$D$235,[1]基础状态预期!AA$197:AA$235,$C82)),0)</f>
        <v>0</v>
      </c>
      <c r="AF82" s="32">
        <f>IFERROR(IF(求节点([1]基础状态预期!$D$197:$D$235,[1]基础状态预期!AB$197:AB$235,$C82)&lt;=0,0,求节点([1]基础状态预期!$D$197:$D$235,[1]基础状态预期!AB$197:AB$235,$C82)),0)</f>
        <v>0</v>
      </c>
      <c r="AG82" s="32">
        <f>IFERROR(IF(求节点([1]基础状态预期!$D$197:$D$235,[1]基础状态预期!AC$197:AC$235,$C82)&lt;=0,0,求节点([1]基础状态预期!$D$197:$D$235,[1]基础状态预期!AC$197:AC$235,$C82)),0)</f>
        <v>2.5933166416790003</v>
      </c>
      <c r="AH82" s="32">
        <f>IFERROR(IF(求节点([1]基础状态预期!$D$197:$D$235,[1]基础状态预期!AD$197:AD$235,$C82)&lt;=0,0,求节点([1]基础状态预期!$D$197:$D$235,[1]基础状态预期!AD$197:AD$235,$C82)),0)</f>
        <v>2</v>
      </c>
      <c r="AI82" s="14">
        <f t="shared" si="34"/>
        <v>0</v>
      </c>
      <c r="AJ82" s="14">
        <f t="shared" si="34"/>
        <v>0</v>
      </c>
      <c r="AK82" s="14">
        <f t="shared" si="34"/>
        <v>0</v>
      </c>
      <c r="AL82" s="14">
        <f t="shared" si="34"/>
        <v>30</v>
      </c>
      <c r="AM82" s="14">
        <f t="shared" si="34"/>
        <v>80</v>
      </c>
      <c r="AN82" s="14">
        <v>0</v>
      </c>
      <c r="AO82" s="14">
        <f>IFERROR(IF(求节点([1]各r阵容卡情况!$F$103:$F$119,[1]各r阵容卡情况!G$103:G$119,$C82)&lt;=0,0,求节点([1]各r阵容卡情况!$F$103:$F$119,[1]各r阵容卡情况!G$103:G$119,$C82)),0)</f>
        <v>0</v>
      </c>
      <c r="AP82" s="14">
        <f>IFERROR(IF(求节点([1]各r阵容卡情况!$F$103:$F$119,[1]各r阵容卡情况!H$103:H$119,$C82)&lt;=0,0,求节点([1]各r阵容卡情况!$F$103:$F$119,[1]各r阵容卡情况!H$103:H$119,$C82)),0)</f>
        <v>0</v>
      </c>
      <c r="AQ82" s="14">
        <f>IFERROR(IF(求节点([1]各r阵容卡情况!$F$103:$F$119,[1]各r阵容卡情况!I$103:I$119,$C82)&lt;=0,0,求节点([1]各r阵容卡情况!$F$103:$F$119,[1]各r阵容卡情况!I$103:I$119,$C82)),0)</f>
        <v>24</v>
      </c>
      <c r="AR82" s="14">
        <f>IFERROR(IF(求节点([1]各r阵容卡情况!$F$103:$F$119,[1]各r阵容卡情况!J$103:J$119,$C82)&lt;=0,0,求节点([1]各r阵容卡情况!$F$103:$F$119,[1]各r阵容卡情况!J$103:J$119,$C82)),0)</f>
        <v>0</v>
      </c>
      <c r="AS82" s="14">
        <v>0</v>
      </c>
      <c r="AT82" s="14">
        <f>IFERROR(IF(求节点([1]各r阵容卡情况!$F$103:$F$119,[1]各r阵容卡情况!K$103:K$119,$C82)&lt;=0,0,求节点([1]各r阵容卡情况!$F$103:$F$119,[1]各r阵容卡情况!K$103:K$119,$C82)),0)</f>
        <v>3</v>
      </c>
      <c r="AU82" s="14">
        <f>IFERROR(IF(求节点([1]各r阵容卡情况!$F$103:$F$119,[1]各r阵容卡情况!L$103:L$119,$C82)&lt;=0,0,求节点([1]各r阵容卡情况!$F$103:$F$119,[1]各r阵容卡情况!L$103:L$119,$C82)),0)</f>
        <v>6</v>
      </c>
      <c r="AV82" s="14">
        <f>IFERROR(IF(求节点([1]各r阵容卡情况!$F$103:$F$119,[1]各r阵容卡情况!M$103:M$119,$C82)&lt;=0,0,求节点([1]各r阵容卡情况!$F$103:$F$119,[1]各r阵容卡情况!M$103:M$119,$C82)),0)</f>
        <v>8</v>
      </c>
      <c r="AW82" s="14">
        <f>IFERROR(IF(求节点([1]各r阵容卡情况!$F$103:$F$119,[1]各r阵容卡情况!N$103:N$119,$C82)&lt;=0,0,求节点([1]各r阵容卡情况!$F$103:$F$119,[1]各r阵容卡情况!N$103:N$119,$C82)),0)</f>
        <v>6.4294257336719305</v>
      </c>
      <c r="AX82" s="14">
        <f t="shared" si="35"/>
        <v>0</v>
      </c>
      <c r="AY82" s="14">
        <f t="shared" si="35"/>
        <v>15</v>
      </c>
      <c r="AZ82" s="14">
        <f t="shared" si="35"/>
        <v>40</v>
      </c>
      <c r="BA82" s="14">
        <f t="shared" si="35"/>
        <v>72</v>
      </c>
      <c r="BB82" s="14">
        <f t="shared" si="35"/>
        <v>98</v>
      </c>
      <c r="BC82" s="14">
        <v>0</v>
      </c>
      <c r="BD82" s="14">
        <f>IFERROR(IF(求节点([1]各r阵容卡情况!$F$103:$F$119,[1]各r阵容卡情况!S$103:S$119,$C82)&lt;=0,0,求节点([1]各r阵容卡情况!$F$103:$F$119,[1]各r阵容卡情况!S$103:S$119,$C82)),0)</f>
        <v>3.08</v>
      </c>
      <c r="BE82" s="14">
        <f>IFERROR(IF(求节点([1]各r阵容卡情况!$F$103:$F$119,[1]各r阵容卡情况!T$103:T$119,$C82)&lt;=0,0,求节点([1]各r阵容卡情况!$F$103:$F$119,[1]各r阵容卡情况!T$103:T$119,$C82)),0)</f>
        <v>3.08</v>
      </c>
      <c r="BF82" s="14">
        <f>IFERROR(IF(求节点([1]各r阵容卡情况!$F$103:$F$119,[1]各r阵容卡情况!U$103:U$119,$C82)&lt;=0,0,求节点([1]各r阵容卡情况!$F$103:$F$119,[1]各r阵容卡情况!U$103:U$119,$C82)),0)</f>
        <v>3.08</v>
      </c>
      <c r="BG82" s="14">
        <f>IFERROR(IF(求节点([1]各r阵容卡情况!$F$103:$F$119,[1]各r阵容卡情况!V$103:V$119,$C82)&lt;=0,0,求节点([1]各r阵容卡情况!$F$103:$F$119,[1]各r阵容卡情况!V$103:V$119,$C82)),0)</f>
        <v>3.08</v>
      </c>
      <c r="BH82" s="14">
        <f t="shared" si="38"/>
        <v>10</v>
      </c>
      <c r="BI82" s="14">
        <f t="shared" si="38"/>
        <v>10</v>
      </c>
      <c r="BJ82" s="14">
        <f t="shared" si="39"/>
        <v>60</v>
      </c>
      <c r="BK82" s="14">
        <f t="shared" si="40"/>
        <v>77</v>
      </c>
      <c r="BL82" s="14">
        <f t="shared" si="40"/>
        <v>77</v>
      </c>
      <c r="BM82" s="14">
        <v>0</v>
      </c>
      <c r="BN82" s="14">
        <f>IFERROR(IF(求节点([1]各r阵容卡情况!$F$103:$F$119,[1]各r阵容卡情况!AA$103:AA$119,$C82)&lt;=0,0,求节点([1]各r阵容卡情况!$F$103:$F$119,[1]各r阵容卡情况!AA$103:AA$119,$C82)),0)</f>
        <v>0</v>
      </c>
      <c r="BO82" s="14">
        <f>IFERROR(IF(求节点([1]各r阵容卡情况!$F$103:$F$119,[1]各r阵容卡情况!AB$103:AB$119,$C82)&lt;=0,0,求节点([1]各r阵容卡情况!$F$103:$F$119,[1]各r阵容卡情况!AB$103:AB$119,$C82)),0)</f>
        <v>2</v>
      </c>
      <c r="BP82" s="14">
        <f>IFERROR(IF(求节点([1]各r阵容卡情况!$F$103:$F$119,[1]各r阵容卡情况!AC$103:AC$119,$C82)&lt;=0,0,求节点([1]各r阵容卡情况!$F$103:$F$119,[1]各r阵容卡情况!AC$103:AC$119,$C82)),0)</f>
        <v>2</v>
      </c>
      <c r="BQ82" s="14">
        <f>IFERROR(IF(求节点([1]各r阵容卡情况!$F$103:$F$119,[1]各r阵容卡情况!AD$103:AD$119,$C82)&lt;=0,0,求节点([1]各r阵容卡情况!$F$103:$F$119,[1]各r阵容卡情况!AD$103:AD$119,$C82)),0)</f>
        <v>2</v>
      </c>
      <c r="BR82" s="14">
        <f t="shared" si="36"/>
        <v>0</v>
      </c>
      <c r="BS82" s="14">
        <f t="shared" si="36"/>
        <v>0</v>
      </c>
      <c r="BT82" s="14">
        <f t="shared" si="36"/>
        <v>4</v>
      </c>
      <c r="BU82" s="14">
        <f t="shared" si="36"/>
        <v>30</v>
      </c>
      <c r="BV82" s="14">
        <f t="shared" si="36"/>
        <v>80</v>
      </c>
      <c r="CH82" s="27">
        <f t="shared" si="37"/>
        <v>0</v>
      </c>
      <c r="CI82" s="27">
        <f t="shared" si="37"/>
        <v>0</v>
      </c>
      <c r="CJ82" s="27">
        <f t="shared" si="37"/>
        <v>0</v>
      </c>
      <c r="CK82" s="27">
        <f t="shared" si="37"/>
        <v>24</v>
      </c>
      <c r="CL82" s="27">
        <f t="shared" si="37"/>
        <v>0</v>
      </c>
    </row>
    <row r="83" spans="3:90" x14ac:dyDescent="0.15">
      <c r="C83" s="14">
        <v>78</v>
      </c>
      <c r="D83" s="14">
        <v>30</v>
      </c>
      <c r="E83" s="32">
        <f>IFERROR(IF(求节点([1]基础状态预期!$D$197:$D$235,[1]基础状态预期!F$197:F$235,$C83)&lt;=0,0,求节点([1]基础状态预期!$D$197:$D$235,[1]基础状态预期!F$197:F$235,$C83)),0)</f>
        <v>0</v>
      </c>
      <c r="F83" s="32">
        <f>IFERROR(IF(求节点([1]基础状态预期!$D$197:$D$235,[1]基础状态预期!G$197:G$235,$C83)&lt;=0,0,求节点([1]基础状态预期!$D$197:$D$235,[1]基础状态预期!G$197:G$235,$C83)),0)</f>
        <v>0</v>
      </c>
      <c r="G83" s="32">
        <f>IFERROR(IF(求节点([1]基础状态预期!$D$197:$D$235,[1]基础状态预期!H$197:H$235,$C83)&lt;=0,0,求节点([1]基础状态预期!$D$197:$D$235,[1]基础状态预期!H$197:H$235,$C83)),0)</f>
        <v>0</v>
      </c>
      <c r="H83" s="32">
        <f>IFERROR(IF(求节点([1]基础状态预期!$D$197:$D$235,[1]基础状态预期!I$197:I$235,$C83)&lt;=0,0,求节点([1]基础状态预期!$D$197:$D$235,[1]基础状态预期!I$197:I$235,$C83)),0)</f>
        <v>0</v>
      </c>
      <c r="I83" s="32">
        <f>IFERROR(IF(求节点([1]基础状态预期!$D$197:$D$235,[1]基础状态预期!J$197:J$235,$C83)&lt;=0,0,求节点([1]基础状态预期!$D$197:$D$235,[1]基础状态预期!J$197:J$235,$C83)),0)</f>
        <v>6</v>
      </c>
      <c r="J83" s="32">
        <f>IFERROR(IF(求节点([1]基础状态预期!$D$197:$D$235,[1]基础状态预期!K$197:K$235,$C83)&lt;=0,0,求节点([1]基础状态预期!$D$197:$D$235,[1]基础状态预期!K$197:K$235,$C83)),0)</f>
        <v>0</v>
      </c>
      <c r="K83" s="32">
        <f>IFERROR(IF(求节点([1]基础状态预期!$D$197:$D$235,[1]基础状态预期!L$197:L$235,$C83)&lt;=0,0,求节点([1]基础状态预期!$D$197:$D$235,[1]基础状态预期!L$197:L$235,$C83)),0)</f>
        <v>0</v>
      </c>
      <c r="L83" s="32">
        <f>IFERROR(IF(求节点([1]基础状态预期!$D$197:$D$235,[1]基础状态预期!M$197:M$235,$C83)&lt;=0,0,求节点([1]基础状态预期!$D$197:$D$235,[1]基础状态预期!M$197:M$235,$C83)),0)</f>
        <v>0</v>
      </c>
      <c r="M83" s="32">
        <f>IFERROR(IF(求节点([1]基础状态预期!$D$197:$D$235,[1]基础状态预期!N$197:N$235,$C83)&lt;=0,0,求节点([1]基础状态预期!$D$197:$D$235,[1]基础状态预期!N$197:N$235,$C83)),0)</f>
        <v>0</v>
      </c>
      <c r="N83" s="32">
        <f>IFERROR(IF(求节点([1]基础状态预期!$D$197:$D$235,[1]基础状态预期!O$197:O$235,$C83)&lt;=0,0,求节点([1]基础状态预期!$D$197:$D$235,[1]基础状态预期!O$197:O$235,$C83)),0)</f>
        <v>6.7193192804700539</v>
      </c>
      <c r="O83" s="14">
        <f t="shared" si="29"/>
        <v>0</v>
      </c>
      <c r="P83" s="14">
        <f t="shared" si="30"/>
        <v>6</v>
      </c>
      <c r="Q83" s="14">
        <f t="shared" si="31"/>
        <v>10</v>
      </c>
      <c r="R83" s="14">
        <f t="shared" si="32"/>
        <v>22</v>
      </c>
      <c r="S83" s="14">
        <f t="shared" si="33"/>
        <v>98</v>
      </c>
      <c r="T83" s="32">
        <f>IFERROR(IF(求节点([1]基础状态预期!$D$197:$D$235,[1]基础状态预期!P$197:P$235,$C83)&lt;=0,0,求节点([1]基础状态预期!$D$197:$D$235,[1]基础状态预期!P$197:P$235,$C83)),0)</f>
        <v>0</v>
      </c>
      <c r="U83" s="32">
        <f>IFERROR(IF(求节点([1]基础状态预期!$D$197:$D$235,[1]基础状态预期!Q$197:Q$235,$C83)&lt;=0,0,求节点([1]基础状态预期!$D$197:$D$235,[1]基础状态预期!Q$197:Q$235,$C83)),0)</f>
        <v>0</v>
      </c>
      <c r="V83" s="32">
        <f>IFERROR(IF(求节点([1]基础状态预期!$D$197:$D$235,[1]基础状态预期!R$197:R$235,$C83)&lt;=0,0,求节点([1]基础状态预期!$D$197:$D$235,[1]基础状态预期!R$197:R$235,$C83)),0)</f>
        <v>0</v>
      </c>
      <c r="W83" s="32">
        <f>IFERROR(IF(求节点([1]基础状态预期!$D$197:$D$235,[1]基础状态预期!S$197:S$235,$C83)&lt;=0,0,求节点([1]基础状态预期!$D$197:$D$235,[1]基础状态预期!S$197:S$235,$C83)),0)</f>
        <v>3.1199999999999992</v>
      </c>
      <c r="X83" s="32">
        <f>IFERROR(IF(求节点([1]基础状态预期!$D$197:$D$235,[1]基础状态预期!T$197:T$235,$C83)&lt;=0,0,求节点([1]基础状态预期!$D$197:$D$235,[1]基础状态预期!T$197:T$235,$C83)),0)</f>
        <v>3.12</v>
      </c>
      <c r="Y83" s="32">
        <f>IFERROR(IF(求节点([1]基础状态预期!$D$197:$D$235,[1]基础状态预期!U$197:U$235,$C83)&lt;=0,0,求节点([1]基础状态预期!$D$197:$D$235,[1]基础状态预期!U$197:U$235,$C83)),0)</f>
        <v>0</v>
      </c>
      <c r="Z83" s="32">
        <f>IFERROR(IF(求节点([1]基础状态预期!$D$197:$D$235,[1]基础状态预期!V$197:V$235,$C83)&lt;=0,0,求节点([1]基础状态预期!$D$197:$D$235,[1]基础状态预期!V$197:V$235,$C83)),0)</f>
        <v>0</v>
      </c>
      <c r="AA83" s="32">
        <f>IFERROR(IF(求节点([1]基础状态预期!$D$197:$D$235,[1]基础状态预期!W$197:W$235,$C83)&lt;=0,0,求节点([1]基础状态预期!$D$197:$D$235,[1]基础状态预期!W$197:W$235,$C83)),0)</f>
        <v>0</v>
      </c>
      <c r="AB83" s="32">
        <f>IFERROR(IF(求节点([1]基础状态预期!$D$197:$D$235,[1]基础状态预期!X$197:X$235,$C83)&lt;=0,0,求节点([1]基础状态预期!$D$197:$D$235,[1]基础状态预期!X$197:X$235,$C83)),0)</f>
        <v>156</v>
      </c>
      <c r="AC83" s="32">
        <f>IFERROR(IF(求节点([1]基础状态预期!$D$197:$D$235,[1]基础状态预期!Y$197:Y$235,$C83)&lt;=0,0,求节点([1]基础状态预期!$D$197:$D$235,[1]基础状态预期!Y$197:Y$235,$C83)),0)</f>
        <v>156</v>
      </c>
      <c r="AD83" s="32">
        <f>IFERROR(IF(求节点([1]基础状态预期!$D$197:$D$235,[1]基础状态预期!Z$197:Z$235,$C83)&lt;=0,0,求节点([1]基础状态预期!$D$197:$D$235,[1]基础状态预期!Z$197:Z$235,$C83)),0)</f>
        <v>0</v>
      </c>
      <c r="AE83" s="32">
        <f>IFERROR(IF(求节点([1]基础状态预期!$D$197:$D$235,[1]基础状态预期!AA$197:AA$235,$C83)&lt;=0,0,求节点([1]基础状态预期!$D$197:$D$235,[1]基础状态预期!AA$197:AA$235,$C83)),0)</f>
        <v>0</v>
      </c>
      <c r="AF83" s="32">
        <f>IFERROR(IF(求节点([1]基础状态预期!$D$197:$D$235,[1]基础状态预期!AB$197:AB$235,$C83)&lt;=0,0,求节点([1]基础状态预期!$D$197:$D$235,[1]基础状态预期!AB$197:AB$235,$C83)),0)</f>
        <v>0</v>
      </c>
      <c r="AG83" s="32">
        <f>IFERROR(IF(求节点([1]基础状态预期!$D$197:$D$235,[1]基础状态预期!AC$197:AC$235,$C83)&lt;=0,0,求节点([1]基础状态预期!$D$197:$D$235,[1]基础状态预期!AC$197:AC$235,$C83)),0)</f>
        <v>2.6269960785839221</v>
      </c>
      <c r="AH83" s="32">
        <f>IFERROR(IF(求节点([1]基础状态预期!$D$197:$D$235,[1]基础状态预期!AD$197:AD$235,$C83)&lt;=0,0,求节点([1]基础状态预期!$D$197:$D$235,[1]基础状态预期!AD$197:AD$235,$C83)),0)</f>
        <v>2</v>
      </c>
      <c r="AI83" s="14">
        <f t="shared" si="34"/>
        <v>0</v>
      </c>
      <c r="AJ83" s="14">
        <f t="shared" si="34"/>
        <v>0</v>
      </c>
      <c r="AK83" s="14">
        <f t="shared" si="34"/>
        <v>0</v>
      </c>
      <c r="AL83" s="14">
        <f t="shared" si="34"/>
        <v>30</v>
      </c>
      <c r="AM83" s="14">
        <f t="shared" si="34"/>
        <v>80</v>
      </c>
      <c r="AN83" s="14">
        <v>0</v>
      </c>
      <c r="AO83" s="14">
        <f>IFERROR(IF(求节点([1]各r阵容卡情况!$F$103:$F$119,[1]各r阵容卡情况!G$103:G$119,$C83)&lt;=0,0,求节点([1]各r阵容卡情况!$F$103:$F$119,[1]各r阵容卡情况!G$103:G$119,$C83)),0)</f>
        <v>0</v>
      </c>
      <c r="AP83" s="14">
        <f>IFERROR(IF(求节点([1]各r阵容卡情况!$F$103:$F$119,[1]各r阵容卡情况!H$103:H$119,$C83)&lt;=0,0,求节点([1]各r阵容卡情况!$F$103:$F$119,[1]各r阵容卡情况!H$103:H$119,$C83)),0)</f>
        <v>0</v>
      </c>
      <c r="AQ83" s="14">
        <f>IFERROR(IF(求节点([1]各r阵容卡情况!$F$103:$F$119,[1]各r阵容卡情况!I$103:I$119,$C83)&lt;=0,0,求节点([1]各r阵容卡情况!$F$103:$F$119,[1]各r阵容卡情况!I$103:I$119,$C83)),0)</f>
        <v>24</v>
      </c>
      <c r="AR83" s="14">
        <f>IFERROR(IF(求节点([1]各r阵容卡情况!$F$103:$F$119,[1]各r阵容卡情况!J$103:J$119,$C83)&lt;=0,0,求节点([1]各r阵容卡情况!$F$103:$F$119,[1]各r阵容卡情况!J$103:J$119,$C83)),0)</f>
        <v>0</v>
      </c>
      <c r="AS83" s="14">
        <v>0</v>
      </c>
      <c r="AT83" s="14">
        <f>IFERROR(IF(求节点([1]各r阵容卡情况!$F$103:$F$119,[1]各r阵容卡情况!K$103:K$119,$C83)&lt;=0,0,求节点([1]各r阵容卡情况!$F$103:$F$119,[1]各r阵容卡情况!K$103:K$119,$C83)),0)</f>
        <v>3</v>
      </c>
      <c r="AU83" s="14">
        <f>IFERROR(IF(求节点([1]各r阵容卡情况!$F$103:$F$119,[1]各r阵容卡情况!L$103:L$119,$C83)&lt;=0,0,求节点([1]各r阵容卡情况!$F$103:$F$119,[1]各r阵容卡情况!L$103:L$119,$C83)),0)</f>
        <v>6</v>
      </c>
      <c r="AV83" s="14">
        <f>IFERROR(IF(求节点([1]各r阵容卡情况!$F$103:$F$119,[1]各r阵容卡情况!M$103:M$119,$C83)&lt;=0,0,求节点([1]各r阵容卡情况!$F$103:$F$119,[1]各r阵容卡情况!M$103:M$119,$C83)),0)</f>
        <v>8</v>
      </c>
      <c r="AW83" s="14">
        <f>IFERROR(IF(求节点([1]各r阵容卡情况!$F$103:$F$119,[1]各r阵容卡情况!N$103:N$119,$C83)&lt;=0,0,求节点([1]各r阵容卡情况!$F$103:$F$119,[1]各r阵容卡情况!N$103:N$119,$C83)),0)</f>
        <v>6.7193192804700539</v>
      </c>
      <c r="AX83" s="14">
        <f t="shared" si="35"/>
        <v>0</v>
      </c>
      <c r="AY83" s="14">
        <f t="shared" si="35"/>
        <v>15</v>
      </c>
      <c r="AZ83" s="14">
        <f t="shared" si="35"/>
        <v>40</v>
      </c>
      <c r="BA83" s="14">
        <f t="shared" si="35"/>
        <v>72</v>
      </c>
      <c r="BB83" s="14">
        <f t="shared" si="35"/>
        <v>98</v>
      </c>
      <c r="BC83" s="14">
        <v>0</v>
      </c>
      <c r="BD83" s="14">
        <f>IFERROR(IF(求节点([1]各r阵容卡情况!$F$103:$F$119,[1]各r阵容卡情况!S$103:S$119,$C83)&lt;=0,0,求节点([1]各r阵容卡情况!$F$103:$F$119,[1]各r阵容卡情况!S$103:S$119,$C83)),0)</f>
        <v>3.12</v>
      </c>
      <c r="BE83" s="14">
        <f>IFERROR(IF(求节点([1]各r阵容卡情况!$F$103:$F$119,[1]各r阵容卡情况!T$103:T$119,$C83)&lt;=0,0,求节点([1]各r阵容卡情况!$F$103:$F$119,[1]各r阵容卡情况!T$103:T$119,$C83)),0)</f>
        <v>3.12</v>
      </c>
      <c r="BF83" s="14">
        <f>IFERROR(IF(求节点([1]各r阵容卡情况!$F$103:$F$119,[1]各r阵容卡情况!U$103:U$119,$C83)&lt;=0,0,求节点([1]各r阵容卡情况!$F$103:$F$119,[1]各r阵容卡情况!U$103:U$119,$C83)),0)</f>
        <v>3.12</v>
      </c>
      <c r="BG83" s="14">
        <f>IFERROR(IF(求节点([1]各r阵容卡情况!$F$103:$F$119,[1]各r阵容卡情况!V$103:V$119,$C83)&lt;=0,0,求节点([1]各r阵容卡情况!$F$103:$F$119,[1]各r阵容卡情况!V$103:V$119,$C83)),0)</f>
        <v>3.12</v>
      </c>
      <c r="BH83" s="14">
        <f t="shared" si="38"/>
        <v>10</v>
      </c>
      <c r="BI83" s="14">
        <f t="shared" si="38"/>
        <v>10</v>
      </c>
      <c r="BJ83" s="14">
        <f t="shared" si="39"/>
        <v>60</v>
      </c>
      <c r="BK83" s="14">
        <f t="shared" si="40"/>
        <v>78</v>
      </c>
      <c r="BL83" s="14">
        <f t="shared" si="40"/>
        <v>78</v>
      </c>
      <c r="BM83" s="14">
        <v>0</v>
      </c>
      <c r="BN83" s="14">
        <f>IFERROR(IF(求节点([1]各r阵容卡情况!$F$103:$F$119,[1]各r阵容卡情况!AA$103:AA$119,$C83)&lt;=0,0,求节点([1]各r阵容卡情况!$F$103:$F$119,[1]各r阵容卡情况!AA$103:AA$119,$C83)),0)</f>
        <v>0</v>
      </c>
      <c r="BO83" s="14">
        <f>IFERROR(IF(求节点([1]各r阵容卡情况!$F$103:$F$119,[1]各r阵容卡情况!AB$103:AB$119,$C83)&lt;=0,0,求节点([1]各r阵容卡情况!$F$103:$F$119,[1]各r阵容卡情况!AB$103:AB$119,$C83)),0)</f>
        <v>2</v>
      </c>
      <c r="BP83" s="14">
        <f>IFERROR(IF(求节点([1]各r阵容卡情况!$F$103:$F$119,[1]各r阵容卡情况!AC$103:AC$119,$C83)&lt;=0,0,求节点([1]各r阵容卡情况!$F$103:$F$119,[1]各r阵容卡情况!AC$103:AC$119,$C83)),0)</f>
        <v>2</v>
      </c>
      <c r="BQ83" s="14">
        <f>IFERROR(IF(求节点([1]各r阵容卡情况!$F$103:$F$119,[1]各r阵容卡情况!AD$103:AD$119,$C83)&lt;=0,0,求节点([1]各r阵容卡情况!$F$103:$F$119,[1]各r阵容卡情况!AD$103:AD$119,$C83)),0)</f>
        <v>2</v>
      </c>
      <c r="BR83" s="14">
        <f t="shared" si="36"/>
        <v>0</v>
      </c>
      <c r="BS83" s="14">
        <f t="shared" si="36"/>
        <v>0</v>
      </c>
      <c r="BT83" s="14">
        <f t="shared" si="36"/>
        <v>4</v>
      </c>
      <c r="BU83" s="14">
        <f t="shared" si="36"/>
        <v>30</v>
      </c>
      <c r="BV83" s="14">
        <f t="shared" si="36"/>
        <v>80</v>
      </c>
      <c r="CH83" s="27">
        <f t="shared" si="37"/>
        <v>0</v>
      </c>
      <c r="CI83" s="27">
        <f t="shared" si="37"/>
        <v>0</v>
      </c>
      <c r="CJ83" s="27">
        <f t="shared" si="37"/>
        <v>0</v>
      </c>
      <c r="CK83" s="27">
        <f t="shared" si="37"/>
        <v>24</v>
      </c>
      <c r="CL83" s="27">
        <f t="shared" si="37"/>
        <v>0</v>
      </c>
    </row>
    <row r="84" spans="3:90" x14ac:dyDescent="0.15">
      <c r="C84" s="14">
        <v>79</v>
      </c>
      <c r="D84" s="14">
        <v>30</v>
      </c>
      <c r="E84" s="32">
        <f>IFERROR(IF(求节点([1]基础状态预期!$D$197:$D$235,[1]基础状态预期!F$197:F$235,$C84)&lt;=0,0,求节点([1]基础状态预期!$D$197:$D$235,[1]基础状态预期!F$197:F$235,$C84)),0)</f>
        <v>0</v>
      </c>
      <c r="F84" s="32">
        <f>IFERROR(IF(求节点([1]基础状态预期!$D$197:$D$235,[1]基础状态预期!G$197:G$235,$C84)&lt;=0,0,求节点([1]基础状态预期!$D$197:$D$235,[1]基础状态预期!G$197:G$235,$C84)),0)</f>
        <v>0</v>
      </c>
      <c r="G84" s="32">
        <f>IFERROR(IF(求节点([1]基础状态预期!$D$197:$D$235,[1]基础状态预期!H$197:H$235,$C84)&lt;=0,0,求节点([1]基础状态预期!$D$197:$D$235,[1]基础状态预期!H$197:H$235,$C84)),0)</f>
        <v>0</v>
      </c>
      <c r="H84" s="32">
        <f>IFERROR(IF(求节点([1]基础状态预期!$D$197:$D$235,[1]基础状态预期!I$197:I$235,$C84)&lt;=0,0,求节点([1]基础状态预期!$D$197:$D$235,[1]基础状态预期!I$197:I$235,$C84)),0)</f>
        <v>0</v>
      </c>
      <c r="I84" s="32">
        <f>IFERROR(IF(求节点([1]基础状态预期!$D$197:$D$235,[1]基础状态预期!J$197:J$235,$C84)&lt;=0,0,求节点([1]基础状态预期!$D$197:$D$235,[1]基础状态预期!J$197:J$235,$C84)),0)</f>
        <v>6</v>
      </c>
      <c r="J84" s="32">
        <f>IFERROR(IF(求节点([1]基础状态预期!$D$197:$D$235,[1]基础状态预期!K$197:K$235,$C84)&lt;=0,0,求节点([1]基础状态预期!$D$197:$D$235,[1]基础状态预期!K$197:K$235,$C84)),0)</f>
        <v>0</v>
      </c>
      <c r="K84" s="32">
        <f>IFERROR(IF(求节点([1]基础状态预期!$D$197:$D$235,[1]基础状态预期!L$197:L$235,$C84)&lt;=0,0,求节点([1]基础状态预期!$D$197:$D$235,[1]基础状态预期!L$197:L$235,$C84)),0)</f>
        <v>0</v>
      </c>
      <c r="L84" s="32">
        <f>IFERROR(IF(求节点([1]基础状态预期!$D$197:$D$235,[1]基础状态预期!M$197:M$235,$C84)&lt;=0,0,求节点([1]基础状态预期!$D$197:$D$235,[1]基础状态预期!M$197:M$235,$C84)),0)</f>
        <v>0</v>
      </c>
      <c r="M84" s="32">
        <f>IFERROR(IF(求节点([1]基础状态预期!$D$197:$D$235,[1]基础状态预期!N$197:N$235,$C84)&lt;=0,0,求节点([1]基础状态预期!$D$197:$D$235,[1]基础状态预期!N$197:N$235,$C84)),0)</f>
        <v>0</v>
      </c>
      <c r="N84" s="32">
        <f>IFERROR(IF(求节点([1]基础状态预期!$D$197:$D$235,[1]基础状态预期!O$197:O$235,$C84)&lt;=0,0,求节点([1]基础状态预期!$D$197:$D$235,[1]基础状态预期!O$197:O$235,$C84)),0)</f>
        <v>7.0312980479587299</v>
      </c>
      <c r="O84" s="14">
        <f t="shared" si="29"/>
        <v>0</v>
      </c>
      <c r="P84" s="14">
        <f t="shared" si="30"/>
        <v>6</v>
      </c>
      <c r="Q84" s="14">
        <f t="shared" si="31"/>
        <v>10</v>
      </c>
      <c r="R84" s="14">
        <f t="shared" si="32"/>
        <v>22</v>
      </c>
      <c r="S84" s="14">
        <f t="shared" si="33"/>
        <v>106</v>
      </c>
      <c r="T84" s="32">
        <f>IFERROR(IF(求节点([1]基础状态预期!$D$197:$D$235,[1]基础状态预期!P$197:P$235,$C84)&lt;=0,0,求节点([1]基础状态预期!$D$197:$D$235,[1]基础状态预期!P$197:P$235,$C84)),0)</f>
        <v>0</v>
      </c>
      <c r="U84" s="32">
        <f>IFERROR(IF(求节点([1]基础状态预期!$D$197:$D$235,[1]基础状态预期!Q$197:Q$235,$C84)&lt;=0,0,求节点([1]基础状态预期!$D$197:$D$235,[1]基础状态预期!Q$197:Q$235,$C84)),0)</f>
        <v>0</v>
      </c>
      <c r="V84" s="32">
        <f>IFERROR(IF(求节点([1]基础状态预期!$D$197:$D$235,[1]基础状态预期!R$197:R$235,$C84)&lt;=0,0,求节点([1]基础状态预期!$D$197:$D$235,[1]基础状态预期!R$197:R$235,$C84)),0)</f>
        <v>0</v>
      </c>
      <c r="W84" s="32">
        <f>IFERROR(IF(求节点([1]基础状态预期!$D$197:$D$235,[1]基础状态预期!S$197:S$235,$C84)&lt;=0,0,求节点([1]基础状态预期!$D$197:$D$235,[1]基础状态预期!S$197:S$235,$C84)),0)</f>
        <v>3.1599999999999993</v>
      </c>
      <c r="X84" s="32">
        <f>IFERROR(IF(求节点([1]基础状态预期!$D$197:$D$235,[1]基础状态预期!T$197:T$235,$C84)&lt;=0,0,求节点([1]基础状态预期!$D$197:$D$235,[1]基础状态预期!T$197:T$235,$C84)),0)</f>
        <v>3.16</v>
      </c>
      <c r="Y84" s="32">
        <f>IFERROR(IF(求节点([1]基础状态预期!$D$197:$D$235,[1]基础状态预期!U$197:U$235,$C84)&lt;=0,0,求节点([1]基础状态预期!$D$197:$D$235,[1]基础状态预期!U$197:U$235,$C84)),0)</f>
        <v>0</v>
      </c>
      <c r="Z84" s="32">
        <f>IFERROR(IF(求节点([1]基础状态预期!$D$197:$D$235,[1]基础状态预期!V$197:V$235,$C84)&lt;=0,0,求节点([1]基础状态预期!$D$197:$D$235,[1]基础状态预期!V$197:V$235,$C84)),0)</f>
        <v>0</v>
      </c>
      <c r="AA84" s="32">
        <f>IFERROR(IF(求节点([1]基础状态预期!$D$197:$D$235,[1]基础状态预期!W$197:W$235,$C84)&lt;=0,0,求节点([1]基础状态预期!$D$197:$D$235,[1]基础状态预期!W$197:W$235,$C84)),0)</f>
        <v>0</v>
      </c>
      <c r="AB84" s="32">
        <f>IFERROR(IF(求节点([1]基础状态预期!$D$197:$D$235,[1]基础状态预期!X$197:X$235,$C84)&lt;=0,0,求节点([1]基础状态预期!$D$197:$D$235,[1]基础状态预期!X$197:X$235,$C84)),0)</f>
        <v>158</v>
      </c>
      <c r="AC84" s="32">
        <f>IFERROR(IF(求节点([1]基础状态预期!$D$197:$D$235,[1]基础状态预期!Y$197:Y$235,$C84)&lt;=0,0,求节点([1]基础状态预期!$D$197:$D$235,[1]基础状态预期!Y$197:Y$235,$C84)),0)</f>
        <v>158</v>
      </c>
      <c r="AD84" s="32">
        <f>IFERROR(IF(求节点([1]基础状态预期!$D$197:$D$235,[1]基础状态预期!Z$197:Z$235,$C84)&lt;=0,0,求节点([1]基础状态预期!$D$197:$D$235,[1]基础状态预期!Z$197:Z$235,$C84)),0)</f>
        <v>0</v>
      </c>
      <c r="AE84" s="32">
        <f>IFERROR(IF(求节点([1]基础状态预期!$D$197:$D$235,[1]基础状态预期!AA$197:AA$235,$C84)&lt;=0,0,求节点([1]基础状态预期!$D$197:$D$235,[1]基础状态预期!AA$197:AA$235,$C84)),0)</f>
        <v>0</v>
      </c>
      <c r="AF84" s="32">
        <f>IFERROR(IF(求节点([1]基础状态预期!$D$197:$D$235,[1]基础状态预期!AB$197:AB$235,$C84)&lt;=0,0,求节点([1]基础状态预期!$D$197:$D$235,[1]基础状态预期!AB$197:AB$235,$C84)),0)</f>
        <v>0</v>
      </c>
      <c r="AG84" s="32">
        <f>IFERROR(IF(求节点([1]基础状态预期!$D$197:$D$235,[1]基础状态预期!AC$197:AC$235,$C84)&lt;=0,0,求节点([1]基础状态预期!$D$197:$D$235,[1]基础状态预期!AC$197:AC$235,$C84)),0)</f>
        <v>2.6606755154888444</v>
      </c>
      <c r="AH84" s="32">
        <f>IFERROR(IF(求节点([1]基础状态预期!$D$197:$D$235,[1]基础状态预期!AD$197:AD$235,$C84)&lt;=0,0,求节点([1]基础状态预期!$D$197:$D$235,[1]基础状态预期!AD$197:AD$235,$C84)),0)</f>
        <v>2</v>
      </c>
      <c r="AI84" s="14">
        <f t="shared" si="34"/>
        <v>0</v>
      </c>
      <c r="AJ84" s="14">
        <f t="shared" si="34"/>
        <v>0</v>
      </c>
      <c r="AK84" s="14">
        <f t="shared" si="34"/>
        <v>0</v>
      </c>
      <c r="AL84" s="14">
        <f t="shared" si="34"/>
        <v>30</v>
      </c>
      <c r="AM84" s="14">
        <f t="shared" si="34"/>
        <v>80</v>
      </c>
      <c r="AN84" s="14">
        <v>0</v>
      </c>
      <c r="AO84" s="14">
        <f>IFERROR(IF(求节点([1]各r阵容卡情况!$F$103:$F$119,[1]各r阵容卡情况!G$103:G$119,$C84)&lt;=0,0,求节点([1]各r阵容卡情况!$F$103:$F$119,[1]各r阵容卡情况!G$103:G$119,$C84)),0)</f>
        <v>0</v>
      </c>
      <c r="AP84" s="14">
        <f>IFERROR(IF(求节点([1]各r阵容卡情况!$F$103:$F$119,[1]各r阵容卡情况!H$103:H$119,$C84)&lt;=0,0,求节点([1]各r阵容卡情况!$F$103:$F$119,[1]各r阵容卡情况!H$103:H$119,$C84)),0)</f>
        <v>0</v>
      </c>
      <c r="AQ84" s="14">
        <f>IFERROR(IF(求节点([1]各r阵容卡情况!$F$103:$F$119,[1]各r阵容卡情况!I$103:I$119,$C84)&lt;=0,0,求节点([1]各r阵容卡情况!$F$103:$F$119,[1]各r阵容卡情况!I$103:I$119,$C84)),0)</f>
        <v>24</v>
      </c>
      <c r="AR84" s="14">
        <f>IFERROR(IF(求节点([1]各r阵容卡情况!$F$103:$F$119,[1]各r阵容卡情况!J$103:J$119,$C84)&lt;=0,0,求节点([1]各r阵容卡情况!$F$103:$F$119,[1]各r阵容卡情况!J$103:J$119,$C84)),0)</f>
        <v>0</v>
      </c>
      <c r="AS84" s="14">
        <v>0</v>
      </c>
      <c r="AT84" s="14">
        <f>IFERROR(IF(求节点([1]各r阵容卡情况!$F$103:$F$119,[1]各r阵容卡情况!K$103:K$119,$C84)&lt;=0,0,求节点([1]各r阵容卡情况!$F$103:$F$119,[1]各r阵容卡情况!K$103:K$119,$C84)),0)</f>
        <v>3</v>
      </c>
      <c r="AU84" s="14">
        <f>IFERROR(IF(求节点([1]各r阵容卡情况!$F$103:$F$119,[1]各r阵容卡情况!L$103:L$119,$C84)&lt;=0,0,求节点([1]各r阵容卡情况!$F$103:$F$119,[1]各r阵容卡情况!L$103:L$119,$C84)),0)</f>
        <v>6</v>
      </c>
      <c r="AV84" s="14">
        <f>IFERROR(IF(求节点([1]各r阵容卡情况!$F$103:$F$119,[1]各r阵容卡情况!M$103:M$119,$C84)&lt;=0,0,求节点([1]各r阵容卡情况!$F$103:$F$119,[1]各r阵容卡情况!M$103:M$119,$C84)),0)</f>
        <v>8</v>
      </c>
      <c r="AW84" s="14">
        <f>IFERROR(IF(求节点([1]各r阵容卡情况!$F$103:$F$119,[1]各r阵容卡情况!N$103:N$119,$C84)&lt;=0,0,求节点([1]各r阵容卡情况!$F$103:$F$119,[1]各r阵容卡情况!N$103:N$119,$C84)),0)</f>
        <v>7.0312980479587299</v>
      </c>
      <c r="AX84" s="14">
        <f t="shared" si="35"/>
        <v>0</v>
      </c>
      <c r="AY84" s="14">
        <f t="shared" si="35"/>
        <v>15</v>
      </c>
      <c r="AZ84" s="14">
        <f t="shared" si="35"/>
        <v>40</v>
      </c>
      <c r="BA84" s="14">
        <f t="shared" si="35"/>
        <v>72</v>
      </c>
      <c r="BB84" s="14">
        <f t="shared" si="35"/>
        <v>106</v>
      </c>
      <c r="BC84" s="14">
        <v>0</v>
      </c>
      <c r="BD84" s="14">
        <f>IFERROR(IF(求节点([1]各r阵容卡情况!$F$103:$F$119,[1]各r阵容卡情况!S$103:S$119,$C84)&lt;=0,0,求节点([1]各r阵容卡情况!$F$103:$F$119,[1]各r阵容卡情况!S$103:S$119,$C84)),0)</f>
        <v>3.16</v>
      </c>
      <c r="BE84" s="14">
        <f>IFERROR(IF(求节点([1]各r阵容卡情况!$F$103:$F$119,[1]各r阵容卡情况!T$103:T$119,$C84)&lt;=0,0,求节点([1]各r阵容卡情况!$F$103:$F$119,[1]各r阵容卡情况!T$103:T$119,$C84)),0)</f>
        <v>3.16</v>
      </c>
      <c r="BF84" s="14">
        <f>IFERROR(IF(求节点([1]各r阵容卡情况!$F$103:$F$119,[1]各r阵容卡情况!U$103:U$119,$C84)&lt;=0,0,求节点([1]各r阵容卡情况!$F$103:$F$119,[1]各r阵容卡情况!U$103:U$119,$C84)),0)</f>
        <v>3.16</v>
      </c>
      <c r="BG84" s="14">
        <f>IFERROR(IF(求节点([1]各r阵容卡情况!$F$103:$F$119,[1]各r阵容卡情况!V$103:V$119,$C84)&lt;=0,0,求节点([1]各r阵容卡情况!$F$103:$F$119,[1]各r阵容卡情况!V$103:V$119,$C84)),0)</f>
        <v>3.16</v>
      </c>
      <c r="BH84" s="14">
        <f t="shared" si="38"/>
        <v>10</v>
      </c>
      <c r="BI84" s="14">
        <f t="shared" si="38"/>
        <v>10</v>
      </c>
      <c r="BJ84" s="14">
        <f t="shared" si="39"/>
        <v>60</v>
      </c>
      <c r="BK84" s="14">
        <f t="shared" si="40"/>
        <v>79</v>
      </c>
      <c r="BL84" s="14">
        <f t="shared" si="40"/>
        <v>79</v>
      </c>
      <c r="BM84" s="14">
        <v>0</v>
      </c>
      <c r="BN84" s="14">
        <f>IFERROR(IF(求节点([1]各r阵容卡情况!$F$103:$F$119,[1]各r阵容卡情况!AA$103:AA$119,$C84)&lt;=0,0,求节点([1]各r阵容卡情况!$F$103:$F$119,[1]各r阵容卡情况!AA$103:AA$119,$C84)),0)</f>
        <v>0</v>
      </c>
      <c r="BO84" s="14">
        <f>IFERROR(IF(求节点([1]各r阵容卡情况!$F$103:$F$119,[1]各r阵容卡情况!AB$103:AB$119,$C84)&lt;=0,0,求节点([1]各r阵容卡情况!$F$103:$F$119,[1]各r阵容卡情况!AB$103:AB$119,$C84)),0)</f>
        <v>2</v>
      </c>
      <c r="BP84" s="14">
        <f>IFERROR(IF(求节点([1]各r阵容卡情况!$F$103:$F$119,[1]各r阵容卡情况!AC$103:AC$119,$C84)&lt;=0,0,求节点([1]各r阵容卡情况!$F$103:$F$119,[1]各r阵容卡情况!AC$103:AC$119,$C84)),0)</f>
        <v>2</v>
      </c>
      <c r="BQ84" s="14">
        <f>IFERROR(IF(求节点([1]各r阵容卡情况!$F$103:$F$119,[1]各r阵容卡情况!AD$103:AD$119,$C84)&lt;=0,0,求节点([1]各r阵容卡情况!$F$103:$F$119,[1]各r阵容卡情况!AD$103:AD$119,$C84)),0)</f>
        <v>2</v>
      </c>
      <c r="BR84" s="14">
        <f t="shared" si="36"/>
        <v>0</v>
      </c>
      <c r="BS84" s="14">
        <f t="shared" si="36"/>
        <v>0</v>
      </c>
      <c r="BT84" s="14">
        <f t="shared" si="36"/>
        <v>4</v>
      </c>
      <c r="BU84" s="14">
        <f t="shared" si="36"/>
        <v>30</v>
      </c>
      <c r="BV84" s="14">
        <f t="shared" si="36"/>
        <v>80</v>
      </c>
      <c r="CH84" s="27">
        <f t="shared" si="37"/>
        <v>0</v>
      </c>
      <c r="CI84" s="27">
        <f t="shared" si="37"/>
        <v>0</v>
      </c>
      <c r="CJ84" s="27">
        <f t="shared" si="37"/>
        <v>0</v>
      </c>
      <c r="CK84" s="27">
        <f t="shared" si="37"/>
        <v>24</v>
      </c>
      <c r="CL84" s="27">
        <f t="shared" si="37"/>
        <v>0</v>
      </c>
    </row>
    <row r="85" spans="3:90" x14ac:dyDescent="0.15">
      <c r="C85" s="14">
        <v>80</v>
      </c>
      <c r="D85" s="14">
        <v>30</v>
      </c>
      <c r="E85" s="32">
        <f>IFERROR(IF(求节点([1]基础状态预期!$D$197:$D$235,[1]基础状态预期!F$197:F$235,$C85)&lt;=0,0,求节点([1]基础状态预期!$D$197:$D$235,[1]基础状态预期!F$197:F$235,$C85)),0)</f>
        <v>0</v>
      </c>
      <c r="F85" s="32">
        <f>IFERROR(IF(求节点([1]基础状态预期!$D$197:$D$235,[1]基础状态预期!G$197:G$235,$C85)&lt;=0,0,求节点([1]基础状态预期!$D$197:$D$235,[1]基础状态预期!G$197:G$235,$C85)),0)</f>
        <v>0</v>
      </c>
      <c r="G85" s="32">
        <f>IFERROR(IF(求节点([1]基础状态预期!$D$197:$D$235,[1]基础状态预期!H$197:H$235,$C85)&lt;=0,0,求节点([1]基础状态预期!$D$197:$D$235,[1]基础状态预期!H$197:H$235,$C85)),0)</f>
        <v>0</v>
      </c>
      <c r="H85" s="32">
        <f>IFERROR(IF(求节点([1]基础状态预期!$D$197:$D$235,[1]基础状态预期!I$197:I$235,$C85)&lt;=0,0,求节点([1]基础状态预期!$D$197:$D$235,[1]基础状态预期!I$197:I$235,$C85)),0)</f>
        <v>0</v>
      </c>
      <c r="I85" s="32">
        <f>IFERROR(IF(求节点([1]基础状态预期!$D$197:$D$235,[1]基础状态预期!J$197:J$235,$C85)&lt;=0,0,求节点([1]基础状态预期!$D$197:$D$235,[1]基础状态预期!J$197:J$235,$C85)),0)</f>
        <v>6</v>
      </c>
      <c r="J85" s="32">
        <f>IFERROR(IF(求节点([1]基础状态预期!$D$197:$D$235,[1]基础状态预期!K$197:K$235,$C85)&lt;=0,0,求节点([1]基础状态预期!$D$197:$D$235,[1]基础状态预期!K$197:K$235,$C85)),0)</f>
        <v>0</v>
      </c>
      <c r="K85" s="32">
        <f>IFERROR(IF(求节点([1]基础状态预期!$D$197:$D$235,[1]基础状态预期!L$197:L$235,$C85)&lt;=0,0,求节点([1]基础状态预期!$D$197:$D$235,[1]基础状态预期!L$197:L$235,$C85)),0)</f>
        <v>0</v>
      </c>
      <c r="L85" s="32">
        <f>IFERROR(IF(求节点([1]基础状态预期!$D$197:$D$235,[1]基础状态预期!M$197:M$235,$C85)&lt;=0,0,求节点([1]基础状态预期!$D$197:$D$235,[1]基础状态预期!M$197:M$235,$C85)),0)</f>
        <v>0</v>
      </c>
      <c r="M85" s="32">
        <f>IFERROR(IF(求节点([1]基础状态预期!$D$197:$D$235,[1]基础状态预期!N$197:N$235,$C85)&lt;=0,0,求节点([1]基础状态预期!$D$197:$D$235,[1]基础状态预期!N$197:N$235,$C85)),0)</f>
        <v>0</v>
      </c>
      <c r="N85" s="32">
        <f>IFERROR(IF(求节点([1]基础状态预期!$D$197:$D$235,[1]基础状态预期!O$197:O$235,$C85)&lt;=0,0,求节点([1]基础状态预期!$D$197:$D$235,[1]基础状态预期!O$197:O$235,$C85)),0)</f>
        <v>7.3413242531654248</v>
      </c>
      <c r="O85" s="14">
        <f t="shared" si="29"/>
        <v>0</v>
      </c>
      <c r="P85" s="14">
        <f t="shared" si="30"/>
        <v>6</v>
      </c>
      <c r="Q85" s="14">
        <f t="shared" si="31"/>
        <v>10</v>
      </c>
      <c r="R85" s="14">
        <f t="shared" si="32"/>
        <v>22</v>
      </c>
      <c r="S85" s="14">
        <f t="shared" si="33"/>
        <v>106</v>
      </c>
      <c r="T85" s="32">
        <f>IFERROR(IF(求节点([1]基础状态预期!$D$197:$D$235,[1]基础状态预期!P$197:P$235,$C85)&lt;=0,0,求节点([1]基础状态预期!$D$197:$D$235,[1]基础状态预期!P$197:P$235,$C85)),0)</f>
        <v>0</v>
      </c>
      <c r="U85" s="32">
        <f>IFERROR(IF(求节点([1]基础状态预期!$D$197:$D$235,[1]基础状态预期!Q$197:Q$235,$C85)&lt;=0,0,求节点([1]基础状态预期!$D$197:$D$235,[1]基础状态预期!Q$197:Q$235,$C85)),0)</f>
        <v>0</v>
      </c>
      <c r="V85" s="32">
        <f>IFERROR(IF(求节点([1]基础状态预期!$D$197:$D$235,[1]基础状态预期!R$197:R$235,$C85)&lt;=0,0,求节点([1]基础状态预期!$D$197:$D$235,[1]基础状态预期!R$197:R$235,$C85)),0)</f>
        <v>0</v>
      </c>
      <c r="W85" s="32">
        <f>IFERROR(IF(求节点([1]基础状态预期!$D$197:$D$235,[1]基础状态预期!S$197:S$235,$C85)&lt;=0,0,求节点([1]基础状态预期!$D$197:$D$235,[1]基础状态预期!S$197:S$235,$C85)),0)</f>
        <v>3.1999999999999993</v>
      </c>
      <c r="X85" s="32">
        <f>IFERROR(IF(求节点([1]基础状态预期!$D$197:$D$235,[1]基础状态预期!T$197:T$235,$C85)&lt;=0,0,求节点([1]基础状态预期!$D$197:$D$235,[1]基础状态预期!T$197:T$235,$C85)),0)</f>
        <v>3.2</v>
      </c>
      <c r="Y85" s="32">
        <f>IFERROR(IF(求节点([1]基础状态预期!$D$197:$D$235,[1]基础状态预期!U$197:U$235,$C85)&lt;=0,0,求节点([1]基础状态预期!$D$197:$D$235,[1]基础状态预期!U$197:U$235,$C85)),0)</f>
        <v>0</v>
      </c>
      <c r="Z85" s="32">
        <f>IFERROR(IF(求节点([1]基础状态预期!$D$197:$D$235,[1]基础状态预期!V$197:V$235,$C85)&lt;=0,0,求节点([1]基础状态预期!$D$197:$D$235,[1]基础状态预期!V$197:V$235,$C85)),0)</f>
        <v>0</v>
      </c>
      <c r="AA85" s="32">
        <f>IFERROR(IF(求节点([1]基础状态预期!$D$197:$D$235,[1]基础状态预期!W$197:W$235,$C85)&lt;=0,0,求节点([1]基础状态预期!$D$197:$D$235,[1]基础状态预期!W$197:W$235,$C85)),0)</f>
        <v>0</v>
      </c>
      <c r="AB85" s="32">
        <f>IFERROR(IF(求节点([1]基础状态预期!$D$197:$D$235,[1]基础状态预期!X$197:X$235,$C85)&lt;=0,0,求节点([1]基础状态预期!$D$197:$D$235,[1]基础状态预期!X$197:X$235,$C85)),0)</f>
        <v>160</v>
      </c>
      <c r="AC85" s="32">
        <f>IFERROR(IF(求节点([1]基础状态预期!$D$197:$D$235,[1]基础状态预期!Y$197:Y$235,$C85)&lt;=0,0,求节点([1]基础状态预期!$D$197:$D$235,[1]基础状态预期!Y$197:Y$235,$C85)),0)</f>
        <v>160</v>
      </c>
      <c r="AD85" s="32">
        <f>IFERROR(IF(求节点([1]基础状态预期!$D$197:$D$235,[1]基础状态预期!Z$197:Z$235,$C85)&lt;=0,0,求节点([1]基础状态预期!$D$197:$D$235,[1]基础状态预期!Z$197:Z$235,$C85)),0)</f>
        <v>0</v>
      </c>
      <c r="AE85" s="32">
        <f>IFERROR(IF(求节点([1]基础状态预期!$D$197:$D$235,[1]基础状态预期!AA$197:AA$235,$C85)&lt;=0,0,求节点([1]基础状态预期!$D$197:$D$235,[1]基础状态预期!AA$197:AA$235,$C85)),0)</f>
        <v>0</v>
      </c>
      <c r="AF85" s="32">
        <f>IFERROR(IF(求节点([1]基础状态预期!$D$197:$D$235,[1]基础状态预期!AB$197:AB$235,$C85)&lt;=0,0,求节点([1]基础状态预期!$D$197:$D$235,[1]基础状态预期!AB$197:AB$235,$C85)),0)</f>
        <v>0</v>
      </c>
      <c r="AG85" s="32">
        <f>IFERROR(IF(求节点([1]基础状态预期!$D$197:$D$235,[1]基础状态预期!AC$197:AC$235,$C85)&lt;=0,0,求节点([1]基础状态预期!$D$197:$D$235,[1]基础状态预期!AC$197:AC$235,$C85)),0)</f>
        <v>2.6943549523937662</v>
      </c>
      <c r="AH85" s="32">
        <f>IFERROR(IF(求节点([1]基础状态预期!$D$197:$D$235,[1]基础状态预期!AD$197:AD$235,$C85)&lt;=0,0,求节点([1]基础状态预期!$D$197:$D$235,[1]基础状态预期!AD$197:AD$235,$C85)),0)</f>
        <v>2</v>
      </c>
      <c r="AI85" s="14">
        <f t="shared" si="34"/>
        <v>0</v>
      </c>
      <c r="AJ85" s="14">
        <f t="shared" si="34"/>
        <v>0</v>
      </c>
      <c r="AK85" s="14">
        <f t="shared" si="34"/>
        <v>0</v>
      </c>
      <c r="AL85" s="14">
        <f t="shared" si="34"/>
        <v>30</v>
      </c>
      <c r="AM85" s="14">
        <f t="shared" si="34"/>
        <v>80</v>
      </c>
      <c r="AN85" s="14">
        <v>0</v>
      </c>
      <c r="AO85" s="14">
        <f>IFERROR(IF(求节点([1]各r阵容卡情况!$F$103:$F$119,[1]各r阵容卡情况!G$103:G$119,$C85)&lt;=0,0,求节点([1]各r阵容卡情况!$F$103:$F$119,[1]各r阵容卡情况!G$103:G$119,$C85)),0)</f>
        <v>0</v>
      </c>
      <c r="AP85" s="14">
        <f>IFERROR(IF(求节点([1]各r阵容卡情况!$F$103:$F$119,[1]各r阵容卡情况!H$103:H$119,$C85)&lt;=0,0,求节点([1]各r阵容卡情况!$F$103:$F$119,[1]各r阵容卡情况!H$103:H$119,$C85)),0)</f>
        <v>0</v>
      </c>
      <c r="AQ85" s="14">
        <f>IFERROR(IF(求节点([1]各r阵容卡情况!$F$103:$F$119,[1]各r阵容卡情况!I$103:I$119,$C85)&lt;=0,0,求节点([1]各r阵容卡情况!$F$103:$F$119,[1]各r阵容卡情况!I$103:I$119,$C85)),0)</f>
        <v>24</v>
      </c>
      <c r="AR85" s="14">
        <f>IFERROR(IF(求节点([1]各r阵容卡情况!$F$103:$F$119,[1]各r阵容卡情况!J$103:J$119,$C85)&lt;=0,0,求节点([1]各r阵容卡情况!$F$103:$F$119,[1]各r阵容卡情况!J$103:J$119,$C85)),0)</f>
        <v>0</v>
      </c>
      <c r="AS85" s="14">
        <v>0</v>
      </c>
      <c r="AT85" s="14">
        <f>IFERROR(IF(求节点([1]各r阵容卡情况!$F$103:$F$119,[1]各r阵容卡情况!K$103:K$119,$C85)&lt;=0,0,求节点([1]各r阵容卡情况!$F$103:$F$119,[1]各r阵容卡情况!K$103:K$119,$C85)),0)</f>
        <v>3</v>
      </c>
      <c r="AU85" s="14">
        <f>IFERROR(IF(求节点([1]各r阵容卡情况!$F$103:$F$119,[1]各r阵容卡情况!L$103:L$119,$C85)&lt;=0,0,求节点([1]各r阵容卡情况!$F$103:$F$119,[1]各r阵容卡情况!L$103:L$119,$C85)),0)</f>
        <v>6</v>
      </c>
      <c r="AV85" s="14">
        <f>IFERROR(IF(求节点([1]各r阵容卡情况!$F$103:$F$119,[1]各r阵容卡情况!M$103:M$119,$C85)&lt;=0,0,求节点([1]各r阵容卡情况!$F$103:$F$119,[1]各r阵容卡情况!M$103:M$119,$C85)),0)</f>
        <v>8</v>
      </c>
      <c r="AW85" s="14">
        <f>IFERROR(IF(求节点([1]各r阵容卡情况!$F$103:$F$119,[1]各r阵容卡情况!N$103:N$119,$C85)&lt;=0,0,求节点([1]各r阵容卡情况!$F$103:$F$119,[1]各r阵容卡情况!N$103:N$119,$C85)),0)</f>
        <v>7.3413242531654248</v>
      </c>
      <c r="AX85" s="14">
        <f t="shared" si="35"/>
        <v>0</v>
      </c>
      <c r="AY85" s="14">
        <f t="shared" si="35"/>
        <v>15</v>
      </c>
      <c r="AZ85" s="14">
        <f t="shared" si="35"/>
        <v>40</v>
      </c>
      <c r="BA85" s="14">
        <f t="shared" si="35"/>
        <v>72</v>
      </c>
      <c r="BB85" s="14">
        <f t="shared" si="35"/>
        <v>106</v>
      </c>
      <c r="BC85" s="14">
        <v>0</v>
      </c>
      <c r="BD85" s="14">
        <f>IFERROR(IF(求节点([1]各r阵容卡情况!$F$103:$F$119,[1]各r阵容卡情况!S$103:S$119,$C85)&lt;=0,0,求节点([1]各r阵容卡情况!$F$103:$F$119,[1]各r阵容卡情况!S$103:S$119,$C85)),0)</f>
        <v>3.2</v>
      </c>
      <c r="BE85" s="14">
        <f>IFERROR(IF(求节点([1]各r阵容卡情况!$F$103:$F$119,[1]各r阵容卡情况!T$103:T$119,$C85)&lt;=0,0,求节点([1]各r阵容卡情况!$F$103:$F$119,[1]各r阵容卡情况!T$103:T$119,$C85)),0)</f>
        <v>3.2</v>
      </c>
      <c r="BF85" s="14">
        <f>IFERROR(IF(求节点([1]各r阵容卡情况!$F$103:$F$119,[1]各r阵容卡情况!U$103:U$119,$C85)&lt;=0,0,求节点([1]各r阵容卡情况!$F$103:$F$119,[1]各r阵容卡情况!U$103:U$119,$C85)),0)</f>
        <v>3.2</v>
      </c>
      <c r="BG85" s="14">
        <f>IFERROR(IF(求节点([1]各r阵容卡情况!$F$103:$F$119,[1]各r阵容卡情况!V$103:V$119,$C85)&lt;=0,0,求节点([1]各r阵容卡情况!$F$103:$F$119,[1]各r阵容卡情况!V$103:V$119,$C85)),0)</f>
        <v>3.2</v>
      </c>
      <c r="BH85" s="14">
        <f t="shared" si="38"/>
        <v>10</v>
      </c>
      <c r="BI85" s="14">
        <f t="shared" si="38"/>
        <v>10</v>
      </c>
      <c r="BJ85" s="14">
        <f t="shared" si="39"/>
        <v>60</v>
      </c>
      <c r="BK85" s="14">
        <f t="shared" si="40"/>
        <v>80</v>
      </c>
      <c r="BL85" s="14">
        <f t="shared" si="40"/>
        <v>80</v>
      </c>
      <c r="BM85" s="14">
        <v>0</v>
      </c>
      <c r="BN85" s="14">
        <f>IFERROR(IF(求节点([1]各r阵容卡情况!$F$103:$F$119,[1]各r阵容卡情况!AA$103:AA$119,$C85)&lt;=0,0,求节点([1]各r阵容卡情况!$F$103:$F$119,[1]各r阵容卡情况!AA$103:AA$119,$C85)),0)</f>
        <v>0</v>
      </c>
      <c r="BO85" s="14">
        <f>IFERROR(IF(求节点([1]各r阵容卡情况!$F$103:$F$119,[1]各r阵容卡情况!AB$103:AB$119,$C85)&lt;=0,0,求节点([1]各r阵容卡情况!$F$103:$F$119,[1]各r阵容卡情况!AB$103:AB$119,$C85)),0)</f>
        <v>2</v>
      </c>
      <c r="BP85" s="14">
        <f>IFERROR(IF(求节点([1]各r阵容卡情况!$F$103:$F$119,[1]各r阵容卡情况!AC$103:AC$119,$C85)&lt;=0,0,求节点([1]各r阵容卡情况!$F$103:$F$119,[1]各r阵容卡情况!AC$103:AC$119,$C85)),0)</f>
        <v>2</v>
      </c>
      <c r="BQ85" s="14">
        <f>IFERROR(IF(求节点([1]各r阵容卡情况!$F$103:$F$119,[1]各r阵容卡情况!AD$103:AD$119,$C85)&lt;=0,0,求节点([1]各r阵容卡情况!$F$103:$F$119,[1]各r阵容卡情况!AD$103:AD$119,$C85)),0)</f>
        <v>2</v>
      </c>
      <c r="BR85" s="14">
        <f t="shared" si="36"/>
        <v>0</v>
      </c>
      <c r="BS85" s="14">
        <f t="shared" si="36"/>
        <v>0</v>
      </c>
      <c r="BT85" s="14">
        <f t="shared" si="36"/>
        <v>4</v>
      </c>
      <c r="BU85" s="14">
        <f t="shared" si="36"/>
        <v>30</v>
      </c>
      <c r="BV85" s="14">
        <f t="shared" si="36"/>
        <v>80</v>
      </c>
      <c r="CH85" s="27">
        <f t="shared" si="37"/>
        <v>0</v>
      </c>
      <c r="CI85" s="27">
        <f t="shared" si="37"/>
        <v>0</v>
      </c>
      <c r="CJ85" s="27">
        <f t="shared" si="37"/>
        <v>0</v>
      </c>
      <c r="CK85" s="27">
        <f t="shared" si="37"/>
        <v>24</v>
      </c>
      <c r="CL85" s="27">
        <f t="shared" si="37"/>
        <v>0</v>
      </c>
    </row>
    <row r="86" spans="3:90" x14ac:dyDescent="0.15">
      <c r="C86" s="14">
        <v>81</v>
      </c>
      <c r="D86" s="14">
        <v>30</v>
      </c>
      <c r="E86" s="32">
        <f>IFERROR(IF(求节点([1]基础状态预期!$D$197:$D$235,[1]基础状态预期!F$197:F$235,$C86)&lt;=0,0,求节点([1]基础状态预期!$D$197:$D$235,[1]基础状态预期!F$197:F$235,$C86)),0)</f>
        <v>0</v>
      </c>
      <c r="F86" s="32">
        <f>IFERROR(IF(求节点([1]基础状态预期!$D$197:$D$235,[1]基础状态预期!G$197:G$235,$C86)&lt;=0,0,求节点([1]基础状态预期!$D$197:$D$235,[1]基础状态预期!G$197:G$235,$C86)),0)</f>
        <v>0</v>
      </c>
      <c r="G86" s="32">
        <f>IFERROR(IF(求节点([1]基础状态预期!$D$197:$D$235,[1]基础状态预期!H$197:H$235,$C86)&lt;=0,0,求节点([1]基础状态预期!$D$197:$D$235,[1]基础状态预期!H$197:H$235,$C86)),0)</f>
        <v>0</v>
      </c>
      <c r="H86" s="32">
        <f>IFERROR(IF(求节点([1]基础状态预期!$D$197:$D$235,[1]基础状态预期!I$197:I$235,$C86)&lt;=0,0,求节点([1]基础状态预期!$D$197:$D$235,[1]基础状态预期!I$197:I$235,$C86)),0)</f>
        <v>0</v>
      </c>
      <c r="I86" s="32">
        <f>IFERROR(IF(求节点([1]基础状态预期!$D$197:$D$235,[1]基础状态预期!J$197:J$235,$C86)&lt;=0,0,求节点([1]基础状态预期!$D$197:$D$235,[1]基础状态预期!J$197:J$235,$C86)),0)</f>
        <v>6</v>
      </c>
      <c r="J86" s="32">
        <f>IFERROR(IF(求节点([1]基础状态预期!$D$197:$D$235,[1]基础状态预期!K$197:K$235,$C86)&lt;=0,0,求节点([1]基础状态预期!$D$197:$D$235,[1]基础状态预期!K$197:K$235,$C86)),0)</f>
        <v>0</v>
      </c>
      <c r="K86" s="32">
        <f>IFERROR(IF(求节点([1]基础状态预期!$D$197:$D$235,[1]基础状态预期!L$197:L$235,$C86)&lt;=0,0,求节点([1]基础状态预期!$D$197:$D$235,[1]基础状态预期!L$197:L$235,$C86)),0)</f>
        <v>0</v>
      </c>
      <c r="L86" s="32">
        <f>IFERROR(IF(求节点([1]基础状态预期!$D$197:$D$235,[1]基础状态预期!M$197:M$235,$C86)&lt;=0,0,求节点([1]基础状态预期!$D$197:$D$235,[1]基础状态预期!M$197:M$235,$C86)),0)</f>
        <v>0</v>
      </c>
      <c r="M86" s="32">
        <f>IFERROR(IF(求节点([1]基础状态预期!$D$197:$D$235,[1]基础状态预期!N$197:N$235,$C86)&lt;=0,0,求节点([1]基础状态预期!$D$197:$D$235,[1]基础状态预期!N$197:N$235,$C86)),0)</f>
        <v>0</v>
      </c>
      <c r="N86" s="32">
        <f>IFERROR(IF(求节点([1]基础状态预期!$D$197:$D$235,[1]基础状态预期!O$197:O$235,$C86)&lt;=0,0,求节点([1]基础状态预期!$D$197:$D$235,[1]基础状态预期!O$197:O$235,$C86)),0)</f>
        <v>7.6461855505421248</v>
      </c>
      <c r="O86" s="14">
        <f t="shared" si="29"/>
        <v>0</v>
      </c>
      <c r="P86" s="14">
        <f t="shared" si="30"/>
        <v>6</v>
      </c>
      <c r="Q86" s="14">
        <f t="shared" si="31"/>
        <v>10</v>
      </c>
      <c r="R86" s="14">
        <f t="shared" si="32"/>
        <v>22</v>
      </c>
      <c r="S86" s="14">
        <f t="shared" si="33"/>
        <v>106</v>
      </c>
      <c r="T86" s="32">
        <f>IFERROR(IF(求节点([1]基础状态预期!$D$197:$D$235,[1]基础状态预期!P$197:P$235,$C86)&lt;=0,0,求节点([1]基础状态预期!$D$197:$D$235,[1]基础状态预期!P$197:P$235,$C86)),0)</f>
        <v>0</v>
      </c>
      <c r="U86" s="32">
        <f>IFERROR(IF(求节点([1]基础状态预期!$D$197:$D$235,[1]基础状态预期!Q$197:Q$235,$C86)&lt;=0,0,求节点([1]基础状态预期!$D$197:$D$235,[1]基础状态预期!Q$197:Q$235,$C86)),0)</f>
        <v>0</v>
      </c>
      <c r="V86" s="32">
        <f>IFERROR(IF(求节点([1]基础状态预期!$D$197:$D$235,[1]基础状态预期!R$197:R$235,$C86)&lt;=0,0,求节点([1]基础状态预期!$D$197:$D$235,[1]基础状态预期!R$197:R$235,$C86)),0)</f>
        <v>0</v>
      </c>
      <c r="W86" s="32">
        <f>IFERROR(IF(求节点([1]基础状态预期!$D$197:$D$235,[1]基础状态预期!S$197:S$235,$C86)&lt;=0,0,求节点([1]基础状态预期!$D$197:$D$235,[1]基础状态预期!S$197:S$235,$C86)),0)</f>
        <v>3.2399999999999993</v>
      </c>
      <c r="X86" s="32">
        <f>IFERROR(IF(求节点([1]基础状态预期!$D$197:$D$235,[1]基础状态预期!T$197:T$235,$C86)&lt;=0,0,求节点([1]基础状态预期!$D$197:$D$235,[1]基础状态预期!T$197:T$235,$C86)),0)</f>
        <v>3.24</v>
      </c>
      <c r="Y86" s="32">
        <f>IFERROR(IF(求节点([1]基础状态预期!$D$197:$D$235,[1]基础状态预期!U$197:U$235,$C86)&lt;=0,0,求节点([1]基础状态预期!$D$197:$D$235,[1]基础状态预期!U$197:U$235,$C86)),0)</f>
        <v>0</v>
      </c>
      <c r="Z86" s="32">
        <f>IFERROR(IF(求节点([1]基础状态预期!$D$197:$D$235,[1]基础状态预期!V$197:V$235,$C86)&lt;=0,0,求节点([1]基础状态预期!$D$197:$D$235,[1]基础状态预期!V$197:V$235,$C86)),0)</f>
        <v>0</v>
      </c>
      <c r="AA86" s="32">
        <f>IFERROR(IF(求节点([1]基础状态预期!$D$197:$D$235,[1]基础状态预期!W$197:W$235,$C86)&lt;=0,0,求节点([1]基础状态预期!$D$197:$D$235,[1]基础状态预期!W$197:W$235,$C86)),0)</f>
        <v>0</v>
      </c>
      <c r="AB86" s="32">
        <f>IFERROR(IF(求节点([1]基础状态预期!$D$197:$D$235,[1]基础状态预期!X$197:X$235,$C86)&lt;=0,0,求节点([1]基础状态预期!$D$197:$D$235,[1]基础状态预期!X$197:X$235,$C86)),0)</f>
        <v>162</v>
      </c>
      <c r="AC86" s="32">
        <f>IFERROR(IF(求节点([1]基础状态预期!$D$197:$D$235,[1]基础状态预期!Y$197:Y$235,$C86)&lt;=0,0,求节点([1]基础状态预期!$D$197:$D$235,[1]基础状态预期!Y$197:Y$235,$C86)),0)</f>
        <v>162</v>
      </c>
      <c r="AD86" s="32">
        <f>IFERROR(IF(求节点([1]基础状态预期!$D$197:$D$235,[1]基础状态预期!Z$197:Z$235,$C86)&lt;=0,0,求节点([1]基础状态预期!$D$197:$D$235,[1]基础状态预期!Z$197:Z$235,$C86)),0)</f>
        <v>0</v>
      </c>
      <c r="AE86" s="32">
        <f>IFERROR(IF(求节点([1]基础状态预期!$D$197:$D$235,[1]基础状态预期!AA$197:AA$235,$C86)&lt;=0,0,求节点([1]基础状态预期!$D$197:$D$235,[1]基础状态预期!AA$197:AA$235,$C86)),0)</f>
        <v>0</v>
      </c>
      <c r="AF86" s="32">
        <f>IFERROR(IF(求节点([1]基础状态预期!$D$197:$D$235,[1]基础状态预期!AB$197:AB$235,$C86)&lt;=0,0,求节点([1]基础状态预期!$D$197:$D$235,[1]基础状态预期!AB$197:AB$235,$C86)),0)</f>
        <v>0</v>
      </c>
      <c r="AG86" s="32">
        <f>IFERROR(IF(求节点([1]基础状态预期!$D$197:$D$235,[1]基础状态预期!AC$197:AC$235,$C86)&lt;=0,0,求节点([1]基础状态预期!$D$197:$D$235,[1]基础状态预期!AC$197:AC$235,$C86)),0)</f>
        <v>2.7280343892986885</v>
      </c>
      <c r="AH86" s="32">
        <f>IFERROR(IF(求节点([1]基础状态预期!$D$197:$D$235,[1]基础状态预期!AD$197:AD$235,$C86)&lt;=0,0,求节点([1]基础状态预期!$D$197:$D$235,[1]基础状态预期!AD$197:AD$235,$C86)),0)</f>
        <v>2</v>
      </c>
      <c r="AI86" s="14">
        <f t="shared" si="34"/>
        <v>0</v>
      </c>
      <c r="AJ86" s="14">
        <f t="shared" si="34"/>
        <v>0</v>
      </c>
      <c r="AK86" s="14">
        <f t="shared" si="34"/>
        <v>0</v>
      </c>
      <c r="AL86" s="14">
        <f t="shared" si="34"/>
        <v>30</v>
      </c>
      <c r="AM86" s="14">
        <f t="shared" si="34"/>
        <v>80</v>
      </c>
      <c r="AN86" s="14">
        <v>0</v>
      </c>
      <c r="AO86" s="14">
        <f>IFERROR(IF(求节点([1]各r阵容卡情况!$F$103:$F$119,[1]各r阵容卡情况!G$103:G$119,$C86)&lt;=0,0,求节点([1]各r阵容卡情况!$F$103:$F$119,[1]各r阵容卡情况!G$103:G$119,$C86)),0)</f>
        <v>0</v>
      </c>
      <c r="AP86" s="14">
        <f>IFERROR(IF(求节点([1]各r阵容卡情况!$F$103:$F$119,[1]各r阵容卡情况!H$103:H$119,$C86)&lt;=0,0,求节点([1]各r阵容卡情况!$F$103:$F$119,[1]各r阵容卡情况!H$103:H$119,$C86)),0)</f>
        <v>0</v>
      </c>
      <c r="AQ86" s="14">
        <f>IFERROR(IF(求节点([1]各r阵容卡情况!$F$103:$F$119,[1]各r阵容卡情况!I$103:I$119,$C86)&lt;=0,0,求节点([1]各r阵容卡情况!$F$103:$F$119,[1]各r阵容卡情况!I$103:I$119,$C86)),0)</f>
        <v>24</v>
      </c>
      <c r="AR86" s="14">
        <f>IFERROR(IF(求节点([1]各r阵容卡情况!$F$103:$F$119,[1]各r阵容卡情况!J$103:J$119,$C86)&lt;=0,0,求节点([1]各r阵容卡情况!$F$103:$F$119,[1]各r阵容卡情况!J$103:J$119,$C86)),0)</f>
        <v>0</v>
      </c>
      <c r="AS86" s="14">
        <v>0</v>
      </c>
      <c r="AT86" s="14">
        <f>IFERROR(IF(求节点([1]各r阵容卡情况!$F$103:$F$119,[1]各r阵容卡情况!K$103:K$119,$C86)&lt;=0,0,求节点([1]各r阵容卡情况!$F$103:$F$119,[1]各r阵容卡情况!K$103:K$119,$C86)),0)</f>
        <v>3</v>
      </c>
      <c r="AU86" s="14">
        <f>IFERROR(IF(求节点([1]各r阵容卡情况!$F$103:$F$119,[1]各r阵容卡情况!L$103:L$119,$C86)&lt;=0,0,求节点([1]各r阵容卡情况!$F$103:$F$119,[1]各r阵容卡情况!L$103:L$119,$C86)),0)</f>
        <v>6</v>
      </c>
      <c r="AV86" s="14">
        <f>IFERROR(IF(求节点([1]各r阵容卡情况!$F$103:$F$119,[1]各r阵容卡情况!M$103:M$119,$C86)&lt;=0,0,求节点([1]各r阵容卡情况!$F$103:$F$119,[1]各r阵容卡情况!M$103:M$119,$C86)),0)</f>
        <v>8</v>
      </c>
      <c r="AW86" s="14">
        <f>IFERROR(IF(求节点([1]各r阵容卡情况!$F$103:$F$119,[1]各r阵容卡情况!N$103:N$119,$C86)&lt;=0,0,求节点([1]各r阵容卡情况!$F$103:$F$119,[1]各r阵容卡情况!N$103:N$119,$C86)),0)</f>
        <v>7.6461855505421248</v>
      </c>
      <c r="AX86" s="14">
        <f t="shared" si="35"/>
        <v>0</v>
      </c>
      <c r="AY86" s="14">
        <f t="shared" si="35"/>
        <v>15</v>
      </c>
      <c r="AZ86" s="14">
        <f t="shared" si="35"/>
        <v>40</v>
      </c>
      <c r="BA86" s="14">
        <f t="shared" si="35"/>
        <v>72</v>
      </c>
      <c r="BB86" s="14">
        <f t="shared" si="35"/>
        <v>106</v>
      </c>
      <c r="BC86" s="14">
        <v>0</v>
      </c>
      <c r="BD86" s="14">
        <f>IFERROR(IF(求节点([1]各r阵容卡情况!$F$103:$F$119,[1]各r阵容卡情况!S$103:S$119,$C86)&lt;=0,0,求节点([1]各r阵容卡情况!$F$103:$F$119,[1]各r阵容卡情况!S$103:S$119,$C86)),0)</f>
        <v>3.24</v>
      </c>
      <c r="BE86" s="14">
        <f>IFERROR(IF(求节点([1]各r阵容卡情况!$F$103:$F$119,[1]各r阵容卡情况!T$103:T$119,$C86)&lt;=0,0,求节点([1]各r阵容卡情况!$F$103:$F$119,[1]各r阵容卡情况!T$103:T$119,$C86)),0)</f>
        <v>3.24</v>
      </c>
      <c r="BF86" s="14">
        <f>IFERROR(IF(求节点([1]各r阵容卡情况!$F$103:$F$119,[1]各r阵容卡情况!U$103:U$119,$C86)&lt;=0,0,求节点([1]各r阵容卡情况!$F$103:$F$119,[1]各r阵容卡情况!U$103:U$119,$C86)),0)</f>
        <v>3.24</v>
      </c>
      <c r="BG86" s="14">
        <f>IFERROR(IF(求节点([1]各r阵容卡情况!$F$103:$F$119,[1]各r阵容卡情况!V$103:V$119,$C86)&lt;=0,0,求节点([1]各r阵容卡情况!$F$103:$F$119,[1]各r阵容卡情况!V$103:V$119,$C86)),0)</f>
        <v>3.24</v>
      </c>
      <c r="BH86" s="14">
        <f t="shared" si="38"/>
        <v>10</v>
      </c>
      <c r="BI86" s="14">
        <f t="shared" si="38"/>
        <v>10</v>
      </c>
      <c r="BJ86" s="14">
        <f t="shared" si="39"/>
        <v>60</v>
      </c>
      <c r="BK86" s="14">
        <f t="shared" si="40"/>
        <v>80</v>
      </c>
      <c r="BL86" s="14">
        <f t="shared" si="40"/>
        <v>80</v>
      </c>
      <c r="BM86" s="14">
        <v>0</v>
      </c>
      <c r="BN86" s="14">
        <f>IFERROR(IF(求节点([1]各r阵容卡情况!$F$103:$F$119,[1]各r阵容卡情况!AA$103:AA$119,$C86)&lt;=0,0,求节点([1]各r阵容卡情况!$F$103:$F$119,[1]各r阵容卡情况!AA$103:AA$119,$C86)),0)</f>
        <v>0</v>
      </c>
      <c r="BO86" s="14">
        <f>IFERROR(IF(求节点([1]各r阵容卡情况!$F$103:$F$119,[1]各r阵容卡情况!AB$103:AB$119,$C86)&lt;=0,0,求节点([1]各r阵容卡情况!$F$103:$F$119,[1]各r阵容卡情况!AB$103:AB$119,$C86)),0)</f>
        <v>2</v>
      </c>
      <c r="BP86" s="14">
        <f>IFERROR(IF(求节点([1]各r阵容卡情况!$F$103:$F$119,[1]各r阵容卡情况!AC$103:AC$119,$C86)&lt;=0,0,求节点([1]各r阵容卡情况!$F$103:$F$119,[1]各r阵容卡情况!AC$103:AC$119,$C86)),0)</f>
        <v>2</v>
      </c>
      <c r="BQ86" s="14">
        <f>IFERROR(IF(求节点([1]各r阵容卡情况!$F$103:$F$119,[1]各r阵容卡情况!AD$103:AD$119,$C86)&lt;=0,0,求节点([1]各r阵容卡情况!$F$103:$F$119,[1]各r阵容卡情况!AD$103:AD$119,$C86)),0)</f>
        <v>2</v>
      </c>
      <c r="BR86" s="14">
        <f t="shared" si="36"/>
        <v>0</v>
      </c>
      <c r="BS86" s="14">
        <f t="shared" si="36"/>
        <v>0</v>
      </c>
      <c r="BT86" s="14">
        <f t="shared" si="36"/>
        <v>4</v>
      </c>
      <c r="BU86" s="14">
        <f t="shared" si="36"/>
        <v>30</v>
      </c>
      <c r="BV86" s="14">
        <f t="shared" si="36"/>
        <v>80</v>
      </c>
      <c r="CH86" s="27">
        <f t="shared" si="37"/>
        <v>0</v>
      </c>
      <c r="CI86" s="27">
        <f t="shared" si="37"/>
        <v>0</v>
      </c>
      <c r="CJ86" s="27">
        <f t="shared" si="37"/>
        <v>0</v>
      </c>
      <c r="CK86" s="27">
        <f t="shared" si="37"/>
        <v>24</v>
      </c>
      <c r="CL86" s="27">
        <f t="shared" si="37"/>
        <v>0</v>
      </c>
    </row>
    <row r="87" spans="3:90" x14ac:dyDescent="0.15">
      <c r="C87" s="14">
        <v>82</v>
      </c>
      <c r="D87" s="14">
        <v>30</v>
      </c>
      <c r="E87" s="32">
        <f>IFERROR(IF(求节点([1]基础状态预期!$D$197:$D$235,[1]基础状态预期!F$197:F$235,$C87)&lt;=0,0,求节点([1]基础状态预期!$D$197:$D$235,[1]基础状态预期!F$197:F$235,$C87)),0)</f>
        <v>0</v>
      </c>
      <c r="F87" s="32">
        <f>IFERROR(IF(求节点([1]基础状态预期!$D$197:$D$235,[1]基础状态预期!G$197:G$235,$C87)&lt;=0,0,求节点([1]基础状态预期!$D$197:$D$235,[1]基础状态预期!G$197:G$235,$C87)),0)</f>
        <v>0</v>
      </c>
      <c r="G87" s="32">
        <f>IFERROR(IF(求节点([1]基础状态预期!$D$197:$D$235,[1]基础状态预期!H$197:H$235,$C87)&lt;=0,0,求节点([1]基础状态预期!$D$197:$D$235,[1]基础状态预期!H$197:H$235,$C87)),0)</f>
        <v>0</v>
      </c>
      <c r="H87" s="32">
        <f>IFERROR(IF(求节点([1]基础状态预期!$D$197:$D$235,[1]基础状态预期!I$197:I$235,$C87)&lt;=0,0,求节点([1]基础状态预期!$D$197:$D$235,[1]基础状态预期!I$197:I$235,$C87)),0)</f>
        <v>0</v>
      </c>
      <c r="I87" s="32">
        <f>IFERROR(IF(求节点([1]基础状态预期!$D$197:$D$235,[1]基础状态预期!J$197:J$235,$C87)&lt;=0,0,求节点([1]基础状态预期!$D$197:$D$235,[1]基础状态预期!J$197:J$235,$C87)),0)</f>
        <v>6</v>
      </c>
      <c r="J87" s="32">
        <f>IFERROR(IF(求节点([1]基础状态预期!$D$197:$D$235,[1]基础状态预期!K$197:K$235,$C87)&lt;=0,0,求节点([1]基础状态预期!$D$197:$D$235,[1]基础状态预期!K$197:K$235,$C87)),0)</f>
        <v>0</v>
      </c>
      <c r="K87" s="32">
        <f>IFERROR(IF(求节点([1]基础状态预期!$D$197:$D$235,[1]基础状态预期!L$197:L$235,$C87)&lt;=0,0,求节点([1]基础状态预期!$D$197:$D$235,[1]基础状态预期!L$197:L$235,$C87)),0)</f>
        <v>0</v>
      </c>
      <c r="L87" s="32">
        <f>IFERROR(IF(求节点([1]基础状态预期!$D$197:$D$235,[1]基础状态预期!M$197:M$235,$C87)&lt;=0,0,求节点([1]基础状态预期!$D$197:$D$235,[1]基础状态预期!M$197:M$235,$C87)),0)</f>
        <v>0</v>
      </c>
      <c r="M87" s="32">
        <f>IFERROR(IF(求节点([1]基础状态预期!$D$197:$D$235,[1]基础状态预期!N$197:N$235,$C87)&lt;=0,0,求节点([1]基础状态预期!$D$197:$D$235,[1]基础状态预期!N$197:N$235,$C87)),0)</f>
        <v>0</v>
      </c>
      <c r="N87" s="32">
        <f>IFERROR(IF(求节点([1]基础状态预期!$D$197:$D$235,[1]基础状态预期!O$197:O$235,$C87)&lt;=0,0,求节点([1]基础状态预期!$D$197:$D$235,[1]基础状态预期!O$197:O$235,$C87)),0)</f>
        <v>7.9164013365404236</v>
      </c>
      <c r="O87" s="14">
        <f t="shared" si="29"/>
        <v>0</v>
      </c>
      <c r="P87" s="14">
        <f t="shared" si="30"/>
        <v>6</v>
      </c>
      <c r="Q87" s="14">
        <f t="shared" si="31"/>
        <v>10</v>
      </c>
      <c r="R87" s="14">
        <f t="shared" si="32"/>
        <v>22</v>
      </c>
      <c r="S87" s="14">
        <f t="shared" si="33"/>
        <v>106</v>
      </c>
      <c r="T87" s="32">
        <f>IFERROR(IF(求节点([1]基础状态预期!$D$197:$D$235,[1]基础状态预期!P$197:P$235,$C87)&lt;=0,0,求节点([1]基础状态预期!$D$197:$D$235,[1]基础状态预期!P$197:P$235,$C87)),0)</f>
        <v>0</v>
      </c>
      <c r="U87" s="32">
        <f>IFERROR(IF(求节点([1]基础状态预期!$D$197:$D$235,[1]基础状态预期!Q$197:Q$235,$C87)&lt;=0,0,求节点([1]基础状态预期!$D$197:$D$235,[1]基础状态预期!Q$197:Q$235,$C87)),0)</f>
        <v>0</v>
      </c>
      <c r="V87" s="32">
        <f>IFERROR(IF(求节点([1]基础状态预期!$D$197:$D$235,[1]基础状态预期!R$197:R$235,$C87)&lt;=0,0,求节点([1]基础状态预期!$D$197:$D$235,[1]基础状态预期!R$197:R$235,$C87)),0)</f>
        <v>0</v>
      </c>
      <c r="W87" s="32">
        <f>IFERROR(IF(求节点([1]基础状态预期!$D$197:$D$235,[1]基础状态预期!S$197:S$235,$C87)&lt;=0,0,求节点([1]基础状态预期!$D$197:$D$235,[1]基础状态预期!S$197:S$235,$C87)),0)</f>
        <v>3.2799999999999994</v>
      </c>
      <c r="X87" s="32">
        <f>IFERROR(IF(求节点([1]基础状态预期!$D$197:$D$235,[1]基础状态预期!T$197:T$235,$C87)&lt;=0,0,求节点([1]基础状态预期!$D$197:$D$235,[1]基础状态预期!T$197:T$235,$C87)),0)</f>
        <v>3.2800000000000002</v>
      </c>
      <c r="Y87" s="32">
        <f>IFERROR(IF(求节点([1]基础状态预期!$D$197:$D$235,[1]基础状态预期!U$197:U$235,$C87)&lt;=0,0,求节点([1]基础状态预期!$D$197:$D$235,[1]基础状态预期!U$197:U$235,$C87)),0)</f>
        <v>0</v>
      </c>
      <c r="Z87" s="32">
        <f>IFERROR(IF(求节点([1]基础状态预期!$D$197:$D$235,[1]基础状态预期!V$197:V$235,$C87)&lt;=0,0,求节点([1]基础状态预期!$D$197:$D$235,[1]基础状态预期!V$197:V$235,$C87)),0)</f>
        <v>0</v>
      </c>
      <c r="AA87" s="32">
        <f>IFERROR(IF(求节点([1]基础状态预期!$D$197:$D$235,[1]基础状态预期!W$197:W$235,$C87)&lt;=0,0,求节点([1]基础状态预期!$D$197:$D$235,[1]基础状态预期!W$197:W$235,$C87)),0)</f>
        <v>0</v>
      </c>
      <c r="AB87" s="32">
        <f>IFERROR(IF(求节点([1]基础状态预期!$D$197:$D$235,[1]基础状态预期!X$197:X$235,$C87)&lt;=0,0,求节点([1]基础状态预期!$D$197:$D$235,[1]基础状态预期!X$197:X$235,$C87)),0)</f>
        <v>164</v>
      </c>
      <c r="AC87" s="32">
        <f>IFERROR(IF(求节点([1]基础状态预期!$D$197:$D$235,[1]基础状态预期!Y$197:Y$235,$C87)&lt;=0,0,求节点([1]基础状态预期!$D$197:$D$235,[1]基础状态预期!Y$197:Y$235,$C87)),0)</f>
        <v>164</v>
      </c>
      <c r="AD87" s="32">
        <f>IFERROR(IF(求节点([1]基础状态预期!$D$197:$D$235,[1]基础状态预期!Z$197:Z$235,$C87)&lt;=0,0,求节点([1]基础状态预期!$D$197:$D$235,[1]基础状态预期!Z$197:Z$235,$C87)),0)</f>
        <v>0</v>
      </c>
      <c r="AE87" s="32">
        <f>IFERROR(IF(求节点([1]基础状态预期!$D$197:$D$235,[1]基础状态预期!AA$197:AA$235,$C87)&lt;=0,0,求节点([1]基础状态预期!$D$197:$D$235,[1]基础状态预期!AA$197:AA$235,$C87)),0)</f>
        <v>0</v>
      </c>
      <c r="AF87" s="32">
        <f>IFERROR(IF(求节点([1]基础状态预期!$D$197:$D$235,[1]基础状态预期!AB$197:AB$235,$C87)&lt;=0,0,求节点([1]基础状态预期!$D$197:$D$235,[1]基础状态预期!AB$197:AB$235,$C87)),0)</f>
        <v>0</v>
      </c>
      <c r="AG87" s="32">
        <f>IFERROR(IF(求节点([1]基础状态预期!$D$197:$D$235,[1]基础状态预期!AC$197:AC$235,$C87)&lt;=0,0,求节点([1]基础状态预期!$D$197:$D$235,[1]基础状态预期!AC$197:AC$235,$C87)),0)</f>
        <v>2.7617138262036107</v>
      </c>
      <c r="AH87" s="32">
        <f>IFERROR(IF(求节点([1]基础状态预期!$D$197:$D$235,[1]基础状态预期!AD$197:AD$235,$C87)&lt;=0,0,求节点([1]基础状态预期!$D$197:$D$235,[1]基础状态预期!AD$197:AD$235,$C87)),0)</f>
        <v>2</v>
      </c>
      <c r="AI87" s="14">
        <f t="shared" si="34"/>
        <v>0</v>
      </c>
      <c r="AJ87" s="14">
        <f t="shared" si="34"/>
        <v>0</v>
      </c>
      <c r="AK87" s="14">
        <f t="shared" si="34"/>
        <v>0</v>
      </c>
      <c r="AL87" s="14">
        <f t="shared" si="34"/>
        <v>30</v>
      </c>
      <c r="AM87" s="14">
        <f t="shared" si="34"/>
        <v>80</v>
      </c>
      <c r="AN87" s="14">
        <v>0</v>
      </c>
      <c r="AO87" s="14">
        <f>IFERROR(IF(求节点([1]各r阵容卡情况!$F$103:$F$119,[1]各r阵容卡情况!G$103:G$119,$C87)&lt;=0,0,求节点([1]各r阵容卡情况!$F$103:$F$119,[1]各r阵容卡情况!G$103:G$119,$C87)),0)</f>
        <v>0</v>
      </c>
      <c r="AP87" s="14">
        <f>IFERROR(IF(求节点([1]各r阵容卡情况!$F$103:$F$119,[1]各r阵容卡情况!H$103:H$119,$C87)&lt;=0,0,求节点([1]各r阵容卡情况!$F$103:$F$119,[1]各r阵容卡情况!H$103:H$119,$C87)),0)</f>
        <v>0</v>
      </c>
      <c r="AQ87" s="14">
        <f>IFERROR(IF(求节点([1]各r阵容卡情况!$F$103:$F$119,[1]各r阵容卡情况!I$103:I$119,$C87)&lt;=0,0,求节点([1]各r阵容卡情况!$F$103:$F$119,[1]各r阵容卡情况!I$103:I$119,$C87)),0)</f>
        <v>24</v>
      </c>
      <c r="AR87" s="14">
        <f>IFERROR(IF(求节点([1]各r阵容卡情况!$F$103:$F$119,[1]各r阵容卡情况!J$103:J$119,$C87)&lt;=0,0,求节点([1]各r阵容卡情况!$F$103:$F$119,[1]各r阵容卡情况!J$103:J$119,$C87)),0)</f>
        <v>0</v>
      </c>
      <c r="AS87" s="14">
        <v>0</v>
      </c>
      <c r="AT87" s="14">
        <f>IFERROR(IF(求节点([1]各r阵容卡情况!$F$103:$F$119,[1]各r阵容卡情况!K$103:K$119,$C87)&lt;=0,0,求节点([1]各r阵容卡情况!$F$103:$F$119,[1]各r阵容卡情况!K$103:K$119,$C87)),0)</f>
        <v>3</v>
      </c>
      <c r="AU87" s="14">
        <f>IFERROR(IF(求节点([1]各r阵容卡情况!$F$103:$F$119,[1]各r阵容卡情况!L$103:L$119,$C87)&lt;=0,0,求节点([1]各r阵容卡情况!$F$103:$F$119,[1]各r阵容卡情况!L$103:L$119,$C87)),0)</f>
        <v>6</v>
      </c>
      <c r="AV87" s="14">
        <f>IFERROR(IF(求节点([1]各r阵容卡情况!$F$103:$F$119,[1]各r阵容卡情况!M$103:M$119,$C87)&lt;=0,0,求节点([1]各r阵容卡情况!$F$103:$F$119,[1]各r阵容卡情况!M$103:M$119,$C87)),0)</f>
        <v>8</v>
      </c>
      <c r="AW87" s="14">
        <f>IFERROR(IF(求节点([1]各r阵容卡情况!$F$103:$F$119,[1]各r阵容卡情况!N$103:N$119,$C87)&lt;=0,0,求节点([1]各r阵容卡情况!$F$103:$F$119,[1]各r阵容卡情况!N$103:N$119,$C87)),0)</f>
        <v>7.9097552515036034</v>
      </c>
      <c r="AX87" s="14">
        <f t="shared" si="35"/>
        <v>0</v>
      </c>
      <c r="AY87" s="14">
        <f t="shared" si="35"/>
        <v>15</v>
      </c>
      <c r="AZ87" s="14">
        <f t="shared" si="35"/>
        <v>40</v>
      </c>
      <c r="BA87" s="14">
        <f t="shared" si="35"/>
        <v>72</v>
      </c>
      <c r="BB87" s="14">
        <f t="shared" si="35"/>
        <v>106</v>
      </c>
      <c r="BC87" s="14">
        <v>0</v>
      </c>
      <c r="BD87" s="14">
        <f>IFERROR(IF(求节点([1]各r阵容卡情况!$F$103:$F$119,[1]各r阵容卡情况!S$103:S$119,$C87)&lt;=0,0,求节点([1]各r阵容卡情况!$F$103:$F$119,[1]各r阵容卡情况!S$103:S$119,$C87)),0)</f>
        <v>3.2778970179957141</v>
      </c>
      <c r="BE87" s="14">
        <f>IFERROR(IF(求节点([1]各r阵容卡情况!$F$103:$F$119,[1]各r阵容卡情况!T$103:T$119,$C87)&lt;=0,0,求节点([1]各r阵容卡情况!$F$103:$F$119,[1]各r阵容卡情况!T$103:T$119,$C87)),0)</f>
        <v>3.2778970179957141</v>
      </c>
      <c r="BF87" s="14">
        <f>IFERROR(IF(求节点([1]各r阵容卡情况!$F$103:$F$119,[1]各r阵容卡情况!U$103:U$119,$C87)&lt;=0,0,求节点([1]各r阵容卡情况!$F$103:$F$119,[1]各r阵容卡情况!U$103:U$119,$C87)),0)</f>
        <v>3.2778970179957141</v>
      </c>
      <c r="BG87" s="14">
        <f>IFERROR(IF(求节点([1]各r阵容卡情况!$F$103:$F$119,[1]各r阵容卡情况!V$103:V$119,$C87)&lt;=0,0,求节点([1]各r阵容卡情况!$F$103:$F$119,[1]各r阵容卡情况!V$103:V$119,$C87)),0)</f>
        <v>3.2778970179957141</v>
      </c>
      <c r="BH87" s="14">
        <f t="shared" si="38"/>
        <v>10</v>
      </c>
      <c r="BI87" s="14">
        <f t="shared" si="38"/>
        <v>10</v>
      </c>
      <c r="BJ87" s="14">
        <f t="shared" si="39"/>
        <v>60</v>
      </c>
      <c r="BK87" s="14">
        <f t="shared" si="40"/>
        <v>80</v>
      </c>
      <c r="BL87" s="14">
        <f t="shared" si="40"/>
        <v>80</v>
      </c>
      <c r="BM87" s="14">
        <v>0</v>
      </c>
      <c r="BN87" s="14">
        <f>IFERROR(IF(求节点([1]各r阵容卡情况!$F$103:$F$119,[1]各r阵容卡情况!AA$103:AA$119,$C87)&lt;=0,0,求节点([1]各r阵容卡情况!$F$103:$F$119,[1]各r阵容卡情况!AA$103:AA$119,$C87)),0)</f>
        <v>0</v>
      </c>
      <c r="BO87" s="14">
        <f>IFERROR(IF(求节点([1]各r阵容卡情况!$F$103:$F$119,[1]各r阵容卡情况!AB$103:AB$119,$C87)&lt;=0,0,求节点([1]各r阵容卡情况!$F$103:$F$119,[1]各r阵容卡情况!AB$103:AB$119,$C87)),0)</f>
        <v>2</v>
      </c>
      <c r="BP87" s="14">
        <f>IFERROR(IF(求节点([1]各r阵容卡情况!$F$103:$F$119,[1]各r阵容卡情况!AC$103:AC$119,$C87)&lt;=0,0,求节点([1]各r阵容卡情况!$F$103:$F$119,[1]各r阵容卡情况!AC$103:AC$119,$C87)),0)</f>
        <v>2</v>
      </c>
      <c r="BQ87" s="14">
        <f>IFERROR(IF(求节点([1]各r阵容卡情况!$F$103:$F$119,[1]各r阵容卡情况!AD$103:AD$119,$C87)&lt;=0,0,求节点([1]各r阵容卡情况!$F$103:$F$119,[1]各r阵容卡情况!AD$103:AD$119,$C87)),0)</f>
        <v>2</v>
      </c>
      <c r="BR87" s="14">
        <f t="shared" si="36"/>
        <v>0</v>
      </c>
      <c r="BS87" s="14">
        <f t="shared" si="36"/>
        <v>0</v>
      </c>
      <c r="BT87" s="14">
        <f t="shared" si="36"/>
        <v>4</v>
      </c>
      <c r="BU87" s="14">
        <f t="shared" si="36"/>
        <v>30</v>
      </c>
      <c r="BV87" s="14">
        <f t="shared" si="36"/>
        <v>80</v>
      </c>
      <c r="CH87" s="27">
        <f t="shared" si="37"/>
        <v>0</v>
      </c>
      <c r="CI87" s="27">
        <f t="shared" si="37"/>
        <v>0</v>
      </c>
      <c r="CJ87" s="27">
        <f t="shared" si="37"/>
        <v>0</v>
      </c>
      <c r="CK87" s="27">
        <f t="shared" si="37"/>
        <v>24</v>
      </c>
      <c r="CL87" s="27">
        <f t="shared" si="37"/>
        <v>0</v>
      </c>
    </row>
    <row r="88" spans="3:90" x14ac:dyDescent="0.15">
      <c r="C88" s="14">
        <v>83</v>
      </c>
      <c r="D88" s="14">
        <v>30</v>
      </c>
      <c r="E88" s="32">
        <f>IFERROR(IF(求节点([1]基础状态预期!$D$197:$D$235,[1]基础状态预期!F$197:F$235,$C88)&lt;=0,0,求节点([1]基础状态预期!$D$197:$D$235,[1]基础状态预期!F$197:F$235,$C88)),0)</f>
        <v>0</v>
      </c>
      <c r="F88" s="32">
        <f>IFERROR(IF(求节点([1]基础状态预期!$D$197:$D$235,[1]基础状态预期!G$197:G$235,$C88)&lt;=0,0,求节点([1]基础状态预期!$D$197:$D$235,[1]基础状态预期!G$197:G$235,$C88)),0)</f>
        <v>0</v>
      </c>
      <c r="G88" s="32">
        <f>IFERROR(IF(求节点([1]基础状态预期!$D$197:$D$235,[1]基础状态预期!H$197:H$235,$C88)&lt;=0,0,求节点([1]基础状态预期!$D$197:$D$235,[1]基础状态预期!H$197:H$235,$C88)),0)</f>
        <v>0</v>
      </c>
      <c r="H88" s="32">
        <f>IFERROR(IF(求节点([1]基础状态预期!$D$197:$D$235,[1]基础状态预期!I$197:I$235,$C88)&lt;=0,0,求节点([1]基础状态预期!$D$197:$D$235,[1]基础状态预期!I$197:I$235,$C88)),0)</f>
        <v>0</v>
      </c>
      <c r="I88" s="32">
        <f>IFERROR(IF(求节点([1]基础状态预期!$D$197:$D$235,[1]基础状态预期!J$197:J$235,$C88)&lt;=0,0,求节点([1]基础状态预期!$D$197:$D$235,[1]基础状态预期!J$197:J$235,$C88)),0)</f>
        <v>6</v>
      </c>
      <c r="J88" s="32">
        <f>IFERROR(IF(求节点([1]基础状态预期!$D$197:$D$235,[1]基础状态预期!K$197:K$235,$C88)&lt;=0,0,求节点([1]基础状态预期!$D$197:$D$235,[1]基础状态预期!K$197:K$235,$C88)),0)</f>
        <v>0</v>
      </c>
      <c r="K88" s="32">
        <f>IFERROR(IF(求节点([1]基础状态预期!$D$197:$D$235,[1]基础状态预期!L$197:L$235,$C88)&lt;=0,0,求节点([1]基础状态预期!$D$197:$D$235,[1]基础状态预期!L$197:L$235,$C88)),0)</f>
        <v>0</v>
      </c>
      <c r="L88" s="32">
        <f>IFERROR(IF(求节点([1]基础状态预期!$D$197:$D$235,[1]基础状态预期!M$197:M$235,$C88)&lt;=0,0,求节点([1]基础状态预期!$D$197:$D$235,[1]基础状态预期!M$197:M$235,$C88)),0)</f>
        <v>0</v>
      </c>
      <c r="M88" s="32">
        <f>IFERROR(IF(求节点([1]基础状态预期!$D$197:$D$235,[1]基础状态预期!N$197:N$235,$C88)&lt;=0,0,求节点([1]基础状态预期!$D$197:$D$235,[1]基础状态预期!N$197:N$235,$C88)),0)</f>
        <v>0</v>
      </c>
      <c r="N88" s="32">
        <f>IFERROR(IF(求节点([1]基础状态预期!$D$197:$D$235,[1]基础状态预期!O$197:O$235,$C88)&lt;=0,0,求节点([1]基础状态预期!$D$197:$D$235,[1]基础状态预期!O$197:O$235,$C88)),0)</f>
        <v>7.9665492128031197</v>
      </c>
      <c r="O88" s="14">
        <f t="shared" si="29"/>
        <v>0</v>
      </c>
      <c r="P88" s="14">
        <f t="shared" si="30"/>
        <v>6</v>
      </c>
      <c r="Q88" s="14">
        <f t="shared" si="31"/>
        <v>10</v>
      </c>
      <c r="R88" s="14">
        <f t="shared" si="32"/>
        <v>22</v>
      </c>
      <c r="S88" s="14">
        <f t="shared" si="33"/>
        <v>106</v>
      </c>
      <c r="T88" s="32">
        <f>IFERROR(IF(求节点([1]基础状态预期!$D$197:$D$235,[1]基础状态预期!P$197:P$235,$C88)&lt;=0,0,求节点([1]基础状态预期!$D$197:$D$235,[1]基础状态预期!P$197:P$235,$C88)),0)</f>
        <v>0</v>
      </c>
      <c r="U88" s="32">
        <f>IFERROR(IF(求节点([1]基础状态预期!$D$197:$D$235,[1]基础状态预期!Q$197:Q$235,$C88)&lt;=0,0,求节点([1]基础状态预期!$D$197:$D$235,[1]基础状态预期!Q$197:Q$235,$C88)),0)</f>
        <v>0</v>
      </c>
      <c r="V88" s="32">
        <f>IFERROR(IF(求节点([1]基础状态预期!$D$197:$D$235,[1]基础状态预期!R$197:R$235,$C88)&lt;=0,0,求节点([1]基础状态预期!$D$197:$D$235,[1]基础状态预期!R$197:R$235,$C88)),0)</f>
        <v>0</v>
      </c>
      <c r="W88" s="32">
        <f>IFERROR(IF(求节点([1]基础状态预期!$D$197:$D$235,[1]基础状态预期!S$197:S$235,$C88)&lt;=0,0,求节点([1]基础状态预期!$D$197:$D$235,[1]基础状态预期!S$197:S$235,$C88)),0)</f>
        <v>3.3199999999999994</v>
      </c>
      <c r="X88" s="32">
        <f>IFERROR(IF(求节点([1]基础状态预期!$D$197:$D$235,[1]基础状态预期!T$197:T$235,$C88)&lt;=0,0,求节点([1]基础状态预期!$D$197:$D$235,[1]基础状态预期!T$197:T$235,$C88)),0)</f>
        <v>3.32</v>
      </c>
      <c r="Y88" s="32">
        <f>IFERROR(IF(求节点([1]基础状态预期!$D$197:$D$235,[1]基础状态预期!U$197:U$235,$C88)&lt;=0,0,求节点([1]基础状态预期!$D$197:$D$235,[1]基础状态预期!U$197:U$235,$C88)),0)</f>
        <v>0</v>
      </c>
      <c r="Z88" s="32">
        <f>IFERROR(IF(求节点([1]基础状态预期!$D$197:$D$235,[1]基础状态预期!V$197:V$235,$C88)&lt;=0,0,求节点([1]基础状态预期!$D$197:$D$235,[1]基础状态预期!V$197:V$235,$C88)),0)</f>
        <v>0</v>
      </c>
      <c r="AA88" s="32">
        <f>IFERROR(IF(求节点([1]基础状态预期!$D$197:$D$235,[1]基础状态预期!W$197:W$235,$C88)&lt;=0,0,求节点([1]基础状态预期!$D$197:$D$235,[1]基础状态预期!W$197:W$235,$C88)),0)</f>
        <v>0</v>
      </c>
      <c r="AB88" s="32">
        <f>IFERROR(IF(求节点([1]基础状态预期!$D$197:$D$235,[1]基础状态预期!X$197:X$235,$C88)&lt;=0,0,求节点([1]基础状态预期!$D$197:$D$235,[1]基础状态预期!X$197:X$235,$C88)),0)</f>
        <v>166</v>
      </c>
      <c r="AC88" s="32">
        <f>IFERROR(IF(求节点([1]基础状态预期!$D$197:$D$235,[1]基础状态预期!Y$197:Y$235,$C88)&lt;=0,0,求节点([1]基础状态预期!$D$197:$D$235,[1]基础状态预期!Y$197:Y$235,$C88)),0)</f>
        <v>166</v>
      </c>
      <c r="AD88" s="32">
        <f>IFERROR(IF(求节点([1]基础状态预期!$D$197:$D$235,[1]基础状态预期!Z$197:Z$235,$C88)&lt;=0,0,求节点([1]基础状态预期!$D$197:$D$235,[1]基础状态预期!Z$197:Z$235,$C88)),0)</f>
        <v>0</v>
      </c>
      <c r="AE88" s="32">
        <f>IFERROR(IF(求节点([1]基础状态预期!$D$197:$D$235,[1]基础状态预期!AA$197:AA$235,$C88)&lt;=0,0,求节点([1]基础状态预期!$D$197:$D$235,[1]基础状态预期!AA$197:AA$235,$C88)),0)</f>
        <v>0</v>
      </c>
      <c r="AF88" s="32">
        <f>IFERROR(IF(求节点([1]基础状态预期!$D$197:$D$235,[1]基础状态预期!AB$197:AB$235,$C88)&lt;=0,0,求节点([1]基础状态预期!$D$197:$D$235,[1]基础状态预期!AB$197:AB$235,$C88)),0)</f>
        <v>0</v>
      </c>
      <c r="AG88" s="32">
        <f>IFERROR(IF(求节点([1]基础状态预期!$D$197:$D$235,[1]基础状态预期!AC$197:AC$235,$C88)&lt;=0,0,求节点([1]基础状态预期!$D$197:$D$235,[1]基础状态预期!AC$197:AC$235,$C88)),0)</f>
        <v>2.7953932631085325</v>
      </c>
      <c r="AH88" s="32">
        <f>IFERROR(IF(求节点([1]基础状态预期!$D$197:$D$235,[1]基础状态预期!AD$197:AD$235,$C88)&lt;=0,0,求节点([1]基础状态预期!$D$197:$D$235,[1]基础状态预期!AD$197:AD$235,$C88)),0)</f>
        <v>2</v>
      </c>
      <c r="AI88" s="14">
        <f t="shared" si="34"/>
        <v>0</v>
      </c>
      <c r="AJ88" s="14">
        <f t="shared" si="34"/>
        <v>0</v>
      </c>
      <c r="AK88" s="14">
        <f t="shared" si="34"/>
        <v>0</v>
      </c>
      <c r="AL88" s="14">
        <f t="shared" si="34"/>
        <v>30</v>
      </c>
      <c r="AM88" s="14">
        <f t="shared" si="34"/>
        <v>80</v>
      </c>
      <c r="AN88" s="14">
        <v>0</v>
      </c>
      <c r="AO88" s="14">
        <f>IFERROR(IF(求节点([1]各r阵容卡情况!$F$103:$F$119,[1]各r阵容卡情况!G$103:G$119,$C88)&lt;=0,0,求节点([1]各r阵容卡情况!$F$103:$F$119,[1]各r阵容卡情况!G$103:G$119,$C88)),0)</f>
        <v>0</v>
      </c>
      <c r="AP88" s="14">
        <f>IFERROR(IF(求节点([1]各r阵容卡情况!$F$103:$F$119,[1]各r阵容卡情况!H$103:H$119,$C88)&lt;=0,0,求节点([1]各r阵容卡情况!$F$103:$F$119,[1]各r阵容卡情况!H$103:H$119,$C88)),0)</f>
        <v>0</v>
      </c>
      <c r="AQ88" s="14">
        <f>IFERROR(IF(求节点([1]各r阵容卡情况!$F$103:$F$119,[1]各r阵容卡情况!I$103:I$119,$C88)&lt;=0,0,求节点([1]各r阵容卡情况!$F$103:$F$119,[1]各r阵容卡情况!I$103:I$119,$C88)),0)</f>
        <v>24</v>
      </c>
      <c r="AR88" s="14">
        <f>IFERROR(IF(求节点([1]各r阵容卡情况!$F$103:$F$119,[1]各r阵容卡情况!J$103:J$119,$C88)&lt;=0,0,求节点([1]各r阵容卡情况!$F$103:$F$119,[1]各r阵容卡情况!J$103:J$119,$C88)),0)</f>
        <v>0</v>
      </c>
      <c r="AS88" s="14">
        <v>0</v>
      </c>
      <c r="AT88" s="14">
        <f>IFERROR(IF(求节点([1]各r阵容卡情况!$F$103:$F$119,[1]各r阵容卡情况!K$103:K$119,$C88)&lt;=0,0,求节点([1]各r阵容卡情况!$F$103:$F$119,[1]各r阵容卡情况!K$103:K$119,$C88)),0)</f>
        <v>3</v>
      </c>
      <c r="AU88" s="14">
        <f>IFERROR(IF(求节点([1]各r阵容卡情况!$F$103:$F$119,[1]各r阵容卡情况!L$103:L$119,$C88)&lt;=0,0,求节点([1]各r阵容卡情况!$F$103:$F$119,[1]各r阵容卡情况!L$103:L$119,$C88)),0)</f>
        <v>6</v>
      </c>
      <c r="AV88" s="14">
        <f>IFERROR(IF(求节点([1]各r阵容卡情况!$F$103:$F$119,[1]各r阵容卡情况!M$103:M$119,$C88)&lt;=0,0,求节点([1]各r阵容卡情况!$F$103:$F$119,[1]各r阵容卡情况!M$103:M$119,$C88)),0)</f>
        <v>8</v>
      </c>
      <c r="AW88" s="14">
        <f>IFERROR(IF(求节点([1]各r阵容卡情况!$F$103:$F$119,[1]各r阵容卡情况!N$103:N$119,$C88)&lt;=0,0,求节点([1]各r阵容卡情况!$F$103:$F$119,[1]各r阵容卡情况!N$103:N$119,$C88)),0)</f>
        <v>7.911041183191319</v>
      </c>
      <c r="AX88" s="14">
        <f t="shared" si="35"/>
        <v>0</v>
      </c>
      <c r="AY88" s="14">
        <f t="shared" si="35"/>
        <v>15</v>
      </c>
      <c r="AZ88" s="14">
        <f t="shared" si="35"/>
        <v>40</v>
      </c>
      <c r="BA88" s="14">
        <f t="shared" si="35"/>
        <v>72</v>
      </c>
      <c r="BB88" s="14">
        <f t="shared" si="35"/>
        <v>106</v>
      </c>
      <c r="BC88" s="14">
        <v>0</v>
      </c>
      <c r="BD88" s="14">
        <f>IFERROR(IF(求节点([1]各r阵容卡情况!$F$103:$F$119,[1]各r阵容卡情况!S$103:S$119,$C88)&lt;=0,0,求节点([1]各r阵容卡情况!$F$103:$F$119,[1]各r阵容卡情况!S$103:S$119,$C88)),0)</f>
        <v>3.302435917277577</v>
      </c>
      <c r="BE88" s="14">
        <f>IFERROR(IF(求节点([1]各r阵容卡情况!$F$103:$F$119,[1]各r阵容卡情况!T$103:T$119,$C88)&lt;=0,0,求节点([1]各r阵容卡情况!$F$103:$F$119,[1]各r阵容卡情况!T$103:T$119,$C88)),0)</f>
        <v>3.302435917277577</v>
      </c>
      <c r="BF88" s="14">
        <f>IFERROR(IF(求节点([1]各r阵容卡情况!$F$103:$F$119,[1]各r阵容卡情况!U$103:U$119,$C88)&lt;=0,0,求节点([1]各r阵容卡情况!$F$103:$F$119,[1]各r阵容卡情况!U$103:U$119,$C88)),0)</f>
        <v>3.302435917277577</v>
      </c>
      <c r="BG88" s="14">
        <f>IFERROR(IF(求节点([1]各r阵容卡情况!$F$103:$F$119,[1]各r阵容卡情况!V$103:V$119,$C88)&lt;=0,0,求节点([1]各r阵容卡情况!$F$103:$F$119,[1]各r阵容卡情况!V$103:V$119,$C88)),0)</f>
        <v>3.302435917277577</v>
      </c>
      <c r="BH88" s="14">
        <f t="shared" si="38"/>
        <v>10</v>
      </c>
      <c r="BI88" s="14">
        <f t="shared" si="38"/>
        <v>10</v>
      </c>
      <c r="BJ88" s="14">
        <f t="shared" si="39"/>
        <v>60</v>
      </c>
      <c r="BK88" s="14">
        <f t="shared" si="40"/>
        <v>80</v>
      </c>
      <c r="BL88" s="14">
        <f t="shared" si="40"/>
        <v>80</v>
      </c>
      <c r="BM88" s="14">
        <v>0</v>
      </c>
      <c r="BN88" s="14">
        <f>IFERROR(IF(求节点([1]各r阵容卡情况!$F$103:$F$119,[1]各r阵容卡情况!AA$103:AA$119,$C88)&lt;=0,0,求节点([1]各r阵容卡情况!$F$103:$F$119,[1]各r阵容卡情况!AA$103:AA$119,$C88)),0)</f>
        <v>0</v>
      </c>
      <c r="BO88" s="14">
        <f>IFERROR(IF(求节点([1]各r阵容卡情况!$F$103:$F$119,[1]各r阵容卡情况!AB$103:AB$119,$C88)&lt;=0,0,求节点([1]各r阵容卡情况!$F$103:$F$119,[1]各r阵容卡情况!AB$103:AB$119,$C88)),0)</f>
        <v>2</v>
      </c>
      <c r="BP88" s="14">
        <f>IFERROR(IF(求节点([1]各r阵容卡情况!$F$103:$F$119,[1]各r阵容卡情况!AC$103:AC$119,$C88)&lt;=0,0,求节点([1]各r阵容卡情况!$F$103:$F$119,[1]各r阵容卡情况!AC$103:AC$119,$C88)),0)</f>
        <v>2</v>
      </c>
      <c r="BQ88" s="14">
        <f>IFERROR(IF(求节点([1]各r阵容卡情况!$F$103:$F$119,[1]各r阵容卡情况!AD$103:AD$119,$C88)&lt;=0,0,求节点([1]各r阵容卡情况!$F$103:$F$119,[1]各r阵容卡情况!AD$103:AD$119,$C88)),0)</f>
        <v>2</v>
      </c>
      <c r="BR88" s="14">
        <f t="shared" si="36"/>
        <v>0</v>
      </c>
      <c r="BS88" s="14">
        <f t="shared" si="36"/>
        <v>0</v>
      </c>
      <c r="BT88" s="14">
        <f t="shared" si="36"/>
        <v>4</v>
      </c>
      <c r="BU88" s="14">
        <f t="shared" si="36"/>
        <v>30</v>
      </c>
      <c r="BV88" s="14">
        <f t="shared" si="36"/>
        <v>80</v>
      </c>
      <c r="CH88" s="27">
        <f t="shared" si="37"/>
        <v>0</v>
      </c>
      <c r="CI88" s="27">
        <f t="shared" si="37"/>
        <v>0</v>
      </c>
      <c r="CJ88" s="27">
        <f t="shared" si="37"/>
        <v>0</v>
      </c>
      <c r="CK88" s="27">
        <f t="shared" si="37"/>
        <v>24</v>
      </c>
      <c r="CL88" s="27">
        <f t="shared" si="37"/>
        <v>0</v>
      </c>
    </row>
    <row r="89" spans="3:90" x14ac:dyDescent="0.15">
      <c r="C89" s="14">
        <v>84</v>
      </c>
      <c r="D89" s="14">
        <v>30</v>
      </c>
      <c r="E89" s="32">
        <f>IFERROR(IF(求节点([1]基础状态预期!$D$197:$D$235,[1]基础状态预期!F$197:F$235,$C89)&lt;=0,0,求节点([1]基础状态预期!$D$197:$D$235,[1]基础状态预期!F$197:F$235,$C89)),0)</f>
        <v>0</v>
      </c>
      <c r="F89" s="32">
        <f>IFERROR(IF(求节点([1]基础状态预期!$D$197:$D$235,[1]基础状态预期!G$197:G$235,$C89)&lt;=0,0,求节点([1]基础状态预期!$D$197:$D$235,[1]基础状态预期!G$197:G$235,$C89)),0)</f>
        <v>0</v>
      </c>
      <c r="G89" s="32">
        <f>IFERROR(IF(求节点([1]基础状态预期!$D$197:$D$235,[1]基础状态预期!H$197:H$235,$C89)&lt;=0,0,求节点([1]基础状态预期!$D$197:$D$235,[1]基础状态预期!H$197:H$235,$C89)),0)</f>
        <v>0</v>
      </c>
      <c r="H89" s="32">
        <f>IFERROR(IF(求节点([1]基础状态预期!$D$197:$D$235,[1]基础状态预期!I$197:I$235,$C89)&lt;=0,0,求节点([1]基础状态预期!$D$197:$D$235,[1]基础状态预期!I$197:I$235,$C89)),0)</f>
        <v>0</v>
      </c>
      <c r="I89" s="32">
        <f>IFERROR(IF(求节点([1]基础状态预期!$D$197:$D$235,[1]基础状态预期!J$197:J$235,$C89)&lt;=0,0,求节点([1]基础状态预期!$D$197:$D$235,[1]基础状态预期!J$197:J$235,$C89)),0)</f>
        <v>6</v>
      </c>
      <c r="J89" s="32">
        <f>IFERROR(IF(求节点([1]基础状态预期!$D$197:$D$235,[1]基础状态预期!K$197:K$235,$C89)&lt;=0,0,求节点([1]基础状态预期!$D$197:$D$235,[1]基础状态预期!K$197:K$235,$C89)),0)</f>
        <v>0</v>
      </c>
      <c r="K89" s="32">
        <f>IFERROR(IF(求节点([1]基础状态预期!$D$197:$D$235,[1]基础状态预期!L$197:L$235,$C89)&lt;=0,0,求节点([1]基础状态预期!$D$197:$D$235,[1]基础状态预期!L$197:L$235,$C89)),0)</f>
        <v>0</v>
      </c>
      <c r="L89" s="32">
        <f>IFERROR(IF(求节点([1]基础状态预期!$D$197:$D$235,[1]基础状态预期!M$197:M$235,$C89)&lt;=0,0,求节点([1]基础状态预期!$D$197:$D$235,[1]基础状态预期!M$197:M$235,$C89)),0)</f>
        <v>0</v>
      </c>
      <c r="M89" s="32">
        <f>IFERROR(IF(求节点([1]基础状态预期!$D$197:$D$235,[1]基础状态预期!N$197:N$235,$C89)&lt;=0,0,求节点([1]基础状态预期!$D$197:$D$235,[1]基础状态预期!N$197:N$235,$C89)),0)</f>
        <v>0</v>
      </c>
      <c r="N89" s="32">
        <f>IFERROR(IF(求节点([1]基础状态预期!$D$197:$D$235,[1]基础状态预期!O$197:O$235,$C89)&lt;=0,0,求节点([1]基础状态预期!$D$197:$D$235,[1]基础状态预期!O$197:O$235,$C89)),0)</f>
        <v>8</v>
      </c>
      <c r="O89" s="14">
        <f t="shared" si="29"/>
        <v>0</v>
      </c>
      <c r="P89" s="14">
        <f t="shared" si="30"/>
        <v>6</v>
      </c>
      <c r="Q89" s="14">
        <f t="shared" si="31"/>
        <v>10</v>
      </c>
      <c r="R89" s="14">
        <f t="shared" si="32"/>
        <v>22</v>
      </c>
      <c r="S89" s="14">
        <f t="shared" si="33"/>
        <v>106</v>
      </c>
      <c r="T89" s="32">
        <f>IFERROR(IF(求节点([1]基础状态预期!$D$197:$D$235,[1]基础状态预期!P$197:P$235,$C89)&lt;=0,0,求节点([1]基础状态预期!$D$197:$D$235,[1]基础状态预期!P$197:P$235,$C89)),0)</f>
        <v>0</v>
      </c>
      <c r="U89" s="32">
        <f>IFERROR(IF(求节点([1]基础状态预期!$D$197:$D$235,[1]基础状态预期!Q$197:Q$235,$C89)&lt;=0,0,求节点([1]基础状态预期!$D$197:$D$235,[1]基础状态预期!Q$197:Q$235,$C89)),0)</f>
        <v>0</v>
      </c>
      <c r="V89" s="32">
        <f>IFERROR(IF(求节点([1]基础状态预期!$D$197:$D$235,[1]基础状态预期!R$197:R$235,$C89)&lt;=0,0,求节点([1]基础状态预期!$D$197:$D$235,[1]基础状态预期!R$197:R$235,$C89)),0)</f>
        <v>0</v>
      </c>
      <c r="W89" s="32">
        <f>IFERROR(IF(求节点([1]基础状态预期!$D$197:$D$235,[1]基础状态预期!S$197:S$235,$C89)&lt;=0,0,求节点([1]基础状态预期!$D$197:$D$235,[1]基础状态预期!S$197:S$235,$C89)),0)</f>
        <v>3.3599999999999994</v>
      </c>
      <c r="X89" s="32">
        <f>IFERROR(IF(求节点([1]基础状态预期!$D$197:$D$235,[1]基础状态预期!T$197:T$235,$C89)&lt;=0,0,求节点([1]基础状态预期!$D$197:$D$235,[1]基础状态预期!T$197:T$235,$C89)),0)</f>
        <v>3.36</v>
      </c>
      <c r="Y89" s="32">
        <f>IFERROR(IF(求节点([1]基础状态预期!$D$197:$D$235,[1]基础状态预期!U$197:U$235,$C89)&lt;=0,0,求节点([1]基础状态预期!$D$197:$D$235,[1]基础状态预期!U$197:U$235,$C89)),0)</f>
        <v>0</v>
      </c>
      <c r="Z89" s="32">
        <f>IFERROR(IF(求节点([1]基础状态预期!$D$197:$D$235,[1]基础状态预期!V$197:V$235,$C89)&lt;=0,0,求节点([1]基础状态预期!$D$197:$D$235,[1]基础状态预期!V$197:V$235,$C89)),0)</f>
        <v>0</v>
      </c>
      <c r="AA89" s="32">
        <f>IFERROR(IF(求节点([1]基础状态预期!$D$197:$D$235,[1]基础状态预期!W$197:W$235,$C89)&lt;=0,0,求节点([1]基础状态预期!$D$197:$D$235,[1]基础状态预期!W$197:W$235,$C89)),0)</f>
        <v>0</v>
      </c>
      <c r="AB89" s="32">
        <f>IFERROR(IF(求节点([1]基础状态预期!$D$197:$D$235,[1]基础状态预期!X$197:X$235,$C89)&lt;=0,0,求节点([1]基础状态预期!$D$197:$D$235,[1]基础状态预期!X$197:X$235,$C89)),0)</f>
        <v>168</v>
      </c>
      <c r="AC89" s="32">
        <f>IFERROR(IF(求节点([1]基础状态预期!$D$197:$D$235,[1]基础状态预期!Y$197:Y$235,$C89)&lt;=0,0,求节点([1]基础状态预期!$D$197:$D$235,[1]基础状态预期!Y$197:Y$235,$C89)),0)</f>
        <v>168</v>
      </c>
      <c r="AD89" s="32">
        <f>IFERROR(IF(求节点([1]基础状态预期!$D$197:$D$235,[1]基础状态预期!Z$197:Z$235,$C89)&lt;=0,0,求节点([1]基础状态预期!$D$197:$D$235,[1]基础状态预期!Z$197:Z$235,$C89)),0)</f>
        <v>0</v>
      </c>
      <c r="AE89" s="32">
        <f>IFERROR(IF(求节点([1]基础状态预期!$D$197:$D$235,[1]基础状态预期!AA$197:AA$235,$C89)&lt;=0,0,求节点([1]基础状态预期!$D$197:$D$235,[1]基础状态预期!AA$197:AA$235,$C89)),0)</f>
        <v>0</v>
      </c>
      <c r="AF89" s="32">
        <f>IFERROR(IF(求节点([1]基础状态预期!$D$197:$D$235,[1]基础状态预期!AB$197:AB$235,$C89)&lt;=0,0,求节点([1]基础状态预期!$D$197:$D$235,[1]基础状态预期!AB$197:AB$235,$C89)),0)</f>
        <v>0</v>
      </c>
      <c r="AG89" s="32">
        <f>IFERROR(IF(求节点([1]基础状态预期!$D$197:$D$235,[1]基础状态预期!AC$197:AC$235,$C89)&lt;=0,0,求节点([1]基础状态预期!$D$197:$D$235,[1]基础状态预期!AC$197:AC$235,$C89)),0)</f>
        <v>2.8290727000134548</v>
      </c>
      <c r="AH89" s="32">
        <f>IFERROR(IF(求节点([1]基础状态预期!$D$197:$D$235,[1]基础状态预期!AD$197:AD$235,$C89)&lt;=0,0,求节点([1]基础状态预期!$D$197:$D$235,[1]基础状态预期!AD$197:AD$235,$C89)),0)</f>
        <v>2</v>
      </c>
      <c r="AI89" s="14">
        <f t="shared" si="34"/>
        <v>0</v>
      </c>
      <c r="AJ89" s="14">
        <f t="shared" si="34"/>
        <v>0</v>
      </c>
      <c r="AK89" s="14">
        <f t="shared" si="34"/>
        <v>0</v>
      </c>
      <c r="AL89" s="14">
        <f t="shared" si="34"/>
        <v>30</v>
      </c>
      <c r="AM89" s="14">
        <f t="shared" si="34"/>
        <v>80</v>
      </c>
      <c r="AN89" s="14">
        <v>0</v>
      </c>
      <c r="AO89" s="14">
        <f>IFERROR(IF(求节点([1]各r阵容卡情况!$F$103:$F$119,[1]各r阵容卡情况!G$103:G$119,$C89)&lt;=0,0,求节点([1]各r阵容卡情况!$F$103:$F$119,[1]各r阵容卡情况!G$103:G$119,$C89)),0)</f>
        <v>0</v>
      </c>
      <c r="AP89" s="14">
        <f>IFERROR(IF(求节点([1]各r阵容卡情况!$F$103:$F$119,[1]各r阵容卡情况!H$103:H$119,$C89)&lt;=0,0,求节点([1]各r阵容卡情况!$F$103:$F$119,[1]各r阵容卡情况!H$103:H$119,$C89)),0)</f>
        <v>0</v>
      </c>
      <c r="AQ89" s="14">
        <f>IFERROR(IF(求节点([1]各r阵容卡情况!$F$103:$F$119,[1]各r阵容卡情况!I$103:I$119,$C89)&lt;=0,0,求节点([1]各r阵容卡情况!$F$103:$F$119,[1]各r阵容卡情况!I$103:I$119,$C89)),0)</f>
        <v>24</v>
      </c>
      <c r="AR89" s="14">
        <f>IFERROR(IF(求节点([1]各r阵容卡情况!$F$103:$F$119,[1]各r阵容卡情况!J$103:J$119,$C89)&lt;=0,0,求节点([1]各r阵容卡情况!$F$103:$F$119,[1]各r阵容卡情况!J$103:J$119,$C89)),0)</f>
        <v>0</v>
      </c>
      <c r="AS89" s="14">
        <v>0</v>
      </c>
      <c r="AT89" s="14">
        <f>IFERROR(IF(求节点([1]各r阵容卡情况!$F$103:$F$119,[1]各r阵容卡情况!K$103:K$119,$C89)&lt;=0,0,求节点([1]各r阵容卡情况!$F$103:$F$119,[1]各r阵容卡情况!K$103:K$119,$C89)),0)</f>
        <v>3</v>
      </c>
      <c r="AU89" s="14">
        <f>IFERROR(IF(求节点([1]各r阵容卡情况!$F$103:$F$119,[1]各r阵容卡情况!L$103:L$119,$C89)&lt;=0,0,求节点([1]各r阵容卡情况!$F$103:$F$119,[1]各r阵容卡情况!L$103:L$119,$C89)),0)</f>
        <v>6</v>
      </c>
      <c r="AV89" s="14">
        <f>IFERROR(IF(求节点([1]各r阵容卡情况!$F$103:$F$119,[1]各r阵容卡情况!M$103:M$119,$C89)&lt;=0,0,求节点([1]各r阵容卡情况!$F$103:$F$119,[1]各r阵容卡情况!M$103:M$119,$C89)),0)</f>
        <v>8</v>
      </c>
      <c r="AW89" s="14">
        <f>IFERROR(IF(求节点([1]各r阵容卡情况!$F$103:$F$119,[1]各r阵容卡情况!N$103:N$119,$C89)&lt;=0,0,求节点([1]各r阵容卡情况!$F$103:$F$119,[1]各r阵容卡情况!N$103:N$119,$C89)),0)</f>
        <v>7.9123271148790355</v>
      </c>
      <c r="AX89" s="14">
        <f t="shared" si="35"/>
        <v>0</v>
      </c>
      <c r="AY89" s="14">
        <f t="shared" si="35"/>
        <v>15</v>
      </c>
      <c r="AZ89" s="14">
        <f t="shared" si="35"/>
        <v>40</v>
      </c>
      <c r="BA89" s="14">
        <f t="shared" si="35"/>
        <v>72</v>
      </c>
      <c r="BB89" s="14">
        <f t="shared" si="35"/>
        <v>106</v>
      </c>
      <c r="BC89" s="14">
        <v>0</v>
      </c>
      <c r="BD89" s="14">
        <f>IFERROR(IF(求节点([1]各r阵容卡情况!$F$103:$F$119,[1]各r阵容卡情况!S$103:S$119,$C89)&lt;=0,0,求节点([1]各r阵容卡情况!$F$103:$F$119,[1]各r阵容卡情况!S$103:S$119,$C89)),0)</f>
        <v>3.3269748165594399</v>
      </c>
      <c r="BE89" s="14">
        <f>IFERROR(IF(求节点([1]各r阵容卡情况!$F$103:$F$119,[1]各r阵容卡情况!T$103:T$119,$C89)&lt;=0,0,求节点([1]各r阵容卡情况!$F$103:$F$119,[1]各r阵容卡情况!T$103:T$119,$C89)),0)</f>
        <v>3.3269748165594399</v>
      </c>
      <c r="BF89" s="14">
        <f>IFERROR(IF(求节点([1]各r阵容卡情况!$F$103:$F$119,[1]各r阵容卡情况!U$103:U$119,$C89)&lt;=0,0,求节点([1]各r阵容卡情况!$F$103:$F$119,[1]各r阵容卡情况!U$103:U$119,$C89)),0)</f>
        <v>3.3269748165594399</v>
      </c>
      <c r="BG89" s="14">
        <f>IFERROR(IF(求节点([1]各r阵容卡情况!$F$103:$F$119,[1]各r阵容卡情况!V$103:V$119,$C89)&lt;=0,0,求节点([1]各r阵容卡情况!$F$103:$F$119,[1]各r阵容卡情况!V$103:V$119,$C89)),0)</f>
        <v>3.3269748165594399</v>
      </c>
      <c r="BH89" s="14">
        <f t="shared" si="38"/>
        <v>10</v>
      </c>
      <c r="BI89" s="14">
        <f t="shared" si="38"/>
        <v>10</v>
      </c>
      <c r="BJ89" s="14">
        <f t="shared" si="39"/>
        <v>60</v>
      </c>
      <c r="BK89" s="14">
        <f t="shared" si="40"/>
        <v>80</v>
      </c>
      <c r="BL89" s="14">
        <f t="shared" si="40"/>
        <v>80</v>
      </c>
      <c r="BM89" s="14">
        <v>0</v>
      </c>
      <c r="BN89" s="14">
        <f>IFERROR(IF(求节点([1]各r阵容卡情况!$F$103:$F$119,[1]各r阵容卡情况!AA$103:AA$119,$C89)&lt;=0,0,求节点([1]各r阵容卡情况!$F$103:$F$119,[1]各r阵容卡情况!AA$103:AA$119,$C89)),0)</f>
        <v>0</v>
      </c>
      <c r="BO89" s="14">
        <f>IFERROR(IF(求节点([1]各r阵容卡情况!$F$103:$F$119,[1]各r阵容卡情况!AB$103:AB$119,$C89)&lt;=0,0,求节点([1]各r阵容卡情况!$F$103:$F$119,[1]各r阵容卡情况!AB$103:AB$119,$C89)),0)</f>
        <v>2</v>
      </c>
      <c r="BP89" s="14">
        <f>IFERROR(IF(求节点([1]各r阵容卡情况!$F$103:$F$119,[1]各r阵容卡情况!AC$103:AC$119,$C89)&lt;=0,0,求节点([1]各r阵容卡情况!$F$103:$F$119,[1]各r阵容卡情况!AC$103:AC$119,$C89)),0)</f>
        <v>2</v>
      </c>
      <c r="BQ89" s="14">
        <f>IFERROR(IF(求节点([1]各r阵容卡情况!$F$103:$F$119,[1]各r阵容卡情况!AD$103:AD$119,$C89)&lt;=0,0,求节点([1]各r阵容卡情况!$F$103:$F$119,[1]各r阵容卡情况!AD$103:AD$119,$C89)),0)</f>
        <v>2</v>
      </c>
      <c r="BR89" s="14">
        <f t="shared" si="36"/>
        <v>0</v>
      </c>
      <c r="BS89" s="14">
        <f t="shared" si="36"/>
        <v>0</v>
      </c>
      <c r="BT89" s="14">
        <f t="shared" si="36"/>
        <v>4</v>
      </c>
      <c r="BU89" s="14">
        <f t="shared" si="36"/>
        <v>30</v>
      </c>
      <c r="BV89" s="14">
        <f t="shared" si="36"/>
        <v>80</v>
      </c>
      <c r="CH89" s="27">
        <f t="shared" si="37"/>
        <v>0</v>
      </c>
      <c r="CI89" s="27">
        <f t="shared" si="37"/>
        <v>0</v>
      </c>
      <c r="CJ89" s="27">
        <f t="shared" si="37"/>
        <v>0</v>
      </c>
      <c r="CK89" s="27">
        <f t="shared" si="37"/>
        <v>24</v>
      </c>
      <c r="CL89" s="27">
        <f t="shared" si="37"/>
        <v>0</v>
      </c>
    </row>
    <row r="90" spans="3:90" x14ac:dyDescent="0.15">
      <c r="C90" s="14">
        <v>85</v>
      </c>
      <c r="D90" s="14">
        <v>30</v>
      </c>
      <c r="E90" s="32">
        <f>IFERROR(IF(求节点([1]基础状态预期!$D$197:$D$235,[1]基础状态预期!F$197:F$235,$C90)&lt;=0,0,求节点([1]基础状态预期!$D$197:$D$235,[1]基础状态预期!F$197:F$235,$C90)),0)</f>
        <v>0</v>
      </c>
      <c r="F90" s="32">
        <f>IFERROR(IF(求节点([1]基础状态预期!$D$197:$D$235,[1]基础状态预期!G$197:G$235,$C90)&lt;=0,0,求节点([1]基础状态预期!$D$197:$D$235,[1]基础状态预期!G$197:G$235,$C90)),0)</f>
        <v>0</v>
      </c>
      <c r="G90" s="32">
        <f>IFERROR(IF(求节点([1]基础状态预期!$D$197:$D$235,[1]基础状态预期!H$197:H$235,$C90)&lt;=0,0,求节点([1]基础状态预期!$D$197:$D$235,[1]基础状态预期!H$197:H$235,$C90)),0)</f>
        <v>0</v>
      </c>
      <c r="H90" s="32">
        <f>IFERROR(IF(求节点([1]基础状态预期!$D$197:$D$235,[1]基础状态预期!I$197:I$235,$C90)&lt;=0,0,求节点([1]基础状态预期!$D$197:$D$235,[1]基础状态预期!I$197:I$235,$C90)),0)</f>
        <v>0</v>
      </c>
      <c r="I90" s="32">
        <f>IFERROR(IF(求节点([1]基础状态预期!$D$197:$D$235,[1]基础状态预期!J$197:J$235,$C90)&lt;=0,0,求节点([1]基础状态预期!$D$197:$D$235,[1]基础状态预期!J$197:J$235,$C90)),0)</f>
        <v>6</v>
      </c>
      <c r="J90" s="32">
        <f>IFERROR(IF(求节点([1]基础状态预期!$D$197:$D$235,[1]基础状态预期!K$197:K$235,$C90)&lt;=0,0,求节点([1]基础状态预期!$D$197:$D$235,[1]基础状态预期!K$197:K$235,$C90)),0)</f>
        <v>0</v>
      </c>
      <c r="K90" s="32">
        <f>IFERROR(IF(求节点([1]基础状态预期!$D$197:$D$235,[1]基础状态预期!L$197:L$235,$C90)&lt;=0,0,求节点([1]基础状态预期!$D$197:$D$235,[1]基础状态预期!L$197:L$235,$C90)),0)</f>
        <v>0</v>
      </c>
      <c r="L90" s="32">
        <f>IFERROR(IF(求节点([1]基础状态预期!$D$197:$D$235,[1]基础状态预期!M$197:M$235,$C90)&lt;=0,0,求节点([1]基础状态预期!$D$197:$D$235,[1]基础状态预期!M$197:M$235,$C90)),0)</f>
        <v>0</v>
      </c>
      <c r="M90" s="32">
        <f>IFERROR(IF(求节点([1]基础状态预期!$D$197:$D$235,[1]基础状态预期!N$197:N$235,$C90)&lt;=0,0,求节点([1]基础状态预期!$D$197:$D$235,[1]基础状态预期!N$197:N$235,$C90)),0)</f>
        <v>0</v>
      </c>
      <c r="N90" s="32">
        <f>IFERROR(IF(求节点([1]基础状态预期!$D$197:$D$235,[1]基础状态预期!O$197:O$235,$C90)&lt;=0,0,求节点([1]基础状态预期!$D$197:$D$235,[1]基础状态预期!O$197:O$235,$C90)),0)</f>
        <v>8</v>
      </c>
      <c r="O90" s="14">
        <f t="shared" si="29"/>
        <v>0</v>
      </c>
      <c r="P90" s="14">
        <f t="shared" si="30"/>
        <v>6</v>
      </c>
      <c r="Q90" s="14">
        <f t="shared" si="31"/>
        <v>10</v>
      </c>
      <c r="R90" s="14">
        <f t="shared" si="32"/>
        <v>22</v>
      </c>
      <c r="S90" s="14">
        <f t="shared" si="33"/>
        <v>106</v>
      </c>
      <c r="T90" s="32">
        <f>IFERROR(IF(求节点([1]基础状态预期!$D$197:$D$235,[1]基础状态预期!P$197:P$235,$C90)&lt;=0,0,求节点([1]基础状态预期!$D$197:$D$235,[1]基础状态预期!P$197:P$235,$C90)),0)</f>
        <v>0</v>
      </c>
      <c r="U90" s="32">
        <f>IFERROR(IF(求节点([1]基础状态预期!$D$197:$D$235,[1]基础状态预期!Q$197:Q$235,$C90)&lt;=0,0,求节点([1]基础状态预期!$D$197:$D$235,[1]基础状态预期!Q$197:Q$235,$C90)),0)</f>
        <v>0</v>
      </c>
      <c r="V90" s="32">
        <f>IFERROR(IF(求节点([1]基础状态预期!$D$197:$D$235,[1]基础状态预期!R$197:R$235,$C90)&lt;=0,0,求节点([1]基础状态预期!$D$197:$D$235,[1]基础状态预期!R$197:R$235,$C90)),0)</f>
        <v>0</v>
      </c>
      <c r="W90" s="32">
        <f>IFERROR(IF(求节点([1]基础状态预期!$D$197:$D$235,[1]基础状态预期!S$197:S$235,$C90)&lt;=0,0,求节点([1]基础状态预期!$D$197:$D$235,[1]基础状态预期!S$197:S$235,$C90)),0)</f>
        <v>3.3999999999999995</v>
      </c>
      <c r="X90" s="32">
        <f>IFERROR(IF(求节点([1]基础状态预期!$D$197:$D$235,[1]基础状态预期!T$197:T$235,$C90)&lt;=0,0,求节点([1]基础状态预期!$D$197:$D$235,[1]基础状态预期!T$197:T$235,$C90)),0)</f>
        <v>3.4</v>
      </c>
      <c r="Y90" s="32">
        <f>IFERROR(IF(求节点([1]基础状态预期!$D$197:$D$235,[1]基础状态预期!U$197:U$235,$C90)&lt;=0,0,求节点([1]基础状态预期!$D$197:$D$235,[1]基础状态预期!U$197:U$235,$C90)),0)</f>
        <v>0</v>
      </c>
      <c r="Z90" s="32">
        <f>IFERROR(IF(求节点([1]基础状态预期!$D$197:$D$235,[1]基础状态预期!V$197:V$235,$C90)&lt;=0,0,求节点([1]基础状态预期!$D$197:$D$235,[1]基础状态预期!V$197:V$235,$C90)),0)</f>
        <v>0</v>
      </c>
      <c r="AA90" s="32">
        <f>IFERROR(IF(求节点([1]基础状态预期!$D$197:$D$235,[1]基础状态预期!W$197:W$235,$C90)&lt;=0,0,求节点([1]基础状态预期!$D$197:$D$235,[1]基础状态预期!W$197:W$235,$C90)),0)</f>
        <v>0</v>
      </c>
      <c r="AB90" s="32">
        <f>IFERROR(IF(求节点([1]基础状态预期!$D$197:$D$235,[1]基础状态预期!X$197:X$235,$C90)&lt;=0,0,求节点([1]基础状态预期!$D$197:$D$235,[1]基础状态预期!X$197:X$235,$C90)),0)</f>
        <v>170</v>
      </c>
      <c r="AC90" s="32">
        <f>IFERROR(IF(求节点([1]基础状态预期!$D$197:$D$235,[1]基础状态预期!Y$197:Y$235,$C90)&lt;=0,0,求节点([1]基础状态预期!$D$197:$D$235,[1]基础状态预期!Y$197:Y$235,$C90)),0)</f>
        <v>170</v>
      </c>
      <c r="AD90" s="32">
        <f>IFERROR(IF(求节点([1]基础状态预期!$D$197:$D$235,[1]基础状态预期!Z$197:Z$235,$C90)&lt;=0,0,求节点([1]基础状态预期!$D$197:$D$235,[1]基础状态预期!Z$197:Z$235,$C90)),0)</f>
        <v>0</v>
      </c>
      <c r="AE90" s="32">
        <f>IFERROR(IF(求节点([1]基础状态预期!$D$197:$D$235,[1]基础状态预期!AA$197:AA$235,$C90)&lt;=0,0,求节点([1]基础状态预期!$D$197:$D$235,[1]基础状态预期!AA$197:AA$235,$C90)),0)</f>
        <v>0</v>
      </c>
      <c r="AF90" s="32">
        <f>IFERROR(IF(求节点([1]基础状态预期!$D$197:$D$235,[1]基础状态预期!AB$197:AB$235,$C90)&lt;=0,0,求节点([1]基础状态预期!$D$197:$D$235,[1]基础状态预期!AB$197:AB$235,$C90)),0)</f>
        <v>0</v>
      </c>
      <c r="AG90" s="32">
        <f>IFERROR(IF(求节点([1]基础状态预期!$D$197:$D$235,[1]基础状态预期!AC$197:AC$235,$C90)&lt;=0,0,求节点([1]基础状态预期!$D$197:$D$235,[1]基础状态预期!AC$197:AC$235,$C90)),0)</f>
        <v>2.8627521369183766</v>
      </c>
      <c r="AH90" s="32">
        <f>IFERROR(IF(求节点([1]基础状态预期!$D$197:$D$235,[1]基础状态预期!AD$197:AD$235,$C90)&lt;=0,0,求节点([1]基础状态预期!$D$197:$D$235,[1]基础状态预期!AD$197:AD$235,$C90)),0)</f>
        <v>2</v>
      </c>
      <c r="AI90" s="14">
        <f t="shared" si="34"/>
        <v>0</v>
      </c>
      <c r="AJ90" s="14">
        <f t="shared" si="34"/>
        <v>0</v>
      </c>
      <c r="AK90" s="14">
        <f t="shared" si="34"/>
        <v>0</v>
      </c>
      <c r="AL90" s="14">
        <f t="shared" si="34"/>
        <v>30</v>
      </c>
      <c r="AM90" s="14">
        <f t="shared" si="34"/>
        <v>80</v>
      </c>
      <c r="AN90" s="14">
        <v>0</v>
      </c>
      <c r="AO90" s="14">
        <f>IFERROR(IF(求节点([1]各r阵容卡情况!$F$103:$F$119,[1]各r阵容卡情况!G$103:G$119,$C90)&lt;=0,0,求节点([1]各r阵容卡情况!$F$103:$F$119,[1]各r阵容卡情况!G$103:G$119,$C90)),0)</f>
        <v>0</v>
      </c>
      <c r="AP90" s="14">
        <f>IFERROR(IF(求节点([1]各r阵容卡情况!$F$103:$F$119,[1]各r阵容卡情况!H$103:H$119,$C90)&lt;=0,0,求节点([1]各r阵容卡情况!$F$103:$F$119,[1]各r阵容卡情况!H$103:H$119,$C90)),0)</f>
        <v>0</v>
      </c>
      <c r="AQ90" s="14">
        <f>IFERROR(IF(求节点([1]各r阵容卡情况!$F$103:$F$119,[1]各r阵容卡情况!I$103:I$119,$C90)&lt;=0,0,求节点([1]各r阵容卡情况!$F$103:$F$119,[1]各r阵容卡情况!I$103:I$119,$C90)),0)</f>
        <v>24</v>
      </c>
      <c r="AR90" s="14">
        <f>IFERROR(IF(求节点([1]各r阵容卡情况!$F$103:$F$119,[1]各r阵容卡情况!J$103:J$119,$C90)&lt;=0,0,求节点([1]各r阵容卡情况!$F$103:$F$119,[1]各r阵容卡情况!J$103:J$119,$C90)),0)</f>
        <v>0</v>
      </c>
      <c r="AS90" s="14">
        <v>0</v>
      </c>
      <c r="AT90" s="14">
        <f>IFERROR(IF(求节点([1]各r阵容卡情况!$F$103:$F$119,[1]各r阵容卡情况!K$103:K$119,$C90)&lt;=0,0,求节点([1]各r阵容卡情况!$F$103:$F$119,[1]各r阵容卡情况!K$103:K$119,$C90)),0)</f>
        <v>3</v>
      </c>
      <c r="AU90" s="14">
        <f>IFERROR(IF(求节点([1]各r阵容卡情况!$F$103:$F$119,[1]各r阵容卡情况!L$103:L$119,$C90)&lt;=0,0,求节点([1]各r阵容卡情况!$F$103:$F$119,[1]各r阵容卡情况!L$103:L$119,$C90)),0)</f>
        <v>6</v>
      </c>
      <c r="AV90" s="14">
        <f>IFERROR(IF(求节点([1]各r阵容卡情况!$F$103:$F$119,[1]各r阵容卡情况!M$103:M$119,$C90)&lt;=0,0,求节点([1]各r阵容卡情况!$F$103:$F$119,[1]各r阵容卡情况!M$103:M$119,$C90)),0)</f>
        <v>8</v>
      </c>
      <c r="AW90" s="14">
        <f>IFERROR(IF(求节点([1]各r阵容卡情况!$F$103:$F$119,[1]各r阵容卡情况!N$103:N$119,$C90)&lt;=0,0,求节点([1]各r阵容卡情况!$F$103:$F$119,[1]各r阵容卡情况!N$103:N$119,$C90)),0)</f>
        <v>7.913613046566752</v>
      </c>
      <c r="AX90" s="14">
        <f t="shared" si="35"/>
        <v>0</v>
      </c>
      <c r="AY90" s="14">
        <f t="shared" si="35"/>
        <v>15</v>
      </c>
      <c r="AZ90" s="14">
        <f t="shared" si="35"/>
        <v>40</v>
      </c>
      <c r="BA90" s="14">
        <f t="shared" si="35"/>
        <v>72</v>
      </c>
      <c r="BB90" s="14">
        <f t="shared" si="35"/>
        <v>106</v>
      </c>
      <c r="BC90" s="14">
        <v>0</v>
      </c>
      <c r="BD90" s="14">
        <f>IFERROR(IF(求节点([1]各r阵容卡情况!$F$103:$F$119,[1]各r阵容卡情况!S$103:S$119,$C90)&lt;=0,0,求节点([1]各r阵容卡情况!$F$103:$F$119,[1]各r阵容卡情况!S$103:S$119,$C90)),0)</f>
        <v>3.3515137158413029</v>
      </c>
      <c r="BE90" s="14">
        <f>IFERROR(IF(求节点([1]各r阵容卡情况!$F$103:$F$119,[1]各r阵容卡情况!T$103:T$119,$C90)&lt;=0,0,求节点([1]各r阵容卡情况!$F$103:$F$119,[1]各r阵容卡情况!T$103:T$119,$C90)),0)</f>
        <v>3.3515137158413029</v>
      </c>
      <c r="BF90" s="14">
        <f>IFERROR(IF(求节点([1]各r阵容卡情况!$F$103:$F$119,[1]各r阵容卡情况!U$103:U$119,$C90)&lt;=0,0,求节点([1]各r阵容卡情况!$F$103:$F$119,[1]各r阵容卡情况!U$103:U$119,$C90)),0)</f>
        <v>3.3515137158413029</v>
      </c>
      <c r="BG90" s="14">
        <f>IFERROR(IF(求节点([1]各r阵容卡情况!$F$103:$F$119,[1]各r阵容卡情况!V$103:V$119,$C90)&lt;=0,0,求节点([1]各r阵容卡情况!$F$103:$F$119,[1]各r阵容卡情况!V$103:V$119,$C90)),0)</f>
        <v>3.3515137158413029</v>
      </c>
      <c r="BH90" s="14">
        <f t="shared" si="38"/>
        <v>10</v>
      </c>
      <c r="BI90" s="14">
        <f t="shared" si="38"/>
        <v>10</v>
      </c>
      <c r="BJ90" s="14">
        <f t="shared" si="39"/>
        <v>60</v>
      </c>
      <c r="BK90" s="14">
        <f t="shared" si="40"/>
        <v>80</v>
      </c>
      <c r="BL90" s="14">
        <f t="shared" si="40"/>
        <v>80</v>
      </c>
      <c r="BM90" s="14">
        <v>0</v>
      </c>
      <c r="BN90" s="14">
        <f>IFERROR(IF(求节点([1]各r阵容卡情况!$F$103:$F$119,[1]各r阵容卡情况!AA$103:AA$119,$C90)&lt;=0,0,求节点([1]各r阵容卡情况!$F$103:$F$119,[1]各r阵容卡情况!AA$103:AA$119,$C90)),0)</f>
        <v>0</v>
      </c>
      <c r="BO90" s="14">
        <f>IFERROR(IF(求节点([1]各r阵容卡情况!$F$103:$F$119,[1]各r阵容卡情况!AB$103:AB$119,$C90)&lt;=0,0,求节点([1]各r阵容卡情况!$F$103:$F$119,[1]各r阵容卡情况!AB$103:AB$119,$C90)),0)</f>
        <v>2</v>
      </c>
      <c r="BP90" s="14">
        <f>IFERROR(IF(求节点([1]各r阵容卡情况!$F$103:$F$119,[1]各r阵容卡情况!AC$103:AC$119,$C90)&lt;=0,0,求节点([1]各r阵容卡情况!$F$103:$F$119,[1]各r阵容卡情况!AC$103:AC$119,$C90)),0)</f>
        <v>2</v>
      </c>
      <c r="BQ90" s="14">
        <f>IFERROR(IF(求节点([1]各r阵容卡情况!$F$103:$F$119,[1]各r阵容卡情况!AD$103:AD$119,$C90)&lt;=0,0,求节点([1]各r阵容卡情况!$F$103:$F$119,[1]各r阵容卡情况!AD$103:AD$119,$C90)),0)</f>
        <v>2</v>
      </c>
      <c r="BR90" s="14">
        <f t="shared" si="36"/>
        <v>0</v>
      </c>
      <c r="BS90" s="14">
        <f t="shared" si="36"/>
        <v>0</v>
      </c>
      <c r="BT90" s="14">
        <f t="shared" si="36"/>
        <v>4</v>
      </c>
      <c r="BU90" s="14">
        <f t="shared" si="36"/>
        <v>30</v>
      </c>
      <c r="BV90" s="14">
        <f t="shared" si="36"/>
        <v>80</v>
      </c>
      <c r="CH90" s="27">
        <f t="shared" si="37"/>
        <v>0</v>
      </c>
      <c r="CI90" s="27">
        <f t="shared" si="37"/>
        <v>0</v>
      </c>
      <c r="CJ90" s="27">
        <f t="shared" si="37"/>
        <v>0</v>
      </c>
      <c r="CK90" s="27">
        <f t="shared" si="37"/>
        <v>24</v>
      </c>
      <c r="CL90" s="27">
        <f t="shared" si="37"/>
        <v>0</v>
      </c>
    </row>
    <row r="91" spans="3:90" x14ac:dyDescent="0.15">
      <c r="C91" s="14">
        <v>86</v>
      </c>
      <c r="D91" s="14">
        <v>30</v>
      </c>
      <c r="E91" s="32">
        <f>IFERROR(IF(求节点([1]基础状态预期!$D$197:$D$235,[1]基础状态预期!F$197:F$235,$C91)&lt;=0,0,求节点([1]基础状态预期!$D$197:$D$235,[1]基础状态预期!F$197:F$235,$C91)),0)</f>
        <v>0</v>
      </c>
      <c r="F91" s="32">
        <f>IFERROR(IF(求节点([1]基础状态预期!$D$197:$D$235,[1]基础状态预期!G$197:G$235,$C91)&lt;=0,0,求节点([1]基础状态预期!$D$197:$D$235,[1]基础状态预期!G$197:G$235,$C91)),0)</f>
        <v>0</v>
      </c>
      <c r="G91" s="32">
        <f>IFERROR(IF(求节点([1]基础状态预期!$D$197:$D$235,[1]基础状态预期!H$197:H$235,$C91)&lt;=0,0,求节点([1]基础状态预期!$D$197:$D$235,[1]基础状态预期!H$197:H$235,$C91)),0)</f>
        <v>0</v>
      </c>
      <c r="H91" s="32">
        <f>IFERROR(IF(求节点([1]基础状态预期!$D$197:$D$235,[1]基础状态预期!I$197:I$235,$C91)&lt;=0,0,求节点([1]基础状态预期!$D$197:$D$235,[1]基础状态预期!I$197:I$235,$C91)),0)</f>
        <v>0</v>
      </c>
      <c r="I91" s="32">
        <f>IFERROR(IF(求节点([1]基础状态预期!$D$197:$D$235,[1]基础状态预期!J$197:J$235,$C91)&lt;=0,0,求节点([1]基础状态预期!$D$197:$D$235,[1]基础状态预期!J$197:J$235,$C91)),0)</f>
        <v>6</v>
      </c>
      <c r="J91" s="32">
        <f>IFERROR(IF(求节点([1]基础状态预期!$D$197:$D$235,[1]基础状态预期!K$197:K$235,$C91)&lt;=0,0,求节点([1]基础状态预期!$D$197:$D$235,[1]基础状态预期!K$197:K$235,$C91)),0)</f>
        <v>0</v>
      </c>
      <c r="K91" s="32">
        <f>IFERROR(IF(求节点([1]基础状态预期!$D$197:$D$235,[1]基础状态预期!L$197:L$235,$C91)&lt;=0,0,求节点([1]基础状态预期!$D$197:$D$235,[1]基础状态预期!L$197:L$235,$C91)),0)</f>
        <v>0</v>
      </c>
      <c r="L91" s="32">
        <f>IFERROR(IF(求节点([1]基础状态预期!$D$197:$D$235,[1]基础状态预期!M$197:M$235,$C91)&lt;=0,0,求节点([1]基础状态预期!$D$197:$D$235,[1]基础状态预期!M$197:M$235,$C91)),0)</f>
        <v>0</v>
      </c>
      <c r="M91" s="32">
        <f>IFERROR(IF(求节点([1]基础状态预期!$D$197:$D$235,[1]基础状态预期!N$197:N$235,$C91)&lt;=0,0,求节点([1]基础状态预期!$D$197:$D$235,[1]基础状态预期!N$197:N$235,$C91)),0)</f>
        <v>0</v>
      </c>
      <c r="N91" s="32">
        <f>IFERROR(IF(求节点([1]基础状态预期!$D$197:$D$235,[1]基础状态预期!O$197:O$235,$C91)&lt;=0,0,求节点([1]基础状态预期!$D$197:$D$235,[1]基础状态预期!O$197:O$235,$C91)),0)</f>
        <v>8</v>
      </c>
      <c r="O91" s="14">
        <f t="shared" si="29"/>
        <v>0</v>
      </c>
      <c r="P91" s="14">
        <f t="shared" si="30"/>
        <v>6</v>
      </c>
      <c r="Q91" s="14">
        <f t="shared" si="31"/>
        <v>10</v>
      </c>
      <c r="R91" s="14">
        <f t="shared" si="32"/>
        <v>22</v>
      </c>
      <c r="S91" s="14">
        <f t="shared" si="33"/>
        <v>106</v>
      </c>
      <c r="T91" s="32">
        <f>IFERROR(IF(求节点([1]基础状态预期!$D$197:$D$235,[1]基础状态预期!P$197:P$235,$C91)&lt;=0,0,求节点([1]基础状态预期!$D$197:$D$235,[1]基础状态预期!P$197:P$235,$C91)),0)</f>
        <v>0</v>
      </c>
      <c r="U91" s="32">
        <f>IFERROR(IF(求节点([1]基础状态预期!$D$197:$D$235,[1]基础状态预期!Q$197:Q$235,$C91)&lt;=0,0,求节点([1]基础状态预期!$D$197:$D$235,[1]基础状态预期!Q$197:Q$235,$C91)),0)</f>
        <v>0</v>
      </c>
      <c r="V91" s="32">
        <f>IFERROR(IF(求节点([1]基础状态预期!$D$197:$D$235,[1]基础状态预期!R$197:R$235,$C91)&lt;=0,0,求节点([1]基础状态预期!$D$197:$D$235,[1]基础状态预期!R$197:R$235,$C91)),0)</f>
        <v>0</v>
      </c>
      <c r="W91" s="32">
        <f>IFERROR(IF(求节点([1]基础状态预期!$D$197:$D$235,[1]基础状态预期!S$197:S$235,$C91)&lt;=0,0,求节点([1]基础状态预期!$D$197:$D$235,[1]基础状态预期!S$197:S$235,$C91)),0)</f>
        <v>3.4399999999999995</v>
      </c>
      <c r="X91" s="32">
        <f>IFERROR(IF(求节点([1]基础状态预期!$D$197:$D$235,[1]基础状态预期!T$197:T$235,$C91)&lt;=0,0,求节点([1]基础状态预期!$D$197:$D$235,[1]基础状态预期!T$197:T$235,$C91)),0)</f>
        <v>3.44</v>
      </c>
      <c r="Y91" s="32">
        <f>IFERROR(IF(求节点([1]基础状态预期!$D$197:$D$235,[1]基础状态预期!U$197:U$235,$C91)&lt;=0,0,求节点([1]基础状态预期!$D$197:$D$235,[1]基础状态预期!U$197:U$235,$C91)),0)</f>
        <v>0</v>
      </c>
      <c r="Z91" s="32">
        <f>IFERROR(IF(求节点([1]基础状态预期!$D$197:$D$235,[1]基础状态预期!V$197:V$235,$C91)&lt;=0,0,求节点([1]基础状态预期!$D$197:$D$235,[1]基础状态预期!V$197:V$235,$C91)),0)</f>
        <v>0</v>
      </c>
      <c r="AA91" s="32">
        <f>IFERROR(IF(求节点([1]基础状态预期!$D$197:$D$235,[1]基础状态预期!W$197:W$235,$C91)&lt;=0,0,求节点([1]基础状态预期!$D$197:$D$235,[1]基础状态预期!W$197:W$235,$C91)),0)</f>
        <v>0</v>
      </c>
      <c r="AB91" s="32">
        <f>IFERROR(IF(求节点([1]基础状态预期!$D$197:$D$235,[1]基础状态预期!X$197:X$235,$C91)&lt;=0,0,求节点([1]基础状态预期!$D$197:$D$235,[1]基础状态预期!X$197:X$235,$C91)),0)</f>
        <v>172</v>
      </c>
      <c r="AC91" s="32">
        <f>IFERROR(IF(求节点([1]基础状态预期!$D$197:$D$235,[1]基础状态预期!Y$197:Y$235,$C91)&lt;=0,0,求节点([1]基础状态预期!$D$197:$D$235,[1]基础状态预期!Y$197:Y$235,$C91)),0)</f>
        <v>172</v>
      </c>
      <c r="AD91" s="32">
        <f>IFERROR(IF(求节点([1]基础状态预期!$D$197:$D$235,[1]基础状态预期!Z$197:Z$235,$C91)&lt;=0,0,求节点([1]基础状态预期!$D$197:$D$235,[1]基础状态预期!Z$197:Z$235,$C91)),0)</f>
        <v>0</v>
      </c>
      <c r="AE91" s="32">
        <f>IFERROR(IF(求节点([1]基础状态预期!$D$197:$D$235,[1]基础状态预期!AA$197:AA$235,$C91)&lt;=0,0,求节点([1]基础状态预期!$D$197:$D$235,[1]基础状态预期!AA$197:AA$235,$C91)),0)</f>
        <v>0</v>
      </c>
      <c r="AF91" s="32">
        <f>IFERROR(IF(求节点([1]基础状态预期!$D$197:$D$235,[1]基础状态预期!AB$197:AB$235,$C91)&lt;=0,0,求节点([1]基础状态预期!$D$197:$D$235,[1]基础状态预期!AB$197:AB$235,$C91)),0)</f>
        <v>0</v>
      </c>
      <c r="AG91" s="32">
        <f>IFERROR(IF(求节点([1]基础状态预期!$D$197:$D$235,[1]基础状态预期!AC$197:AC$235,$C91)&lt;=0,0,求节点([1]基础状态预期!$D$197:$D$235,[1]基础状态预期!AC$197:AC$235,$C91)),0)</f>
        <v>2.8964315738232989</v>
      </c>
      <c r="AH91" s="32">
        <f>IFERROR(IF(求节点([1]基础状态预期!$D$197:$D$235,[1]基础状态预期!AD$197:AD$235,$C91)&lt;=0,0,求节点([1]基础状态预期!$D$197:$D$235,[1]基础状态预期!AD$197:AD$235,$C91)),0)</f>
        <v>2</v>
      </c>
      <c r="AI91" s="14">
        <f t="shared" si="34"/>
        <v>0</v>
      </c>
      <c r="AJ91" s="14">
        <f t="shared" si="34"/>
        <v>0</v>
      </c>
      <c r="AK91" s="14">
        <f t="shared" si="34"/>
        <v>0</v>
      </c>
      <c r="AL91" s="14">
        <f t="shared" si="34"/>
        <v>30</v>
      </c>
      <c r="AM91" s="14">
        <f t="shared" si="34"/>
        <v>80</v>
      </c>
      <c r="AN91" s="14">
        <v>0</v>
      </c>
      <c r="AO91" s="14">
        <f>IFERROR(IF(求节点([1]各r阵容卡情况!$F$103:$F$119,[1]各r阵容卡情况!G$103:G$119,$C91)&lt;=0,0,求节点([1]各r阵容卡情况!$F$103:$F$119,[1]各r阵容卡情况!G$103:G$119,$C91)),0)</f>
        <v>0</v>
      </c>
      <c r="AP91" s="14">
        <f>IFERROR(IF(求节点([1]各r阵容卡情况!$F$103:$F$119,[1]各r阵容卡情况!H$103:H$119,$C91)&lt;=0,0,求节点([1]各r阵容卡情况!$F$103:$F$119,[1]各r阵容卡情况!H$103:H$119,$C91)),0)</f>
        <v>0</v>
      </c>
      <c r="AQ91" s="14">
        <f>IFERROR(IF(求节点([1]各r阵容卡情况!$F$103:$F$119,[1]各r阵容卡情况!I$103:I$119,$C91)&lt;=0,0,求节点([1]各r阵容卡情况!$F$103:$F$119,[1]各r阵容卡情况!I$103:I$119,$C91)),0)</f>
        <v>24</v>
      </c>
      <c r="AR91" s="14">
        <f>IFERROR(IF(求节点([1]各r阵容卡情况!$F$103:$F$119,[1]各r阵容卡情况!J$103:J$119,$C91)&lt;=0,0,求节点([1]各r阵容卡情况!$F$103:$F$119,[1]各r阵容卡情况!J$103:J$119,$C91)),0)</f>
        <v>0</v>
      </c>
      <c r="AS91" s="14">
        <v>0</v>
      </c>
      <c r="AT91" s="14">
        <f>IFERROR(IF(求节点([1]各r阵容卡情况!$F$103:$F$119,[1]各r阵容卡情况!K$103:K$119,$C91)&lt;=0,0,求节点([1]各r阵容卡情况!$F$103:$F$119,[1]各r阵容卡情况!K$103:K$119,$C91)),0)</f>
        <v>3</v>
      </c>
      <c r="AU91" s="14">
        <f>IFERROR(IF(求节点([1]各r阵容卡情况!$F$103:$F$119,[1]各r阵容卡情况!L$103:L$119,$C91)&lt;=0,0,求节点([1]各r阵容卡情况!$F$103:$F$119,[1]各r阵容卡情况!L$103:L$119,$C91)),0)</f>
        <v>6</v>
      </c>
      <c r="AV91" s="14">
        <f>IFERROR(IF(求节点([1]各r阵容卡情况!$F$103:$F$119,[1]各r阵容卡情况!M$103:M$119,$C91)&lt;=0,0,求节点([1]各r阵容卡情况!$F$103:$F$119,[1]各r阵容卡情况!M$103:M$119,$C91)),0)</f>
        <v>8</v>
      </c>
      <c r="AW91" s="14">
        <f>IFERROR(IF(求节点([1]各r阵容卡情况!$F$103:$F$119,[1]各r阵容卡情况!N$103:N$119,$C91)&lt;=0,0,求节点([1]各r阵容卡情况!$F$103:$F$119,[1]各r阵容卡情况!N$103:N$119,$C91)),0)</f>
        <v>7.9148989782544685</v>
      </c>
      <c r="AX91" s="14">
        <f t="shared" si="35"/>
        <v>0</v>
      </c>
      <c r="AY91" s="14">
        <f t="shared" si="35"/>
        <v>15</v>
      </c>
      <c r="AZ91" s="14">
        <f t="shared" si="35"/>
        <v>40</v>
      </c>
      <c r="BA91" s="14">
        <f t="shared" si="35"/>
        <v>72</v>
      </c>
      <c r="BB91" s="14">
        <f t="shared" si="35"/>
        <v>106</v>
      </c>
      <c r="BC91" s="14">
        <v>0</v>
      </c>
      <c r="BD91" s="14">
        <f>IFERROR(IF(求节点([1]各r阵容卡情况!$F$103:$F$119,[1]各r阵容卡情况!S$103:S$119,$C91)&lt;=0,0,求节点([1]各r阵容卡情况!$F$103:$F$119,[1]各r阵容卡情况!S$103:S$119,$C91)),0)</f>
        <v>3.3760526151231653</v>
      </c>
      <c r="BE91" s="14">
        <f>IFERROR(IF(求节点([1]各r阵容卡情况!$F$103:$F$119,[1]各r阵容卡情况!T$103:T$119,$C91)&lt;=0,0,求节点([1]各r阵容卡情况!$F$103:$F$119,[1]各r阵容卡情况!T$103:T$119,$C91)),0)</f>
        <v>3.3760526151231653</v>
      </c>
      <c r="BF91" s="14">
        <f>IFERROR(IF(求节点([1]各r阵容卡情况!$F$103:$F$119,[1]各r阵容卡情况!U$103:U$119,$C91)&lt;=0,0,求节点([1]各r阵容卡情况!$F$103:$F$119,[1]各r阵容卡情况!U$103:U$119,$C91)),0)</f>
        <v>3.3760526151231653</v>
      </c>
      <c r="BG91" s="14">
        <f>IFERROR(IF(求节点([1]各r阵容卡情况!$F$103:$F$119,[1]各r阵容卡情况!V$103:V$119,$C91)&lt;=0,0,求节点([1]各r阵容卡情况!$F$103:$F$119,[1]各r阵容卡情况!V$103:V$119,$C91)),0)</f>
        <v>3.3760526151231653</v>
      </c>
      <c r="BH91" s="14">
        <f t="shared" si="38"/>
        <v>10</v>
      </c>
      <c r="BI91" s="14">
        <f t="shared" si="38"/>
        <v>10</v>
      </c>
      <c r="BJ91" s="14">
        <f t="shared" si="39"/>
        <v>60</v>
      </c>
      <c r="BK91" s="14">
        <f t="shared" si="40"/>
        <v>80</v>
      </c>
      <c r="BL91" s="14">
        <f t="shared" si="40"/>
        <v>80</v>
      </c>
      <c r="BM91" s="14">
        <v>0</v>
      </c>
      <c r="BN91" s="14">
        <f>IFERROR(IF(求节点([1]各r阵容卡情况!$F$103:$F$119,[1]各r阵容卡情况!AA$103:AA$119,$C91)&lt;=0,0,求节点([1]各r阵容卡情况!$F$103:$F$119,[1]各r阵容卡情况!AA$103:AA$119,$C91)),0)</f>
        <v>0</v>
      </c>
      <c r="BO91" s="14">
        <f>IFERROR(IF(求节点([1]各r阵容卡情况!$F$103:$F$119,[1]各r阵容卡情况!AB$103:AB$119,$C91)&lt;=0,0,求节点([1]各r阵容卡情况!$F$103:$F$119,[1]各r阵容卡情况!AB$103:AB$119,$C91)),0)</f>
        <v>2</v>
      </c>
      <c r="BP91" s="14">
        <f>IFERROR(IF(求节点([1]各r阵容卡情况!$F$103:$F$119,[1]各r阵容卡情况!AC$103:AC$119,$C91)&lt;=0,0,求节点([1]各r阵容卡情况!$F$103:$F$119,[1]各r阵容卡情况!AC$103:AC$119,$C91)),0)</f>
        <v>2</v>
      </c>
      <c r="BQ91" s="14">
        <f>IFERROR(IF(求节点([1]各r阵容卡情况!$F$103:$F$119,[1]各r阵容卡情况!AD$103:AD$119,$C91)&lt;=0,0,求节点([1]各r阵容卡情况!$F$103:$F$119,[1]各r阵容卡情况!AD$103:AD$119,$C91)),0)</f>
        <v>2</v>
      </c>
      <c r="BR91" s="14">
        <f t="shared" si="36"/>
        <v>0</v>
      </c>
      <c r="BS91" s="14">
        <f t="shared" si="36"/>
        <v>0</v>
      </c>
      <c r="BT91" s="14">
        <f t="shared" si="36"/>
        <v>4</v>
      </c>
      <c r="BU91" s="14">
        <f t="shared" si="36"/>
        <v>30</v>
      </c>
      <c r="BV91" s="14">
        <f t="shared" si="36"/>
        <v>80</v>
      </c>
      <c r="CH91" s="27">
        <f t="shared" si="37"/>
        <v>0</v>
      </c>
      <c r="CI91" s="27">
        <f t="shared" si="37"/>
        <v>0</v>
      </c>
      <c r="CJ91" s="27">
        <f t="shared" si="37"/>
        <v>0</v>
      </c>
      <c r="CK91" s="27">
        <f t="shared" si="37"/>
        <v>24</v>
      </c>
      <c r="CL91" s="27">
        <f t="shared" si="37"/>
        <v>0</v>
      </c>
    </row>
    <row r="92" spans="3:90" x14ac:dyDescent="0.15">
      <c r="C92" s="14">
        <v>87</v>
      </c>
      <c r="D92" s="14">
        <v>30</v>
      </c>
      <c r="E92" s="32">
        <f>IFERROR(IF(求节点([1]基础状态预期!$D$197:$D$235,[1]基础状态预期!F$197:F$235,$C92)&lt;=0,0,求节点([1]基础状态预期!$D$197:$D$235,[1]基础状态预期!F$197:F$235,$C92)),0)</f>
        <v>0</v>
      </c>
      <c r="F92" s="32">
        <f>IFERROR(IF(求节点([1]基础状态预期!$D$197:$D$235,[1]基础状态预期!G$197:G$235,$C92)&lt;=0,0,求节点([1]基础状态预期!$D$197:$D$235,[1]基础状态预期!G$197:G$235,$C92)),0)</f>
        <v>0</v>
      </c>
      <c r="G92" s="32">
        <f>IFERROR(IF(求节点([1]基础状态预期!$D$197:$D$235,[1]基础状态预期!H$197:H$235,$C92)&lt;=0,0,求节点([1]基础状态预期!$D$197:$D$235,[1]基础状态预期!H$197:H$235,$C92)),0)</f>
        <v>0</v>
      </c>
      <c r="H92" s="32">
        <f>IFERROR(IF(求节点([1]基础状态预期!$D$197:$D$235,[1]基础状态预期!I$197:I$235,$C92)&lt;=0,0,求节点([1]基础状态预期!$D$197:$D$235,[1]基础状态预期!I$197:I$235,$C92)),0)</f>
        <v>0</v>
      </c>
      <c r="I92" s="32">
        <f>IFERROR(IF(求节点([1]基础状态预期!$D$197:$D$235,[1]基础状态预期!J$197:J$235,$C92)&lt;=0,0,求节点([1]基础状态预期!$D$197:$D$235,[1]基础状态预期!J$197:J$235,$C92)),0)</f>
        <v>6</v>
      </c>
      <c r="J92" s="32">
        <f>IFERROR(IF(求节点([1]基础状态预期!$D$197:$D$235,[1]基础状态预期!K$197:K$235,$C92)&lt;=0,0,求节点([1]基础状态预期!$D$197:$D$235,[1]基础状态预期!K$197:K$235,$C92)),0)</f>
        <v>0</v>
      </c>
      <c r="K92" s="32">
        <f>IFERROR(IF(求节点([1]基础状态预期!$D$197:$D$235,[1]基础状态预期!L$197:L$235,$C92)&lt;=0,0,求节点([1]基础状态预期!$D$197:$D$235,[1]基础状态预期!L$197:L$235,$C92)),0)</f>
        <v>0</v>
      </c>
      <c r="L92" s="32">
        <f>IFERROR(IF(求节点([1]基础状态预期!$D$197:$D$235,[1]基础状态预期!M$197:M$235,$C92)&lt;=0,0,求节点([1]基础状态预期!$D$197:$D$235,[1]基础状态预期!M$197:M$235,$C92)),0)</f>
        <v>0</v>
      </c>
      <c r="M92" s="32">
        <f>IFERROR(IF(求节点([1]基础状态预期!$D$197:$D$235,[1]基础状态预期!N$197:N$235,$C92)&lt;=0,0,求节点([1]基础状态预期!$D$197:$D$235,[1]基础状态预期!N$197:N$235,$C92)),0)</f>
        <v>0</v>
      </c>
      <c r="N92" s="32">
        <f>IFERROR(IF(求节点([1]基础状态预期!$D$197:$D$235,[1]基础状态预期!O$197:O$235,$C92)&lt;=0,0,求节点([1]基础状态预期!$D$197:$D$235,[1]基础状态预期!O$197:O$235,$C92)),0)</f>
        <v>8</v>
      </c>
      <c r="O92" s="14">
        <f t="shared" si="29"/>
        <v>0</v>
      </c>
      <c r="P92" s="14">
        <f t="shared" si="30"/>
        <v>6</v>
      </c>
      <c r="Q92" s="14">
        <f t="shared" si="31"/>
        <v>10</v>
      </c>
      <c r="R92" s="14">
        <f t="shared" si="32"/>
        <v>22</v>
      </c>
      <c r="S92" s="14">
        <f t="shared" si="33"/>
        <v>106</v>
      </c>
      <c r="T92" s="32">
        <f>IFERROR(IF(求节点([1]基础状态预期!$D$197:$D$235,[1]基础状态预期!P$197:P$235,$C92)&lt;=0,0,求节点([1]基础状态预期!$D$197:$D$235,[1]基础状态预期!P$197:P$235,$C92)),0)</f>
        <v>0</v>
      </c>
      <c r="U92" s="32">
        <f>IFERROR(IF(求节点([1]基础状态预期!$D$197:$D$235,[1]基础状态预期!Q$197:Q$235,$C92)&lt;=0,0,求节点([1]基础状态预期!$D$197:$D$235,[1]基础状态预期!Q$197:Q$235,$C92)),0)</f>
        <v>0</v>
      </c>
      <c r="V92" s="32">
        <f>IFERROR(IF(求节点([1]基础状态预期!$D$197:$D$235,[1]基础状态预期!R$197:R$235,$C92)&lt;=0,0,求节点([1]基础状态预期!$D$197:$D$235,[1]基础状态预期!R$197:R$235,$C92)),0)</f>
        <v>0</v>
      </c>
      <c r="W92" s="32">
        <f>IFERROR(IF(求节点([1]基础状态预期!$D$197:$D$235,[1]基础状态预期!S$197:S$235,$C92)&lt;=0,0,求节点([1]基础状态预期!$D$197:$D$235,[1]基础状态预期!S$197:S$235,$C92)),0)</f>
        <v>3.4799999999999995</v>
      </c>
      <c r="X92" s="32">
        <f>IFERROR(IF(求节点([1]基础状态预期!$D$197:$D$235,[1]基础状态预期!T$197:T$235,$C92)&lt;=0,0,求节点([1]基础状态预期!$D$197:$D$235,[1]基础状态预期!T$197:T$235,$C92)),0)</f>
        <v>3.48</v>
      </c>
      <c r="Y92" s="32">
        <f>IFERROR(IF(求节点([1]基础状态预期!$D$197:$D$235,[1]基础状态预期!U$197:U$235,$C92)&lt;=0,0,求节点([1]基础状态预期!$D$197:$D$235,[1]基础状态预期!U$197:U$235,$C92)),0)</f>
        <v>0</v>
      </c>
      <c r="Z92" s="32">
        <f>IFERROR(IF(求节点([1]基础状态预期!$D$197:$D$235,[1]基础状态预期!V$197:V$235,$C92)&lt;=0,0,求节点([1]基础状态预期!$D$197:$D$235,[1]基础状态预期!V$197:V$235,$C92)),0)</f>
        <v>0</v>
      </c>
      <c r="AA92" s="32">
        <f>IFERROR(IF(求节点([1]基础状态预期!$D$197:$D$235,[1]基础状态预期!W$197:W$235,$C92)&lt;=0,0,求节点([1]基础状态预期!$D$197:$D$235,[1]基础状态预期!W$197:W$235,$C92)),0)</f>
        <v>0</v>
      </c>
      <c r="AB92" s="32">
        <f>IFERROR(IF(求节点([1]基础状态预期!$D$197:$D$235,[1]基础状态预期!X$197:X$235,$C92)&lt;=0,0,求节点([1]基础状态预期!$D$197:$D$235,[1]基础状态预期!X$197:X$235,$C92)),0)</f>
        <v>174</v>
      </c>
      <c r="AC92" s="32">
        <f>IFERROR(IF(求节点([1]基础状态预期!$D$197:$D$235,[1]基础状态预期!Y$197:Y$235,$C92)&lt;=0,0,求节点([1]基础状态预期!$D$197:$D$235,[1]基础状态预期!Y$197:Y$235,$C92)),0)</f>
        <v>174</v>
      </c>
      <c r="AD92" s="32">
        <f>IFERROR(IF(求节点([1]基础状态预期!$D$197:$D$235,[1]基础状态预期!Z$197:Z$235,$C92)&lt;=0,0,求节点([1]基础状态预期!$D$197:$D$235,[1]基础状态预期!Z$197:Z$235,$C92)),0)</f>
        <v>0</v>
      </c>
      <c r="AE92" s="32">
        <f>IFERROR(IF(求节点([1]基础状态预期!$D$197:$D$235,[1]基础状态预期!AA$197:AA$235,$C92)&lt;=0,0,求节点([1]基础状态预期!$D$197:$D$235,[1]基础状态预期!AA$197:AA$235,$C92)),0)</f>
        <v>0</v>
      </c>
      <c r="AF92" s="32">
        <f>IFERROR(IF(求节点([1]基础状态预期!$D$197:$D$235,[1]基础状态预期!AB$197:AB$235,$C92)&lt;=0,0,求节点([1]基础状态预期!$D$197:$D$235,[1]基础状态预期!AB$197:AB$235,$C92)),0)</f>
        <v>0</v>
      </c>
      <c r="AG92" s="32">
        <f>IFERROR(IF(求节点([1]基础状态预期!$D$197:$D$235,[1]基础状态预期!AC$197:AC$235,$C92)&lt;=0,0,求节点([1]基础状态预期!$D$197:$D$235,[1]基础状态预期!AC$197:AC$235,$C92)),0)</f>
        <v>2.9301110107282211</v>
      </c>
      <c r="AH92" s="32">
        <f>IFERROR(IF(求节点([1]基础状态预期!$D$197:$D$235,[1]基础状态预期!AD$197:AD$235,$C92)&lt;=0,0,求节点([1]基础状态预期!$D$197:$D$235,[1]基础状态预期!AD$197:AD$235,$C92)),0)</f>
        <v>2</v>
      </c>
      <c r="AI92" s="14">
        <f t="shared" si="34"/>
        <v>0</v>
      </c>
      <c r="AJ92" s="14">
        <f t="shared" si="34"/>
        <v>0</v>
      </c>
      <c r="AK92" s="14">
        <f t="shared" si="34"/>
        <v>0</v>
      </c>
      <c r="AL92" s="14">
        <f t="shared" si="34"/>
        <v>30</v>
      </c>
      <c r="AM92" s="14">
        <f t="shared" si="34"/>
        <v>80</v>
      </c>
      <c r="AN92" s="14">
        <v>0</v>
      </c>
      <c r="AO92" s="14">
        <f>IFERROR(IF(求节点([1]各r阵容卡情况!$F$103:$F$119,[1]各r阵容卡情况!G$103:G$119,$C92)&lt;=0,0,求节点([1]各r阵容卡情况!$F$103:$F$119,[1]各r阵容卡情况!G$103:G$119,$C92)),0)</f>
        <v>0</v>
      </c>
      <c r="AP92" s="14">
        <f>IFERROR(IF(求节点([1]各r阵容卡情况!$F$103:$F$119,[1]各r阵容卡情况!H$103:H$119,$C92)&lt;=0,0,求节点([1]各r阵容卡情况!$F$103:$F$119,[1]各r阵容卡情况!H$103:H$119,$C92)),0)</f>
        <v>0</v>
      </c>
      <c r="AQ92" s="14">
        <f>IFERROR(IF(求节点([1]各r阵容卡情况!$F$103:$F$119,[1]各r阵容卡情况!I$103:I$119,$C92)&lt;=0,0,求节点([1]各r阵容卡情况!$F$103:$F$119,[1]各r阵容卡情况!I$103:I$119,$C92)),0)</f>
        <v>24</v>
      </c>
      <c r="AR92" s="14">
        <f>IFERROR(IF(求节点([1]各r阵容卡情况!$F$103:$F$119,[1]各r阵容卡情况!J$103:J$119,$C92)&lt;=0,0,求节点([1]各r阵容卡情况!$F$103:$F$119,[1]各r阵容卡情况!J$103:J$119,$C92)),0)</f>
        <v>0</v>
      </c>
      <c r="AS92" s="14">
        <v>0</v>
      </c>
      <c r="AT92" s="14">
        <f>IFERROR(IF(求节点([1]各r阵容卡情况!$F$103:$F$119,[1]各r阵容卡情况!K$103:K$119,$C92)&lt;=0,0,求节点([1]各r阵容卡情况!$F$103:$F$119,[1]各r阵容卡情况!K$103:K$119,$C92)),0)</f>
        <v>3</v>
      </c>
      <c r="AU92" s="14">
        <f>IFERROR(IF(求节点([1]各r阵容卡情况!$F$103:$F$119,[1]各r阵容卡情况!L$103:L$119,$C92)&lt;=0,0,求节点([1]各r阵容卡情况!$F$103:$F$119,[1]各r阵容卡情况!L$103:L$119,$C92)),0)</f>
        <v>6</v>
      </c>
      <c r="AV92" s="14">
        <f>IFERROR(IF(求节点([1]各r阵容卡情况!$F$103:$F$119,[1]各r阵容卡情况!M$103:M$119,$C92)&lt;=0,0,求节点([1]各r阵容卡情况!$F$103:$F$119,[1]各r阵容卡情况!M$103:M$119,$C92)),0)</f>
        <v>8</v>
      </c>
      <c r="AW92" s="14">
        <f>IFERROR(IF(求节点([1]各r阵容卡情况!$F$103:$F$119,[1]各r阵容卡情况!N$103:N$119,$C92)&lt;=0,0,求节点([1]各r阵容卡情况!$F$103:$F$119,[1]各r阵容卡情况!N$103:N$119,$C92)),0)</f>
        <v>7.916184909942185</v>
      </c>
      <c r="AX92" s="14">
        <f t="shared" si="35"/>
        <v>0</v>
      </c>
      <c r="AY92" s="14">
        <f t="shared" si="35"/>
        <v>15</v>
      </c>
      <c r="AZ92" s="14">
        <f t="shared" si="35"/>
        <v>40</v>
      </c>
      <c r="BA92" s="14">
        <f t="shared" si="35"/>
        <v>72</v>
      </c>
      <c r="BB92" s="14">
        <f t="shared" si="35"/>
        <v>106</v>
      </c>
      <c r="BC92" s="14">
        <v>0</v>
      </c>
      <c r="BD92" s="14">
        <f>IFERROR(IF(求节点([1]各r阵容卡情况!$F$103:$F$119,[1]各r阵容卡情况!S$103:S$119,$C92)&lt;=0,0,求节点([1]各r阵容卡情况!$F$103:$F$119,[1]各r阵容卡情况!S$103:S$119,$C92)),0)</f>
        <v>3.4005915144050283</v>
      </c>
      <c r="BE92" s="14">
        <f>IFERROR(IF(求节点([1]各r阵容卡情况!$F$103:$F$119,[1]各r阵容卡情况!T$103:T$119,$C92)&lt;=0,0,求节点([1]各r阵容卡情况!$F$103:$F$119,[1]各r阵容卡情况!T$103:T$119,$C92)),0)</f>
        <v>3.4005915144050283</v>
      </c>
      <c r="BF92" s="14">
        <f>IFERROR(IF(求节点([1]各r阵容卡情况!$F$103:$F$119,[1]各r阵容卡情况!U$103:U$119,$C92)&lt;=0,0,求节点([1]各r阵容卡情况!$F$103:$F$119,[1]各r阵容卡情况!U$103:U$119,$C92)),0)</f>
        <v>3.4005915144050283</v>
      </c>
      <c r="BG92" s="14">
        <f>IFERROR(IF(求节点([1]各r阵容卡情况!$F$103:$F$119,[1]各r阵容卡情况!V$103:V$119,$C92)&lt;=0,0,求节点([1]各r阵容卡情况!$F$103:$F$119,[1]各r阵容卡情况!V$103:V$119,$C92)),0)</f>
        <v>3.4005915144050283</v>
      </c>
      <c r="BH92" s="14">
        <f t="shared" si="38"/>
        <v>10</v>
      </c>
      <c r="BI92" s="14">
        <f t="shared" si="38"/>
        <v>10</v>
      </c>
      <c r="BJ92" s="14">
        <f t="shared" si="39"/>
        <v>60</v>
      </c>
      <c r="BK92" s="14">
        <f t="shared" si="40"/>
        <v>80</v>
      </c>
      <c r="BL92" s="14">
        <f t="shared" si="40"/>
        <v>80</v>
      </c>
      <c r="BM92" s="14">
        <v>0</v>
      </c>
      <c r="BN92" s="14">
        <f>IFERROR(IF(求节点([1]各r阵容卡情况!$F$103:$F$119,[1]各r阵容卡情况!AA$103:AA$119,$C92)&lt;=0,0,求节点([1]各r阵容卡情况!$F$103:$F$119,[1]各r阵容卡情况!AA$103:AA$119,$C92)),0)</f>
        <v>0</v>
      </c>
      <c r="BO92" s="14">
        <f>IFERROR(IF(求节点([1]各r阵容卡情况!$F$103:$F$119,[1]各r阵容卡情况!AB$103:AB$119,$C92)&lt;=0,0,求节点([1]各r阵容卡情况!$F$103:$F$119,[1]各r阵容卡情况!AB$103:AB$119,$C92)),0)</f>
        <v>2</v>
      </c>
      <c r="BP92" s="14">
        <f>IFERROR(IF(求节点([1]各r阵容卡情况!$F$103:$F$119,[1]各r阵容卡情况!AC$103:AC$119,$C92)&lt;=0,0,求节点([1]各r阵容卡情况!$F$103:$F$119,[1]各r阵容卡情况!AC$103:AC$119,$C92)),0)</f>
        <v>2</v>
      </c>
      <c r="BQ92" s="14">
        <f>IFERROR(IF(求节点([1]各r阵容卡情况!$F$103:$F$119,[1]各r阵容卡情况!AD$103:AD$119,$C92)&lt;=0,0,求节点([1]各r阵容卡情况!$F$103:$F$119,[1]各r阵容卡情况!AD$103:AD$119,$C92)),0)</f>
        <v>2</v>
      </c>
      <c r="BR92" s="14">
        <f t="shared" si="36"/>
        <v>0</v>
      </c>
      <c r="BS92" s="14">
        <f t="shared" si="36"/>
        <v>0</v>
      </c>
      <c r="BT92" s="14">
        <f t="shared" si="36"/>
        <v>4</v>
      </c>
      <c r="BU92" s="14">
        <f t="shared" si="36"/>
        <v>30</v>
      </c>
      <c r="BV92" s="14">
        <f t="shared" si="36"/>
        <v>80</v>
      </c>
      <c r="CH92" s="27">
        <f t="shared" si="37"/>
        <v>0</v>
      </c>
      <c r="CI92" s="27">
        <f t="shared" si="37"/>
        <v>0</v>
      </c>
      <c r="CJ92" s="27">
        <f t="shared" si="37"/>
        <v>0</v>
      </c>
      <c r="CK92" s="27">
        <f t="shared" si="37"/>
        <v>24</v>
      </c>
      <c r="CL92" s="27">
        <f t="shared" si="37"/>
        <v>0</v>
      </c>
    </row>
    <row r="93" spans="3:90" x14ac:dyDescent="0.15">
      <c r="C93" s="14">
        <v>88</v>
      </c>
      <c r="D93" s="14">
        <v>30</v>
      </c>
      <c r="E93" s="32">
        <f>IFERROR(IF(求节点([1]基础状态预期!$D$197:$D$235,[1]基础状态预期!F$197:F$235,$C93)&lt;=0,0,求节点([1]基础状态预期!$D$197:$D$235,[1]基础状态预期!F$197:F$235,$C93)),0)</f>
        <v>0</v>
      </c>
      <c r="F93" s="32">
        <f>IFERROR(IF(求节点([1]基础状态预期!$D$197:$D$235,[1]基础状态预期!G$197:G$235,$C93)&lt;=0,0,求节点([1]基础状态预期!$D$197:$D$235,[1]基础状态预期!G$197:G$235,$C93)),0)</f>
        <v>0</v>
      </c>
      <c r="G93" s="32">
        <f>IFERROR(IF(求节点([1]基础状态预期!$D$197:$D$235,[1]基础状态预期!H$197:H$235,$C93)&lt;=0,0,求节点([1]基础状态预期!$D$197:$D$235,[1]基础状态预期!H$197:H$235,$C93)),0)</f>
        <v>0</v>
      </c>
      <c r="H93" s="32">
        <f>IFERROR(IF(求节点([1]基础状态预期!$D$197:$D$235,[1]基础状态预期!I$197:I$235,$C93)&lt;=0,0,求节点([1]基础状态预期!$D$197:$D$235,[1]基础状态预期!I$197:I$235,$C93)),0)</f>
        <v>0</v>
      </c>
      <c r="I93" s="32">
        <f>IFERROR(IF(求节点([1]基础状态预期!$D$197:$D$235,[1]基础状态预期!J$197:J$235,$C93)&lt;=0,0,求节点([1]基础状态预期!$D$197:$D$235,[1]基础状态预期!J$197:J$235,$C93)),0)</f>
        <v>6</v>
      </c>
      <c r="J93" s="32">
        <f>IFERROR(IF(求节点([1]基础状态预期!$D$197:$D$235,[1]基础状态预期!K$197:K$235,$C93)&lt;=0,0,求节点([1]基础状态预期!$D$197:$D$235,[1]基础状态预期!K$197:K$235,$C93)),0)</f>
        <v>0</v>
      </c>
      <c r="K93" s="32">
        <f>IFERROR(IF(求节点([1]基础状态预期!$D$197:$D$235,[1]基础状态预期!L$197:L$235,$C93)&lt;=0,0,求节点([1]基础状态预期!$D$197:$D$235,[1]基础状态预期!L$197:L$235,$C93)),0)</f>
        <v>0</v>
      </c>
      <c r="L93" s="32">
        <f>IFERROR(IF(求节点([1]基础状态预期!$D$197:$D$235,[1]基础状态预期!M$197:M$235,$C93)&lt;=0,0,求节点([1]基础状态预期!$D$197:$D$235,[1]基础状态预期!M$197:M$235,$C93)),0)</f>
        <v>0</v>
      </c>
      <c r="M93" s="32">
        <f>IFERROR(IF(求节点([1]基础状态预期!$D$197:$D$235,[1]基础状态预期!N$197:N$235,$C93)&lt;=0,0,求节点([1]基础状态预期!$D$197:$D$235,[1]基础状态预期!N$197:N$235,$C93)),0)</f>
        <v>0</v>
      </c>
      <c r="N93" s="32">
        <f>IFERROR(IF(求节点([1]基础状态预期!$D$197:$D$235,[1]基础状态预期!O$197:O$235,$C93)&lt;=0,0,求节点([1]基础状态预期!$D$197:$D$235,[1]基础状态预期!O$197:O$235,$C93)),0)</f>
        <v>8</v>
      </c>
      <c r="O93" s="14">
        <f t="shared" si="29"/>
        <v>0</v>
      </c>
      <c r="P93" s="14">
        <f t="shared" si="30"/>
        <v>6</v>
      </c>
      <c r="Q93" s="14">
        <f t="shared" si="31"/>
        <v>10</v>
      </c>
      <c r="R93" s="14">
        <f t="shared" si="32"/>
        <v>22</v>
      </c>
      <c r="S93" s="14">
        <f t="shared" si="33"/>
        <v>106</v>
      </c>
      <c r="T93" s="32">
        <f>IFERROR(IF(求节点([1]基础状态预期!$D$197:$D$235,[1]基础状态预期!P$197:P$235,$C93)&lt;=0,0,求节点([1]基础状态预期!$D$197:$D$235,[1]基础状态预期!P$197:P$235,$C93)),0)</f>
        <v>0</v>
      </c>
      <c r="U93" s="32">
        <f>IFERROR(IF(求节点([1]基础状态预期!$D$197:$D$235,[1]基础状态预期!Q$197:Q$235,$C93)&lt;=0,0,求节点([1]基础状态预期!$D$197:$D$235,[1]基础状态预期!Q$197:Q$235,$C93)),0)</f>
        <v>0</v>
      </c>
      <c r="V93" s="32">
        <f>IFERROR(IF(求节点([1]基础状态预期!$D$197:$D$235,[1]基础状态预期!R$197:R$235,$C93)&lt;=0,0,求节点([1]基础状态预期!$D$197:$D$235,[1]基础状态预期!R$197:R$235,$C93)),0)</f>
        <v>0</v>
      </c>
      <c r="W93" s="32">
        <f>IFERROR(IF(求节点([1]基础状态预期!$D$197:$D$235,[1]基础状态预期!S$197:S$235,$C93)&lt;=0,0,求节点([1]基础状态预期!$D$197:$D$235,[1]基础状态预期!S$197:S$235,$C93)),0)</f>
        <v>3.5199999999999991</v>
      </c>
      <c r="X93" s="32">
        <f>IFERROR(IF(求节点([1]基础状态预期!$D$197:$D$235,[1]基础状态预期!T$197:T$235,$C93)&lt;=0,0,求节点([1]基础状态预期!$D$197:$D$235,[1]基础状态预期!T$197:T$235,$C93)),0)</f>
        <v>3.52</v>
      </c>
      <c r="Y93" s="32">
        <f>IFERROR(IF(求节点([1]基础状态预期!$D$197:$D$235,[1]基础状态预期!U$197:U$235,$C93)&lt;=0,0,求节点([1]基础状态预期!$D$197:$D$235,[1]基础状态预期!U$197:U$235,$C93)),0)</f>
        <v>0</v>
      </c>
      <c r="Z93" s="32">
        <f>IFERROR(IF(求节点([1]基础状态预期!$D$197:$D$235,[1]基础状态预期!V$197:V$235,$C93)&lt;=0,0,求节点([1]基础状态预期!$D$197:$D$235,[1]基础状态预期!V$197:V$235,$C93)),0)</f>
        <v>0</v>
      </c>
      <c r="AA93" s="32">
        <f>IFERROR(IF(求节点([1]基础状态预期!$D$197:$D$235,[1]基础状态预期!W$197:W$235,$C93)&lt;=0,0,求节点([1]基础状态预期!$D$197:$D$235,[1]基础状态预期!W$197:W$235,$C93)),0)</f>
        <v>0</v>
      </c>
      <c r="AB93" s="32">
        <f>IFERROR(IF(求节点([1]基础状态预期!$D$197:$D$235,[1]基础状态预期!X$197:X$235,$C93)&lt;=0,0,求节点([1]基础状态预期!$D$197:$D$235,[1]基础状态预期!X$197:X$235,$C93)),0)</f>
        <v>176</v>
      </c>
      <c r="AC93" s="32">
        <f>IFERROR(IF(求节点([1]基础状态预期!$D$197:$D$235,[1]基础状态预期!Y$197:Y$235,$C93)&lt;=0,0,求节点([1]基础状态预期!$D$197:$D$235,[1]基础状态预期!Y$197:Y$235,$C93)),0)</f>
        <v>176</v>
      </c>
      <c r="AD93" s="32">
        <f>IFERROR(IF(求节点([1]基础状态预期!$D$197:$D$235,[1]基础状态预期!Z$197:Z$235,$C93)&lt;=0,0,求节点([1]基础状态预期!$D$197:$D$235,[1]基础状态预期!Z$197:Z$235,$C93)),0)</f>
        <v>0</v>
      </c>
      <c r="AE93" s="32">
        <f>IFERROR(IF(求节点([1]基础状态预期!$D$197:$D$235,[1]基础状态预期!AA$197:AA$235,$C93)&lt;=0,0,求节点([1]基础状态预期!$D$197:$D$235,[1]基础状态预期!AA$197:AA$235,$C93)),0)</f>
        <v>0</v>
      </c>
      <c r="AF93" s="32">
        <f>IFERROR(IF(求节点([1]基础状态预期!$D$197:$D$235,[1]基础状态预期!AB$197:AB$235,$C93)&lt;=0,0,求节点([1]基础状态预期!$D$197:$D$235,[1]基础状态预期!AB$197:AB$235,$C93)),0)</f>
        <v>0</v>
      </c>
      <c r="AG93" s="32">
        <f>IFERROR(IF(求节点([1]基础状态预期!$D$197:$D$235,[1]基础状态预期!AC$197:AC$235,$C93)&lt;=0,0,求节点([1]基础状态预期!$D$197:$D$235,[1]基础状态预期!AC$197:AC$235,$C93)),0)</f>
        <v>2.9637904476331429</v>
      </c>
      <c r="AH93" s="32">
        <f>IFERROR(IF(求节点([1]基础状态预期!$D$197:$D$235,[1]基础状态预期!AD$197:AD$235,$C93)&lt;=0,0,求节点([1]基础状态预期!$D$197:$D$235,[1]基础状态预期!AD$197:AD$235,$C93)),0)</f>
        <v>2</v>
      </c>
      <c r="AI93" s="14">
        <f t="shared" si="34"/>
        <v>0</v>
      </c>
      <c r="AJ93" s="14">
        <f t="shared" si="34"/>
        <v>0</v>
      </c>
      <c r="AK93" s="14">
        <f t="shared" si="34"/>
        <v>0</v>
      </c>
      <c r="AL93" s="14">
        <f t="shared" si="34"/>
        <v>30</v>
      </c>
      <c r="AM93" s="14">
        <f t="shared" si="34"/>
        <v>80</v>
      </c>
      <c r="AN93" s="14">
        <v>0</v>
      </c>
      <c r="AO93" s="14">
        <f>IFERROR(IF(求节点([1]各r阵容卡情况!$F$103:$F$119,[1]各r阵容卡情况!G$103:G$119,$C93)&lt;=0,0,求节点([1]各r阵容卡情况!$F$103:$F$119,[1]各r阵容卡情况!G$103:G$119,$C93)),0)</f>
        <v>0</v>
      </c>
      <c r="AP93" s="14">
        <f>IFERROR(IF(求节点([1]各r阵容卡情况!$F$103:$F$119,[1]各r阵容卡情况!H$103:H$119,$C93)&lt;=0,0,求节点([1]各r阵容卡情况!$F$103:$F$119,[1]各r阵容卡情况!H$103:H$119,$C93)),0)</f>
        <v>0</v>
      </c>
      <c r="AQ93" s="14">
        <f>IFERROR(IF(求节点([1]各r阵容卡情况!$F$103:$F$119,[1]各r阵容卡情况!I$103:I$119,$C93)&lt;=0,0,求节点([1]各r阵容卡情况!$F$103:$F$119,[1]各r阵容卡情况!I$103:I$119,$C93)),0)</f>
        <v>24</v>
      </c>
      <c r="AR93" s="14">
        <f>IFERROR(IF(求节点([1]各r阵容卡情况!$F$103:$F$119,[1]各r阵容卡情况!J$103:J$119,$C93)&lt;=0,0,求节点([1]各r阵容卡情况!$F$103:$F$119,[1]各r阵容卡情况!J$103:J$119,$C93)),0)</f>
        <v>0</v>
      </c>
      <c r="AS93" s="14">
        <v>0</v>
      </c>
      <c r="AT93" s="14">
        <f>IFERROR(IF(求节点([1]各r阵容卡情况!$F$103:$F$119,[1]各r阵容卡情况!K$103:K$119,$C93)&lt;=0,0,求节点([1]各r阵容卡情况!$F$103:$F$119,[1]各r阵容卡情况!K$103:K$119,$C93)),0)</f>
        <v>3</v>
      </c>
      <c r="AU93" s="14">
        <f>IFERROR(IF(求节点([1]各r阵容卡情况!$F$103:$F$119,[1]各r阵容卡情况!L$103:L$119,$C93)&lt;=0,0,求节点([1]各r阵容卡情况!$F$103:$F$119,[1]各r阵容卡情况!L$103:L$119,$C93)),0)</f>
        <v>6</v>
      </c>
      <c r="AV93" s="14">
        <f>IFERROR(IF(求节点([1]各r阵容卡情况!$F$103:$F$119,[1]各r阵容卡情况!M$103:M$119,$C93)&lt;=0,0,求节点([1]各r阵容卡情况!$F$103:$F$119,[1]各r阵容卡情况!M$103:M$119,$C93)),0)</f>
        <v>8</v>
      </c>
      <c r="AW93" s="14">
        <f>IFERROR(IF(求节点([1]各r阵容卡情况!$F$103:$F$119,[1]各r阵容卡情况!N$103:N$119,$C93)&lt;=0,0,求节点([1]各r阵容卡情况!$F$103:$F$119,[1]各r阵容卡情况!N$103:N$119,$C93)),0)</f>
        <v>7.9174708416299016</v>
      </c>
      <c r="AX93" s="14">
        <f t="shared" si="35"/>
        <v>0</v>
      </c>
      <c r="AY93" s="14">
        <f t="shared" si="35"/>
        <v>15</v>
      </c>
      <c r="AZ93" s="14">
        <f t="shared" si="35"/>
        <v>40</v>
      </c>
      <c r="BA93" s="14">
        <f t="shared" si="35"/>
        <v>72</v>
      </c>
      <c r="BB93" s="14">
        <f t="shared" si="35"/>
        <v>106</v>
      </c>
      <c r="BC93" s="14">
        <v>0</v>
      </c>
      <c r="BD93" s="14">
        <f>IFERROR(IF(求节点([1]各r阵容卡情况!$F$103:$F$119,[1]各r阵容卡情况!S$103:S$119,$C93)&lt;=0,0,求节点([1]各r阵容卡情况!$F$103:$F$119,[1]各r阵容卡情况!S$103:S$119,$C93)),0)</f>
        <v>3.4251304136868912</v>
      </c>
      <c r="BE93" s="14">
        <f>IFERROR(IF(求节点([1]各r阵容卡情况!$F$103:$F$119,[1]各r阵容卡情况!T$103:T$119,$C93)&lt;=0,0,求节点([1]各r阵容卡情况!$F$103:$F$119,[1]各r阵容卡情况!T$103:T$119,$C93)),0)</f>
        <v>3.4251304136868912</v>
      </c>
      <c r="BF93" s="14">
        <f>IFERROR(IF(求节点([1]各r阵容卡情况!$F$103:$F$119,[1]各r阵容卡情况!U$103:U$119,$C93)&lt;=0,0,求节点([1]各r阵容卡情况!$F$103:$F$119,[1]各r阵容卡情况!U$103:U$119,$C93)),0)</f>
        <v>3.4251304136868912</v>
      </c>
      <c r="BG93" s="14">
        <f>IFERROR(IF(求节点([1]各r阵容卡情况!$F$103:$F$119,[1]各r阵容卡情况!V$103:V$119,$C93)&lt;=0,0,求节点([1]各r阵容卡情况!$F$103:$F$119,[1]各r阵容卡情况!V$103:V$119,$C93)),0)</f>
        <v>3.4251304136868912</v>
      </c>
      <c r="BH93" s="14">
        <f t="shared" si="38"/>
        <v>10</v>
      </c>
      <c r="BI93" s="14">
        <f t="shared" si="38"/>
        <v>10</v>
      </c>
      <c r="BJ93" s="14">
        <f t="shared" si="39"/>
        <v>60</v>
      </c>
      <c r="BK93" s="14">
        <f t="shared" si="40"/>
        <v>80</v>
      </c>
      <c r="BL93" s="14">
        <f t="shared" si="40"/>
        <v>80</v>
      </c>
      <c r="BM93" s="14">
        <v>0</v>
      </c>
      <c r="BN93" s="14">
        <f>IFERROR(IF(求节点([1]各r阵容卡情况!$F$103:$F$119,[1]各r阵容卡情况!AA$103:AA$119,$C93)&lt;=0,0,求节点([1]各r阵容卡情况!$F$103:$F$119,[1]各r阵容卡情况!AA$103:AA$119,$C93)),0)</f>
        <v>0</v>
      </c>
      <c r="BO93" s="14">
        <f>IFERROR(IF(求节点([1]各r阵容卡情况!$F$103:$F$119,[1]各r阵容卡情况!AB$103:AB$119,$C93)&lt;=0,0,求节点([1]各r阵容卡情况!$F$103:$F$119,[1]各r阵容卡情况!AB$103:AB$119,$C93)),0)</f>
        <v>2</v>
      </c>
      <c r="BP93" s="14">
        <f>IFERROR(IF(求节点([1]各r阵容卡情况!$F$103:$F$119,[1]各r阵容卡情况!AC$103:AC$119,$C93)&lt;=0,0,求节点([1]各r阵容卡情况!$F$103:$F$119,[1]各r阵容卡情况!AC$103:AC$119,$C93)),0)</f>
        <v>2</v>
      </c>
      <c r="BQ93" s="14">
        <f>IFERROR(IF(求节点([1]各r阵容卡情况!$F$103:$F$119,[1]各r阵容卡情况!AD$103:AD$119,$C93)&lt;=0,0,求节点([1]各r阵容卡情况!$F$103:$F$119,[1]各r阵容卡情况!AD$103:AD$119,$C93)),0)</f>
        <v>2</v>
      </c>
      <c r="BR93" s="14">
        <f t="shared" si="36"/>
        <v>0</v>
      </c>
      <c r="BS93" s="14">
        <f t="shared" si="36"/>
        <v>0</v>
      </c>
      <c r="BT93" s="14">
        <f t="shared" si="36"/>
        <v>4</v>
      </c>
      <c r="BU93" s="14">
        <f t="shared" si="36"/>
        <v>30</v>
      </c>
      <c r="BV93" s="14">
        <f t="shared" si="36"/>
        <v>80</v>
      </c>
      <c r="CH93" s="27">
        <f t="shared" si="37"/>
        <v>0</v>
      </c>
      <c r="CI93" s="27">
        <f t="shared" si="37"/>
        <v>0</v>
      </c>
      <c r="CJ93" s="27">
        <f t="shared" si="37"/>
        <v>0</v>
      </c>
      <c r="CK93" s="27">
        <f t="shared" si="37"/>
        <v>24</v>
      </c>
      <c r="CL93" s="27">
        <f t="shared" si="37"/>
        <v>0</v>
      </c>
    </row>
    <row r="94" spans="3:90" x14ac:dyDescent="0.15">
      <c r="C94" s="14">
        <v>89</v>
      </c>
      <c r="D94" s="14">
        <v>30</v>
      </c>
      <c r="E94" s="32">
        <f>IFERROR(IF(求节点([1]基础状态预期!$D$197:$D$235,[1]基础状态预期!F$197:F$235,$C94)&lt;=0,0,求节点([1]基础状态预期!$D$197:$D$235,[1]基础状态预期!F$197:F$235,$C94)),0)</f>
        <v>0</v>
      </c>
      <c r="F94" s="32">
        <f>IFERROR(IF(求节点([1]基础状态预期!$D$197:$D$235,[1]基础状态预期!G$197:G$235,$C94)&lt;=0,0,求节点([1]基础状态预期!$D$197:$D$235,[1]基础状态预期!G$197:G$235,$C94)),0)</f>
        <v>0</v>
      </c>
      <c r="G94" s="32">
        <f>IFERROR(IF(求节点([1]基础状态预期!$D$197:$D$235,[1]基础状态预期!H$197:H$235,$C94)&lt;=0,0,求节点([1]基础状态预期!$D$197:$D$235,[1]基础状态预期!H$197:H$235,$C94)),0)</f>
        <v>0</v>
      </c>
      <c r="H94" s="32">
        <f>IFERROR(IF(求节点([1]基础状态预期!$D$197:$D$235,[1]基础状态预期!I$197:I$235,$C94)&lt;=0,0,求节点([1]基础状态预期!$D$197:$D$235,[1]基础状态预期!I$197:I$235,$C94)),0)</f>
        <v>0</v>
      </c>
      <c r="I94" s="32">
        <f>IFERROR(IF(求节点([1]基础状态预期!$D$197:$D$235,[1]基础状态预期!J$197:J$235,$C94)&lt;=0,0,求节点([1]基础状态预期!$D$197:$D$235,[1]基础状态预期!J$197:J$235,$C94)),0)</f>
        <v>6</v>
      </c>
      <c r="J94" s="32">
        <f>IFERROR(IF(求节点([1]基础状态预期!$D$197:$D$235,[1]基础状态预期!K$197:K$235,$C94)&lt;=0,0,求节点([1]基础状态预期!$D$197:$D$235,[1]基础状态预期!K$197:K$235,$C94)),0)</f>
        <v>0</v>
      </c>
      <c r="K94" s="32">
        <f>IFERROR(IF(求节点([1]基础状态预期!$D$197:$D$235,[1]基础状态预期!L$197:L$235,$C94)&lt;=0,0,求节点([1]基础状态预期!$D$197:$D$235,[1]基础状态预期!L$197:L$235,$C94)),0)</f>
        <v>0</v>
      </c>
      <c r="L94" s="32">
        <f>IFERROR(IF(求节点([1]基础状态预期!$D$197:$D$235,[1]基础状态预期!M$197:M$235,$C94)&lt;=0,0,求节点([1]基础状态预期!$D$197:$D$235,[1]基础状态预期!M$197:M$235,$C94)),0)</f>
        <v>0</v>
      </c>
      <c r="M94" s="32">
        <f>IFERROR(IF(求节点([1]基础状态预期!$D$197:$D$235,[1]基础状态预期!N$197:N$235,$C94)&lt;=0,0,求节点([1]基础状态预期!$D$197:$D$235,[1]基础状态预期!N$197:N$235,$C94)),0)</f>
        <v>0</v>
      </c>
      <c r="N94" s="32">
        <f>IFERROR(IF(求节点([1]基础状态预期!$D$197:$D$235,[1]基础状态预期!O$197:O$235,$C94)&lt;=0,0,求节点([1]基础状态预期!$D$197:$D$235,[1]基础状态预期!O$197:O$235,$C94)),0)</f>
        <v>8</v>
      </c>
      <c r="O94" s="14">
        <f t="shared" si="29"/>
        <v>0</v>
      </c>
      <c r="P94" s="14">
        <f t="shared" si="30"/>
        <v>6</v>
      </c>
      <c r="Q94" s="14">
        <f t="shared" si="31"/>
        <v>10</v>
      </c>
      <c r="R94" s="14">
        <f t="shared" si="32"/>
        <v>22</v>
      </c>
      <c r="S94" s="14">
        <f t="shared" si="33"/>
        <v>106</v>
      </c>
      <c r="T94" s="32">
        <f>IFERROR(IF(求节点([1]基础状态预期!$D$197:$D$235,[1]基础状态预期!P$197:P$235,$C94)&lt;=0,0,求节点([1]基础状态预期!$D$197:$D$235,[1]基础状态预期!P$197:P$235,$C94)),0)</f>
        <v>0</v>
      </c>
      <c r="U94" s="32">
        <f>IFERROR(IF(求节点([1]基础状态预期!$D$197:$D$235,[1]基础状态预期!Q$197:Q$235,$C94)&lt;=0,0,求节点([1]基础状态预期!$D$197:$D$235,[1]基础状态预期!Q$197:Q$235,$C94)),0)</f>
        <v>0</v>
      </c>
      <c r="V94" s="32">
        <f>IFERROR(IF(求节点([1]基础状态预期!$D$197:$D$235,[1]基础状态预期!R$197:R$235,$C94)&lt;=0,0,求节点([1]基础状态预期!$D$197:$D$235,[1]基础状态预期!R$197:R$235,$C94)),0)</f>
        <v>0</v>
      </c>
      <c r="W94" s="32">
        <f>IFERROR(IF(求节点([1]基础状态预期!$D$197:$D$235,[1]基础状态预期!S$197:S$235,$C94)&lt;=0,0,求节点([1]基础状态预期!$D$197:$D$235,[1]基础状态预期!S$197:S$235,$C94)),0)</f>
        <v>3.5599999999999992</v>
      </c>
      <c r="X94" s="32">
        <f>IFERROR(IF(求节点([1]基础状态预期!$D$197:$D$235,[1]基础状态预期!T$197:T$235,$C94)&lt;=0,0,求节点([1]基础状态预期!$D$197:$D$235,[1]基础状态预期!T$197:T$235,$C94)),0)</f>
        <v>3.56</v>
      </c>
      <c r="Y94" s="32">
        <f>IFERROR(IF(求节点([1]基础状态预期!$D$197:$D$235,[1]基础状态预期!U$197:U$235,$C94)&lt;=0,0,求节点([1]基础状态预期!$D$197:$D$235,[1]基础状态预期!U$197:U$235,$C94)),0)</f>
        <v>0</v>
      </c>
      <c r="Z94" s="32">
        <f>IFERROR(IF(求节点([1]基础状态预期!$D$197:$D$235,[1]基础状态预期!V$197:V$235,$C94)&lt;=0,0,求节点([1]基础状态预期!$D$197:$D$235,[1]基础状态预期!V$197:V$235,$C94)),0)</f>
        <v>0</v>
      </c>
      <c r="AA94" s="32">
        <f>IFERROR(IF(求节点([1]基础状态预期!$D$197:$D$235,[1]基础状态预期!W$197:W$235,$C94)&lt;=0,0,求节点([1]基础状态预期!$D$197:$D$235,[1]基础状态预期!W$197:W$235,$C94)),0)</f>
        <v>0</v>
      </c>
      <c r="AB94" s="32">
        <f>IFERROR(IF(求节点([1]基础状态预期!$D$197:$D$235,[1]基础状态预期!X$197:X$235,$C94)&lt;=0,0,求节点([1]基础状态预期!$D$197:$D$235,[1]基础状态预期!X$197:X$235,$C94)),0)</f>
        <v>178</v>
      </c>
      <c r="AC94" s="32">
        <f>IFERROR(IF(求节点([1]基础状态预期!$D$197:$D$235,[1]基础状态预期!Y$197:Y$235,$C94)&lt;=0,0,求节点([1]基础状态预期!$D$197:$D$235,[1]基础状态预期!Y$197:Y$235,$C94)),0)</f>
        <v>178</v>
      </c>
      <c r="AD94" s="32">
        <f>IFERROR(IF(求节点([1]基础状态预期!$D$197:$D$235,[1]基础状态预期!Z$197:Z$235,$C94)&lt;=0,0,求节点([1]基础状态预期!$D$197:$D$235,[1]基础状态预期!Z$197:Z$235,$C94)),0)</f>
        <v>0</v>
      </c>
      <c r="AE94" s="32">
        <f>IFERROR(IF(求节点([1]基础状态预期!$D$197:$D$235,[1]基础状态预期!AA$197:AA$235,$C94)&lt;=0,0,求节点([1]基础状态预期!$D$197:$D$235,[1]基础状态预期!AA$197:AA$235,$C94)),0)</f>
        <v>0</v>
      </c>
      <c r="AF94" s="32">
        <f>IFERROR(IF(求节点([1]基础状态预期!$D$197:$D$235,[1]基础状态预期!AB$197:AB$235,$C94)&lt;=0,0,求节点([1]基础状态预期!$D$197:$D$235,[1]基础状态预期!AB$197:AB$235,$C94)),0)</f>
        <v>0</v>
      </c>
      <c r="AG94" s="32">
        <f>IFERROR(IF(求节点([1]基础状态预期!$D$197:$D$235,[1]基础状态预期!AC$197:AC$235,$C94)&lt;=0,0,求节点([1]基础状态预期!$D$197:$D$235,[1]基础状态预期!AC$197:AC$235,$C94)),0)</f>
        <v>2.9974698845380652</v>
      </c>
      <c r="AH94" s="32">
        <f>IFERROR(IF(求节点([1]基础状态预期!$D$197:$D$235,[1]基础状态预期!AD$197:AD$235,$C94)&lt;=0,0,求节点([1]基础状态预期!$D$197:$D$235,[1]基础状态预期!AD$197:AD$235,$C94)),0)</f>
        <v>2</v>
      </c>
      <c r="AI94" s="14">
        <f t="shared" si="34"/>
        <v>0</v>
      </c>
      <c r="AJ94" s="14">
        <f t="shared" si="34"/>
        <v>0</v>
      </c>
      <c r="AK94" s="14">
        <f t="shared" si="34"/>
        <v>0</v>
      </c>
      <c r="AL94" s="14">
        <f t="shared" si="34"/>
        <v>30</v>
      </c>
      <c r="AM94" s="14">
        <f t="shared" si="34"/>
        <v>80</v>
      </c>
      <c r="AN94" s="14">
        <v>0</v>
      </c>
      <c r="AO94" s="14">
        <f>IFERROR(IF(求节点([1]各r阵容卡情况!$F$103:$F$119,[1]各r阵容卡情况!G$103:G$119,$C94)&lt;=0,0,求节点([1]各r阵容卡情况!$F$103:$F$119,[1]各r阵容卡情况!G$103:G$119,$C94)),0)</f>
        <v>0</v>
      </c>
      <c r="AP94" s="14">
        <f>IFERROR(IF(求节点([1]各r阵容卡情况!$F$103:$F$119,[1]各r阵容卡情况!H$103:H$119,$C94)&lt;=0,0,求节点([1]各r阵容卡情况!$F$103:$F$119,[1]各r阵容卡情况!H$103:H$119,$C94)),0)</f>
        <v>0</v>
      </c>
      <c r="AQ94" s="14">
        <f>IFERROR(IF(求节点([1]各r阵容卡情况!$F$103:$F$119,[1]各r阵容卡情况!I$103:I$119,$C94)&lt;=0,0,求节点([1]各r阵容卡情况!$F$103:$F$119,[1]各r阵容卡情况!I$103:I$119,$C94)),0)</f>
        <v>24</v>
      </c>
      <c r="AR94" s="14">
        <f>IFERROR(IF(求节点([1]各r阵容卡情况!$F$103:$F$119,[1]各r阵容卡情况!J$103:J$119,$C94)&lt;=0,0,求节点([1]各r阵容卡情况!$F$103:$F$119,[1]各r阵容卡情况!J$103:J$119,$C94)),0)</f>
        <v>0</v>
      </c>
      <c r="AS94" s="14">
        <v>0</v>
      </c>
      <c r="AT94" s="14">
        <f>IFERROR(IF(求节点([1]各r阵容卡情况!$F$103:$F$119,[1]各r阵容卡情况!K$103:K$119,$C94)&lt;=0,0,求节点([1]各r阵容卡情况!$F$103:$F$119,[1]各r阵容卡情况!K$103:K$119,$C94)),0)</f>
        <v>3</v>
      </c>
      <c r="AU94" s="14">
        <f>IFERROR(IF(求节点([1]各r阵容卡情况!$F$103:$F$119,[1]各r阵容卡情况!L$103:L$119,$C94)&lt;=0,0,求节点([1]各r阵容卡情况!$F$103:$F$119,[1]各r阵容卡情况!L$103:L$119,$C94)),0)</f>
        <v>6</v>
      </c>
      <c r="AV94" s="14">
        <f>IFERROR(IF(求节点([1]各r阵容卡情况!$F$103:$F$119,[1]各r阵容卡情况!M$103:M$119,$C94)&lt;=0,0,求节点([1]各r阵容卡情况!$F$103:$F$119,[1]各r阵容卡情况!M$103:M$119,$C94)),0)</f>
        <v>8</v>
      </c>
      <c r="AW94" s="14">
        <f>IFERROR(IF(求节点([1]各r阵容卡情况!$F$103:$F$119,[1]各r阵容卡情况!N$103:N$119,$C94)&lt;=0,0,求节点([1]各r阵容卡情况!$F$103:$F$119,[1]各r阵容卡情况!N$103:N$119,$C94)),0)</f>
        <v>7.9187567733176172</v>
      </c>
      <c r="AX94" s="14">
        <f t="shared" si="35"/>
        <v>0</v>
      </c>
      <c r="AY94" s="14">
        <f t="shared" si="35"/>
        <v>15</v>
      </c>
      <c r="AZ94" s="14">
        <f t="shared" si="35"/>
        <v>40</v>
      </c>
      <c r="BA94" s="14">
        <f t="shared" si="35"/>
        <v>72</v>
      </c>
      <c r="BB94" s="14">
        <f t="shared" si="35"/>
        <v>106</v>
      </c>
      <c r="BC94" s="14">
        <v>0</v>
      </c>
      <c r="BD94" s="14">
        <f>IFERROR(IF(求节点([1]各r阵容卡情况!$F$103:$F$119,[1]各r阵容卡情况!S$103:S$119,$C94)&lt;=0,0,求节点([1]各r阵容卡情况!$F$103:$F$119,[1]各r阵容卡情况!S$103:S$119,$C94)),0)</f>
        <v>3.4496693129687541</v>
      </c>
      <c r="BE94" s="14">
        <f>IFERROR(IF(求节点([1]各r阵容卡情况!$F$103:$F$119,[1]各r阵容卡情况!T$103:T$119,$C94)&lt;=0,0,求节点([1]各r阵容卡情况!$F$103:$F$119,[1]各r阵容卡情况!T$103:T$119,$C94)),0)</f>
        <v>3.4496693129687541</v>
      </c>
      <c r="BF94" s="14">
        <f>IFERROR(IF(求节点([1]各r阵容卡情况!$F$103:$F$119,[1]各r阵容卡情况!U$103:U$119,$C94)&lt;=0,0,求节点([1]各r阵容卡情况!$F$103:$F$119,[1]各r阵容卡情况!U$103:U$119,$C94)),0)</f>
        <v>3.4496693129687541</v>
      </c>
      <c r="BG94" s="14">
        <f>IFERROR(IF(求节点([1]各r阵容卡情况!$F$103:$F$119,[1]各r阵容卡情况!V$103:V$119,$C94)&lt;=0,0,求节点([1]各r阵容卡情况!$F$103:$F$119,[1]各r阵容卡情况!V$103:V$119,$C94)),0)</f>
        <v>3.4496693129687541</v>
      </c>
      <c r="BH94" s="14">
        <f t="shared" si="38"/>
        <v>10</v>
      </c>
      <c r="BI94" s="14">
        <f t="shared" si="38"/>
        <v>10</v>
      </c>
      <c r="BJ94" s="14">
        <f t="shared" si="39"/>
        <v>60</v>
      </c>
      <c r="BK94" s="14">
        <f t="shared" si="40"/>
        <v>80</v>
      </c>
      <c r="BL94" s="14">
        <f t="shared" si="40"/>
        <v>80</v>
      </c>
      <c r="BM94" s="14">
        <v>0</v>
      </c>
      <c r="BN94" s="14">
        <f>IFERROR(IF(求节点([1]各r阵容卡情况!$F$103:$F$119,[1]各r阵容卡情况!AA$103:AA$119,$C94)&lt;=0,0,求节点([1]各r阵容卡情况!$F$103:$F$119,[1]各r阵容卡情况!AA$103:AA$119,$C94)),0)</f>
        <v>0</v>
      </c>
      <c r="BO94" s="14">
        <f>IFERROR(IF(求节点([1]各r阵容卡情况!$F$103:$F$119,[1]各r阵容卡情况!AB$103:AB$119,$C94)&lt;=0,0,求节点([1]各r阵容卡情况!$F$103:$F$119,[1]各r阵容卡情况!AB$103:AB$119,$C94)),0)</f>
        <v>2</v>
      </c>
      <c r="BP94" s="14">
        <f>IFERROR(IF(求节点([1]各r阵容卡情况!$F$103:$F$119,[1]各r阵容卡情况!AC$103:AC$119,$C94)&lt;=0,0,求节点([1]各r阵容卡情况!$F$103:$F$119,[1]各r阵容卡情况!AC$103:AC$119,$C94)),0)</f>
        <v>2</v>
      </c>
      <c r="BQ94" s="14">
        <f>IFERROR(IF(求节点([1]各r阵容卡情况!$F$103:$F$119,[1]各r阵容卡情况!AD$103:AD$119,$C94)&lt;=0,0,求节点([1]各r阵容卡情况!$F$103:$F$119,[1]各r阵容卡情况!AD$103:AD$119,$C94)),0)</f>
        <v>2</v>
      </c>
      <c r="BR94" s="14">
        <f t="shared" si="36"/>
        <v>0</v>
      </c>
      <c r="BS94" s="14">
        <f t="shared" si="36"/>
        <v>0</v>
      </c>
      <c r="BT94" s="14">
        <f t="shared" si="36"/>
        <v>4</v>
      </c>
      <c r="BU94" s="14">
        <f t="shared" si="36"/>
        <v>30</v>
      </c>
      <c r="BV94" s="14">
        <f t="shared" si="36"/>
        <v>80</v>
      </c>
      <c r="CH94" s="27">
        <f t="shared" si="37"/>
        <v>0</v>
      </c>
      <c r="CI94" s="27">
        <f t="shared" si="37"/>
        <v>0</v>
      </c>
      <c r="CJ94" s="27">
        <f t="shared" si="37"/>
        <v>0</v>
      </c>
      <c r="CK94" s="27">
        <f t="shared" si="37"/>
        <v>24</v>
      </c>
      <c r="CL94" s="27">
        <f t="shared" si="37"/>
        <v>0</v>
      </c>
    </row>
    <row r="95" spans="3:90" x14ac:dyDescent="0.15">
      <c r="C95" s="14">
        <v>90</v>
      </c>
      <c r="D95" s="14">
        <v>30</v>
      </c>
      <c r="E95" s="32">
        <f>IFERROR(IF(求节点([1]基础状态预期!$D$197:$D$235,[1]基础状态预期!F$197:F$235,$C95)&lt;=0,0,求节点([1]基础状态预期!$D$197:$D$235,[1]基础状态预期!F$197:F$235,$C95)),0)</f>
        <v>0</v>
      </c>
      <c r="F95" s="32">
        <f>IFERROR(IF(求节点([1]基础状态预期!$D$197:$D$235,[1]基础状态预期!G$197:G$235,$C95)&lt;=0,0,求节点([1]基础状态预期!$D$197:$D$235,[1]基础状态预期!G$197:G$235,$C95)),0)</f>
        <v>0</v>
      </c>
      <c r="G95" s="32">
        <f>IFERROR(IF(求节点([1]基础状态预期!$D$197:$D$235,[1]基础状态预期!H$197:H$235,$C95)&lt;=0,0,求节点([1]基础状态预期!$D$197:$D$235,[1]基础状态预期!H$197:H$235,$C95)),0)</f>
        <v>0</v>
      </c>
      <c r="H95" s="32">
        <f>IFERROR(IF(求节点([1]基础状态预期!$D$197:$D$235,[1]基础状态预期!I$197:I$235,$C95)&lt;=0,0,求节点([1]基础状态预期!$D$197:$D$235,[1]基础状态预期!I$197:I$235,$C95)),0)</f>
        <v>0</v>
      </c>
      <c r="I95" s="32">
        <f>IFERROR(IF(求节点([1]基础状态预期!$D$197:$D$235,[1]基础状态预期!J$197:J$235,$C95)&lt;=0,0,求节点([1]基础状态预期!$D$197:$D$235,[1]基础状态预期!J$197:J$235,$C95)),0)</f>
        <v>6</v>
      </c>
      <c r="J95" s="32">
        <f>IFERROR(IF(求节点([1]基础状态预期!$D$197:$D$235,[1]基础状态预期!K$197:K$235,$C95)&lt;=0,0,求节点([1]基础状态预期!$D$197:$D$235,[1]基础状态预期!K$197:K$235,$C95)),0)</f>
        <v>0</v>
      </c>
      <c r="K95" s="32">
        <f>IFERROR(IF(求节点([1]基础状态预期!$D$197:$D$235,[1]基础状态预期!L$197:L$235,$C95)&lt;=0,0,求节点([1]基础状态预期!$D$197:$D$235,[1]基础状态预期!L$197:L$235,$C95)),0)</f>
        <v>0</v>
      </c>
      <c r="L95" s="32">
        <f>IFERROR(IF(求节点([1]基础状态预期!$D$197:$D$235,[1]基础状态预期!M$197:M$235,$C95)&lt;=0,0,求节点([1]基础状态预期!$D$197:$D$235,[1]基础状态预期!M$197:M$235,$C95)),0)</f>
        <v>0</v>
      </c>
      <c r="M95" s="32">
        <f>IFERROR(IF(求节点([1]基础状态预期!$D$197:$D$235,[1]基础状态预期!N$197:N$235,$C95)&lt;=0,0,求节点([1]基础状态预期!$D$197:$D$235,[1]基础状态预期!N$197:N$235,$C95)),0)</f>
        <v>0</v>
      </c>
      <c r="N95" s="32">
        <f>IFERROR(IF(求节点([1]基础状态预期!$D$197:$D$235,[1]基础状态预期!O$197:O$235,$C95)&lt;=0,0,求节点([1]基础状态预期!$D$197:$D$235,[1]基础状态预期!O$197:O$235,$C95)),0)</f>
        <v>8</v>
      </c>
      <c r="O95" s="14">
        <f t="shared" si="29"/>
        <v>0</v>
      </c>
      <c r="P95" s="14">
        <f t="shared" si="30"/>
        <v>6</v>
      </c>
      <c r="Q95" s="14">
        <f t="shared" si="31"/>
        <v>10</v>
      </c>
      <c r="R95" s="14">
        <f t="shared" si="32"/>
        <v>22</v>
      </c>
      <c r="S95" s="14">
        <f t="shared" si="33"/>
        <v>106</v>
      </c>
      <c r="T95" s="32">
        <f>IFERROR(IF(求节点([1]基础状态预期!$D$197:$D$235,[1]基础状态预期!P$197:P$235,$C95)&lt;=0,0,求节点([1]基础状态预期!$D$197:$D$235,[1]基础状态预期!P$197:P$235,$C95)),0)</f>
        <v>0</v>
      </c>
      <c r="U95" s="32">
        <f>IFERROR(IF(求节点([1]基础状态预期!$D$197:$D$235,[1]基础状态预期!Q$197:Q$235,$C95)&lt;=0,0,求节点([1]基础状态预期!$D$197:$D$235,[1]基础状态预期!Q$197:Q$235,$C95)),0)</f>
        <v>0</v>
      </c>
      <c r="V95" s="32">
        <f>IFERROR(IF(求节点([1]基础状态预期!$D$197:$D$235,[1]基础状态预期!R$197:R$235,$C95)&lt;=0,0,求节点([1]基础状态预期!$D$197:$D$235,[1]基础状态预期!R$197:R$235,$C95)),0)</f>
        <v>0</v>
      </c>
      <c r="W95" s="32">
        <f>IFERROR(IF(求节点([1]基础状态预期!$D$197:$D$235,[1]基础状态预期!S$197:S$235,$C95)&lt;=0,0,求节点([1]基础状态预期!$D$197:$D$235,[1]基础状态预期!S$197:S$235,$C95)),0)</f>
        <v>3.5999999999999992</v>
      </c>
      <c r="X95" s="32">
        <f>IFERROR(IF(求节点([1]基础状态预期!$D$197:$D$235,[1]基础状态预期!T$197:T$235,$C95)&lt;=0,0,求节点([1]基础状态预期!$D$197:$D$235,[1]基础状态预期!T$197:T$235,$C95)),0)</f>
        <v>3.5999999999999996</v>
      </c>
      <c r="Y95" s="32">
        <f>IFERROR(IF(求节点([1]基础状态预期!$D$197:$D$235,[1]基础状态预期!U$197:U$235,$C95)&lt;=0,0,求节点([1]基础状态预期!$D$197:$D$235,[1]基础状态预期!U$197:U$235,$C95)),0)</f>
        <v>0</v>
      </c>
      <c r="Z95" s="32">
        <f>IFERROR(IF(求节点([1]基础状态预期!$D$197:$D$235,[1]基础状态预期!V$197:V$235,$C95)&lt;=0,0,求节点([1]基础状态预期!$D$197:$D$235,[1]基础状态预期!V$197:V$235,$C95)),0)</f>
        <v>0</v>
      </c>
      <c r="AA95" s="32">
        <f>IFERROR(IF(求节点([1]基础状态预期!$D$197:$D$235,[1]基础状态预期!W$197:W$235,$C95)&lt;=0,0,求节点([1]基础状态预期!$D$197:$D$235,[1]基础状态预期!W$197:W$235,$C95)),0)</f>
        <v>0</v>
      </c>
      <c r="AB95" s="32">
        <f>IFERROR(IF(求节点([1]基础状态预期!$D$197:$D$235,[1]基础状态预期!X$197:X$235,$C95)&lt;=0,0,求节点([1]基础状态预期!$D$197:$D$235,[1]基础状态预期!X$197:X$235,$C95)),0)</f>
        <v>180</v>
      </c>
      <c r="AC95" s="32">
        <f>IFERROR(IF(求节点([1]基础状态预期!$D$197:$D$235,[1]基础状态预期!Y$197:Y$235,$C95)&lt;=0,0,求节点([1]基础状态预期!$D$197:$D$235,[1]基础状态预期!Y$197:Y$235,$C95)),0)</f>
        <v>180</v>
      </c>
      <c r="AD95" s="32">
        <f>IFERROR(IF(求节点([1]基础状态预期!$D$197:$D$235,[1]基础状态预期!Z$197:Z$235,$C95)&lt;=0,0,求节点([1]基础状态预期!$D$197:$D$235,[1]基础状态预期!Z$197:Z$235,$C95)),0)</f>
        <v>0</v>
      </c>
      <c r="AE95" s="32">
        <f>IFERROR(IF(求节点([1]基础状态预期!$D$197:$D$235,[1]基础状态预期!AA$197:AA$235,$C95)&lt;=0,0,求节点([1]基础状态预期!$D$197:$D$235,[1]基础状态预期!AA$197:AA$235,$C95)),0)</f>
        <v>0</v>
      </c>
      <c r="AF95" s="32">
        <f>IFERROR(IF(求节点([1]基础状态预期!$D$197:$D$235,[1]基础状态预期!AB$197:AB$235,$C95)&lt;=0,0,求节点([1]基础状态预期!$D$197:$D$235,[1]基础状态预期!AB$197:AB$235,$C95)),0)</f>
        <v>0</v>
      </c>
      <c r="AG95" s="32">
        <f>IFERROR(IF(求节点([1]基础状态预期!$D$197:$D$235,[1]基础状态预期!AC$197:AC$235,$C95)&lt;=0,0,求节点([1]基础状态预期!$D$197:$D$235,[1]基础状态预期!AC$197:AC$235,$C95)),0)</f>
        <v>3.031149321442987</v>
      </c>
      <c r="AH95" s="32">
        <f>IFERROR(IF(求节点([1]基础状态预期!$D$197:$D$235,[1]基础状态预期!AD$197:AD$235,$C95)&lt;=0,0,求节点([1]基础状态预期!$D$197:$D$235,[1]基础状态预期!AD$197:AD$235,$C95)),0)</f>
        <v>2</v>
      </c>
      <c r="AI95" s="14">
        <f t="shared" si="34"/>
        <v>0</v>
      </c>
      <c r="AJ95" s="14">
        <f t="shared" si="34"/>
        <v>0</v>
      </c>
      <c r="AK95" s="14">
        <f t="shared" si="34"/>
        <v>0</v>
      </c>
      <c r="AL95" s="14">
        <f t="shared" si="34"/>
        <v>30</v>
      </c>
      <c r="AM95" s="14">
        <f t="shared" si="34"/>
        <v>80</v>
      </c>
      <c r="AN95" s="14">
        <v>0</v>
      </c>
      <c r="AO95" s="14">
        <f>IFERROR(IF(求节点([1]各r阵容卡情况!$F$103:$F$119,[1]各r阵容卡情况!G$103:G$119,$C95)&lt;=0,0,求节点([1]各r阵容卡情况!$F$103:$F$119,[1]各r阵容卡情况!G$103:G$119,$C95)),0)</f>
        <v>0</v>
      </c>
      <c r="AP95" s="14">
        <f>IFERROR(IF(求节点([1]各r阵容卡情况!$F$103:$F$119,[1]各r阵容卡情况!H$103:H$119,$C95)&lt;=0,0,求节点([1]各r阵容卡情况!$F$103:$F$119,[1]各r阵容卡情况!H$103:H$119,$C95)),0)</f>
        <v>0</v>
      </c>
      <c r="AQ95" s="14">
        <f>IFERROR(IF(求节点([1]各r阵容卡情况!$F$103:$F$119,[1]各r阵容卡情况!I$103:I$119,$C95)&lt;=0,0,求节点([1]各r阵容卡情况!$F$103:$F$119,[1]各r阵容卡情况!I$103:I$119,$C95)),0)</f>
        <v>24</v>
      </c>
      <c r="AR95" s="14">
        <f>IFERROR(IF(求节点([1]各r阵容卡情况!$F$103:$F$119,[1]各r阵容卡情况!J$103:J$119,$C95)&lt;=0,0,求节点([1]各r阵容卡情况!$F$103:$F$119,[1]各r阵容卡情况!J$103:J$119,$C95)),0)</f>
        <v>0</v>
      </c>
      <c r="AS95" s="14">
        <v>0</v>
      </c>
      <c r="AT95" s="14">
        <f>IFERROR(IF(求节点([1]各r阵容卡情况!$F$103:$F$119,[1]各r阵容卡情况!K$103:K$119,$C95)&lt;=0,0,求节点([1]各r阵容卡情况!$F$103:$F$119,[1]各r阵容卡情况!K$103:K$119,$C95)),0)</f>
        <v>3</v>
      </c>
      <c r="AU95" s="14">
        <f>IFERROR(IF(求节点([1]各r阵容卡情况!$F$103:$F$119,[1]各r阵容卡情况!L$103:L$119,$C95)&lt;=0,0,求节点([1]各r阵容卡情况!$F$103:$F$119,[1]各r阵容卡情况!L$103:L$119,$C95)),0)</f>
        <v>6</v>
      </c>
      <c r="AV95" s="14">
        <f>IFERROR(IF(求节点([1]各r阵容卡情况!$F$103:$F$119,[1]各r阵容卡情况!M$103:M$119,$C95)&lt;=0,0,求节点([1]各r阵容卡情况!$F$103:$F$119,[1]各r阵容卡情况!M$103:M$119,$C95)),0)</f>
        <v>8</v>
      </c>
      <c r="AW95" s="14">
        <f>IFERROR(IF(求节点([1]各r阵容卡情况!$F$103:$F$119,[1]各r阵容卡情况!N$103:N$119,$C95)&lt;=0,0,求节点([1]各r阵容卡情况!$F$103:$F$119,[1]各r阵容卡情况!N$103:N$119,$C95)),0)</f>
        <v>7.9200427050053337</v>
      </c>
      <c r="AX95" s="14">
        <f t="shared" si="35"/>
        <v>0</v>
      </c>
      <c r="AY95" s="14">
        <f t="shared" si="35"/>
        <v>15</v>
      </c>
      <c r="AZ95" s="14">
        <f t="shared" si="35"/>
        <v>40</v>
      </c>
      <c r="BA95" s="14">
        <f t="shared" si="35"/>
        <v>72</v>
      </c>
      <c r="BB95" s="14">
        <f t="shared" si="35"/>
        <v>106</v>
      </c>
      <c r="BC95" s="14">
        <v>0</v>
      </c>
      <c r="BD95" s="14">
        <f>IFERROR(IF(求节点([1]各r阵容卡情况!$F$103:$F$119,[1]各r阵容卡情况!S$103:S$119,$C95)&lt;=0,0,求节点([1]各r阵容卡情况!$F$103:$F$119,[1]各r阵容卡情况!S$103:S$119,$C95)),0)</f>
        <v>3.4742082122506166</v>
      </c>
      <c r="BE95" s="14">
        <f>IFERROR(IF(求节点([1]各r阵容卡情况!$F$103:$F$119,[1]各r阵容卡情况!T$103:T$119,$C95)&lt;=0,0,求节点([1]各r阵容卡情况!$F$103:$F$119,[1]各r阵容卡情况!T$103:T$119,$C95)),0)</f>
        <v>3.4742082122506166</v>
      </c>
      <c r="BF95" s="14">
        <f>IFERROR(IF(求节点([1]各r阵容卡情况!$F$103:$F$119,[1]各r阵容卡情况!U$103:U$119,$C95)&lt;=0,0,求节点([1]各r阵容卡情况!$F$103:$F$119,[1]各r阵容卡情况!U$103:U$119,$C95)),0)</f>
        <v>3.4742082122506166</v>
      </c>
      <c r="BG95" s="14">
        <f>IFERROR(IF(求节点([1]各r阵容卡情况!$F$103:$F$119,[1]各r阵容卡情况!V$103:V$119,$C95)&lt;=0,0,求节点([1]各r阵容卡情况!$F$103:$F$119,[1]各r阵容卡情况!V$103:V$119,$C95)),0)</f>
        <v>3.4742082122506166</v>
      </c>
      <c r="BH95" s="14">
        <f t="shared" si="38"/>
        <v>10</v>
      </c>
      <c r="BI95" s="14">
        <f t="shared" si="38"/>
        <v>10</v>
      </c>
      <c r="BJ95" s="14">
        <f t="shared" si="39"/>
        <v>60</v>
      </c>
      <c r="BK95" s="14">
        <f t="shared" si="40"/>
        <v>80</v>
      </c>
      <c r="BL95" s="14">
        <f t="shared" si="40"/>
        <v>80</v>
      </c>
      <c r="BM95" s="14">
        <v>0</v>
      </c>
      <c r="BN95" s="14">
        <f>IFERROR(IF(求节点([1]各r阵容卡情况!$F$103:$F$119,[1]各r阵容卡情况!AA$103:AA$119,$C95)&lt;=0,0,求节点([1]各r阵容卡情况!$F$103:$F$119,[1]各r阵容卡情况!AA$103:AA$119,$C95)),0)</f>
        <v>0</v>
      </c>
      <c r="BO95" s="14">
        <f>IFERROR(IF(求节点([1]各r阵容卡情况!$F$103:$F$119,[1]各r阵容卡情况!AB$103:AB$119,$C95)&lt;=0,0,求节点([1]各r阵容卡情况!$F$103:$F$119,[1]各r阵容卡情况!AB$103:AB$119,$C95)),0)</f>
        <v>2</v>
      </c>
      <c r="BP95" s="14">
        <f>IFERROR(IF(求节点([1]各r阵容卡情况!$F$103:$F$119,[1]各r阵容卡情况!AC$103:AC$119,$C95)&lt;=0,0,求节点([1]各r阵容卡情况!$F$103:$F$119,[1]各r阵容卡情况!AC$103:AC$119,$C95)),0)</f>
        <v>2</v>
      </c>
      <c r="BQ95" s="14">
        <f>IFERROR(IF(求节点([1]各r阵容卡情况!$F$103:$F$119,[1]各r阵容卡情况!AD$103:AD$119,$C95)&lt;=0,0,求节点([1]各r阵容卡情况!$F$103:$F$119,[1]各r阵容卡情况!AD$103:AD$119,$C95)),0)</f>
        <v>2</v>
      </c>
      <c r="BR95" s="14">
        <f t="shared" si="36"/>
        <v>0</v>
      </c>
      <c r="BS95" s="14">
        <f t="shared" si="36"/>
        <v>0</v>
      </c>
      <c r="BT95" s="14">
        <f t="shared" si="36"/>
        <v>4</v>
      </c>
      <c r="BU95" s="14">
        <f t="shared" si="36"/>
        <v>30</v>
      </c>
      <c r="BV95" s="14">
        <f t="shared" si="36"/>
        <v>80</v>
      </c>
      <c r="CH95" s="27">
        <f t="shared" si="37"/>
        <v>0</v>
      </c>
      <c r="CI95" s="27">
        <f t="shared" si="37"/>
        <v>0</v>
      </c>
      <c r="CJ95" s="27">
        <f t="shared" si="37"/>
        <v>0</v>
      </c>
      <c r="CK95" s="27">
        <f t="shared" si="37"/>
        <v>24</v>
      </c>
      <c r="CL95" s="27">
        <f t="shared" si="37"/>
        <v>0</v>
      </c>
    </row>
    <row r="96" spans="3:90" x14ac:dyDescent="0.15">
      <c r="C96" s="14">
        <v>91</v>
      </c>
      <c r="D96" s="14">
        <v>30</v>
      </c>
      <c r="E96" s="32">
        <f>IFERROR(IF(求节点([1]基础状态预期!$D$197:$D$235,[1]基础状态预期!F$197:F$235,$C96)&lt;=0,0,求节点([1]基础状态预期!$D$197:$D$235,[1]基础状态预期!F$197:F$235,$C96)),0)</f>
        <v>0</v>
      </c>
      <c r="F96" s="32">
        <f>IFERROR(IF(求节点([1]基础状态预期!$D$197:$D$235,[1]基础状态预期!G$197:G$235,$C96)&lt;=0,0,求节点([1]基础状态预期!$D$197:$D$235,[1]基础状态预期!G$197:G$235,$C96)),0)</f>
        <v>0</v>
      </c>
      <c r="G96" s="32">
        <f>IFERROR(IF(求节点([1]基础状态预期!$D$197:$D$235,[1]基础状态预期!H$197:H$235,$C96)&lt;=0,0,求节点([1]基础状态预期!$D$197:$D$235,[1]基础状态预期!H$197:H$235,$C96)),0)</f>
        <v>0</v>
      </c>
      <c r="H96" s="32">
        <f>IFERROR(IF(求节点([1]基础状态预期!$D$197:$D$235,[1]基础状态预期!I$197:I$235,$C96)&lt;=0,0,求节点([1]基础状态预期!$D$197:$D$235,[1]基础状态预期!I$197:I$235,$C96)),0)</f>
        <v>0</v>
      </c>
      <c r="I96" s="32">
        <f>IFERROR(IF(求节点([1]基础状态预期!$D$197:$D$235,[1]基础状态预期!J$197:J$235,$C96)&lt;=0,0,求节点([1]基础状态预期!$D$197:$D$235,[1]基础状态预期!J$197:J$235,$C96)),0)</f>
        <v>6</v>
      </c>
      <c r="J96" s="32">
        <f>IFERROR(IF(求节点([1]基础状态预期!$D$197:$D$235,[1]基础状态预期!K$197:K$235,$C96)&lt;=0,0,求节点([1]基础状态预期!$D$197:$D$235,[1]基础状态预期!K$197:K$235,$C96)),0)</f>
        <v>0</v>
      </c>
      <c r="K96" s="32">
        <f>IFERROR(IF(求节点([1]基础状态预期!$D$197:$D$235,[1]基础状态预期!L$197:L$235,$C96)&lt;=0,0,求节点([1]基础状态预期!$D$197:$D$235,[1]基础状态预期!L$197:L$235,$C96)),0)</f>
        <v>0</v>
      </c>
      <c r="L96" s="32">
        <f>IFERROR(IF(求节点([1]基础状态预期!$D$197:$D$235,[1]基础状态预期!M$197:M$235,$C96)&lt;=0,0,求节点([1]基础状态预期!$D$197:$D$235,[1]基础状态预期!M$197:M$235,$C96)),0)</f>
        <v>0</v>
      </c>
      <c r="M96" s="32">
        <f>IFERROR(IF(求节点([1]基础状态预期!$D$197:$D$235,[1]基础状态预期!N$197:N$235,$C96)&lt;=0,0,求节点([1]基础状态预期!$D$197:$D$235,[1]基础状态预期!N$197:N$235,$C96)),0)</f>
        <v>0</v>
      </c>
      <c r="N96" s="32">
        <f>IFERROR(IF(求节点([1]基础状态预期!$D$197:$D$235,[1]基础状态预期!O$197:O$235,$C96)&lt;=0,0,求节点([1]基础状态预期!$D$197:$D$235,[1]基础状态预期!O$197:O$235,$C96)),0)</f>
        <v>8</v>
      </c>
      <c r="O96" s="14">
        <f t="shared" si="29"/>
        <v>0</v>
      </c>
      <c r="P96" s="14">
        <f t="shared" si="30"/>
        <v>6</v>
      </c>
      <c r="Q96" s="14">
        <f t="shared" si="31"/>
        <v>10</v>
      </c>
      <c r="R96" s="14">
        <f t="shared" si="32"/>
        <v>22</v>
      </c>
      <c r="S96" s="14">
        <f t="shared" si="33"/>
        <v>106</v>
      </c>
      <c r="T96" s="32">
        <f>IFERROR(IF(求节点([1]基础状态预期!$D$197:$D$235,[1]基础状态预期!P$197:P$235,$C96)&lt;=0,0,求节点([1]基础状态预期!$D$197:$D$235,[1]基础状态预期!P$197:P$235,$C96)),0)</f>
        <v>0</v>
      </c>
      <c r="U96" s="32">
        <f>IFERROR(IF(求节点([1]基础状态预期!$D$197:$D$235,[1]基础状态预期!Q$197:Q$235,$C96)&lt;=0,0,求节点([1]基础状态预期!$D$197:$D$235,[1]基础状态预期!Q$197:Q$235,$C96)),0)</f>
        <v>0</v>
      </c>
      <c r="V96" s="32">
        <f>IFERROR(IF(求节点([1]基础状态预期!$D$197:$D$235,[1]基础状态预期!R$197:R$235,$C96)&lt;=0,0,求节点([1]基础状态预期!$D$197:$D$235,[1]基础状态预期!R$197:R$235,$C96)),0)</f>
        <v>0</v>
      </c>
      <c r="W96" s="32">
        <f>IFERROR(IF(求节点([1]基础状态预期!$D$197:$D$235,[1]基础状态预期!S$197:S$235,$C96)&lt;=0,0,求节点([1]基础状态预期!$D$197:$D$235,[1]基础状态预期!S$197:S$235,$C96)),0)</f>
        <v>3.6399999999999992</v>
      </c>
      <c r="X96" s="32">
        <f>IFERROR(IF(求节点([1]基础状态预期!$D$197:$D$235,[1]基础状态预期!T$197:T$235,$C96)&lt;=0,0,求节点([1]基础状态预期!$D$197:$D$235,[1]基础状态预期!T$197:T$235,$C96)),0)</f>
        <v>3.6399999999999997</v>
      </c>
      <c r="Y96" s="32">
        <f>IFERROR(IF(求节点([1]基础状态预期!$D$197:$D$235,[1]基础状态预期!U$197:U$235,$C96)&lt;=0,0,求节点([1]基础状态预期!$D$197:$D$235,[1]基础状态预期!U$197:U$235,$C96)),0)</f>
        <v>0</v>
      </c>
      <c r="Z96" s="32">
        <f>IFERROR(IF(求节点([1]基础状态预期!$D$197:$D$235,[1]基础状态预期!V$197:V$235,$C96)&lt;=0,0,求节点([1]基础状态预期!$D$197:$D$235,[1]基础状态预期!V$197:V$235,$C96)),0)</f>
        <v>0</v>
      </c>
      <c r="AA96" s="32">
        <f>IFERROR(IF(求节点([1]基础状态预期!$D$197:$D$235,[1]基础状态预期!W$197:W$235,$C96)&lt;=0,0,求节点([1]基础状态预期!$D$197:$D$235,[1]基础状态预期!W$197:W$235,$C96)),0)</f>
        <v>0</v>
      </c>
      <c r="AB96" s="32">
        <f>IFERROR(IF(求节点([1]基础状态预期!$D$197:$D$235,[1]基础状态预期!X$197:X$235,$C96)&lt;=0,0,求节点([1]基础状态预期!$D$197:$D$235,[1]基础状态预期!X$197:X$235,$C96)),0)</f>
        <v>182</v>
      </c>
      <c r="AC96" s="32">
        <f>IFERROR(IF(求节点([1]基础状态预期!$D$197:$D$235,[1]基础状态预期!Y$197:Y$235,$C96)&lt;=0,0,求节点([1]基础状态预期!$D$197:$D$235,[1]基础状态预期!Y$197:Y$235,$C96)),0)</f>
        <v>182</v>
      </c>
      <c r="AD96" s="32">
        <f>IFERROR(IF(求节点([1]基础状态预期!$D$197:$D$235,[1]基础状态预期!Z$197:Z$235,$C96)&lt;=0,0,求节点([1]基础状态预期!$D$197:$D$235,[1]基础状态预期!Z$197:Z$235,$C96)),0)</f>
        <v>0</v>
      </c>
      <c r="AE96" s="32">
        <f>IFERROR(IF(求节点([1]基础状态预期!$D$197:$D$235,[1]基础状态预期!AA$197:AA$235,$C96)&lt;=0,0,求节点([1]基础状态预期!$D$197:$D$235,[1]基础状态预期!AA$197:AA$235,$C96)),0)</f>
        <v>0</v>
      </c>
      <c r="AF96" s="32">
        <f>IFERROR(IF(求节点([1]基础状态预期!$D$197:$D$235,[1]基础状态预期!AB$197:AB$235,$C96)&lt;=0,0,求节点([1]基础状态预期!$D$197:$D$235,[1]基础状态预期!AB$197:AB$235,$C96)),0)</f>
        <v>0</v>
      </c>
      <c r="AG96" s="32">
        <f>IFERROR(IF(求节点([1]基础状态预期!$D$197:$D$235,[1]基础状态预期!AC$197:AC$235,$C96)&lt;=0,0,求节点([1]基础状态预期!$D$197:$D$235,[1]基础状态预期!AC$197:AC$235,$C96)),0)</f>
        <v>3.0648287583479092</v>
      </c>
      <c r="AH96" s="32">
        <f>IFERROR(IF(求节点([1]基础状态预期!$D$197:$D$235,[1]基础状态预期!AD$197:AD$235,$C96)&lt;=0,0,求节点([1]基础状态预期!$D$197:$D$235,[1]基础状态预期!AD$197:AD$235,$C96)),0)</f>
        <v>2</v>
      </c>
      <c r="AI96" s="14">
        <f t="shared" si="34"/>
        <v>0</v>
      </c>
      <c r="AJ96" s="14">
        <f t="shared" si="34"/>
        <v>0</v>
      </c>
      <c r="AK96" s="14">
        <f t="shared" si="34"/>
        <v>0</v>
      </c>
      <c r="AL96" s="14">
        <f t="shared" si="34"/>
        <v>30</v>
      </c>
      <c r="AM96" s="14">
        <f t="shared" si="34"/>
        <v>80</v>
      </c>
      <c r="AN96" s="14">
        <v>0</v>
      </c>
      <c r="AO96" s="14">
        <f>IFERROR(IF(求节点([1]各r阵容卡情况!$F$103:$F$119,[1]各r阵容卡情况!G$103:G$119,$C96)&lt;=0,0,求节点([1]各r阵容卡情况!$F$103:$F$119,[1]各r阵容卡情况!G$103:G$119,$C96)),0)</f>
        <v>0</v>
      </c>
      <c r="AP96" s="14">
        <f>IFERROR(IF(求节点([1]各r阵容卡情况!$F$103:$F$119,[1]各r阵容卡情况!H$103:H$119,$C96)&lt;=0,0,求节点([1]各r阵容卡情况!$F$103:$F$119,[1]各r阵容卡情况!H$103:H$119,$C96)),0)</f>
        <v>0</v>
      </c>
      <c r="AQ96" s="14">
        <f>IFERROR(IF(求节点([1]各r阵容卡情况!$F$103:$F$119,[1]各r阵容卡情况!I$103:I$119,$C96)&lt;=0,0,求节点([1]各r阵容卡情况!$F$103:$F$119,[1]各r阵容卡情况!I$103:I$119,$C96)),0)</f>
        <v>24</v>
      </c>
      <c r="AR96" s="14">
        <f>IFERROR(IF(求节点([1]各r阵容卡情况!$F$103:$F$119,[1]各r阵容卡情况!J$103:J$119,$C96)&lt;=0,0,求节点([1]各r阵容卡情况!$F$103:$F$119,[1]各r阵容卡情况!J$103:J$119,$C96)),0)</f>
        <v>0</v>
      </c>
      <c r="AS96" s="14">
        <v>0</v>
      </c>
      <c r="AT96" s="14">
        <f>IFERROR(IF(求节点([1]各r阵容卡情况!$F$103:$F$119,[1]各r阵容卡情况!K$103:K$119,$C96)&lt;=0,0,求节点([1]各r阵容卡情况!$F$103:$F$119,[1]各r阵容卡情况!K$103:K$119,$C96)),0)</f>
        <v>3</v>
      </c>
      <c r="AU96" s="14">
        <f>IFERROR(IF(求节点([1]各r阵容卡情况!$F$103:$F$119,[1]各r阵容卡情况!L$103:L$119,$C96)&lt;=0,0,求节点([1]各r阵容卡情况!$F$103:$F$119,[1]各r阵容卡情况!L$103:L$119,$C96)),0)</f>
        <v>6</v>
      </c>
      <c r="AV96" s="14">
        <f>IFERROR(IF(求节点([1]各r阵容卡情况!$F$103:$F$119,[1]各r阵容卡情况!M$103:M$119,$C96)&lt;=0,0,求节点([1]各r阵容卡情况!$F$103:$F$119,[1]各r阵容卡情况!M$103:M$119,$C96)),0)</f>
        <v>8</v>
      </c>
      <c r="AW96" s="14">
        <f>IFERROR(IF(求节点([1]各r阵容卡情况!$F$103:$F$119,[1]各r阵容卡情况!N$103:N$119,$C96)&lt;=0,0,求节点([1]各r阵容卡情况!$F$103:$F$119,[1]各r阵容卡情况!N$103:N$119,$C96)),0)</f>
        <v>7.9213286366930502</v>
      </c>
      <c r="AX96" s="14">
        <f t="shared" si="35"/>
        <v>0</v>
      </c>
      <c r="AY96" s="14">
        <f t="shared" si="35"/>
        <v>15</v>
      </c>
      <c r="AZ96" s="14">
        <f t="shared" si="35"/>
        <v>40</v>
      </c>
      <c r="BA96" s="14">
        <f t="shared" si="35"/>
        <v>72</v>
      </c>
      <c r="BB96" s="14">
        <f t="shared" si="35"/>
        <v>106</v>
      </c>
      <c r="BC96" s="14">
        <v>0</v>
      </c>
      <c r="BD96" s="14">
        <f>IFERROR(IF(求节点([1]各r阵容卡情况!$F$103:$F$119,[1]各r阵容卡情况!S$103:S$119,$C96)&lt;=0,0,求节点([1]各r阵容卡情况!$F$103:$F$119,[1]各r阵容卡情况!S$103:S$119,$C96)),0)</f>
        <v>3.4987471115324795</v>
      </c>
      <c r="BE96" s="14">
        <f>IFERROR(IF(求节点([1]各r阵容卡情况!$F$103:$F$119,[1]各r阵容卡情况!T$103:T$119,$C96)&lt;=0,0,求节点([1]各r阵容卡情况!$F$103:$F$119,[1]各r阵容卡情况!T$103:T$119,$C96)),0)</f>
        <v>3.4987471115324795</v>
      </c>
      <c r="BF96" s="14">
        <f>IFERROR(IF(求节点([1]各r阵容卡情况!$F$103:$F$119,[1]各r阵容卡情况!U$103:U$119,$C96)&lt;=0,0,求节点([1]各r阵容卡情况!$F$103:$F$119,[1]各r阵容卡情况!U$103:U$119,$C96)),0)</f>
        <v>3.4987471115324795</v>
      </c>
      <c r="BG96" s="14">
        <f>IFERROR(IF(求节点([1]各r阵容卡情况!$F$103:$F$119,[1]各r阵容卡情况!V$103:V$119,$C96)&lt;=0,0,求节点([1]各r阵容卡情况!$F$103:$F$119,[1]各r阵容卡情况!V$103:V$119,$C96)),0)</f>
        <v>3.4987471115324795</v>
      </c>
      <c r="BH96" s="14">
        <f t="shared" si="38"/>
        <v>10</v>
      </c>
      <c r="BI96" s="14">
        <f t="shared" si="38"/>
        <v>10</v>
      </c>
      <c r="BJ96" s="14">
        <f t="shared" si="39"/>
        <v>60</v>
      </c>
      <c r="BK96" s="14">
        <f t="shared" si="40"/>
        <v>80</v>
      </c>
      <c r="BL96" s="14">
        <f t="shared" si="40"/>
        <v>80</v>
      </c>
      <c r="BM96" s="14">
        <v>0</v>
      </c>
      <c r="BN96" s="14">
        <f>IFERROR(IF(求节点([1]各r阵容卡情况!$F$103:$F$119,[1]各r阵容卡情况!AA$103:AA$119,$C96)&lt;=0,0,求节点([1]各r阵容卡情况!$F$103:$F$119,[1]各r阵容卡情况!AA$103:AA$119,$C96)),0)</f>
        <v>0</v>
      </c>
      <c r="BO96" s="14">
        <f>IFERROR(IF(求节点([1]各r阵容卡情况!$F$103:$F$119,[1]各r阵容卡情况!AB$103:AB$119,$C96)&lt;=0,0,求节点([1]各r阵容卡情况!$F$103:$F$119,[1]各r阵容卡情况!AB$103:AB$119,$C96)),0)</f>
        <v>2</v>
      </c>
      <c r="BP96" s="14">
        <f>IFERROR(IF(求节点([1]各r阵容卡情况!$F$103:$F$119,[1]各r阵容卡情况!AC$103:AC$119,$C96)&lt;=0,0,求节点([1]各r阵容卡情况!$F$103:$F$119,[1]各r阵容卡情况!AC$103:AC$119,$C96)),0)</f>
        <v>2</v>
      </c>
      <c r="BQ96" s="14">
        <f>IFERROR(IF(求节点([1]各r阵容卡情况!$F$103:$F$119,[1]各r阵容卡情况!AD$103:AD$119,$C96)&lt;=0,0,求节点([1]各r阵容卡情况!$F$103:$F$119,[1]各r阵容卡情况!AD$103:AD$119,$C96)),0)</f>
        <v>2</v>
      </c>
      <c r="BR96" s="14">
        <f t="shared" si="36"/>
        <v>0</v>
      </c>
      <c r="BS96" s="14">
        <f t="shared" si="36"/>
        <v>0</v>
      </c>
      <c r="BT96" s="14">
        <f t="shared" si="36"/>
        <v>4</v>
      </c>
      <c r="BU96" s="14">
        <f t="shared" si="36"/>
        <v>30</v>
      </c>
      <c r="BV96" s="14">
        <f t="shared" si="36"/>
        <v>80</v>
      </c>
      <c r="CH96" s="27">
        <f t="shared" si="37"/>
        <v>0</v>
      </c>
      <c r="CI96" s="27">
        <f t="shared" si="37"/>
        <v>0</v>
      </c>
      <c r="CJ96" s="27">
        <f t="shared" si="37"/>
        <v>0</v>
      </c>
      <c r="CK96" s="27">
        <f t="shared" si="37"/>
        <v>24</v>
      </c>
      <c r="CL96" s="27">
        <f t="shared" si="37"/>
        <v>0</v>
      </c>
    </row>
    <row r="97" spans="3:90" x14ac:dyDescent="0.15">
      <c r="C97" s="14">
        <v>92</v>
      </c>
      <c r="D97" s="14">
        <v>30</v>
      </c>
      <c r="E97" s="32">
        <f>IFERROR(IF(求节点([1]基础状态预期!$D$197:$D$235,[1]基础状态预期!F$197:F$235,$C97)&lt;=0,0,求节点([1]基础状态预期!$D$197:$D$235,[1]基础状态预期!F$197:F$235,$C97)),0)</f>
        <v>0</v>
      </c>
      <c r="F97" s="32">
        <f>IFERROR(IF(求节点([1]基础状态预期!$D$197:$D$235,[1]基础状态预期!G$197:G$235,$C97)&lt;=0,0,求节点([1]基础状态预期!$D$197:$D$235,[1]基础状态预期!G$197:G$235,$C97)),0)</f>
        <v>0</v>
      </c>
      <c r="G97" s="32">
        <f>IFERROR(IF(求节点([1]基础状态预期!$D$197:$D$235,[1]基础状态预期!H$197:H$235,$C97)&lt;=0,0,求节点([1]基础状态预期!$D$197:$D$235,[1]基础状态预期!H$197:H$235,$C97)),0)</f>
        <v>0</v>
      </c>
      <c r="H97" s="32">
        <f>IFERROR(IF(求节点([1]基础状态预期!$D$197:$D$235,[1]基础状态预期!I$197:I$235,$C97)&lt;=0,0,求节点([1]基础状态预期!$D$197:$D$235,[1]基础状态预期!I$197:I$235,$C97)),0)</f>
        <v>0</v>
      </c>
      <c r="I97" s="32">
        <f>IFERROR(IF(求节点([1]基础状态预期!$D$197:$D$235,[1]基础状态预期!J$197:J$235,$C97)&lt;=0,0,求节点([1]基础状态预期!$D$197:$D$235,[1]基础状态预期!J$197:J$235,$C97)),0)</f>
        <v>6</v>
      </c>
      <c r="J97" s="32">
        <f>IFERROR(IF(求节点([1]基础状态预期!$D$197:$D$235,[1]基础状态预期!K$197:K$235,$C97)&lt;=0,0,求节点([1]基础状态预期!$D$197:$D$235,[1]基础状态预期!K$197:K$235,$C97)),0)</f>
        <v>0</v>
      </c>
      <c r="K97" s="32">
        <f>IFERROR(IF(求节点([1]基础状态预期!$D$197:$D$235,[1]基础状态预期!L$197:L$235,$C97)&lt;=0,0,求节点([1]基础状态预期!$D$197:$D$235,[1]基础状态预期!L$197:L$235,$C97)),0)</f>
        <v>0</v>
      </c>
      <c r="L97" s="32">
        <f>IFERROR(IF(求节点([1]基础状态预期!$D$197:$D$235,[1]基础状态预期!M$197:M$235,$C97)&lt;=0,0,求节点([1]基础状态预期!$D$197:$D$235,[1]基础状态预期!M$197:M$235,$C97)),0)</f>
        <v>0</v>
      </c>
      <c r="M97" s="32">
        <f>IFERROR(IF(求节点([1]基础状态预期!$D$197:$D$235,[1]基础状态预期!N$197:N$235,$C97)&lt;=0,0,求节点([1]基础状态预期!$D$197:$D$235,[1]基础状态预期!N$197:N$235,$C97)),0)</f>
        <v>0</v>
      </c>
      <c r="N97" s="32">
        <f>IFERROR(IF(求节点([1]基础状态预期!$D$197:$D$235,[1]基础状态预期!O$197:O$235,$C97)&lt;=0,0,求节点([1]基础状态预期!$D$197:$D$235,[1]基础状态预期!O$197:O$235,$C97)),0)</f>
        <v>8</v>
      </c>
      <c r="O97" s="14">
        <f t="shared" si="29"/>
        <v>0</v>
      </c>
      <c r="P97" s="14">
        <f t="shared" si="30"/>
        <v>6</v>
      </c>
      <c r="Q97" s="14">
        <f t="shared" si="31"/>
        <v>10</v>
      </c>
      <c r="R97" s="14">
        <f t="shared" si="32"/>
        <v>22</v>
      </c>
      <c r="S97" s="14">
        <f t="shared" si="33"/>
        <v>106</v>
      </c>
      <c r="T97" s="32">
        <f>IFERROR(IF(求节点([1]基础状态预期!$D$197:$D$235,[1]基础状态预期!P$197:P$235,$C97)&lt;=0,0,求节点([1]基础状态预期!$D$197:$D$235,[1]基础状态预期!P$197:P$235,$C97)),0)</f>
        <v>0</v>
      </c>
      <c r="U97" s="32">
        <f>IFERROR(IF(求节点([1]基础状态预期!$D$197:$D$235,[1]基础状态预期!Q$197:Q$235,$C97)&lt;=0,0,求节点([1]基础状态预期!$D$197:$D$235,[1]基础状态预期!Q$197:Q$235,$C97)),0)</f>
        <v>0</v>
      </c>
      <c r="V97" s="32">
        <f>IFERROR(IF(求节点([1]基础状态预期!$D$197:$D$235,[1]基础状态预期!R$197:R$235,$C97)&lt;=0,0,求节点([1]基础状态预期!$D$197:$D$235,[1]基础状态预期!R$197:R$235,$C97)),0)</f>
        <v>0</v>
      </c>
      <c r="W97" s="32">
        <f>IFERROR(IF(求节点([1]基础状态预期!$D$197:$D$235,[1]基础状态预期!S$197:S$235,$C97)&lt;=0,0,求节点([1]基础状态预期!$D$197:$D$235,[1]基础状态预期!S$197:S$235,$C97)),0)</f>
        <v>3.6799999999999993</v>
      </c>
      <c r="X97" s="32">
        <f>IFERROR(IF(求节点([1]基础状态预期!$D$197:$D$235,[1]基础状态预期!T$197:T$235,$C97)&lt;=0,0,求节点([1]基础状态预期!$D$197:$D$235,[1]基础状态预期!T$197:T$235,$C97)),0)</f>
        <v>3.6799999999999997</v>
      </c>
      <c r="Y97" s="32">
        <f>IFERROR(IF(求节点([1]基础状态预期!$D$197:$D$235,[1]基础状态预期!U$197:U$235,$C97)&lt;=0,0,求节点([1]基础状态预期!$D$197:$D$235,[1]基础状态预期!U$197:U$235,$C97)),0)</f>
        <v>0</v>
      </c>
      <c r="Z97" s="32">
        <f>IFERROR(IF(求节点([1]基础状态预期!$D$197:$D$235,[1]基础状态预期!V$197:V$235,$C97)&lt;=0,0,求节点([1]基础状态预期!$D$197:$D$235,[1]基础状态预期!V$197:V$235,$C97)),0)</f>
        <v>0</v>
      </c>
      <c r="AA97" s="32">
        <f>IFERROR(IF(求节点([1]基础状态预期!$D$197:$D$235,[1]基础状态预期!W$197:W$235,$C97)&lt;=0,0,求节点([1]基础状态预期!$D$197:$D$235,[1]基础状态预期!W$197:W$235,$C97)),0)</f>
        <v>0</v>
      </c>
      <c r="AB97" s="32">
        <f>IFERROR(IF(求节点([1]基础状态预期!$D$197:$D$235,[1]基础状态预期!X$197:X$235,$C97)&lt;=0,0,求节点([1]基础状态预期!$D$197:$D$235,[1]基础状态预期!X$197:X$235,$C97)),0)</f>
        <v>184</v>
      </c>
      <c r="AC97" s="32">
        <f>IFERROR(IF(求节点([1]基础状态预期!$D$197:$D$235,[1]基础状态预期!Y$197:Y$235,$C97)&lt;=0,0,求节点([1]基础状态预期!$D$197:$D$235,[1]基础状态预期!Y$197:Y$235,$C97)),0)</f>
        <v>184</v>
      </c>
      <c r="AD97" s="32">
        <f>IFERROR(IF(求节点([1]基础状态预期!$D$197:$D$235,[1]基础状态预期!Z$197:Z$235,$C97)&lt;=0,0,求节点([1]基础状态预期!$D$197:$D$235,[1]基础状态预期!Z$197:Z$235,$C97)),0)</f>
        <v>0</v>
      </c>
      <c r="AE97" s="32">
        <f>IFERROR(IF(求节点([1]基础状态预期!$D$197:$D$235,[1]基础状态预期!AA$197:AA$235,$C97)&lt;=0,0,求节点([1]基础状态预期!$D$197:$D$235,[1]基础状态预期!AA$197:AA$235,$C97)),0)</f>
        <v>0</v>
      </c>
      <c r="AF97" s="32">
        <f>IFERROR(IF(求节点([1]基础状态预期!$D$197:$D$235,[1]基础状态预期!AB$197:AB$235,$C97)&lt;=0,0,求节点([1]基础状态预期!$D$197:$D$235,[1]基础状态预期!AB$197:AB$235,$C97)),0)</f>
        <v>0</v>
      </c>
      <c r="AG97" s="32">
        <f>IFERROR(IF(求节点([1]基础状态预期!$D$197:$D$235,[1]基础状态预期!AC$197:AC$235,$C97)&lt;=0,0,求节点([1]基础状态预期!$D$197:$D$235,[1]基础状态预期!AC$197:AC$235,$C97)),0)</f>
        <v>3.0985081952528315</v>
      </c>
      <c r="AH97" s="32">
        <f>IFERROR(IF(求节点([1]基础状态预期!$D$197:$D$235,[1]基础状态预期!AD$197:AD$235,$C97)&lt;=0,0,求节点([1]基础状态预期!$D$197:$D$235,[1]基础状态预期!AD$197:AD$235,$C97)),0)</f>
        <v>2</v>
      </c>
      <c r="AI97" s="14">
        <f t="shared" si="34"/>
        <v>0</v>
      </c>
      <c r="AJ97" s="14">
        <f t="shared" si="34"/>
        <v>0</v>
      </c>
      <c r="AK97" s="14">
        <f t="shared" si="34"/>
        <v>0</v>
      </c>
      <c r="AL97" s="14">
        <f t="shared" si="34"/>
        <v>30</v>
      </c>
      <c r="AM97" s="14">
        <f t="shared" si="34"/>
        <v>80</v>
      </c>
      <c r="AN97" s="14">
        <v>0</v>
      </c>
      <c r="AO97" s="14">
        <f>IFERROR(IF(求节点([1]各r阵容卡情况!$F$103:$F$119,[1]各r阵容卡情况!G$103:G$119,$C97)&lt;=0,0,求节点([1]各r阵容卡情况!$F$103:$F$119,[1]各r阵容卡情况!G$103:G$119,$C97)),0)</f>
        <v>0</v>
      </c>
      <c r="AP97" s="14">
        <f>IFERROR(IF(求节点([1]各r阵容卡情况!$F$103:$F$119,[1]各r阵容卡情况!H$103:H$119,$C97)&lt;=0,0,求节点([1]各r阵容卡情况!$F$103:$F$119,[1]各r阵容卡情况!H$103:H$119,$C97)),0)</f>
        <v>0</v>
      </c>
      <c r="AQ97" s="14">
        <f>IFERROR(IF(求节点([1]各r阵容卡情况!$F$103:$F$119,[1]各r阵容卡情况!I$103:I$119,$C97)&lt;=0,0,求节点([1]各r阵容卡情况!$F$103:$F$119,[1]各r阵容卡情况!I$103:I$119,$C97)),0)</f>
        <v>24</v>
      </c>
      <c r="AR97" s="14">
        <f>IFERROR(IF(求节点([1]各r阵容卡情况!$F$103:$F$119,[1]各r阵容卡情况!J$103:J$119,$C97)&lt;=0,0,求节点([1]各r阵容卡情况!$F$103:$F$119,[1]各r阵容卡情况!J$103:J$119,$C97)),0)</f>
        <v>0</v>
      </c>
      <c r="AS97" s="14">
        <v>0</v>
      </c>
      <c r="AT97" s="14">
        <f>IFERROR(IF(求节点([1]各r阵容卡情况!$F$103:$F$119,[1]各r阵容卡情况!K$103:K$119,$C97)&lt;=0,0,求节点([1]各r阵容卡情况!$F$103:$F$119,[1]各r阵容卡情况!K$103:K$119,$C97)),0)</f>
        <v>3</v>
      </c>
      <c r="AU97" s="14">
        <f>IFERROR(IF(求节点([1]各r阵容卡情况!$F$103:$F$119,[1]各r阵容卡情况!L$103:L$119,$C97)&lt;=0,0,求节点([1]各r阵容卡情况!$F$103:$F$119,[1]各r阵容卡情况!L$103:L$119,$C97)),0)</f>
        <v>6</v>
      </c>
      <c r="AV97" s="14">
        <f>IFERROR(IF(求节点([1]各r阵容卡情况!$F$103:$F$119,[1]各r阵容卡情况!M$103:M$119,$C97)&lt;=0,0,求节点([1]各r阵容卡情况!$F$103:$F$119,[1]各r阵容卡情况!M$103:M$119,$C97)),0)</f>
        <v>8</v>
      </c>
      <c r="AW97" s="14">
        <f>IFERROR(IF(求节点([1]各r阵容卡情况!$F$103:$F$119,[1]各r阵容卡情况!N$103:N$119,$C97)&lt;=0,0,求节点([1]各r阵容卡情况!$F$103:$F$119,[1]各r阵容卡情况!N$103:N$119,$C97)),0)</f>
        <v>7.9226145683807667</v>
      </c>
      <c r="AX97" s="14">
        <f t="shared" si="35"/>
        <v>0</v>
      </c>
      <c r="AY97" s="14">
        <f t="shared" si="35"/>
        <v>15</v>
      </c>
      <c r="AZ97" s="14">
        <f t="shared" si="35"/>
        <v>40</v>
      </c>
      <c r="BA97" s="14">
        <f t="shared" si="35"/>
        <v>72</v>
      </c>
      <c r="BB97" s="14">
        <f t="shared" si="35"/>
        <v>106</v>
      </c>
      <c r="BC97" s="14">
        <v>0</v>
      </c>
      <c r="BD97" s="14">
        <f>IFERROR(IF(求节点([1]各r阵容卡情况!$F$103:$F$119,[1]各r阵容卡情况!S$103:S$119,$C97)&lt;=0,0,求节点([1]各r阵容卡情况!$F$103:$F$119,[1]各r阵容卡情况!S$103:S$119,$C97)),0)</f>
        <v>3.5232860108143425</v>
      </c>
      <c r="BE97" s="14">
        <f>IFERROR(IF(求节点([1]各r阵容卡情况!$F$103:$F$119,[1]各r阵容卡情况!T$103:T$119,$C97)&lt;=0,0,求节点([1]各r阵容卡情况!$F$103:$F$119,[1]各r阵容卡情况!T$103:T$119,$C97)),0)</f>
        <v>3.5232860108143425</v>
      </c>
      <c r="BF97" s="14">
        <f>IFERROR(IF(求节点([1]各r阵容卡情况!$F$103:$F$119,[1]各r阵容卡情况!U$103:U$119,$C97)&lt;=0,0,求节点([1]各r阵容卡情况!$F$103:$F$119,[1]各r阵容卡情况!U$103:U$119,$C97)),0)</f>
        <v>3.5232860108143425</v>
      </c>
      <c r="BG97" s="14">
        <f>IFERROR(IF(求节点([1]各r阵容卡情况!$F$103:$F$119,[1]各r阵容卡情况!V$103:V$119,$C97)&lt;=0,0,求节点([1]各r阵容卡情况!$F$103:$F$119,[1]各r阵容卡情况!V$103:V$119,$C97)),0)</f>
        <v>3.5232860108143425</v>
      </c>
      <c r="BH97" s="14">
        <f t="shared" si="38"/>
        <v>10</v>
      </c>
      <c r="BI97" s="14">
        <f t="shared" si="38"/>
        <v>10</v>
      </c>
      <c r="BJ97" s="14">
        <f t="shared" si="39"/>
        <v>60</v>
      </c>
      <c r="BK97" s="14">
        <f t="shared" si="40"/>
        <v>80</v>
      </c>
      <c r="BL97" s="14">
        <f t="shared" si="40"/>
        <v>80</v>
      </c>
      <c r="BM97" s="14">
        <v>0</v>
      </c>
      <c r="BN97" s="14">
        <f>IFERROR(IF(求节点([1]各r阵容卡情况!$F$103:$F$119,[1]各r阵容卡情况!AA$103:AA$119,$C97)&lt;=0,0,求节点([1]各r阵容卡情况!$F$103:$F$119,[1]各r阵容卡情况!AA$103:AA$119,$C97)),0)</f>
        <v>0</v>
      </c>
      <c r="BO97" s="14">
        <f>IFERROR(IF(求节点([1]各r阵容卡情况!$F$103:$F$119,[1]各r阵容卡情况!AB$103:AB$119,$C97)&lt;=0,0,求节点([1]各r阵容卡情况!$F$103:$F$119,[1]各r阵容卡情况!AB$103:AB$119,$C97)),0)</f>
        <v>2</v>
      </c>
      <c r="BP97" s="14">
        <f>IFERROR(IF(求节点([1]各r阵容卡情况!$F$103:$F$119,[1]各r阵容卡情况!AC$103:AC$119,$C97)&lt;=0,0,求节点([1]各r阵容卡情况!$F$103:$F$119,[1]各r阵容卡情况!AC$103:AC$119,$C97)),0)</f>
        <v>2</v>
      </c>
      <c r="BQ97" s="14">
        <f>IFERROR(IF(求节点([1]各r阵容卡情况!$F$103:$F$119,[1]各r阵容卡情况!AD$103:AD$119,$C97)&lt;=0,0,求节点([1]各r阵容卡情况!$F$103:$F$119,[1]各r阵容卡情况!AD$103:AD$119,$C97)),0)</f>
        <v>2</v>
      </c>
      <c r="BR97" s="14">
        <f t="shared" si="36"/>
        <v>0</v>
      </c>
      <c r="BS97" s="14">
        <f t="shared" si="36"/>
        <v>0</v>
      </c>
      <c r="BT97" s="14">
        <f t="shared" si="36"/>
        <v>4</v>
      </c>
      <c r="BU97" s="14">
        <f t="shared" si="36"/>
        <v>30</v>
      </c>
      <c r="BV97" s="14">
        <f t="shared" si="36"/>
        <v>80</v>
      </c>
      <c r="CH97" s="27">
        <f t="shared" si="37"/>
        <v>0</v>
      </c>
      <c r="CI97" s="27">
        <f t="shared" si="37"/>
        <v>0</v>
      </c>
      <c r="CJ97" s="27">
        <f t="shared" si="37"/>
        <v>0</v>
      </c>
      <c r="CK97" s="27">
        <f t="shared" si="37"/>
        <v>24</v>
      </c>
      <c r="CL97" s="27">
        <f t="shared" si="37"/>
        <v>0</v>
      </c>
    </row>
    <row r="98" spans="3:90" x14ac:dyDescent="0.15">
      <c r="C98" s="14">
        <v>93</v>
      </c>
      <c r="D98" s="14">
        <v>30</v>
      </c>
      <c r="E98" s="32">
        <f>IFERROR(IF(求节点([1]基础状态预期!$D$197:$D$235,[1]基础状态预期!F$197:F$235,$C98)&lt;=0,0,求节点([1]基础状态预期!$D$197:$D$235,[1]基础状态预期!F$197:F$235,$C98)),0)</f>
        <v>0</v>
      </c>
      <c r="F98" s="32">
        <f>IFERROR(IF(求节点([1]基础状态预期!$D$197:$D$235,[1]基础状态预期!G$197:G$235,$C98)&lt;=0,0,求节点([1]基础状态预期!$D$197:$D$235,[1]基础状态预期!G$197:G$235,$C98)),0)</f>
        <v>0</v>
      </c>
      <c r="G98" s="32">
        <f>IFERROR(IF(求节点([1]基础状态预期!$D$197:$D$235,[1]基础状态预期!H$197:H$235,$C98)&lt;=0,0,求节点([1]基础状态预期!$D$197:$D$235,[1]基础状态预期!H$197:H$235,$C98)),0)</f>
        <v>0</v>
      </c>
      <c r="H98" s="32">
        <f>IFERROR(IF(求节点([1]基础状态预期!$D$197:$D$235,[1]基础状态预期!I$197:I$235,$C98)&lt;=0,0,求节点([1]基础状态预期!$D$197:$D$235,[1]基础状态预期!I$197:I$235,$C98)),0)</f>
        <v>0</v>
      </c>
      <c r="I98" s="32">
        <f>IFERROR(IF(求节点([1]基础状态预期!$D$197:$D$235,[1]基础状态预期!J$197:J$235,$C98)&lt;=0,0,求节点([1]基础状态预期!$D$197:$D$235,[1]基础状态预期!J$197:J$235,$C98)),0)</f>
        <v>6</v>
      </c>
      <c r="J98" s="32">
        <f>IFERROR(IF(求节点([1]基础状态预期!$D$197:$D$235,[1]基础状态预期!K$197:K$235,$C98)&lt;=0,0,求节点([1]基础状态预期!$D$197:$D$235,[1]基础状态预期!K$197:K$235,$C98)),0)</f>
        <v>0</v>
      </c>
      <c r="K98" s="32">
        <f>IFERROR(IF(求节点([1]基础状态预期!$D$197:$D$235,[1]基础状态预期!L$197:L$235,$C98)&lt;=0,0,求节点([1]基础状态预期!$D$197:$D$235,[1]基础状态预期!L$197:L$235,$C98)),0)</f>
        <v>0</v>
      </c>
      <c r="L98" s="32">
        <f>IFERROR(IF(求节点([1]基础状态预期!$D$197:$D$235,[1]基础状态预期!M$197:M$235,$C98)&lt;=0,0,求节点([1]基础状态预期!$D$197:$D$235,[1]基础状态预期!M$197:M$235,$C98)),0)</f>
        <v>0</v>
      </c>
      <c r="M98" s="32">
        <f>IFERROR(IF(求节点([1]基础状态预期!$D$197:$D$235,[1]基础状态预期!N$197:N$235,$C98)&lt;=0,0,求节点([1]基础状态预期!$D$197:$D$235,[1]基础状态预期!N$197:N$235,$C98)),0)</f>
        <v>0</v>
      </c>
      <c r="N98" s="32">
        <f>IFERROR(IF(求节点([1]基础状态预期!$D$197:$D$235,[1]基础状态预期!O$197:O$235,$C98)&lt;=0,0,求节点([1]基础状态预期!$D$197:$D$235,[1]基础状态预期!O$197:O$235,$C98)),0)</f>
        <v>8</v>
      </c>
      <c r="O98" s="14">
        <f t="shared" si="29"/>
        <v>0</v>
      </c>
      <c r="P98" s="14">
        <f t="shared" si="30"/>
        <v>6</v>
      </c>
      <c r="Q98" s="14">
        <f t="shared" si="31"/>
        <v>10</v>
      </c>
      <c r="R98" s="14">
        <f t="shared" si="32"/>
        <v>22</v>
      </c>
      <c r="S98" s="14">
        <f t="shared" si="33"/>
        <v>106</v>
      </c>
      <c r="T98" s="32">
        <f>IFERROR(IF(求节点([1]基础状态预期!$D$197:$D$235,[1]基础状态预期!P$197:P$235,$C98)&lt;=0,0,求节点([1]基础状态预期!$D$197:$D$235,[1]基础状态预期!P$197:P$235,$C98)),0)</f>
        <v>0</v>
      </c>
      <c r="U98" s="32">
        <f>IFERROR(IF(求节点([1]基础状态预期!$D$197:$D$235,[1]基础状态预期!Q$197:Q$235,$C98)&lt;=0,0,求节点([1]基础状态预期!$D$197:$D$235,[1]基础状态预期!Q$197:Q$235,$C98)),0)</f>
        <v>0</v>
      </c>
      <c r="V98" s="32">
        <f>IFERROR(IF(求节点([1]基础状态预期!$D$197:$D$235,[1]基础状态预期!R$197:R$235,$C98)&lt;=0,0,求节点([1]基础状态预期!$D$197:$D$235,[1]基础状态预期!R$197:R$235,$C98)),0)</f>
        <v>0</v>
      </c>
      <c r="W98" s="32">
        <f>IFERROR(IF(求节点([1]基础状态预期!$D$197:$D$235,[1]基础状态预期!S$197:S$235,$C98)&lt;=0,0,求节点([1]基础状态预期!$D$197:$D$235,[1]基础状态预期!S$197:S$235,$C98)),0)</f>
        <v>3.7199999999999993</v>
      </c>
      <c r="X98" s="32">
        <f>IFERROR(IF(求节点([1]基础状态预期!$D$197:$D$235,[1]基础状态预期!T$197:T$235,$C98)&lt;=0,0,求节点([1]基础状态预期!$D$197:$D$235,[1]基础状态预期!T$197:T$235,$C98)),0)</f>
        <v>3.7199999999999998</v>
      </c>
      <c r="Y98" s="32">
        <f>IFERROR(IF(求节点([1]基础状态预期!$D$197:$D$235,[1]基础状态预期!U$197:U$235,$C98)&lt;=0,0,求节点([1]基础状态预期!$D$197:$D$235,[1]基础状态预期!U$197:U$235,$C98)),0)</f>
        <v>0</v>
      </c>
      <c r="Z98" s="32">
        <f>IFERROR(IF(求节点([1]基础状态预期!$D$197:$D$235,[1]基础状态预期!V$197:V$235,$C98)&lt;=0,0,求节点([1]基础状态预期!$D$197:$D$235,[1]基础状态预期!V$197:V$235,$C98)),0)</f>
        <v>0</v>
      </c>
      <c r="AA98" s="32">
        <f>IFERROR(IF(求节点([1]基础状态预期!$D$197:$D$235,[1]基础状态预期!W$197:W$235,$C98)&lt;=0,0,求节点([1]基础状态预期!$D$197:$D$235,[1]基础状态预期!W$197:W$235,$C98)),0)</f>
        <v>0</v>
      </c>
      <c r="AB98" s="32">
        <f>IFERROR(IF(求节点([1]基础状态预期!$D$197:$D$235,[1]基础状态预期!X$197:X$235,$C98)&lt;=0,0,求节点([1]基础状态预期!$D$197:$D$235,[1]基础状态预期!X$197:X$235,$C98)),0)</f>
        <v>186</v>
      </c>
      <c r="AC98" s="32">
        <f>IFERROR(IF(求节点([1]基础状态预期!$D$197:$D$235,[1]基础状态预期!Y$197:Y$235,$C98)&lt;=0,0,求节点([1]基础状态预期!$D$197:$D$235,[1]基础状态预期!Y$197:Y$235,$C98)),0)</f>
        <v>186</v>
      </c>
      <c r="AD98" s="32">
        <f>IFERROR(IF(求节点([1]基础状态预期!$D$197:$D$235,[1]基础状态预期!Z$197:Z$235,$C98)&lt;=0,0,求节点([1]基础状态预期!$D$197:$D$235,[1]基础状态预期!Z$197:Z$235,$C98)),0)</f>
        <v>0</v>
      </c>
      <c r="AE98" s="32">
        <f>IFERROR(IF(求节点([1]基础状态预期!$D$197:$D$235,[1]基础状态预期!AA$197:AA$235,$C98)&lt;=0,0,求节点([1]基础状态预期!$D$197:$D$235,[1]基础状态预期!AA$197:AA$235,$C98)),0)</f>
        <v>0</v>
      </c>
      <c r="AF98" s="32">
        <f>IFERROR(IF(求节点([1]基础状态预期!$D$197:$D$235,[1]基础状态预期!AB$197:AB$235,$C98)&lt;=0,0,求节点([1]基础状态预期!$D$197:$D$235,[1]基础状态预期!AB$197:AB$235,$C98)),0)</f>
        <v>0</v>
      </c>
      <c r="AG98" s="32">
        <f>IFERROR(IF(求节点([1]基础状态预期!$D$197:$D$235,[1]基础状态预期!AC$197:AC$235,$C98)&lt;=0,0,求节点([1]基础状态预期!$D$197:$D$235,[1]基础状态预期!AC$197:AC$235,$C98)),0)</f>
        <v>3.1321876321577533</v>
      </c>
      <c r="AH98" s="32">
        <f>IFERROR(IF(求节点([1]基础状态预期!$D$197:$D$235,[1]基础状态预期!AD$197:AD$235,$C98)&lt;=0,0,求节点([1]基础状态预期!$D$197:$D$235,[1]基础状态预期!AD$197:AD$235,$C98)),0)</f>
        <v>2</v>
      </c>
      <c r="AI98" s="14">
        <f t="shared" si="34"/>
        <v>0</v>
      </c>
      <c r="AJ98" s="14">
        <f t="shared" si="34"/>
        <v>0</v>
      </c>
      <c r="AK98" s="14">
        <f t="shared" si="34"/>
        <v>0</v>
      </c>
      <c r="AL98" s="14">
        <f t="shared" si="34"/>
        <v>30</v>
      </c>
      <c r="AM98" s="14">
        <f t="shared" si="34"/>
        <v>80</v>
      </c>
      <c r="AN98" s="14">
        <v>0</v>
      </c>
      <c r="AO98" s="14">
        <f>IFERROR(IF(求节点([1]各r阵容卡情况!$F$103:$F$119,[1]各r阵容卡情况!G$103:G$119,$C98)&lt;=0,0,求节点([1]各r阵容卡情况!$F$103:$F$119,[1]各r阵容卡情况!G$103:G$119,$C98)),0)</f>
        <v>0</v>
      </c>
      <c r="AP98" s="14">
        <f>IFERROR(IF(求节点([1]各r阵容卡情况!$F$103:$F$119,[1]各r阵容卡情况!H$103:H$119,$C98)&lt;=0,0,求节点([1]各r阵容卡情况!$F$103:$F$119,[1]各r阵容卡情况!H$103:H$119,$C98)),0)</f>
        <v>0</v>
      </c>
      <c r="AQ98" s="14">
        <f>IFERROR(IF(求节点([1]各r阵容卡情况!$F$103:$F$119,[1]各r阵容卡情况!I$103:I$119,$C98)&lt;=0,0,求节点([1]各r阵容卡情况!$F$103:$F$119,[1]各r阵容卡情况!I$103:I$119,$C98)),0)</f>
        <v>24</v>
      </c>
      <c r="AR98" s="14">
        <f>IFERROR(IF(求节点([1]各r阵容卡情况!$F$103:$F$119,[1]各r阵容卡情况!J$103:J$119,$C98)&lt;=0,0,求节点([1]各r阵容卡情况!$F$103:$F$119,[1]各r阵容卡情况!J$103:J$119,$C98)),0)</f>
        <v>0</v>
      </c>
      <c r="AS98" s="14">
        <v>0</v>
      </c>
      <c r="AT98" s="14">
        <f>IFERROR(IF(求节点([1]各r阵容卡情况!$F$103:$F$119,[1]各r阵容卡情况!K$103:K$119,$C98)&lt;=0,0,求节点([1]各r阵容卡情况!$F$103:$F$119,[1]各r阵容卡情况!K$103:K$119,$C98)),0)</f>
        <v>3</v>
      </c>
      <c r="AU98" s="14">
        <f>IFERROR(IF(求节点([1]各r阵容卡情况!$F$103:$F$119,[1]各r阵容卡情况!L$103:L$119,$C98)&lt;=0,0,求节点([1]各r阵容卡情况!$F$103:$F$119,[1]各r阵容卡情况!L$103:L$119,$C98)),0)</f>
        <v>6</v>
      </c>
      <c r="AV98" s="14">
        <f>IFERROR(IF(求节点([1]各r阵容卡情况!$F$103:$F$119,[1]各r阵容卡情况!M$103:M$119,$C98)&lt;=0,0,求节点([1]各r阵容卡情况!$F$103:$F$119,[1]各r阵容卡情况!M$103:M$119,$C98)),0)</f>
        <v>8</v>
      </c>
      <c r="AW98" s="14">
        <f>IFERROR(IF(求节点([1]各r阵容卡情况!$F$103:$F$119,[1]各r阵容卡情况!N$103:N$119,$C98)&lt;=0,0,求节点([1]各r阵容卡情况!$F$103:$F$119,[1]各r阵容卡情况!N$103:N$119,$C98)),0)</f>
        <v>7.9239005000684832</v>
      </c>
      <c r="AX98" s="14">
        <f t="shared" si="35"/>
        <v>0</v>
      </c>
      <c r="AY98" s="14">
        <f t="shared" si="35"/>
        <v>15</v>
      </c>
      <c r="AZ98" s="14">
        <f t="shared" si="35"/>
        <v>40</v>
      </c>
      <c r="BA98" s="14">
        <f t="shared" si="35"/>
        <v>72</v>
      </c>
      <c r="BB98" s="14">
        <f t="shared" si="35"/>
        <v>106</v>
      </c>
      <c r="BC98" s="14">
        <v>0</v>
      </c>
      <c r="BD98" s="14">
        <f>IFERROR(IF(求节点([1]各r阵容卡情况!$F$103:$F$119,[1]各r阵容卡情况!S$103:S$119,$C98)&lt;=0,0,求节点([1]各r阵容卡情况!$F$103:$F$119,[1]各r阵容卡情况!S$103:S$119,$C98)),0)</f>
        <v>3.5478249100962054</v>
      </c>
      <c r="BE98" s="14">
        <f>IFERROR(IF(求节点([1]各r阵容卡情况!$F$103:$F$119,[1]各r阵容卡情况!T$103:T$119,$C98)&lt;=0,0,求节点([1]各r阵容卡情况!$F$103:$F$119,[1]各r阵容卡情况!T$103:T$119,$C98)),0)</f>
        <v>3.5478249100962054</v>
      </c>
      <c r="BF98" s="14">
        <f>IFERROR(IF(求节点([1]各r阵容卡情况!$F$103:$F$119,[1]各r阵容卡情况!U$103:U$119,$C98)&lt;=0,0,求节点([1]各r阵容卡情况!$F$103:$F$119,[1]各r阵容卡情况!U$103:U$119,$C98)),0)</f>
        <v>3.5478249100962054</v>
      </c>
      <c r="BG98" s="14">
        <f>IFERROR(IF(求节点([1]各r阵容卡情况!$F$103:$F$119,[1]各r阵容卡情况!V$103:V$119,$C98)&lt;=0,0,求节点([1]各r阵容卡情况!$F$103:$F$119,[1]各r阵容卡情况!V$103:V$119,$C98)),0)</f>
        <v>3.5478249100962054</v>
      </c>
      <c r="BH98" s="14">
        <f t="shared" si="38"/>
        <v>10</v>
      </c>
      <c r="BI98" s="14">
        <f t="shared" si="38"/>
        <v>10</v>
      </c>
      <c r="BJ98" s="14">
        <f t="shared" si="39"/>
        <v>60</v>
      </c>
      <c r="BK98" s="14">
        <f t="shared" si="40"/>
        <v>80</v>
      </c>
      <c r="BL98" s="14">
        <f t="shared" si="40"/>
        <v>80</v>
      </c>
      <c r="BM98" s="14">
        <v>0</v>
      </c>
      <c r="BN98" s="14">
        <f>IFERROR(IF(求节点([1]各r阵容卡情况!$F$103:$F$119,[1]各r阵容卡情况!AA$103:AA$119,$C98)&lt;=0,0,求节点([1]各r阵容卡情况!$F$103:$F$119,[1]各r阵容卡情况!AA$103:AA$119,$C98)),0)</f>
        <v>0</v>
      </c>
      <c r="BO98" s="14">
        <f>IFERROR(IF(求节点([1]各r阵容卡情况!$F$103:$F$119,[1]各r阵容卡情况!AB$103:AB$119,$C98)&lt;=0,0,求节点([1]各r阵容卡情况!$F$103:$F$119,[1]各r阵容卡情况!AB$103:AB$119,$C98)),0)</f>
        <v>2</v>
      </c>
      <c r="BP98" s="14">
        <f>IFERROR(IF(求节点([1]各r阵容卡情况!$F$103:$F$119,[1]各r阵容卡情况!AC$103:AC$119,$C98)&lt;=0,0,求节点([1]各r阵容卡情况!$F$103:$F$119,[1]各r阵容卡情况!AC$103:AC$119,$C98)),0)</f>
        <v>2</v>
      </c>
      <c r="BQ98" s="14">
        <f>IFERROR(IF(求节点([1]各r阵容卡情况!$F$103:$F$119,[1]各r阵容卡情况!AD$103:AD$119,$C98)&lt;=0,0,求节点([1]各r阵容卡情况!$F$103:$F$119,[1]各r阵容卡情况!AD$103:AD$119,$C98)),0)</f>
        <v>2</v>
      </c>
      <c r="BR98" s="14">
        <f t="shared" si="36"/>
        <v>0</v>
      </c>
      <c r="BS98" s="14">
        <f t="shared" si="36"/>
        <v>0</v>
      </c>
      <c r="BT98" s="14">
        <f t="shared" si="36"/>
        <v>4</v>
      </c>
      <c r="BU98" s="14">
        <f t="shared" si="36"/>
        <v>30</v>
      </c>
      <c r="BV98" s="14">
        <f t="shared" si="36"/>
        <v>80</v>
      </c>
      <c r="CH98" s="27">
        <f t="shared" si="37"/>
        <v>0</v>
      </c>
      <c r="CI98" s="27">
        <f t="shared" si="37"/>
        <v>0</v>
      </c>
      <c r="CJ98" s="27">
        <f t="shared" si="37"/>
        <v>0</v>
      </c>
      <c r="CK98" s="27">
        <f t="shared" si="37"/>
        <v>24</v>
      </c>
      <c r="CL98" s="27">
        <f t="shared" si="37"/>
        <v>0</v>
      </c>
    </row>
    <row r="99" spans="3:90" x14ac:dyDescent="0.15">
      <c r="C99" s="14">
        <v>94</v>
      </c>
      <c r="D99" s="14">
        <v>30</v>
      </c>
      <c r="E99" s="32">
        <f>IFERROR(IF(求节点([1]基础状态预期!$D$197:$D$235,[1]基础状态预期!F$197:F$235,$C99)&lt;=0,0,求节点([1]基础状态预期!$D$197:$D$235,[1]基础状态预期!F$197:F$235,$C99)),0)</f>
        <v>0</v>
      </c>
      <c r="F99" s="32">
        <f>IFERROR(IF(求节点([1]基础状态预期!$D$197:$D$235,[1]基础状态预期!G$197:G$235,$C99)&lt;=0,0,求节点([1]基础状态预期!$D$197:$D$235,[1]基础状态预期!G$197:G$235,$C99)),0)</f>
        <v>0</v>
      </c>
      <c r="G99" s="32">
        <f>IFERROR(IF(求节点([1]基础状态预期!$D$197:$D$235,[1]基础状态预期!H$197:H$235,$C99)&lt;=0,0,求节点([1]基础状态预期!$D$197:$D$235,[1]基础状态预期!H$197:H$235,$C99)),0)</f>
        <v>0</v>
      </c>
      <c r="H99" s="32">
        <f>IFERROR(IF(求节点([1]基础状态预期!$D$197:$D$235,[1]基础状态预期!I$197:I$235,$C99)&lt;=0,0,求节点([1]基础状态预期!$D$197:$D$235,[1]基础状态预期!I$197:I$235,$C99)),0)</f>
        <v>0</v>
      </c>
      <c r="I99" s="32">
        <f>IFERROR(IF(求节点([1]基础状态预期!$D$197:$D$235,[1]基础状态预期!J$197:J$235,$C99)&lt;=0,0,求节点([1]基础状态预期!$D$197:$D$235,[1]基础状态预期!J$197:J$235,$C99)),0)</f>
        <v>6</v>
      </c>
      <c r="J99" s="32">
        <f>IFERROR(IF(求节点([1]基础状态预期!$D$197:$D$235,[1]基础状态预期!K$197:K$235,$C99)&lt;=0,0,求节点([1]基础状态预期!$D$197:$D$235,[1]基础状态预期!K$197:K$235,$C99)),0)</f>
        <v>0</v>
      </c>
      <c r="K99" s="32">
        <f>IFERROR(IF(求节点([1]基础状态预期!$D$197:$D$235,[1]基础状态预期!L$197:L$235,$C99)&lt;=0,0,求节点([1]基础状态预期!$D$197:$D$235,[1]基础状态预期!L$197:L$235,$C99)),0)</f>
        <v>0</v>
      </c>
      <c r="L99" s="32">
        <f>IFERROR(IF(求节点([1]基础状态预期!$D$197:$D$235,[1]基础状态预期!M$197:M$235,$C99)&lt;=0,0,求节点([1]基础状态预期!$D$197:$D$235,[1]基础状态预期!M$197:M$235,$C99)),0)</f>
        <v>0</v>
      </c>
      <c r="M99" s="32">
        <f>IFERROR(IF(求节点([1]基础状态预期!$D$197:$D$235,[1]基础状态预期!N$197:N$235,$C99)&lt;=0,0,求节点([1]基础状态预期!$D$197:$D$235,[1]基础状态预期!N$197:N$235,$C99)),0)</f>
        <v>0</v>
      </c>
      <c r="N99" s="32">
        <f>IFERROR(IF(求节点([1]基础状态预期!$D$197:$D$235,[1]基础状态预期!O$197:O$235,$C99)&lt;=0,0,求节点([1]基础状态预期!$D$197:$D$235,[1]基础状态预期!O$197:O$235,$C99)),0)</f>
        <v>8</v>
      </c>
      <c r="O99" s="14">
        <f t="shared" si="29"/>
        <v>0</v>
      </c>
      <c r="P99" s="14">
        <f t="shared" si="30"/>
        <v>6</v>
      </c>
      <c r="Q99" s="14">
        <f t="shared" si="31"/>
        <v>10</v>
      </c>
      <c r="R99" s="14">
        <f t="shared" si="32"/>
        <v>22</v>
      </c>
      <c r="S99" s="14">
        <f t="shared" si="33"/>
        <v>106</v>
      </c>
      <c r="T99" s="32">
        <f>IFERROR(IF(求节点([1]基础状态预期!$D$197:$D$235,[1]基础状态预期!P$197:P$235,$C99)&lt;=0,0,求节点([1]基础状态预期!$D$197:$D$235,[1]基础状态预期!P$197:P$235,$C99)),0)</f>
        <v>0</v>
      </c>
      <c r="U99" s="32">
        <f>IFERROR(IF(求节点([1]基础状态预期!$D$197:$D$235,[1]基础状态预期!Q$197:Q$235,$C99)&lt;=0,0,求节点([1]基础状态预期!$D$197:$D$235,[1]基础状态预期!Q$197:Q$235,$C99)),0)</f>
        <v>0</v>
      </c>
      <c r="V99" s="32">
        <f>IFERROR(IF(求节点([1]基础状态预期!$D$197:$D$235,[1]基础状态预期!R$197:R$235,$C99)&lt;=0,0,求节点([1]基础状态预期!$D$197:$D$235,[1]基础状态预期!R$197:R$235,$C99)),0)</f>
        <v>0</v>
      </c>
      <c r="W99" s="32">
        <f>IFERROR(IF(求节点([1]基础状态预期!$D$197:$D$235,[1]基础状态预期!S$197:S$235,$C99)&lt;=0,0,求节点([1]基础状态预期!$D$197:$D$235,[1]基础状态预期!S$197:S$235,$C99)),0)</f>
        <v>3.7599999999999993</v>
      </c>
      <c r="X99" s="32">
        <f>IFERROR(IF(求节点([1]基础状态预期!$D$197:$D$235,[1]基础状态预期!T$197:T$235,$C99)&lt;=0,0,求节点([1]基础状态预期!$D$197:$D$235,[1]基础状态预期!T$197:T$235,$C99)),0)</f>
        <v>3.76</v>
      </c>
      <c r="Y99" s="32">
        <f>IFERROR(IF(求节点([1]基础状态预期!$D$197:$D$235,[1]基础状态预期!U$197:U$235,$C99)&lt;=0,0,求节点([1]基础状态预期!$D$197:$D$235,[1]基础状态预期!U$197:U$235,$C99)),0)</f>
        <v>0</v>
      </c>
      <c r="Z99" s="32">
        <f>IFERROR(IF(求节点([1]基础状态预期!$D$197:$D$235,[1]基础状态预期!V$197:V$235,$C99)&lt;=0,0,求节点([1]基础状态预期!$D$197:$D$235,[1]基础状态预期!V$197:V$235,$C99)),0)</f>
        <v>0</v>
      </c>
      <c r="AA99" s="32">
        <f>IFERROR(IF(求节点([1]基础状态预期!$D$197:$D$235,[1]基础状态预期!W$197:W$235,$C99)&lt;=0,0,求节点([1]基础状态预期!$D$197:$D$235,[1]基础状态预期!W$197:W$235,$C99)),0)</f>
        <v>0</v>
      </c>
      <c r="AB99" s="32">
        <f>IFERROR(IF(求节点([1]基础状态预期!$D$197:$D$235,[1]基础状态预期!X$197:X$235,$C99)&lt;=0,0,求节点([1]基础状态预期!$D$197:$D$235,[1]基础状态预期!X$197:X$235,$C99)),0)</f>
        <v>188</v>
      </c>
      <c r="AC99" s="32">
        <f>IFERROR(IF(求节点([1]基础状态预期!$D$197:$D$235,[1]基础状态预期!Y$197:Y$235,$C99)&lt;=0,0,求节点([1]基础状态预期!$D$197:$D$235,[1]基础状态预期!Y$197:Y$235,$C99)),0)</f>
        <v>188</v>
      </c>
      <c r="AD99" s="32">
        <f>IFERROR(IF(求节点([1]基础状态预期!$D$197:$D$235,[1]基础状态预期!Z$197:Z$235,$C99)&lt;=0,0,求节点([1]基础状态预期!$D$197:$D$235,[1]基础状态预期!Z$197:Z$235,$C99)),0)</f>
        <v>0</v>
      </c>
      <c r="AE99" s="32">
        <f>IFERROR(IF(求节点([1]基础状态预期!$D$197:$D$235,[1]基础状态预期!AA$197:AA$235,$C99)&lt;=0,0,求节点([1]基础状态预期!$D$197:$D$235,[1]基础状态预期!AA$197:AA$235,$C99)),0)</f>
        <v>0</v>
      </c>
      <c r="AF99" s="32">
        <f>IFERROR(IF(求节点([1]基础状态预期!$D$197:$D$235,[1]基础状态预期!AB$197:AB$235,$C99)&lt;=0,0,求节点([1]基础状态预期!$D$197:$D$235,[1]基础状态预期!AB$197:AB$235,$C99)),0)</f>
        <v>0</v>
      </c>
      <c r="AG99" s="32">
        <f>IFERROR(IF(求节点([1]基础状态预期!$D$197:$D$235,[1]基础状态预期!AC$197:AC$235,$C99)&lt;=0,0,求节点([1]基础状态预期!$D$197:$D$235,[1]基础状态预期!AC$197:AC$235,$C99)),0)</f>
        <v>3.1658670690626756</v>
      </c>
      <c r="AH99" s="32">
        <f>IFERROR(IF(求节点([1]基础状态预期!$D$197:$D$235,[1]基础状态预期!AD$197:AD$235,$C99)&lt;=0,0,求节点([1]基础状态预期!$D$197:$D$235,[1]基础状态预期!AD$197:AD$235,$C99)),0)</f>
        <v>2</v>
      </c>
      <c r="AI99" s="14">
        <f t="shared" si="34"/>
        <v>0</v>
      </c>
      <c r="AJ99" s="14">
        <f t="shared" si="34"/>
        <v>0</v>
      </c>
      <c r="AK99" s="14">
        <f t="shared" si="34"/>
        <v>0</v>
      </c>
      <c r="AL99" s="14">
        <f t="shared" si="34"/>
        <v>30</v>
      </c>
      <c r="AM99" s="14">
        <f t="shared" si="34"/>
        <v>80</v>
      </c>
      <c r="AN99" s="14">
        <v>0</v>
      </c>
      <c r="AO99" s="14">
        <f>IFERROR(IF(求节点([1]各r阵容卡情况!$F$103:$F$119,[1]各r阵容卡情况!G$103:G$119,$C99)&lt;=0,0,求节点([1]各r阵容卡情况!$F$103:$F$119,[1]各r阵容卡情况!G$103:G$119,$C99)),0)</f>
        <v>0</v>
      </c>
      <c r="AP99" s="14">
        <f>IFERROR(IF(求节点([1]各r阵容卡情况!$F$103:$F$119,[1]各r阵容卡情况!H$103:H$119,$C99)&lt;=0,0,求节点([1]各r阵容卡情况!$F$103:$F$119,[1]各r阵容卡情况!H$103:H$119,$C99)),0)</f>
        <v>0</v>
      </c>
      <c r="AQ99" s="14">
        <f>IFERROR(IF(求节点([1]各r阵容卡情况!$F$103:$F$119,[1]各r阵容卡情况!I$103:I$119,$C99)&lt;=0,0,求节点([1]各r阵容卡情况!$F$103:$F$119,[1]各r阵容卡情况!I$103:I$119,$C99)),0)</f>
        <v>24</v>
      </c>
      <c r="AR99" s="14">
        <f>IFERROR(IF(求节点([1]各r阵容卡情况!$F$103:$F$119,[1]各r阵容卡情况!J$103:J$119,$C99)&lt;=0,0,求节点([1]各r阵容卡情况!$F$103:$F$119,[1]各r阵容卡情况!J$103:J$119,$C99)),0)</f>
        <v>0</v>
      </c>
      <c r="AS99" s="14">
        <v>0</v>
      </c>
      <c r="AT99" s="14">
        <f>IFERROR(IF(求节点([1]各r阵容卡情况!$F$103:$F$119,[1]各r阵容卡情况!K$103:K$119,$C99)&lt;=0,0,求节点([1]各r阵容卡情况!$F$103:$F$119,[1]各r阵容卡情况!K$103:K$119,$C99)),0)</f>
        <v>3</v>
      </c>
      <c r="AU99" s="14">
        <f>IFERROR(IF(求节点([1]各r阵容卡情况!$F$103:$F$119,[1]各r阵容卡情况!L$103:L$119,$C99)&lt;=0,0,求节点([1]各r阵容卡情况!$F$103:$F$119,[1]各r阵容卡情况!L$103:L$119,$C99)),0)</f>
        <v>6</v>
      </c>
      <c r="AV99" s="14">
        <f>IFERROR(IF(求节点([1]各r阵容卡情况!$F$103:$F$119,[1]各r阵容卡情况!M$103:M$119,$C99)&lt;=0,0,求节点([1]各r阵容卡情况!$F$103:$F$119,[1]各r阵容卡情况!M$103:M$119,$C99)),0)</f>
        <v>8</v>
      </c>
      <c r="AW99" s="14">
        <f>IFERROR(IF(求节点([1]各r阵容卡情况!$F$103:$F$119,[1]各r阵容卡情况!N$103:N$119,$C99)&lt;=0,0,求节点([1]各r阵容卡情况!$F$103:$F$119,[1]各r阵容卡情况!N$103:N$119,$C99)),0)</f>
        <v>7.9251864317561989</v>
      </c>
      <c r="AX99" s="14">
        <f t="shared" si="35"/>
        <v>0</v>
      </c>
      <c r="AY99" s="14">
        <f t="shared" si="35"/>
        <v>15</v>
      </c>
      <c r="AZ99" s="14">
        <f t="shared" si="35"/>
        <v>40</v>
      </c>
      <c r="BA99" s="14">
        <f t="shared" si="35"/>
        <v>72</v>
      </c>
      <c r="BB99" s="14">
        <f t="shared" si="35"/>
        <v>106</v>
      </c>
      <c r="BC99" s="14">
        <v>0</v>
      </c>
      <c r="BD99" s="14">
        <f>IFERROR(IF(求节点([1]各r阵容卡情况!$F$103:$F$119,[1]各r阵容卡情况!S$103:S$119,$C99)&lt;=0,0,求节点([1]各r阵容卡情况!$F$103:$F$119,[1]各r阵容卡情况!S$103:S$119,$C99)),0)</f>
        <v>3.5723638093780679</v>
      </c>
      <c r="BE99" s="14">
        <f>IFERROR(IF(求节点([1]各r阵容卡情况!$F$103:$F$119,[1]各r阵容卡情况!T$103:T$119,$C99)&lt;=0,0,求节点([1]各r阵容卡情况!$F$103:$F$119,[1]各r阵容卡情况!T$103:T$119,$C99)),0)</f>
        <v>3.5723638093780679</v>
      </c>
      <c r="BF99" s="14">
        <f>IFERROR(IF(求节点([1]各r阵容卡情况!$F$103:$F$119,[1]各r阵容卡情况!U$103:U$119,$C99)&lt;=0,0,求节点([1]各r阵容卡情况!$F$103:$F$119,[1]各r阵容卡情况!U$103:U$119,$C99)),0)</f>
        <v>3.5723638093780679</v>
      </c>
      <c r="BG99" s="14">
        <f>IFERROR(IF(求节点([1]各r阵容卡情况!$F$103:$F$119,[1]各r阵容卡情况!V$103:V$119,$C99)&lt;=0,0,求节点([1]各r阵容卡情况!$F$103:$F$119,[1]各r阵容卡情况!V$103:V$119,$C99)),0)</f>
        <v>3.5723638093780679</v>
      </c>
      <c r="BH99" s="14">
        <f t="shared" si="38"/>
        <v>10</v>
      </c>
      <c r="BI99" s="14">
        <f t="shared" si="38"/>
        <v>10</v>
      </c>
      <c r="BJ99" s="14">
        <f t="shared" si="39"/>
        <v>60</v>
      </c>
      <c r="BK99" s="14">
        <f t="shared" si="40"/>
        <v>80</v>
      </c>
      <c r="BL99" s="14">
        <f t="shared" si="40"/>
        <v>80</v>
      </c>
      <c r="BM99" s="14">
        <v>0</v>
      </c>
      <c r="BN99" s="14">
        <f>IFERROR(IF(求节点([1]各r阵容卡情况!$F$103:$F$119,[1]各r阵容卡情况!AA$103:AA$119,$C99)&lt;=0,0,求节点([1]各r阵容卡情况!$F$103:$F$119,[1]各r阵容卡情况!AA$103:AA$119,$C99)),0)</f>
        <v>0</v>
      </c>
      <c r="BO99" s="14">
        <f>IFERROR(IF(求节点([1]各r阵容卡情况!$F$103:$F$119,[1]各r阵容卡情况!AB$103:AB$119,$C99)&lt;=0,0,求节点([1]各r阵容卡情况!$F$103:$F$119,[1]各r阵容卡情况!AB$103:AB$119,$C99)),0)</f>
        <v>2</v>
      </c>
      <c r="BP99" s="14">
        <f>IFERROR(IF(求节点([1]各r阵容卡情况!$F$103:$F$119,[1]各r阵容卡情况!AC$103:AC$119,$C99)&lt;=0,0,求节点([1]各r阵容卡情况!$F$103:$F$119,[1]各r阵容卡情况!AC$103:AC$119,$C99)),0)</f>
        <v>2</v>
      </c>
      <c r="BQ99" s="14">
        <f>IFERROR(IF(求节点([1]各r阵容卡情况!$F$103:$F$119,[1]各r阵容卡情况!AD$103:AD$119,$C99)&lt;=0,0,求节点([1]各r阵容卡情况!$F$103:$F$119,[1]各r阵容卡情况!AD$103:AD$119,$C99)),0)</f>
        <v>2</v>
      </c>
      <c r="BR99" s="14">
        <f t="shared" si="36"/>
        <v>0</v>
      </c>
      <c r="BS99" s="14">
        <f t="shared" si="36"/>
        <v>0</v>
      </c>
      <c r="BT99" s="14">
        <f t="shared" si="36"/>
        <v>4</v>
      </c>
      <c r="BU99" s="14">
        <f t="shared" si="36"/>
        <v>30</v>
      </c>
      <c r="BV99" s="14">
        <f t="shared" si="36"/>
        <v>80</v>
      </c>
      <c r="CH99" s="27">
        <f t="shared" si="37"/>
        <v>0</v>
      </c>
      <c r="CI99" s="27">
        <f t="shared" si="37"/>
        <v>0</v>
      </c>
      <c r="CJ99" s="27">
        <f t="shared" si="37"/>
        <v>0</v>
      </c>
      <c r="CK99" s="27">
        <f t="shared" si="37"/>
        <v>24</v>
      </c>
      <c r="CL99" s="27">
        <f t="shared" si="37"/>
        <v>0</v>
      </c>
    </row>
    <row r="100" spans="3:90" x14ac:dyDescent="0.15">
      <c r="C100" s="14">
        <v>95</v>
      </c>
      <c r="D100" s="14">
        <v>30</v>
      </c>
      <c r="E100" s="32">
        <f>IFERROR(IF(求节点([1]基础状态预期!$D$197:$D$235,[1]基础状态预期!F$197:F$235,$C100)&lt;=0,0,求节点([1]基础状态预期!$D$197:$D$235,[1]基础状态预期!F$197:F$235,$C100)),0)</f>
        <v>0</v>
      </c>
      <c r="F100" s="32">
        <f>IFERROR(IF(求节点([1]基础状态预期!$D$197:$D$235,[1]基础状态预期!G$197:G$235,$C100)&lt;=0,0,求节点([1]基础状态预期!$D$197:$D$235,[1]基础状态预期!G$197:G$235,$C100)),0)</f>
        <v>0</v>
      </c>
      <c r="G100" s="32">
        <f>IFERROR(IF(求节点([1]基础状态预期!$D$197:$D$235,[1]基础状态预期!H$197:H$235,$C100)&lt;=0,0,求节点([1]基础状态预期!$D$197:$D$235,[1]基础状态预期!H$197:H$235,$C100)),0)</f>
        <v>0</v>
      </c>
      <c r="H100" s="32">
        <f>IFERROR(IF(求节点([1]基础状态预期!$D$197:$D$235,[1]基础状态预期!I$197:I$235,$C100)&lt;=0,0,求节点([1]基础状态预期!$D$197:$D$235,[1]基础状态预期!I$197:I$235,$C100)),0)</f>
        <v>0</v>
      </c>
      <c r="I100" s="32">
        <f>IFERROR(IF(求节点([1]基础状态预期!$D$197:$D$235,[1]基础状态预期!J$197:J$235,$C100)&lt;=0,0,求节点([1]基础状态预期!$D$197:$D$235,[1]基础状态预期!J$197:J$235,$C100)),0)</f>
        <v>6</v>
      </c>
      <c r="J100" s="32">
        <f>IFERROR(IF(求节点([1]基础状态预期!$D$197:$D$235,[1]基础状态预期!K$197:K$235,$C100)&lt;=0,0,求节点([1]基础状态预期!$D$197:$D$235,[1]基础状态预期!K$197:K$235,$C100)),0)</f>
        <v>0</v>
      </c>
      <c r="K100" s="32">
        <f>IFERROR(IF(求节点([1]基础状态预期!$D$197:$D$235,[1]基础状态预期!L$197:L$235,$C100)&lt;=0,0,求节点([1]基础状态预期!$D$197:$D$235,[1]基础状态预期!L$197:L$235,$C100)),0)</f>
        <v>0</v>
      </c>
      <c r="L100" s="32">
        <f>IFERROR(IF(求节点([1]基础状态预期!$D$197:$D$235,[1]基础状态预期!M$197:M$235,$C100)&lt;=0,0,求节点([1]基础状态预期!$D$197:$D$235,[1]基础状态预期!M$197:M$235,$C100)),0)</f>
        <v>0</v>
      </c>
      <c r="M100" s="32">
        <f>IFERROR(IF(求节点([1]基础状态预期!$D$197:$D$235,[1]基础状态预期!N$197:N$235,$C100)&lt;=0,0,求节点([1]基础状态预期!$D$197:$D$235,[1]基础状态预期!N$197:N$235,$C100)),0)</f>
        <v>0</v>
      </c>
      <c r="N100" s="32">
        <f>IFERROR(IF(求节点([1]基础状态预期!$D$197:$D$235,[1]基础状态预期!O$197:O$235,$C100)&lt;=0,0,求节点([1]基础状态预期!$D$197:$D$235,[1]基础状态预期!O$197:O$235,$C100)),0)</f>
        <v>8</v>
      </c>
      <c r="O100" s="14">
        <f t="shared" si="29"/>
        <v>0</v>
      </c>
      <c r="P100" s="14">
        <f t="shared" si="30"/>
        <v>6</v>
      </c>
      <c r="Q100" s="14">
        <f t="shared" si="31"/>
        <v>10</v>
      </c>
      <c r="R100" s="14">
        <f t="shared" si="32"/>
        <v>22</v>
      </c>
      <c r="S100" s="14">
        <f t="shared" si="33"/>
        <v>106</v>
      </c>
      <c r="T100" s="32">
        <f>IFERROR(IF(求节点([1]基础状态预期!$D$197:$D$235,[1]基础状态预期!P$197:P$235,$C100)&lt;=0,0,求节点([1]基础状态预期!$D$197:$D$235,[1]基础状态预期!P$197:P$235,$C100)),0)</f>
        <v>0</v>
      </c>
      <c r="U100" s="32">
        <f>IFERROR(IF(求节点([1]基础状态预期!$D$197:$D$235,[1]基础状态预期!Q$197:Q$235,$C100)&lt;=0,0,求节点([1]基础状态预期!$D$197:$D$235,[1]基础状态预期!Q$197:Q$235,$C100)),0)</f>
        <v>0</v>
      </c>
      <c r="V100" s="32">
        <f>IFERROR(IF(求节点([1]基础状态预期!$D$197:$D$235,[1]基础状态预期!R$197:R$235,$C100)&lt;=0,0,求节点([1]基础状态预期!$D$197:$D$235,[1]基础状态预期!R$197:R$235,$C100)),0)</f>
        <v>0</v>
      </c>
      <c r="W100" s="32">
        <f>IFERROR(IF(求节点([1]基础状态预期!$D$197:$D$235,[1]基础状态预期!S$197:S$235,$C100)&lt;=0,0,求节点([1]基础状态预期!$D$197:$D$235,[1]基础状态预期!S$197:S$235,$C100)),0)</f>
        <v>3.7999999999999994</v>
      </c>
      <c r="X100" s="32">
        <f>IFERROR(IF(求节点([1]基础状态预期!$D$197:$D$235,[1]基础状态预期!T$197:T$235,$C100)&lt;=0,0,求节点([1]基础状态预期!$D$197:$D$235,[1]基础状态预期!T$197:T$235,$C100)),0)</f>
        <v>3.8</v>
      </c>
      <c r="Y100" s="32">
        <f>IFERROR(IF(求节点([1]基础状态预期!$D$197:$D$235,[1]基础状态预期!U$197:U$235,$C100)&lt;=0,0,求节点([1]基础状态预期!$D$197:$D$235,[1]基础状态预期!U$197:U$235,$C100)),0)</f>
        <v>0</v>
      </c>
      <c r="Z100" s="32">
        <f>IFERROR(IF(求节点([1]基础状态预期!$D$197:$D$235,[1]基础状态预期!V$197:V$235,$C100)&lt;=0,0,求节点([1]基础状态预期!$D$197:$D$235,[1]基础状态预期!V$197:V$235,$C100)),0)</f>
        <v>0</v>
      </c>
      <c r="AA100" s="32">
        <f>IFERROR(IF(求节点([1]基础状态预期!$D$197:$D$235,[1]基础状态预期!W$197:W$235,$C100)&lt;=0,0,求节点([1]基础状态预期!$D$197:$D$235,[1]基础状态预期!W$197:W$235,$C100)),0)</f>
        <v>0</v>
      </c>
      <c r="AB100" s="32">
        <f>IFERROR(IF(求节点([1]基础状态预期!$D$197:$D$235,[1]基础状态预期!X$197:X$235,$C100)&lt;=0,0,求节点([1]基础状态预期!$D$197:$D$235,[1]基础状态预期!X$197:X$235,$C100)),0)</f>
        <v>190</v>
      </c>
      <c r="AC100" s="32">
        <f>IFERROR(IF(求节点([1]基础状态预期!$D$197:$D$235,[1]基础状态预期!Y$197:Y$235,$C100)&lt;=0,0,求节点([1]基础状态预期!$D$197:$D$235,[1]基础状态预期!Y$197:Y$235,$C100)),0)</f>
        <v>190</v>
      </c>
      <c r="AD100" s="32">
        <f>IFERROR(IF(求节点([1]基础状态预期!$D$197:$D$235,[1]基础状态预期!Z$197:Z$235,$C100)&lt;=0,0,求节点([1]基础状态预期!$D$197:$D$235,[1]基础状态预期!Z$197:Z$235,$C100)),0)</f>
        <v>0</v>
      </c>
      <c r="AE100" s="32">
        <f>IFERROR(IF(求节点([1]基础状态预期!$D$197:$D$235,[1]基础状态预期!AA$197:AA$235,$C100)&lt;=0,0,求节点([1]基础状态预期!$D$197:$D$235,[1]基础状态预期!AA$197:AA$235,$C100)),0)</f>
        <v>0</v>
      </c>
      <c r="AF100" s="32">
        <f>IFERROR(IF(求节点([1]基础状态预期!$D$197:$D$235,[1]基础状态预期!AB$197:AB$235,$C100)&lt;=0,0,求节点([1]基础状态预期!$D$197:$D$235,[1]基础状态预期!AB$197:AB$235,$C100)),0)</f>
        <v>0</v>
      </c>
      <c r="AG100" s="32">
        <f>IFERROR(IF(求节点([1]基础状态预期!$D$197:$D$235,[1]基础状态预期!AC$197:AC$235,$C100)&lt;=0,0,求节点([1]基础状态预期!$D$197:$D$235,[1]基础状态预期!AC$197:AC$235,$C100)),0)</f>
        <v>3.1995465059675974</v>
      </c>
      <c r="AH100" s="32">
        <f>IFERROR(IF(求节点([1]基础状态预期!$D$197:$D$235,[1]基础状态预期!AD$197:AD$235,$C100)&lt;=0,0,求节点([1]基础状态预期!$D$197:$D$235,[1]基础状态预期!AD$197:AD$235,$C100)),0)</f>
        <v>2</v>
      </c>
      <c r="AI100" s="14">
        <f t="shared" si="34"/>
        <v>0</v>
      </c>
      <c r="AJ100" s="14">
        <f t="shared" si="34"/>
        <v>0</v>
      </c>
      <c r="AK100" s="14">
        <f t="shared" si="34"/>
        <v>0</v>
      </c>
      <c r="AL100" s="14">
        <f t="shared" si="34"/>
        <v>30</v>
      </c>
      <c r="AM100" s="14">
        <f t="shared" si="34"/>
        <v>80</v>
      </c>
      <c r="AN100" s="14">
        <v>0</v>
      </c>
      <c r="AO100" s="14">
        <f>IFERROR(IF(求节点([1]各r阵容卡情况!$F$103:$F$119,[1]各r阵容卡情况!G$103:G$119,$C100)&lt;=0,0,求节点([1]各r阵容卡情况!$F$103:$F$119,[1]各r阵容卡情况!G$103:G$119,$C100)),0)</f>
        <v>0</v>
      </c>
      <c r="AP100" s="14">
        <f>IFERROR(IF(求节点([1]各r阵容卡情况!$F$103:$F$119,[1]各r阵容卡情况!H$103:H$119,$C100)&lt;=0,0,求节点([1]各r阵容卡情况!$F$103:$F$119,[1]各r阵容卡情况!H$103:H$119,$C100)),0)</f>
        <v>0</v>
      </c>
      <c r="AQ100" s="14">
        <f>IFERROR(IF(求节点([1]各r阵容卡情况!$F$103:$F$119,[1]各r阵容卡情况!I$103:I$119,$C100)&lt;=0,0,求节点([1]各r阵容卡情况!$F$103:$F$119,[1]各r阵容卡情况!I$103:I$119,$C100)),0)</f>
        <v>24</v>
      </c>
      <c r="AR100" s="14">
        <f>IFERROR(IF(求节点([1]各r阵容卡情况!$F$103:$F$119,[1]各r阵容卡情况!J$103:J$119,$C100)&lt;=0,0,求节点([1]各r阵容卡情况!$F$103:$F$119,[1]各r阵容卡情况!J$103:J$119,$C100)),0)</f>
        <v>0</v>
      </c>
      <c r="AS100" s="14">
        <v>0</v>
      </c>
      <c r="AT100" s="14">
        <f>IFERROR(IF(求节点([1]各r阵容卡情况!$F$103:$F$119,[1]各r阵容卡情况!K$103:K$119,$C100)&lt;=0,0,求节点([1]各r阵容卡情况!$F$103:$F$119,[1]各r阵容卡情况!K$103:K$119,$C100)),0)</f>
        <v>3</v>
      </c>
      <c r="AU100" s="14">
        <f>IFERROR(IF(求节点([1]各r阵容卡情况!$F$103:$F$119,[1]各r阵容卡情况!L$103:L$119,$C100)&lt;=0,0,求节点([1]各r阵容卡情况!$F$103:$F$119,[1]各r阵容卡情况!L$103:L$119,$C100)),0)</f>
        <v>6</v>
      </c>
      <c r="AV100" s="14">
        <f>IFERROR(IF(求节点([1]各r阵容卡情况!$F$103:$F$119,[1]各r阵容卡情况!M$103:M$119,$C100)&lt;=0,0,求节点([1]各r阵容卡情况!$F$103:$F$119,[1]各r阵容卡情况!M$103:M$119,$C100)),0)</f>
        <v>8</v>
      </c>
      <c r="AW100" s="14">
        <f>IFERROR(IF(求节点([1]各r阵容卡情况!$F$103:$F$119,[1]各r阵容卡情况!N$103:N$119,$C100)&lt;=0,0,求节点([1]各r阵容卡情况!$F$103:$F$119,[1]各r阵容卡情况!N$103:N$119,$C100)),0)</f>
        <v>7.9264723634439154</v>
      </c>
      <c r="AX100" s="14">
        <f t="shared" si="35"/>
        <v>0</v>
      </c>
      <c r="AY100" s="14">
        <f t="shared" si="35"/>
        <v>15</v>
      </c>
      <c r="AZ100" s="14">
        <f t="shared" si="35"/>
        <v>40</v>
      </c>
      <c r="BA100" s="14">
        <f t="shared" si="35"/>
        <v>72</v>
      </c>
      <c r="BB100" s="14">
        <f t="shared" si="35"/>
        <v>106</v>
      </c>
      <c r="BC100" s="14">
        <v>0</v>
      </c>
      <c r="BD100" s="14">
        <f>IFERROR(IF(求节点([1]各r阵容卡情况!$F$103:$F$119,[1]各r阵容卡情况!S$103:S$119,$C100)&lt;=0,0,求节点([1]各r阵容卡情况!$F$103:$F$119,[1]各r阵容卡情况!S$103:S$119,$C100)),0)</f>
        <v>3.5969027086599308</v>
      </c>
      <c r="BE100" s="14">
        <f>IFERROR(IF(求节点([1]各r阵容卡情况!$F$103:$F$119,[1]各r阵容卡情况!T$103:T$119,$C100)&lt;=0,0,求节点([1]各r阵容卡情况!$F$103:$F$119,[1]各r阵容卡情况!T$103:T$119,$C100)),0)</f>
        <v>3.5969027086599308</v>
      </c>
      <c r="BF100" s="14">
        <f>IFERROR(IF(求节点([1]各r阵容卡情况!$F$103:$F$119,[1]各r阵容卡情况!U$103:U$119,$C100)&lt;=0,0,求节点([1]各r阵容卡情况!$F$103:$F$119,[1]各r阵容卡情况!U$103:U$119,$C100)),0)</f>
        <v>3.5969027086599308</v>
      </c>
      <c r="BG100" s="14">
        <f>IFERROR(IF(求节点([1]各r阵容卡情况!$F$103:$F$119,[1]各r阵容卡情况!V$103:V$119,$C100)&lt;=0,0,求节点([1]各r阵容卡情况!$F$103:$F$119,[1]各r阵容卡情况!V$103:V$119,$C100)),0)</f>
        <v>3.5969027086599308</v>
      </c>
      <c r="BH100" s="14">
        <f t="shared" si="38"/>
        <v>10</v>
      </c>
      <c r="BI100" s="14">
        <f t="shared" si="38"/>
        <v>10</v>
      </c>
      <c r="BJ100" s="14">
        <f t="shared" si="39"/>
        <v>60</v>
      </c>
      <c r="BK100" s="14">
        <f t="shared" si="40"/>
        <v>80</v>
      </c>
      <c r="BL100" s="14">
        <f t="shared" si="40"/>
        <v>80</v>
      </c>
      <c r="BM100" s="14">
        <v>0</v>
      </c>
      <c r="BN100" s="14">
        <f>IFERROR(IF(求节点([1]各r阵容卡情况!$F$103:$F$119,[1]各r阵容卡情况!AA$103:AA$119,$C100)&lt;=0,0,求节点([1]各r阵容卡情况!$F$103:$F$119,[1]各r阵容卡情况!AA$103:AA$119,$C100)),0)</f>
        <v>0</v>
      </c>
      <c r="BO100" s="14">
        <f>IFERROR(IF(求节点([1]各r阵容卡情况!$F$103:$F$119,[1]各r阵容卡情况!AB$103:AB$119,$C100)&lt;=0,0,求节点([1]各r阵容卡情况!$F$103:$F$119,[1]各r阵容卡情况!AB$103:AB$119,$C100)),0)</f>
        <v>2</v>
      </c>
      <c r="BP100" s="14">
        <f>IFERROR(IF(求节点([1]各r阵容卡情况!$F$103:$F$119,[1]各r阵容卡情况!AC$103:AC$119,$C100)&lt;=0,0,求节点([1]各r阵容卡情况!$F$103:$F$119,[1]各r阵容卡情况!AC$103:AC$119,$C100)),0)</f>
        <v>2</v>
      </c>
      <c r="BQ100" s="14">
        <f>IFERROR(IF(求节点([1]各r阵容卡情况!$F$103:$F$119,[1]各r阵容卡情况!AD$103:AD$119,$C100)&lt;=0,0,求节点([1]各r阵容卡情况!$F$103:$F$119,[1]各r阵容卡情况!AD$103:AD$119,$C100)),0)</f>
        <v>2</v>
      </c>
      <c r="BR100" s="14">
        <f t="shared" si="36"/>
        <v>0</v>
      </c>
      <c r="BS100" s="14">
        <f t="shared" si="36"/>
        <v>0</v>
      </c>
      <c r="BT100" s="14">
        <f t="shared" si="36"/>
        <v>4</v>
      </c>
      <c r="BU100" s="14">
        <f t="shared" si="36"/>
        <v>30</v>
      </c>
      <c r="BV100" s="14">
        <f t="shared" si="36"/>
        <v>80</v>
      </c>
      <c r="CH100" s="27">
        <f t="shared" si="37"/>
        <v>0</v>
      </c>
      <c r="CI100" s="27">
        <f t="shared" si="37"/>
        <v>0</v>
      </c>
      <c r="CJ100" s="27">
        <f t="shared" si="37"/>
        <v>0</v>
      </c>
      <c r="CK100" s="27">
        <f t="shared" si="37"/>
        <v>24</v>
      </c>
      <c r="CL100" s="27">
        <f t="shared" si="37"/>
        <v>0</v>
      </c>
    </row>
    <row r="101" spans="3:90" x14ac:dyDescent="0.15">
      <c r="C101" s="14">
        <v>96</v>
      </c>
      <c r="D101" s="14">
        <v>30</v>
      </c>
      <c r="E101" s="32">
        <f>IFERROR(IF(求节点([1]基础状态预期!$D$197:$D$235,[1]基础状态预期!F$197:F$235,$C101)&lt;=0,0,求节点([1]基础状态预期!$D$197:$D$235,[1]基础状态预期!F$197:F$235,$C101)),0)</f>
        <v>0</v>
      </c>
      <c r="F101" s="32">
        <f>IFERROR(IF(求节点([1]基础状态预期!$D$197:$D$235,[1]基础状态预期!G$197:G$235,$C101)&lt;=0,0,求节点([1]基础状态预期!$D$197:$D$235,[1]基础状态预期!G$197:G$235,$C101)),0)</f>
        <v>0</v>
      </c>
      <c r="G101" s="32">
        <f>IFERROR(IF(求节点([1]基础状态预期!$D$197:$D$235,[1]基础状态预期!H$197:H$235,$C101)&lt;=0,0,求节点([1]基础状态预期!$D$197:$D$235,[1]基础状态预期!H$197:H$235,$C101)),0)</f>
        <v>0</v>
      </c>
      <c r="H101" s="32">
        <f>IFERROR(IF(求节点([1]基础状态预期!$D$197:$D$235,[1]基础状态预期!I$197:I$235,$C101)&lt;=0,0,求节点([1]基础状态预期!$D$197:$D$235,[1]基础状态预期!I$197:I$235,$C101)),0)</f>
        <v>0</v>
      </c>
      <c r="I101" s="32">
        <f>IFERROR(IF(求节点([1]基础状态预期!$D$197:$D$235,[1]基础状态预期!J$197:J$235,$C101)&lt;=0,0,求节点([1]基础状态预期!$D$197:$D$235,[1]基础状态预期!J$197:J$235,$C101)),0)</f>
        <v>6</v>
      </c>
      <c r="J101" s="32">
        <f>IFERROR(IF(求节点([1]基础状态预期!$D$197:$D$235,[1]基础状态预期!K$197:K$235,$C101)&lt;=0,0,求节点([1]基础状态预期!$D$197:$D$235,[1]基础状态预期!K$197:K$235,$C101)),0)</f>
        <v>0</v>
      </c>
      <c r="K101" s="32">
        <f>IFERROR(IF(求节点([1]基础状态预期!$D$197:$D$235,[1]基础状态预期!L$197:L$235,$C101)&lt;=0,0,求节点([1]基础状态预期!$D$197:$D$235,[1]基础状态预期!L$197:L$235,$C101)),0)</f>
        <v>0</v>
      </c>
      <c r="L101" s="32">
        <f>IFERROR(IF(求节点([1]基础状态预期!$D$197:$D$235,[1]基础状态预期!M$197:M$235,$C101)&lt;=0,0,求节点([1]基础状态预期!$D$197:$D$235,[1]基础状态预期!M$197:M$235,$C101)),0)</f>
        <v>0</v>
      </c>
      <c r="M101" s="32">
        <f>IFERROR(IF(求节点([1]基础状态预期!$D$197:$D$235,[1]基础状态预期!N$197:N$235,$C101)&lt;=0,0,求节点([1]基础状态预期!$D$197:$D$235,[1]基础状态预期!N$197:N$235,$C101)),0)</f>
        <v>0</v>
      </c>
      <c r="N101" s="32">
        <f>IFERROR(IF(求节点([1]基础状态预期!$D$197:$D$235,[1]基础状态预期!O$197:O$235,$C101)&lt;=0,0,求节点([1]基础状态预期!$D$197:$D$235,[1]基础状态预期!O$197:O$235,$C101)),0)</f>
        <v>8</v>
      </c>
      <c r="O101" s="14">
        <f t="shared" si="29"/>
        <v>0</v>
      </c>
      <c r="P101" s="14">
        <f t="shared" si="30"/>
        <v>6</v>
      </c>
      <c r="Q101" s="14">
        <f t="shared" si="31"/>
        <v>10</v>
      </c>
      <c r="R101" s="14">
        <f t="shared" si="32"/>
        <v>22</v>
      </c>
      <c r="S101" s="14">
        <f t="shared" si="33"/>
        <v>106</v>
      </c>
      <c r="T101" s="32">
        <f>IFERROR(IF(求节点([1]基础状态预期!$D$197:$D$235,[1]基础状态预期!P$197:P$235,$C101)&lt;=0,0,求节点([1]基础状态预期!$D$197:$D$235,[1]基础状态预期!P$197:P$235,$C101)),0)</f>
        <v>0</v>
      </c>
      <c r="U101" s="32">
        <f>IFERROR(IF(求节点([1]基础状态预期!$D$197:$D$235,[1]基础状态预期!Q$197:Q$235,$C101)&lt;=0,0,求节点([1]基础状态预期!$D$197:$D$235,[1]基础状态预期!Q$197:Q$235,$C101)),0)</f>
        <v>0</v>
      </c>
      <c r="V101" s="32">
        <f>IFERROR(IF(求节点([1]基础状态预期!$D$197:$D$235,[1]基础状态预期!R$197:R$235,$C101)&lt;=0,0,求节点([1]基础状态预期!$D$197:$D$235,[1]基础状态预期!R$197:R$235,$C101)),0)</f>
        <v>0</v>
      </c>
      <c r="W101" s="32">
        <f>IFERROR(IF(求节点([1]基础状态预期!$D$197:$D$235,[1]基础状态预期!S$197:S$235,$C101)&lt;=0,0,求节点([1]基础状态预期!$D$197:$D$235,[1]基础状态预期!S$197:S$235,$C101)),0)</f>
        <v>3.8399999999999994</v>
      </c>
      <c r="X101" s="32">
        <f>IFERROR(IF(求节点([1]基础状态预期!$D$197:$D$235,[1]基础状态预期!T$197:T$235,$C101)&lt;=0,0,求节点([1]基础状态预期!$D$197:$D$235,[1]基础状态预期!T$197:T$235,$C101)),0)</f>
        <v>3.84</v>
      </c>
      <c r="Y101" s="32">
        <f>IFERROR(IF(求节点([1]基础状态预期!$D$197:$D$235,[1]基础状态预期!U$197:U$235,$C101)&lt;=0,0,求节点([1]基础状态预期!$D$197:$D$235,[1]基础状态预期!U$197:U$235,$C101)),0)</f>
        <v>0</v>
      </c>
      <c r="Z101" s="32">
        <f>IFERROR(IF(求节点([1]基础状态预期!$D$197:$D$235,[1]基础状态预期!V$197:V$235,$C101)&lt;=0,0,求节点([1]基础状态预期!$D$197:$D$235,[1]基础状态预期!V$197:V$235,$C101)),0)</f>
        <v>0</v>
      </c>
      <c r="AA101" s="32">
        <f>IFERROR(IF(求节点([1]基础状态预期!$D$197:$D$235,[1]基础状态预期!W$197:W$235,$C101)&lt;=0,0,求节点([1]基础状态预期!$D$197:$D$235,[1]基础状态预期!W$197:W$235,$C101)),0)</f>
        <v>0</v>
      </c>
      <c r="AB101" s="32">
        <f>IFERROR(IF(求节点([1]基础状态预期!$D$197:$D$235,[1]基础状态预期!X$197:X$235,$C101)&lt;=0,0,求节点([1]基础状态预期!$D$197:$D$235,[1]基础状态预期!X$197:X$235,$C101)),0)</f>
        <v>192</v>
      </c>
      <c r="AC101" s="32">
        <f>IFERROR(IF(求节点([1]基础状态预期!$D$197:$D$235,[1]基础状态预期!Y$197:Y$235,$C101)&lt;=0,0,求节点([1]基础状态预期!$D$197:$D$235,[1]基础状态预期!Y$197:Y$235,$C101)),0)</f>
        <v>192</v>
      </c>
      <c r="AD101" s="32">
        <f>IFERROR(IF(求节点([1]基础状态预期!$D$197:$D$235,[1]基础状态预期!Z$197:Z$235,$C101)&lt;=0,0,求节点([1]基础状态预期!$D$197:$D$235,[1]基础状态预期!Z$197:Z$235,$C101)),0)</f>
        <v>0</v>
      </c>
      <c r="AE101" s="32">
        <f>IFERROR(IF(求节点([1]基础状态预期!$D$197:$D$235,[1]基础状态预期!AA$197:AA$235,$C101)&lt;=0,0,求节点([1]基础状态预期!$D$197:$D$235,[1]基础状态预期!AA$197:AA$235,$C101)),0)</f>
        <v>0</v>
      </c>
      <c r="AF101" s="32">
        <f>IFERROR(IF(求节点([1]基础状态预期!$D$197:$D$235,[1]基础状态预期!AB$197:AB$235,$C101)&lt;=0,0,求节点([1]基础状态预期!$D$197:$D$235,[1]基础状态预期!AB$197:AB$235,$C101)),0)</f>
        <v>0</v>
      </c>
      <c r="AG101" s="32">
        <f>IFERROR(IF(求节点([1]基础状态预期!$D$197:$D$235,[1]基础状态预期!AC$197:AC$235,$C101)&lt;=0,0,求节点([1]基础状态预期!$D$197:$D$235,[1]基础状态预期!AC$197:AC$235,$C101)),0)</f>
        <v>3.2332259428725196</v>
      </c>
      <c r="AH101" s="32">
        <f>IFERROR(IF(求节点([1]基础状态预期!$D$197:$D$235,[1]基础状态预期!AD$197:AD$235,$C101)&lt;=0,0,求节点([1]基础状态预期!$D$197:$D$235,[1]基础状态预期!AD$197:AD$235,$C101)),0)</f>
        <v>2</v>
      </c>
      <c r="AI101" s="14">
        <f t="shared" si="34"/>
        <v>0</v>
      </c>
      <c r="AJ101" s="14">
        <f t="shared" si="34"/>
        <v>0</v>
      </c>
      <c r="AK101" s="14">
        <f t="shared" si="34"/>
        <v>0</v>
      </c>
      <c r="AL101" s="14">
        <f t="shared" si="34"/>
        <v>30</v>
      </c>
      <c r="AM101" s="14">
        <f t="shared" si="34"/>
        <v>80</v>
      </c>
      <c r="AN101" s="14">
        <v>0</v>
      </c>
      <c r="AO101" s="14">
        <f>IFERROR(IF(求节点([1]各r阵容卡情况!$F$103:$F$119,[1]各r阵容卡情况!G$103:G$119,$C101)&lt;=0,0,求节点([1]各r阵容卡情况!$F$103:$F$119,[1]各r阵容卡情况!G$103:G$119,$C101)),0)</f>
        <v>0</v>
      </c>
      <c r="AP101" s="14">
        <f>IFERROR(IF(求节点([1]各r阵容卡情况!$F$103:$F$119,[1]各r阵容卡情况!H$103:H$119,$C101)&lt;=0,0,求节点([1]各r阵容卡情况!$F$103:$F$119,[1]各r阵容卡情况!H$103:H$119,$C101)),0)</f>
        <v>0</v>
      </c>
      <c r="AQ101" s="14">
        <f>IFERROR(IF(求节点([1]各r阵容卡情况!$F$103:$F$119,[1]各r阵容卡情况!I$103:I$119,$C101)&lt;=0,0,求节点([1]各r阵容卡情况!$F$103:$F$119,[1]各r阵容卡情况!I$103:I$119,$C101)),0)</f>
        <v>24</v>
      </c>
      <c r="AR101" s="14">
        <f>IFERROR(IF(求节点([1]各r阵容卡情况!$F$103:$F$119,[1]各r阵容卡情况!J$103:J$119,$C101)&lt;=0,0,求节点([1]各r阵容卡情况!$F$103:$F$119,[1]各r阵容卡情况!J$103:J$119,$C101)),0)</f>
        <v>0</v>
      </c>
      <c r="AS101" s="14">
        <v>0</v>
      </c>
      <c r="AT101" s="14">
        <f>IFERROR(IF(求节点([1]各r阵容卡情况!$F$103:$F$119,[1]各r阵容卡情况!K$103:K$119,$C101)&lt;=0,0,求节点([1]各r阵容卡情况!$F$103:$F$119,[1]各r阵容卡情况!K$103:K$119,$C101)),0)</f>
        <v>3</v>
      </c>
      <c r="AU101" s="14">
        <f>IFERROR(IF(求节点([1]各r阵容卡情况!$F$103:$F$119,[1]各r阵容卡情况!L$103:L$119,$C101)&lt;=0,0,求节点([1]各r阵容卡情况!$F$103:$F$119,[1]各r阵容卡情况!L$103:L$119,$C101)),0)</f>
        <v>6</v>
      </c>
      <c r="AV101" s="14">
        <f>IFERROR(IF(求节点([1]各r阵容卡情况!$F$103:$F$119,[1]各r阵容卡情况!M$103:M$119,$C101)&lt;=0,0,求节点([1]各r阵容卡情况!$F$103:$F$119,[1]各r阵容卡情况!M$103:M$119,$C101)),0)</f>
        <v>8</v>
      </c>
      <c r="AW101" s="14">
        <f>IFERROR(IF(求节点([1]各r阵容卡情况!$F$103:$F$119,[1]各r阵容卡情况!N$103:N$119,$C101)&lt;=0,0,求节点([1]各r阵容卡情况!$F$103:$F$119,[1]各r阵容卡情况!N$103:N$119,$C101)),0)</f>
        <v>7.9277582951316319</v>
      </c>
      <c r="AX101" s="14">
        <f t="shared" si="35"/>
        <v>0</v>
      </c>
      <c r="AY101" s="14">
        <f t="shared" si="35"/>
        <v>15</v>
      </c>
      <c r="AZ101" s="14">
        <f t="shared" si="35"/>
        <v>40</v>
      </c>
      <c r="BA101" s="14">
        <f t="shared" si="35"/>
        <v>72</v>
      </c>
      <c r="BB101" s="14">
        <f t="shared" si="35"/>
        <v>106</v>
      </c>
      <c r="BC101" s="14">
        <v>0</v>
      </c>
      <c r="BD101" s="14">
        <f>IFERROR(IF(求节点([1]各r阵容卡情况!$F$103:$F$119,[1]各r阵容卡情况!S$103:S$119,$C101)&lt;=0,0,求节点([1]各r阵容卡情况!$F$103:$F$119,[1]各r阵容卡情况!S$103:S$119,$C101)),0)</f>
        <v>3.6214416079417937</v>
      </c>
      <c r="BE101" s="14">
        <f>IFERROR(IF(求节点([1]各r阵容卡情况!$F$103:$F$119,[1]各r阵容卡情况!T$103:T$119,$C101)&lt;=0,0,求节点([1]各r阵容卡情况!$F$103:$F$119,[1]各r阵容卡情况!T$103:T$119,$C101)),0)</f>
        <v>3.6214416079417937</v>
      </c>
      <c r="BF101" s="14">
        <f>IFERROR(IF(求节点([1]各r阵容卡情况!$F$103:$F$119,[1]各r阵容卡情况!U$103:U$119,$C101)&lt;=0,0,求节点([1]各r阵容卡情况!$F$103:$F$119,[1]各r阵容卡情况!U$103:U$119,$C101)),0)</f>
        <v>3.6214416079417937</v>
      </c>
      <c r="BG101" s="14">
        <f>IFERROR(IF(求节点([1]各r阵容卡情况!$F$103:$F$119,[1]各r阵容卡情况!V$103:V$119,$C101)&lt;=0,0,求节点([1]各r阵容卡情况!$F$103:$F$119,[1]各r阵容卡情况!V$103:V$119,$C101)),0)</f>
        <v>3.6214416079417937</v>
      </c>
      <c r="BH101" s="14">
        <f t="shared" si="38"/>
        <v>10</v>
      </c>
      <c r="BI101" s="14">
        <f t="shared" si="38"/>
        <v>10</v>
      </c>
      <c r="BJ101" s="14">
        <f t="shared" si="39"/>
        <v>60</v>
      </c>
      <c r="BK101" s="14">
        <f t="shared" si="40"/>
        <v>80</v>
      </c>
      <c r="BL101" s="14">
        <f t="shared" si="40"/>
        <v>80</v>
      </c>
      <c r="BM101" s="14">
        <v>0</v>
      </c>
      <c r="BN101" s="14">
        <f>IFERROR(IF(求节点([1]各r阵容卡情况!$F$103:$F$119,[1]各r阵容卡情况!AA$103:AA$119,$C101)&lt;=0,0,求节点([1]各r阵容卡情况!$F$103:$F$119,[1]各r阵容卡情况!AA$103:AA$119,$C101)),0)</f>
        <v>0</v>
      </c>
      <c r="BO101" s="14">
        <f>IFERROR(IF(求节点([1]各r阵容卡情况!$F$103:$F$119,[1]各r阵容卡情况!AB$103:AB$119,$C101)&lt;=0,0,求节点([1]各r阵容卡情况!$F$103:$F$119,[1]各r阵容卡情况!AB$103:AB$119,$C101)),0)</f>
        <v>2</v>
      </c>
      <c r="BP101" s="14">
        <f>IFERROR(IF(求节点([1]各r阵容卡情况!$F$103:$F$119,[1]各r阵容卡情况!AC$103:AC$119,$C101)&lt;=0,0,求节点([1]各r阵容卡情况!$F$103:$F$119,[1]各r阵容卡情况!AC$103:AC$119,$C101)),0)</f>
        <v>2</v>
      </c>
      <c r="BQ101" s="14">
        <f>IFERROR(IF(求节点([1]各r阵容卡情况!$F$103:$F$119,[1]各r阵容卡情况!AD$103:AD$119,$C101)&lt;=0,0,求节点([1]各r阵容卡情况!$F$103:$F$119,[1]各r阵容卡情况!AD$103:AD$119,$C101)),0)</f>
        <v>2</v>
      </c>
      <c r="BR101" s="14">
        <f t="shared" si="36"/>
        <v>0</v>
      </c>
      <c r="BS101" s="14">
        <f t="shared" si="36"/>
        <v>0</v>
      </c>
      <c r="BT101" s="14">
        <f t="shared" si="36"/>
        <v>4</v>
      </c>
      <c r="BU101" s="14">
        <f t="shared" si="36"/>
        <v>30</v>
      </c>
      <c r="BV101" s="14">
        <f t="shared" si="36"/>
        <v>80</v>
      </c>
      <c r="CH101" s="27">
        <f t="shared" si="37"/>
        <v>0</v>
      </c>
      <c r="CI101" s="27">
        <f t="shared" si="37"/>
        <v>0</v>
      </c>
      <c r="CJ101" s="27">
        <f t="shared" si="37"/>
        <v>0</v>
      </c>
      <c r="CK101" s="27">
        <f t="shared" si="37"/>
        <v>24</v>
      </c>
      <c r="CL101" s="27">
        <f t="shared" si="37"/>
        <v>0</v>
      </c>
    </row>
    <row r="102" spans="3:90" x14ac:dyDescent="0.15">
      <c r="C102" s="14">
        <v>97</v>
      </c>
      <c r="D102" s="14">
        <v>30</v>
      </c>
      <c r="E102" s="32">
        <f>IFERROR(IF(求节点([1]基础状态预期!$D$197:$D$235,[1]基础状态预期!F$197:F$235,$C102)&lt;=0,0,求节点([1]基础状态预期!$D$197:$D$235,[1]基础状态预期!F$197:F$235,$C102)),0)</f>
        <v>0</v>
      </c>
      <c r="F102" s="32">
        <f>IFERROR(IF(求节点([1]基础状态预期!$D$197:$D$235,[1]基础状态预期!G$197:G$235,$C102)&lt;=0,0,求节点([1]基础状态预期!$D$197:$D$235,[1]基础状态预期!G$197:G$235,$C102)),0)</f>
        <v>0</v>
      </c>
      <c r="G102" s="32">
        <f>IFERROR(IF(求节点([1]基础状态预期!$D$197:$D$235,[1]基础状态预期!H$197:H$235,$C102)&lt;=0,0,求节点([1]基础状态预期!$D$197:$D$235,[1]基础状态预期!H$197:H$235,$C102)),0)</f>
        <v>0</v>
      </c>
      <c r="H102" s="32">
        <f>IFERROR(IF(求节点([1]基础状态预期!$D$197:$D$235,[1]基础状态预期!I$197:I$235,$C102)&lt;=0,0,求节点([1]基础状态预期!$D$197:$D$235,[1]基础状态预期!I$197:I$235,$C102)),0)</f>
        <v>0</v>
      </c>
      <c r="I102" s="32">
        <f>IFERROR(IF(求节点([1]基础状态预期!$D$197:$D$235,[1]基础状态预期!J$197:J$235,$C102)&lt;=0,0,求节点([1]基础状态预期!$D$197:$D$235,[1]基础状态预期!J$197:J$235,$C102)),0)</f>
        <v>6</v>
      </c>
      <c r="J102" s="32">
        <f>IFERROR(IF(求节点([1]基础状态预期!$D$197:$D$235,[1]基础状态预期!K$197:K$235,$C102)&lt;=0,0,求节点([1]基础状态预期!$D$197:$D$235,[1]基础状态预期!K$197:K$235,$C102)),0)</f>
        <v>0</v>
      </c>
      <c r="K102" s="32">
        <f>IFERROR(IF(求节点([1]基础状态预期!$D$197:$D$235,[1]基础状态预期!L$197:L$235,$C102)&lt;=0,0,求节点([1]基础状态预期!$D$197:$D$235,[1]基础状态预期!L$197:L$235,$C102)),0)</f>
        <v>0</v>
      </c>
      <c r="L102" s="32">
        <f>IFERROR(IF(求节点([1]基础状态预期!$D$197:$D$235,[1]基础状态预期!M$197:M$235,$C102)&lt;=0,0,求节点([1]基础状态预期!$D$197:$D$235,[1]基础状态预期!M$197:M$235,$C102)),0)</f>
        <v>0</v>
      </c>
      <c r="M102" s="32">
        <f>IFERROR(IF(求节点([1]基础状态预期!$D$197:$D$235,[1]基础状态预期!N$197:N$235,$C102)&lt;=0,0,求节点([1]基础状态预期!$D$197:$D$235,[1]基础状态预期!N$197:N$235,$C102)),0)</f>
        <v>0</v>
      </c>
      <c r="N102" s="32">
        <f>IFERROR(IF(求节点([1]基础状态预期!$D$197:$D$235,[1]基础状态预期!O$197:O$235,$C102)&lt;=0,0,求节点([1]基础状态预期!$D$197:$D$235,[1]基础状态预期!O$197:O$235,$C102)),0)</f>
        <v>8</v>
      </c>
      <c r="O102" s="14">
        <f t="shared" si="29"/>
        <v>0</v>
      </c>
      <c r="P102" s="14">
        <f t="shared" si="30"/>
        <v>6</v>
      </c>
      <c r="Q102" s="14">
        <f t="shared" si="31"/>
        <v>10</v>
      </c>
      <c r="R102" s="14">
        <f t="shared" si="32"/>
        <v>22</v>
      </c>
      <c r="S102" s="14">
        <f t="shared" si="33"/>
        <v>106</v>
      </c>
      <c r="T102" s="32">
        <f>IFERROR(IF(求节点([1]基础状态预期!$D$197:$D$235,[1]基础状态预期!P$197:P$235,$C102)&lt;=0,0,求节点([1]基础状态预期!$D$197:$D$235,[1]基础状态预期!P$197:P$235,$C102)),0)</f>
        <v>0</v>
      </c>
      <c r="U102" s="32">
        <f>IFERROR(IF(求节点([1]基础状态预期!$D$197:$D$235,[1]基础状态预期!Q$197:Q$235,$C102)&lt;=0,0,求节点([1]基础状态预期!$D$197:$D$235,[1]基础状态预期!Q$197:Q$235,$C102)),0)</f>
        <v>0</v>
      </c>
      <c r="V102" s="32">
        <f>IFERROR(IF(求节点([1]基础状态预期!$D$197:$D$235,[1]基础状态预期!R$197:R$235,$C102)&lt;=0,0,求节点([1]基础状态预期!$D$197:$D$235,[1]基础状态预期!R$197:R$235,$C102)),0)</f>
        <v>0</v>
      </c>
      <c r="W102" s="32">
        <f>IFERROR(IF(求节点([1]基础状态预期!$D$197:$D$235,[1]基础状态预期!S$197:S$235,$C102)&lt;=0,0,求节点([1]基础状态预期!$D$197:$D$235,[1]基础状态预期!S$197:S$235,$C102)),0)</f>
        <v>3.8799999999999994</v>
      </c>
      <c r="X102" s="32">
        <f>IFERROR(IF(求节点([1]基础状态预期!$D$197:$D$235,[1]基础状态预期!T$197:T$235,$C102)&lt;=0,0,求节点([1]基础状态预期!$D$197:$D$235,[1]基础状态预期!T$197:T$235,$C102)),0)</f>
        <v>3.88</v>
      </c>
      <c r="Y102" s="32">
        <f>IFERROR(IF(求节点([1]基础状态预期!$D$197:$D$235,[1]基础状态预期!U$197:U$235,$C102)&lt;=0,0,求节点([1]基础状态预期!$D$197:$D$235,[1]基础状态预期!U$197:U$235,$C102)),0)</f>
        <v>0</v>
      </c>
      <c r="Z102" s="32">
        <f>IFERROR(IF(求节点([1]基础状态预期!$D$197:$D$235,[1]基础状态预期!V$197:V$235,$C102)&lt;=0,0,求节点([1]基础状态预期!$D$197:$D$235,[1]基础状态预期!V$197:V$235,$C102)),0)</f>
        <v>0</v>
      </c>
      <c r="AA102" s="32">
        <f>IFERROR(IF(求节点([1]基础状态预期!$D$197:$D$235,[1]基础状态预期!W$197:W$235,$C102)&lt;=0,0,求节点([1]基础状态预期!$D$197:$D$235,[1]基础状态预期!W$197:W$235,$C102)),0)</f>
        <v>0</v>
      </c>
      <c r="AB102" s="32">
        <f>IFERROR(IF(求节点([1]基础状态预期!$D$197:$D$235,[1]基础状态预期!X$197:X$235,$C102)&lt;=0,0,求节点([1]基础状态预期!$D$197:$D$235,[1]基础状态预期!X$197:X$235,$C102)),0)</f>
        <v>194</v>
      </c>
      <c r="AC102" s="32">
        <f>IFERROR(IF(求节点([1]基础状态预期!$D$197:$D$235,[1]基础状态预期!Y$197:Y$235,$C102)&lt;=0,0,求节点([1]基础状态预期!$D$197:$D$235,[1]基础状态预期!Y$197:Y$235,$C102)),0)</f>
        <v>194</v>
      </c>
      <c r="AD102" s="32">
        <f>IFERROR(IF(求节点([1]基础状态预期!$D$197:$D$235,[1]基础状态预期!Z$197:Z$235,$C102)&lt;=0,0,求节点([1]基础状态预期!$D$197:$D$235,[1]基础状态预期!Z$197:Z$235,$C102)),0)</f>
        <v>0</v>
      </c>
      <c r="AE102" s="32">
        <f>IFERROR(IF(求节点([1]基础状态预期!$D$197:$D$235,[1]基础状态预期!AA$197:AA$235,$C102)&lt;=0,0,求节点([1]基础状态预期!$D$197:$D$235,[1]基础状态预期!AA$197:AA$235,$C102)),0)</f>
        <v>0</v>
      </c>
      <c r="AF102" s="32">
        <f>IFERROR(IF(求节点([1]基础状态预期!$D$197:$D$235,[1]基础状态预期!AB$197:AB$235,$C102)&lt;=0,0,求节点([1]基础状态预期!$D$197:$D$235,[1]基础状态预期!AB$197:AB$235,$C102)),0)</f>
        <v>0</v>
      </c>
      <c r="AG102" s="32">
        <f>IFERROR(IF(求节点([1]基础状态预期!$D$197:$D$235,[1]基础状态预期!AC$197:AC$235,$C102)&lt;=0,0,求节点([1]基础状态预期!$D$197:$D$235,[1]基础状态预期!AC$197:AC$235,$C102)),0)</f>
        <v>3.2669053797774419</v>
      </c>
      <c r="AH102" s="32">
        <f>IFERROR(IF(求节点([1]基础状态预期!$D$197:$D$235,[1]基础状态预期!AD$197:AD$235,$C102)&lt;=0,0,求节点([1]基础状态预期!$D$197:$D$235,[1]基础状态预期!AD$197:AD$235,$C102)),0)</f>
        <v>2</v>
      </c>
      <c r="AI102" s="14">
        <f t="shared" si="34"/>
        <v>0</v>
      </c>
      <c r="AJ102" s="14">
        <f t="shared" si="34"/>
        <v>0</v>
      </c>
      <c r="AK102" s="14">
        <f t="shared" si="34"/>
        <v>0</v>
      </c>
      <c r="AL102" s="14">
        <f t="shared" si="34"/>
        <v>30</v>
      </c>
      <c r="AM102" s="14">
        <f t="shared" si="34"/>
        <v>80</v>
      </c>
      <c r="AN102" s="14">
        <v>0</v>
      </c>
      <c r="AO102" s="14">
        <f>IFERROR(IF(求节点([1]各r阵容卡情况!$F$103:$F$119,[1]各r阵容卡情况!G$103:G$119,$C102)&lt;=0,0,求节点([1]各r阵容卡情况!$F$103:$F$119,[1]各r阵容卡情况!G$103:G$119,$C102)),0)</f>
        <v>0</v>
      </c>
      <c r="AP102" s="14">
        <f>IFERROR(IF(求节点([1]各r阵容卡情况!$F$103:$F$119,[1]各r阵容卡情况!H$103:H$119,$C102)&lt;=0,0,求节点([1]各r阵容卡情况!$F$103:$F$119,[1]各r阵容卡情况!H$103:H$119,$C102)),0)</f>
        <v>0</v>
      </c>
      <c r="AQ102" s="14">
        <f>IFERROR(IF(求节点([1]各r阵容卡情况!$F$103:$F$119,[1]各r阵容卡情况!I$103:I$119,$C102)&lt;=0,0,求节点([1]各r阵容卡情况!$F$103:$F$119,[1]各r阵容卡情况!I$103:I$119,$C102)),0)</f>
        <v>24</v>
      </c>
      <c r="AR102" s="14">
        <f>IFERROR(IF(求节点([1]各r阵容卡情况!$F$103:$F$119,[1]各r阵容卡情况!J$103:J$119,$C102)&lt;=0,0,求节点([1]各r阵容卡情况!$F$103:$F$119,[1]各r阵容卡情况!J$103:J$119,$C102)),0)</f>
        <v>0</v>
      </c>
      <c r="AS102" s="14">
        <v>0</v>
      </c>
      <c r="AT102" s="14">
        <f>IFERROR(IF(求节点([1]各r阵容卡情况!$F$103:$F$119,[1]各r阵容卡情况!K$103:K$119,$C102)&lt;=0,0,求节点([1]各r阵容卡情况!$F$103:$F$119,[1]各r阵容卡情况!K$103:K$119,$C102)),0)</f>
        <v>3</v>
      </c>
      <c r="AU102" s="14">
        <f>IFERROR(IF(求节点([1]各r阵容卡情况!$F$103:$F$119,[1]各r阵容卡情况!L$103:L$119,$C102)&lt;=0,0,求节点([1]各r阵容卡情况!$F$103:$F$119,[1]各r阵容卡情况!L$103:L$119,$C102)),0)</f>
        <v>6</v>
      </c>
      <c r="AV102" s="14">
        <f>IFERROR(IF(求节点([1]各r阵容卡情况!$F$103:$F$119,[1]各r阵容卡情况!M$103:M$119,$C102)&lt;=0,0,求节点([1]各r阵容卡情况!$F$103:$F$119,[1]各r阵容卡情况!M$103:M$119,$C102)),0)</f>
        <v>8</v>
      </c>
      <c r="AW102" s="14">
        <f>IFERROR(IF(求节点([1]各r阵容卡情况!$F$103:$F$119,[1]各r阵容卡情况!N$103:N$119,$C102)&lt;=0,0,求节点([1]各r阵容卡情况!$F$103:$F$119,[1]各r阵容卡情况!N$103:N$119,$C102)),0)</f>
        <v>7.9290442268193484</v>
      </c>
      <c r="AX102" s="14">
        <f t="shared" si="35"/>
        <v>0</v>
      </c>
      <c r="AY102" s="14">
        <f t="shared" si="35"/>
        <v>15</v>
      </c>
      <c r="AZ102" s="14">
        <f t="shared" si="35"/>
        <v>40</v>
      </c>
      <c r="BA102" s="14">
        <f t="shared" si="35"/>
        <v>72</v>
      </c>
      <c r="BB102" s="14">
        <f t="shared" si="35"/>
        <v>106</v>
      </c>
      <c r="BC102" s="14">
        <v>0</v>
      </c>
      <c r="BD102" s="14">
        <f>IFERROR(IF(求节点([1]各r阵容卡情况!$F$103:$F$119,[1]各r阵容卡情况!S$103:S$119,$C102)&lt;=0,0,求节点([1]各r阵容卡情况!$F$103:$F$119,[1]各r阵容卡情况!S$103:S$119,$C102)),0)</f>
        <v>3.6459805072236566</v>
      </c>
      <c r="BE102" s="14">
        <f>IFERROR(IF(求节点([1]各r阵容卡情况!$F$103:$F$119,[1]各r阵容卡情况!T$103:T$119,$C102)&lt;=0,0,求节点([1]各r阵容卡情况!$F$103:$F$119,[1]各r阵容卡情况!T$103:T$119,$C102)),0)</f>
        <v>3.6459805072236566</v>
      </c>
      <c r="BF102" s="14">
        <f>IFERROR(IF(求节点([1]各r阵容卡情况!$F$103:$F$119,[1]各r阵容卡情况!U$103:U$119,$C102)&lt;=0,0,求节点([1]各r阵容卡情况!$F$103:$F$119,[1]各r阵容卡情况!U$103:U$119,$C102)),0)</f>
        <v>3.6459805072236566</v>
      </c>
      <c r="BG102" s="14">
        <f>IFERROR(IF(求节点([1]各r阵容卡情况!$F$103:$F$119,[1]各r阵容卡情况!V$103:V$119,$C102)&lt;=0,0,求节点([1]各r阵容卡情况!$F$103:$F$119,[1]各r阵容卡情况!V$103:V$119,$C102)),0)</f>
        <v>3.6459805072236566</v>
      </c>
      <c r="BH102" s="14">
        <f t="shared" si="38"/>
        <v>10</v>
      </c>
      <c r="BI102" s="14">
        <f t="shared" si="38"/>
        <v>10</v>
      </c>
      <c r="BJ102" s="14">
        <f t="shared" si="39"/>
        <v>60</v>
      </c>
      <c r="BK102" s="14">
        <f t="shared" si="40"/>
        <v>80</v>
      </c>
      <c r="BL102" s="14">
        <f t="shared" si="40"/>
        <v>80</v>
      </c>
      <c r="BM102" s="14">
        <v>0</v>
      </c>
      <c r="BN102" s="14">
        <f>IFERROR(IF(求节点([1]各r阵容卡情况!$F$103:$F$119,[1]各r阵容卡情况!AA$103:AA$119,$C102)&lt;=0,0,求节点([1]各r阵容卡情况!$F$103:$F$119,[1]各r阵容卡情况!AA$103:AA$119,$C102)),0)</f>
        <v>0</v>
      </c>
      <c r="BO102" s="14">
        <f>IFERROR(IF(求节点([1]各r阵容卡情况!$F$103:$F$119,[1]各r阵容卡情况!AB$103:AB$119,$C102)&lt;=0,0,求节点([1]各r阵容卡情况!$F$103:$F$119,[1]各r阵容卡情况!AB$103:AB$119,$C102)),0)</f>
        <v>2</v>
      </c>
      <c r="BP102" s="14">
        <f>IFERROR(IF(求节点([1]各r阵容卡情况!$F$103:$F$119,[1]各r阵容卡情况!AC$103:AC$119,$C102)&lt;=0,0,求节点([1]各r阵容卡情况!$F$103:$F$119,[1]各r阵容卡情况!AC$103:AC$119,$C102)),0)</f>
        <v>2</v>
      </c>
      <c r="BQ102" s="14">
        <f>IFERROR(IF(求节点([1]各r阵容卡情况!$F$103:$F$119,[1]各r阵容卡情况!AD$103:AD$119,$C102)&lt;=0,0,求节点([1]各r阵容卡情况!$F$103:$F$119,[1]各r阵容卡情况!AD$103:AD$119,$C102)),0)</f>
        <v>2</v>
      </c>
      <c r="BR102" s="14">
        <f t="shared" si="36"/>
        <v>0</v>
      </c>
      <c r="BS102" s="14">
        <f t="shared" si="36"/>
        <v>0</v>
      </c>
      <c r="BT102" s="14">
        <f t="shared" si="36"/>
        <v>4</v>
      </c>
      <c r="BU102" s="14">
        <f t="shared" si="36"/>
        <v>30</v>
      </c>
      <c r="BV102" s="14">
        <f t="shared" si="36"/>
        <v>80</v>
      </c>
      <c r="CH102" s="27">
        <f t="shared" si="37"/>
        <v>0</v>
      </c>
      <c r="CI102" s="27">
        <f t="shared" si="37"/>
        <v>0</v>
      </c>
      <c r="CJ102" s="27">
        <f t="shared" si="37"/>
        <v>0</v>
      </c>
      <c r="CK102" s="27">
        <f t="shared" si="37"/>
        <v>24</v>
      </c>
      <c r="CL102" s="27">
        <f t="shared" si="37"/>
        <v>0</v>
      </c>
    </row>
    <row r="103" spans="3:90" x14ac:dyDescent="0.15">
      <c r="C103" s="14">
        <v>98</v>
      </c>
      <c r="D103" s="14">
        <v>30</v>
      </c>
      <c r="E103" s="32">
        <f>IFERROR(IF(求节点([1]基础状态预期!$D$197:$D$235,[1]基础状态预期!F$197:F$235,$C103)&lt;=0,0,求节点([1]基础状态预期!$D$197:$D$235,[1]基础状态预期!F$197:F$235,$C103)),0)</f>
        <v>0</v>
      </c>
      <c r="F103" s="32">
        <f>IFERROR(IF(求节点([1]基础状态预期!$D$197:$D$235,[1]基础状态预期!G$197:G$235,$C103)&lt;=0,0,求节点([1]基础状态预期!$D$197:$D$235,[1]基础状态预期!G$197:G$235,$C103)),0)</f>
        <v>0</v>
      </c>
      <c r="G103" s="32">
        <f>IFERROR(IF(求节点([1]基础状态预期!$D$197:$D$235,[1]基础状态预期!H$197:H$235,$C103)&lt;=0,0,求节点([1]基础状态预期!$D$197:$D$235,[1]基础状态预期!H$197:H$235,$C103)),0)</f>
        <v>0</v>
      </c>
      <c r="H103" s="32">
        <f>IFERROR(IF(求节点([1]基础状态预期!$D$197:$D$235,[1]基础状态预期!I$197:I$235,$C103)&lt;=0,0,求节点([1]基础状态预期!$D$197:$D$235,[1]基础状态预期!I$197:I$235,$C103)),0)</f>
        <v>0</v>
      </c>
      <c r="I103" s="32">
        <f>IFERROR(IF(求节点([1]基础状态预期!$D$197:$D$235,[1]基础状态预期!J$197:J$235,$C103)&lt;=0,0,求节点([1]基础状态预期!$D$197:$D$235,[1]基础状态预期!J$197:J$235,$C103)),0)</f>
        <v>6</v>
      </c>
      <c r="J103" s="32">
        <f>IFERROR(IF(求节点([1]基础状态预期!$D$197:$D$235,[1]基础状态预期!K$197:K$235,$C103)&lt;=0,0,求节点([1]基础状态预期!$D$197:$D$235,[1]基础状态预期!K$197:K$235,$C103)),0)</f>
        <v>0</v>
      </c>
      <c r="K103" s="32">
        <f>IFERROR(IF(求节点([1]基础状态预期!$D$197:$D$235,[1]基础状态预期!L$197:L$235,$C103)&lt;=0,0,求节点([1]基础状态预期!$D$197:$D$235,[1]基础状态预期!L$197:L$235,$C103)),0)</f>
        <v>0</v>
      </c>
      <c r="L103" s="32">
        <f>IFERROR(IF(求节点([1]基础状态预期!$D$197:$D$235,[1]基础状态预期!M$197:M$235,$C103)&lt;=0,0,求节点([1]基础状态预期!$D$197:$D$235,[1]基础状态预期!M$197:M$235,$C103)),0)</f>
        <v>0</v>
      </c>
      <c r="M103" s="32">
        <f>IFERROR(IF(求节点([1]基础状态预期!$D$197:$D$235,[1]基础状态预期!N$197:N$235,$C103)&lt;=0,0,求节点([1]基础状态预期!$D$197:$D$235,[1]基础状态预期!N$197:N$235,$C103)),0)</f>
        <v>0</v>
      </c>
      <c r="N103" s="32">
        <f>IFERROR(IF(求节点([1]基础状态预期!$D$197:$D$235,[1]基础状态预期!O$197:O$235,$C103)&lt;=0,0,求节点([1]基础状态预期!$D$197:$D$235,[1]基础状态预期!O$197:O$235,$C103)),0)</f>
        <v>8</v>
      </c>
      <c r="O103" s="14">
        <f t="shared" si="29"/>
        <v>0</v>
      </c>
      <c r="P103" s="14">
        <f t="shared" si="30"/>
        <v>6</v>
      </c>
      <c r="Q103" s="14">
        <f t="shared" si="31"/>
        <v>10</v>
      </c>
      <c r="R103" s="14">
        <f t="shared" si="32"/>
        <v>22</v>
      </c>
      <c r="S103" s="14">
        <f t="shared" si="33"/>
        <v>106</v>
      </c>
      <c r="T103" s="32">
        <f>IFERROR(IF(求节点([1]基础状态预期!$D$197:$D$235,[1]基础状态预期!P$197:P$235,$C103)&lt;=0,0,求节点([1]基础状态预期!$D$197:$D$235,[1]基础状态预期!P$197:P$235,$C103)),0)</f>
        <v>0</v>
      </c>
      <c r="U103" s="32">
        <f>IFERROR(IF(求节点([1]基础状态预期!$D$197:$D$235,[1]基础状态预期!Q$197:Q$235,$C103)&lt;=0,0,求节点([1]基础状态预期!$D$197:$D$235,[1]基础状态预期!Q$197:Q$235,$C103)),0)</f>
        <v>0</v>
      </c>
      <c r="V103" s="32">
        <f>IFERROR(IF(求节点([1]基础状态预期!$D$197:$D$235,[1]基础状态预期!R$197:R$235,$C103)&lt;=0,0,求节点([1]基础状态预期!$D$197:$D$235,[1]基础状态预期!R$197:R$235,$C103)),0)</f>
        <v>0</v>
      </c>
      <c r="W103" s="32">
        <f>IFERROR(IF(求节点([1]基础状态预期!$D$197:$D$235,[1]基础状态预期!S$197:S$235,$C103)&lt;=0,0,求节点([1]基础状态预期!$D$197:$D$235,[1]基础状态预期!S$197:S$235,$C103)),0)</f>
        <v>3.9199999999999995</v>
      </c>
      <c r="X103" s="32">
        <f>IFERROR(IF(求节点([1]基础状态预期!$D$197:$D$235,[1]基础状态预期!T$197:T$235,$C103)&lt;=0,0,求节点([1]基础状态预期!$D$197:$D$235,[1]基础状态预期!T$197:T$235,$C103)),0)</f>
        <v>3.92</v>
      </c>
      <c r="Y103" s="32">
        <f>IFERROR(IF(求节点([1]基础状态预期!$D$197:$D$235,[1]基础状态预期!U$197:U$235,$C103)&lt;=0,0,求节点([1]基础状态预期!$D$197:$D$235,[1]基础状态预期!U$197:U$235,$C103)),0)</f>
        <v>0</v>
      </c>
      <c r="Z103" s="32">
        <f>IFERROR(IF(求节点([1]基础状态预期!$D$197:$D$235,[1]基础状态预期!V$197:V$235,$C103)&lt;=0,0,求节点([1]基础状态预期!$D$197:$D$235,[1]基础状态预期!V$197:V$235,$C103)),0)</f>
        <v>0</v>
      </c>
      <c r="AA103" s="32">
        <f>IFERROR(IF(求节点([1]基础状态预期!$D$197:$D$235,[1]基础状态预期!W$197:W$235,$C103)&lt;=0,0,求节点([1]基础状态预期!$D$197:$D$235,[1]基础状态预期!W$197:W$235,$C103)),0)</f>
        <v>0</v>
      </c>
      <c r="AB103" s="32">
        <f>IFERROR(IF(求节点([1]基础状态预期!$D$197:$D$235,[1]基础状态预期!X$197:X$235,$C103)&lt;=0,0,求节点([1]基础状态预期!$D$197:$D$235,[1]基础状态预期!X$197:X$235,$C103)),0)</f>
        <v>196</v>
      </c>
      <c r="AC103" s="32">
        <f>IFERROR(IF(求节点([1]基础状态预期!$D$197:$D$235,[1]基础状态预期!Y$197:Y$235,$C103)&lt;=0,0,求节点([1]基础状态预期!$D$197:$D$235,[1]基础状态预期!Y$197:Y$235,$C103)),0)</f>
        <v>196</v>
      </c>
      <c r="AD103" s="32">
        <f>IFERROR(IF(求节点([1]基础状态预期!$D$197:$D$235,[1]基础状态预期!Z$197:Z$235,$C103)&lt;=0,0,求节点([1]基础状态预期!$D$197:$D$235,[1]基础状态预期!Z$197:Z$235,$C103)),0)</f>
        <v>0</v>
      </c>
      <c r="AE103" s="32">
        <f>IFERROR(IF(求节点([1]基础状态预期!$D$197:$D$235,[1]基础状态预期!AA$197:AA$235,$C103)&lt;=0,0,求节点([1]基础状态预期!$D$197:$D$235,[1]基础状态预期!AA$197:AA$235,$C103)),0)</f>
        <v>0</v>
      </c>
      <c r="AF103" s="32">
        <f>IFERROR(IF(求节点([1]基础状态预期!$D$197:$D$235,[1]基础状态预期!AB$197:AB$235,$C103)&lt;=0,0,求节点([1]基础状态预期!$D$197:$D$235,[1]基础状态预期!AB$197:AB$235,$C103)),0)</f>
        <v>0</v>
      </c>
      <c r="AG103" s="32">
        <f>IFERROR(IF(求节点([1]基础状态预期!$D$197:$D$235,[1]基础状态预期!AC$197:AC$235,$C103)&lt;=0,0,求节点([1]基础状态预期!$D$197:$D$235,[1]基础状态预期!AC$197:AC$235,$C103)),0)</f>
        <v>3.3005848166823637</v>
      </c>
      <c r="AH103" s="32">
        <f>IFERROR(IF(求节点([1]基础状态预期!$D$197:$D$235,[1]基础状态预期!AD$197:AD$235,$C103)&lt;=0,0,求节点([1]基础状态预期!$D$197:$D$235,[1]基础状态预期!AD$197:AD$235,$C103)),0)</f>
        <v>2</v>
      </c>
      <c r="AI103" s="14">
        <f t="shared" si="34"/>
        <v>0</v>
      </c>
      <c r="AJ103" s="14">
        <f t="shared" si="34"/>
        <v>0</v>
      </c>
      <c r="AK103" s="14">
        <f t="shared" si="34"/>
        <v>0</v>
      </c>
      <c r="AL103" s="14">
        <f t="shared" si="34"/>
        <v>30</v>
      </c>
      <c r="AM103" s="14">
        <f t="shared" si="34"/>
        <v>80</v>
      </c>
      <c r="AN103" s="14">
        <v>0</v>
      </c>
      <c r="AO103" s="14">
        <f>IFERROR(IF(求节点([1]各r阵容卡情况!$F$103:$F$119,[1]各r阵容卡情况!G$103:G$119,$C103)&lt;=0,0,求节点([1]各r阵容卡情况!$F$103:$F$119,[1]各r阵容卡情况!G$103:G$119,$C103)),0)</f>
        <v>0</v>
      </c>
      <c r="AP103" s="14">
        <f>IFERROR(IF(求节点([1]各r阵容卡情况!$F$103:$F$119,[1]各r阵容卡情况!H$103:H$119,$C103)&lt;=0,0,求节点([1]各r阵容卡情况!$F$103:$F$119,[1]各r阵容卡情况!H$103:H$119,$C103)),0)</f>
        <v>0</v>
      </c>
      <c r="AQ103" s="14">
        <f>IFERROR(IF(求节点([1]各r阵容卡情况!$F$103:$F$119,[1]各r阵容卡情况!I$103:I$119,$C103)&lt;=0,0,求节点([1]各r阵容卡情况!$F$103:$F$119,[1]各r阵容卡情况!I$103:I$119,$C103)),0)</f>
        <v>24</v>
      </c>
      <c r="AR103" s="14">
        <f>IFERROR(IF(求节点([1]各r阵容卡情况!$F$103:$F$119,[1]各r阵容卡情况!J$103:J$119,$C103)&lt;=0,0,求节点([1]各r阵容卡情况!$F$103:$F$119,[1]各r阵容卡情况!J$103:J$119,$C103)),0)</f>
        <v>0</v>
      </c>
      <c r="AS103" s="14">
        <v>0</v>
      </c>
      <c r="AT103" s="14">
        <f>IFERROR(IF(求节点([1]各r阵容卡情况!$F$103:$F$119,[1]各r阵容卡情况!K$103:K$119,$C103)&lt;=0,0,求节点([1]各r阵容卡情况!$F$103:$F$119,[1]各r阵容卡情况!K$103:K$119,$C103)),0)</f>
        <v>3</v>
      </c>
      <c r="AU103" s="14">
        <f>IFERROR(IF(求节点([1]各r阵容卡情况!$F$103:$F$119,[1]各r阵容卡情况!L$103:L$119,$C103)&lt;=0,0,求节点([1]各r阵容卡情况!$F$103:$F$119,[1]各r阵容卡情况!L$103:L$119,$C103)),0)</f>
        <v>6</v>
      </c>
      <c r="AV103" s="14">
        <f>IFERROR(IF(求节点([1]各r阵容卡情况!$F$103:$F$119,[1]各r阵容卡情况!M$103:M$119,$C103)&lt;=0,0,求节点([1]各r阵容卡情况!$F$103:$F$119,[1]各r阵容卡情况!M$103:M$119,$C103)),0)</f>
        <v>8</v>
      </c>
      <c r="AW103" s="14">
        <f>IFERROR(IF(求节点([1]各r阵容卡情况!$F$103:$F$119,[1]各r阵容卡情况!N$103:N$119,$C103)&lt;=0,0,求节点([1]各r阵容卡情况!$F$103:$F$119,[1]各r阵容卡情况!N$103:N$119,$C103)),0)</f>
        <v>7.9303301585070649</v>
      </c>
      <c r="AX103" s="14">
        <f t="shared" si="35"/>
        <v>0</v>
      </c>
      <c r="AY103" s="14">
        <f t="shared" si="35"/>
        <v>15</v>
      </c>
      <c r="AZ103" s="14">
        <f t="shared" si="35"/>
        <v>40</v>
      </c>
      <c r="BA103" s="14">
        <f t="shared" si="35"/>
        <v>72</v>
      </c>
      <c r="BB103" s="14">
        <f t="shared" si="35"/>
        <v>106</v>
      </c>
      <c r="BC103" s="14">
        <v>0</v>
      </c>
      <c r="BD103" s="14">
        <f>IFERROR(IF(求节点([1]各r阵容卡情况!$F$103:$F$119,[1]各r阵容卡情况!S$103:S$119,$C103)&lt;=0,0,求节点([1]各r阵容卡情况!$F$103:$F$119,[1]各r阵容卡情况!S$103:S$119,$C103)),0)</f>
        <v>3.6705194065055191</v>
      </c>
      <c r="BE103" s="14">
        <f>IFERROR(IF(求节点([1]各r阵容卡情况!$F$103:$F$119,[1]各r阵容卡情况!T$103:T$119,$C103)&lt;=0,0,求节点([1]各r阵容卡情况!$F$103:$F$119,[1]各r阵容卡情况!T$103:T$119,$C103)),0)</f>
        <v>3.6705194065055191</v>
      </c>
      <c r="BF103" s="14">
        <f>IFERROR(IF(求节点([1]各r阵容卡情况!$F$103:$F$119,[1]各r阵容卡情况!U$103:U$119,$C103)&lt;=0,0,求节点([1]各r阵容卡情况!$F$103:$F$119,[1]各r阵容卡情况!U$103:U$119,$C103)),0)</f>
        <v>3.6705194065055191</v>
      </c>
      <c r="BG103" s="14">
        <f>IFERROR(IF(求节点([1]各r阵容卡情况!$F$103:$F$119,[1]各r阵容卡情况!V$103:V$119,$C103)&lt;=0,0,求节点([1]各r阵容卡情况!$F$103:$F$119,[1]各r阵容卡情况!V$103:V$119,$C103)),0)</f>
        <v>3.6705194065055191</v>
      </c>
      <c r="BH103" s="14">
        <f t="shared" si="38"/>
        <v>10</v>
      </c>
      <c r="BI103" s="14">
        <f t="shared" si="38"/>
        <v>10</v>
      </c>
      <c r="BJ103" s="14">
        <f t="shared" si="39"/>
        <v>60</v>
      </c>
      <c r="BK103" s="14">
        <f t="shared" si="40"/>
        <v>80</v>
      </c>
      <c r="BL103" s="14">
        <f t="shared" si="40"/>
        <v>80</v>
      </c>
      <c r="BM103" s="14">
        <v>0</v>
      </c>
      <c r="BN103" s="14">
        <f>IFERROR(IF(求节点([1]各r阵容卡情况!$F$103:$F$119,[1]各r阵容卡情况!AA$103:AA$119,$C103)&lt;=0,0,求节点([1]各r阵容卡情况!$F$103:$F$119,[1]各r阵容卡情况!AA$103:AA$119,$C103)),0)</f>
        <v>0</v>
      </c>
      <c r="BO103" s="14">
        <f>IFERROR(IF(求节点([1]各r阵容卡情况!$F$103:$F$119,[1]各r阵容卡情况!AB$103:AB$119,$C103)&lt;=0,0,求节点([1]各r阵容卡情况!$F$103:$F$119,[1]各r阵容卡情况!AB$103:AB$119,$C103)),0)</f>
        <v>2</v>
      </c>
      <c r="BP103" s="14">
        <f>IFERROR(IF(求节点([1]各r阵容卡情况!$F$103:$F$119,[1]各r阵容卡情况!AC$103:AC$119,$C103)&lt;=0,0,求节点([1]各r阵容卡情况!$F$103:$F$119,[1]各r阵容卡情况!AC$103:AC$119,$C103)),0)</f>
        <v>2</v>
      </c>
      <c r="BQ103" s="14">
        <f>IFERROR(IF(求节点([1]各r阵容卡情况!$F$103:$F$119,[1]各r阵容卡情况!AD$103:AD$119,$C103)&lt;=0,0,求节点([1]各r阵容卡情况!$F$103:$F$119,[1]各r阵容卡情况!AD$103:AD$119,$C103)),0)</f>
        <v>2</v>
      </c>
      <c r="BR103" s="14">
        <f t="shared" si="36"/>
        <v>0</v>
      </c>
      <c r="BS103" s="14">
        <f t="shared" si="36"/>
        <v>0</v>
      </c>
      <c r="BT103" s="14">
        <f t="shared" si="36"/>
        <v>4</v>
      </c>
      <c r="BU103" s="14">
        <f t="shared" si="36"/>
        <v>30</v>
      </c>
      <c r="BV103" s="14">
        <f t="shared" si="36"/>
        <v>80</v>
      </c>
      <c r="CH103" s="27">
        <f t="shared" si="37"/>
        <v>0</v>
      </c>
      <c r="CI103" s="27">
        <f t="shared" si="37"/>
        <v>0</v>
      </c>
      <c r="CJ103" s="27">
        <f t="shared" si="37"/>
        <v>0</v>
      </c>
      <c r="CK103" s="27">
        <f t="shared" si="37"/>
        <v>24</v>
      </c>
      <c r="CL103" s="27">
        <f t="shared" si="37"/>
        <v>0</v>
      </c>
    </row>
    <row r="104" spans="3:90" x14ac:dyDescent="0.15">
      <c r="C104" s="14">
        <v>99</v>
      </c>
      <c r="D104" s="14">
        <v>30</v>
      </c>
      <c r="E104" s="32">
        <f>IFERROR(IF(求节点([1]基础状态预期!$D$197:$D$235,[1]基础状态预期!F$197:F$235,$C104)&lt;=0,0,求节点([1]基础状态预期!$D$197:$D$235,[1]基础状态预期!F$197:F$235,$C104)),0)</f>
        <v>0</v>
      </c>
      <c r="F104" s="32">
        <f>IFERROR(IF(求节点([1]基础状态预期!$D$197:$D$235,[1]基础状态预期!G$197:G$235,$C104)&lt;=0,0,求节点([1]基础状态预期!$D$197:$D$235,[1]基础状态预期!G$197:G$235,$C104)),0)</f>
        <v>0</v>
      </c>
      <c r="G104" s="32">
        <f>IFERROR(IF(求节点([1]基础状态预期!$D$197:$D$235,[1]基础状态预期!H$197:H$235,$C104)&lt;=0,0,求节点([1]基础状态预期!$D$197:$D$235,[1]基础状态预期!H$197:H$235,$C104)),0)</f>
        <v>0</v>
      </c>
      <c r="H104" s="32">
        <f>IFERROR(IF(求节点([1]基础状态预期!$D$197:$D$235,[1]基础状态预期!I$197:I$235,$C104)&lt;=0,0,求节点([1]基础状态预期!$D$197:$D$235,[1]基础状态预期!I$197:I$235,$C104)),0)</f>
        <v>0</v>
      </c>
      <c r="I104" s="32">
        <f>IFERROR(IF(求节点([1]基础状态预期!$D$197:$D$235,[1]基础状态预期!J$197:J$235,$C104)&lt;=0,0,求节点([1]基础状态预期!$D$197:$D$235,[1]基础状态预期!J$197:J$235,$C104)),0)</f>
        <v>6</v>
      </c>
      <c r="J104" s="32">
        <f>IFERROR(IF(求节点([1]基础状态预期!$D$197:$D$235,[1]基础状态预期!K$197:K$235,$C104)&lt;=0,0,求节点([1]基础状态预期!$D$197:$D$235,[1]基础状态预期!K$197:K$235,$C104)),0)</f>
        <v>0</v>
      </c>
      <c r="K104" s="32">
        <f>IFERROR(IF(求节点([1]基础状态预期!$D$197:$D$235,[1]基础状态预期!L$197:L$235,$C104)&lt;=0,0,求节点([1]基础状态预期!$D$197:$D$235,[1]基础状态预期!L$197:L$235,$C104)),0)</f>
        <v>0</v>
      </c>
      <c r="L104" s="32">
        <f>IFERROR(IF(求节点([1]基础状态预期!$D$197:$D$235,[1]基础状态预期!M$197:M$235,$C104)&lt;=0,0,求节点([1]基础状态预期!$D$197:$D$235,[1]基础状态预期!M$197:M$235,$C104)),0)</f>
        <v>0</v>
      </c>
      <c r="M104" s="32">
        <f>IFERROR(IF(求节点([1]基础状态预期!$D$197:$D$235,[1]基础状态预期!N$197:N$235,$C104)&lt;=0,0,求节点([1]基础状态预期!$D$197:$D$235,[1]基础状态预期!N$197:N$235,$C104)),0)</f>
        <v>0</v>
      </c>
      <c r="N104" s="32">
        <f>IFERROR(IF(求节点([1]基础状态预期!$D$197:$D$235,[1]基础状态预期!O$197:O$235,$C104)&lt;=0,0,求节点([1]基础状态预期!$D$197:$D$235,[1]基础状态预期!O$197:O$235,$C104)),0)</f>
        <v>8</v>
      </c>
      <c r="O104" s="14">
        <f t="shared" si="29"/>
        <v>0</v>
      </c>
      <c r="P104" s="14">
        <f t="shared" si="30"/>
        <v>6</v>
      </c>
      <c r="Q104" s="14">
        <f t="shared" si="31"/>
        <v>10</v>
      </c>
      <c r="R104" s="14">
        <f t="shared" si="32"/>
        <v>22</v>
      </c>
      <c r="S104" s="14">
        <f t="shared" si="33"/>
        <v>106</v>
      </c>
      <c r="T104" s="32">
        <f>IFERROR(IF(求节点([1]基础状态预期!$D$197:$D$235,[1]基础状态预期!P$197:P$235,$C104)&lt;=0,0,求节点([1]基础状态预期!$D$197:$D$235,[1]基础状态预期!P$197:P$235,$C104)),0)</f>
        <v>0</v>
      </c>
      <c r="U104" s="32">
        <f>IFERROR(IF(求节点([1]基础状态预期!$D$197:$D$235,[1]基础状态预期!Q$197:Q$235,$C104)&lt;=0,0,求节点([1]基础状态预期!$D$197:$D$235,[1]基础状态预期!Q$197:Q$235,$C104)),0)</f>
        <v>0</v>
      </c>
      <c r="V104" s="32">
        <f>IFERROR(IF(求节点([1]基础状态预期!$D$197:$D$235,[1]基础状态预期!R$197:R$235,$C104)&lt;=0,0,求节点([1]基础状态预期!$D$197:$D$235,[1]基础状态预期!R$197:R$235,$C104)),0)</f>
        <v>0</v>
      </c>
      <c r="W104" s="32">
        <f>IFERROR(IF(求节点([1]基础状态预期!$D$197:$D$235,[1]基础状态预期!S$197:S$235,$C104)&lt;=0,0,求节点([1]基础状态预期!$D$197:$D$235,[1]基础状态预期!S$197:S$235,$C104)),0)</f>
        <v>3.9599999999999991</v>
      </c>
      <c r="X104" s="32">
        <f>IFERROR(IF(求节点([1]基础状态预期!$D$197:$D$235,[1]基础状态预期!T$197:T$235,$C104)&lt;=0,0,求节点([1]基础状态预期!$D$197:$D$235,[1]基础状态预期!T$197:T$235,$C104)),0)</f>
        <v>3.96</v>
      </c>
      <c r="Y104" s="32">
        <f>IFERROR(IF(求节点([1]基础状态预期!$D$197:$D$235,[1]基础状态预期!U$197:U$235,$C104)&lt;=0,0,求节点([1]基础状态预期!$D$197:$D$235,[1]基础状态预期!U$197:U$235,$C104)),0)</f>
        <v>0</v>
      </c>
      <c r="Z104" s="32">
        <f>IFERROR(IF(求节点([1]基础状态预期!$D$197:$D$235,[1]基础状态预期!V$197:V$235,$C104)&lt;=0,0,求节点([1]基础状态预期!$D$197:$D$235,[1]基础状态预期!V$197:V$235,$C104)),0)</f>
        <v>0</v>
      </c>
      <c r="AA104" s="32">
        <f>IFERROR(IF(求节点([1]基础状态预期!$D$197:$D$235,[1]基础状态预期!W$197:W$235,$C104)&lt;=0,0,求节点([1]基础状态预期!$D$197:$D$235,[1]基础状态预期!W$197:W$235,$C104)),0)</f>
        <v>0</v>
      </c>
      <c r="AB104" s="32">
        <f>IFERROR(IF(求节点([1]基础状态预期!$D$197:$D$235,[1]基础状态预期!X$197:X$235,$C104)&lt;=0,0,求节点([1]基础状态预期!$D$197:$D$235,[1]基础状态预期!X$197:X$235,$C104)),0)</f>
        <v>198</v>
      </c>
      <c r="AC104" s="32">
        <f>IFERROR(IF(求节点([1]基础状态预期!$D$197:$D$235,[1]基础状态预期!Y$197:Y$235,$C104)&lt;=0,0,求节点([1]基础状态预期!$D$197:$D$235,[1]基础状态预期!Y$197:Y$235,$C104)),0)</f>
        <v>198</v>
      </c>
      <c r="AD104" s="32">
        <f>IFERROR(IF(求节点([1]基础状态预期!$D$197:$D$235,[1]基础状态预期!Z$197:Z$235,$C104)&lt;=0,0,求节点([1]基础状态预期!$D$197:$D$235,[1]基础状态预期!Z$197:Z$235,$C104)),0)</f>
        <v>0</v>
      </c>
      <c r="AE104" s="32">
        <f>IFERROR(IF(求节点([1]基础状态预期!$D$197:$D$235,[1]基础状态预期!AA$197:AA$235,$C104)&lt;=0,0,求节点([1]基础状态预期!$D$197:$D$235,[1]基础状态预期!AA$197:AA$235,$C104)),0)</f>
        <v>0</v>
      </c>
      <c r="AF104" s="32">
        <f>IFERROR(IF(求节点([1]基础状态预期!$D$197:$D$235,[1]基础状态预期!AB$197:AB$235,$C104)&lt;=0,0,求节点([1]基础状态预期!$D$197:$D$235,[1]基础状态预期!AB$197:AB$235,$C104)),0)</f>
        <v>0</v>
      </c>
      <c r="AG104" s="32">
        <f>IFERROR(IF(求节点([1]基础状态预期!$D$197:$D$235,[1]基础状态预期!AC$197:AC$235,$C104)&lt;=0,0,求节点([1]基础状态预期!$D$197:$D$235,[1]基础状态预期!AC$197:AC$235,$C104)),0)</f>
        <v>3.334264253587286</v>
      </c>
      <c r="AH104" s="32">
        <f>IFERROR(IF(求节点([1]基础状态预期!$D$197:$D$235,[1]基础状态预期!AD$197:AD$235,$C104)&lt;=0,0,求节点([1]基础状态预期!$D$197:$D$235,[1]基础状态预期!AD$197:AD$235,$C104)),0)</f>
        <v>2</v>
      </c>
      <c r="AI104" s="14">
        <f t="shared" si="34"/>
        <v>0</v>
      </c>
      <c r="AJ104" s="14">
        <f t="shared" si="34"/>
        <v>0</v>
      </c>
      <c r="AK104" s="14">
        <f t="shared" si="34"/>
        <v>0</v>
      </c>
      <c r="AL104" s="14">
        <f t="shared" si="34"/>
        <v>30</v>
      </c>
      <c r="AM104" s="14">
        <f t="shared" si="34"/>
        <v>80</v>
      </c>
      <c r="AN104" s="14">
        <v>0</v>
      </c>
      <c r="AO104" s="14">
        <f>IFERROR(IF(求节点([1]各r阵容卡情况!$F$103:$F$119,[1]各r阵容卡情况!G$103:G$119,$C104)&lt;=0,0,求节点([1]各r阵容卡情况!$F$103:$F$119,[1]各r阵容卡情况!G$103:G$119,$C104)),0)</f>
        <v>0</v>
      </c>
      <c r="AP104" s="14">
        <f>IFERROR(IF(求节点([1]各r阵容卡情况!$F$103:$F$119,[1]各r阵容卡情况!H$103:H$119,$C104)&lt;=0,0,求节点([1]各r阵容卡情况!$F$103:$F$119,[1]各r阵容卡情况!H$103:H$119,$C104)),0)</f>
        <v>0</v>
      </c>
      <c r="AQ104" s="14">
        <f>IFERROR(IF(求节点([1]各r阵容卡情况!$F$103:$F$119,[1]各r阵容卡情况!I$103:I$119,$C104)&lt;=0,0,求节点([1]各r阵容卡情况!$F$103:$F$119,[1]各r阵容卡情况!I$103:I$119,$C104)),0)</f>
        <v>24</v>
      </c>
      <c r="AR104" s="14">
        <f>IFERROR(IF(求节点([1]各r阵容卡情况!$F$103:$F$119,[1]各r阵容卡情况!J$103:J$119,$C104)&lt;=0,0,求节点([1]各r阵容卡情况!$F$103:$F$119,[1]各r阵容卡情况!J$103:J$119,$C104)),0)</f>
        <v>0</v>
      </c>
      <c r="AS104" s="14">
        <v>0</v>
      </c>
      <c r="AT104" s="14">
        <f>IFERROR(IF(求节点([1]各r阵容卡情况!$F$103:$F$119,[1]各r阵容卡情况!K$103:K$119,$C104)&lt;=0,0,求节点([1]各r阵容卡情况!$F$103:$F$119,[1]各r阵容卡情况!K$103:K$119,$C104)),0)</f>
        <v>3</v>
      </c>
      <c r="AU104" s="14">
        <f>IFERROR(IF(求节点([1]各r阵容卡情况!$F$103:$F$119,[1]各r阵容卡情况!L$103:L$119,$C104)&lt;=0,0,求节点([1]各r阵容卡情况!$F$103:$F$119,[1]各r阵容卡情况!L$103:L$119,$C104)),0)</f>
        <v>6</v>
      </c>
      <c r="AV104" s="14">
        <f>IFERROR(IF(求节点([1]各r阵容卡情况!$F$103:$F$119,[1]各r阵容卡情况!M$103:M$119,$C104)&lt;=0,0,求节点([1]各r阵容卡情况!$F$103:$F$119,[1]各r阵容卡情况!M$103:M$119,$C104)),0)</f>
        <v>8</v>
      </c>
      <c r="AW104" s="14">
        <f>IFERROR(IF(求节点([1]各r阵容卡情况!$F$103:$F$119,[1]各r阵容卡情况!N$103:N$119,$C104)&lt;=0,0,求节点([1]各r阵容卡情况!$F$103:$F$119,[1]各r阵容卡情况!N$103:N$119,$C104)),0)</f>
        <v>7.9316160901947805</v>
      </c>
      <c r="AX104" s="14">
        <f t="shared" si="35"/>
        <v>0</v>
      </c>
      <c r="AY104" s="14">
        <f t="shared" si="35"/>
        <v>15</v>
      </c>
      <c r="AZ104" s="14">
        <f t="shared" si="35"/>
        <v>40</v>
      </c>
      <c r="BA104" s="14">
        <f t="shared" si="35"/>
        <v>72</v>
      </c>
      <c r="BB104" s="14">
        <f t="shared" si="35"/>
        <v>106</v>
      </c>
      <c r="BC104" s="14">
        <v>0</v>
      </c>
      <c r="BD104" s="14">
        <f>IFERROR(IF(求节点([1]各r阵容卡情况!$F$103:$F$119,[1]各r阵容卡情况!S$103:S$119,$C104)&lt;=0,0,求节点([1]各r阵容卡情况!$F$103:$F$119,[1]各r阵容卡情况!S$103:S$119,$C104)),0)</f>
        <v>3.695058305787382</v>
      </c>
      <c r="BE104" s="14">
        <f>IFERROR(IF(求节点([1]各r阵容卡情况!$F$103:$F$119,[1]各r阵容卡情况!T$103:T$119,$C104)&lt;=0,0,求节点([1]各r阵容卡情况!$F$103:$F$119,[1]各r阵容卡情况!T$103:T$119,$C104)),0)</f>
        <v>3.695058305787382</v>
      </c>
      <c r="BF104" s="14">
        <f>IFERROR(IF(求节点([1]各r阵容卡情况!$F$103:$F$119,[1]各r阵容卡情况!U$103:U$119,$C104)&lt;=0,0,求节点([1]各r阵容卡情况!$F$103:$F$119,[1]各r阵容卡情况!U$103:U$119,$C104)),0)</f>
        <v>3.695058305787382</v>
      </c>
      <c r="BG104" s="14">
        <f>IFERROR(IF(求节点([1]各r阵容卡情况!$F$103:$F$119,[1]各r阵容卡情况!V$103:V$119,$C104)&lt;=0,0,求节点([1]各r阵容卡情况!$F$103:$F$119,[1]各r阵容卡情况!V$103:V$119,$C104)),0)</f>
        <v>3.695058305787382</v>
      </c>
      <c r="BH104" s="14">
        <f t="shared" si="38"/>
        <v>10</v>
      </c>
      <c r="BI104" s="14">
        <f t="shared" si="38"/>
        <v>10</v>
      </c>
      <c r="BJ104" s="14">
        <f t="shared" si="39"/>
        <v>60</v>
      </c>
      <c r="BK104" s="14">
        <f t="shared" si="40"/>
        <v>80</v>
      </c>
      <c r="BL104" s="14">
        <f t="shared" si="40"/>
        <v>80</v>
      </c>
      <c r="BM104" s="14">
        <v>0</v>
      </c>
      <c r="BN104" s="14">
        <f>IFERROR(IF(求节点([1]各r阵容卡情况!$F$103:$F$119,[1]各r阵容卡情况!AA$103:AA$119,$C104)&lt;=0,0,求节点([1]各r阵容卡情况!$F$103:$F$119,[1]各r阵容卡情况!AA$103:AA$119,$C104)),0)</f>
        <v>0</v>
      </c>
      <c r="BO104" s="14">
        <f>IFERROR(IF(求节点([1]各r阵容卡情况!$F$103:$F$119,[1]各r阵容卡情况!AB$103:AB$119,$C104)&lt;=0,0,求节点([1]各r阵容卡情况!$F$103:$F$119,[1]各r阵容卡情况!AB$103:AB$119,$C104)),0)</f>
        <v>2</v>
      </c>
      <c r="BP104" s="14">
        <f>IFERROR(IF(求节点([1]各r阵容卡情况!$F$103:$F$119,[1]各r阵容卡情况!AC$103:AC$119,$C104)&lt;=0,0,求节点([1]各r阵容卡情况!$F$103:$F$119,[1]各r阵容卡情况!AC$103:AC$119,$C104)),0)</f>
        <v>2</v>
      </c>
      <c r="BQ104" s="14">
        <f>IFERROR(IF(求节点([1]各r阵容卡情况!$F$103:$F$119,[1]各r阵容卡情况!AD$103:AD$119,$C104)&lt;=0,0,求节点([1]各r阵容卡情况!$F$103:$F$119,[1]各r阵容卡情况!AD$103:AD$119,$C104)),0)</f>
        <v>2</v>
      </c>
      <c r="BR104" s="14">
        <f t="shared" si="36"/>
        <v>0</v>
      </c>
      <c r="BS104" s="14">
        <f t="shared" si="36"/>
        <v>0</v>
      </c>
      <c r="BT104" s="14">
        <f t="shared" si="36"/>
        <v>4</v>
      </c>
      <c r="BU104" s="14">
        <f t="shared" si="36"/>
        <v>30</v>
      </c>
      <c r="BV104" s="14">
        <f t="shared" si="36"/>
        <v>80</v>
      </c>
      <c r="CH104" s="27">
        <f t="shared" si="37"/>
        <v>0</v>
      </c>
      <c r="CI104" s="27">
        <f t="shared" si="37"/>
        <v>0</v>
      </c>
      <c r="CJ104" s="27">
        <f t="shared" si="37"/>
        <v>0</v>
      </c>
      <c r="CK104" s="27">
        <f t="shared" si="37"/>
        <v>24</v>
      </c>
      <c r="CL104" s="27">
        <f t="shared" si="37"/>
        <v>0</v>
      </c>
    </row>
    <row r="105" spans="3:90" x14ac:dyDescent="0.15">
      <c r="C105" s="14">
        <v>100</v>
      </c>
      <c r="D105" s="14">
        <v>30</v>
      </c>
      <c r="E105" s="32">
        <f>IFERROR(IF(求节点([1]基础状态预期!$D$197:$D$235,[1]基础状态预期!F$197:F$235,$C105)&lt;=0,0,求节点([1]基础状态预期!$D$197:$D$235,[1]基础状态预期!F$197:F$235,$C105)),0)</f>
        <v>0</v>
      </c>
      <c r="F105" s="32">
        <f>IFERROR(IF(求节点([1]基础状态预期!$D$197:$D$235,[1]基础状态预期!G$197:G$235,$C105)&lt;=0,0,求节点([1]基础状态预期!$D$197:$D$235,[1]基础状态预期!G$197:G$235,$C105)),0)</f>
        <v>0</v>
      </c>
      <c r="G105" s="32">
        <f>IFERROR(IF(求节点([1]基础状态预期!$D$197:$D$235,[1]基础状态预期!H$197:H$235,$C105)&lt;=0,0,求节点([1]基础状态预期!$D$197:$D$235,[1]基础状态预期!H$197:H$235,$C105)),0)</f>
        <v>0</v>
      </c>
      <c r="H105" s="32">
        <f>IFERROR(IF(求节点([1]基础状态预期!$D$197:$D$235,[1]基础状态预期!I$197:I$235,$C105)&lt;=0,0,求节点([1]基础状态预期!$D$197:$D$235,[1]基础状态预期!I$197:I$235,$C105)),0)</f>
        <v>0</v>
      </c>
      <c r="I105" s="32">
        <f>IFERROR(IF(求节点([1]基础状态预期!$D$197:$D$235,[1]基础状态预期!J$197:J$235,$C105)&lt;=0,0,求节点([1]基础状态预期!$D$197:$D$235,[1]基础状态预期!J$197:J$235,$C105)),0)</f>
        <v>6</v>
      </c>
      <c r="J105" s="32">
        <f>IFERROR(IF(求节点([1]基础状态预期!$D$197:$D$235,[1]基础状态预期!K$197:K$235,$C105)&lt;=0,0,求节点([1]基础状态预期!$D$197:$D$235,[1]基础状态预期!K$197:K$235,$C105)),0)</f>
        <v>0</v>
      </c>
      <c r="K105" s="32">
        <f>IFERROR(IF(求节点([1]基础状态预期!$D$197:$D$235,[1]基础状态预期!L$197:L$235,$C105)&lt;=0,0,求节点([1]基础状态预期!$D$197:$D$235,[1]基础状态预期!L$197:L$235,$C105)),0)</f>
        <v>0</v>
      </c>
      <c r="L105" s="32">
        <f>IFERROR(IF(求节点([1]基础状态预期!$D$197:$D$235,[1]基础状态预期!M$197:M$235,$C105)&lt;=0,0,求节点([1]基础状态预期!$D$197:$D$235,[1]基础状态预期!M$197:M$235,$C105)),0)</f>
        <v>0</v>
      </c>
      <c r="M105" s="32">
        <f>IFERROR(IF(求节点([1]基础状态预期!$D$197:$D$235,[1]基础状态预期!N$197:N$235,$C105)&lt;=0,0,求节点([1]基础状态预期!$D$197:$D$235,[1]基础状态预期!N$197:N$235,$C105)),0)</f>
        <v>0</v>
      </c>
      <c r="N105" s="32">
        <f>IFERROR(IF(求节点([1]基础状态预期!$D$197:$D$235,[1]基础状态预期!O$197:O$235,$C105)&lt;=0,0,求节点([1]基础状态预期!$D$197:$D$235,[1]基础状态预期!O$197:O$235,$C105)),0)</f>
        <v>8</v>
      </c>
      <c r="O105" s="14">
        <f t="shared" si="29"/>
        <v>0</v>
      </c>
      <c r="P105" s="14">
        <f t="shared" si="30"/>
        <v>6</v>
      </c>
      <c r="Q105" s="14">
        <f t="shared" si="31"/>
        <v>10</v>
      </c>
      <c r="R105" s="14">
        <f t="shared" si="32"/>
        <v>22</v>
      </c>
      <c r="S105" s="14">
        <f t="shared" si="33"/>
        <v>106</v>
      </c>
      <c r="T105" s="32">
        <f>IFERROR(IF(求节点([1]基础状态预期!$D$197:$D$235,[1]基础状态预期!P$197:P$235,$C105)&lt;=0,0,求节点([1]基础状态预期!$D$197:$D$235,[1]基础状态预期!P$197:P$235,$C105)),0)</f>
        <v>0</v>
      </c>
      <c r="U105" s="32">
        <f>IFERROR(IF(求节点([1]基础状态预期!$D$197:$D$235,[1]基础状态预期!Q$197:Q$235,$C105)&lt;=0,0,求节点([1]基础状态预期!$D$197:$D$235,[1]基础状态预期!Q$197:Q$235,$C105)),0)</f>
        <v>0</v>
      </c>
      <c r="V105" s="32">
        <f>IFERROR(IF(求节点([1]基础状态预期!$D$197:$D$235,[1]基础状态预期!R$197:R$235,$C105)&lt;=0,0,求节点([1]基础状态预期!$D$197:$D$235,[1]基础状态预期!R$197:R$235,$C105)),0)</f>
        <v>0</v>
      </c>
      <c r="W105" s="32">
        <f>IFERROR(IF(求节点([1]基础状态预期!$D$197:$D$235,[1]基础状态预期!S$197:S$235,$C105)&lt;=0,0,求节点([1]基础状态预期!$D$197:$D$235,[1]基础状态预期!S$197:S$235,$C105)),0)</f>
        <v>3.9999999999999991</v>
      </c>
      <c r="X105" s="32">
        <f>IFERROR(IF(求节点([1]基础状态预期!$D$197:$D$235,[1]基础状态预期!T$197:T$235,$C105)&lt;=0,0,求节点([1]基础状态预期!$D$197:$D$235,[1]基础状态预期!T$197:T$235,$C105)),0)</f>
        <v>4</v>
      </c>
      <c r="Y105" s="32">
        <f>IFERROR(IF(求节点([1]基础状态预期!$D$197:$D$235,[1]基础状态预期!U$197:U$235,$C105)&lt;=0,0,求节点([1]基础状态预期!$D$197:$D$235,[1]基础状态预期!U$197:U$235,$C105)),0)</f>
        <v>0</v>
      </c>
      <c r="Z105" s="32">
        <f>IFERROR(IF(求节点([1]基础状态预期!$D$197:$D$235,[1]基础状态预期!V$197:V$235,$C105)&lt;=0,0,求节点([1]基础状态预期!$D$197:$D$235,[1]基础状态预期!V$197:V$235,$C105)),0)</f>
        <v>0</v>
      </c>
      <c r="AA105" s="32">
        <f>IFERROR(IF(求节点([1]基础状态预期!$D$197:$D$235,[1]基础状态预期!W$197:W$235,$C105)&lt;=0,0,求节点([1]基础状态预期!$D$197:$D$235,[1]基础状态预期!W$197:W$235,$C105)),0)</f>
        <v>0</v>
      </c>
      <c r="AB105" s="32">
        <f>IFERROR(IF(求节点([1]基础状态预期!$D$197:$D$235,[1]基础状态预期!X$197:X$235,$C105)&lt;=0,0,求节点([1]基础状态预期!$D$197:$D$235,[1]基础状态预期!X$197:X$235,$C105)),0)</f>
        <v>200</v>
      </c>
      <c r="AC105" s="32">
        <f>IFERROR(IF(求节点([1]基础状态预期!$D$197:$D$235,[1]基础状态预期!Y$197:Y$235,$C105)&lt;=0,0,求节点([1]基础状态预期!$D$197:$D$235,[1]基础状态预期!Y$197:Y$235,$C105)),0)</f>
        <v>200</v>
      </c>
      <c r="AD105" s="32">
        <f>IFERROR(IF(求节点([1]基础状态预期!$D$197:$D$235,[1]基础状态预期!Z$197:Z$235,$C105)&lt;=0,0,求节点([1]基础状态预期!$D$197:$D$235,[1]基础状态预期!Z$197:Z$235,$C105)),0)</f>
        <v>0</v>
      </c>
      <c r="AE105" s="32">
        <f>IFERROR(IF(求节点([1]基础状态预期!$D$197:$D$235,[1]基础状态预期!AA$197:AA$235,$C105)&lt;=0,0,求节点([1]基础状态预期!$D$197:$D$235,[1]基础状态预期!AA$197:AA$235,$C105)),0)</f>
        <v>0</v>
      </c>
      <c r="AF105" s="32">
        <f>IFERROR(IF(求节点([1]基础状态预期!$D$197:$D$235,[1]基础状态预期!AB$197:AB$235,$C105)&lt;=0,0,求节点([1]基础状态预期!$D$197:$D$235,[1]基础状态预期!AB$197:AB$235,$C105)),0)</f>
        <v>0</v>
      </c>
      <c r="AG105" s="32">
        <f>IFERROR(IF(求节点([1]基础状态预期!$D$197:$D$235,[1]基础状态预期!AC$197:AC$235,$C105)&lt;=0,0,求节点([1]基础状态预期!$D$197:$D$235,[1]基础状态预期!AC$197:AC$235,$C105)),0)</f>
        <v>3.3679436904922082</v>
      </c>
      <c r="AH105" s="32">
        <f>IFERROR(IF(求节点([1]基础状态预期!$D$197:$D$235,[1]基础状态预期!AD$197:AD$235,$C105)&lt;=0,0,求节点([1]基础状态预期!$D$197:$D$235,[1]基础状态预期!AD$197:AD$235,$C105)),0)</f>
        <v>2</v>
      </c>
      <c r="AI105" s="14">
        <f t="shared" si="34"/>
        <v>0</v>
      </c>
      <c r="AJ105" s="14">
        <f t="shared" si="34"/>
        <v>0</v>
      </c>
      <c r="AK105" s="14">
        <f t="shared" si="34"/>
        <v>0</v>
      </c>
      <c r="AL105" s="14">
        <f t="shared" si="34"/>
        <v>30</v>
      </c>
      <c r="AM105" s="14">
        <f t="shared" si="34"/>
        <v>80</v>
      </c>
      <c r="AN105" s="14">
        <v>0</v>
      </c>
      <c r="AO105" s="14">
        <f>IFERROR(IF(求节点([1]各r阵容卡情况!$F$103:$F$119,[1]各r阵容卡情况!G$103:G$119,$C105)&lt;=0,0,求节点([1]各r阵容卡情况!$F$103:$F$119,[1]各r阵容卡情况!G$103:G$119,$C105)),0)</f>
        <v>0</v>
      </c>
      <c r="AP105" s="14">
        <f>IFERROR(IF(求节点([1]各r阵容卡情况!$F$103:$F$119,[1]各r阵容卡情况!H$103:H$119,$C105)&lt;=0,0,求节点([1]各r阵容卡情况!$F$103:$F$119,[1]各r阵容卡情况!H$103:H$119,$C105)),0)</f>
        <v>0</v>
      </c>
      <c r="AQ105" s="14">
        <f>IFERROR(IF(求节点([1]各r阵容卡情况!$F$103:$F$119,[1]各r阵容卡情况!I$103:I$119,$C105)&lt;=0,0,求节点([1]各r阵容卡情况!$F$103:$F$119,[1]各r阵容卡情况!I$103:I$119,$C105)),0)</f>
        <v>24</v>
      </c>
      <c r="AR105" s="14">
        <f>IFERROR(IF(求节点([1]各r阵容卡情况!$F$103:$F$119,[1]各r阵容卡情况!J$103:J$119,$C105)&lt;=0,0,求节点([1]各r阵容卡情况!$F$103:$F$119,[1]各r阵容卡情况!J$103:J$119,$C105)),0)</f>
        <v>0</v>
      </c>
      <c r="AS105" s="14">
        <v>0</v>
      </c>
      <c r="AT105" s="14">
        <f>IFERROR(IF(求节点([1]各r阵容卡情况!$F$103:$F$119,[1]各r阵容卡情况!K$103:K$119,$C105)&lt;=0,0,求节点([1]各r阵容卡情况!$F$103:$F$119,[1]各r阵容卡情况!K$103:K$119,$C105)),0)</f>
        <v>3</v>
      </c>
      <c r="AU105" s="14">
        <f>IFERROR(IF(求节点([1]各r阵容卡情况!$F$103:$F$119,[1]各r阵容卡情况!L$103:L$119,$C105)&lt;=0,0,求节点([1]各r阵容卡情况!$F$103:$F$119,[1]各r阵容卡情况!L$103:L$119,$C105)),0)</f>
        <v>6</v>
      </c>
      <c r="AV105" s="14">
        <f>IFERROR(IF(求节点([1]各r阵容卡情况!$F$103:$F$119,[1]各r阵容卡情况!M$103:M$119,$C105)&lt;=0,0,求节点([1]各r阵容卡情况!$F$103:$F$119,[1]各r阵容卡情况!M$103:M$119,$C105)),0)</f>
        <v>8</v>
      </c>
      <c r="AW105" s="14">
        <f>IFERROR(IF(求节点([1]各r阵容卡情况!$F$103:$F$119,[1]各r阵容卡情况!N$103:N$119,$C105)&lt;=0,0,求节点([1]各r阵容卡情况!$F$103:$F$119,[1]各r阵容卡情况!N$103:N$119,$C105)),0)</f>
        <v>7.932902021882497</v>
      </c>
      <c r="AX105" s="14">
        <f t="shared" si="35"/>
        <v>0</v>
      </c>
      <c r="AY105" s="14">
        <f t="shared" si="35"/>
        <v>15</v>
      </c>
      <c r="AZ105" s="14">
        <f t="shared" si="35"/>
        <v>40</v>
      </c>
      <c r="BA105" s="14">
        <f t="shared" si="35"/>
        <v>72</v>
      </c>
      <c r="BB105" s="14">
        <f t="shared" si="35"/>
        <v>106</v>
      </c>
      <c r="BC105" s="14">
        <v>0</v>
      </c>
      <c r="BD105" s="14">
        <f>IFERROR(IF(求节点([1]各r阵容卡情况!$F$103:$F$119,[1]各r阵容卡情况!S$103:S$119,$C105)&lt;=0,0,求节点([1]各r阵容卡情况!$F$103:$F$119,[1]各r阵容卡情况!S$103:S$119,$C105)),0)</f>
        <v>3.719597205069245</v>
      </c>
      <c r="BE105" s="14">
        <f>IFERROR(IF(求节点([1]各r阵容卡情况!$F$103:$F$119,[1]各r阵容卡情况!T$103:T$119,$C105)&lt;=0,0,求节点([1]各r阵容卡情况!$F$103:$F$119,[1]各r阵容卡情况!T$103:T$119,$C105)),0)</f>
        <v>3.719597205069245</v>
      </c>
      <c r="BF105" s="14">
        <f>IFERROR(IF(求节点([1]各r阵容卡情况!$F$103:$F$119,[1]各r阵容卡情况!U$103:U$119,$C105)&lt;=0,0,求节点([1]各r阵容卡情况!$F$103:$F$119,[1]各r阵容卡情况!U$103:U$119,$C105)),0)</f>
        <v>3.719597205069245</v>
      </c>
      <c r="BG105" s="14">
        <f>IFERROR(IF(求节点([1]各r阵容卡情况!$F$103:$F$119,[1]各r阵容卡情况!V$103:V$119,$C105)&lt;=0,0,求节点([1]各r阵容卡情况!$F$103:$F$119,[1]各r阵容卡情况!V$103:V$119,$C105)),0)</f>
        <v>3.719597205069245</v>
      </c>
      <c r="BH105" s="14">
        <f t="shared" si="38"/>
        <v>10</v>
      </c>
      <c r="BI105" s="14">
        <f t="shared" si="38"/>
        <v>10</v>
      </c>
      <c r="BJ105" s="14">
        <f t="shared" si="39"/>
        <v>60</v>
      </c>
      <c r="BK105" s="14">
        <f t="shared" si="40"/>
        <v>80</v>
      </c>
      <c r="BL105" s="14">
        <f t="shared" si="40"/>
        <v>80</v>
      </c>
      <c r="BM105" s="14">
        <v>0</v>
      </c>
      <c r="BN105" s="14">
        <f>IFERROR(IF(求节点([1]各r阵容卡情况!$F$103:$F$119,[1]各r阵容卡情况!AA$103:AA$119,$C105)&lt;=0,0,求节点([1]各r阵容卡情况!$F$103:$F$119,[1]各r阵容卡情况!AA$103:AA$119,$C105)),0)</f>
        <v>0</v>
      </c>
      <c r="BO105" s="14">
        <f>IFERROR(IF(求节点([1]各r阵容卡情况!$F$103:$F$119,[1]各r阵容卡情况!AB$103:AB$119,$C105)&lt;=0,0,求节点([1]各r阵容卡情况!$F$103:$F$119,[1]各r阵容卡情况!AB$103:AB$119,$C105)),0)</f>
        <v>2</v>
      </c>
      <c r="BP105" s="14">
        <f>IFERROR(IF(求节点([1]各r阵容卡情况!$F$103:$F$119,[1]各r阵容卡情况!AC$103:AC$119,$C105)&lt;=0,0,求节点([1]各r阵容卡情况!$F$103:$F$119,[1]各r阵容卡情况!AC$103:AC$119,$C105)),0)</f>
        <v>2</v>
      </c>
      <c r="BQ105" s="14">
        <f>IFERROR(IF(求节点([1]各r阵容卡情况!$F$103:$F$119,[1]各r阵容卡情况!AD$103:AD$119,$C105)&lt;=0,0,求节点([1]各r阵容卡情况!$F$103:$F$119,[1]各r阵容卡情况!AD$103:AD$119,$C105)),0)</f>
        <v>2</v>
      </c>
      <c r="BR105" s="14">
        <f t="shared" si="36"/>
        <v>0</v>
      </c>
      <c r="BS105" s="14">
        <f t="shared" si="36"/>
        <v>0</v>
      </c>
      <c r="BT105" s="14">
        <f t="shared" si="36"/>
        <v>4</v>
      </c>
      <c r="BU105" s="14">
        <f t="shared" si="36"/>
        <v>30</v>
      </c>
      <c r="BV105" s="14">
        <f t="shared" si="36"/>
        <v>80</v>
      </c>
      <c r="CH105" s="27">
        <f t="shared" si="37"/>
        <v>0</v>
      </c>
      <c r="CI105" s="27">
        <f t="shared" si="37"/>
        <v>0</v>
      </c>
      <c r="CJ105" s="27">
        <f t="shared" si="37"/>
        <v>0</v>
      </c>
      <c r="CK105" s="27">
        <f t="shared" si="37"/>
        <v>24</v>
      </c>
      <c r="CL105" s="27">
        <f t="shared" si="37"/>
        <v>0</v>
      </c>
    </row>
  </sheetData>
  <mergeCells count="17">
    <mergeCell ref="BC4:BG4"/>
    <mergeCell ref="BH4:BL4"/>
    <mergeCell ref="BM4:BQ4"/>
    <mergeCell ref="CH4:CL4"/>
    <mergeCell ref="BR4:BV4"/>
    <mergeCell ref="E3:AM3"/>
    <mergeCell ref="AN3:BV3"/>
    <mergeCell ref="E4:I4"/>
    <mergeCell ref="J4:N4"/>
    <mergeCell ref="O4:S4"/>
    <mergeCell ref="T4:X4"/>
    <mergeCell ref="Y4:AC4"/>
    <mergeCell ref="AD4:AH4"/>
    <mergeCell ref="AI4:AM4"/>
    <mergeCell ref="AN4:AR4"/>
    <mergeCell ref="AS4:AW4"/>
    <mergeCell ref="AX4:BB4"/>
  </mergeCells>
  <phoneticPr fontId="2"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A317B-AF7A-4309-B296-7BA761A5F161}">
  <sheetPr codeName="Sheet7"/>
  <dimension ref="C3:CD365"/>
  <sheetViews>
    <sheetView workbookViewId="0">
      <selection activeCell="BN1" sqref="BN1:BP1048576"/>
    </sheetView>
  </sheetViews>
  <sheetFormatPr defaultRowHeight="11.25" x14ac:dyDescent="0.15"/>
  <cols>
    <col min="1" max="16384" width="9" style="15"/>
  </cols>
  <sheetData>
    <row r="3" spans="3:82" x14ac:dyDescent="0.15">
      <c r="E3" s="37" t="s">
        <v>77</v>
      </c>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t="s">
        <v>78</v>
      </c>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3:82" x14ac:dyDescent="0.15">
      <c r="E4" s="37" t="s">
        <v>73</v>
      </c>
      <c r="F4" s="37"/>
      <c r="G4" s="37"/>
      <c r="H4" s="37"/>
      <c r="I4" s="37"/>
      <c r="J4" s="37" t="s">
        <v>57</v>
      </c>
      <c r="K4" s="37"/>
      <c r="L4" s="37"/>
      <c r="M4" s="37"/>
      <c r="N4" s="37"/>
      <c r="O4" s="37" t="s">
        <v>72</v>
      </c>
      <c r="P4" s="37"/>
      <c r="Q4" s="37"/>
      <c r="R4" s="37"/>
      <c r="S4" s="37"/>
      <c r="T4" s="37" t="s">
        <v>56</v>
      </c>
      <c r="U4" s="37"/>
      <c r="V4" s="37"/>
      <c r="W4" s="37"/>
      <c r="X4" s="37"/>
      <c r="Y4" s="37" t="s">
        <v>58</v>
      </c>
      <c r="Z4" s="37"/>
      <c r="AA4" s="37"/>
      <c r="AB4" s="37"/>
      <c r="AC4" s="37"/>
      <c r="AD4" s="37" t="s">
        <v>59</v>
      </c>
      <c r="AE4" s="37"/>
      <c r="AF4" s="37"/>
      <c r="AG4" s="37"/>
      <c r="AH4" s="37"/>
      <c r="AI4" s="37" t="s">
        <v>80</v>
      </c>
      <c r="AJ4" s="37"/>
      <c r="AK4" s="37"/>
      <c r="AL4" s="37"/>
      <c r="AM4" s="37"/>
      <c r="AN4" s="37" t="s">
        <v>75</v>
      </c>
      <c r="AO4" s="37"/>
      <c r="AP4" s="37"/>
      <c r="AQ4" s="37"/>
      <c r="AR4" s="37"/>
      <c r="AS4" s="37" t="s">
        <v>76</v>
      </c>
      <c r="AT4" s="37"/>
      <c r="AU4" s="37"/>
      <c r="AV4" s="37"/>
      <c r="AW4" s="37"/>
      <c r="AX4" s="37" t="s">
        <v>72</v>
      </c>
      <c r="AY4" s="37"/>
      <c r="AZ4" s="37"/>
      <c r="BA4" s="37"/>
      <c r="BB4" s="37"/>
      <c r="BC4" s="37" t="s">
        <v>81</v>
      </c>
      <c r="BD4" s="37"/>
      <c r="BE4" s="37"/>
      <c r="BF4" s="37"/>
      <c r="BG4" s="37"/>
      <c r="BH4" s="37" t="s">
        <v>82</v>
      </c>
      <c r="BI4" s="37"/>
      <c r="BJ4" s="37"/>
      <c r="BK4" s="37"/>
      <c r="BL4" s="37"/>
      <c r="BM4" s="37" t="s">
        <v>83</v>
      </c>
      <c r="BN4" s="37"/>
      <c r="BO4" s="37"/>
      <c r="BP4" s="37"/>
      <c r="BQ4" s="37"/>
      <c r="BR4" s="37" t="s">
        <v>80</v>
      </c>
      <c r="BS4" s="37"/>
      <c r="BT4" s="37"/>
      <c r="BU4" s="37"/>
      <c r="BV4" s="37"/>
      <c r="BZ4" s="15" t="s">
        <v>167</v>
      </c>
    </row>
    <row r="5" spans="3:82" x14ac:dyDescent="0.15">
      <c r="C5" s="15" t="s">
        <v>89</v>
      </c>
      <c r="E5" s="15" t="s">
        <v>60</v>
      </c>
      <c r="F5" s="15" t="s">
        <v>61</v>
      </c>
      <c r="G5" s="15" t="s">
        <v>62</v>
      </c>
      <c r="H5" s="15" t="s">
        <v>63</v>
      </c>
      <c r="I5" s="15" t="s">
        <v>64</v>
      </c>
      <c r="J5" s="15" t="s">
        <v>60</v>
      </c>
      <c r="K5" s="15" t="s">
        <v>61</v>
      </c>
      <c r="L5" s="15" t="s">
        <v>62</v>
      </c>
      <c r="M5" s="15" t="s">
        <v>63</v>
      </c>
      <c r="N5" s="15" t="s">
        <v>64</v>
      </c>
      <c r="O5" s="15" t="s">
        <v>60</v>
      </c>
      <c r="P5" s="15" t="s">
        <v>61</v>
      </c>
      <c r="Q5" s="15" t="s">
        <v>62</v>
      </c>
      <c r="R5" s="15" t="s">
        <v>63</v>
      </c>
      <c r="S5" s="15" t="s">
        <v>64</v>
      </c>
      <c r="T5" s="15" t="s">
        <v>60</v>
      </c>
      <c r="U5" s="15" t="s">
        <v>61</v>
      </c>
      <c r="V5" s="15" t="s">
        <v>62</v>
      </c>
      <c r="W5" s="15" t="s">
        <v>63</v>
      </c>
      <c r="X5" s="15" t="s">
        <v>64</v>
      </c>
      <c r="Y5" s="15" t="s">
        <v>60</v>
      </c>
      <c r="Z5" s="15" t="s">
        <v>61</v>
      </c>
      <c r="AA5" s="15" t="s">
        <v>62</v>
      </c>
      <c r="AB5" s="15" t="s">
        <v>63</v>
      </c>
      <c r="AC5" s="15" t="s">
        <v>64</v>
      </c>
      <c r="AD5" s="15" t="s">
        <v>60</v>
      </c>
      <c r="AE5" s="15" t="s">
        <v>61</v>
      </c>
      <c r="AF5" s="15" t="s">
        <v>62</v>
      </c>
      <c r="AG5" s="15" t="s">
        <v>63</v>
      </c>
      <c r="AH5" s="15" t="s">
        <v>64</v>
      </c>
      <c r="AI5" s="15" t="s">
        <v>60</v>
      </c>
      <c r="AJ5" s="15" t="s">
        <v>61</v>
      </c>
      <c r="AK5" s="15" t="s">
        <v>62</v>
      </c>
      <c r="AL5" s="15" t="s">
        <v>63</v>
      </c>
      <c r="AM5" s="15" t="s">
        <v>64</v>
      </c>
      <c r="AN5" s="15" t="s">
        <v>60</v>
      </c>
      <c r="AO5" s="15" t="s">
        <v>61</v>
      </c>
      <c r="AP5" s="15" t="s">
        <v>62</v>
      </c>
      <c r="AQ5" s="15" t="s">
        <v>63</v>
      </c>
      <c r="AR5" s="15" t="s">
        <v>64</v>
      </c>
      <c r="AS5" s="15" t="s">
        <v>60</v>
      </c>
      <c r="AT5" s="15" t="s">
        <v>61</v>
      </c>
      <c r="AU5" s="15" t="s">
        <v>62</v>
      </c>
      <c r="AV5" s="15" t="s">
        <v>63</v>
      </c>
      <c r="AW5" s="15" t="s">
        <v>64</v>
      </c>
      <c r="AX5" s="15" t="s">
        <v>60</v>
      </c>
      <c r="AY5" s="15" t="s">
        <v>61</v>
      </c>
      <c r="AZ5" s="15" t="s">
        <v>62</v>
      </c>
      <c r="BA5" s="15" t="s">
        <v>63</v>
      </c>
      <c r="BB5" s="15" t="s">
        <v>64</v>
      </c>
      <c r="BC5" s="15" t="s">
        <v>60</v>
      </c>
      <c r="BD5" s="15" t="s">
        <v>61</v>
      </c>
      <c r="BE5" s="15" t="s">
        <v>62</v>
      </c>
      <c r="BF5" s="15" t="s">
        <v>63</v>
      </c>
      <c r="BG5" s="15" t="s">
        <v>64</v>
      </c>
      <c r="BH5" s="15" t="s">
        <v>60</v>
      </c>
      <c r="BI5" s="15" t="s">
        <v>61</v>
      </c>
      <c r="BJ5" s="15" t="s">
        <v>62</v>
      </c>
      <c r="BK5" s="15" t="s">
        <v>63</v>
      </c>
      <c r="BL5" s="15" t="s">
        <v>64</v>
      </c>
      <c r="BM5" s="15" t="s">
        <v>60</v>
      </c>
      <c r="BN5" s="15" t="s">
        <v>61</v>
      </c>
      <c r="BO5" s="15" t="s">
        <v>62</v>
      </c>
      <c r="BP5" s="15" t="s">
        <v>63</v>
      </c>
      <c r="BQ5" s="15" t="s">
        <v>64</v>
      </c>
      <c r="BR5" s="15" t="s">
        <v>60</v>
      </c>
      <c r="BS5" s="15" t="s">
        <v>61</v>
      </c>
      <c r="BT5" s="15" t="s">
        <v>62</v>
      </c>
      <c r="BU5" s="15" t="s">
        <v>63</v>
      </c>
      <c r="BV5" s="15" t="s">
        <v>64</v>
      </c>
      <c r="BY5" s="15" t="s">
        <v>88</v>
      </c>
      <c r="BZ5" s="15" t="s">
        <v>90</v>
      </c>
      <c r="CA5" s="15" t="s">
        <v>91</v>
      </c>
      <c r="CB5" s="15" t="s">
        <v>92</v>
      </c>
      <c r="CC5" s="15" t="s">
        <v>93</v>
      </c>
      <c r="CD5" s="15" t="s">
        <v>94</v>
      </c>
    </row>
    <row r="6" spans="3:82" s="17" customFormat="1" x14ac:dyDescent="0.15">
      <c r="C6" s="17">
        <v>1</v>
      </c>
      <c r="E6" s="17">
        <f>求节点(非R武将!$C$6:$C$105,非R武将!E$6:E$105,天数对应非R武将!$BZ6)</f>
        <v>0</v>
      </c>
      <c r="F6" s="17">
        <f>求节点(非R武将!$C$6:$C$105,非R武将!F$6:F$105,天数对应非R武将!$BZ6)</f>
        <v>0</v>
      </c>
      <c r="G6" s="17">
        <f>求节点(非R武将!$C$6:$C$105,非R武将!G$6:G$105,天数对应非R武将!$BZ6)</f>
        <v>2</v>
      </c>
      <c r="H6" s="17">
        <f>求节点(非R武将!$C$6:$C$105,非R武将!H$6:H$105,天数对应非R武将!$BZ6)</f>
        <v>4</v>
      </c>
      <c r="I6" s="17">
        <f>求节点(非R武将!$C$6:$C$105,非R武将!I$6:I$105,天数对应非R武将!$BZ6)</f>
        <v>0</v>
      </c>
      <c r="J6" s="17">
        <f>求节点(非R武将!$C$6:$C$105,非R武将!J$6:J$105,天数对应非R武将!$BZ6)</f>
        <v>0</v>
      </c>
      <c r="K6" s="17">
        <f>求节点(非R武将!$C$6:$C$105,非R武将!K$6:K$105,天数对应非R武将!$BZ6)</f>
        <v>0</v>
      </c>
      <c r="L6" s="17">
        <f>求节点(非R武将!$C$6:$C$105,非R武将!L$6:L$105,天数对应非R武将!$BZ6)</f>
        <v>0.43613065449772037</v>
      </c>
      <c r="M6" s="17">
        <f>求节点(非R武将!$C$6:$C$105,非R武将!M$6:M$105,天数对应非R武将!$BZ6)</f>
        <v>0</v>
      </c>
      <c r="N6" s="17">
        <f>求节点(非R武将!$C$6:$C$105,非R武将!N$6:N$105,天数对应非R武将!$BZ6)</f>
        <v>0</v>
      </c>
      <c r="O6" s="17">
        <f>求节点(非R武将!$C$6:$C$105,非R武将!O$6:O$105,天数对应非R武将!$BZ6)</f>
        <v>0</v>
      </c>
      <c r="P6" s="17">
        <f>求节点(非R武将!$C$6:$C$105,非R武将!P$6:P$105,天数对应非R武将!$BZ6)</f>
        <v>6</v>
      </c>
      <c r="Q6" s="17">
        <f>求节点(非R武将!$C$6:$C$105,非R武将!Q$6:Q$105,天数对应非R武将!$BZ6)</f>
        <v>10</v>
      </c>
      <c r="R6" s="17">
        <f>求节点(非R武将!$C$6:$C$105,非R武将!R$6:R$105,天数对应非R武将!$BZ6)</f>
        <v>22</v>
      </c>
      <c r="S6" s="17">
        <f>求节点(非R武将!$C$6:$C$105,非R武将!S$6:S$105,天数对应非R武将!$BZ6)</f>
        <v>50</v>
      </c>
      <c r="T6" s="17">
        <f>求节点(非R武将!$C$6:$C$105,非R武将!T$6:T$105,天数对应非R武将!$BZ6)</f>
        <v>0</v>
      </c>
      <c r="U6" s="17">
        <f>求节点(非R武将!$C$6:$C$105,非R武将!U$6:U$105,天数对应非R武将!$BZ6)</f>
        <v>0</v>
      </c>
      <c r="V6" s="17">
        <f>求节点(非R武将!$C$6:$C$105,非R武将!V$6:V$105,天数对应非R武将!$BZ6)</f>
        <v>0.4</v>
      </c>
      <c r="W6" s="17">
        <f>求节点(非R武将!$C$6:$C$105,非R武将!W$6:W$105,天数对应非R武将!$BZ6)</f>
        <v>0.4</v>
      </c>
      <c r="X6" s="17">
        <f>求节点(非R武将!$C$6:$C$105,非R武将!X$6:X$105,天数对应非R武将!$BZ6)</f>
        <v>0</v>
      </c>
      <c r="Y6" s="17">
        <f>求节点(非R武将!$C$6:$C$105,非R武将!Y$6:Y$105,天数对应非R武将!$BZ6)</f>
        <v>0</v>
      </c>
      <c r="Z6" s="17">
        <f>求节点(非R武将!$C$6:$C$105,非R武将!Z$6:Z$105,天数对应非R武将!$BZ6)</f>
        <v>0</v>
      </c>
      <c r="AA6" s="17">
        <f>求节点(非R武将!$C$6:$C$105,非R武将!AA$6:AA$105,天数对应非R武将!$BZ6)</f>
        <v>20</v>
      </c>
      <c r="AB6" s="17">
        <f>求节点(非R武将!$C$6:$C$105,非R武将!AB$6:AB$105,天数对应非R武将!$BZ6)</f>
        <v>20</v>
      </c>
      <c r="AC6" s="17">
        <f>求节点(非R武将!$C$6:$C$105,非R武将!AC$6:AC$105,天数对应非R武将!$BZ6)</f>
        <v>0</v>
      </c>
      <c r="AD6" s="17">
        <f>求节点(非R武将!$C$6:$C$105,非R武将!AD$6:AD$105,天数对应非R武将!$BZ6)</f>
        <v>0</v>
      </c>
      <c r="AE6" s="17">
        <f>求节点(非R武将!$C$6:$C$105,非R武将!AE$6:AE$105,天数对应非R武将!$BZ6)</f>
        <v>0</v>
      </c>
      <c r="AF6" s="17">
        <f>求节点(非R武将!$C$6:$C$105,非R武将!AF$6:AF$105,天数对应非R武将!$BZ6)</f>
        <v>0</v>
      </c>
      <c r="AG6" s="17">
        <f>求节点(非R武将!$C$6:$C$105,非R武将!AG$6:AG$105,天数对应非R武将!$BZ6)</f>
        <v>0</v>
      </c>
      <c r="AH6" s="17">
        <f>求节点(非R武将!$C$6:$C$105,非R武将!AH$6:AH$105,天数对应非R武将!$BZ6)</f>
        <v>0</v>
      </c>
      <c r="AI6" s="17">
        <f>求节点(非R武将!$C$6:$C$105,非R武将!AI$6:AI$105,天数对应非R武将!$BZ6)</f>
        <v>0</v>
      </c>
      <c r="AJ6" s="17">
        <f>求节点(非R武将!$C$6:$C$105,非R武将!AJ$6:AJ$105,天数对应非R武将!$BZ6)</f>
        <v>0</v>
      </c>
      <c r="AK6" s="17">
        <f>求节点(非R武将!$C$6:$C$105,非R武将!AK$6:AK$105,天数对应非R武将!$BZ6)</f>
        <v>0</v>
      </c>
      <c r="AL6" s="17">
        <f>求节点(非R武将!$C$6:$C$105,非R武将!AL$6:AL$105,天数对应非R武将!$BZ6)</f>
        <v>0</v>
      </c>
      <c r="AM6" s="17">
        <f>求节点(非R武将!$C$6:$C$105,非R武将!AM$6:AM$105,天数对应非R武将!$BZ6)</f>
        <v>0</v>
      </c>
      <c r="AN6" s="17">
        <f>求节点(非R武将!$C$6:$C$105,非R武将!AN$6:AN$105,天数对应非R武将!$BZ6)</f>
        <v>0</v>
      </c>
      <c r="AO6" s="17">
        <f>求节点(非R武将!$C$6:$C$105,非R武将!AO$6:AO$105,天数对应非R武将!$BZ6)</f>
        <v>0</v>
      </c>
      <c r="AP6" s="17">
        <f>求节点(非R武将!$C$6:$C$105,非R武将!AP$6:AP$105,天数对应非R武将!$BZ6)</f>
        <v>0</v>
      </c>
      <c r="AQ6" s="17">
        <f>求节点(非R武将!$C$6:$C$105,非R武将!AQ$6:AQ$105,天数对应非R武将!$BZ6)</f>
        <v>0</v>
      </c>
      <c r="AR6" s="17">
        <f>求节点(非R武将!$C$6:$C$105,非R武将!AR$6:AR$105,天数对应非R武将!$BZ6)</f>
        <v>0</v>
      </c>
      <c r="AS6" s="17">
        <f>求节点(非R武将!$C$6:$C$105,非R武将!AS$6:AS$105,天数对应非R武将!$BZ6)</f>
        <v>0</v>
      </c>
      <c r="AT6" s="17">
        <f>求节点(非R武将!$C$6:$C$105,非R武将!AT$6:AT$105,天数对应非R武将!$BZ6)</f>
        <v>3</v>
      </c>
      <c r="AU6" s="17">
        <f>求节点(非R武将!$C$6:$C$105,非R武将!AU$6:AU$105,天数对应非R武将!$BZ6)</f>
        <v>0.43613065449772037</v>
      </c>
      <c r="AV6" s="17">
        <f>求节点(非R武将!$C$6:$C$105,非R武将!AV$6:AV$105,天数对应非R武将!$BZ6)</f>
        <v>0</v>
      </c>
      <c r="AW6" s="17">
        <f>求节点(非R武将!$C$6:$C$105,非R武将!AW$6:AW$105,天数对应非R武将!$BZ6)</f>
        <v>0</v>
      </c>
      <c r="AX6" s="17">
        <f>求节点(非R武将!$C$6:$C$105,非R武将!AX$6:AX$105,天数对应非R武将!$BZ6)</f>
        <v>0</v>
      </c>
      <c r="AY6" s="17">
        <f>求节点(非R武将!$C$6:$C$105,非R武将!AY$6:AY$105,天数对应非R武将!$BZ6)</f>
        <v>15</v>
      </c>
      <c r="AZ6" s="17">
        <f>求节点(非R武将!$C$6:$C$105,非R武将!AZ$6:AZ$105,天数对应非R武将!$BZ6)</f>
        <v>10</v>
      </c>
      <c r="BA6" s="17">
        <f>求节点(非R武将!$C$6:$C$105,非R武将!BA$6:BA$105,天数对应非R武将!$BZ6)</f>
        <v>22</v>
      </c>
      <c r="BB6" s="17">
        <f>求节点(非R武将!$C$6:$C$105,非R武将!BB$6:BB$105,天数对应非R武将!$BZ6)</f>
        <v>50</v>
      </c>
      <c r="BC6" s="17">
        <f>求节点(非R武将!$C$6:$C$105,非R武将!BC$6:BC$105,天数对应非R武将!$BZ6)</f>
        <v>0</v>
      </c>
      <c r="BD6" s="17">
        <f>求节点(非R武将!$C$6:$C$105,非R武将!BD$6:BD$105,天数对应非R武将!$BZ6)</f>
        <v>0.4</v>
      </c>
      <c r="BE6" s="17">
        <f>求节点(非R武将!$C$6:$C$105,非R武将!BE$6:BE$105,天数对应非R武将!$BZ6)</f>
        <v>0.4</v>
      </c>
      <c r="BF6" s="17">
        <f>求节点(非R武将!$C$6:$C$105,非R武将!BF$6:BF$105,天数对应非R武将!$BZ6)</f>
        <v>0.4</v>
      </c>
      <c r="BG6" s="17">
        <f>求节点(非R武将!$C$6:$C$105,非R武将!BG$6:BG$105,天数对应非R武将!$BZ6)</f>
        <v>0.4</v>
      </c>
      <c r="BH6" s="17">
        <f>求节点(非R武将!$C$6:$C$105,非R武将!BH$6:BH$105,天数对应非R武将!$BZ6)</f>
        <v>10</v>
      </c>
      <c r="BI6" s="17">
        <f>求节点(非R武将!$C$6:$C$105,非R武将!BI$6:BI$105,天数对应非R武将!$BZ6)</f>
        <v>10</v>
      </c>
      <c r="BJ6" s="17">
        <f>求节点(非R武将!$C$6:$C$105,非R武将!BJ$6:BJ$105,天数对应非R武将!$BZ6)</f>
        <v>10</v>
      </c>
      <c r="BK6" s="17">
        <f>求节点(非R武将!$C$6:$C$105,非R武将!BK$6:BK$105,天数对应非R武将!$BZ6)</f>
        <v>10</v>
      </c>
      <c r="BL6" s="17">
        <f>求节点(非R武将!$C$6:$C$105,非R武将!BL$6:BL$105,天数对应非R武将!$BZ6)</f>
        <v>10</v>
      </c>
      <c r="BM6" s="17">
        <f>求节点(非R武将!$C$6:$C$105,非R武将!BM$6:BM$105,天数对应非R武将!$BZ6)</f>
        <v>0</v>
      </c>
      <c r="BN6" s="17">
        <f>求节点(非R武将!$C$6:$C$105,非R武将!BN$6:BN$105,天数对应非R武将!$BZ6)</f>
        <v>0</v>
      </c>
      <c r="BO6" s="17">
        <f>求节点(非R武将!$C$6:$C$105,非R武将!BO$6:BO$105,天数对应非R武将!$BZ6)</f>
        <v>0</v>
      </c>
      <c r="BP6" s="17">
        <f>求节点(非R武将!$C$6:$C$105,非R武将!BP$6:BP$105,天数对应非R武将!$BZ6)</f>
        <v>0</v>
      </c>
      <c r="BQ6" s="17">
        <f>求节点(非R武将!$C$6:$C$105,非R武将!BQ$6:BQ$105,天数对应非R武将!$BZ6)</f>
        <v>0</v>
      </c>
      <c r="BR6" s="17">
        <f>求节点(非R武将!$C$6:$C$105,非R武将!BR$6:BR$105,天数对应非R武将!$BZ6)</f>
        <v>0</v>
      </c>
      <c r="BS6" s="17">
        <f>求节点(非R武将!$C$6:$C$105,非R武将!BS$6:BS$105,天数对应非R武将!$BZ6)</f>
        <v>0</v>
      </c>
      <c r="BT6" s="17">
        <f>求节点(非R武将!$C$6:$C$105,非R武将!BT$6:BT$105,天数对应非R武将!$BZ6)</f>
        <v>0</v>
      </c>
      <c r="BU6" s="17">
        <f>求节点(非R武将!$C$6:$C$105,非R武将!BU$6:BU$105,天数对应非R武将!$BZ6)</f>
        <v>0</v>
      </c>
      <c r="BV6" s="17">
        <f>求节点(非R武将!$C$6:$C$105,非R武将!BV$6:BV$105,天数对应非R武将!$BZ6)</f>
        <v>0</v>
      </c>
      <c r="BY6" s="17">
        <v>1</v>
      </c>
      <c r="BZ6" s="17">
        <v>10</v>
      </c>
      <c r="CA6" s="17">
        <v>11.433968828491247</v>
      </c>
      <c r="CB6" s="17">
        <v>13.412903799239153</v>
      </c>
      <c r="CC6" s="17">
        <v>16.685491146180304</v>
      </c>
      <c r="CD6" s="17">
        <v>23.753381838126177</v>
      </c>
    </row>
    <row r="7" spans="3:82" x14ac:dyDescent="0.15">
      <c r="C7" s="15">
        <v>2</v>
      </c>
      <c r="E7" s="15">
        <f>求节点(非R武将!$C$6:$C$105,非R武将!E$6:E$105,天数对应非R武将!$BZ7)</f>
        <v>0</v>
      </c>
      <c r="F7" s="15">
        <f>求节点(非R武将!$C$6:$C$105,非R武将!F$6:F$105,天数对应非R武将!$BZ7)</f>
        <v>0</v>
      </c>
      <c r="G7" s="15">
        <f>求节点(非R武将!$C$6:$C$105,非R武将!G$6:G$105,天数对应非R武将!$BZ7)</f>
        <v>0.830967687397977</v>
      </c>
      <c r="H7" s="15">
        <f>求节点(非R武将!$C$6:$C$105,非R武将!H$6:H$105,天数对应非R武将!$BZ7)</f>
        <v>5.169032312602023</v>
      </c>
      <c r="I7" s="15">
        <f>求节点(非R武将!$C$6:$C$105,非R武将!I$6:I$105,天数对应非R武将!$BZ7)</f>
        <v>0</v>
      </c>
      <c r="J7" s="15">
        <f>求节点(非R武将!$C$6:$C$105,非R武将!J$6:J$105,天数对应非R武将!$BZ7)</f>
        <v>0</v>
      </c>
      <c r="K7" s="15">
        <f>求节点(非R武将!$C$6:$C$105,非R武将!K$6:K$105,天数对应非R武将!$BZ7)</f>
        <v>0</v>
      </c>
      <c r="L7" s="15">
        <f>求节点(非R武将!$C$6:$C$105,非R武将!L$6:L$105,天数对应非R武将!$BZ7)</f>
        <v>0.18120524068566843</v>
      </c>
      <c r="M7" s="15">
        <f>求节点(非R武将!$C$6:$C$105,非R武将!M$6:M$105,天数对应非R武将!$BZ7)</f>
        <v>0</v>
      </c>
      <c r="N7" s="15">
        <f>求节点(非R武将!$C$6:$C$105,非R武将!N$6:N$105,天数对应非R武将!$BZ7)</f>
        <v>0</v>
      </c>
      <c r="O7" s="15">
        <f>求节点(非R武将!$C$6:$C$105,非R武将!O$6:O$105,天数对应非R武将!$BZ7)</f>
        <v>0</v>
      </c>
      <c r="P7" s="15">
        <f>求节点(非R武将!$C$6:$C$105,非R武将!P$6:P$105,天数对应非R武将!$BZ7)</f>
        <v>6</v>
      </c>
      <c r="Q7" s="15">
        <f>求节点(非R武将!$C$6:$C$105,非R武将!Q$6:Q$105,天数对应非R武将!$BZ7)</f>
        <v>10</v>
      </c>
      <c r="R7" s="15">
        <f>求节点(非R武将!$C$6:$C$105,非R武将!R$6:R$105,天数对应非R武将!$BZ7)</f>
        <v>22</v>
      </c>
      <c r="S7" s="15">
        <f>求节点(非R武将!$C$6:$C$105,非R武将!S$6:S$105,天数对应非R武将!$BZ7)</f>
        <v>50</v>
      </c>
      <c r="T7" s="15">
        <f>求节点(非R武将!$C$6:$C$105,非R武将!T$6:T$105,天数对应非R武将!$BZ7)</f>
        <v>0</v>
      </c>
      <c r="U7" s="15">
        <f>求节点(非R武将!$C$6:$C$105,非R武将!U$6:U$105,天数对应非R武将!$BZ7)</f>
        <v>0</v>
      </c>
      <c r="V7" s="15">
        <f>求节点(非R武将!$C$6:$C$105,非R武将!V$6:V$105,天数对应非R武将!$BZ7)</f>
        <v>0.63380646252040462</v>
      </c>
      <c r="W7" s="15">
        <f>求节点(非R武将!$C$6:$C$105,非R武将!W$6:W$105,天数对应非R武将!$BZ7)</f>
        <v>0.63380646252040462</v>
      </c>
      <c r="X7" s="15">
        <f>求节点(非R武将!$C$6:$C$105,非R武将!X$6:X$105,天数对应非R武将!$BZ7)</f>
        <v>0</v>
      </c>
      <c r="Y7" s="15">
        <f>求节点(非R武将!$C$6:$C$105,非R武将!Y$6:Y$105,天数对应非R武将!$BZ7)</f>
        <v>0</v>
      </c>
      <c r="Z7" s="15">
        <f>求节点(非R武将!$C$6:$C$105,非R武将!Z$6:Z$105,天数对应非R武将!$BZ7)</f>
        <v>0</v>
      </c>
      <c r="AA7" s="15">
        <f>求节点(非R武将!$C$6:$C$105,非R武将!AA$6:AA$105,天数对应非R武将!$BZ7)</f>
        <v>31.690323126020228</v>
      </c>
      <c r="AB7" s="15">
        <f>求节点(非R武将!$C$6:$C$105,非R武将!AB$6:AB$105,天数对应非R武将!$BZ7)</f>
        <v>31.690323126020228</v>
      </c>
      <c r="AC7" s="15">
        <f>求节点(非R武将!$C$6:$C$105,非R武将!AC$6:AC$105,天数对应非R武将!$BZ7)</f>
        <v>0</v>
      </c>
      <c r="AD7" s="15">
        <f>求节点(非R武将!$C$6:$C$105,非R武将!AD$6:AD$105,天数对应非R武将!$BZ7)</f>
        <v>0</v>
      </c>
      <c r="AE7" s="15">
        <f>求节点(非R武将!$C$6:$C$105,非R武将!AE$6:AE$105,天数对应非R武将!$BZ7)</f>
        <v>0</v>
      </c>
      <c r="AF7" s="15">
        <f>求节点(非R武将!$C$6:$C$105,非R武将!AF$6:AF$105,天数对应非R武将!$BZ7)</f>
        <v>0</v>
      </c>
      <c r="AG7" s="15">
        <f>求节点(非R武将!$C$6:$C$105,非R武将!AG$6:AG$105,天数对应非R武将!$BZ7)</f>
        <v>0.5845161563010115</v>
      </c>
      <c r="AH7" s="15">
        <f>求节点(非R武将!$C$6:$C$105,非R武将!AH$6:AH$105,天数对应非R武将!$BZ7)</f>
        <v>0</v>
      </c>
      <c r="AI7" s="15">
        <f>求节点(非R武将!$C$6:$C$105,非R武将!AI$6:AI$105,天数对应非R武将!$BZ7)</f>
        <v>0</v>
      </c>
      <c r="AJ7" s="15">
        <f>求节点(非R武将!$C$6:$C$105,非R武将!AJ$6:AJ$105,天数对应非R武将!$BZ7)</f>
        <v>0</v>
      </c>
      <c r="AK7" s="15">
        <f>求节点(非R武将!$C$6:$C$105,非R武将!AK$6:AK$105,天数对应非R武将!$BZ7)</f>
        <v>0</v>
      </c>
      <c r="AL7" s="15">
        <f>求节点(非R武将!$C$6:$C$105,非R武将!AL$6:AL$105,天数对应非R武将!$BZ7)</f>
        <v>0</v>
      </c>
      <c r="AM7" s="15">
        <f>求节点(非R武将!$C$6:$C$105,非R武将!AM$6:AM$105,天数对应非R武将!$BZ7)</f>
        <v>0</v>
      </c>
      <c r="AN7" s="15">
        <f>求节点(非R武将!$C$6:$C$105,非R武将!AN$6:AN$105,天数对应非R武将!$BZ7)</f>
        <v>0</v>
      </c>
      <c r="AO7" s="15">
        <f>求节点(非R武将!$C$6:$C$105,非R武将!AO$6:AO$105,天数对应非R武将!$BZ7)</f>
        <v>3.5070969378060681</v>
      </c>
      <c r="AP7" s="15">
        <f>求节点(非R武将!$C$6:$C$105,非R武将!AP$6:AP$105,天数对应非R武将!$BZ7)</f>
        <v>0</v>
      </c>
      <c r="AQ7" s="15">
        <f>求节点(非R武将!$C$6:$C$105,非R武将!AQ$6:AQ$105,天数对应非R武将!$BZ7)</f>
        <v>0</v>
      </c>
      <c r="AR7" s="15">
        <f>求节点(非R武将!$C$6:$C$105,非R武将!AR$6:AR$105,天数对应非R武将!$BZ7)</f>
        <v>0</v>
      </c>
      <c r="AS7" s="15">
        <f>求节点(非R武将!$C$6:$C$105,非R武将!AS$6:AS$105,天数对应非R武将!$BZ7)</f>
        <v>0</v>
      </c>
      <c r="AT7" s="15">
        <f>求节点(非R武将!$C$6:$C$105,非R武将!AT$6:AT$105,天数对应非R武将!$BZ7)</f>
        <v>3</v>
      </c>
      <c r="AU7" s="15">
        <f>求节点(非R武将!$C$6:$C$105,非R武将!AU$6:AU$105,天数对应非R武将!$BZ7)</f>
        <v>1.3526900228032717</v>
      </c>
      <c r="AV7" s="15">
        <f>求节点(非R武将!$C$6:$C$105,非R武将!AV$6:AV$105,天数对应非R武将!$BZ7)</f>
        <v>0</v>
      </c>
      <c r="AW7" s="15">
        <f>求节点(非R武将!$C$6:$C$105,非R武将!AW$6:AW$105,天数对应非R武将!$BZ7)</f>
        <v>0</v>
      </c>
      <c r="AX7" s="15">
        <f>求节点(非R武将!$C$6:$C$105,非R武将!AX$6:AX$105,天数对应非R武将!$BZ7)</f>
        <v>0</v>
      </c>
      <c r="AY7" s="15">
        <f>求节点(非R武将!$C$6:$C$105,非R武将!AY$6:AY$105,天数对应非R武将!$BZ7)</f>
        <v>15</v>
      </c>
      <c r="AZ7" s="15">
        <f>求节点(非R武将!$C$6:$C$105,非R武将!AZ$6:AZ$105,天数对应非R武将!$BZ7)</f>
        <v>15</v>
      </c>
      <c r="BA7" s="15">
        <f>求节点(非R武将!$C$6:$C$105,非R武将!BA$6:BA$105,天数对应非R武将!$BZ7)</f>
        <v>22</v>
      </c>
      <c r="BB7" s="15">
        <f>求节点(非R武将!$C$6:$C$105,非R武将!BB$6:BB$105,天数对应非R武将!$BZ7)</f>
        <v>50</v>
      </c>
      <c r="BC7" s="15">
        <f>求节点(非R武将!$C$6:$C$105,非R武将!BC$6:BC$105,天数对应非R武将!$BZ7)</f>
        <v>0</v>
      </c>
      <c r="BD7" s="15">
        <f>求节点(非R武将!$C$6:$C$105,非R武将!BD$6:BD$105,天数对应非R武将!$BZ7)</f>
        <v>0.63380646252040462</v>
      </c>
      <c r="BE7" s="15">
        <f>求节点(非R武将!$C$6:$C$105,非R武将!BE$6:BE$105,天数对应非R武将!$BZ7)</f>
        <v>0.63380646252040462</v>
      </c>
      <c r="BF7" s="15">
        <f>求节点(非R武将!$C$6:$C$105,非R武将!BF$6:BF$105,天数对应非R武将!$BZ7)</f>
        <v>0.63380646252040462</v>
      </c>
      <c r="BG7" s="15">
        <f>求节点(非R武将!$C$6:$C$105,非R武将!BG$6:BG$105,天数对应非R武将!$BZ7)</f>
        <v>0.63380646252040462</v>
      </c>
      <c r="BH7" s="15">
        <f>求节点(非R武将!$C$6:$C$105,非R武将!BH$6:BH$105,天数对应非R武将!$BZ7)</f>
        <v>10</v>
      </c>
      <c r="BI7" s="15">
        <f>求节点(非R武将!$C$6:$C$105,非R武将!BI$6:BI$105,天数对应非R武将!$BZ7)</f>
        <v>10</v>
      </c>
      <c r="BJ7" s="15">
        <f>求节点(非R武将!$C$6:$C$105,非R武将!BJ$6:BJ$105,天数对应非R武将!$BZ7)</f>
        <v>15.845161563010114</v>
      </c>
      <c r="BK7" s="15">
        <f>求节点(非R武将!$C$6:$C$105,非R武将!BK$6:BK$105,天数对应非R武将!$BZ7)</f>
        <v>15.845161563010114</v>
      </c>
      <c r="BL7" s="15">
        <f>求节点(非R武将!$C$6:$C$105,非R武将!BL$6:BL$105,天数对应非R武将!$BZ7)</f>
        <v>15.845161563010114</v>
      </c>
      <c r="BM7" s="15">
        <f>求节点(非R武将!$C$6:$C$105,非R武将!BM$6:BM$105,天数对应非R武将!$BZ7)</f>
        <v>0</v>
      </c>
      <c r="BN7" s="15">
        <f>求节点(非R武将!$C$6:$C$105,非R武将!BN$6:BN$105,天数对应非R武将!$BZ7)</f>
        <v>0</v>
      </c>
      <c r="BO7" s="15">
        <f>求节点(非R武将!$C$6:$C$105,非R武将!BO$6:BO$105,天数对应非R武将!$BZ7)</f>
        <v>0.5845161563010115</v>
      </c>
      <c r="BP7" s="15">
        <f>求节点(非R武将!$C$6:$C$105,非R武将!BP$6:BP$105,天数对应非R武将!$BZ7)</f>
        <v>0.5845161563010115</v>
      </c>
      <c r="BQ7" s="15">
        <f>求节点(非R武将!$C$6:$C$105,非R武将!BQ$6:BQ$105,天数对应非R武将!$BZ7)</f>
        <v>0.5845161563010115</v>
      </c>
      <c r="BR7" s="15">
        <f>求节点(非R武将!$C$6:$C$105,非R武将!BR$6:BR$105,天数对应非R武将!$BZ7)</f>
        <v>0</v>
      </c>
      <c r="BS7" s="15">
        <f>求节点(非R武将!$C$6:$C$105,非R武将!BS$6:BS$105,天数对应非R武将!$BZ7)</f>
        <v>0</v>
      </c>
      <c r="BT7" s="15">
        <f>求节点(非R武将!$C$6:$C$105,非R武将!BT$6:BT$105,天数对应非R武将!$BZ7)</f>
        <v>0</v>
      </c>
      <c r="BU7" s="15">
        <f>求节点(非R武将!$C$6:$C$105,非R武将!BU$6:BU$105,天数对应非R武将!$BZ7)</f>
        <v>0</v>
      </c>
      <c r="BV7" s="15">
        <f>求节点(非R武将!$C$6:$C$105,非R武将!BV$6:BV$105,天数对应非R武将!$BZ7)</f>
        <v>0</v>
      </c>
      <c r="BY7" s="15">
        <v>2</v>
      </c>
      <c r="BZ7" s="15">
        <v>15.845161563010114</v>
      </c>
      <c r="CA7" s="15">
        <v>17.531084133841556</v>
      </c>
      <c r="CB7" s="15">
        <v>19.902854011886255</v>
      </c>
      <c r="CC7" s="15">
        <v>24.145005153769379</v>
      </c>
      <c r="CD7" s="15">
        <v>32.324810468169304</v>
      </c>
    </row>
    <row r="8" spans="3:82" s="17" customFormat="1" x14ac:dyDescent="0.15">
      <c r="C8" s="17">
        <v>3</v>
      </c>
      <c r="E8" s="17">
        <f>求节点(非R武将!$C$6:$C$105,非R武将!E$6:E$105,天数对应非R武将!$BZ8)</f>
        <v>0</v>
      </c>
      <c r="F8" s="17">
        <f>求节点(非R武将!$C$6:$C$105,非R武将!F$6:F$105,天数对应非R武将!$BZ8)</f>
        <v>0</v>
      </c>
      <c r="G8" s="17">
        <f>求节点(非R武将!$C$6:$C$105,非R武将!G$6:G$105,天数对应非R武将!$BZ8)</f>
        <v>0</v>
      </c>
      <c r="H8" s="17">
        <f>求节点(非R武将!$C$6:$C$105,非R武将!H$6:H$105,天数对应非R武将!$BZ8)</f>
        <v>6</v>
      </c>
      <c r="I8" s="17">
        <f>求节点(非R武将!$C$6:$C$105,非R武将!I$6:I$105,天数对应非R武将!$BZ8)</f>
        <v>0</v>
      </c>
      <c r="J8" s="17">
        <f>求节点(非R武将!$C$6:$C$105,非R武将!J$6:J$105,天数对应非R武将!$BZ8)</f>
        <v>0</v>
      </c>
      <c r="K8" s="17">
        <f>求节点(非R武将!$C$6:$C$105,非R武将!K$6:K$105,天数对应非R武将!$BZ8)</f>
        <v>0</v>
      </c>
      <c r="L8" s="17">
        <f>求节点(非R武将!$C$6:$C$105,非R武将!L$6:L$105,天数对应非R武将!$BZ8)</f>
        <v>0</v>
      </c>
      <c r="M8" s="17">
        <f>求节点(非R武将!$C$6:$C$105,非R武将!M$6:M$105,天数对应非R武将!$BZ8)</f>
        <v>0</v>
      </c>
      <c r="N8" s="17">
        <f>求节点(非R武将!$C$6:$C$105,非R武将!N$6:N$105,天数对应非R武将!$BZ8)</f>
        <v>0</v>
      </c>
      <c r="O8" s="17">
        <f>求节点(非R武将!$C$6:$C$105,非R武将!O$6:O$105,天数对应非R武将!$BZ8)</f>
        <v>0</v>
      </c>
      <c r="P8" s="17">
        <f>求节点(非R武将!$C$6:$C$105,非R武将!P$6:P$105,天数对应非R武将!$BZ8)</f>
        <v>6</v>
      </c>
      <c r="Q8" s="17">
        <f>求节点(非R武将!$C$6:$C$105,非R武将!Q$6:Q$105,天数对应非R武将!$BZ8)</f>
        <v>10</v>
      </c>
      <c r="R8" s="17">
        <f>求节点(非R武将!$C$6:$C$105,非R武将!R$6:R$105,天数对应非R武将!$BZ8)</f>
        <v>22</v>
      </c>
      <c r="S8" s="17">
        <f>求节点(非R武将!$C$6:$C$105,非R武将!S$6:S$105,天数对应非R武将!$BZ8)</f>
        <v>50</v>
      </c>
      <c r="T8" s="17">
        <f>求节点(非R武将!$C$6:$C$105,非R武将!T$6:T$105,天数对应非R武将!$BZ8)</f>
        <v>0</v>
      </c>
      <c r="U8" s="17">
        <f>求节点(非R武将!$C$6:$C$105,非R武将!U$6:U$105,天数对应非R武将!$BZ8)</f>
        <v>0</v>
      </c>
      <c r="V8" s="17">
        <f>求节点(非R武将!$C$6:$C$105,非R武将!V$6:V$105,天数对应非R武将!$BZ8)</f>
        <v>0.8</v>
      </c>
      <c r="W8" s="17">
        <f>求节点(非R武将!$C$6:$C$105,非R武将!W$6:W$105,天数对应非R武将!$BZ8)</f>
        <v>0.8</v>
      </c>
      <c r="X8" s="17">
        <f>求节点(非R武将!$C$6:$C$105,非R武将!X$6:X$105,天数对应非R武将!$BZ8)</f>
        <v>0</v>
      </c>
      <c r="Y8" s="17">
        <f>求节点(非R武将!$C$6:$C$105,非R武将!Y$6:Y$105,天数对应非R武将!$BZ8)</f>
        <v>0</v>
      </c>
      <c r="Z8" s="17">
        <f>求节点(非R武将!$C$6:$C$105,非R武将!Z$6:Z$105,天数对应非R武将!$BZ8)</f>
        <v>0</v>
      </c>
      <c r="AA8" s="17">
        <f>求节点(非R武将!$C$6:$C$105,非R武将!AA$6:AA$105,天数对应非R武将!$BZ8)</f>
        <v>40</v>
      </c>
      <c r="AB8" s="17">
        <f>求节点(非R武将!$C$6:$C$105,非R武将!AB$6:AB$105,天数对应非R武将!$BZ8)</f>
        <v>40</v>
      </c>
      <c r="AC8" s="17">
        <f>求节点(非R武将!$C$6:$C$105,非R武将!AC$6:AC$105,天数对应非R武将!$BZ8)</f>
        <v>0</v>
      </c>
      <c r="AD8" s="17">
        <f>求节点(非R武将!$C$6:$C$105,非R武将!AD$6:AD$105,天数对应非R武将!$BZ8)</f>
        <v>0</v>
      </c>
      <c r="AE8" s="17">
        <f>求节点(非R武将!$C$6:$C$105,非R武将!AE$6:AE$105,天数对应非R武将!$BZ8)</f>
        <v>0</v>
      </c>
      <c r="AF8" s="17">
        <f>求节点(非R武将!$C$6:$C$105,非R武将!AF$6:AF$105,天数对应非R武将!$BZ8)</f>
        <v>0</v>
      </c>
      <c r="AG8" s="17">
        <f>求节点(非R武将!$C$6:$C$105,非R武将!AG$6:AG$105,天数对应非R武将!$BZ8)</f>
        <v>1</v>
      </c>
      <c r="AH8" s="17">
        <f>求节点(非R武将!$C$6:$C$105,非R武将!AH$6:AH$105,天数对应非R武将!$BZ8)</f>
        <v>0</v>
      </c>
      <c r="AI8" s="17">
        <f>求节点(非R武将!$C$6:$C$105,非R武将!AI$6:AI$105,天数对应非R武将!$BZ8)</f>
        <v>0</v>
      </c>
      <c r="AJ8" s="17">
        <f>求节点(非R武将!$C$6:$C$105,非R武将!AJ$6:AJ$105,天数对应非R武将!$BZ8)</f>
        <v>0</v>
      </c>
      <c r="AK8" s="17">
        <f>求节点(非R武将!$C$6:$C$105,非R武将!AK$6:AK$105,天数对应非R武将!$BZ8)</f>
        <v>0</v>
      </c>
      <c r="AL8" s="17">
        <f>求节点(非R武将!$C$6:$C$105,非R武将!AL$6:AL$105,天数对应非R武将!$BZ8)</f>
        <v>10</v>
      </c>
      <c r="AM8" s="17">
        <f>求节点(非R武将!$C$6:$C$105,非R武将!AM$6:AM$105,天数对应非R武将!$BZ8)</f>
        <v>0</v>
      </c>
      <c r="AN8" s="17">
        <f>求节点(非R武将!$C$6:$C$105,非R武将!AN$6:AN$105,天数对应非R武将!$BZ8)</f>
        <v>0</v>
      </c>
      <c r="AO8" s="17">
        <f>求节点(非R武将!$C$6:$C$105,非R武将!AO$6:AO$105,天数对应非R武将!$BZ8)</f>
        <v>6</v>
      </c>
      <c r="AP8" s="17">
        <f>求节点(非R武将!$C$6:$C$105,非R武将!AP$6:AP$105,天数对应非R武将!$BZ8)</f>
        <v>0</v>
      </c>
      <c r="AQ8" s="17">
        <f>求节点(非R武将!$C$6:$C$105,非R武将!AQ$6:AQ$105,天数对应非R武将!$BZ8)</f>
        <v>0</v>
      </c>
      <c r="AR8" s="17">
        <f>求节点(非R武将!$C$6:$C$105,非R武将!AR$6:AR$105,天数对应非R武将!$BZ8)</f>
        <v>0</v>
      </c>
      <c r="AS8" s="17">
        <f>求节点(非R武将!$C$6:$C$105,非R武将!AS$6:AS$105,天数对应非R武将!$BZ8)</f>
        <v>0</v>
      </c>
      <c r="AT8" s="17">
        <f>求节点(非R武将!$C$6:$C$105,非R武将!AT$6:AT$105,天数对应非R武将!$BZ8)</f>
        <v>3</v>
      </c>
      <c r="AU8" s="17">
        <f>求节点(非R武将!$C$6:$C$105,非R武将!AU$6:AU$105,天数对应非R武将!$BZ8)</f>
        <v>2.0041957257967007</v>
      </c>
      <c r="AV8" s="17">
        <f>求节点(非R武将!$C$6:$C$105,非R武将!AV$6:AV$105,天数对应非R武将!$BZ8)</f>
        <v>0</v>
      </c>
      <c r="AW8" s="17">
        <f>求节点(非R武将!$C$6:$C$105,非R武将!AW$6:AW$105,天数对应非R武将!$BZ8)</f>
        <v>0</v>
      </c>
      <c r="AX8" s="17">
        <f>求节点(非R武将!$C$6:$C$105,非R武将!AX$6:AX$105,天数对应非R武将!$BZ8)</f>
        <v>0</v>
      </c>
      <c r="AY8" s="17">
        <f>求节点(非R武将!$C$6:$C$105,非R武将!AY$6:AY$105,天数对应非R武将!$BZ8)</f>
        <v>15</v>
      </c>
      <c r="AZ8" s="17">
        <f>求节点(非R武将!$C$6:$C$105,非R武将!AZ$6:AZ$105,天数对应非R武将!$BZ8)</f>
        <v>20</v>
      </c>
      <c r="BA8" s="17">
        <f>求节点(非R武将!$C$6:$C$105,非R武将!BA$6:BA$105,天数对应非R武将!$BZ8)</f>
        <v>22</v>
      </c>
      <c r="BB8" s="17">
        <f>求节点(非R武将!$C$6:$C$105,非R武将!BB$6:BB$105,天数对应非R武将!$BZ8)</f>
        <v>50</v>
      </c>
      <c r="BC8" s="17">
        <f>求节点(非R武将!$C$6:$C$105,非R武将!BC$6:BC$105,天数对应非R武将!$BZ8)</f>
        <v>0</v>
      </c>
      <c r="BD8" s="17">
        <f>求节点(非R武将!$C$6:$C$105,非R武将!BD$6:BD$105,天数对应非R武将!$BZ8)</f>
        <v>0.8</v>
      </c>
      <c r="BE8" s="17">
        <f>求节点(非R武将!$C$6:$C$105,非R武将!BE$6:BE$105,天数对应非R武将!$BZ8)</f>
        <v>0.8</v>
      </c>
      <c r="BF8" s="17">
        <f>求节点(非R武将!$C$6:$C$105,非R武将!BF$6:BF$105,天数对应非R武将!$BZ8)</f>
        <v>0.8</v>
      </c>
      <c r="BG8" s="17">
        <f>求节点(非R武将!$C$6:$C$105,非R武将!BG$6:BG$105,天数对应非R武将!$BZ8)</f>
        <v>0.8</v>
      </c>
      <c r="BH8" s="17">
        <f>求节点(非R武将!$C$6:$C$105,非R武将!BH$6:BH$105,天数对应非R武将!$BZ8)</f>
        <v>10</v>
      </c>
      <c r="BI8" s="17">
        <f>求节点(非R武将!$C$6:$C$105,非R武将!BI$6:BI$105,天数对应非R武将!$BZ8)</f>
        <v>10</v>
      </c>
      <c r="BJ8" s="17">
        <f>求节点(非R武将!$C$6:$C$105,非R武将!BJ$6:BJ$105,天数对应非R武将!$BZ8)</f>
        <v>20</v>
      </c>
      <c r="BK8" s="17">
        <f>求节点(非R武将!$C$6:$C$105,非R武将!BK$6:BK$105,天数对应非R武将!$BZ8)</f>
        <v>20</v>
      </c>
      <c r="BL8" s="17">
        <f>求节点(非R武将!$C$6:$C$105,非R武将!BL$6:BL$105,天数对应非R武将!$BZ8)</f>
        <v>20</v>
      </c>
      <c r="BM8" s="17">
        <f>求节点(非R武将!$C$6:$C$105,非R武将!BM$6:BM$105,天数对应非R武将!$BZ8)</f>
        <v>0</v>
      </c>
      <c r="BN8" s="17">
        <f>求节点(非R武将!$C$6:$C$105,非R武将!BN$6:BN$105,天数对应非R武将!$BZ8)</f>
        <v>0</v>
      </c>
      <c r="BO8" s="17">
        <f>求节点(非R武将!$C$6:$C$105,非R武将!BO$6:BO$105,天数对应非R武将!$BZ8)</f>
        <v>1</v>
      </c>
      <c r="BP8" s="17">
        <f>求节点(非R武将!$C$6:$C$105,非R武将!BP$6:BP$105,天数对应非R武将!$BZ8)</f>
        <v>1</v>
      </c>
      <c r="BQ8" s="17">
        <f>求节点(非R武将!$C$6:$C$105,非R武将!BQ$6:BQ$105,天数对应非R武将!$BZ8)</f>
        <v>1</v>
      </c>
      <c r="BR8" s="17">
        <f>求节点(非R武将!$C$6:$C$105,非R武将!BR$6:BR$105,天数对应非R武将!$BZ8)</f>
        <v>0</v>
      </c>
      <c r="BS8" s="17">
        <f>求节点(非R武将!$C$6:$C$105,非R武将!BS$6:BS$105,天数对应非R武将!$BZ8)</f>
        <v>0</v>
      </c>
      <c r="BT8" s="17">
        <f>求节点(非R武将!$C$6:$C$105,非R武将!BT$6:BT$105,天数对应非R武将!$BZ8)</f>
        <v>2</v>
      </c>
      <c r="BU8" s="17">
        <f>求节点(非R武将!$C$6:$C$105,非R武将!BU$6:BU$105,天数对应非R武将!$BZ8)</f>
        <v>10</v>
      </c>
      <c r="BV8" s="17">
        <f>求节点(非R武将!$C$6:$C$105,非R武将!BV$6:BV$105,天数对应非R武将!$BZ8)</f>
        <v>20</v>
      </c>
      <c r="BY8" s="17">
        <v>3</v>
      </c>
      <c r="BZ8" s="17">
        <v>20</v>
      </c>
      <c r="CA8" s="17">
        <v>21.907273253796447</v>
      </c>
      <c r="CB8" s="17">
        <v>24.674132702482929</v>
      </c>
      <c r="CC8" s="17">
        <v>29.270905102482974</v>
      </c>
      <c r="CD8" s="17">
        <v>38.360915983444102</v>
      </c>
    </row>
    <row r="9" spans="3:82" x14ac:dyDescent="0.15">
      <c r="C9" s="15">
        <v>4</v>
      </c>
      <c r="E9" s="15">
        <f>求节点(非R武将!$C$6:$C$105,非R武将!E$6:E$105,天数对应非R武将!$BZ9)</f>
        <v>0</v>
      </c>
      <c r="F9" s="15">
        <f>求节点(非R武将!$C$6:$C$105,非R武将!F$6:F$105,天数对应非R武将!$BZ9)</f>
        <v>0</v>
      </c>
      <c r="G9" s="15">
        <f>求节点(非R武将!$C$6:$C$105,非R武将!G$6:G$105,天数对应非R武将!$BZ9)</f>
        <v>0</v>
      </c>
      <c r="H9" s="15">
        <f>求节点(非R武将!$C$6:$C$105,非R武将!H$6:H$105,天数对应非R武将!$BZ9)</f>
        <v>6</v>
      </c>
      <c r="I9" s="15">
        <f>求节点(非R武将!$C$6:$C$105,非R武将!I$6:I$105,天数对应非R武将!$BZ9)</f>
        <v>0</v>
      </c>
      <c r="J9" s="15">
        <f>求节点(非R武将!$C$6:$C$105,非R武将!J$6:J$105,天数对应非R武将!$BZ9)</f>
        <v>0</v>
      </c>
      <c r="K9" s="15">
        <f>求节点(非R武将!$C$6:$C$105,非R武将!K$6:K$105,天数对应非R武将!$BZ9)</f>
        <v>0</v>
      </c>
      <c r="L9" s="15">
        <f>求节点(非R武将!$C$6:$C$105,非R武将!L$6:L$105,天数对应非R武将!$BZ9)</f>
        <v>0</v>
      </c>
      <c r="M9" s="15">
        <f>求节点(非R武将!$C$6:$C$105,非R武将!M$6:M$105,天数对应非R武将!$BZ9)</f>
        <v>1.7979094106429776E-2</v>
      </c>
      <c r="N9" s="15">
        <f>求节点(非R武将!$C$6:$C$105,非R武将!N$6:N$105,天数对应非R武将!$BZ9)</f>
        <v>0</v>
      </c>
      <c r="O9" s="15">
        <f>求节点(非R武将!$C$6:$C$105,非R武将!O$6:O$105,天数对应非R武将!$BZ9)</f>
        <v>0</v>
      </c>
      <c r="P9" s="15">
        <f>求节点(非R武将!$C$6:$C$105,非R武将!P$6:P$105,天数对应非R武将!$BZ9)</f>
        <v>6</v>
      </c>
      <c r="Q9" s="15">
        <f>求节点(非R武将!$C$6:$C$105,非R武将!Q$6:Q$105,天数对应非R武将!$BZ9)</f>
        <v>10</v>
      </c>
      <c r="R9" s="15">
        <f>求节点(非R武将!$C$6:$C$105,非R武将!R$6:R$105,天数对应非R武将!$BZ9)</f>
        <v>22</v>
      </c>
      <c r="S9" s="15">
        <f>求节点(非R武将!$C$6:$C$105,非R武将!S$6:S$105,天数对应非R武将!$BZ9)</f>
        <v>50</v>
      </c>
      <c r="T9" s="15">
        <f>求节点(非R武将!$C$6:$C$105,非R武将!T$6:T$105,天数对应非R武将!$BZ9)</f>
        <v>0</v>
      </c>
      <c r="U9" s="15">
        <f>求节点(非R武将!$C$6:$C$105,非R武将!U$6:U$105,天数对应非R武将!$BZ9)</f>
        <v>0</v>
      </c>
      <c r="V9" s="15">
        <f>求节点(非R武将!$C$6:$C$105,非R武将!V$6:V$105,天数对应非R武将!$BZ9)</f>
        <v>0.92853546416967137</v>
      </c>
      <c r="W9" s="15">
        <f>求节点(非R武将!$C$6:$C$105,非R武将!W$6:W$105,天数对应非R武将!$BZ9)</f>
        <v>0.92853546416967137</v>
      </c>
      <c r="X9" s="15">
        <f>求节点(非R武将!$C$6:$C$105,非R武将!X$6:X$105,天数对应非R武将!$BZ9)</f>
        <v>0</v>
      </c>
      <c r="Y9" s="15">
        <f>求节点(非R武将!$C$6:$C$105,非R武将!Y$6:Y$105,天数对应非R武将!$BZ9)</f>
        <v>0</v>
      </c>
      <c r="Z9" s="15">
        <f>求节点(非R武将!$C$6:$C$105,非R武将!Z$6:Z$105,天数对应非R武将!$BZ9)</f>
        <v>0</v>
      </c>
      <c r="AA9" s="15">
        <f>求节点(非R武将!$C$6:$C$105,非R武将!AA$6:AA$105,天数对应非R武将!$BZ9)</f>
        <v>46.426773208483567</v>
      </c>
      <c r="AB9" s="15">
        <f>求节点(非R武将!$C$6:$C$105,非R武将!AB$6:AB$105,天数对应非R武将!$BZ9)</f>
        <v>46.426773208483567</v>
      </c>
      <c r="AC9" s="15">
        <f>求节点(非R武将!$C$6:$C$105,非R武将!AC$6:AC$105,天数对应非R武将!$BZ9)</f>
        <v>0</v>
      </c>
      <c r="AD9" s="15">
        <f>求节点(非R武将!$C$6:$C$105,非R武将!AD$6:AD$105,天数对应非R武将!$BZ9)</f>
        <v>0</v>
      </c>
      <c r="AE9" s="15">
        <f>求节点(非R武将!$C$6:$C$105,非R武将!AE$6:AE$105,天数对应非R武将!$BZ9)</f>
        <v>0</v>
      </c>
      <c r="AF9" s="15">
        <f>求节点(非R武将!$C$6:$C$105,非R武将!AF$6:AF$105,天数对应非R武将!$BZ9)</f>
        <v>0</v>
      </c>
      <c r="AG9" s="15">
        <f>求节点(非R武将!$C$6:$C$105,非R武将!AG$6:AG$105,天数对应非R武将!$BZ9)</f>
        <v>1</v>
      </c>
      <c r="AH9" s="15">
        <f>求节点(非R武将!$C$6:$C$105,非R武将!AH$6:AH$105,天数对应非R武将!$BZ9)</f>
        <v>0</v>
      </c>
      <c r="AI9" s="15">
        <f>求节点(非R武将!$C$6:$C$105,非R武将!AI$6:AI$105,天数对应非R武将!$BZ9)</f>
        <v>0</v>
      </c>
      <c r="AJ9" s="15">
        <f>求节点(非R武将!$C$6:$C$105,非R武将!AJ$6:AJ$105,天数对应非R武将!$BZ9)</f>
        <v>0</v>
      </c>
      <c r="AK9" s="15">
        <f>求节点(非R武将!$C$6:$C$105,非R武将!AK$6:AK$105,天数对应非R武将!$BZ9)</f>
        <v>0</v>
      </c>
      <c r="AL9" s="15">
        <f>求节点(非R武将!$C$6:$C$105,非R武将!AL$6:AL$105,天数对应非R武将!$BZ9)</f>
        <v>10</v>
      </c>
      <c r="AM9" s="15">
        <f>求节点(非R武将!$C$6:$C$105,非R武将!AM$6:AM$105,天数对应非R武将!$BZ9)</f>
        <v>0</v>
      </c>
      <c r="AN9" s="15">
        <f>求节点(非R武将!$C$6:$C$105,非R武将!AN$6:AN$105,天数对应非R武将!$BZ9)</f>
        <v>0</v>
      </c>
      <c r="AO9" s="15">
        <f>求节点(非R武将!$C$6:$C$105,非R武将!AO$6:AO$105,天数对应非R武将!$BZ9)</f>
        <v>6</v>
      </c>
      <c r="AP9" s="15">
        <f>求节点(非R武将!$C$6:$C$105,非R武将!AP$6:AP$105,天数对应非R武将!$BZ9)</f>
        <v>0</v>
      </c>
      <c r="AQ9" s="15">
        <f>求节点(非R武将!$C$6:$C$105,非R武将!AQ$6:AQ$105,天数对应非R武将!$BZ9)</f>
        <v>0</v>
      </c>
      <c r="AR9" s="15">
        <f>求节点(非R武将!$C$6:$C$105,非R武将!AR$6:AR$105,天数对应非R武将!$BZ9)</f>
        <v>0</v>
      </c>
      <c r="AS9" s="15">
        <f>求节点(非R武将!$C$6:$C$105,非R武将!AS$6:AS$105,天数对应非R武将!$BZ9)</f>
        <v>0</v>
      </c>
      <c r="AT9" s="15">
        <f>求节点(非R武将!$C$6:$C$105,非R武将!AT$6:AT$105,天数对应非R武将!$BZ9)</f>
        <v>3</v>
      </c>
      <c r="AU9" s="15">
        <f>求节点(非R武将!$C$6:$C$105,非R武将!AU$6:AU$105,天数对应非R武将!$BZ9)</f>
        <v>2.4428641056634777</v>
      </c>
      <c r="AV9" s="15">
        <f>求节点(非R武将!$C$6:$C$105,非R武将!AV$6:AV$105,天数对应非R武将!$BZ9)</f>
        <v>1.7979094106429776E-2</v>
      </c>
      <c r="AW9" s="15">
        <f>求节点(非R武将!$C$6:$C$105,非R武将!AW$6:AW$105,天数对应非R武将!$BZ9)</f>
        <v>0</v>
      </c>
      <c r="AX9" s="15">
        <f>求节点(非R武将!$C$6:$C$105,非R武将!AX$6:AX$105,天数对应非R武将!$BZ9)</f>
        <v>0</v>
      </c>
      <c r="AY9" s="15">
        <f>求节点(非R武将!$C$6:$C$105,非R武将!AY$6:AY$105,天数对应非R武将!$BZ9)</f>
        <v>15</v>
      </c>
      <c r="AZ9" s="15">
        <f>求节点(非R武将!$C$6:$C$105,非R武将!AZ$6:AZ$105,天数对应非R武将!$BZ9)</f>
        <v>20</v>
      </c>
      <c r="BA9" s="15">
        <f>求节点(非R武将!$C$6:$C$105,非R武将!BA$6:BA$105,天数对应非R武将!$BZ9)</f>
        <v>22</v>
      </c>
      <c r="BB9" s="15">
        <f>求节点(非R武将!$C$6:$C$105,非R武将!BB$6:BB$105,天数对应非R武将!$BZ9)</f>
        <v>50</v>
      </c>
      <c r="BC9" s="15">
        <f>求节点(非R武将!$C$6:$C$105,非R武将!BC$6:BC$105,天数对应非R武将!$BZ9)</f>
        <v>0</v>
      </c>
      <c r="BD9" s="15">
        <f>求节点(非R武将!$C$6:$C$105,非R武将!BD$6:BD$105,天数对应非R武将!$BZ9)</f>
        <v>0.92853546416967137</v>
      </c>
      <c r="BE9" s="15">
        <f>求节点(非R武将!$C$6:$C$105,非R武将!BE$6:BE$105,天数对应非R武将!$BZ9)</f>
        <v>0.92853546416967137</v>
      </c>
      <c r="BF9" s="15">
        <f>求节点(非R武将!$C$6:$C$105,非R武将!BF$6:BF$105,天数对应非R武将!$BZ9)</f>
        <v>0.92853546416967137</v>
      </c>
      <c r="BG9" s="15">
        <f>求节点(非R武将!$C$6:$C$105,非R武将!BG$6:BG$105,天数对应非R武将!$BZ9)</f>
        <v>0.92853546416967137</v>
      </c>
      <c r="BH9" s="15">
        <f>求节点(非R武将!$C$6:$C$105,非R武将!BH$6:BH$105,天数对应非R武将!$BZ9)</f>
        <v>10</v>
      </c>
      <c r="BI9" s="15">
        <f>求节点(非R武将!$C$6:$C$105,非R武将!BI$6:BI$105,天数对应非R武将!$BZ9)</f>
        <v>10</v>
      </c>
      <c r="BJ9" s="15">
        <f>求节点(非R武将!$C$6:$C$105,非R武将!BJ$6:BJ$105,天数对应非R武将!$BZ9)</f>
        <v>23.213386604241784</v>
      </c>
      <c r="BK9" s="15">
        <f>求节点(非R武将!$C$6:$C$105,非R武将!BK$6:BK$105,天数对应非R武将!$BZ9)</f>
        <v>23.213386604241784</v>
      </c>
      <c r="BL9" s="15">
        <f>求节点(非R武将!$C$6:$C$105,非R武将!BL$6:BL$105,天数对应非R武将!$BZ9)</f>
        <v>23.213386604241784</v>
      </c>
      <c r="BM9" s="15">
        <f>求节点(非R武将!$C$6:$C$105,非R武将!BM$6:BM$105,天数对应非R武将!$BZ9)</f>
        <v>0</v>
      </c>
      <c r="BN9" s="15">
        <f>求节点(非R武将!$C$6:$C$105,非R武将!BN$6:BN$105,天数对应非R武将!$BZ9)</f>
        <v>0</v>
      </c>
      <c r="BO9" s="15">
        <f>求节点(非R武将!$C$6:$C$105,非R武将!BO$6:BO$105,天数对应非R武将!$BZ9)</f>
        <v>1</v>
      </c>
      <c r="BP9" s="15">
        <f>求节点(非R武将!$C$6:$C$105,非R武将!BP$6:BP$105,天数对应非R武将!$BZ9)</f>
        <v>1</v>
      </c>
      <c r="BQ9" s="15">
        <f>求节点(非R武将!$C$6:$C$105,非R武将!BQ$6:BQ$105,天数对应非R武将!$BZ9)</f>
        <v>1</v>
      </c>
      <c r="BR9" s="15">
        <f>求节点(非R武将!$C$6:$C$105,非R武将!BR$6:BR$105,天数对应非R武将!$BZ9)</f>
        <v>0</v>
      </c>
      <c r="BS9" s="15">
        <f>求节点(非R武将!$C$6:$C$105,非R武将!BS$6:BS$105,天数对应非R武将!$BZ9)</f>
        <v>0</v>
      </c>
      <c r="BT9" s="15">
        <f>求节点(非R武将!$C$6:$C$105,非R武将!BT$6:BT$105,天数对应非R武将!$BZ9)</f>
        <v>2</v>
      </c>
      <c r="BU9" s="15">
        <f>求节点(非R武将!$C$6:$C$105,非R武将!BU$6:BU$105,天数对应非R武将!$BZ9)</f>
        <v>10</v>
      </c>
      <c r="BV9" s="15">
        <f>求节点(非R武将!$C$6:$C$105,非R武将!BV$6:BV$105,天数对应非R武将!$BZ9)</f>
        <v>20</v>
      </c>
      <c r="BY9" s="15">
        <v>4</v>
      </c>
      <c r="BZ9" s="15">
        <v>23.213386604241784</v>
      </c>
      <c r="CA9" s="15">
        <v>25.239520952900875</v>
      </c>
      <c r="CB9" s="15">
        <v>28.208381148691615</v>
      </c>
      <c r="CC9" s="15">
        <v>32.82718132203123</v>
      </c>
      <c r="CD9" s="15">
        <v>41.657593792189552</v>
      </c>
    </row>
    <row r="10" spans="3:82" x14ac:dyDescent="0.15">
      <c r="C10" s="15">
        <v>5</v>
      </c>
      <c r="E10" s="15">
        <f>求节点(非R武将!$C$6:$C$105,非R武将!E$6:E$105,天数对应非R武将!$BZ10)</f>
        <v>0</v>
      </c>
      <c r="F10" s="15">
        <f>求节点(非R武将!$C$6:$C$105,非R武将!F$6:F$105,天数对应非R武将!$BZ10)</f>
        <v>0</v>
      </c>
      <c r="G10" s="15">
        <f>求节点(非R武将!$C$6:$C$105,非R武将!G$6:G$105,天数对应非R武将!$BZ10)</f>
        <v>0</v>
      </c>
      <c r="H10" s="15">
        <f>求节点(非R武将!$C$6:$C$105,非R武将!H$6:H$105,天数对应非R武将!$BZ10)</f>
        <v>6</v>
      </c>
      <c r="I10" s="15">
        <f>求节点(非R武将!$C$6:$C$105,非R武将!I$6:I$105,天数对应非R武将!$BZ10)</f>
        <v>0</v>
      </c>
      <c r="J10" s="15">
        <f>求节点(非R武将!$C$6:$C$105,非R武将!J$6:J$105,天数对应非R武将!$BZ10)</f>
        <v>0</v>
      </c>
      <c r="K10" s="15">
        <f>求节点(非R武将!$C$6:$C$105,非R武将!K$6:K$105,天数对应非R武将!$BZ10)</f>
        <v>0</v>
      </c>
      <c r="L10" s="15">
        <f>求节点(非R武将!$C$6:$C$105,非R武将!L$6:L$105,天数对应非R武将!$BZ10)</f>
        <v>0</v>
      </c>
      <c r="M10" s="15">
        <f>求节点(非R武将!$C$6:$C$105,非R武将!M$6:M$105,天数对应非R武将!$BZ10)</f>
        <v>3.2704035571045675E-2</v>
      </c>
      <c r="N10" s="15">
        <f>求节点(非R武将!$C$6:$C$105,非R武将!N$6:N$105,天数对应非R武将!$BZ10)</f>
        <v>0</v>
      </c>
      <c r="O10" s="15">
        <f>求节点(非R武将!$C$6:$C$105,非R武将!O$6:O$105,天数对应非R武将!$BZ10)</f>
        <v>0</v>
      </c>
      <c r="P10" s="15">
        <f>求节点(非R武将!$C$6:$C$105,非R武将!P$6:P$105,天数对应非R武将!$BZ10)</f>
        <v>6</v>
      </c>
      <c r="Q10" s="15">
        <f>求节点(非R武将!$C$6:$C$105,非R武将!Q$6:Q$105,天数对应非R武将!$BZ10)</f>
        <v>10</v>
      </c>
      <c r="R10" s="15">
        <f>求节点(非R武将!$C$6:$C$105,非R武将!R$6:R$105,天数对应非R武将!$BZ10)</f>
        <v>22</v>
      </c>
      <c r="S10" s="15">
        <f>求节点(非R武将!$C$6:$C$105,非R武将!S$6:S$105,天数对应非R武将!$BZ10)</f>
        <v>50</v>
      </c>
      <c r="T10" s="15">
        <f>求节点(非R武将!$C$6:$C$105,非R武将!T$6:T$105,天数对应非R武将!$BZ10)</f>
        <v>0</v>
      </c>
      <c r="U10" s="15">
        <f>求节点(非R武将!$C$6:$C$105,非R武将!U$6:U$105,天数对应非R武将!$BZ10)</f>
        <v>0</v>
      </c>
      <c r="V10" s="15">
        <f>求节点(非R武将!$C$6:$C$105,非R武将!V$6:V$105,天数对应非R武将!$BZ10)</f>
        <v>1.0338064625204044</v>
      </c>
      <c r="W10" s="15">
        <f>求节点(非R武将!$C$6:$C$105,非R武将!W$6:W$105,天数对应非R武将!$BZ10)</f>
        <v>1.0338064625204044</v>
      </c>
      <c r="X10" s="15">
        <f>求节点(非R武将!$C$6:$C$105,非R武将!X$6:X$105,天数对应非R武将!$BZ10)</f>
        <v>0</v>
      </c>
      <c r="Y10" s="15">
        <f>求节点(非R武将!$C$6:$C$105,非R武将!Y$6:Y$105,天数对应非R武将!$BZ10)</f>
        <v>0</v>
      </c>
      <c r="Z10" s="15">
        <f>求节点(非R武将!$C$6:$C$105,非R武将!Z$6:Z$105,天数对应非R武将!$BZ10)</f>
        <v>0</v>
      </c>
      <c r="AA10" s="15">
        <f>求节点(非R武将!$C$6:$C$105,非R武将!AA$6:AA$105,天数对应非R武将!$BZ10)</f>
        <v>51.690323126020225</v>
      </c>
      <c r="AB10" s="15">
        <f>求节点(非R武将!$C$6:$C$105,非R武将!AB$6:AB$105,天数对应非R武将!$BZ10)</f>
        <v>51.690323126020225</v>
      </c>
      <c r="AC10" s="15">
        <f>求节点(非R武将!$C$6:$C$105,非R武将!AC$6:AC$105,天数对应非R武将!$BZ10)</f>
        <v>0</v>
      </c>
      <c r="AD10" s="15">
        <f>求节点(非R武将!$C$6:$C$105,非R武将!AD$6:AD$105,天数对应非R武将!$BZ10)</f>
        <v>0</v>
      </c>
      <c r="AE10" s="15">
        <f>求节点(非R武将!$C$6:$C$105,非R武将!AE$6:AE$105,天数对应非R武将!$BZ10)</f>
        <v>0</v>
      </c>
      <c r="AF10" s="15">
        <f>求节点(非R武将!$C$6:$C$105,非R武将!AF$6:AF$105,天数对应非R武将!$BZ10)</f>
        <v>0</v>
      </c>
      <c r="AG10" s="15">
        <f>求节点(非R武将!$C$6:$C$105,非R武将!AG$6:AG$105,天数对应非R武将!$BZ10)</f>
        <v>1</v>
      </c>
      <c r="AH10" s="15">
        <f>求节点(非R武将!$C$6:$C$105,非R武将!AH$6:AH$105,天数对应非R武将!$BZ10)</f>
        <v>0</v>
      </c>
      <c r="AI10" s="15">
        <f>求节点(非R武将!$C$6:$C$105,非R武将!AI$6:AI$105,天数对应非R武将!$BZ10)</f>
        <v>0</v>
      </c>
      <c r="AJ10" s="15">
        <f>求节点(非R武将!$C$6:$C$105,非R武将!AJ$6:AJ$105,天数对应非R武将!$BZ10)</f>
        <v>0</v>
      </c>
      <c r="AK10" s="15">
        <f>求节点(非R武将!$C$6:$C$105,非R武将!AK$6:AK$105,天数对应非R武将!$BZ10)</f>
        <v>0</v>
      </c>
      <c r="AL10" s="15">
        <f>求节点(非R武将!$C$6:$C$105,非R武将!AL$6:AL$105,天数对应非R武将!$BZ10)</f>
        <v>10</v>
      </c>
      <c r="AM10" s="15">
        <f>求节点(非R武将!$C$6:$C$105,非R武将!AM$6:AM$105,天数对应非R武将!$BZ10)</f>
        <v>0</v>
      </c>
      <c r="AN10" s="15">
        <f>求节点(非R武将!$C$6:$C$105,非R武将!AN$6:AN$105,天数对应非R武将!$BZ10)</f>
        <v>0</v>
      </c>
      <c r="AO10" s="15">
        <f>求节点(非R武将!$C$6:$C$105,非R武将!AO$6:AO$105,天数对应非R武将!$BZ10)</f>
        <v>6</v>
      </c>
      <c r="AP10" s="15">
        <f>求节点(非R武将!$C$6:$C$105,非R武将!AP$6:AP$105,天数对应非R武将!$BZ10)</f>
        <v>0</v>
      </c>
      <c r="AQ10" s="15">
        <f>求节点(非R武将!$C$6:$C$105,非R武将!AQ$6:AQ$105,天数对应非R武将!$BZ10)</f>
        <v>0</v>
      </c>
      <c r="AR10" s="15">
        <f>求节点(非R武将!$C$6:$C$105,非R武将!AR$6:AR$105,天数对应非R武将!$BZ10)</f>
        <v>0</v>
      </c>
      <c r="AS10" s="15">
        <f>求节点(非R武将!$C$6:$C$105,非R武将!AS$6:AS$105,天数对应非R武将!$BZ10)</f>
        <v>0</v>
      </c>
      <c r="AT10" s="15">
        <f>求节点(非R武将!$C$6:$C$105,非R武将!AT$6:AT$105,天数对应非R武将!$BZ10)</f>
        <v>3</v>
      </c>
      <c r="AU10" s="15">
        <f>求节点(非R武将!$C$6:$C$105,非R武将!AU$6:AU$105,天数对应非R武将!$BZ10)</f>
        <v>2.8021350554498827</v>
      </c>
      <c r="AV10" s="15">
        <f>求节点(非R武将!$C$6:$C$105,非R武将!AV$6:AV$105,天数对应非R武将!$BZ10)</f>
        <v>3.2704035571045675E-2</v>
      </c>
      <c r="AW10" s="15">
        <f>求节点(非R武将!$C$6:$C$105,非R武将!AW$6:AW$105,天数对应非R武将!$BZ10)</f>
        <v>0</v>
      </c>
      <c r="AX10" s="15">
        <f>求节点(非R武将!$C$6:$C$105,非R武将!AX$6:AX$105,天数对应非R武将!$BZ10)</f>
        <v>0</v>
      </c>
      <c r="AY10" s="15">
        <f>求节点(非R武将!$C$6:$C$105,非R武将!AY$6:AY$105,天数对应非R武将!$BZ10)</f>
        <v>15</v>
      </c>
      <c r="AZ10" s="15">
        <f>求节点(非R武将!$C$6:$C$105,非R武将!AZ$6:AZ$105,天数对应非R武将!$BZ10)</f>
        <v>20</v>
      </c>
      <c r="BA10" s="15">
        <f>求节点(非R武将!$C$6:$C$105,非R武将!BA$6:BA$105,天数对应非R武将!$BZ10)</f>
        <v>22</v>
      </c>
      <c r="BB10" s="15">
        <f>求节点(非R武将!$C$6:$C$105,非R武将!BB$6:BB$105,天数对应非R武将!$BZ10)</f>
        <v>50</v>
      </c>
      <c r="BC10" s="15">
        <f>求节点(非R武将!$C$6:$C$105,非R武将!BC$6:BC$105,天数对应非R武将!$BZ10)</f>
        <v>0</v>
      </c>
      <c r="BD10" s="15">
        <f>求节点(非R武将!$C$6:$C$105,非R武将!BD$6:BD$105,天数对应非R武将!$BZ10)</f>
        <v>1.0338064625204044</v>
      </c>
      <c r="BE10" s="15">
        <f>求节点(非R武将!$C$6:$C$105,非R武将!BE$6:BE$105,天数对应非R武将!$BZ10)</f>
        <v>1.0338064625204044</v>
      </c>
      <c r="BF10" s="15">
        <f>求节点(非R武将!$C$6:$C$105,非R武将!BF$6:BF$105,天数对应非R武将!$BZ10)</f>
        <v>1.0338064625204044</v>
      </c>
      <c r="BG10" s="15">
        <f>求节点(非R武将!$C$6:$C$105,非R武将!BG$6:BG$105,天数对应非R武将!$BZ10)</f>
        <v>1.0338064625204044</v>
      </c>
      <c r="BH10" s="15">
        <f>求节点(非R武将!$C$6:$C$105,非R武将!BH$6:BH$105,天数对应非R武将!$BZ10)</f>
        <v>10</v>
      </c>
      <c r="BI10" s="15">
        <f>求节点(非R武将!$C$6:$C$105,非R武将!BI$6:BI$105,天数对应非R武将!$BZ10)</f>
        <v>10</v>
      </c>
      <c r="BJ10" s="15">
        <f>求节点(非R武将!$C$6:$C$105,非R武将!BJ$6:BJ$105,天数对应非R武将!$BZ10)</f>
        <v>25.845161563010112</v>
      </c>
      <c r="BK10" s="15">
        <f>求节点(非R武将!$C$6:$C$105,非R武将!BK$6:BK$105,天数对应非R武将!$BZ10)</f>
        <v>25.845161563010112</v>
      </c>
      <c r="BL10" s="15">
        <f>求节点(非R武将!$C$6:$C$105,非R武将!BL$6:BL$105,天数对应非R武将!$BZ10)</f>
        <v>25.845161563010112</v>
      </c>
      <c r="BM10" s="15">
        <f>求节点(非R武将!$C$6:$C$105,非R武将!BM$6:BM$105,天数对应非R武将!$BZ10)</f>
        <v>0</v>
      </c>
      <c r="BN10" s="15">
        <f>求节点(非R武将!$C$6:$C$105,非R武将!BN$6:BN$105,天数对应非R武将!$BZ10)</f>
        <v>0</v>
      </c>
      <c r="BO10" s="15">
        <f>求节点(非R武将!$C$6:$C$105,非R武将!BO$6:BO$105,天数对应非R武将!$BZ10)</f>
        <v>1</v>
      </c>
      <c r="BP10" s="15">
        <f>求节点(非R武将!$C$6:$C$105,非R武将!BP$6:BP$105,天数对应非R武将!$BZ10)</f>
        <v>1</v>
      </c>
      <c r="BQ10" s="15">
        <f>求节点(非R武将!$C$6:$C$105,非R武将!BQ$6:BQ$105,天数对应非R武将!$BZ10)</f>
        <v>1</v>
      </c>
      <c r="BR10" s="15">
        <f>求节点(非R武将!$C$6:$C$105,非R武将!BR$6:BR$105,天数对应非R武将!$BZ10)</f>
        <v>0</v>
      </c>
      <c r="BS10" s="15">
        <f>求节点(非R武将!$C$6:$C$105,非R武将!BS$6:BS$105,天数对应非R武将!$BZ10)</f>
        <v>0</v>
      </c>
      <c r="BT10" s="15">
        <f>求节点(非R武将!$C$6:$C$105,非R武将!BT$6:BT$105,天数对应非R武将!$BZ10)</f>
        <v>2</v>
      </c>
      <c r="BU10" s="15">
        <f>求节点(非R武将!$C$6:$C$105,非R武将!BU$6:BU$105,天数对应非R武将!$BZ10)</f>
        <v>10</v>
      </c>
      <c r="BV10" s="15">
        <f>求节点(非R武将!$C$6:$C$105,非R武将!BV$6:BV$105,天数对应非R武将!$BZ10)</f>
        <v>20</v>
      </c>
      <c r="BY10" s="15">
        <v>5</v>
      </c>
      <c r="BZ10" s="15">
        <v>25.845161563010112</v>
      </c>
      <c r="CA10" s="15">
        <v>27.944294228978819</v>
      </c>
      <c r="CB10" s="15">
        <v>31.084488278995629</v>
      </c>
      <c r="CC10" s="15">
        <v>35.932179530813592</v>
      </c>
      <c r="CD10" s="15">
        <v>44.747812245545909</v>
      </c>
    </row>
    <row r="11" spans="3:82" x14ac:dyDescent="0.15">
      <c r="C11" s="15">
        <v>6</v>
      </c>
      <c r="E11" s="15">
        <f>求节点(非R武将!$C$6:$C$105,非R武将!E$6:E$105,天数对应非R武将!$BZ11)</f>
        <v>0</v>
      </c>
      <c r="F11" s="15">
        <f>求节点(非R武将!$C$6:$C$105,非R武将!F$6:F$105,天数对应非R武将!$BZ11)</f>
        <v>0</v>
      </c>
      <c r="G11" s="15">
        <f>求节点(非R武将!$C$6:$C$105,非R武将!G$6:G$105,天数对应非R武将!$BZ11)</f>
        <v>0</v>
      </c>
      <c r="H11" s="15">
        <f>求节点(非R武将!$C$6:$C$105,非R武将!H$6:H$105,天数对应非R武将!$BZ11)</f>
        <v>6</v>
      </c>
      <c r="I11" s="15">
        <f>求节点(非R武将!$C$6:$C$105,非R武将!I$6:I$105,天数对应非R武将!$BZ11)</f>
        <v>0</v>
      </c>
      <c r="J11" s="15">
        <f>求节点(非R武将!$C$6:$C$105,非R武将!J$6:J$105,天数对应非R武将!$BZ11)</f>
        <v>0</v>
      </c>
      <c r="K11" s="15">
        <f>求节点(非R武将!$C$6:$C$105,非R武将!K$6:K$105,天数对应非R武将!$BZ11)</f>
        <v>0</v>
      </c>
      <c r="L11" s="15">
        <f>求节点(非R武将!$C$6:$C$105,非R武将!L$6:L$105,天数对应非R武将!$BZ11)</f>
        <v>0</v>
      </c>
      <c r="M11" s="15">
        <f>求节点(非R武将!$C$6:$C$105,非R武将!M$6:M$105,天数对应非R武将!$BZ11)</f>
        <v>4.8756744323063192E-2</v>
      </c>
      <c r="N11" s="15">
        <f>求节点(非R武将!$C$6:$C$105,非R武将!N$6:N$105,天数对应非R武将!$BZ11)</f>
        <v>0</v>
      </c>
      <c r="O11" s="15">
        <f>求节点(非R武将!$C$6:$C$105,非R武将!O$6:O$105,天数对应非R武将!$BZ11)</f>
        <v>0</v>
      </c>
      <c r="P11" s="15">
        <f>求节点(非R武将!$C$6:$C$105,非R武将!P$6:P$105,天数对应非R武将!$BZ11)</f>
        <v>6</v>
      </c>
      <c r="Q11" s="15">
        <f>求节点(非R武将!$C$6:$C$105,非R武将!Q$6:Q$105,天数对应非R武将!$BZ11)</f>
        <v>10</v>
      </c>
      <c r="R11" s="15">
        <f>求节点(非R武将!$C$6:$C$105,非R武将!R$6:R$105,天数对应非R武将!$BZ11)</f>
        <v>22</v>
      </c>
      <c r="S11" s="15">
        <f>求节点(非R武将!$C$6:$C$105,非R武将!S$6:S$105,天数对应非R武将!$BZ11)</f>
        <v>50</v>
      </c>
      <c r="T11" s="15">
        <f>求节点(非R武将!$C$6:$C$105,非R武将!T$6:T$105,天数对应非R武将!$BZ11)</f>
        <v>0</v>
      </c>
      <c r="U11" s="15">
        <f>求节点(非R武将!$C$6:$C$105,非R武将!U$6:U$105,天数对应非R武将!$BZ11)</f>
        <v>0</v>
      </c>
      <c r="V11" s="15">
        <f>求节点(非R武将!$C$6:$C$105,非R武将!V$6:V$105,天数对应非R武将!$BZ11)</f>
        <v>1.1228484403242056</v>
      </c>
      <c r="W11" s="15">
        <f>求节点(非R武将!$C$6:$C$105,非R武将!W$6:W$105,天数对应非R武将!$BZ11)</f>
        <v>1.1228484403242056</v>
      </c>
      <c r="X11" s="15">
        <f>求节点(非R武将!$C$6:$C$105,非R武将!X$6:X$105,天数对应非R武将!$BZ11)</f>
        <v>0</v>
      </c>
      <c r="Y11" s="15">
        <f>求节点(非R武将!$C$6:$C$105,非R武将!Y$6:Y$105,天数对应非R武将!$BZ11)</f>
        <v>0</v>
      </c>
      <c r="Z11" s="15">
        <f>求节点(非R武将!$C$6:$C$105,非R武将!Z$6:Z$105,天数对应非R武将!$BZ11)</f>
        <v>0</v>
      </c>
      <c r="AA11" s="15">
        <f>求节点(非R武将!$C$6:$C$105,非R武将!AA$6:AA$105,天数对应非R武将!$BZ11)</f>
        <v>56.142422016210276</v>
      </c>
      <c r="AB11" s="15">
        <f>求节点(非R武将!$C$6:$C$105,非R武将!AB$6:AB$105,天数对应非R武将!$BZ11)</f>
        <v>56.142422016210276</v>
      </c>
      <c r="AC11" s="15">
        <f>求节点(非R武将!$C$6:$C$105,非R武将!AC$6:AC$105,天数对应非R武将!$BZ11)</f>
        <v>0</v>
      </c>
      <c r="AD11" s="15">
        <f>求节点(非R武将!$C$6:$C$105,非R武将!AD$6:AD$105,天数对应非R武将!$BZ11)</f>
        <v>0</v>
      </c>
      <c r="AE11" s="15">
        <f>求节点(非R武将!$C$6:$C$105,非R武将!AE$6:AE$105,天数对应非R武将!$BZ11)</f>
        <v>0</v>
      </c>
      <c r="AF11" s="15">
        <f>求节点(非R武将!$C$6:$C$105,非R武将!AF$6:AF$105,天数对应非R武将!$BZ11)</f>
        <v>0</v>
      </c>
      <c r="AG11" s="15">
        <f>求节点(非R武将!$C$6:$C$105,非R武将!AG$6:AG$105,天数对应非R武将!$BZ11)</f>
        <v>1.0026835142757002</v>
      </c>
      <c r="AH11" s="15">
        <f>求节点(非R武将!$C$6:$C$105,非R武将!AH$6:AH$105,天数对应非R武将!$BZ11)</f>
        <v>0</v>
      </c>
      <c r="AI11" s="15">
        <f>求节点(非R武将!$C$6:$C$105,非R武将!AI$6:AI$105,天数对应非R武将!$BZ11)</f>
        <v>0</v>
      </c>
      <c r="AJ11" s="15">
        <f>求节点(非R武将!$C$6:$C$105,非R武将!AJ$6:AJ$105,天数对应非R武将!$BZ11)</f>
        <v>0</v>
      </c>
      <c r="AK11" s="15">
        <f>求节点(非R武将!$C$6:$C$105,非R武将!AK$6:AK$105,天数对应非R武将!$BZ11)</f>
        <v>0</v>
      </c>
      <c r="AL11" s="15">
        <f>求节点(非R武将!$C$6:$C$105,非R武将!AL$6:AL$105,天数对应非R武将!$BZ11)</f>
        <v>10</v>
      </c>
      <c r="AM11" s="15">
        <f>求节点(非R武将!$C$6:$C$105,非R武将!AM$6:AM$105,天数对应非R武将!$BZ11)</f>
        <v>0</v>
      </c>
      <c r="AN11" s="15">
        <f>求节点(非R武将!$C$6:$C$105,非R武将!AN$6:AN$105,天数对应非R武将!$BZ11)</f>
        <v>0</v>
      </c>
      <c r="AO11" s="15">
        <f>求节点(非R武将!$C$6:$C$105,非R武将!AO$6:AO$105,天数对应非R武将!$BZ11)</f>
        <v>6</v>
      </c>
      <c r="AP11" s="15">
        <f>求节点(非R武将!$C$6:$C$105,非R武将!AP$6:AP$105,天数对应非R武将!$BZ11)</f>
        <v>2.0304750257263096E-2</v>
      </c>
      <c r="AQ11" s="15">
        <f>求节点(非R武将!$C$6:$C$105,非R武将!AQ$6:AQ$105,天数对应非R武将!$BZ11)</f>
        <v>0</v>
      </c>
      <c r="AR11" s="15">
        <f>求节点(非R武将!$C$6:$C$105,非R武将!AR$6:AR$105,天数对应非R武将!$BZ11)</f>
        <v>0</v>
      </c>
      <c r="AS11" s="15">
        <f>求节点(非R武将!$C$6:$C$105,非R武将!AS$6:AS$105,天数对应非R武将!$BZ11)</f>
        <v>0</v>
      </c>
      <c r="AT11" s="15">
        <f>求节点(非R武将!$C$6:$C$105,非R武将!AT$6:AT$105,天数对应非R武将!$BZ11)</f>
        <v>3</v>
      </c>
      <c r="AU11" s="15">
        <f>求节点(非R武将!$C$6:$C$105,非R武将!AU$6:AU$105,天数对应非R武将!$BZ11)</f>
        <v>3.1072973257759062</v>
      </c>
      <c r="AV11" s="15">
        <f>求节点(非R武将!$C$6:$C$105,非R武将!AV$6:AV$105,天数对应非R武将!$BZ11)</f>
        <v>4.8756744323063192E-2</v>
      </c>
      <c r="AW11" s="15">
        <f>求节点(非R武将!$C$6:$C$105,非R武将!AW$6:AW$105,天数对应非R武将!$BZ11)</f>
        <v>0</v>
      </c>
      <c r="AX11" s="15">
        <f>求节点(非R武将!$C$6:$C$105,非R武将!AX$6:AX$105,天数对应非R武将!$BZ11)</f>
        <v>0</v>
      </c>
      <c r="AY11" s="15">
        <f>求节点(非R武将!$C$6:$C$105,非R武将!AY$6:AY$105,天数对应非R武将!$BZ11)</f>
        <v>15</v>
      </c>
      <c r="AZ11" s="15">
        <f>求节点(非R武将!$C$6:$C$105,非R武将!AZ$6:AZ$105,天数对应非R武将!$BZ11)</f>
        <v>25</v>
      </c>
      <c r="BA11" s="15">
        <f>求节点(非R武将!$C$6:$C$105,非R武将!BA$6:BA$105,天数对应非R武将!$BZ11)</f>
        <v>22</v>
      </c>
      <c r="BB11" s="15">
        <f>求节点(非R武将!$C$6:$C$105,非R武将!BB$6:BB$105,天数对应非R武将!$BZ11)</f>
        <v>50</v>
      </c>
      <c r="BC11" s="15">
        <f>求节点(非R武将!$C$6:$C$105,非R武将!BC$6:BC$105,天数对应非R武将!$BZ11)</f>
        <v>0</v>
      </c>
      <c r="BD11" s="15">
        <f>求节点(非R武将!$C$6:$C$105,非R武将!BD$6:BD$105,天数对应非R武将!$BZ11)</f>
        <v>1.1228484403242056</v>
      </c>
      <c r="BE11" s="15">
        <f>求节点(非R武将!$C$6:$C$105,非R武将!BE$6:BE$105,天数对应非R武将!$BZ11)</f>
        <v>1.1228484403242056</v>
      </c>
      <c r="BF11" s="15">
        <f>求节点(非R武将!$C$6:$C$105,非R武将!BF$6:BF$105,天数对应非R武将!$BZ11)</f>
        <v>1.1228484403242056</v>
      </c>
      <c r="BG11" s="15">
        <f>求节点(非R武将!$C$6:$C$105,非R武将!BG$6:BG$105,天数对应非R武将!$BZ11)</f>
        <v>1.1228484403242056</v>
      </c>
      <c r="BH11" s="15">
        <f>求节点(非R武将!$C$6:$C$105,非R武将!BH$6:BH$105,天数对应非R武将!$BZ11)</f>
        <v>10</v>
      </c>
      <c r="BI11" s="15">
        <f>求节点(非R武将!$C$6:$C$105,非R武将!BI$6:BI$105,天数对应非R武将!$BZ11)</f>
        <v>10</v>
      </c>
      <c r="BJ11" s="15">
        <f>求节点(非R武将!$C$6:$C$105,非R武将!BJ$6:BJ$105,天数对应非R武将!$BZ11)</f>
        <v>28.071211008105138</v>
      </c>
      <c r="BK11" s="15">
        <f>求节点(非R武将!$C$6:$C$105,非R武将!BK$6:BK$105,天数对应非R武将!$BZ11)</f>
        <v>28.071211008105138</v>
      </c>
      <c r="BL11" s="15">
        <f>求节点(非R武将!$C$6:$C$105,非R武将!BL$6:BL$105,天数对应非R武将!$BZ11)</f>
        <v>28.071211008105138</v>
      </c>
      <c r="BM11" s="15">
        <f>求节点(非R武将!$C$6:$C$105,非R武将!BM$6:BM$105,天数对应非R武将!$BZ11)</f>
        <v>0</v>
      </c>
      <c r="BN11" s="15">
        <f>求节点(非R武将!$C$6:$C$105,非R武将!BN$6:BN$105,天数对应非R武将!$BZ11)</f>
        <v>0</v>
      </c>
      <c r="BO11" s="15">
        <f>求节点(非R武将!$C$6:$C$105,非R武将!BO$6:BO$105,天数对应非R武将!$BZ11)</f>
        <v>1.0026835142757002</v>
      </c>
      <c r="BP11" s="15">
        <f>求节点(非R武将!$C$6:$C$105,非R武将!BP$6:BP$105,天数对应非R武将!$BZ11)</f>
        <v>1.0026835142757002</v>
      </c>
      <c r="BQ11" s="15">
        <f>求节点(非R武将!$C$6:$C$105,非R武将!BQ$6:BQ$105,天数对应非R武将!$BZ11)</f>
        <v>1.0026835142757002</v>
      </c>
      <c r="BR11" s="15">
        <f>求节点(非R武将!$C$6:$C$105,非R武将!BR$6:BR$105,天数对应非R武将!$BZ11)</f>
        <v>0</v>
      </c>
      <c r="BS11" s="15">
        <f>求节点(非R武将!$C$6:$C$105,非R武将!BS$6:BS$105,天数对应非R武将!$BZ11)</f>
        <v>0</v>
      </c>
      <c r="BT11" s="15">
        <f>求节点(非R武将!$C$6:$C$105,非R武将!BT$6:BT$105,天数对应非R武将!$BZ11)</f>
        <v>2</v>
      </c>
      <c r="BU11" s="15">
        <f>求节点(非R武将!$C$6:$C$105,非R武将!BU$6:BU$105,天数对应非R武将!$BZ11)</f>
        <v>10</v>
      </c>
      <c r="BV11" s="15">
        <f>求节点(非R武将!$C$6:$C$105,非R武将!BV$6:BV$105,天数对应非R武将!$BZ11)</f>
        <v>20</v>
      </c>
      <c r="BY11" s="15">
        <v>6</v>
      </c>
      <c r="BZ11" s="15">
        <v>28.071211008105138</v>
      </c>
      <c r="CA11" s="15">
        <v>30.317252820480867</v>
      </c>
      <c r="CB11" s="15">
        <v>33.416115467520562</v>
      </c>
      <c r="CC11" s="15">
        <v>38.669345045841951</v>
      </c>
      <c r="CD11" s="15">
        <v>47.021308710617106</v>
      </c>
    </row>
    <row r="12" spans="3:82" s="17" customFormat="1" x14ac:dyDescent="0.15">
      <c r="C12" s="17">
        <v>7</v>
      </c>
      <c r="E12" s="17">
        <f>求节点(非R武将!$C$6:$C$105,非R武将!E$6:E$105,天数对应非R武将!$BZ12)</f>
        <v>0</v>
      </c>
      <c r="F12" s="17">
        <f>求节点(非R武将!$C$6:$C$105,非R武将!F$6:F$105,天数对应非R武将!$BZ12)</f>
        <v>0</v>
      </c>
      <c r="G12" s="17">
        <f>求节点(非R武将!$C$6:$C$105,非R武将!G$6:G$105,天数对应非R武将!$BZ12)</f>
        <v>0</v>
      </c>
      <c r="H12" s="17">
        <f>求节点(非R武将!$C$6:$C$105,非R武将!H$6:H$105,天数对应非R武将!$BZ12)</f>
        <v>6</v>
      </c>
      <c r="I12" s="17">
        <f>求节点(非R武将!$C$6:$C$105,非R武将!I$6:I$105,天数对应非R武将!$BZ12)</f>
        <v>0</v>
      </c>
      <c r="J12" s="17">
        <f>求节点(非R武将!$C$6:$C$105,非R武将!J$6:J$105,天数对应非R武将!$BZ12)</f>
        <v>0</v>
      </c>
      <c r="K12" s="17">
        <f>求节点(非R武将!$C$6:$C$105,非R武将!K$6:K$105,天数对应非R武将!$BZ12)</f>
        <v>0</v>
      </c>
      <c r="L12" s="17">
        <f>求节点(非R武将!$C$6:$C$105,非R武将!L$6:L$105,天数对应非R武将!$BZ12)</f>
        <v>0</v>
      </c>
      <c r="M12" s="17">
        <f>求节点(非R武将!$C$6:$C$105,非R武将!M$6:M$105,天数对应非R武将!$BZ12)</f>
        <v>0.16087119825240059</v>
      </c>
      <c r="N12" s="17">
        <f>求节点(非R武将!$C$6:$C$105,非R武将!N$6:N$105,天数对应非R武将!$BZ12)</f>
        <v>0</v>
      </c>
      <c r="O12" s="17">
        <f>求节点(非R武将!$C$6:$C$105,非R武将!O$6:O$105,天数对应非R武将!$BZ12)</f>
        <v>0</v>
      </c>
      <c r="P12" s="17">
        <f>求节点(非R武将!$C$6:$C$105,非R武将!P$6:P$105,天数对应非R武将!$BZ12)</f>
        <v>6</v>
      </c>
      <c r="Q12" s="17">
        <f>求节点(非R武将!$C$6:$C$105,非R武将!Q$6:Q$105,天数对应非R武将!$BZ12)</f>
        <v>10</v>
      </c>
      <c r="R12" s="17">
        <f>求节点(非R武将!$C$6:$C$105,非R武将!R$6:R$105,天数对应非R武将!$BZ12)</f>
        <v>22</v>
      </c>
      <c r="S12" s="17">
        <f>求节点(非R武将!$C$6:$C$105,非R武将!S$6:S$105,天数对应非R武将!$BZ12)</f>
        <v>50</v>
      </c>
      <c r="T12" s="17">
        <f>求节点(非R武将!$C$6:$C$105,非R武将!T$6:T$105,天数对应非R武将!$BZ12)</f>
        <v>0</v>
      </c>
      <c r="U12" s="17">
        <f>求节点(非R武将!$C$6:$C$105,非R武将!U$6:U$105,天数对应非R武将!$BZ12)</f>
        <v>0</v>
      </c>
      <c r="V12" s="17">
        <f>求节点(非R武将!$C$6:$C$105,非R武将!V$6:V$105,天数对应非R武将!$BZ12)</f>
        <v>1.2000000000000002</v>
      </c>
      <c r="W12" s="17">
        <f>求节点(非R武将!$C$6:$C$105,非R武将!W$6:W$105,天数对应非R武将!$BZ12)</f>
        <v>1.2</v>
      </c>
      <c r="X12" s="17">
        <f>求节点(非R武将!$C$6:$C$105,非R武将!X$6:X$105,天数对应非R武将!$BZ12)</f>
        <v>0</v>
      </c>
      <c r="Y12" s="17">
        <f>求节点(非R武将!$C$6:$C$105,非R武将!Y$6:Y$105,天数对应非R武将!$BZ12)</f>
        <v>0</v>
      </c>
      <c r="Z12" s="17">
        <f>求节点(非R武将!$C$6:$C$105,非R武将!Z$6:Z$105,天数对应非R武将!$BZ12)</f>
        <v>0</v>
      </c>
      <c r="AA12" s="17">
        <f>求节点(非R武将!$C$6:$C$105,非R武将!AA$6:AA$105,天数对应非R武将!$BZ12)</f>
        <v>60</v>
      </c>
      <c r="AB12" s="17">
        <f>求节点(非R武将!$C$6:$C$105,非R武将!AB$6:AB$105,天数对应非R武将!$BZ12)</f>
        <v>60</v>
      </c>
      <c r="AC12" s="17">
        <f>求节点(非R武将!$C$6:$C$105,非R武将!AC$6:AC$105,天数对应非R武将!$BZ12)</f>
        <v>0</v>
      </c>
      <c r="AD12" s="17">
        <f>求节点(非R武将!$C$6:$C$105,非R武将!AD$6:AD$105,天数对应非R武将!$BZ12)</f>
        <v>0</v>
      </c>
      <c r="AE12" s="17">
        <f>求节点(非R武将!$C$6:$C$105,非R武将!AE$6:AE$105,天数对应非R武将!$BZ12)</f>
        <v>0</v>
      </c>
      <c r="AF12" s="17">
        <f>求节点(非R武将!$C$6:$C$105,非R武将!AF$6:AF$105,天数对应非R武将!$BZ12)</f>
        <v>0</v>
      </c>
      <c r="AG12" s="17">
        <f>求节点(非R武将!$C$6:$C$105,非R武将!AG$6:AG$105,天数对应非R武将!$BZ12)</f>
        <v>1.0782572234794277</v>
      </c>
      <c r="AH12" s="17">
        <f>求节点(非R武将!$C$6:$C$105,非R武将!AH$6:AH$105,天数对应非R武将!$BZ12)</f>
        <v>0</v>
      </c>
      <c r="AI12" s="17">
        <f>求节点(非R武将!$C$6:$C$105,非R武将!AI$6:AI$105,天数对应非R武将!$BZ12)</f>
        <v>0</v>
      </c>
      <c r="AJ12" s="17">
        <f>求节点(非R武将!$C$6:$C$105,非R武将!AJ$6:AJ$105,天数对应非R武将!$BZ12)</f>
        <v>0</v>
      </c>
      <c r="AK12" s="17">
        <f>求节点(非R武将!$C$6:$C$105,非R武将!AK$6:AK$105,天数对应非R武将!$BZ12)</f>
        <v>0</v>
      </c>
      <c r="AL12" s="17">
        <f>求节点(非R武将!$C$6:$C$105,非R武将!AL$6:AL$105,天数对应非R武将!$BZ12)</f>
        <v>10</v>
      </c>
      <c r="AM12" s="17">
        <f>求节点(非R武将!$C$6:$C$105,非R武将!AM$6:AM$105,天数对应非R武将!$BZ12)</f>
        <v>0</v>
      </c>
      <c r="AN12" s="17">
        <f>求节点(非R武将!$C$6:$C$105,非R武将!AN$6:AN$105,天数对应非R武将!$BZ12)</f>
        <v>0</v>
      </c>
      <c r="AO12" s="17">
        <f>求节点(非R武将!$C$6:$C$105,非R武将!AO$6:AO$105,天数对应非R武将!$BZ12)</f>
        <v>6</v>
      </c>
      <c r="AP12" s="17">
        <f>求节点(非R武将!$C$6:$C$105,非R武将!AP$6:AP$105,天数对应非R武将!$BZ12)</f>
        <v>0.59213151685655463</v>
      </c>
      <c r="AQ12" s="17">
        <f>求节点(非R武将!$C$6:$C$105,非R武将!AQ$6:AQ$105,天数对应非R武将!$BZ12)</f>
        <v>0</v>
      </c>
      <c r="AR12" s="17">
        <f>求节点(非R武将!$C$6:$C$105,非R武将!AR$6:AR$105,天数对应非R武将!$BZ12)</f>
        <v>0</v>
      </c>
      <c r="AS12" s="17">
        <f>求节点(非R武将!$C$6:$C$105,非R武将!AS$6:AS$105,天数对应非R武将!$BZ12)</f>
        <v>0</v>
      </c>
      <c r="AT12" s="17">
        <f>求节点(非R武将!$C$6:$C$105,非R武将!AT$6:AT$105,天数对应非R武将!$BZ12)</f>
        <v>3</v>
      </c>
      <c r="AU12" s="17">
        <f>求节点(非R武将!$C$6:$C$105,非R武将!AU$6:AU$105,天数对应非R武将!$BZ12)</f>
        <v>3.4065942364712001</v>
      </c>
      <c r="AV12" s="17">
        <f>求节点(非R武将!$C$6:$C$105,非R武将!AV$6:AV$105,天数对应非R武将!$BZ12)</f>
        <v>0.16087119825240059</v>
      </c>
      <c r="AW12" s="17">
        <f>求节点(非R武将!$C$6:$C$105,非R武将!AW$6:AW$105,天数对应非R武将!$BZ12)</f>
        <v>0</v>
      </c>
      <c r="AX12" s="17">
        <f>求节点(非R武将!$C$6:$C$105,非R武将!AX$6:AX$105,天数对应非R武将!$BZ12)</f>
        <v>0</v>
      </c>
      <c r="AY12" s="17">
        <f>求节点(非R武将!$C$6:$C$105,非R武将!AY$6:AY$105,天数对应非R武将!$BZ12)</f>
        <v>15</v>
      </c>
      <c r="AZ12" s="17">
        <f>求节点(非R武将!$C$6:$C$105,非R武将!AZ$6:AZ$105,天数对应非R武将!$BZ12)</f>
        <v>25</v>
      </c>
      <c r="BA12" s="17">
        <f>求节点(非R武将!$C$6:$C$105,非R武将!BA$6:BA$105,天数对应非R武将!$BZ12)</f>
        <v>22</v>
      </c>
      <c r="BB12" s="17">
        <f>求节点(非R武将!$C$6:$C$105,非R武将!BB$6:BB$105,天数对应非R武将!$BZ12)</f>
        <v>50</v>
      </c>
      <c r="BC12" s="17">
        <f>求节点(非R武将!$C$6:$C$105,非R武将!BC$6:BC$105,天数对应非R武将!$BZ12)</f>
        <v>0</v>
      </c>
      <c r="BD12" s="17">
        <f>求节点(非R武将!$C$6:$C$105,非R武将!BD$6:BD$105,天数对应非R武将!$BZ12)</f>
        <v>1.2</v>
      </c>
      <c r="BE12" s="17">
        <f>求节点(非R武将!$C$6:$C$105,非R武将!BE$6:BE$105,天数对应非R武将!$BZ12)</f>
        <v>1.2</v>
      </c>
      <c r="BF12" s="17">
        <f>求节点(非R武将!$C$6:$C$105,非R武将!BF$6:BF$105,天数对应非R武将!$BZ12)</f>
        <v>1.2</v>
      </c>
      <c r="BG12" s="17">
        <f>求节点(非R武将!$C$6:$C$105,非R武将!BG$6:BG$105,天数对应非R武将!$BZ12)</f>
        <v>1.2</v>
      </c>
      <c r="BH12" s="17">
        <f>求节点(非R武将!$C$6:$C$105,非R武将!BH$6:BH$105,天数对应非R武将!$BZ12)</f>
        <v>10</v>
      </c>
      <c r="BI12" s="17">
        <f>求节点(非R武将!$C$6:$C$105,非R武将!BI$6:BI$105,天数对应非R武将!$BZ12)</f>
        <v>10</v>
      </c>
      <c r="BJ12" s="17">
        <f>求节点(非R武将!$C$6:$C$105,非R武将!BJ$6:BJ$105,天数对应非R武将!$BZ12)</f>
        <v>30</v>
      </c>
      <c r="BK12" s="17">
        <f>求节点(非R武将!$C$6:$C$105,非R武将!BK$6:BK$105,天数对应非R武将!$BZ12)</f>
        <v>30</v>
      </c>
      <c r="BL12" s="17">
        <f>求节点(非R武将!$C$6:$C$105,非R武将!BL$6:BL$105,天数对应非R武将!$BZ12)</f>
        <v>30</v>
      </c>
      <c r="BM12" s="17">
        <f>求节点(非R武将!$C$6:$C$105,非R武将!BM$6:BM$105,天数对应非R武将!$BZ12)</f>
        <v>0</v>
      </c>
      <c r="BN12" s="17">
        <f>求节点(非R武将!$C$6:$C$105,非R武将!BN$6:BN$105,天数对应非R武将!$BZ12)</f>
        <v>0</v>
      </c>
      <c r="BO12" s="17">
        <f>求节点(非R武将!$C$6:$C$105,非R武将!BO$6:BO$105,天数对应非R武将!$BZ12)</f>
        <v>1.0782572234794277</v>
      </c>
      <c r="BP12" s="17">
        <f>求节点(非R武将!$C$6:$C$105,非R武将!BP$6:BP$105,天数对应非R武将!$BZ12)</f>
        <v>1.0782572234794277</v>
      </c>
      <c r="BQ12" s="17">
        <f>求节点(非R武将!$C$6:$C$105,非R武将!BQ$6:BQ$105,天数对应非R武将!$BZ12)</f>
        <v>1.0782572234794277</v>
      </c>
      <c r="BR12" s="17">
        <f>求节点(非R武将!$C$6:$C$105,非R武将!BR$6:BR$105,天数对应非R武将!$BZ12)</f>
        <v>0</v>
      </c>
      <c r="BS12" s="17">
        <f>求节点(非R武将!$C$6:$C$105,非R武将!BS$6:BS$105,天数对应非R武将!$BZ12)</f>
        <v>0</v>
      </c>
      <c r="BT12" s="17">
        <f>求节点(非R武将!$C$6:$C$105,非R武将!BT$6:BT$105,天数对应非R武将!$BZ12)</f>
        <v>2</v>
      </c>
      <c r="BU12" s="17">
        <f>求节点(非R武将!$C$6:$C$105,非R武将!BU$6:BU$105,天数对应非R武将!$BZ12)</f>
        <v>10</v>
      </c>
      <c r="BV12" s="17">
        <f>求节点(非R武将!$C$6:$C$105,非R武将!BV$6:BV$105,天数对应非R武将!$BZ12)</f>
        <v>20</v>
      </c>
      <c r="BY12" s="17">
        <v>7</v>
      </c>
      <c r="BZ12" s="17">
        <v>30</v>
      </c>
      <c r="CA12" s="17">
        <v>32.252130885685759</v>
      </c>
      <c r="CB12" s="17">
        <v>35.510169614089818</v>
      </c>
      <c r="CC12" s="17">
        <v>40.490622091213496</v>
      </c>
      <c r="CD12" s="17">
        <v>49.469934985231134</v>
      </c>
    </row>
    <row r="13" spans="3:82" x14ac:dyDescent="0.15">
      <c r="C13" s="15">
        <v>8</v>
      </c>
      <c r="E13" s="15">
        <f>求节点(非R武将!$C$6:$C$105,非R武将!E$6:E$105,天数对应非R武将!$BZ13)</f>
        <v>0</v>
      </c>
      <c r="F13" s="15">
        <f>求节点(非R武将!$C$6:$C$105,非R武将!F$6:F$105,天数对应非R武将!$BZ13)</f>
        <v>0</v>
      </c>
      <c r="G13" s="15">
        <f>求节点(非R武将!$C$6:$C$105,非R武将!G$6:G$105,天数对应非R武将!$BZ13)</f>
        <v>0</v>
      </c>
      <c r="H13" s="15">
        <f>求节点(非R武将!$C$6:$C$105,非R武将!H$6:H$105,天数对应非R武将!$BZ13)</f>
        <v>6</v>
      </c>
      <c r="I13" s="15">
        <f>求节点(非R武将!$C$6:$C$105,非R武将!I$6:I$105,天数对应非R武将!$BZ13)</f>
        <v>0</v>
      </c>
      <c r="J13" s="15">
        <f>求节点(非R武将!$C$6:$C$105,非R武将!J$6:J$105,天数对应非R武将!$BZ13)</f>
        <v>0</v>
      </c>
      <c r="K13" s="15">
        <f>求节点(非R武将!$C$6:$C$105,非R武将!K$6:K$105,天数对应非R武将!$BZ13)</f>
        <v>0</v>
      </c>
      <c r="L13" s="15">
        <f>求节点(非R武将!$C$6:$C$105,非R武将!L$6:L$105,天数对应非R武将!$BZ13)</f>
        <v>0</v>
      </c>
      <c r="M13" s="15">
        <f>求节点(非R武将!$C$6:$C$105,非R武将!M$6:M$105,天数对应非R武将!$BZ13)</f>
        <v>0.2623737076474405</v>
      </c>
      <c r="N13" s="15">
        <f>求节点(非R武将!$C$6:$C$105,非R武将!N$6:N$105,天数对应非R武将!$BZ13)</f>
        <v>0</v>
      </c>
      <c r="O13" s="15">
        <f>求节点(非R武将!$C$6:$C$105,非R武将!O$6:O$105,天数对应非R武将!$BZ13)</f>
        <v>0</v>
      </c>
      <c r="P13" s="15">
        <f>求节点(非R武将!$C$6:$C$105,非R武将!P$6:P$105,天数对应非R武将!$BZ13)</f>
        <v>6</v>
      </c>
      <c r="Q13" s="15">
        <f>求节点(非R武将!$C$6:$C$105,非R武将!Q$6:Q$105,天数对应非R武将!$BZ13)</f>
        <v>10</v>
      </c>
      <c r="R13" s="15">
        <f>求节点(非R武将!$C$6:$C$105,非R武将!R$6:R$105,天数对应非R武将!$BZ13)</f>
        <v>22</v>
      </c>
      <c r="S13" s="15">
        <f>求节点(非R武将!$C$6:$C$105,非R武将!S$6:S$105,天数对应非R武将!$BZ13)</f>
        <v>50</v>
      </c>
      <c r="T13" s="15">
        <f>求节点(非R武将!$C$6:$C$105,非R武将!T$6:T$105,天数对应非R武将!$BZ13)</f>
        <v>0</v>
      </c>
      <c r="U13" s="15">
        <f>求节点(非R武将!$C$6:$C$105,非R武将!U$6:U$105,天数对应非R武将!$BZ13)</f>
        <v>0</v>
      </c>
      <c r="V13" s="15">
        <f>求节点(非R武将!$C$6:$C$105,非R武将!V$6:V$105,天数对应非R武将!$BZ13)</f>
        <v>1.2676771462454086</v>
      </c>
      <c r="W13" s="15">
        <f>求节点(非R武将!$C$6:$C$105,非R武将!W$6:W$105,天数对应非R武将!$BZ13)</f>
        <v>1.2676771462454086</v>
      </c>
      <c r="X13" s="15">
        <f>求节点(非R武将!$C$6:$C$105,非R武将!X$6:X$105,天数对应非R武将!$BZ13)</f>
        <v>0</v>
      </c>
      <c r="Y13" s="15">
        <f>求节点(非R武将!$C$6:$C$105,非R武将!Y$6:Y$105,天数对应非R武将!$BZ13)</f>
        <v>0</v>
      </c>
      <c r="Z13" s="15">
        <f>求节点(非R武将!$C$6:$C$105,非R武将!Z$6:Z$105,天数对应非R武将!$BZ13)</f>
        <v>0</v>
      </c>
      <c r="AA13" s="15">
        <f>求节点(非R武将!$C$6:$C$105,非R武将!AA$6:AA$105,天数对应非R武将!$BZ13)</f>
        <v>60</v>
      </c>
      <c r="AB13" s="15">
        <f>求节点(非R武将!$C$6:$C$105,非R武将!AB$6:AB$105,天数对应非R武将!$BZ13)</f>
        <v>63.383857312270429</v>
      </c>
      <c r="AC13" s="15">
        <f>求节点(非R武将!$C$6:$C$105,非R武将!AC$6:AC$105,天数对应非R武将!$BZ13)</f>
        <v>0</v>
      </c>
      <c r="AD13" s="15">
        <f>求节点(非R武将!$C$6:$C$105,非R武将!AD$6:AD$105,天数对应非R武将!$BZ13)</f>
        <v>0</v>
      </c>
      <c r="AE13" s="15">
        <f>求节点(非R武将!$C$6:$C$105,非R武将!AE$6:AE$105,天数对应非R武将!$BZ13)</f>
        <v>0</v>
      </c>
      <c r="AF13" s="15">
        <f>求节点(非R武将!$C$6:$C$105,非R武将!AF$6:AF$105,天数对应非R武将!$BZ13)</f>
        <v>0</v>
      </c>
      <c r="AG13" s="15">
        <f>求节点(非R武将!$C$6:$C$105,非R武将!AG$6:AG$105,天数对应非R武将!$BZ13)</f>
        <v>1.14690425511991</v>
      </c>
      <c r="AH13" s="15">
        <f>求节点(非R武将!$C$6:$C$105,非R武将!AH$6:AH$105,天数对应非R武将!$BZ13)</f>
        <v>0</v>
      </c>
      <c r="AI13" s="15">
        <f>求节点(非R武将!$C$6:$C$105,非R武将!AI$6:AI$105,天数对应非R武将!$BZ13)</f>
        <v>0</v>
      </c>
      <c r="AJ13" s="15">
        <f>求节点(非R武将!$C$6:$C$105,非R武将!AJ$6:AJ$105,天数对应非R武将!$BZ13)</f>
        <v>0</v>
      </c>
      <c r="AK13" s="15">
        <f>求节点(非R武将!$C$6:$C$105,非R武将!AK$6:AK$105,天数对应非R武将!$BZ13)</f>
        <v>0</v>
      </c>
      <c r="AL13" s="15">
        <f>求节点(非R武将!$C$6:$C$105,非R武将!AL$6:AL$105,天数对应非R武将!$BZ13)</f>
        <v>10</v>
      </c>
      <c r="AM13" s="15">
        <f>求节点(非R武将!$C$6:$C$105,非R武将!AM$6:AM$105,天数对应非R武将!$BZ13)</f>
        <v>0</v>
      </c>
      <c r="AN13" s="15">
        <f>求节点(非R武将!$C$6:$C$105,非R武将!AN$6:AN$105,天数对应非R武将!$BZ13)</f>
        <v>0</v>
      </c>
      <c r="AO13" s="15">
        <f>求节点(非R武将!$C$6:$C$105,非R武将!AO$6:AO$105,天数对应非R武将!$BZ13)</f>
        <v>6</v>
      </c>
      <c r="AP13" s="15">
        <f>求节点(非R武将!$C$6:$C$105,非R武将!AP$6:AP$105,天数对应非R武将!$BZ13)</f>
        <v>1.1115477338612954</v>
      </c>
      <c r="AQ13" s="15">
        <f>求节点(非R武将!$C$6:$C$105,非R武将!AQ$6:AQ$105,天数对应非R武将!$BZ13)</f>
        <v>0</v>
      </c>
      <c r="AR13" s="15">
        <f>求节点(非R武将!$C$6:$C$105,非R武将!AR$6:AR$105,天数对应非R武将!$BZ13)</f>
        <v>0</v>
      </c>
      <c r="AS13" s="15">
        <f>求节点(非R武将!$C$6:$C$105,非R武将!AS$6:AS$105,天数对应非R武将!$BZ13)</f>
        <v>0</v>
      </c>
      <c r="AT13" s="15">
        <f>求节点(非R武将!$C$6:$C$105,非R武将!AT$6:AT$105,天数对应非R武将!$BZ13)</f>
        <v>3</v>
      </c>
      <c r="AU13" s="15">
        <f>求节点(非R武将!$C$6:$C$105,非R武将!AU$6:AU$105,天数对应非R武将!$BZ13)</f>
        <v>3.6702577997382346</v>
      </c>
      <c r="AV13" s="15">
        <f>求节点(非R武将!$C$6:$C$105,非R武将!AV$6:AV$105,天数对应非R武将!$BZ13)</f>
        <v>0.2623737076474405</v>
      </c>
      <c r="AW13" s="15">
        <f>求节点(非R武将!$C$6:$C$105,非R武将!AW$6:AW$105,天数对应非R武将!$BZ13)</f>
        <v>0</v>
      </c>
      <c r="AX13" s="15">
        <f>求节点(非R武将!$C$6:$C$105,非R武将!AX$6:AX$105,天数对应非R武将!$BZ13)</f>
        <v>0</v>
      </c>
      <c r="AY13" s="15">
        <f>求节点(非R武将!$C$6:$C$105,非R武将!AY$6:AY$105,天数对应非R武将!$BZ13)</f>
        <v>15</v>
      </c>
      <c r="AZ13" s="15">
        <f>求节点(非R武将!$C$6:$C$105,非R武将!AZ$6:AZ$105,天数对应非R武将!$BZ13)</f>
        <v>25</v>
      </c>
      <c r="BA13" s="15">
        <f>求节点(非R武将!$C$6:$C$105,非R武将!BA$6:BA$105,天数对应非R武将!$BZ13)</f>
        <v>22</v>
      </c>
      <c r="BB13" s="15">
        <f>求节点(非R武将!$C$6:$C$105,非R武将!BB$6:BB$105,天数对应非R武将!$BZ13)</f>
        <v>50</v>
      </c>
      <c r="BC13" s="15">
        <f>求节点(非R武将!$C$6:$C$105,非R武将!BC$6:BC$105,天数对应非R武将!$BZ13)</f>
        <v>0</v>
      </c>
      <c r="BD13" s="15">
        <f>求节点(非R武将!$C$6:$C$105,非R武将!BD$6:BD$105,天数对应非R武将!$BZ13)</f>
        <v>1.2676771462454086</v>
      </c>
      <c r="BE13" s="15">
        <f>求节点(非R武将!$C$6:$C$105,非R武将!BE$6:BE$105,天数对应非R武将!$BZ13)</f>
        <v>1.2676771462454086</v>
      </c>
      <c r="BF13" s="15">
        <f>求节点(非R武将!$C$6:$C$105,非R武将!BF$6:BF$105,天数对应非R武将!$BZ13)</f>
        <v>1.2676771462454086</v>
      </c>
      <c r="BG13" s="15">
        <f>求节点(非R武将!$C$6:$C$105,非R武将!BG$6:BG$105,天数对应非R武将!$BZ13)</f>
        <v>1.2676771462454086</v>
      </c>
      <c r="BH13" s="15">
        <f>求节点(非R武将!$C$6:$C$105,非R武将!BH$6:BH$105,天数对应非R武将!$BZ13)</f>
        <v>10</v>
      </c>
      <c r="BI13" s="15">
        <f>求节点(非R武将!$C$6:$C$105,非R武将!BI$6:BI$105,天数对应非R武将!$BZ13)</f>
        <v>10</v>
      </c>
      <c r="BJ13" s="15">
        <f>求节点(非R武将!$C$6:$C$105,非R武将!BJ$6:BJ$105,天数对应非R武将!$BZ13)</f>
        <v>31.691928656135214</v>
      </c>
      <c r="BK13" s="15">
        <f>求节点(非R武将!$C$6:$C$105,非R武将!BK$6:BK$105,天数对应非R武将!$BZ13)</f>
        <v>31.691928656135214</v>
      </c>
      <c r="BL13" s="15">
        <f>求节点(非R武将!$C$6:$C$105,非R武将!BL$6:BL$105,天数对应非R武将!$BZ13)</f>
        <v>31.691928656135214</v>
      </c>
      <c r="BM13" s="15">
        <f>求节点(非R武将!$C$6:$C$105,非R武将!BM$6:BM$105,天数对应非R武将!$BZ13)</f>
        <v>0</v>
      </c>
      <c r="BN13" s="15">
        <f>求节点(非R武将!$C$6:$C$105,非R武将!BN$6:BN$105,天数对应非R武将!$BZ13)</f>
        <v>0</v>
      </c>
      <c r="BO13" s="15">
        <f>求节点(非R武将!$C$6:$C$105,非R武将!BO$6:BO$105,天数对应非R武将!$BZ13)</f>
        <v>1.14690425511991</v>
      </c>
      <c r="BP13" s="15">
        <f>求节点(非R武将!$C$6:$C$105,非R武将!BP$6:BP$105,天数对应非R武将!$BZ13)</f>
        <v>1.14690425511991</v>
      </c>
      <c r="BQ13" s="15">
        <f>求节点(非R武将!$C$6:$C$105,非R武将!BQ$6:BQ$105,天数对应非R武将!$BZ13)</f>
        <v>1.14690425511991</v>
      </c>
      <c r="BR13" s="15">
        <f>求节点(非R武将!$C$6:$C$105,非R武将!BR$6:BR$105,天数对应非R武将!$BZ13)</f>
        <v>0</v>
      </c>
      <c r="BS13" s="15">
        <f>求节点(非R武将!$C$6:$C$105,非R武将!BS$6:BS$105,天数对应非R武将!$BZ13)</f>
        <v>0</v>
      </c>
      <c r="BT13" s="15">
        <f>求节点(非R武将!$C$6:$C$105,非R武将!BT$6:BT$105,天数对应非R武将!$BZ13)</f>
        <v>2</v>
      </c>
      <c r="BU13" s="15">
        <f>求节点(非R武将!$C$6:$C$105,非R武将!BU$6:BU$105,天数对应非R武将!$BZ13)</f>
        <v>10</v>
      </c>
      <c r="BV13" s="15">
        <f>求节点(非R武将!$C$6:$C$105,非R武将!BV$6:BV$105,天数对应非R武将!$BZ13)</f>
        <v>20</v>
      </c>
      <c r="BY13" s="15">
        <v>8</v>
      </c>
      <c r="BZ13" s="15">
        <v>31.691928656135214</v>
      </c>
      <c r="CA13" s="15">
        <v>33.991453106970425</v>
      </c>
      <c r="CB13" s="15">
        <v>37.530209219448459</v>
      </c>
      <c r="CC13" s="15">
        <v>42.180612312203031</v>
      </c>
      <c r="CD13" s="15">
        <v>50.964303526104139</v>
      </c>
    </row>
    <row r="14" spans="3:82" x14ac:dyDescent="0.15">
      <c r="C14" s="15">
        <v>9</v>
      </c>
      <c r="E14" s="15">
        <f>求节点(非R武将!$C$6:$C$105,非R武将!E$6:E$105,天数对应非R武将!$BZ14)</f>
        <v>0</v>
      </c>
      <c r="F14" s="15">
        <f>求节点(非R武将!$C$6:$C$105,非R武将!F$6:F$105,天数对应非R武将!$BZ14)</f>
        <v>0</v>
      </c>
      <c r="G14" s="15">
        <f>求节点(非R武将!$C$6:$C$105,非R武将!G$6:G$105,天数对应非R武将!$BZ14)</f>
        <v>0</v>
      </c>
      <c r="H14" s="15">
        <f>求节点(非R武将!$C$6:$C$105,非R武将!H$6:H$105,天数对应非R武将!$BZ14)</f>
        <v>6</v>
      </c>
      <c r="I14" s="15">
        <f>求节点(非R武将!$C$6:$C$105,非R武将!I$6:I$105,天数对应非R武将!$BZ14)</f>
        <v>0</v>
      </c>
      <c r="J14" s="15">
        <f>求节点(非R武将!$C$6:$C$105,非R武将!J$6:J$105,天数对应非R武将!$BZ14)</f>
        <v>0</v>
      </c>
      <c r="K14" s="15">
        <f>求节点(非R武将!$C$6:$C$105,非R武将!K$6:K$105,天数对应非R武将!$BZ14)</f>
        <v>0</v>
      </c>
      <c r="L14" s="15">
        <f>求节点(非R武将!$C$6:$C$105,非R武将!L$6:L$105,天数对应非R武将!$BZ14)</f>
        <v>0</v>
      </c>
      <c r="M14" s="15">
        <f>求节点(非R武将!$C$6:$C$105,非R武将!M$6:M$105,天数对应非R武将!$BZ14)</f>
        <v>0.35364930553500501</v>
      </c>
      <c r="N14" s="15">
        <f>求节点(非R武将!$C$6:$C$105,非R武将!N$6:N$105,天数对应非R武将!$BZ14)</f>
        <v>0</v>
      </c>
      <c r="O14" s="15">
        <f>求节点(非R武将!$C$6:$C$105,非R武将!O$6:O$105,天数对应非R武将!$BZ14)</f>
        <v>0</v>
      </c>
      <c r="P14" s="15">
        <f>求节点(非R武将!$C$6:$C$105,非R武将!P$6:P$105,天数对应非R武将!$BZ14)</f>
        <v>6</v>
      </c>
      <c r="Q14" s="15">
        <f>求节点(非R武将!$C$6:$C$105,非R武将!Q$6:Q$105,天数对应非R武将!$BZ14)</f>
        <v>10</v>
      </c>
      <c r="R14" s="15">
        <f>求节点(非R武将!$C$6:$C$105,非R武将!R$6:R$105,天数对应非R武将!$BZ14)</f>
        <v>22</v>
      </c>
      <c r="S14" s="15">
        <f>求节点(非R武将!$C$6:$C$105,非R武将!S$6:S$105,天数对应非R武将!$BZ14)</f>
        <v>50</v>
      </c>
      <c r="T14" s="15">
        <f>求节点(非R武将!$C$6:$C$105,非R武将!T$6:T$105,天数对应非R武将!$BZ14)</f>
        <v>0</v>
      </c>
      <c r="U14" s="15">
        <f>求节点(非R武将!$C$6:$C$105,非R武将!U$6:U$105,天数对应非R武将!$BZ14)</f>
        <v>0</v>
      </c>
      <c r="V14" s="15">
        <f>求节点(非R武将!$C$6:$C$105,非R武将!V$6:V$105,天数对应非R武将!$BZ14)</f>
        <v>1.3285354641696714</v>
      </c>
      <c r="W14" s="15">
        <f>求节点(非R武将!$C$6:$C$105,非R武将!W$6:W$105,天数对应非R武将!$BZ14)</f>
        <v>1.3285354641696714</v>
      </c>
      <c r="X14" s="15">
        <f>求节点(非R武将!$C$6:$C$105,非R武将!X$6:X$105,天数对应非R武将!$BZ14)</f>
        <v>0</v>
      </c>
      <c r="Y14" s="15">
        <f>求节点(非R武将!$C$6:$C$105,非R武将!Y$6:Y$105,天数对应非R武将!$BZ14)</f>
        <v>0</v>
      </c>
      <c r="Z14" s="15">
        <f>求节点(非R武将!$C$6:$C$105,非R武将!Z$6:Z$105,天数对应非R武将!$BZ14)</f>
        <v>0</v>
      </c>
      <c r="AA14" s="15">
        <f>求节点(非R武将!$C$6:$C$105,非R武将!AA$6:AA$105,天数对应非R武将!$BZ14)</f>
        <v>60</v>
      </c>
      <c r="AB14" s="15">
        <f>求节点(非R武将!$C$6:$C$105,非R武将!AB$6:AB$105,天数对应非R武将!$BZ14)</f>
        <v>66.426773208483567</v>
      </c>
      <c r="AC14" s="15">
        <f>求节点(非R武将!$C$6:$C$105,非R武将!AC$6:AC$105,天数对应非R武将!$BZ14)</f>
        <v>0</v>
      </c>
      <c r="AD14" s="15">
        <f>求节点(非R武将!$C$6:$C$105,非R武将!AD$6:AD$105,天数对应非R武将!$BZ14)</f>
        <v>0</v>
      </c>
      <c r="AE14" s="15">
        <f>求节点(非R武将!$C$6:$C$105,非R武将!AE$6:AE$105,天数对应非R武将!$BZ14)</f>
        <v>0</v>
      </c>
      <c r="AF14" s="15">
        <f>求节点(非R武将!$C$6:$C$105,非R武将!AF$6:AF$105,天数对应非R武将!$BZ14)</f>
        <v>0</v>
      </c>
      <c r="AG14" s="15">
        <f>求节点(非R武将!$C$6:$C$105,非R武将!AG$6:AG$105,天数对应非R武将!$BZ14)</f>
        <v>1.2086347373861721</v>
      </c>
      <c r="AH14" s="15">
        <f>求节点(非R武将!$C$6:$C$105,非R武将!AH$6:AH$105,天数对应非R武将!$BZ14)</f>
        <v>0</v>
      </c>
      <c r="AI14" s="15">
        <f>求节点(非R武将!$C$6:$C$105,非R武将!AI$6:AI$105,天数对应非R武将!$BZ14)</f>
        <v>0</v>
      </c>
      <c r="AJ14" s="15">
        <f>求节点(非R武将!$C$6:$C$105,非R武将!AJ$6:AJ$105,天数对应非R武将!$BZ14)</f>
        <v>0</v>
      </c>
      <c r="AK14" s="15">
        <f>求节点(非R武将!$C$6:$C$105,非R武将!AK$6:AK$105,天数对应非R武将!$BZ14)</f>
        <v>0</v>
      </c>
      <c r="AL14" s="15">
        <f>求节点(非R武将!$C$6:$C$105,非R武将!AL$6:AL$105,天数对应非R武将!$BZ14)</f>
        <v>10</v>
      </c>
      <c r="AM14" s="15">
        <f>求节点(非R武将!$C$6:$C$105,非R武将!AM$6:AM$105,天数对应非R武将!$BZ14)</f>
        <v>0</v>
      </c>
      <c r="AN14" s="15">
        <f>求节点(非R武将!$C$6:$C$105,非R武将!AN$6:AN$105,天数对应非R武将!$BZ14)</f>
        <v>0</v>
      </c>
      <c r="AO14" s="15">
        <f>求节点(非R武将!$C$6:$C$105,非R武将!AO$6:AO$105,天数对应非R武将!$BZ14)</f>
        <v>6</v>
      </c>
      <c r="AP14" s="15">
        <f>求节点(非R武将!$C$6:$C$105,非R武将!AP$6:AP$105,天数对应非R武将!$BZ14)</f>
        <v>1.5786300359853589</v>
      </c>
      <c r="AQ14" s="15">
        <f>求节点(非R武将!$C$6:$C$105,非R武将!AQ$6:AQ$105,天数对应非R武将!$BZ14)</f>
        <v>0</v>
      </c>
      <c r="AR14" s="15">
        <f>求节点(非R武将!$C$6:$C$105,非R武将!AR$6:AR$105,天数对应非R武将!$BZ14)</f>
        <v>0</v>
      </c>
      <c r="AS14" s="15">
        <f>求节点(非R武将!$C$6:$C$105,非R武将!AS$6:AS$105,天数对应非R武将!$BZ14)</f>
        <v>0</v>
      </c>
      <c r="AT14" s="15">
        <f>求节点(非R武将!$C$6:$C$105,非R武将!AT$6:AT$105,天数对应非R武将!$BZ14)</f>
        <v>3</v>
      </c>
      <c r="AU14" s="15">
        <f>求节点(非R武将!$C$6:$C$105,非R武将!AU$6:AU$105,天数对应非R武将!$BZ14)</f>
        <v>3.9073558727001658</v>
      </c>
      <c r="AV14" s="15">
        <f>求节点(非R武将!$C$6:$C$105,非R武将!AV$6:AV$105,天数对应非R武将!$BZ14)</f>
        <v>0.35364930553500501</v>
      </c>
      <c r="AW14" s="15">
        <f>求节点(非R武将!$C$6:$C$105,非R武将!AW$6:AW$105,天数对应非R武将!$BZ14)</f>
        <v>0</v>
      </c>
      <c r="AX14" s="15">
        <f>求节点(非R武将!$C$6:$C$105,非R武将!AX$6:AX$105,天数对应非R武将!$BZ14)</f>
        <v>0</v>
      </c>
      <c r="AY14" s="15">
        <f>求节点(非R武将!$C$6:$C$105,非R武将!AY$6:AY$105,天数对应非R武将!$BZ14)</f>
        <v>15</v>
      </c>
      <c r="AZ14" s="15">
        <f>求节点(非R武将!$C$6:$C$105,非R武将!AZ$6:AZ$105,天数对应非R武将!$BZ14)</f>
        <v>26.066933021208918</v>
      </c>
      <c r="BA14" s="15">
        <f>求节点(非R武将!$C$6:$C$105,非R武将!BA$6:BA$105,天数对应非R武将!$BZ14)</f>
        <v>22</v>
      </c>
      <c r="BB14" s="15">
        <f>求节点(非R武将!$C$6:$C$105,非R武将!BB$6:BB$105,天数对应非R武将!$BZ14)</f>
        <v>50</v>
      </c>
      <c r="BC14" s="15">
        <f>求节点(非R武将!$C$6:$C$105,非R武将!BC$6:BC$105,天数对应非R武将!$BZ14)</f>
        <v>0</v>
      </c>
      <c r="BD14" s="15">
        <f>求节点(非R武将!$C$6:$C$105,非R武将!BD$6:BD$105,天数对应非R武将!$BZ14)</f>
        <v>1.3285354641696714</v>
      </c>
      <c r="BE14" s="15">
        <f>求节点(非R武将!$C$6:$C$105,非R武将!BE$6:BE$105,天数对应非R武将!$BZ14)</f>
        <v>1.3285354641696714</v>
      </c>
      <c r="BF14" s="15">
        <f>求节点(非R武将!$C$6:$C$105,非R武将!BF$6:BF$105,天数对应非R武将!$BZ14)</f>
        <v>1.3285354641696714</v>
      </c>
      <c r="BG14" s="15">
        <f>求节点(非R武将!$C$6:$C$105,非R武将!BG$6:BG$105,天数对应非R武将!$BZ14)</f>
        <v>1.3285354641696714</v>
      </c>
      <c r="BH14" s="15">
        <f>求节点(非R武将!$C$6:$C$105,非R武将!BH$6:BH$105,天数对应非R武将!$BZ14)</f>
        <v>10</v>
      </c>
      <c r="BI14" s="15">
        <f>求节点(非R武将!$C$6:$C$105,非R武将!BI$6:BI$105,天数对应非R武将!$BZ14)</f>
        <v>10</v>
      </c>
      <c r="BJ14" s="15">
        <f>求节点(非R武将!$C$6:$C$105,非R武将!BJ$6:BJ$105,天数对应非R武将!$BZ14)</f>
        <v>33.213386604241784</v>
      </c>
      <c r="BK14" s="15">
        <f>求节点(非R武将!$C$6:$C$105,非R武将!BK$6:BK$105,天数对应非R武将!$BZ14)</f>
        <v>33.213386604241784</v>
      </c>
      <c r="BL14" s="15">
        <f>求节点(非R武将!$C$6:$C$105,非R武将!BL$6:BL$105,天数对应非R武将!$BZ14)</f>
        <v>33.213386604241784</v>
      </c>
      <c r="BM14" s="15">
        <f>求节点(非R武将!$C$6:$C$105,非R武将!BM$6:BM$105,天数对应非R武将!$BZ14)</f>
        <v>0</v>
      </c>
      <c r="BN14" s="15">
        <f>求节点(非R武将!$C$6:$C$105,非R武将!BN$6:BN$105,天数对应非R武将!$BZ14)</f>
        <v>0</v>
      </c>
      <c r="BO14" s="15">
        <f>求节点(非R武将!$C$6:$C$105,非R武将!BO$6:BO$105,天数对应非R武将!$BZ14)</f>
        <v>1.2086347373861721</v>
      </c>
      <c r="BP14" s="15">
        <f>求节点(非R武将!$C$6:$C$105,非R武将!BP$6:BP$105,天数对应非R武将!$BZ14)</f>
        <v>1.2086347373861721</v>
      </c>
      <c r="BQ14" s="15">
        <f>求节点(非R武将!$C$6:$C$105,非R武将!BQ$6:BQ$105,天数对应非R武将!$BZ14)</f>
        <v>1.2086347373861721</v>
      </c>
      <c r="BR14" s="15">
        <f>求节点(非R武将!$C$6:$C$105,非R武将!BR$6:BR$105,天数对应非R武将!$BZ14)</f>
        <v>0</v>
      </c>
      <c r="BS14" s="15">
        <f>求节点(非R武将!$C$6:$C$105,非R武将!BS$6:BS$105,天数对应非R武将!$BZ14)</f>
        <v>0</v>
      </c>
      <c r="BT14" s="15">
        <f>求节点(非R武将!$C$6:$C$105,非R武将!BT$6:BT$105,天数对应非R武将!$BZ14)</f>
        <v>2</v>
      </c>
      <c r="BU14" s="15">
        <f>求节点(非R武将!$C$6:$C$105,非R武将!BU$6:BU$105,天数对应非R武将!$BZ14)</f>
        <v>10</v>
      </c>
      <c r="BV14" s="15">
        <f>求节点(非R武将!$C$6:$C$105,非R武将!BV$6:BV$105,天数对应非R武将!$BZ14)</f>
        <v>20</v>
      </c>
      <c r="BY14" s="15">
        <v>9</v>
      </c>
      <c r="BZ14" s="15">
        <v>33.213386604241784</v>
      </c>
      <c r="CA14" s="15">
        <v>35.574608799658463</v>
      </c>
      <c r="CB14" s="15">
        <v>39.098623037093887</v>
      </c>
      <c r="CC14" s="15">
        <v>43.870547898407366</v>
      </c>
      <c r="CD14" s="15">
        <v>52.913914486206764</v>
      </c>
    </row>
    <row r="15" spans="3:82" x14ac:dyDescent="0.15">
      <c r="C15" s="15">
        <v>10</v>
      </c>
      <c r="E15" s="15">
        <f>求节点(非R武将!$C$6:$C$105,非R武将!E$6:E$105,天数对应非R武将!$BZ15)</f>
        <v>0</v>
      </c>
      <c r="F15" s="15">
        <f>求节点(非R武将!$C$6:$C$105,非R武将!F$6:F$105,天数对应非R武将!$BZ15)</f>
        <v>0</v>
      </c>
      <c r="G15" s="15">
        <f>求节点(非R武将!$C$6:$C$105,非R武将!G$6:G$105,天数对应非R武将!$BZ15)</f>
        <v>0</v>
      </c>
      <c r="H15" s="15">
        <f>求节点(非R武将!$C$6:$C$105,非R武将!H$6:H$105,天数对应非R武将!$BZ15)</f>
        <v>6</v>
      </c>
      <c r="I15" s="15">
        <f>求节点(非R武将!$C$6:$C$105,非R武将!I$6:I$105,天数对应非R武将!$BZ15)</f>
        <v>0</v>
      </c>
      <c r="J15" s="15">
        <f>求节点(非R武将!$C$6:$C$105,非R武将!J$6:J$105,天数对应非R武将!$BZ15)</f>
        <v>0</v>
      </c>
      <c r="K15" s="15">
        <f>求节点(非R武将!$C$6:$C$105,非R武将!K$6:K$105,天数对应非R武将!$BZ15)</f>
        <v>0</v>
      </c>
      <c r="L15" s="15">
        <f>求节点(非R武将!$C$6:$C$105,非R武将!L$6:L$105,天数对应非R武将!$BZ15)</f>
        <v>0</v>
      </c>
      <c r="M15" s="15">
        <f>求节点(非R武将!$C$6:$C$105,非R武将!M$6:M$105,天数对应非R武将!$BZ15)</f>
        <v>0.4399310727979493</v>
      </c>
      <c r="N15" s="15">
        <f>求节点(非R武将!$C$6:$C$105,非R武将!N$6:N$105,天数对应非R武将!$BZ15)</f>
        <v>0</v>
      </c>
      <c r="O15" s="15">
        <f>求节点(非R武将!$C$6:$C$105,非R武将!O$6:O$105,天数对应非R武将!$BZ15)</f>
        <v>0</v>
      </c>
      <c r="P15" s="15">
        <f>求节点(非R武将!$C$6:$C$105,非R武将!P$6:P$105,天数对应非R武将!$BZ15)</f>
        <v>6</v>
      </c>
      <c r="Q15" s="15">
        <f>求节点(非R武将!$C$6:$C$105,非R武将!Q$6:Q$105,天数对应非R武将!$BZ15)</f>
        <v>10</v>
      </c>
      <c r="R15" s="15">
        <f>求节点(非R武将!$C$6:$C$105,非R武将!R$6:R$105,天数对应非R武将!$BZ15)</f>
        <v>22</v>
      </c>
      <c r="S15" s="15">
        <f>求节点(非R武将!$C$6:$C$105,非R武将!S$6:S$105,天数对应非R武将!$BZ15)</f>
        <v>50</v>
      </c>
      <c r="T15" s="15">
        <f>求节点(非R武将!$C$6:$C$105,非R武将!T$6:T$105,天数对应非R武将!$BZ15)</f>
        <v>0</v>
      </c>
      <c r="U15" s="15">
        <f>求节点(非R武将!$C$6:$C$105,非R武将!U$6:U$105,天数对应非R武将!$BZ15)</f>
        <v>0</v>
      </c>
      <c r="V15" s="15">
        <f>求节点(非R武将!$C$6:$C$105,非R武将!V$6:V$105,天数对应非R武将!$BZ15)</f>
        <v>1.3834377096992543</v>
      </c>
      <c r="W15" s="15">
        <f>求节点(非R武将!$C$6:$C$105,非R武将!W$6:W$105,天数对应非R武将!$BZ15)</f>
        <v>1.3834377096992543</v>
      </c>
      <c r="X15" s="15">
        <f>求节点(非R武将!$C$6:$C$105,非R武将!X$6:X$105,天数对应非R武将!$BZ15)</f>
        <v>0</v>
      </c>
      <c r="Y15" s="15">
        <f>求节点(非R武将!$C$6:$C$105,非R武将!Y$6:Y$105,天数对应非R武将!$BZ15)</f>
        <v>0</v>
      </c>
      <c r="Z15" s="15">
        <f>求节点(非R武将!$C$6:$C$105,非R武将!Z$6:Z$105,天数对应非R武将!$BZ15)</f>
        <v>0</v>
      </c>
      <c r="AA15" s="15">
        <f>求节点(非R武将!$C$6:$C$105,非R武将!AA$6:AA$105,天数对应非R武将!$BZ15)</f>
        <v>60</v>
      </c>
      <c r="AB15" s="15">
        <f>求节点(非R武将!$C$6:$C$105,非R武将!AB$6:AB$105,天数对应非R武将!$BZ15)</f>
        <v>69.171885484962715</v>
      </c>
      <c r="AC15" s="15">
        <f>求节点(非R武将!$C$6:$C$105,非R武将!AC$6:AC$105,天数对应非R武将!$BZ15)</f>
        <v>0</v>
      </c>
      <c r="AD15" s="15">
        <f>求节点(非R武将!$C$6:$C$105,非R武将!AD$6:AD$105,天数对应非R武将!$BZ15)</f>
        <v>0</v>
      </c>
      <c r="AE15" s="15">
        <f>求节点(非R武将!$C$6:$C$105,非R武将!AE$6:AE$105,天数对应非R武将!$BZ15)</f>
        <v>0</v>
      </c>
      <c r="AF15" s="15">
        <f>求节点(非R武将!$C$6:$C$105,非R武将!AF$6:AF$105,天数对应非R武将!$BZ15)</f>
        <v>0</v>
      </c>
      <c r="AG15" s="15">
        <f>求节点(非R武将!$C$6:$C$105,非R武将!AG$6:AG$105,天数对应非R武将!$BZ15)</f>
        <v>1.2874471615787249</v>
      </c>
      <c r="AH15" s="15">
        <f>求节点(非R武将!$C$6:$C$105,非R武将!AH$6:AH$105,天数对应非R武将!$BZ15)</f>
        <v>0</v>
      </c>
      <c r="AI15" s="15">
        <f>求节点(非R武将!$C$6:$C$105,非R武将!AI$6:AI$105,天数对应非R武将!$BZ15)</f>
        <v>0</v>
      </c>
      <c r="AJ15" s="15">
        <f>求节点(非R武将!$C$6:$C$105,非R武将!AJ$6:AJ$105,天数对应非R武将!$BZ15)</f>
        <v>0</v>
      </c>
      <c r="AK15" s="15">
        <f>求节点(非R武将!$C$6:$C$105,非R武将!AK$6:AK$105,天数对应非R武将!$BZ15)</f>
        <v>0</v>
      </c>
      <c r="AL15" s="15">
        <f>求节点(非R武将!$C$6:$C$105,非R武将!AL$6:AL$105,天数对应非R武将!$BZ15)</f>
        <v>10</v>
      </c>
      <c r="AM15" s="15">
        <f>求节点(非R武将!$C$6:$C$105,非R武将!AM$6:AM$105,天数对应非R武将!$BZ15)</f>
        <v>0</v>
      </c>
      <c r="AN15" s="15">
        <f>求节点(非R武将!$C$6:$C$105,非R武将!AN$6:AN$105,天数对应非R武将!$BZ15)</f>
        <v>0</v>
      </c>
      <c r="AO15" s="15">
        <f>求节点(非R武将!$C$6:$C$105,非R武将!AO$6:AO$105,天数对应非R武将!$BZ15)</f>
        <v>6</v>
      </c>
      <c r="AP15" s="15">
        <f>求节点(非R武将!$C$6:$C$105,非R武将!AP$6:AP$105,天数对应非R武将!$BZ15)</f>
        <v>2.0151420644697713</v>
      </c>
      <c r="AQ15" s="15">
        <f>求节点(非R武将!$C$6:$C$105,非R武将!AQ$6:AQ$105,天数对应非R武将!$BZ15)</f>
        <v>0</v>
      </c>
      <c r="AR15" s="15">
        <f>求节点(非R武将!$C$6:$C$105,非R武将!AR$6:AR$105,天数对应非R武将!$BZ15)</f>
        <v>0</v>
      </c>
      <c r="AS15" s="15">
        <f>求节点(非R武将!$C$6:$C$105,非R武将!AS$6:AS$105,天数对应非R武将!$BZ15)</f>
        <v>0</v>
      </c>
      <c r="AT15" s="15">
        <f>求节点(非R武将!$C$6:$C$105,非R武将!AT$6:AT$105,天数对应非R武将!$BZ15)</f>
        <v>3</v>
      </c>
      <c r="AU15" s="15">
        <f>求节点(非R武将!$C$6:$C$105,非R武将!AU$6:AU$105,天数对应非R武将!$BZ15)</f>
        <v>4.1187189791441963</v>
      </c>
      <c r="AV15" s="15">
        <f>求节点(非R武将!$C$6:$C$105,非R武将!AV$6:AV$105,天数对应非R武将!$BZ15)</f>
        <v>0.4399310727979493</v>
      </c>
      <c r="AW15" s="15">
        <f>求节点(非R武将!$C$6:$C$105,非R武将!AW$6:AW$105,天数对应非R武将!$BZ15)</f>
        <v>0</v>
      </c>
      <c r="AX15" s="15">
        <f>求节点(非R武将!$C$6:$C$105,非R武将!AX$6:AX$105,天数对应非R武将!$BZ15)</f>
        <v>0</v>
      </c>
      <c r="AY15" s="15">
        <f>求节点(非R武将!$C$6:$C$105,非R武将!AY$6:AY$105,天数对应非R武将!$BZ15)</f>
        <v>15</v>
      </c>
      <c r="AZ15" s="15">
        <f>求节点(非R武将!$C$6:$C$105,非R武将!AZ$6:AZ$105,天数对应非R武将!$BZ15)</f>
        <v>30</v>
      </c>
      <c r="BA15" s="15">
        <f>求节点(非R武将!$C$6:$C$105,非R武将!BA$6:BA$105,天数对应非R武将!$BZ15)</f>
        <v>22</v>
      </c>
      <c r="BB15" s="15">
        <f>求节点(非R武将!$C$6:$C$105,非R武将!BB$6:BB$105,天数对应非R武将!$BZ15)</f>
        <v>50</v>
      </c>
      <c r="BC15" s="15">
        <f>求节点(非R武将!$C$6:$C$105,非R武将!BC$6:BC$105,天数对应非R武将!$BZ15)</f>
        <v>0</v>
      </c>
      <c r="BD15" s="15">
        <f>求节点(非R武将!$C$6:$C$105,非R武将!BD$6:BD$105,天数对应非R武将!$BZ15)</f>
        <v>1.3834377096992543</v>
      </c>
      <c r="BE15" s="15">
        <f>求节点(非R武将!$C$6:$C$105,非R武将!BE$6:BE$105,天数对应非R武将!$BZ15)</f>
        <v>1.3834377096992543</v>
      </c>
      <c r="BF15" s="15">
        <f>求节点(非R武将!$C$6:$C$105,非R武将!BF$6:BF$105,天数对应非R武将!$BZ15)</f>
        <v>1.3834377096992543</v>
      </c>
      <c r="BG15" s="15">
        <f>求节点(非R武将!$C$6:$C$105,非R武将!BG$6:BG$105,天数对应非R武将!$BZ15)</f>
        <v>1.3834377096992543</v>
      </c>
      <c r="BH15" s="15">
        <f>求节点(非R武将!$C$6:$C$105,非R武将!BH$6:BH$105,天数对应非R武将!$BZ15)</f>
        <v>10</v>
      </c>
      <c r="BI15" s="15">
        <f>求节点(非R武将!$C$6:$C$105,非R武将!BI$6:BI$105,天数对应非R武将!$BZ15)</f>
        <v>10</v>
      </c>
      <c r="BJ15" s="15">
        <f>求节点(非R武将!$C$6:$C$105,非R武将!BJ$6:BJ$105,天数对应非R武将!$BZ15)</f>
        <v>34.585942742481357</v>
      </c>
      <c r="BK15" s="15">
        <f>求节点(非R武将!$C$6:$C$105,非R武将!BK$6:BK$105,天数对应非R武将!$BZ15)</f>
        <v>34.585942742481357</v>
      </c>
      <c r="BL15" s="15">
        <f>求节点(非R武将!$C$6:$C$105,非R武将!BL$6:BL$105,天数对应非R武将!$BZ15)</f>
        <v>34.585942742481357</v>
      </c>
      <c r="BM15" s="15">
        <f>求节点(非R武将!$C$6:$C$105,非R武将!BM$6:BM$105,天数对应非R武将!$BZ15)</f>
        <v>0</v>
      </c>
      <c r="BN15" s="15">
        <f>求节点(非R武将!$C$6:$C$105,非R武将!BN$6:BN$105,天数对应非R武将!$BZ15)</f>
        <v>0</v>
      </c>
      <c r="BO15" s="15">
        <f>求节点(非R武将!$C$6:$C$105,非R武将!BO$6:BO$105,天数对应非R武将!$BZ15)</f>
        <v>1.2874471615787249</v>
      </c>
      <c r="BP15" s="15">
        <f>求节点(非R武将!$C$6:$C$105,非R武将!BP$6:BP$105,天数对应非R武将!$BZ15)</f>
        <v>1.2874471615787249</v>
      </c>
      <c r="BQ15" s="15">
        <f>求节点(非R武将!$C$6:$C$105,非R武将!BQ$6:BQ$105,天数对应非R武将!$BZ15)</f>
        <v>1.2874471615787249</v>
      </c>
      <c r="BR15" s="15">
        <f>求节点(非R武将!$C$6:$C$105,非R武将!BR$6:BR$105,天数对应非R武将!$BZ15)</f>
        <v>0</v>
      </c>
      <c r="BS15" s="15">
        <f>求节点(非R武将!$C$6:$C$105,非R武将!BS$6:BS$105,天数对应非R武将!$BZ15)</f>
        <v>0</v>
      </c>
      <c r="BT15" s="15">
        <f>求节点(非R武将!$C$6:$C$105,非R武将!BT$6:BT$105,天数对应非R武将!$BZ15)</f>
        <v>2</v>
      </c>
      <c r="BU15" s="15">
        <f>求节点(非R武将!$C$6:$C$105,非R武将!BU$6:BU$105,天数对应非R武将!$BZ15)</f>
        <v>10</v>
      </c>
      <c r="BV15" s="15">
        <f>求节点(非R武将!$C$6:$C$105,非R武将!BV$6:BV$105,天数对应非R武将!$BZ15)</f>
        <v>20</v>
      </c>
      <c r="BY15" s="15">
        <v>10</v>
      </c>
      <c r="BZ15" s="15">
        <v>34.585942742481357</v>
      </c>
      <c r="CA15" s="15">
        <v>37.007232315886228</v>
      </c>
      <c r="CB15" s="15">
        <v>40.364407856394493</v>
      </c>
      <c r="CC15" s="15">
        <v>45.269625114410665</v>
      </c>
      <c r="CD15" s="15">
        <v>54.935056155307777</v>
      </c>
    </row>
    <row r="16" spans="3:82" x14ac:dyDescent="0.15">
      <c r="C16" s="15">
        <v>11</v>
      </c>
      <c r="E16" s="15">
        <f>求节点(非R武将!$C$6:$C$105,非R武将!E$6:E$105,天数对应非R武将!$BZ16)</f>
        <v>0</v>
      </c>
      <c r="F16" s="15">
        <f>求节点(非R武将!$C$6:$C$105,非R武将!F$6:F$105,天数对应非R武将!$BZ16)</f>
        <v>0</v>
      </c>
      <c r="G16" s="15">
        <f>求节点(非R武将!$C$6:$C$105,非R武将!G$6:G$105,天数对应非R武将!$BZ16)</f>
        <v>0</v>
      </c>
      <c r="H16" s="15">
        <f>求节点(非R武将!$C$6:$C$105,非R武将!H$6:H$105,天数对应非R武将!$BZ16)</f>
        <v>6</v>
      </c>
      <c r="I16" s="15">
        <f>求节点(非R武将!$C$6:$C$105,非R武将!I$6:I$105,天数对应非R武将!$BZ16)</f>
        <v>0</v>
      </c>
      <c r="J16" s="15">
        <f>求节点(非R武将!$C$6:$C$105,非R武将!J$6:J$105,天数对应非R武将!$BZ16)</f>
        <v>0</v>
      </c>
      <c r="K16" s="15">
        <f>求节点(非R武将!$C$6:$C$105,非R武将!K$6:K$105,天数对应非R武将!$BZ16)</f>
        <v>0</v>
      </c>
      <c r="L16" s="15">
        <f>求节点(非R武将!$C$6:$C$105,非R武将!L$6:L$105,天数对应非R武将!$BZ16)</f>
        <v>0</v>
      </c>
      <c r="M16" s="15">
        <f>求节点(非R武将!$C$6:$C$105,非R武将!M$6:M$105,天数对应非R武将!$BZ16)</f>
        <v>0.53198012395295646</v>
      </c>
      <c r="N16" s="15">
        <f>求节点(非R武将!$C$6:$C$105,非R武将!N$6:N$105,天数对应非R武将!$BZ16)</f>
        <v>0</v>
      </c>
      <c r="O16" s="15">
        <f>求节点(非R武将!$C$6:$C$105,非R武将!O$6:O$105,天数对应非R武将!$BZ16)</f>
        <v>0</v>
      </c>
      <c r="P16" s="15">
        <f>求节点(非R武将!$C$6:$C$105,非R武将!P$6:P$105,天数对应非R武将!$BZ16)</f>
        <v>6</v>
      </c>
      <c r="Q16" s="15">
        <f>求节点(非R武将!$C$6:$C$105,非R武将!Q$6:Q$105,天数对应非R武将!$BZ16)</f>
        <v>10</v>
      </c>
      <c r="R16" s="15">
        <f>求节点(非R武将!$C$6:$C$105,非R武将!R$6:R$105,天数对应非R武将!$BZ16)</f>
        <v>22</v>
      </c>
      <c r="S16" s="15">
        <f>求节点(非R武将!$C$6:$C$105,非R武将!S$6:S$105,天数对应非R武将!$BZ16)</f>
        <v>50</v>
      </c>
      <c r="T16" s="15">
        <f>求节点(非R武将!$C$6:$C$105,非R武将!T$6:T$105,天数对应非R武将!$BZ16)</f>
        <v>0</v>
      </c>
      <c r="U16" s="15">
        <f>求节点(非R武将!$C$6:$C$105,非R武将!U$6:U$105,天数对应非R武将!$BZ16)</f>
        <v>0</v>
      </c>
      <c r="V16" s="15">
        <f>求节点(非R武将!$C$6:$C$105,非R武将!V$6:V$105,天数对应非R武将!$BZ16)</f>
        <v>1.4338064625204046</v>
      </c>
      <c r="W16" s="15">
        <f>求节点(非R武将!$C$6:$C$105,非R武将!W$6:W$105,天数对应非R武将!$BZ16)</f>
        <v>1.4338064625204046</v>
      </c>
      <c r="X16" s="15">
        <f>求节点(非R武将!$C$6:$C$105,非R武将!X$6:X$105,天数对应非R武将!$BZ16)</f>
        <v>0</v>
      </c>
      <c r="Y16" s="15">
        <f>求节点(非R武将!$C$6:$C$105,非R武将!Y$6:Y$105,天数对应非R武将!$BZ16)</f>
        <v>0</v>
      </c>
      <c r="Z16" s="15">
        <f>求节点(非R武将!$C$6:$C$105,非R武将!Z$6:Z$105,天数对应非R武将!$BZ16)</f>
        <v>0</v>
      </c>
      <c r="AA16" s="15">
        <f>求节点(非R武将!$C$6:$C$105,非R武将!AA$6:AA$105,天数对应非R武将!$BZ16)</f>
        <v>60</v>
      </c>
      <c r="AB16" s="15">
        <f>求节点(非R武将!$C$6:$C$105,非R武将!AB$6:AB$105,天数对应非R武将!$BZ16)</f>
        <v>71.690323126020232</v>
      </c>
      <c r="AC16" s="15">
        <f>求节点(非R武将!$C$6:$C$105,非R武将!AC$6:AC$105,天数对应非R武将!$BZ16)</f>
        <v>0</v>
      </c>
      <c r="AD16" s="15">
        <f>求节点(非R武将!$C$6:$C$105,非R武将!AD$6:AD$105,天数对应非R武将!$BZ16)</f>
        <v>0</v>
      </c>
      <c r="AE16" s="15">
        <f>求节点(非R武将!$C$6:$C$105,非R武将!AE$6:AE$105,天数对应非R武将!$BZ16)</f>
        <v>0</v>
      </c>
      <c r="AF16" s="15">
        <f>求节点(非R武将!$C$6:$C$105,非R武将!AF$6:AF$105,天数对应非R武将!$BZ16)</f>
        <v>0</v>
      </c>
      <c r="AG16" s="15">
        <f>求节点(非R武将!$C$6:$C$105,非R武将!AG$6:AG$105,天数对应非R武将!$BZ16)</f>
        <v>1.4354297253646577</v>
      </c>
      <c r="AH16" s="15">
        <f>求节点(非R武将!$C$6:$C$105,非R武将!AH$6:AH$105,天数对应非R武将!$BZ16)</f>
        <v>0</v>
      </c>
      <c r="AI16" s="15">
        <f>求节点(非R武将!$C$6:$C$105,非R武将!AI$6:AI$105,天数对应非R武将!$BZ16)</f>
        <v>0</v>
      </c>
      <c r="AJ16" s="15">
        <f>求节点(非R武将!$C$6:$C$105,非R武将!AJ$6:AJ$105,天数对应非R武将!$BZ16)</f>
        <v>0</v>
      </c>
      <c r="AK16" s="15">
        <f>求节点(非R武将!$C$6:$C$105,非R武将!AK$6:AK$105,天数对应非R武将!$BZ16)</f>
        <v>0</v>
      </c>
      <c r="AL16" s="15">
        <f>求节点(非R武将!$C$6:$C$105,非R武将!AL$6:AL$105,天数对应非R武将!$BZ16)</f>
        <v>10</v>
      </c>
      <c r="AM16" s="15">
        <f>求节点(非R武将!$C$6:$C$105,非R武将!AM$6:AM$105,天数对应非R武将!$BZ16)</f>
        <v>0</v>
      </c>
      <c r="AN16" s="15">
        <f>求节点(非R武将!$C$6:$C$105,非R武将!AN$6:AN$105,天数对应非R武将!$BZ16)</f>
        <v>0</v>
      </c>
      <c r="AO16" s="15">
        <f>求节点(非R武将!$C$6:$C$105,非R武将!AO$6:AO$105,天数对应非R武将!$BZ16)</f>
        <v>6</v>
      </c>
      <c r="AP16" s="15">
        <f>求节点(非R武将!$C$6:$C$105,非R武将!AP$6:AP$105,天数对应非R武将!$BZ16)</f>
        <v>2.4651664216443403</v>
      </c>
      <c r="AQ16" s="15">
        <f>求节点(非R武将!$C$6:$C$105,非R武将!AQ$6:AQ$105,天数对应非R武将!$BZ16)</f>
        <v>0</v>
      </c>
      <c r="AR16" s="15">
        <f>求节点(非R武将!$C$6:$C$105,非R武将!AR$6:AR$105,天数对应非R武将!$BZ16)</f>
        <v>0</v>
      </c>
      <c r="AS16" s="15">
        <f>求节点(非R武将!$C$6:$C$105,非R武将!AS$6:AS$105,天数对应非R武将!$BZ16)</f>
        <v>0</v>
      </c>
      <c r="AT16" s="15">
        <f>求节点(非R武将!$C$6:$C$105,非R武将!AT$6:AT$105,天数对应非R武将!$BZ16)</f>
        <v>3</v>
      </c>
      <c r="AU16" s="15">
        <f>求节点(非R武将!$C$6:$C$105,非R武将!AU$6:AU$105,天数对应非R武将!$BZ16)</f>
        <v>4.3043465890407786</v>
      </c>
      <c r="AV16" s="15">
        <f>求节点(非R武将!$C$6:$C$105,非R武将!AV$6:AV$105,天数对应非R武将!$BZ16)</f>
        <v>0.53198012395295646</v>
      </c>
      <c r="AW16" s="15">
        <f>求节点(非R武将!$C$6:$C$105,非R武将!AW$6:AW$105,天数对应非R武将!$BZ16)</f>
        <v>0</v>
      </c>
      <c r="AX16" s="15">
        <f>求节点(非R武将!$C$6:$C$105,非R武将!AX$6:AX$105,天数对应非R武将!$BZ16)</f>
        <v>0</v>
      </c>
      <c r="AY16" s="15">
        <f>求节点(非R武将!$C$6:$C$105,非R武将!AY$6:AY$105,天数对应非R武将!$BZ16)</f>
        <v>15</v>
      </c>
      <c r="AZ16" s="15">
        <f>求节点(非R武将!$C$6:$C$105,非R武将!AZ$6:AZ$105,天数对应非R武将!$BZ16)</f>
        <v>30</v>
      </c>
      <c r="BA16" s="15">
        <f>求节点(非R武将!$C$6:$C$105,非R武将!BA$6:BA$105,天数对应非R武将!$BZ16)</f>
        <v>22</v>
      </c>
      <c r="BB16" s="15">
        <f>求节点(非R武将!$C$6:$C$105,非R武将!BB$6:BB$105,天数对应非R武将!$BZ16)</f>
        <v>50</v>
      </c>
      <c r="BC16" s="15">
        <f>求节点(非R武将!$C$6:$C$105,非R武将!BC$6:BC$105,天数对应非R武将!$BZ16)</f>
        <v>0</v>
      </c>
      <c r="BD16" s="15">
        <f>求节点(非R武将!$C$6:$C$105,非R武将!BD$6:BD$105,天数对应非R武将!$BZ16)</f>
        <v>1.4338064625204046</v>
      </c>
      <c r="BE16" s="15">
        <f>求节点(非R武将!$C$6:$C$105,非R武将!BE$6:BE$105,天数对应非R武将!$BZ16)</f>
        <v>1.4338064625204046</v>
      </c>
      <c r="BF16" s="15">
        <f>求节点(非R武将!$C$6:$C$105,非R武将!BF$6:BF$105,天数对应非R武将!$BZ16)</f>
        <v>1.4338064625204046</v>
      </c>
      <c r="BG16" s="15">
        <f>求节点(非R武将!$C$6:$C$105,非R武将!BG$6:BG$105,天数对应非R武将!$BZ16)</f>
        <v>1.4338064625204046</v>
      </c>
      <c r="BH16" s="15">
        <f>求节点(非R武将!$C$6:$C$105,非R武将!BH$6:BH$105,天数对应非R武将!$BZ16)</f>
        <v>10</v>
      </c>
      <c r="BI16" s="15">
        <f>求节点(非R武将!$C$6:$C$105,非R武将!BI$6:BI$105,天数对应非R武将!$BZ16)</f>
        <v>10</v>
      </c>
      <c r="BJ16" s="15">
        <f>求节点(非R武将!$C$6:$C$105,非R武将!BJ$6:BJ$105,天数对应非R武将!$BZ16)</f>
        <v>35.845161563010116</v>
      </c>
      <c r="BK16" s="15">
        <f>求节点(非R武将!$C$6:$C$105,非R武将!BK$6:BK$105,天数对应非R武将!$BZ16)</f>
        <v>35.845161563010116</v>
      </c>
      <c r="BL16" s="15">
        <f>求节点(非R武将!$C$6:$C$105,非R武将!BL$6:BL$105,天数对应非R武将!$BZ16)</f>
        <v>35.845161563010116</v>
      </c>
      <c r="BM16" s="15">
        <f>求节点(非R武将!$C$6:$C$105,非R武将!BM$6:BM$105,天数对应非R武将!$BZ16)</f>
        <v>0</v>
      </c>
      <c r="BN16" s="15">
        <f>求节点(非R武将!$C$6:$C$105,非R武将!BN$6:BN$105,天数对应非R武将!$BZ16)</f>
        <v>0</v>
      </c>
      <c r="BO16" s="15">
        <f>求节点(非R武将!$C$6:$C$105,非R武将!BO$6:BO$105,天数对应非R武将!$BZ16)</f>
        <v>1.4354297253646577</v>
      </c>
      <c r="BP16" s="15">
        <f>求节点(非R武将!$C$6:$C$105,非R武将!BP$6:BP$105,天数对应非R武将!$BZ16)</f>
        <v>1.4354297253646577</v>
      </c>
      <c r="BQ16" s="15">
        <f>求节点(非R武将!$C$6:$C$105,非R武将!BQ$6:BQ$105,天数对应非R武将!$BZ16)</f>
        <v>1.4354297253646577</v>
      </c>
      <c r="BR16" s="15">
        <f>求节点(非R武将!$C$6:$C$105,非R武将!BR$6:BR$105,天数对应非R武将!$BZ16)</f>
        <v>0</v>
      </c>
      <c r="BS16" s="15">
        <f>求节点(非R武将!$C$6:$C$105,非R武将!BS$6:BS$105,天数对应非R武将!$BZ16)</f>
        <v>0</v>
      </c>
      <c r="BT16" s="15">
        <f>求节点(非R武将!$C$6:$C$105,非R武将!BT$6:BT$105,天数对应非R武将!$BZ16)</f>
        <v>2</v>
      </c>
      <c r="BU16" s="15">
        <f>求节点(非R武将!$C$6:$C$105,非R武将!BU$6:BU$105,天数对应非R武将!$BZ16)</f>
        <v>10</v>
      </c>
      <c r="BV16" s="15">
        <f>求节点(非R武将!$C$6:$C$105,非R武将!BV$6:BV$105,天数对应非R武将!$BZ16)</f>
        <v>20</v>
      </c>
      <c r="BY16" s="15">
        <v>11</v>
      </c>
      <c r="BZ16" s="15">
        <v>35.845161563010116</v>
      </c>
      <c r="CA16" s="15">
        <v>38.393241416721686</v>
      </c>
      <c r="CB16" s="15">
        <v>41.600828586321526</v>
      </c>
      <c r="CC16" s="15">
        <v>46.366409620960852</v>
      </c>
      <c r="CD16" s="15">
        <v>56.324354987216218</v>
      </c>
    </row>
    <row r="17" spans="3:82" x14ac:dyDescent="0.15">
      <c r="C17" s="15">
        <v>12</v>
      </c>
      <c r="E17" s="15">
        <f>求节点(非R武将!$C$6:$C$105,非R武将!E$6:E$105,天数对应非R武将!$BZ17)</f>
        <v>0</v>
      </c>
      <c r="F17" s="15">
        <f>求节点(非R武将!$C$6:$C$105,非R武将!F$6:F$105,天数对应非R武将!$BZ17)</f>
        <v>0</v>
      </c>
      <c r="G17" s="15">
        <f>求节点(非R武将!$C$6:$C$105,非R武将!G$6:G$105,天数对应非R武将!$BZ17)</f>
        <v>0</v>
      </c>
      <c r="H17" s="15">
        <f>求节点(非R武将!$C$6:$C$105,非R武将!H$6:H$105,天数对应非R武将!$BZ17)</f>
        <v>6</v>
      </c>
      <c r="I17" s="15">
        <f>求节点(非R武将!$C$6:$C$105,非R武将!I$6:I$105,天数对应非R武将!$BZ17)</f>
        <v>0</v>
      </c>
      <c r="J17" s="15">
        <f>求节点(非R武将!$C$6:$C$105,非R武将!J$6:J$105,天数对应非R武将!$BZ17)</f>
        <v>0</v>
      </c>
      <c r="K17" s="15">
        <f>求节点(非R武将!$C$6:$C$105,非R武将!K$6:K$105,天数对应非R武将!$BZ17)</f>
        <v>0</v>
      </c>
      <c r="L17" s="15">
        <f>求节点(非R武将!$C$6:$C$105,非R武将!L$6:L$105,天数对应非R武将!$BZ17)</f>
        <v>0</v>
      </c>
      <c r="M17" s="15">
        <f>求节点(非R武将!$C$6:$C$105,非R武将!M$6:M$105,天数对应非R武将!$BZ17)</f>
        <v>0.62033530322042663</v>
      </c>
      <c r="N17" s="15">
        <f>求节点(非R武将!$C$6:$C$105,非R武将!N$6:N$105,天数对应非R武将!$BZ17)</f>
        <v>0</v>
      </c>
      <c r="O17" s="15">
        <f>求节点(非R武将!$C$6:$C$105,非R武将!O$6:O$105,天数对应非R武将!$BZ17)</f>
        <v>0</v>
      </c>
      <c r="P17" s="15">
        <f>求节点(非R武将!$C$6:$C$105,非R武将!P$6:P$105,天数对应非R武将!$BZ17)</f>
        <v>6</v>
      </c>
      <c r="Q17" s="15">
        <f>求节点(非R武将!$C$6:$C$105,非R武将!Q$6:Q$105,天数对应非R武将!$BZ17)</f>
        <v>10</v>
      </c>
      <c r="R17" s="15">
        <f>求节点(非R武将!$C$6:$C$105,非R武将!R$6:R$105,天数对应非R武将!$BZ17)</f>
        <v>22</v>
      </c>
      <c r="S17" s="15">
        <f>求节点(非R武将!$C$6:$C$105,非R武将!S$6:S$105,天数对应非R武将!$BZ17)</f>
        <v>50</v>
      </c>
      <c r="T17" s="15">
        <f>求节点(非R武将!$C$6:$C$105,非R武将!T$6:T$105,天数对应非R武将!$BZ17)</f>
        <v>0</v>
      </c>
      <c r="U17" s="15">
        <f>求节点(非R武将!$C$6:$C$105,非R武将!U$6:U$105,天数对应非R武将!$BZ17)</f>
        <v>0</v>
      </c>
      <c r="V17" s="15">
        <f>求节点(非R武将!$C$6:$C$105,非R武将!V$6:V$105,天数对应非R武将!$BZ17)</f>
        <v>1.4801698877729859</v>
      </c>
      <c r="W17" s="15">
        <f>求节点(非R武将!$C$6:$C$105,非R武将!W$6:W$105,天数对应非R武将!$BZ17)</f>
        <v>1.4801698877729859</v>
      </c>
      <c r="X17" s="15">
        <f>求节点(非R武将!$C$6:$C$105,非R武将!X$6:X$105,天数对应非R武将!$BZ17)</f>
        <v>0</v>
      </c>
      <c r="Y17" s="15">
        <f>求节点(非R武将!$C$6:$C$105,非R武将!Y$6:Y$105,天数对应非R武将!$BZ17)</f>
        <v>0</v>
      </c>
      <c r="Z17" s="15">
        <f>求节点(非R武将!$C$6:$C$105,非R武将!Z$6:Z$105,天数对应非R武将!$BZ17)</f>
        <v>0</v>
      </c>
      <c r="AA17" s="15">
        <f>求节点(非R武将!$C$6:$C$105,非R武将!AA$6:AA$105,天数对应非R武将!$BZ17)</f>
        <v>60</v>
      </c>
      <c r="AB17" s="15">
        <f>求节点(非R武将!$C$6:$C$105,非R武将!AB$6:AB$105,天数对应非R武将!$BZ17)</f>
        <v>74.008494388649297</v>
      </c>
      <c r="AC17" s="15">
        <f>求节点(非R武将!$C$6:$C$105,非R武将!AC$6:AC$105,天数对应非R武将!$BZ17)</f>
        <v>0</v>
      </c>
      <c r="AD17" s="15">
        <f>求节点(非R武将!$C$6:$C$105,非R武将!AD$6:AD$105,天数对应非R武将!$BZ17)</f>
        <v>0</v>
      </c>
      <c r="AE17" s="15">
        <f>求节点(非R武将!$C$6:$C$105,非R武将!AE$6:AE$105,天数对应非R武将!$BZ17)</f>
        <v>0</v>
      </c>
      <c r="AF17" s="15">
        <f>求节点(非R武将!$C$6:$C$105,非R武将!AF$6:AF$105,天数对应非R武将!$BZ17)</f>
        <v>0</v>
      </c>
      <c r="AG17" s="15">
        <f>求节点(非R武将!$C$6:$C$105,非R武将!AG$6:AG$105,天数对应非R武将!$BZ17)</f>
        <v>1.5929293016108081</v>
      </c>
      <c r="AH17" s="15">
        <f>求节点(非R武将!$C$6:$C$105,非R武将!AH$6:AH$105,天数对应非R武将!$BZ17)</f>
        <v>0</v>
      </c>
      <c r="AI17" s="15">
        <f>求节点(非R武将!$C$6:$C$105,非R武将!AI$6:AI$105,天数对应非R武将!$BZ17)</f>
        <v>0</v>
      </c>
      <c r="AJ17" s="15">
        <f>求节点(非R武将!$C$6:$C$105,非R武将!AJ$6:AJ$105,天数对应非R武将!$BZ17)</f>
        <v>0</v>
      </c>
      <c r="AK17" s="15">
        <f>求节点(非R武将!$C$6:$C$105,非R武将!AK$6:AK$105,天数对应非R武将!$BZ17)</f>
        <v>0</v>
      </c>
      <c r="AL17" s="15">
        <f>求节点(非R武将!$C$6:$C$105,非R武将!AL$6:AL$105,天数对应非R武将!$BZ17)</f>
        <v>10</v>
      </c>
      <c r="AM17" s="15">
        <f>求节点(非R武将!$C$6:$C$105,非R武将!AM$6:AM$105,天数对应非R武将!$BZ17)</f>
        <v>0</v>
      </c>
      <c r="AN17" s="15">
        <f>求节点(非R武将!$C$6:$C$105,非R武将!AN$6:AN$105,天数对应非R武将!$BZ17)</f>
        <v>0</v>
      </c>
      <c r="AO17" s="15">
        <f>求节点(非R武将!$C$6:$C$105,非R武将!AO$6:AO$105,天数对应非R武将!$BZ17)</f>
        <v>6</v>
      </c>
      <c r="AP17" s="15">
        <f>求节点(非R武将!$C$6:$C$105,非R武将!AP$6:AP$105,天数对应非R武将!$BZ17)</f>
        <v>2.8933427693195997</v>
      </c>
      <c r="AQ17" s="15">
        <f>求节点(非R武将!$C$6:$C$105,非R武将!AQ$6:AQ$105,天数对应非R武将!$BZ17)</f>
        <v>0</v>
      </c>
      <c r="AR17" s="15">
        <f>求节点(非R武将!$C$6:$C$105,非R武将!AR$6:AR$105,天数对应非R武将!$BZ17)</f>
        <v>0</v>
      </c>
      <c r="AS17" s="15">
        <f>求节点(非R武将!$C$6:$C$105,非R武将!AS$6:AS$105,天数对应非R武将!$BZ17)</f>
        <v>0</v>
      </c>
      <c r="AT17" s="15">
        <f>求节点(非R武将!$C$6:$C$105,非R武将!AT$6:AT$105,天数对应非R武将!$BZ17)</f>
        <v>3</v>
      </c>
      <c r="AU17" s="15">
        <f>求节点(非R武将!$C$6:$C$105,非R武将!AU$6:AU$105,天数对应非R武将!$BZ17)</f>
        <v>4.4728836268266221</v>
      </c>
      <c r="AV17" s="15">
        <f>求节点(非R武将!$C$6:$C$105,非R武将!AV$6:AV$105,天数对应非R武将!$BZ17)</f>
        <v>0.62033530322042663</v>
      </c>
      <c r="AW17" s="15">
        <f>求节点(非R武将!$C$6:$C$105,非R武将!AW$6:AW$105,天数对应非R武将!$BZ17)</f>
        <v>0</v>
      </c>
      <c r="AX17" s="15">
        <f>求节点(非R武将!$C$6:$C$105,非R武将!AX$6:AX$105,天数对应非R武将!$BZ17)</f>
        <v>0</v>
      </c>
      <c r="AY17" s="15">
        <f>求节点(非R武将!$C$6:$C$105,非R武将!AY$6:AY$105,天数对应非R武将!$BZ17)</f>
        <v>15</v>
      </c>
      <c r="AZ17" s="15">
        <f>求节点(非R武将!$C$6:$C$105,非R武将!AZ$6:AZ$105,天数对应非R武将!$BZ17)</f>
        <v>30</v>
      </c>
      <c r="BA17" s="15">
        <f>求节点(非R武将!$C$6:$C$105,非R武将!BA$6:BA$105,天数对应非R武将!$BZ17)</f>
        <v>22</v>
      </c>
      <c r="BB17" s="15">
        <f>求节点(非R武将!$C$6:$C$105,非R武将!BB$6:BB$105,天数对应非R武将!$BZ17)</f>
        <v>50</v>
      </c>
      <c r="BC17" s="15">
        <f>求节点(非R武将!$C$6:$C$105,非R武将!BC$6:BC$105,天数对应非R武将!$BZ17)</f>
        <v>0</v>
      </c>
      <c r="BD17" s="15">
        <f>求节点(非R武将!$C$6:$C$105,非R武将!BD$6:BD$105,天数对应非R武将!$BZ17)</f>
        <v>1.4801698877729859</v>
      </c>
      <c r="BE17" s="15">
        <f>求节点(非R武将!$C$6:$C$105,非R武将!BE$6:BE$105,天数对应非R武将!$BZ17)</f>
        <v>1.4801698877729859</v>
      </c>
      <c r="BF17" s="15">
        <f>求节点(非R武将!$C$6:$C$105,非R武将!BF$6:BF$105,天数对应非R武将!$BZ17)</f>
        <v>1.4801698877729859</v>
      </c>
      <c r="BG17" s="15">
        <f>求节点(非R武将!$C$6:$C$105,非R武将!BG$6:BG$105,天数对应非R武将!$BZ17)</f>
        <v>1.4801698877729859</v>
      </c>
      <c r="BH17" s="15">
        <f>求节点(非R武将!$C$6:$C$105,非R武将!BH$6:BH$105,天数对应非R武将!$BZ17)</f>
        <v>10</v>
      </c>
      <c r="BI17" s="15">
        <f>求节点(非R武将!$C$6:$C$105,非R武将!BI$6:BI$105,天数对应非R武将!$BZ17)</f>
        <v>10</v>
      </c>
      <c r="BJ17" s="15">
        <f>求节点(非R武将!$C$6:$C$105,非R武将!BJ$6:BJ$105,天数对应非R武将!$BZ17)</f>
        <v>37.004247194324648</v>
      </c>
      <c r="BK17" s="15">
        <f>求节点(非R武将!$C$6:$C$105,非R武将!BK$6:BK$105,天数对应非R武将!$BZ17)</f>
        <v>37.004247194324648</v>
      </c>
      <c r="BL17" s="15">
        <f>求节点(非R武将!$C$6:$C$105,非R武将!BL$6:BL$105,天数对应非R武将!$BZ17)</f>
        <v>37.004247194324648</v>
      </c>
      <c r="BM17" s="15">
        <f>求节点(非R武将!$C$6:$C$105,非R武将!BM$6:BM$105,天数对应非R武将!$BZ17)</f>
        <v>0</v>
      </c>
      <c r="BN17" s="15">
        <f>求节点(非R武将!$C$6:$C$105,非R武将!BN$6:BN$105,天数对应非R武将!$BZ17)</f>
        <v>0</v>
      </c>
      <c r="BO17" s="15">
        <f>求节点(非R武将!$C$6:$C$105,非R武将!BO$6:BO$105,天数对应非R武将!$BZ17)</f>
        <v>1.5929293016108081</v>
      </c>
      <c r="BP17" s="15">
        <f>求节点(非R武将!$C$6:$C$105,非R武将!BP$6:BP$105,天数对应非R武将!$BZ17)</f>
        <v>1.5929293016108081</v>
      </c>
      <c r="BQ17" s="15">
        <f>求节点(非R武将!$C$6:$C$105,非R武将!BQ$6:BQ$105,天数对应非R武将!$BZ17)</f>
        <v>1.5929293016108081</v>
      </c>
      <c r="BR17" s="15">
        <f>求节点(非R武将!$C$6:$C$105,非R武将!BR$6:BR$105,天数对应非R武将!$BZ17)</f>
        <v>0</v>
      </c>
      <c r="BS17" s="15">
        <f>求节点(非R武将!$C$6:$C$105,非R武将!BS$6:BS$105,天数对应非R武将!$BZ17)</f>
        <v>0</v>
      </c>
      <c r="BT17" s="15">
        <f>求节点(非R武将!$C$6:$C$105,非R武将!BT$6:BT$105,天数对应非R武将!$BZ17)</f>
        <v>2</v>
      </c>
      <c r="BU17" s="15">
        <f>求节点(非R武将!$C$6:$C$105,非R武将!BU$6:BU$105,天数对应非R武将!$BZ17)</f>
        <v>10</v>
      </c>
      <c r="BV17" s="15">
        <f>求节点(非R武将!$C$6:$C$105,非R武将!BV$6:BV$105,天数对应非R武将!$BZ17)</f>
        <v>20</v>
      </c>
      <c r="BY17" s="15">
        <v>12</v>
      </c>
      <c r="BZ17" s="15">
        <v>37.004247194324648</v>
      </c>
      <c r="CA17" s="15">
        <v>39.507710476381696</v>
      </c>
      <c r="CB17" s="15">
        <v>42.74268769445753</v>
      </c>
      <c r="CC17" s="15">
        <v>47.662645980012094</v>
      </c>
      <c r="CD17" s="15">
        <v>57.381360464281777</v>
      </c>
    </row>
    <row r="18" spans="3:82" x14ac:dyDescent="0.15">
      <c r="C18" s="15">
        <v>13</v>
      </c>
      <c r="E18" s="15">
        <f>求节点(非R武将!$C$6:$C$105,非R武将!E$6:E$105,天数对应非R武将!$BZ18)</f>
        <v>0</v>
      </c>
      <c r="F18" s="15">
        <f>求节点(非R武将!$C$6:$C$105,非R武将!F$6:F$105,天数对应非R武将!$BZ18)</f>
        <v>0</v>
      </c>
      <c r="G18" s="15">
        <f>求节点(非R武将!$C$6:$C$105,非R武将!G$6:G$105,天数对应非R武将!$BZ18)</f>
        <v>0</v>
      </c>
      <c r="H18" s="15">
        <f>求节点(非R武将!$C$6:$C$105,非R武将!H$6:H$105,天数对应非R武将!$BZ18)</f>
        <v>6</v>
      </c>
      <c r="I18" s="15">
        <f>求节点(非R武将!$C$6:$C$105,非R武将!I$6:I$105,天数对应非R武将!$BZ18)</f>
        <v>0</v>
      </c>
      <c r="J18" s="15">
        <f>求节点(非R武将!$C$6:$C$105,非R武将!J$6:J$105,天数对应非R武将!$BZ18)</f>
        <v>0</v>
      </c>
      <c r="K18" s="15">
        <f>求节点(非R武将!$C$6:$C$105,非R武将!K$6:K$105,天数对应非R武将!$BZ18)</f>
        <v>0</v>
      </c>
      <c r="L18" s="15">
        <f>求节点(非R武将!$C$6:$C$105,非R武将!L$6:L$105,天数对应非R武将!$BZ18)</f>
        <v>0</v>
      </c>
      <c r="M18" s="15">
        <f>求节点(非R武将!$C$6:$C$105,非R武将!M$6:M$105,天数对应非R武将!$BZ18)</f>
        <v>0.70166818880849502</v>
      </c>
      <c r="N18" s="15">
        <f>求节点(非R武将!$C$6:$C$105,非R武将!N$6:N$105,天数对应非R武将!$BZ18)</f>
        <v>0</v>
      </c>
      <c r="O18" s="15">
        <f>求节点(非R武将!$C$6:$C$105,非R武将!O$6:O$105,天数对应非R武将!$BZ18)</f>
        <v>0</v>
      </c>
      <c r="P18" s="15">
        <f>求节点(非R武将!$C$6:$C$105,非R武将!P$6:P$105,天数对应非R武将!$BZ18)</f>
        <v>6</v>
      </c>
      <c r="Q18" s="15">
        <f>求节点(非R武将!$C$6:$C$105,非R武将!Q$6:Q$105,天数对应非R武将!$BZ18)</f>
        <v>10</v>
      </c>
      <c r="R18" s="15">
        <f>求节点(非R武将!$C$6:$C$105,非R武将!R$6:R$105,天数对应非R武将!$BZ18)</f>
        <v>22</v>
      </c>
      <c r="S18" s="15">
        <f>求节点(非R武将!$C$6:$C$105,非R武将!S$6:S$105,天数对应非R武将!$BZ18)</f>
        <v>50</v>
      </c>
      <c r="T18" s="15">
        <f>求节点(非R武将!$C$6:$C$105,非R武将!T$6:T$105,天数对应非R武将!$BZ18)</f>
        <v>0</v>
      </c>
      <c r="U18" s="15">
        <f>求节点(非R武将!$C$6:$C$105,非R武将!U$6:U$105,天数对应非R武将!$BZ18)</f>
        <v>0</v>
      </c>
      <c r="V18" s="15">
        <f>求节点(非R武将!$C$6:$C$105,非R武将!V$6:V$105,天数对应非R武将!$BZ18)</f>
        <v>1.5228484403242055</v>
      </c>
      <c r="W18" s="15">
        <f>求节点(非R武将!$C$6:$C$105,非R武将!W$6:W$105,天数对应非R武将!$BZ18)</f>
        <v>1.5228484403242055</v>
      </c>
      <c r="X18" s="15">
        <f>求节点(非R武将!$C$6:$C$105,非R武将!X$6:X$105,天数对应非R武将!$BZ18)</f>
        <v>0</v>
      </c>
      <c r="Y18" s="15">
        <f>求节点(非R武将!$C$6:$C$105,非R武将!Y$6:Y$105,天数对应非R武将!$BZ18)</f>
        <v>0</v>
      </c>
      <c r="Z18" s="15">
        <f>求节点(非R武将!$C$6:$C$105,非R武将!Z$6:Z$105,天数对应非R武将!$BZ18)</f>
        <v>0</v>
      </c>
      <c r="AA18" s="15">
        <f>求节点(非R武将!$C$6:$C$105,非R武将!AA$6:AA$105,天数对应非R武将!$BZ18)</f>
        <v>60</v>
      </c>
      <c r="AB18" s="15">
        <f>求节点(非R武将!$C$6:$C$105,非R武将!AB$6:AB$105,天数对应非R武将!$BZ18)</f>
        <v>76.142422016210276</v>
      </c>
      <c r="AC18" s="15">
        <f>求节点(非R武将!$C$6:$C$105,非R武将!AC$6:AC$105,天数对应非R武将!$BZ18)</f>
        <v>0</v>
      </c>
      <c r="AD18" s="15">
        <f>求节点(非R武将!$C$6:$C$105,非R武将!AD$6:AD$105,天数对应非R武将!$BZ18)</f>
        <v>0</v>
      </c>
      <c r="AE18" s="15">
        <f>求节点(非R武将!$C$6:$C$105,非R武将!AE$6:AE$105,天数对应非R武将!$BZ18)</f>
        <v>0</v>
      </c>
      <c r="AF18" s="15">
        <f>求节点(非R武将!$C$6:$C$105,非R武将!AF$6:AF$105,天数对应非R武将!$BZ18)</f>
        <v>0</v>
      </c>
      <c r="AG18" s="15">
        <f>求节点(非R武将!$C$6:$C$105,非R武将!AG$6:AG$105,天数对应非R武将!$BZ18)</f>
        <v>1.737911125214143</v>
      </c>
      <c r="AH18" s="15">
        <f>求节点(非R武将!$C$6:$C$105,非R武将!AH$6:AH$105,天数对应非R武将!$BZ18)</f>
        <v>0</v>
      </c>
      <c r="AI18" s="15">
        <f>求节点(非R武将!$C$6:$C$105,非R武将!AI$6:AI$105,天数对应非R武将!$BZ18)</f>
        <v>0</v>
      </c>
      <c r="AJ18" s="15">
        <f>求节点(非R武将!$C$6:$C$105,非R武将!AJ$6:AJ$105,天数对应非R武将!$BZ18)</f>
        <v>0</v>
      </c>
      <c r="AK18" s="15">
        <f>求节点(非R武将!$C$6:$C$105,非R武将!AK$6:AK$105,天数对应非R武将!$BZ18)</f>
        <v>0</v>
      </c>
      <c r="AL18" s="15">
        <f>求节点(非R武将!$C$6:$C$105,非R武将!AL$6:AL$105,天数对应非R武将!$BZ18)</f>
        <v>10</v>
      </c>
      <c r="AM18" s="15">
        <f>求节点(非R武将!$C$6:$C$105,非R武将!AM$6:AM$105,天数对应非R武将!$BZ18)</f>
        <v>0</v>
      </c>
      <c r="AN18" s="15">
        <f>求节点(非R武将!$C$6:$C$105,非R武将!AN$6:AN$105,天数对应非R武将!$BZ18)</f>
        <v>0</v>
      </c>
      <c r="AO18" s="15">
        <f>求节点(非R武将!$C$6:$C$105,非R武将!AO$6:AO$105,天数对应非R武将!$BZ18)</f>
        <v>6</v>
      </c>
      <c r="AP18" s="15">
        <f>求节点(非R武将!$C$6:$C$105,非R武将!AP$6:AP$105,天数对应非R武将!$BZ18)</f>
        <v>3.2874885136405596</v>
      </c>
      <c r="AQ18" s="15">
        <f>求节点(非R武将!$C$6:$C$105,非R武将!AQ$6:AQ$105,天数对应非R武将!$BZ18)</f>
        <v>0</v>
      </c>
      <c r="AR18" s="15">
        <f>求节点(非R武将!$C$6:$C$105,非R武将!AR$6:AR$105,天数对应非R武将!$BZ18)</f>
        <v>0</v>
      </c>
      <c r="AS18" s="15">
        <f>求节点(非R武将!$C$6:$C$105,非R武将!AS$6:AS$105,天数对应非R武将!$BZ18)</f>
        <v>0</v>
      </c>
      <c r="AT18" s="15">
        <f>求节点(非R武将!$C$6:$C$105,非R武将!AT$6:AT$105,天数对应非R武将!$BZ18)</f>
        <v>3</v>
      </c>
      <c r="AU18" s="15">
        <f>求节点(非R武将!$C$6:$C$105,非R武将!AU$6:AU$105,天数对应非R武将!$BZ18)</f>
        <v>4.6280256765087584</v>
      </c>
      <c r="AV18" s="15">
        <f>求节点(非R武将!$C$6:$C$105,非R武将!AV$6:AV$105,天数对应非R武将!$BZ18)</f>
        <v>0.70166818880849502</v>
      </c>
      <c r="AW18" s="15">
        <f>求节点(非R武将!$C$6:$C$105,非R武将!AW$6:AW$105,天数对应非R武将!$BZ18)</f>
        <v>0</v>
      </c>
      <c r="AX18" s="15">
        <f>求节点(非R武将!$C$6:$C$105,非R武将!AX$6:AX$105,天数对应非R武将!$BZ18)</f>
        <v>0</v>
      </c>
      <c r="AY18" s="15">
        <f>求节点(非R武将!$C$6:$C$105,非R武将!AY$6:AY$105,天数对应非R武将!$BZ18)</f>
        <v>15</v>
      </c>
      <c r="AZ18" s="15">
        <f>求节点(非R武将!$C$6:$C$105,非R武将!AZ$6:AZ$105,天数对应非R武将!$BZ18)</f>
        <v>30</v>
      </c>
      <c r="BA18" s="15">
        <f>求节点(非R武将!$C$6:$C$105,非R武将!BA$6:BA$105,天数对应非R武将!$BZ18)</f>
        <v>22</v>
      </c>
      <c r="BB18" s="15">
        <f>求节点(非R武将!$C$6:$C$105,非R武将!BB$6:BB$105,天数对应非R武将!$BZ18)</f>
        <v>50</v>
      </c>
      <c r="BC18" s="15">
        <f>求节点(非R武将!$C$6:$C$105,非R武将!BC$6:BC$105,天数对应非R武将!$BZ18)</f>
        <v>0</v>
      </c>
      <c r="BD18" s="15">
        <f>求节点(非R武将!$C$6:$C$105,非R武将!BD$6:BD$105,天数对应非R武将!$BZ18)</f>
        <v>1.5228484403242055</v>
      </c>
      <c r="BE18" s="15">
        <f>求节点(非R武将!$C$6:$C$105,非R武将!BE$6:BE$105,天数对应非R武将!$BZ18)</f>
        <v>1.5228484403242055</v>
      </c>
      <c r="BF18" s="15">
        <f>求节点(非R武将!$C$6:$C$105,非R武将!BF$6:BF$105,天数对应非R武将!$BZ18)</f>
        <v>1.5228484403242055</v>
      </c>
      <c r="BG18" s="15">
        <f>求节点(非R武将!$C$6:$C$105,非R武将!BG$6:BG$105,天数对应非R武将!$BZ18)</f>
        <v>1.5228484403242055</v>
      </c>
      <c r="BH18" s="15">
        <f>求节点(非R武将!$C$6:$C$105,非R武将!BH$6:BH$105,天数对应非R武将!$BZ18)</f>
        <v>10</v>
      </c>
      <c r="BI18" s="15">
        <f>求节点(非R武将!$C$6:$C$105,非R武将!BI$6:BI$105,天数对应非R武将!$BZ18)</f>
        <v>10</v>
      </c>
      <c r="BJ18" s="15">
        <f>求节点(非R武将!$C$6:$C$105,非R武将!BJ$6:BJ$105,天数对应非R武将!$BZ18)</f>
        <v>38.071211008105138</v>
      </c>
      <c r="BK18" s="15">
        <f>求节点(非R武将!$C$6:$C$105,非R武将!BK$6:BK$105,天数对应非R武将!$BZ18)</f>
        <v>38.071211008105138</v>
      </c>
      <c r="BL18" s="15">
        <f>求节点(非R武将!$C$6:$C$105,非R武将!BL$6:BL$105,天数对应非R武将!$BZ18)</f>
        <v>38.071211008105138</v>
      </c>
      <c r="BM18" s="15">
        <f>求节点(非R武将!$C$6:$C$105,非R武将!BM$6:BM$105,天数对应非R武将!$BZ18)</f>
        <v>0</v>
      </c>
      <c r="BN18" s="15">
        <f>求节点(非R武将!$C$6:$C$105,非R武将!BN$6:BN$105,天数对应非R武将!$BZ18)</f>
        <v>0</v>
      </c>
      <c r="BO18" s="15">
        <f>求节点(非R武将!$C$6:$C$105,非R武将!BO$6:BO$105,天数对应非R武将!$BZ18)</f>
        <v>1.737911125214143</v>
      </c>
      <c r="BP18" s="15">
        <f>求节点(非R武将!$C$6:$C$105,非R武将!BP$6:BP$105,天数对应非R武将!$BZ18)</f>
        <v>1.737911125214143</v>
      </c>
      <c r="BQ18" s="15">
        <f>求节点(非R武将!$C$6:$C$105,非R武将!BQ$6:BQ$105,天数对应非R武将!$BZ18)</f>
        <v>1.737911125214143</v>
      </c>
      <c r="BR18" s="15">
        <f>求节点(非R武将!$C$6:$C$105,非R武将!BR$6:BR$105,天数对应非R武将!$BZ18)</f>
        <v>0</v>
      </c>
      <c r="BS18" s="15">
        <f>求节点(非R武将!$C$6:$C$105,非R武将!BS$6:BS$105,天数对应非R武将!$BZ18)</f>
        <v>0</v>
      </c>
      <c r="BT18" s="15">
        <f>求节点(非R武将!$C$6:$C$105,非R武将!BT$6:BT$105,天数对应非R武将!$BZ18)</f>
        <v>2</v>
      </c>
      <c r="BU18" s="15">
        <f>求节点(非R武将!$C$6:$C$105,非R武将!BU$6:BU$105,天数对应非R武将!$BZ18)</f>
        <v>10</v>
      </c>
      <c r="BV18" s="15">
        <f>求节点(非R武将!$C$6:$C$105,非R武将!BV$6:BV$105,天数对应非R武将!$BZ18)</f>
        <v>20</v>
      </c>
      <c r="BY18" s="15">
        <v>13</v>
      </c>
      <c r="BZ18" s="15">
        <v>38.071211008105138</v>
      </c>
      <c r="CA18" s="15">
        <v>40.538783412959503</v>
      </c>
      <c r="CB18" s="15">
        <v>43.86620155065998</v>
      </c>
      <c r="CC18" s="15">
        <v>49.046140941971913</v>
      </c>
      <c r="CD18" s="15">
        <v>58.379142163162605</v>
      </c>
    </row>
    <row r="19" spans="3:82" s="17" customFormat="1" x14ac:dyDescent="0.15">
      <c r="C19" s="17">
        <v>14</v>
      </c>
      <c r="E19" s="17">
        <f>求节点(非R武将!$C$6:$C$105,非R武将!E$6:E$105,天数对应非R武将!$BZ19)</f>
        <v>0</v>
      </c>
      <c r="F19" s="17">
        <f>求节点(非R武将!$C$6:$C$105,非R武将!F$6:F$105,天数对应非R武将!$BZ19)</f>
        <v>0</v>
      </c>
      <c r="G19" s="17">
        <f>求节点(非R武将!$C$6:$C$105,非R武将!G$6:G$105,天数对应非R武将!$BZ19)</f>
        <v>0</v>
      </c>
      <c r="H19" s="17">
        <f>求节点(非R武将!$C$6:$C$105,非R武将!H$6:H$105,天数对应非R武将!$BZ19)</f>
        <v>6</v>
      </c>
      <c r="I19" s="17">
        <f>求节点(非R武将!$C$6:$C$105,非R武将!I$6:I$105,天数对应非R武将!$BZ19)</f>
        <v>0</v>
      </c>
      <c r="J19" s="17">
        <f>求节点(非R武将!$C$6:$C$105,非R武将!J$6:J$105,天数对应非R武将!$BZ19)</f>
        <v>0</v>
      </c>
      <c r="K19" s="17">
        <f>求节点(非R武将!$C$6:$C$105,非R武将!K$6:K$105,天数对应非R武将!$BZ19)</f>
        <v>0</v>
      </c>
      <c r="L19" s="17">
        <f>求节点(非R武将!$C$6:$C$105,非R武将!L$6:L$105,天数对应非R武将!$BZ19)</f>
        <v>0</v>
      </c>
      <c r="M19" s="17">
        <f>求节点(非R武将!$C$6:$C$105,非R武将!M$6:M$105,天数对应非R武将!$BZ19)</f>
        <v>0.77755301875479965</v>
      </c>
      <c r="N19" s="17">
        <f>求节点(非R武将!$C$6:$C$105,非R武将!N$6:N$105,天数对应非R武将!$BZ19)</f>
        <v>0</v>
      </c>
      <c r="O19" s="17">
        <f>求节点(非R武将!$C$6:$C$105,非R武将!O$6:O$105,天数对应非R武将!$BZ19)</f>
        <v>0</v>
      </c>
      <c r="P19" s="17">
        <f>求节点(非R武将!$C$6:$C$105,非R武将!P$6:P$105,天数对应非R武将!$BZ19)</f>
        <v>6</v>
      </c>
      <c r="Q19" s="17">
        <f>求节点(非R武将!$C$6:$C$105,非R武将!Q$6:Q$105,天数对应非R武将!$BZ19)</f>
        <v>10</v>
      </c>
      <c r="R19" s="17">
        <f>求节点(非R武将!$C$6:$C$105,非R武将!R$6:R$105,天数对应非R武将!$BZ19)</f>
        <v>22</v>
      </c>
      <c r="S19" s="17">
        <f>求节点(非R武将!$C$6:$C$105,非R武将!S$6:S$105,天数对应非R武将!$BZ19)</f>
        <v>50</v>
      </c>
      <c r="T19" s="17">
        <f>求节点(非R武将!$C$6:$C$105,非R武将!T$6:T$105,天数对应非R武将!$BZ19)</f>
        <v>0</v>
      </c>
      <c r="U19" s="17">
        <f>求节点(非R武将!$C$6:$C$105,非R武将!U$6:U$105,天数对应非R武将!$BZ19)</f>
        <v>0</v>
      </c>
      <c r="V19" s="17">
        <f>求节点(非R武将!$C$6:$C$105,非R武将!V$6:V$105,天数对应非R武将!$BZ19)</f>
        <v>1.5626681845677177</v>
      </c>
      <c r="W19" s="17">
        <f>求节点(非R武将!$C$6:$C$105,非R武将!W$6:W$105,天数对应非R武将!$BZ19)</f>
        <v>1.5626681845677177</v>
      </c>
      <c r="X19" s="17">
        <f>求节点(非R武将!$C$6:$C$105,非R武将!X$6:X$105,天数对应非R武将!$BZ19)</f>
        <v>0</v>
      </c>
      <c r="Y19" s="17">
        <f>求节点(非R武将!$C$6:$C$105,非R武将!Y$6:Y$105,天数对应非R武将!$BZ19)</f>
        <v>0</v>
      </c>
      <c r="Z19" s="17">
        <f>求节点(非R武将!$C$6:$C$105,非R武将!Z$6:Z$105,天数对应非R武将!$BZ19)</f>
        <v>0</v>
      </c>
      <c r="AA19" s="17">
        <f>求节点(非R武将!$C$6:$C$105,非R武将!AA$6:AA$105,天数对应非R武将!$BZ19)</f>
        <v>60</v>
      </c>
      <c r="AB19" s="17">
        <f>求节点(非R武将!$C$6:$C$105,非R武将!AB$6:AB$105,天数对应非R武将!$BZ19)</f>
        <v>78.133409228385887</v>
      </c>
      <c r="AC19" s="17">
        <f>求节点(非R武将!$C$6:$C$105,非R武将!AC$6:AC$105,天数对应非R武将!$BZ19)</f>
        <v>0</v>
      </c>
      <c r="AD19" s="17">
        <f>求节点(非R武将!$C$6:$C$105,非R武将!AD$6:AD$105,天数对应非R武将!$BZ19)</f>
        <v>0</v>
      </c>
      <c r="AE19" s="17">
        <f>求节点(非R武将!$C$6:$C$105,非R武将!AE$6:AE$105,天数对应非R武将!$BZ19)</f>
        <v>0</v>
      </c>
      <c r="AF19" s="17">
        <f>求节点(非R武将!$C$6:$C$105,非R武将!AF$6:AF$105,天数对应非R武将!$BZ19)</f>
        <v>0</v>
      </c>
      <c r="AG19" s="17">
        <f>求节点(非R武将!$C$6:$C$105,非R武将!AG$6:AG$105,天数对应非R武将!$BZ19)</f>
        <v>1.8731813907395334</v>
      </c>
      <c r="AH19" s="17">
        <f>求节点(非R武将!$C$6:$C$105,非R武将!AH$6:AH$105,天数对应非R武将!$BZ19)</f>
        <v>0</v>
      </c>
      <c r="AI19" s="17">
        <f>求节点(非R武将!$C$6:$C$105,非R武将!AI$6:AI$105,天数对应非R武将!$BZ19)</f>
        <v>0</v>
      </c>
      <c r="AJ19" s="17">
        <f>求节点(非R武将!$C$6:$C$105,非R武将!AJ$6:AJ$105,天数对应非R武将!$BZ19)</f>
        <v>0</v>
      </c>
      <c r="AK19" s="17">
        <f>求节点(非R武将!$C$6:$C$105,非R武将!AK$6:AK$105,天数对应非R武将!$BZ19)</f>
        <v>0</v>
      </c>
      <c r="AL19" s="17">
        <f>求节点(非R武将!$C$6:$C$105,非R武将!AL$6:AL$105,天数对应非R武将!$BZ19)</f>
        <v>11.334092283858865</v>
      </c>
      <c r="AM19" s="17">
        <f>求节点(非R武将!$C$6:$C$105,非R武将!AM$6:AM$105,天数对应非R武将!$BZ19)</f>
        <v>0</v>
      </c>
      <c r="AN19" s="17">
        <f>求节点(非R武将!$C$6:$C$105,非R武将!AN$6:AN$105,天数对应非R武将!$BZ19)</f>
        <v>0</v>
      </c>
      <c r="AO19" s="17">
        <f>求节点(非R武将!$C$6:$C$105,非R武将!AO$6:AO$105,天数对应非R武将!$BZ19)</f>
        <v>6</v>
      </c>
      <c r="AP19" s="17">
        <f>求节点(非R武将!$C$6:$C$105,非R武将!AP$6:AP$105,天数对应非R武将!$BZ19)</f>
        <v>3.6552325395114855</v>
      </c>
      <c r="AQ19" s="17">
        <f>求节点(非R武将!$C$6:$C$105,非R武将!AQ$6:AQ$105,天数对应非R武将!$BZ19)</f>
        <v>0</v>
      </c>
      <c r="AR19" s="17">
        <f>求节点(非R武将!$C$6:$C$105,非R武将!AR$6:AR$105,天数对应非R武将!$BZ19)</f>
        <v>0</v>
      </c>
      <c r="AS19" s="17">
        <f>求节点(非R武将!$C$6:$C$105,非R武将!AS$6:AS$105,天数对应非R武将!$BZ19)</f>
        <v>0</v>
      </c>
      <c r="AT19" s="17">
        <f>求节点(非R武将!$C$6:$C$105,非R武将!AT$6:AT$105,天数对应非R武将!$BZ19)</f>
        <v>3</v>
      </c>
      <c r="AU19" s="17">
        <f>求节点(非R武将!$C$6:$C$105,非R武将!AU$6:AU$105,天数对应非R武将!$BZ19)</f>
        <v>4.7727755888293064</v>
      </c>
      <c r="AV19" s="17">
        <f>求节点(非R武将!$C$6:$C$105,非R武将!AV$6:AV$105,天数对应非R武将!$BZ19)</f>
        <v>0.77755301875479965</v>
      </c>
      <c r="AW19" s="17">
        <f>求节点(非R武将!$C$6:$C$105,非R武将!AW$6:AW$105,天数对应非R武将!$BZ19)</f>
        <v>0</v>
      </c>
      <c r="AX19" s="17">
        <f>求节点(非R武将!$C$6:$C$105,非R武将!AX$6:AX$105,天数对应非R武将!$BZ19)</f>
        <v>0</v>
      </c>
      <c r="AY19" s="17">
        <f>求节点(非R武将!$C$6:$C$105,非R武将!AY$6:AY$105,天数对应非R武将!$BZ19)</f>
        <v>15</v>
      </c>
      <c r="AZ19" s="17">
        <f>求节点(非R武将!$C$6:$C$105,非R武将!AZ$6:AZ$105,天数对应非R武将!$BZ19)</f>
        <v>30</v>
      </c>
      <c r="BA19" s="17">
        <f>求节点(非R武将!$C$6:$C$105,非R武将!BA$6:BA$105,天数对应非R武将!$BZ19)</f>
        <v>22</v>
      </c>
      <c r="BB19" s="17">
        <f>求节点(非R武将!$C$6:$C$105,非R武将!BB$6:BB$105,天数对应非R武将!$BZ19)</f>
        <v>50</v>
      </c>
      <c r="BC19" s="17">
        <f>求节点(非R武将!$C$6:$C$105,非R武将!BC$6:BC$105,天数对应非R武将!$BZ19)</f>
        <v>0</v>
      </c>
      <c r="BD19" s="17">
        <f>求节点(非R武将!$C$6:$C$105,非R武将!BD$6:BD$105,天数对应非R武将!$BZ19)</f>
        <v>1.5626681845677177</v>
      </c>
      <c r="BE19" s="17">
        <f>求节点(非R武将!$C$6:$C$105,非R武将!BE$6:BE$105,天数对应非R武将!$BZ19)</f>
        <v>1.5626681845677177</v>
      </c>
      <c r="BF19" s="17">
        <f>求节点(非R武将!$C$6:$C$105,非R武将!BF$6:BF$105,天数对应非R武将!$BZ19)</f>
        <v>1.5626681845677177</v>
      </c>
      <c r="BG19" s="17">
        <f>求节点(非R武将!$C$6:$C$105,非R武将!BG$6:BG$105,天数对应非R武将!$BZ19)</f>
        <v>1.5626681845677177</v>
      </c>
      <c r="BH19" s="17">
        <f>求节点(非R武将!$C$6:$C$105,非R武将!BH$6:BH$105,天数对应非R武将!$BZ19)</f>
        <v>10</v>
      </c>
      <c r="BI19" s="17">
        <f>求节点(非R武将!$C$6:$C$105,非R武将!BI$6:BI$105,天数对应非R武将!$BZ19)</f>
        <v>10</v>
      </c>
      <c r="BJ19" s="17">
        <f>求节点(非R武将!$C$6:$C$105,非R武将!BJ$6:BJ$105,天数对应非R武将!$BZ19)</f>
        <v>39.066704614192943</v>
      </c>
      <c r="BK19" s="17">
        <f>求节点(非R武将!$C$6:$C$105,非R武将!BK$6:BK$105,天数对应非R武将!$BZ19)</f>
        <v>39.066704614192943</v>
      </c>
      <c r="BL19" s="17">
        <f>求节点(非R武将!$C$6:$C$105,非R武将!BL$6:BL$105,天数对应非R武将!$BZ19)</f>
        <v>39.066704614192943</v>
      </c>
      <c r="BM19" s="17">
        <f>求节点(非R武将!$C$6:$C$105,非R武将!BM$6:BM$105,天数对应非R武将!$BZ19)</f>
        <v>0</v>
      </c>
      <c r="BN19" s="17">
        <f>求节点(非R武将!$C$6:$C$105,非R武将!BN$6:BN$105,天数对应非R武将!$BZ19)</f>
        <v>0</v>
      </c>
      <c r="BO19" s="17">
        <f>求节点(非R武将!$C$6:$C$105,非R武将!BO$6:BO$105,天数对应非R武将!$BZ19)</f>
        <v>1.8731813907395334</v>
      </c>
      <c r="BP19" s="17">
        <f>求节点(非R武将!$C$6:$C$105,非R武将!BP$6:BP$105,天数对应非R武将!$BZ19)</f>
        <v>1.8731813907395334</v>
      </c>
      <c r="BQ19" s="17">
        <f>求节点(非R武将!$C$6:$C$105,非R武将!BQ$6:BQ$105,天数对应非R武将!$BZ19)</f>
        <v>1.8731813907395334</v>
      </c>
      <c r="BR19" s="17">
        <f>求节点(非R武将!$C$6:$C$105,非R武将!BR$6:BR$105,天数对应非R武将!$BZ19)</f>
        <v>0</v>
      </c>
      <c r="BS19" s="17">
        <f>求节点(非R武将!$C$6:$C$105,非R武将!BS$6:BS$105,天数对应非R武将!$BZ19)</f>
        <v>0</v>
      </c>
      <c r="BT19" s="17">
        <f>求节点(非R武将!$C$6:$C$105,非R武将!BT$6:BT$105,天数对应非R武将!$BZ19)</f>
        <v>2.1334092283858865</v>
      </c>
      <c r="BU19" s="17">
        <f>求节点(非R武将!$C$6:$C$105,非R武将!BU$6:BU$105,天数对应非R武将!$BZ19)</f>
        <v>11.334092283858865</v>
      </c>
      <c r="BV19" s="17">
        <f>求节点(非R武将!$C$6:$C$105,非R武将!BV$6:BV$105,天数对应非R武将!$BZ19)</f>
        <v>24.002276851576596</v>
      </c>
      <c r="BY19" s="17">
        <v>14</v>
      </c>
      <c r="BZ19" s="17">
        <v>39.066704614192943</v>
      </c>
      <c r="CA19" s="17">
        <v>41.524552390119503</v>
      </c>
      <c r="CB19" s="17">
        <v>44.969680108948815</v>
      </c>
      <c r="CC19" s="17">
        <v>49.988689418284252</v>
      </c>
      <c r="CD19" s="17">
        <v>59.267701490660706</v>
      </c>
    </row>
    <row r="20" spans="3:82" x14ac:dyDescent="0.15">
      <c r="C20" s="15">
        <v>15</v>
      </c>
      <c r="E20" s="15">
        <f>求节点(非R武将!$C$6:$C$105,非R武将!E$6:E$105,天数对应非R武将!$BZ20)</f>
        <v>0</v>
      </c>
      <c r="F20" s="15">
        <f>求节点(非R武将!$C$6:$C$105,非R武将!F$6:F$105,天数对应非R武将!$BZ20)</f>
        <v>0</v>
      </c>
      <c r="G20" s="15">
        <f>求节点(非R武将!$C$6:$C$105,非R武将!G$6:G$105,天数对应非R武将!$BZ20)</f>
        <v>0</v>
      </c>
      <c r="H20" s="15">
        <f>求节点(非R武将!$C$6:$C$105,非R武将!H$6:H$105,天数对应非R武将!$BZ20)</f>
        <v>6</v>
      </c>
      <c r="I20" s="15">
        <f>求节点(非R武将!$C$6:$C$105,非R武将!I$6:I$105,天数对应非R武将!$BZ20)</f>
        <v>0</v>
      </c>
      <c r="J20" s="15">
        <f>求节点(非R武将!$C$6:$C$105,非R武将!J$6:J$105,天数对应非R武将!$BZ20)</f>
        <v>0</v>
      </c>
      <c r="K20" s="15">
        <f>求节点(非R武将!$C$6:$C$105,非R武将!K$6:K$105,天数对应非R武将!$BZ20)</f>
        <v>0</v>
      </c>
      <c r="L20" s="15">
        <f>求节点(非R武将!$C$6:$C$105,非R武将!L$6:L$105,天数对应非R武将!$BZ20)</f>
        <v>0</v>
      </c>
      <c r="M20" s="15">
        <f>求节点(非R武将!$C$6:$C$105,非R武将!M$6:M$105,天数对应非R武将!$BZ20)</f>
        <v>0.848696581313646</v>
      </c>
      <c r="N20" s="15">
        <f>求节点(非R武将!$C$6:$C$105,非R武将!N$6:N$105,天数对应非R武将!$BZ20)</f>
        <v>0</v>
      </c>
      <c r="O20" s="15">
        <f>求节点(非R武将!$C$6:$C$105,非R武将!O$6:O$105,天数对应非R武将!$BZ20)</f>
        <v>0</v>
      </c>
      <c r="P20" s="15">
        <f>求节点(非R武将!$C$6:$C$105,非R武将!P$6:P$105,天数对应非R武将!$BZ20)</f>
        <v>6</v>
      </c>
      <c r="Q20" s="15">
        <f>求节点(非R武将!$C$6:$C$105,非R武将!Q$6:Q$105,天数对应非R武将!$BZ20)</f>
        <v>10</v>
      </c>
      <c r="R20" s="15">
        <f>求节点(非R武将!$C$6:$C$105,非R武将!R$6:R$105,天数对应非R武将!$BZ20)</f>
        <v>22</v>
      </c>
      <c r="S20" s="15">
        <f>求节点(非R武将!$C$6:$C$105,非R武将!S$6:S$105,天数对应非R武将!$BZ20)</f>
        <v>50</v>
      </c>
      <c r="T20" s="15">
        <f>求节点(非R武将!$C$6:$C$105,非R武将!T$6:T$105,天数对应非R武将!$BZ20)</f>
        <v>0</v>
      </c>
      <c r="U20" s="15">
        <f>求节点(非R武将!$C$6:$C$105,非R武将!U$6:U$105,天数对应非R武将!$BZ20)</f>
        <v>0</v>
      </c>
      <c r="V20" s="15">
        <f>求节点(非R武将!$C$6:$C$105,非R武将!V$6:V$105,天数对应非R武将!$BZ20)</f>
        <v>1.6</v>
      </c>
      <c r="W20" s="15">
        <f>求节点(非R武将!$C$6:$C$105,非R武将!W$6:W$105,天数对应非R武将!$BZ20)</f>
        <v>1.6</v>
      </c>
      <c r="X20" s="15">
        <f>求节点(非R武将!$C$6:$C$105,非R武将!X$6:X$105,天数对应非R武将!$BZ20)</f>
        <v>0</v>
      </c>
      <c r="Y20" s="15">
        <f>求节点(非R武将!$C$6:$C$105,非R武将!Y$6:Y$105,天数对应非R武将!$BZ20)</f>
        <v>0</v>
      </c>
      <c r="Z20" s="15">
        <f>求节点(非R武将!$C$6:$C$105,非R武将!Z$6:Z$105,天数对应非R武将!$BZ20)</f>
        <v>0</v>
      </c>
      <c r="AA20" s="15">
        <f>求节点(非R武将!$C$6:$C$105,非R武将!AA$6:AA$105,天数对应非R武将!$BZ20)</f>
        <v>60</v>
      </c>
      <c r="AB20" s="15">
        <f>求节点(非R武将!$C$6:$C$105,非R武将!AB$6:AB$105,天数对应非R武将!$BZ20)</f>
        <v>80</v>
      </c>
      <c r="AC20" s="15">
        <f>求节点(非R武将!$C$6:$C$105,非R武将!AC$6:AC$105,天数对应非R武将!$BZ20)</f>
        <v>0</v>
      </c>
      <c r="AD20" s="15">
        <f>求节点(非R武将!$C$6:$C$105,非R武将!AD$6:AD$105,天数对应非R武将!$BZ20)</f>
        <v>0</v>
      </c>
      <c r="AE20" s="15">
        <f>求节点(非R武将!$C$6:$C$105,非R武将!AE$6:AE$105,天数对应非R武将!$BZ20)</f>
        <v>0</v>
      </c>
      <c r="AF20" s="15">
        <f>求节点(非R武将!$C$6:$C$105,非R武将!AF$6:AF$105,天数对应非R武将!$BZ20)</f>
        <v>0</v>
      </c>
      <c r="AG20" s="15">
        <f>求节点(非R武将!$C$6:$C$105,非R武将!AG$6:AG$105,天数对应非R武将!$BZ20)</f>
        <v>2</v>
      </c>
      <c r="AH20" s="15">
        <f>求节点(非R武将!$C$6:$C$105,非R武将!AH$6:AH$105,天数对应非R武将!$BZ20)</f>
        <v>0</v>
      </c>
      <c r="AI20" s="15">
        <f>求节点(非R武将!$C$6:$C$105,非R武将!AI$6:AI$105,天数对应非R武将!$BZ20)</f>
        <v>0</v>
      </c>
      <c r="AJ20" s="15">
        <f>求节点(非R武将!$C$6:$C$105,非R武将!AJ$6:AJ$105,天数对应非R武将!$BZ20)</f>
        <v>0</v>
      </c>
      <c r="AK20" s="15">
        <f>求节点(非R武将!$C$6:$C$105,非R武将!AK$6:AK$105,天数对应非R武将!$BZ20)</f>
        <v>0</v>
      </c>
      <c r="AL20" s="15">
        <f>求节点(非R武将!$C$6:$C$105,非R武将!AL$6:AL$105,天数对应非R武将!$BZ20)</f>
        <v>30</v>
      </c>
      <c r="AM20" s="15">
        <f>求节点(非R武将!$C$6:$C$105,非R武将!AM$6:AM$105,天数对应非R武将!$BZ20)</f>
        <v>0</v>
      </c>
      <c r="AN20" s="15">
        <f>求节点(非R武将!$C$6:$C$105,非R武将!AN$6:AN$105,天数对应非R武将!$BZ20)</f>
        <v>0</v>
      </c>
      <c r="AO20" s="15">
        <f>求节点(非R武将!$C$6:$C$105,非R武将!AO$6:AO$105,天数对应非R武将!$BZ20)</f>
        <v>6</v>
      </c>
      <c r="AP20" s="15">
        <f>求节点(非R武将!$C$6:$C$105,非R武将!AP$6:AP$105,天数对应非R武将!$BZ20)</f>
        <v>4</v>
      </c>
      <c r="AQ20" s="15">
        <f>求节点(非R武将!$C$6:$C$105,非R武将!AQ$6:AQ$105,天数对应非R武将!$BZ20)</f>
        <v>0</v>
      </c>
      <c r="AR20" s="15">
        <f>求节点(非R武将!$C$6:$C$105,非R武将!AR$6:AR$105,天数对应非R武将!$BZ20)</f>
        <v>0</v>
      </c>
      <c r="AS20" s="15">
        <f>求节点(非R武将!$C$6:$C$105,非R武将!AS$6:AS$105,天数对应非R武将!$BZ20)</f>
        <v>0</v>
      </c>
      <c r="AT20" s="15">
        <f>求节点(非R武将!$C$6:$C$105,非R武将!AT$6:AT$105,天数对应非R武将!$BZ20)</f>
        <v>3</v>
      </c>
      <c r="AU20" s="15">
        <f>求节点(非R武将!$C$6:$C$105,非R武将!AU$6:AU$105,天数对应非R武将!$BZ20)</f>
        <v>4.9084815586503003</v>
      </c>
      <c r="AV20" s="15">
        <f>求节点(非R武将!$C$6:$C$105,非R武将!AV$6:AV$105,天数对应非R武将!$BZ20)</f>
        <v>0.848696581313646</v>
      </c>
      <c r="AW20" s="15">
        <f>求节点(非R武将!$C$6:$C$105,非R武将!AW$6:AW$105,天数对应非R武将!$BZ20)</f>
        <v>0</v>
      </c>
      <c r="AX20" s="15">
        <f>求节点(非R武将!$C$6:$C$105,非R武将!AX$6:AX$105,天数对应非R武将!$BZ20)</f>
        <v>0</v>
      </c>
      <c r="AY20" s="15">
        <f>求节点(非R武将!$C$6:$C$105,非R武将!AY$6:AY$105,天数对应非R武将!$BZ20)</f>
        <v>15</v>
      </c>
      <c r="AZ20" s="15">
        <f>求节点(非R武将!$C$6:$C$105,非R武将!AZ$6:AZ$105,天数对应非R武将!$BZ20)</f>
        <v>30</v>
      </c>
      <c r="BA20" s="15">
        <f>求节点(非R武将!$C$6:$C$105,非R武将!BA$6:BA$105,天数对应非R武将!$BZ20)</f>
        <v>22</v>
      </c>
      <c r="BB20" s="15">
        <f>求节点(非R武将!$C$6:$C$105,非R武将!BB$6:BB$105,天数对应非R武将!$BZ20)</f>
        <v>50</v>
      </c>
      <c r="BC20" s="15">
        <f>求节点(非R武将!$C$6:$C$105,非R武将!BC$6:BC$105,天数对应非R武将!$BZ20)</f>
        <v>0</v>
      </c>
      <c r="BD20" s="15">
        <f>求节点(非R武将!$C$6:$C$105,非R武将!BD$6:BD$105,天数对应非R武将!$BZ20)</f>
        <v>1.6</v>
      </c>
      <c r="BE20" s="15">
        <f>求节点(非R武将!$C$6:$C$105,非R武将!BE$6:BE$105,天数对应非R武将!$BZ20)</f>
        <v>1.6</v>
      </c>
      <c r="BF20" s="15">
        <f>求节点(非R武将!$C$6:$C$105,非R武将!BF$6:BF$105,天数对应非R武将!$BZ20)</f>
        <v>1.6</v>
      </c>
      <c r="BG20" s="15">
        <f>求节点(非R武将!$C$6:$C$105,非R武将!BG$6:BG$105,天数对应非R武将!$BZ20)</f>
        <v>1.6</v>
      </c>
      <c r="BH20" s="15">
        <f>求节点(非R武将!$C$6:$C$105,非R武将!BH$6:BH$105,天数对应非R武将!$BZ20)</f>
        <v>10</v>
      </c>
      <c r="BI20" s="15">
        <f>求节点(非R武将!$C$6:$C$105,非R武将!BI$6:BI$105,天数对应非R武将!$BZ20)</f>
        <v>10</v>
      </c>
      <c r="BJ20" s="15">
        <f>求节点(非R武将!$C$6:$C$105,非R武将!BJ$6:BJ$105,天数对应非R武将!$BZ20)</f>
        <v>40</v>
      </c>
      <c r="BK20" s="15">
        <f>求节点(非R武将!$C$6:$C$105,非R武将!BK$6:BK$105,天数对应非R武将!$BZ20)</f>
        <v>40</v>
      </c>
      <c r="BL20" s="15">
        <f>求节点(非R武将!$C$6:$C$105,非R武将!BL$6:BL$105,天数对应非R武将!$BZ20)</f>
        <v>40</v>
      </c>
      <c r="BM20" s="15">
        <f>求节点(非R武将!$C$6:$C$105,非R武将!BM$6:BM$105,天数对应非R武将!$BZ20)</f>
        <v>0</v>
      </c>
      <c r="BN20" s="15">
        <f>求节点(非R武将!$C$6:$C$105,非R武将!BN$6:BN$105,天数对应非R武将!$BZ20)</f>
        <v>0</v>
      </c>
      <c r="BO20" s="15">
        <f>求节点(非R武将!$C$6:$C$105,非R武将!BO$6:BO$105,天数对应非R武将!$BZ20)</f>
        <v>2</v>
      </c>
      <c r="BP20" s="15">
        <f>求节点(非R武将!$C$6:$C$105,非R武将!BP$6:BP$105,天数对应非R武将!$BZ20)</f>
        <v>2</v>
      </c>
      <c r="BQ20" s="15">
        <f>求节点(非R武将!$C$6:$C$105,非R武将!BQ$6:BQ$105,天数对应非R武将!$BZ20)</f>
        <v>2</v>
      </c>
      <c r="BR20" s="15">
        <f>求节点(非R武将!$C$6:$C$105,非R武将!BR$6:BR$105,天数对应非R武将!$BZ20)</f>
        <v>0</v>
      </c>
      <c r="BS20" s="15">
        <f>求节点(非R武将!$C$6:$C$105,非R武将!BS$6:BS$105,天数对应非R武将!$BZ20)</f>
        <v>0</v>
      </c>
      <c r="BT20" s="15">
        <f>求节点(非R武将!$C$6:$C$105,非R武将!BT$6:BT$105,天数对应非R武将!$BZ20)</f>
        <v>4</v>
      </c>
      <c r="BU20" s="15">
        <f>求节点(非R武将!$C$6:$C$105,非R武将!BU$6:BU$105,天数对应非R武将!$BZ20)</f>
        <v>30</v>
      </c>
      <c r="BV20" s="15">
        <f>求节点(非R武将!$C$6:$C$105,非R武将!BV$6:BV$105,天数对应非R武将!$BZ20)</f>
        <v>80</v>
      </c>
      <c r="BY20" s="15">
        <v>15</v>
      </c>
      <c r="BZ20" s="15">
        <v>40</v>
      </c>
      <c r="CA20" s="15">
        <v>42.447751285658811</v>
      </c>
      <c r="CB20" s="15">
        <v>45.795080275895465</v>
      </c>
      <c r="CC20" s="15">
        <v>50.729447110721161</v>
      </c>
      <c r="CD20" s="15">
        <v>60.148240139639277</v>
      </c>
    </row>
    <row r="21" spans="3:82" x14ac:dyDescent="0.15">
      <c r="C21" s="15">
        <v>16</v>
      </c>
      <c r="E21" s="15">
        <f>求节点(非R武将!$C$6:$C$105,非R武将!E$6:E$105,天数对应非R武将!$BZ21)</f>
        <v>0</v>
      </c>
      <c r="F21" s="15">
        <f>求节点(非R武将!$C$6:$C$105,非R武将!F$6:F$105,天数对应非R武将!$BZ21)</f>
        <v>0</v>
      </c>
      <c r="G21" s="15">
        <f>求节点(非R武将!$C$6:$C$105,非R武将!G$6:G$105,天数对应非R武将!$BZ21)</f>
        <v>0</v>
      </c>
      <c r="H21" s="15">
        <f>求节点(非R武将!$C$6:$C$105,非R武将!H$6:H$105,天数对应非R武将!$BZ21)</f>
        <v>6</v>
      </c>
      <c r="I21" s="15">
        <f>求节点(非R武将!$C$6:$C$105,非R武将!I$6:I$105,天数对应非R武将!$BZ21)</f>
        <v>0</v>
      </c>
      <c r="J21" s="15">
        <f>求节点(非R武将!$C$6:$C$105,非R武将!J$6:J$105,天数对应非R武将!$BZ21)</f>
        <v>0</v>
      </c>
      <c r="K21" s="15">
        <f>求节点(非R武将!$C$6:$C$105,非R武将!K$6:K$105,天数对应非R武将!$BZ21)</f>
        <v>0</v>
      </c>
      <c r="L21" s="15">
        <f>求节点(非R武将!$C$6:$C$105,非R武将!L$6:L$105,天数对应非R武将!$BZ21)</f>
        <v>0</v>
      </c>
      <c r="M21" s="15">
        <f>求节点(非R武将!$C$6:$C$105,非R武将!M$6:M$105,天数对应非R武将!$BZ21)</f>
        <v>0.93833289983924772</v>
      </c>
      <c r="N21" s="15">
        <f>求节点(非R武将!$C$6:$C$105,非R武将!N$6:N$105,天数对应非R武将!$BZ21)</f>
        <v>0</v>
      </c>
      <c r="O21" s="15">
        <f>求节点(非R武将!$C$6:$C$105,非R武将!O$6:O$105,天数对应非R武将!$BZ21)</f>
        <v>0</v>
      </c>
      <c r="P21" s="15">
        <f>求节点(非R武将!$C$6:$C$105,非R武将!P$6:P$105,天数对应非R武将!$BZ21)</f>
        <v>6</v>
      </c>
      <c r="Q21" s="15">
        <f>求节点(非R武将!$C$6:$C$105,非R武将!Q$6:Q$105,天数对应非R武将!$BZ21)</f>
        <v>10</v>
      </c>
      <c r="R21" s="15">
        <f>求节点(非R武将!$C$6:$C$105,非R武将!R$6:R$105,天数对应非R武将!$BZ21)</f>
        <v>22</v>
      </c>
      <c r="S21" s="15">
        <f>求节点(非R武将!$C$6:$C$105,非R武将!S$6:S$105,天数对应非R武将!$BZ21)</f>
        <v>50</v>
      </c>
      <c r="T21" s="15">
        <f>求节点(非R武将!$C$6:$C$105,非R武将!T$6:T$105,天数对应非R武将!$BZ21)</f>
        <v>0</v>
      </c>
      <c r="U21" s="15">
        <f>求节点(非R武将!$C$6:$C$105,非R武将!U$6:U$105,天数对应非R武将!$BZ21)</f>
        <v>0</v>
      </c>
      <c r="V21" s="15">
        <f>求节点(非R武将!$C$6:$C$105,非R武将!V$6:V$105,天数对应非R武将!$BZ21)</f>
        <v>1.6348318154322827</v>
      </c>
      <c r="W21" s="15">
        <f>求节点(非R武将!$C$6:$C$105,非R武将!W$6:W$105,天数对应非R武将!$BZ21)</f>
        <v>1.6348318154322827</v>
      </c>
      <c r="X21" s="15">
        <f>求节点(非R武将!$C$6:$C$105,非R武将!X$6:X$105,天数对应非R武将!$BZ21)</f>
        <v>0</v>
      </c>
      <c r="Y21" s="15">
        <f>求节点(非R武将!$C$6:$C$105,非R武将!Y$6:Y$105,天数对应非R武将!$BZ21)</f>
        <v>0</v>
      </c>
      <c r="Z21" s="15">
        <f>求节点(非R武将!$C$6:$C$105,非R武将!Z$6:Z$105,天数对应非R武将!$BZ21)</f>
        <v>0</v>
      </c>
      <c r="AA21" s="15">
        <f>求节点(非R武将!$C$6:$C$105,非R武将!AA$6:AA$105,天数对应非R武将!$BZ21)</f>
        <v>60</v>
      </c>
      <c r="AB21" s="15">
        <f>求节点(非R武将!$C$6:$C$105,非R武将!AB$6:AB$105,天数对应非R武将!$BZ21)</f>
        <v>80</v>
      </c>
      <c r="AC21" s="15">
        <f>求节点(非R武将!$C$6:$C$105,非R武将!AC$6:AC$105,天数对应非R武将!$BZ21)</f>
        <v>0</v>
      </c>
      <c r="AD21" s="15">
        <f>求节点(非R武将!$C$6:$C$105,非R武将!AD$6:AD$105,天数对应非R武将!$BZ21)</f>
        <v>0</v>
      </c>
      <c r="AE21" s="15">
        <f>求节点(非R武将!$C$6:$C$105,非R武将!AE$6:AE$105,天数对应非R武将!$BZ21)</f>
        <v>0</v>
      </c>
      <c r="AF21" s="15">
        <f>求节点(非R武将!$C$6:$C$105,非R武将!AF$6:AF$105,天数对应非R武将!$BZ21)</f>
        <v>0</v>
      </c>
      <c r="AG21" s="15">
        <f>求节点(非R武将!$C$6:$C$105,非R武将!AG$6:AG$105,天数对应非R武将!$BZ21)</f>
        <v>2</v>
      </c>
      <c r="AH21" s="15">
        <f>求节点(非R武将!$C$6:$C$105,非R武将!AH$6:AH$105,天数对应非R武将!$BZ21)</f>
        <v>0</v>
      </c>
      <c r="AI21" s="15">
        <f>求节点(非R武将!$C$6:$C$105,非R武将!AI$6:AI$105,天数对应非R武将!$BZ21)</f>
        <v>0</v>
      </c>
      <c r="AJ21" s="15">
        <f>求节点(非R武将!$C$6:$C$105,非R武将!AJ$6:AJ$105,天数对应非R武将!$BZ21)</f>
        <v>0</v>
      </c>
      <c r="AK21" s="15">
        <f>求节点(非R武将!$C$6:$C$105,非R武将!AK$6:AK$105,天数对应非R武将!$BZ21)</f>
        <v>0</v>
      </c>
      <c r="AL21" s="15">
        <f>求节点(非R武将!$C$6:$C$105,非R武将!AL$6:AL$105,天数对应非R武将!$BZ21)</f>
        <v>30</v>
      </c>
      <c r="AM21" s="15">
        <f>求节点(非R武将!$C$6:$C$105,非R武将!AM$6:AM$105,天数对应非R武将!$BZ21)</f>
        <v>0</v>
      </c>
      <c r="AN21" s="15">
        <f>求节点(非R武将!$C$6:$C$105,非R武将!AN$6:AN$105,天数对应非R武将!$BZ21)</f>
        <v>0</v>
      </c>
      <c r="AO21" s="15">
        <f>求节点(非R武将!$C$6:$C$105,非R武将!AO$6:AO$105,天数对应非R武将!$BZ21)</f>
        <v>6</v>
      </c>
      <c r="AP21" s="15">
        <f>求节点(非R武将!$C$6:$C$105,非R武将!AP$6:AP$105,天数对应非R武将!$BZ21)</f>
        <v>4.4442049167922715</v>
      </c>
      <c r="AQ21" s="15">
        <f>求节点(非R武将!$C$6:$C$105,非R武将!AQ$6:AQ$105,天数对应非R武将!$BZ21)</f>
        <v>0</v>
      </c>
      <c r="AR21" s="15">
        <f>求节点(非R武将!$C$6:$C$105,非R武将!AR$6:AR$105,天数对应非R武将!$BZ21)</f>
        <v>0</v>
      </c>
      <c r="AS21" s="15">
        <f>求节点(非R武将!$C$6:$C$105,非R武将!AS$6:AS$105,天数对应非R武将!$BZ21)</f>
        <v>0</v>
      </c>
      <c r="AT21" s="15">
        <f>求节点(非R武将!$C$6:$C$105,非R武将!AT$6:AT$105,天数对应非R武将!$BZ21)</f>
        <v>3</v>
      </c>
      <c r="AU21" s="15">
        <f>求节点(非R武将!$C$6:$C$105,非R武将!AU$6:AU$105,天数对应非R武将!$BZ21)</f>
        <v>5.0804067699192528</v>
      </c>
      <c r="AV21" s="15">
        <f>求节点(非R武将!$C$6:$C$105,非R武将!AV$6:AV$105,天数对应非R武将!$BZ21)</f>
        <v>0.93833289983924772</v>
      </c>
      <c r="AW21" s="15">
        <f>求节点(非R武将!$C$6:$C$105,非R武将!AW$6:AW$105,天数对应非R武将!$BZ21)</f>
        <v>0</v>
      </c>
      <c r="AX21" s="15">
        <f>求节点(非R武将!$C$6:$C$105,非R武将!AX$6:AX$105,天数对应非R武将!$BZ21)</f>
        <v>0</v>
      </c>
      <c r="AY21" s="15">
        <f>求节点(非R武将!$C$6:$C$105,非R武将!AY$6:AY$105,天数对应非R武将!$BZ21)</f>
        <v>15</v>
      </c>
      <c r="AZ21" s="15">
        <f>求节点(非R武将!$C$6:$C$105,非R武将!AZ$6:AZ$105,天数对应非R武将!$BZ21)</f>
        <v>34.353976929035319</v>
      </c>
      <c r="BA21" s="15">
        <f>求节点(非R武将!$C$6:$C$105,非R武将!BA$6:BA$105,天数对应非R武将!$BZ21)</f>
        <v>22</v>
      </c>
      <c r="BB21" s="15">
        <f>求节点(非R武将!$C$6:$C$105,非R武将!BB$6:BB$105,天数对应非R武将!$BZ21)</f>
        <v>50</v>
      </c>
      <c r="BC21" s="15">
        <f>求节点(非R武将!$C$6:$C$105,非R武将!BC$6:BC$105,天数对应非R武将!$BZ21)</f>
        <v>0</v>
      </c>
      <c r="BD21" s="15">
        <f>求节点(非R武将!$C$6:$C$105,非R武将!BD$6:BD$105,天数对应非R武将!$BZ21)</f>
        <v>1.6348318154322827</v>
      </c>
      <c r="BE21" s="15">
        <f>求节点(非R武将!$C$6:$C$105,非R武将!BE$6:BE$105,天数对应非R武将!$BZ21)</f>
        <v>1.6348318154322827</v>
      </c>
      <c r="BF21" s="15">
        <f>求节点(非R武将!$C$6:$C$105,非R武将!BF$6:BF$105,天数对应非R武将!$BZ21)</f>
        <v>1.6348318154322827</v>
      </c>
      <c r="BG21" s="15">
        <f>求节点(非R武将!$C$6:$C$105,非R武将!BG$6:BG$105,天数对应非R武将!$BZ21)</f>
        <v>1.6348318154322827</v>
      </c>
      <c r="BH21" s="15">
        <f>求节点(非R武将!$C$6:$C$105,非R武将!BH$6:BH$105,天数对应非R武将!$BZ21)</f>
        <v>10</v>
      </c>
      <c r="BI21" s="15">
        <f>求节点(非R武将!$C$6:$C$105,非R武将!BI$6:BI$105,天数对应非R武将!$BZ21)</f>
        <v>10</v>
      </c>
      <c r="BJ21" s="15">
        <f>求节点(非R武将!$C$6:$C$105,非R武将!BJ$6:BJ$105,天数对应非R武将!$BZ21)</f>
        <v>40.870795385807064</v>
      </c>
      <c r="BK21" s="15">
        <f>求节点(非R武将!$C$6:$C$105,非R武将!BK$6:BK$105,天数对应非R武将!$BZ21)</f>
        <v>40.870795385807064</v>
      </c>
      <c r="BL21" s="15">
        <f>求节点(非R武将!$C$6:$C$105,非R武将!BL$6:BL$105,天数对应非R武将!$BZ21)</f>
        <v>40.870795385807064</v>
      </c>
      <c r="BM21" s="15">
        <f>求节点(非R武将!$C$6:$C$105,非R武将!BM$6:BM$105,天数对应非R武将!$BZ21)</f>
        <v>0</v>
      </c>
      <c r="BN21" s="15">
        <f>求节点(非R武将!$C$6:$C$105,非R武将!BN$6:BN$105,天数对应非R武将!$BZ21)</f>
        <v>0</v>
      </c>
      <c r="BO21" s="15">
        <f>求节点(非R武将!$C$6:$C$105,非R武将!BO$6:BO$105,天数对应非R武将!$BZ21)</f>
        <v>2</v>
      </c>
      <c r="BP21" s="15">
        <f>求节点(非R武将!$C$6:$C$105,非R武将!BP$6:BP$105,天数对应非R武将!$BZ21)</f>
        <v>2</v>
      </c>
      <c r="BQ21" s="15">
        <f>求节点(非R武将!$C$6:$C$105,非R武将!BQ$6:BQ$105,天数对应非R武将!$BZ21)</f>
        <v>2</v>
      </c>
      <c r="BR21" s="15">
        <f>求节点(非R武将!$C$6:$C$105,非R武将!BR$6:BR$105,天数对应非R武将!$BZ21)</f>
        <v>0</v>
      </c>
      <c r="BS21" s="15">
        <f>求节点(非R武将!$C$6:$C$105,非R武将!BS$6:BS$105,天数对应非R武将!$BZ21)</f>
        <v>0</v>
      </c>
      <c r="BT21" s="15">
        <f>求节点(非R武将!$C$6:$C$105,非R武将!BT$6:BT$105,天数对应非R武将!$BZ21)</f>
        <v>4</v>
      </c>
      <c r="BU21" s="15">
        <f>求节点(非R武将!$C$6:$C$105,非R武将!BU$6:BU$105,天数对应非R武将!$BZ21)</f>
        <v>30</v>
      </c>
      <c r="BV21" s="15">
        <f>求节点(非R武将!$C$6:$C$105,非R武将!BV$6:BV$105,天数对应非R武将!$BZ21)</f>
        <v>80</v>
      </c>
      <c r="BY21" s="15">
        <v>16</v>
      </c>
      <c r="BZ21" s="15">
        <v>40.870795385807064</v>
      </c>
      <c r="CA21" s="15">
        <v>43.327184003333819</v>
      </c>
      <c r="CB21" s="15">
        <v>46.575718033803597</v>
      </c>
      <c r="CC21" s="15">
        <v>51.605322735031436</v>
      </c>
      <c r="CD21" s="15">
        <v>61.311615994233762</v>
      </c>
    </row>
    <row r="22" spans="3:82" x14ac:dyDescent="0.15">
      <c r="C22" s="15">
        <v>17</v>
      </c>
      <c r="E22" s="15">
        <f>求节点(非R武将!$C$6:$C$105,非R武将!E$6:E$105,天数对应非R武将!$BZ22)</f>
        <v>0</v>
      </c>
      <c r="F22" s="15">
        <f>求节点(非R武将!$C$6:$C$105,非R武将!F$6:F$105,天数对应非R武将!$BZ22)</f>
        <v>0</v>
      </c>
      <c r="G22" s="15">
        <f>求节点(非R武将!$C$6:$C$105,非R武将!G$6:G$105,天数对应非R武将!$BZ22)</f>
        <v>0</v>
      </c>
      <c r="H22" s="15">
        <f>求节点(非R武将!$C$6:$C$105,非R武将!H$6:H$105,天数对应非R武将!$BZ22)</f>
        <v>6</v>
      </c>
      <c r="I22" s="15">
        <f>求节点(非R武将!$C$6:$C$105,非R武将!I$6:I$105,天数对应非R武将!$BZ22)</f>
        <v>0</v>
      </c>
      <c r="J22" s="15">
        <f>求节点(非R武将!$C$6:$C$105,非R武将!J$6:J$105,天数对应非R武将!$BZ22)</f>
        <v>0</v>
      </c>
      <c r="K22" s="15">
        <f>求节点(非R武将!$C$6:$C$105,非R武将!K$6:K$105,天数对应非R武将!$BZ22)</f>
        <v>0</v>
      </c>
      <c r="L22" s="15">
        <f>求节点(非R武将!$C$6:$C$105,非R武将!L$6:L$105,天数对应非R武将!$BZ22)</f>
        <v>0</v>
      </c>
      <c r="M22" s="15">
        <f>求节点(非R武将!$C$6:$C$105,非R武将!M$6:M$105,天数对应非R武将!$BZ22)</f>
        <v>1.0228571917346243</v>
      </c>
      <c r="N22" s="15">
        <f>求节点(非R武将!$C$6:$C$105,非R武将!N$6:N$105,天数对应非R武将!$BZ22)</f>
        <v>0</v>
      </c>
      <c r="O22" s="15">
        <f>求节点(非R武将!$C$6:$C$105,非R武将!O$6:O$105,天数对应非R武将!$BZ22)</f>
        <v>0</v>
      </c>
      <c r="P22" s="15">
        <f>求节点(非R武将!$C$6:$C$105,非R武将!P$6:P$105,天数对应非R武将!$BZ22)</f>
        <v>6</v>
      </c>
      <c r="Q22" s="15">
        <f>求节点(非R武将!$C$6:$C$105,非R武将!Q$6:Q$105,天数对应非R武将!$BZ22)</f>
        <v>10</v>
      </c>
      <c r="R22" s="15">
        <f>求节点(非R武将!$C$6:$C$105,非R武将!R$6:R$105,天数对应非R武将!$BZ22)</f>
        <v>26.843500592946526</v>
      </c>
      <c r="S22" s="15">
        <f>求节点(非R武将!$C$6:$C$105,非R武将!S$6:S$105,天数对应非R武将!$BZ22)</f>
        <v>50</v>
      </c>
      <c r="T22" s="15">
        <f>求节点(非R武将!$C$6:$C$105,非R武将!T$6:T$105,天数对应非R武将!$BZ22)</f>
        <v>0</v>
      </c>
      <c r="U22" s="15">
        <f>求节点(非R武将!$C$6:$C$105,非R武将!U$6:U$105,天数对应非R武将!$BZ22)</f>
        <v>0</v>
      </c>
      <c r="V22" s="15">
        <f>求节点(非R武将!$C$6:$C$105,非R武将!V$6:V$105,天数对应非R武将!$BZ22)</f>
        <v>1.667677146245409</v>
      </c>
      <c r="W22" s="15">
        <f>求节点(非R武将!$C$6:$C$105,非R武将!W$6:W$105,天数对应非R武将!$BZ22)</f>
        <v>1.667677146245409</v>
      </c>
      <c r="X22" s="15">
        <f>求节点(非R武将!$C$6:$C$105,非R武将!X$6:X$105,天数对应非R武将!$BZ22)</f>
        <v>0</v>
      </c>
      <c r="Y22" s="15">
        <f>求节点(非R武将!$C$6:$C$105,非R武将!Y$6:Y$105,天数对应非R武将!$BZ22)</f>
        <v>0</v>
      </c>
      <c r="Z22" s="15">
        <f>求节点(非R武将!$C$6:$C$105,非R武将!Z$6:Z$105,天数对应非R武将!$BZ22)</f>
        <v>0</v>
      </c>
      <c r="AA22" s="15">
        <f>求节点(非R武将!$C$6:$C$105,非R武将!AA$6:AA$105,天数对应非R武将!$BZ22)</f>
        <v>60</v>
      </c>
      <c r="AB22" s="15">
        <f>求节点(非R武将!$C$6:$C$105,非R武将!AB$6:AB$105,天数对应非R武将!$BZ22)</f>
        <v>80</v>
      </c>
      <c r="AC22" s="15">
        <f>求节点(非R武将!$C$6:$C$105,非R武将!AC$6:AC$105,天数对应非R武将!$BZ22)</f>
        <v>0</v>
      </c>
      <c r="AD22" s="15">
        <f>求节点(非R武将!$C$6:$C$105,非R武将!AD$6:AD$105,天数对应非R武将!$BZ22)</f>
        <v>0</v>
      </c>
      <c r="AE22" s="15">
        <f>求节点(非R武将!$C$6:$C$105,非R武将!AE$6:AE$105,天数对应非R武将!$BZ22)</f>
        <v>0</v>
      </c>
      <c r="AF22" s="15">
        <f>求节点(非R武将!$C$6:$C$105,非R武将!AF$6:AF$105,天数对应非R武将!$BZ22)</f>
        <v>0</v>
      </c>
      <c r="AG22" s="15">
        <f>求节点(非R武将!$C$6:$C$105,非R武将!AG$6:AG$105,天数对应非R武将!$BZ22)</f>
        <v>2</v>
      </c>
      <c r="AH22" s="15">
        <f>求节点(非R武将!$C$6:$C$105,非R武将!AH$6:AH$105,天数对应非R武将!$BZ22)</f>
        <v>0</v>
      </c>
      <c r="AI22" s="15">
        <f>求节点(非R武将!$C$6:$C$105,非R武将!AI$6:AI$105,天数对应非R武将!$BZ22)</f>
        <v>0</v>
      </c>
      <c r="AJ22" s="15">
        <f>求节点(非R武将!$C$6:$C$105,非R武将!AJ$6:AJ$105,天数对应非R武将!$BZ22)</f>
        <v>0</v>
      </c>
      <c r="AK22" s="15">
        <f>求节点(非R武将!$C$6:$C$105,非R武将!AK$6:AK$105,天数对应非R武将!$BZ22)</f>
        <v>0</v>
      </c>
      <c r="AL22" s="15">
        <f>求节点(非R武将!$C$6:$C$105,非R武将!AL$6:AL$105,天数对应非R武将!$BZ22)</f>
        <v>30</v>
      </c>
      <c r="AM22" s="15">
        <f>求节点(非R武将!$C$6:$C$105,非R武将!AM$6:AM$105,天数对应非R武将!$BZ22)</f>
        <v>0</v>
      </c>
      <c r="AN22" s="15">
        <f>求节点(非R武将!$C$6:$C$105,非R武将!AN$6:AN$105,天数对应非R武将!$BZ22)</f>
        <v>0</v>
      </c>
      <c r="AO22" s="15">
        <f>求节点(非R武将!$C$6:$C$105,非R武将!AO$6:AO$105,天数对应非R武将!$BZ22)</f>
        <v>6</v>
      </c>
      <c r="AP22" s="15">
        <f>求节点(非R武将!$C$6:$C$105,非R武将!AP$6:AP$105,天数对应非R武将!$BZ22)</f>
        <v>4.8630764932458233</v>
      </c>
      <c r="AQ22" s="15">
        <f>求节点(非R武将!$C$6:$C$105,非R武将!AQ$6:AQ$105,天数对应非R武将!$BZ22)</f>
        <v>0</v>
      </c>
      <c r="AR22" s="15">
        <f>求节点(非R武将!$C$6:$C$105,非R武将!AR$6:AR$105,天数对应非R武将!$BZ22)</f>
        <v>0</v>
      </c>
      <c r="AS22" s="15">
        <f>求节点(非R武将!$C$6:$C$105,非R武将!AS$6:AS$105,天数对应非R武将!$BZ22)</f>
        <v>0</v>
      </c>
      <c r="AT22" s="15">
        <f>求节点(非R武将!$C$6:$C$105,非R武将!AT$6:AT$105,天数对应非R武将!$BZ22)</f>
        <v>3</v>
      </c>
      <c r="AU22" s="15">
        <f>求节点(非R武将!$C$6:$C$105,非R武将!AU$6:AU$105,天数对应非R武将!$BZ22)</f>
        <v>5.2425269571435953</v>
      </c>
      <c r="AV22" s="15">
        <f>求节点(非R武将!$C$6:$C$105,非R武将!AV$6:AV$105,天数对应非R武将!$BZ22)</f>
        <v>1.0228571917346243</v>
      </c>
      <c r="AW22" s="15">
        <f>求节点(非R武将!$C$6:$C$105,非R武将!AW$6:AW$105,天数对应非R武将!$BZ22)</f>
        <v>0</v>
      </c>
      <c r="AX22" s="15">
        <f>求节点(非R武将!$C$6:$C$105,非R武将!AX$6:AX$105,天数对应非R武将!$BZ22)</f>
        <v>0</v>
      </c>
      <c r="AY22" s="15">
        <f>求节点(非R武将!$C$6:$C$105,非R武将!AY$6:AY$105,天数对应非R武将!$BZ22)</f>
        <v>15</v>
      </c>
      <c r="AZ22" s="15">
        <f>求节点(非R武将!$C$6:$C$105,非R武将!AZ$6:AZ$105,天数对应非R武将!$BZ22)</f>
        <v>35</v>
      </c>
      <c r="BA22" s="15">
        <f>求节点(非R武将!$C$6:$C$105,非R武将!BA$6:BA$105,天数对应非R武将!$BZ22)</f>
        <v>26.843500592946526</v>
      </c>
      <c r="BB22" s="15">
        <f>求节点(非R武将!$C$6:$C$105,非R武将!BB$6:BB$105,天数对应非R武将!$BZ22)</f>
        <v>50</v>
      </c>
      <c r="BC22" s="15">
        <f>求节点(非R武将!$C$6:$C$105,非R武将!BC$6:BC$105,天数对应非R武将!$BZ22)</f>
        <v>0</v>
      </c>
      <c r="BD22" s="15">
        <f>求节点(非R武将!$C$6:$C$105,非R武将!BD$6:BD$105,天数对应非R武将!$BZ22)</f>
        <v>1.667677146245409</v>
      </c>
      <c r="BE22" s="15">
        <f>求节点(非R武将!$C$6:$C$105,非R武将!BE$6:BE$105,天数对应非R武将!$BZ22)</f>
        <v>1.667677146245409</v>
      </c>
      <c r="BF22" s="15">
        <f>求节点(非R武将!$C$6:$C$105,非R武将!BF$6:BF$105,天数对应非R武将!$BZ22)</f>
        <v>1.667677146245409</v>
      </c>
      <c r="BG22" s="15">
        <f>求节点(非R武将!$C$6:$C$105,非R武将!BG$6:BG$105,天数对应非R武将!$BZ22)</f>
        <v>1.667677146245409</v>
      </c>
      <c r="BH22" s="15">
        <f>求节点(非R武将!$C$6:$C$105,非R武将!BH$6:BH$105,天数对应非R武将!$BZ22)</f>
        <v>10</v>
      </c>
      <c r="BI22" s="15">
        <f>求节点(非R武将!$C$6:$C$105,非R武将!BI$6:BI$105,天数对应非R武将!$BZ22)</f>
        <v>10</v>
      </c>
      <c r="BJ22" s="15">
        <f>求节点(非R武将!$C$6:$C$105,非R武将!BJ$6:BJ$105,天数对应非R武将!$BZ22)</f>
        <v>41.691928656135218</v>
      </c>
      <c r="BK22" s="15">
        <f>求节点(非R武将!$C$6:$C$105,非R武将!BK$6:BK$105,天数对应非R武将!$BZ22)</f>
        <v>41.691928656135218</v>
      </c>
      <c r="BL22" s="15">
        <f>求节点(非R武将!$C$6:$C$105,非R武将!BL$6:BL$105,天数对应非R武将!$BZ22)</f>
        <v>41.691928656135218</v>
      </c>
      <c r="BM22" s="15">
        <f>求节点(非R武将!$C$6:$C$105,非R武将!BM$6:BM$105,天数对应非R武将!$BZ22)</f>
        <v>0</v>
      </c>
      <c r="BN22" s="15">
        <f>求节点(非R武将!$C$6:$C$105,非R武将!BN$6:BN$105,天数对应非R武将!$BZ22)</f>
        <v>0</v>
      </c>
      <c r="BO22" s="15">
        <f>求节点(非R武将!$C$6:$C$105,非R武将!BO$6:BO$105,天数对应非R武将!$BZ22)</f>
        <v>2</v>
      </c>
      <c r="BP22" s="15">
        <f>求节点(非R武将!$C$6:$C$105,非R武将!BP$6:BP$105,天数对应非R武将!$BZ22)</f>
        <v>2</v>
      </c>
      <c r="BQ22" s="15">
        <f>求节点(非R武将!$C$6:$C$105,非R武将!BQ$6:BQ$105,天数对应非R武将!$BZ22)</f>
        <v>2</v>
      </c>
      <c r="BR22" s="15">
        <f>求节点(非R武将!$C$6:$C$105,非R武将!BR$6:BR$105,天数对应非R武将!$BZ22)</f>
        <v>0</v>
      </c>
      <c r="BS22" s="15">
        <f>求节点(非R武将!$C$6:$C$105,非R武将!BS$6:BS$105,天数对应非R武将!$BZ22)</f>
        <v>0</v>
      </c>
      <c r="BT22" s="15">
        <f>求节点(非R武将!$C$6:$C$105,非R武将!BT$6:BT$105,天数对应非R武将!$BZ22)</f>
        <v>4</v>
      </c>
      <c r="BU22" s="15">
        <f>求节点(非R武将!$C$6:$C$105,非R武将!BU$6:BU$105,天数对应非R武将!$BZ22)</f>
        <v>30</v>
      </c>
      <c r="BV22" s="15">
        <f>求节点(非R武将!$C$6:$C$105,非R武将!BV$6:BV$105,天数对应非R武将!$BZ22)</f>
        <v>80</v>
      </c>
      <c r="BY22" s="15">
        <v>17</v>
      </c>
      <c r="BZ22" s="15">
        <v>41.691928656135218</v>
      </c>
      <c r="CA22" s="15">
        <v>44.169311404464054</v>
      </c>
      <c r="CB22" s="15">
        <v>47.414667954882255</v>
      </c>
      <c r="CC22" s="15">
        <v>52.561181523599124</v>
      </c>
      <c r="CD22" s="15">
        <v>62.291521352606765</v>
      </c>
    </row>
    <row r="23" spans="3:82" x14ac:dyDescent="0.15">
      <c r="C23" s="15">
        <v>18</v>
      </c>
      <c r="E23" s="15">
        <f>求节点(非R武将!$C$6:$C$105,非R武将!E$6:E$105,天数对应非R武将!$BZ23)</f>
        <v>0</v>
      </c>
      <c r="F23" s="15">
        <f>求节点(非R武将!$C$6:$C$105,非R武将!F$6:F$105,天数对应非R武将!$BZ23)</f>
        <v>0</v>
      </c>
      <c r="G23" s="15">
        <f>求节点(非R武将!$C$6:$C$105,非R武将!G$6:G$105,天数对应非R武将!$BZ23)</f>
        <v>0</v>
      </c>
      <c r="H23" s="15">
        <f>求节点(非R武将!$C$6:$C$105,非R武将!H$6:H$105,天数对应非R武将!$BZ23)</f>
        <v>6</v>
      </c>
      <c r="I23" s="15">
        <f>求节点(非R武将!$C$6:$C$105,非R武将!I$6:I$105,天数对应非R武将!$BZ23)</f>
        <v>0</v>
      </c>
      <c r="J23" s="15">
        <f>求节点(非R武将!$C$6:$C$105,非R武将!J$6:J$105,天数对应非R武将!$BZ23)</f>
        <v>0</v>
      </c>
      <c r="K23" s="15">
        <f>求节点(非R武将!$C$6:$C$105,非R武将!K$6:K$105,天数对应非R武将!$BZ23)</f>
        <v>0</v>
      </c>
      <c r="L23" s="15">
        <f>求节点(非R武将!$C$6:$C$105,非R武将!L$6:L$105,天数对应非R武将!$BZ23)</f>
        <v>0</v>
      </c>
      <c r="M23" s="15">
        <f>求节点(非R武将!$C$6:$C$105,非R武将!M$6:M$105,天数对应非R武将!$BZ23)</f>
        <v>1.1030137753916645</v>
      </c>
      <c r="N23" s="15">
        <f>求节点(非R武将!$C$6:$C$105,非R武将!N$6:N$105,天数对应非R武将!$BZ23)</f>
        <v>0</v>
      </c>
      <c r="O23" s="15">
        <f>求节点(非R武将!$C$6:$C$105,非R武将!O$6:O$105,天数对应非R武将!$BZ23)</f>
        <v>0</v>
      </c>
      <c r="P23" s="15">
        <f>求节点(非R武将!$C$6:$C$105,非R武将!P$6:P$105,天数对应非R武将!$BZ23)</f>
        <v>6</v>
      </c>
      <c r="Q23" s="15">
        <f>求节点(非R武将!$C$6:$C$105,非R武将!Q$6:Q$105,天数对应非R武将!$BZ23)</f>
        <v>10</v>
      </c>
      <c r="R23" s="15">
        <f>求节点(非R武将!$C$6:$C$105,非R武将!R$6:R$105,天数对应非R武将!$BZ23)</f>
        <v>29</v>
      </c>
      <c r="S23" s="15">
        <f>求节点(非R武将!$C$6:$C$105,非R武将!S$6:S$105,天数对应非R武将!$BZ23)</f>
        <v>50</v>
      </c>
      <c r="T23" s="15">
        <f>求节点(非R武将!$C$6:$C$105,非R武将!T$6:T$105,天数对应非R武将!$BZ23)</f>
        <v>0</v>
      </c>
      <c r="U23" s="15">
        <f>求节点(非R武将!$C$6:$C$105,非R武将!U$6:U$105,天数对应非R武将!$BZ23)</f>
        <v>0</v>
      </c>
      <c r="V23" s="15">
        <f>求节点(非R武将!$C$6:$C$105,非R武将!V$6:V$105,天数对应非R武将!$BZ23)</f>
        <v>1.6988252274422833</v>
      </c>
      <c r="W23" s="15">
        <f>求节点(非R武将!$C$6:$C$105,非R武将!W$6:W$105,天数对应非R武将!$BZ23)</f>
        <v>1.6988252274422833</v>
      </c>
      <c r="X23" s="15">
        <f>求节点(非R武将!$C$6:$C$105,非R武将!X$6:X$105,天数对应非R武将!$BZ23)</f>
        <v>0</v>
      </c>
      <c r="Y23" s="15">
        <f>求节点(非R武将!$C$6:$C$105,非R武将!Y$6:Y$105,天数对应非R武将!$BZ23)</f>
        <v>0</v>
      </c>
      <c r="Z23" s="15">
        <f>求节点(非R武将!$C$6:$C$105,非R武将!Z$6:Z$105,天数对应非R武将!$BZ23)</f>
        <v>0</v>
      </c>
      <c r="AA23" s="15">
        <f>求节点(非R武将!$C$6:$C$105,非R武将!AA$6:AA$105,天数对应非R武将!$BZ23)</f>
        <v>60</v>
      </c>
      <c r="AB23" s="15">
        <f>求节点(非R武将!$C$6:$C$105,非R武将!AB$6:AB$105,天数对应非R武将!$BZ23)</f>
        <v>80</v>
      </c>
      <c r="AC23" s="15">
        <f>求节点(非R武将!$C$6:$C$105,非R武将!AC$6:AC$105,天数对应非R武将!$BZ23)</f>
        <v>0</v>
      </c>
      <c r="AD23" s="15">
        <f>求节点(非R武将!$C$6:$C$105,非R武将!AD$6:AD$105,天数对应非R武将!$BZ23)</f>
        <v>0</v>
      </c>
      <c r="AE23" s="15">
        <f>求节点(非R武将!$C$6:$C$105,非R武将!AE$6:AE$105,天数对应非R武将!$BZ23)</f>
        <v>0</v>
      </c>
      <c r="AF23" s="15">
        <f>求节点(非R武将!$C$6:$C$105,非R武将!AF$6:AF$105,天数对应非R武将!$BZ23)</f>
        <v>0</v>
      </c>
      <c r="AG23" s="15">
        <f>求节点(非R武将!$C$6:$C$105,非R武将!AG$6:AG$105,天数对应非R武将!$BZ23)</f>
        <v>2</v>
      </c>
      <c r="AH23" s="15">
        <f>求节点(非R武将!$C$6:$C$105,非R武将!AH$6:AH$105,天数对应非R武将!$BZ23)</f>
        <v>0</v>
      </c>
      <c r="AI23" s="15">
        <f>求节点(非R武将!$C$6:$C$105,非R武将!AI$6:AI$105,天数对应非R武将!$BZ23)</f>
        <v>0</v>
      </c>
      <c r="AJ23" s="15">
        <f>求节点(非R武将!$C$6:$C$105,非R武将!AJ$6:AJ$105,天数对应非R武将!$BZ23)</f>
        <v>0</v>
      </c>
      <c r="AK23" s="15">
        <f>求节点(非R武将!$C$6:$C$105,非R武将!AK$6:AK$105,天数对应非R武将!$BZ23)</f>
        <v>0</v>
      </c>
      <c r="AL23" s="15">
        <f>求节点(非R武将!$C$6:$C$105,非R武将!AL$6:AL$105,天数对应非R武将!$BZ23)</f>
        <v>30</v>
      </c>
      <c r="AM23" s="15">
        <f>求节点(非R武将!$C$6:$C$105,非R武将!AM$6:AM$105,天数对应非R武将!$BZ23)</f>
        <v>0</v>
      </c>
      <c r="AN23" s="15">
        <f>求节点(非R武将!$C$6:$C$105,非R武将!AN$6:AN$105,天数对应非R武将!$BZ23)</f>
        <v>0</v>
      </c>
      <c r="AO23" s="15">
        <f>求节点(非R武将!$C$6:$C$105,非R武将!AO$6:AO$105,天数对应非R武将!$BZ23)</f>
        <v>6</v>
      </c>
      <c r="AP23" s="15">
        <f>求节点(非R武将!$C$6:$C$105,非R武将!AP$6:AP$105,天数对应非R武将!$BZ23)</f>
        <v>5.2603032999621044</v>
      </c>
      <c r="AQ23" s="15">
        <f>求节点(非R武将!$C$6:$C$105,非R武将!AQ$6:AQ$105,天数对应非R武将!$BZ23)</f>
        <v>0</v>
      </c>
      <c r="AR23" s="15">
        <f>求节点(非R武将!$C$6:$C$105,非R武将!AR$6:AR$105,天数对应非R武将!$BZ23)</f>
        <v>0</v>
      </c>
      <c r="AS23" s="15">
        <f>求节点(非R武将!$C$6:$C$105,非R武将!AS$6:AS$105,天数对应非R武将!$BZ23)</f>
        <v>0</v>
      </c>
      <c r="AT23" s="15">
        <f>求节点(非R武将!$C$6:$C$105,非R武将!AT$6:AT$105,天数对应非R武将!$BZ23)</f>
        <v>3</v>
      </c>
      <c r="AU23" s="15">
        <f>求节点(非R武将!$C$6:$C$105,非R武将!AU$6:AU$105,天数对应非R武将!$BZ23)</f>
        <v>5.3962697458537097</v>
      </c>
      <c r="AV23" s="15">
        <f>求节点(非R武将!$C$6:$C$105,非R武将!AV$6:AV$105,天数对应非R武将!$BZ23)</f>
        <v>1.1030137753916645</v>
      </c>
      <c r="AW23" s="15">
        <f>求节点(非R武将!$C$6:$C$105,非R武将!AW$6:AW$105,天数对应非R武将!$BZ23)</f>
        <v>0</v>
      </c>
      <c r="AX23" s="15">
        <f>求节点(非R武将!$C$6:$C$105,非R武将!AX$6:AX$105,天数对应非R武将!$BZ23)</f>
        <v>0</v>
      </c>
      <c r="AY23" s="15">
        <f>求节点(非R武将!$C$6:$C$105,非R武将!AY$6:AY$105,天数对应非R武将!$BZ23)</f>
        <v>15</v>
      </c>
      <c r="AZ23" s="15">
        <f>求节点(非R武将!$C$6:$C$105,非R武将!AZ$6:AZ$105,天数对应非R武将!$BZ23)</f>
        <v>35</v>
      </c>
      <c r="BA23" s="15">
        <f>求节点(非R武将!$C$6:$C$105,非R武将!BA$6:BA$105,天数对应非R武将!$BZ23)</f>
        <v>29</v>
      </c>
      <c r="BB23" s="15">
        <f>求节点(非R武将!$C$6:$C$105,非R武将!BB$6:BB$105,天数对应非R武将!$BZ23)</f>
        <v>50</v>
      </c>
      <c r="BC23" s="15">
        <f>求节点(非R武将!$C$6:$C$105,非R武将!BC$6:BC$105,天数对应非R武将!$BZ23)</f>
        <v>0</v>
      </c>
      <c r="BD23" s="15">
        <f>求节点(非R武将!$C$6:$C$105,非R武将!BD$6:BD$105,天数对应非R武将!$BZ23)</f>
        <v>1.6988252274422833</v>
      </c>
      <c r="BE23" s="15">
        <f>求节点(非R武将!$C$6:$C$105,非R武将!BE$6:BE$105,天数对应非R武将!$BZ23)</f>
        <v>1.6988252274422833</v>
      </c>
      <c r="BF23" s="15">
        <f>求节点(非R武将!$C$6:$C$105,非R武将!BF$6:BF$105,天数对应非R武将!$BZ23)</f>
        <v>1.6988252274422833</v>
      </c>
      <c r="BG23" s="15">
        <f>求节点(非R武将!$C$6:$C$105,非R武将!BG$6:BG$105,天数对应非R武将!$BZ23)</f>
        <v>1.6988252274422833</v>
      </c>
      <c r="BH23" s="15">
        <f>求节点(非R武将!$C$6:$C$105,非R武将!BH$6:BH$105,天数对应非R武将!$BZ23)</f>
        <v>10</v>
      </c>
      <c r="BI23" s="15">
        <f>求节点(非R武将!$C$6:$C$105,非R武将!BI$6:BI$105,天数对应非R武将!$BZ23)</f>
        <v>10</v>
      </c>
      <c r="BJ23" s="15">
        <f>求节点(非R武将!$C$6:$C$105,非R武将!BJ$6:BJ$105,天数对应非R武将!$BZ23)</f>
        <v>42.470630686057078</v>
      </c>
      <c r="BK23" s="15">
        <f>求节点(非R武将!$C$6:$C$105,非R武将!BK$6:BK$105,天数对应非R武将!$BZ23)</f>
        <v>42.470630686057078</v>
      </c>
      <c r="BL23" s="15">
        <f>求节点(非R武将!$C$6:$C$105,非R武将!BL$6:BL$105,天数对应非R武将!$BZ23)</f>
        <v>42.470630686057078</v>
      </c>
      <c r="BM23" s="15">
        <f>求节点(非R武将!$C$6:$C$105,非R武将!BM$6:BM$105,天数对应非R武将!$BZ23)</f>
        <v>0</v>
      </c>
      <c r="BN23" s="15">
        <f>求节点(非R武将!$C$6:$C$105,非R武将!BN$6:BN$105,天数对应非R武将!$BZ23)</f>
        <v>0</v>
      </c>
      <c r="BO23" s="15">
        <f>求节点(非R武将!$C$6:$C$105,非R武将!BO$6:BO$105,天数对应非R武将!$BZ23)</f>
        <v>2</v>
      </c>
      <c r="BP23" s="15">
        <f>求节点(非R武将!$C$6:$C$105,非R武将!BP$6:BP$105,天数对应非R武将!$BZ23)</f>
        <v>2</v>
      </c>
      <c r="BQ23" s="15">
        <f>求节点(非R武将!$C$6:$C$105,非R武将!BQ$6:BQ$105,天数对应非R武将!$BZ23)</f>
        <v>2</v>
      </c>
      <c r="BR23" s="15">
        <f>求节点(非R武将!$C$6:$C$105,非R武将!BR$6:BR$105,天数对应非R武将!$BZ23)</f>
        <v>0</v>
      </c>
      <c r="BS23" s="15">
        <f>求节点(非R武将!$C$6:$C$105,非R武将!BS$6:BS$105,天数对应非R武将!$BZ23)</f>
        <v>0</v>
      </c>
      <c r="BT23" s="15">
        <f>求节点(非R武将!$C$6:$C$105,非R武将!BT$6:BT$105,天数对应非R武将!$BZ23)</f>
        <v>4</v>
      </c>
      <c r="BU23" s="15">
        <f>求节点(非R武将!$C$6:$C$105,非R武将!BU$6:BU$105,天数对应非R武将!$BZ23)</f>
        <v>30</v>
      </c>
      <c r="BV23" s="15">
        <f>求节点(非R武将!$C$6:$C$105,非R武将!BV$6:BV$105,天数对应非R武将!$BZ23)</f>
        <v>80</v>
      </c>
      <c r="BY23" s="15">
        <v>18</v>
      </c>
      <c r="BZ23" s="15">
        <v>42.470630686057078</v>
      </c>
      <c r="CA23" s="15">
        <v>44.997794652893667</v>
      </c>
      <c r="CB23" s="15">
        <v>48.334798989685474</v>
      </c>
      <c r="CC23" s="15">
        <v>53.48272946821762</v>
      </c>
      <c r="CD23" s="15">
        <v>63.03553895856767</v>
      </c>
    </row>
    <row r="24" spans="3:82" x14ac:dyDescent="0.15">
      <c r="C24" s="15">
        <v>19</v>
      </c>
      <c r="E24" s="15">
        <f>求节点(非R武将!$C$6:$C$105,非R武将!E$6:E$105,天数对应非R武将!$BZ24)</f>
        <v>0</v>
      </c>
      <c r="F24" s="15">
        <f>求节点(非R武将!$C$6:$C$105,非R武将!F$6:F$105,天数对应非R武将!$BZ24)</f>
        <v>0</v>
      </c>
      <c r="G24" s="15">
        <f>求节点(非R武将!$C$6:$C$105,非R武将!G$6:G$105,天数对应非R武将!$BZ24)</f>
        <v>0</v>
      </c>
      <c r="H24" s="15">
        <f>求节点(非R武将!$C$6:$C$105,非R武将!H$6:H$105,天数对应非R武将!$BZ24)</f>
        <v>6</v>
      </c>
      <c r="I24" s="15">
        <f>求节点(非R武将!$C$6:$C$105,非R武将!I$6:I$105,天数对应非R武将!$BZ24)</f>
        <v>0</v>
      </c>
      <c r="J24" s="15">
        <f>求节点(非R武将!$C$6:$C$105,非R武将!J$6:J$105,天数对应非R武将!$BZ24)</f>
        <v>0</v>
      </c>
      <c r="K24" s="15">
        <f>求节点(非R武将!$C$6:$C$105,非R武将!K$6:K$105,天数对应非R武将!$BZ24)</f>
        <v>0</v>
      </c>
      <c r="L24" s="15">
        <f>求节点(非R武将!$C$6:$C$105,非R武将!L$6:L$105,天数对应非R武将!$BZ24)</f>
        <v>0</v>
      </c>
      <c r="M24" s="15">
        <f>求节点(非R武将!$C$6:$C$105,非R武将!M$6:M$105,天数对应非R武将!$BZ24)</f>
        <v>1.1799022804980535</v>
      </c>
      <c r="N24" s="15">
        <f>求节点(非R武将!$C$6:$C$105,非R武将!N$6:N$105,天数对应非R武将!$BZ24)</f>
        <v>0</v>
      </c>
      <c r="O24" s="15">
        <f>求节点(非R武将!$C$6:$C$105,非R武将!O$6:O$105,天数对应非R武将!$BZ24)</f>
        <v>0</v>
      </c>
      <c r="P24" s="15">
        <f>求节点(非R武将!$C$6:$C$105,非R武将!P$6:P$105,天数对应非R武将!$BZ24)</f>
        <v>6</v>
      </c>
      <c r="Q24" s="15">
        <f>求节点(非R武将!$C$6:$C$105,非R武将!Q$6:Q$105,天数对应非R武将!$BZ24)</f>
        <v>10</v>
      </c>
      <c r="R24" s="15">
        <f>求节点(非R武将!$C$6:$C$105,非R武将!R$6:R$105,天数对应非R武将!$BZ24)</f>
        <v>29</v>
      </c>
      <c r="S24" s="15">
        <f>求节点(非R武将!$C$6:$C$105,非R武将!S$6:S$105,天数对应非R武将!$BZ24)</f>
        <v>50</v>
      </c>
      <c r="T24" s="15">
        <f>求节点(非R武将!$C$6:$C$105,非R武将!T$6:T$105,天数对应非R武将!$BZ24)</f>
        <v>0</v>
      </c>
      <c r="U24" s="15">
        <f>求节点(非R武将!$C$6:$C$105,非R武将!U$6:U$105,天数对应非R武将!$BZ24)</f>
        <v>0</v>
      </c>
      <c r="V24" s="15">
        <f>求节点(非R武将!$C$6:$C$105,非R武将!V$6:V$105,天数对应非R武将!$BZ24)</f>
        <v>1.7285354641696715</v>
      </c>
      <c r="W24" s="15">
        <f>求节点(非R武将!$C$6:$C$105,非R武将!W$6:W$105,天数对应非R武将!$BZ24)</f>
        <v>1.7285354641696713</v>
      </c>
      <c r="X24" s="15">
        <f>求节点(非R武将!$C$6:$C$105,非R武将!X$6:X$105,天数对应非R武将!$BZ24)</f>
        <v>0</v>
      </c>
      <c r="Y24" s="15">
        <f>求节点(非R武将!$C$6:$C$105,非R武将!Y$6:Y$105,天数对应非R武将!$BZ24)</f>
        <v>0</v>
      </c>
      <c r="Z24" s="15">
        <f>求节点(非R武将!$C$6:$C$105,非R武将!Z$6:Z$105,天数对应非R武将!$BZ24)</f>
        <v>0</v>
      </c>
      <c r="AA24" s="15">
        <f>求节点(非R武将!$C$6:$C$105,非R武将!AA$6:AA$105,天数对应非R武将!$BZ24)</f>
        <v>60</v>
      </c>
      <c r="AB24" s="15">
        <f>求节点(非R武将!$C$6:$C$105,非R武将!AB$6:AB$105,天数对应非R武将!$BZ24)</f>
        <v>80</v>
      </c>
      <c r="AC24" s="15">
        <f>求节点(非R武将!$C$6:$C$105,非R武将!AC$6:AC$105,天数对应非R武将!$BZ24)</f>
        <v>0</v>
      </c>
      <c r="AD24" s="15">
        <f>求节点(非R武将!$C$6:$C$105,非R武将!AD$6:AD$105,天数对应非R武将!$BZ24)</f>
        <v>0</v>
      </c>
      <c r="AE24" s="15">
        <f>求节点(非R武将!$C$6:$C$105,非R武将!AE$6:AE$105,天数对应非R武将!$BZ24)</f>
        <v>0</v>
      </c>
      <c r="AF24" s="15">
        <f>求节点(非R武将!$C$6:$C$105,非R武将!AF$6:AF$105,天数对应非R武将!$BZ24)</f>
        <v>0</v>
      </c>
      <c r="AG24" s="15">
        <f>求节点(非R武将!$C$6:$C$105,非R武将!AG$6:AG$105,天数对应非R武将!$BZ24)</f>
        <v>2</v>
      </c>
      <c r="AH24" s="15">
        <f>求节点(非R武将!$C$6:$C$105,非R武将!AH$6:AH$105,天数对应非R武将!$BZ24)</f>
        <v>0</v>
      </c>
      <c r="AI24" s="15">
        <f>求节点(非R武将!$C$6:$C$105,非R武将!AI$6:AI$105,天数对应非R武将!$BZ24)</f>
        <v>0</v>
      </c>
      <c r="AJ24" s="15">
        <f>求节点(非R武将!$C$6:$C$105,非R武将!AJ$6:AJ$105,天数对应非R武将!$BZ24)</f>
        <v>0</v>
      </c>
      <c r="AK24" s="15">
        <f>求节点(非R武将!$C$6:$C$105,非R武将!AK$6:AK$105,天数对应非R武将!$BZ24)</f>
        <v>0</v>
      </c>
      <c r="AL24" s="15">
        <f>求节点(非R武将!$C$6:$C$105,非R武将!AL$6:AL$105,天数对应非R武将!$BZ24)</f>
        <v>30</v>
      </c>
      <c r="AM24" s="15">
        <f>求节点(非R武将!$C$6:$C$105,非R武将!AM$6:AM$105,天数对应非R武将!$BZ24)</f>
        <v>0</v>
      </c>
      <c r="AN24" s="15">
        <f>求节点(非R武将!$C$6:$C$105,非R武将!AN$6:AN$105,天数对应非R武将!$BZ24)</f>
        <v>0</v>
      </c>
      <c r="AO24" s="15">
        <f>求节点(非R武将!$C$6:$C$105,非R武将!AO$6:AO$105,天数对应非R武将!$BZ24)</f>
        <v>6</v>
      </c>
      <c r="AP24" s="15">
        <f>求节点(非R武将!$C$6:$C$105,非R武将!AP$6:AP$105,天数对应非R武将!$BZ24)</f>
        <v>5.6365910956351239</v>
      </c>
      <c r="AQ24" s="15">
        <f>求节点(非R武将!$C$6:$C$105,非R武将!AQ$6:AQ$105,天数对应非R武将!$BZ24)</f>
        <v>0</v>
      </c>
      <c r="AR24" s="15">
        <f>求节点(非R武将!$C$6:$C$105,非R武将!AR$6:AR$105,天数对应非R武将!$BZ24)</f>
        <v>0</v>
      </c>
      <c r="AS24" s="15">
        <f>求节点(非R武将!$C$6:$C$105,非R武将!AS$6:AS$105,天数对应非R武将!$BZ24)</f>
        <v>0</v>
      </c>
      <c r="AT24" s="15">
        <f>求节点(非R武将!$C$6:$C$105,非R武将!AT$6:AT$105,天数对应非R武将!$BZ24)</f>
        <v>3</v>
      </c>
      <c r="AU24" s="15">
        <f>求节点(非R武将!$C$6:$C$105,非R武将!AU$6:AU$105,天数对应非R武将!$BZ24)</f>
        <v>5.5405314301646484</v>
      </c>
      <c r="AV24" s="15">
        <f>求节点(非R武将!$C$6:$C$105,非R武将!AV$6:AV$105,天数对应非R武将!$BZ24)</f>
        <v>1.1799022804980535</v>
      </c>
      <c r="AW24" s="15">
        <f>求节点(非R武将!$C$6:$C$105,非R武将!AW$6:AW$105,天数对应非R武将!$BZ24)</f>
        <v>0</v>
      </c>
      <c r="AX24" s="15">
        <f>求节点(非R武将!$C$6:$C$105,非R武将!AX$6:AX$105,天数对应非R武将!$BZ24)</f>
        <v>0</v>
      </c>
      <c r="AY24" s="15">
        <f>求节点(非R武将!$C$6:$C$105,非R武将!AY$6:AY$105,天数对应非R武将!$BZ24)</f>
        <v>15</v>
      </c>
      <c r="AZ24" s="15">
        <f>求节点(非R武将!$C$6:$C$105,非R武将!AZ$6:AZ$105,天数对应非R武将!$BZ24)</f>
        <v>35</v>
      </c>
      <c r="BA24" s="15">
        <f>求节点(非R武将!$C$6:$C$105,非R武将!BA$6:BA$105,天数对应非R武将!$BZ24)</f>
        <v>29</v>
      </c>
      <c r="BB24" s="15">
        <f>求节点(非R武将!$C$6:$C$105,非R武将!BB$6:BB$105,天数对应非R武将!$BZ24)</f>
        <v>50</v>
      </c>
      <c r="BC24" s="15">
        <f>求节点(非R武将!$C$6:$C$105,非R武将!BC$6:BC$105,天数对应非R武将!$BZ24)</f>
        <v>0</v>
      </c>
      <c r="BD24" s="15">
        <f>求节点(非R武将!$C$6:$C$105,非R武将!BD$6:BD$105,天数对应非R武将!$BZ24)</f>
        <v>1.7285354641696713</v>
      </c>
      <c r="BE24" s="15">
        <f>求节点(非R武将!$C$6:$C$105,非R武将!BE$6:BE$105,天数对应非R武将!$BZ24)</f>
        <v>1.7285354641696713</v>
      </c>
      <c r="BF24" s="15">
        <f>求节点(非R武将!$C$6:$C$105,非R武将!BF$6:BF$105,天数对应非R武将!$BZ24)</f>
        <v>1.7285354641696713</v>
      </c>
      <c r="BG24" s="15">
        <f>求节点(非R武将!$C$6:$C$105,非R武将!BG$6:BG$105,天数对应非R武将!$BZ24)</f>
        <v>1.7285354641696713</v>
      </c>
      <c r="BH24" s="15">
        <f>求节点(非R武将!$C$6:$C$105,非R武将!BH$6:BH$105,天数对应非R武将!$BZ24)</f>
        <v>10</v>
      </c>
      <c r="BI24" s="15">
        <f>求节点(非R武将!$C$6:$C$105,非R武将!BI$6:BI$105,天数对应非R武将!$BZ24)</f>
        <v>10</v>
      </c>
      <c r="BJ24" s="15">
        <f>求节点(非R武将!$C$6:$C$105,非R武将!BJ$6:BJ$105,天数对应非R武将!$BZ24)</f>
        <v>43.213386604241784</v>
      </c>
      <c r="BK24" s="15">
        <f>求节点(非R武将!$C$6:$C$105,非R武将!BK$6:BK$105,天数对应非R武将!$BZ24)</f>
        <v>43.213386604241784</v>
      </c>
      <c r="BL24" s="15">
        <f>求节点(非R武将!$C$6:$C$105,非R武将!BL$6:BL$105,天数对应非R武将!$BZ24)</f>
        <v>43.213386604241784</v>
      </c>
      <c r="BM24" s="15">
        <f>求节点(非R武将!$C$6:$C$105,非R武将!BM$6:BM$105,天数对应非R武将!$BZ24)</f>
        <v>0</v>
      </c>
      <c r="BN24" s="15">
        <f>求节点(非R武将!$C$6:$C$105,非R武将!BN$6:BN$105,天数对应非R武将!$BZ24)</f>
        <v>0</v>
      </c>
      <c r="BO24" s="15">
        <f>求节点(非R武将!$C$6:$C$105,非R武将!BO$6:BO$105,天数对应非R武将!$BZ24)</f>
        <v>2</v>
      </c>
      <c r="BP24" s="15">
        <f>求节点(非R武将!$C$6:$C$105,非R武将!BP$6:BP$105,天数对应非R武将!$BZ24)</f>
        <v>2</v>
      </c>
      <c r="BQ24" s="15">
        <f>求节点(非R武将!$C$6:$C$105,非R武将!BQ$6:BQ$105,天数对应非R武将!$BZ24)</f>
        <v>2</v>
      </c>
      <c r="BR24" s="15">
        <f>求节点(非R武将!$C$6:$C$105,非R武将!BR$6:BR$105,天数对应非R武将!$BZ24)</f>
        <v>0</v>
      </c>
      <c r="BS24" s="15">
        <f>求节点(非R武将!$C$6:$C$105,非R武将!BS$6:BS$105,天数对应非R武将!$BZ24)</f>
        <v>0</v>
      </c>
      <c r="BT24" s="15">
        <f>求节点(非R武将!$C$6:$C$105,非R武将!BT$6:BT$105,天数对应非R武将!$BZ24)</f>
        <v>4</v>
      </c>
      <c r="BU24" s="15">
        <f>求节点(非R武将!$C$6:$C$105,非R武将!BU$6:BU$105,天数对应非R武将!$BZ24)</f>
        <v>30</v>
      </c>
      <c r="BV24" s="15">
        <f>求节点(非R武将!$C$6:$C$105,非R武将!BV$6:BV$105,天数对应非R武将!$BZ24)</f>
        <v>80</v>
      </c>
      <c r="BY24" s="15">
        <v>19</v>
      </c>
      <c r="BZ24" s="15">
        <v>43.213386604241784</v>
      </c>
      <c r="CA24" s="15">
        <v>45.721618743389712</v>
      </c>
      <c r="CB24" s="15">
        <v>49.204711207480877</v>
      </c>
      <c r="CC24" s="15">
        <v>54.438314710356273</v>
      </c>
      <c r="CD24" s="15">
        <v>63.619309601844606</v>
      </c>
    </row>
    <row r="25" spans="3:82" x14ac:dyDescent="0.15">
      <c r="C25" s="15">
        <v>20</v>
      </c>
      <c r="E25" s="15">
        <f>求节点(非R武将!$C$6:$C$105,非R武将!E$6:E$105,天数对应非R武将!$BZ25)</f>
        <v>0</v>
      </c>
      <c r="F25" s="15">
        <f>求节点(非R武将!$C$6:$C$105,非R武将!F$6:F$105,天数对应非R武将!$BZ25)</f>
        <v>0</v>
      </c>
      <c r="G25" s="15">
        <f>求节点(非R武将!$C$6:$C$105,非R武将!G$6:G$105,天数对应非R武将!$BZ25)</f>
        <v>0</v>
      </c>
      <c r="H25" s="15">
        <f>求节点(非R武将!$C$6:$C$105,非R武将!H$6:H$105,天数对应非R武将!$BZ25)</f>
        <v>6</v>
      </c>
      <c r="I25" s="15">
        <f>求节点(非R武将!$C$6:$C$105,非R武将!I$6:I$105,天数对应非R武将!$BZ25)</f>
        <v>0</v>
      </c>
      <c r="J25" s="15">
        <f>求节点(非R武将!$C$6:$C$105,非R武将!J$6:J$105,天数对应非R武将!$BZ25)</f>
        <v>0</v>
      </c>
      <c r="K25" s="15">
        <f>求节点(非R武将!$C$6:$C$105,非R武将!K$6:K$105,天数对应非R武将!$BZ25)</f>
        <v>0</v>
      </c>
      <c r="L25" s="15">
        <f>求节点(非R武将!$C$6:$C$105,非R武将!L$6:L$105,天数对应非R武将!$BZ25)</f>
        <v>0</v>
      </c>
      <c r="M25" s="15">
        <f>求节点(非R武将!$C$6:$C$105,非R武将!M$6:M$105,天数对应非R武将!$BZ25)</f>
        <v>1.2541417818122489</v>
      </c>
      <c r="N25" s="15">
        <f>求节点(非R武将!$C$6:$C$105,非R武将!N$6:N$105,天数对应非R武将!$BZ25)</f>
        <v>0</v>
      </c>
      <c r="O25" s="15">
        <f>求节点(非R武将!$C$6:$C$105,非R武将!O$6:O$105,天数对应非R武将!$BZ25)</f>
        <v>0</v>
      </c>
      <c r="P25" s="15">
        <f>求节点(非R武将!$C$6:$C$105,非R武将!P$6:P$105,天数对应非R武将!$BZ25)</f>
        <v>6</v>
      </c>
      <c r="Q25" s="15">
        <f>求节点(非R武将!$C$6:$C$105,非R武将!Q$6:Q$105,天数对应非R武将!$BZ25)</f>
        <v>10</v>
      </c>
      <c r="R25" s="15">
        <f>求节点(非R武将!$C$6:$C$105,非R武将!R$6:R$105,天数对应非R武将!$BZ25)</f>
        <v>29</v>
      </c>
      <c r="S25" s="15">
        <f>求节点(非R武将!$C$6:$C$105,非R武将!S$6:S$105,天数对应非R武将!$BZ25)</f>
        <v>50</v>
      </c>
      <c r="T25" s="15">
        <f>求节点(非R武将!$C$6:$C$105,非R武将!T$6:T$105,天数对应非R武将!$BZ25)</f>
        <v>0</v>
      </c>
      <c r="U25" s="15">
        <f>求节点(非R武将!$C$6:$C$105,非R武将!U$6:U$105,天数对应非R武将!$BZ25)</f>
        <v>0</v>
      </c>
      <c r="V25" s="15">
        <f>求节点(非R武将!$C$6:$C$105,非R武将!V$6:V$105,天数对应非R武将!$BZ25)</f>
        <v>1.7568276897239812</v>
      </c>
      <c r="W25" s="15">
        <f>求节点(非R武将!$C$6:$C$105,非R武将!W$6:W$105,天数对应非R武将!$BZ25)</f>
        <v>1.756827689723981</v>
      </c>
      <c r="X25" s="15">
        <f>求节点(非R武将!$C$6:$C$105,非R武将!X$6:X$105,天数对应非R武将!$BZ25)</f>
        <v>0</v>
      </c>
      <c r="Y25" s="15">
        <f>求节点(非R武将!$C$6:$C$105,非R武将!Y$6:Y$105,天数对应非R武将!$BZ25)</f>
        <v>0</v>
      </c>
      <c r="Z25" s="15">
        <f>求节点(非R武将!$C$6:$C$105,非R武将!Z$6:Z$105,天数对应非R武将!$BZ25)</f>
        <v>0</v>
      </c>
      <c r="AA25" s="15">
        <f>求节点(非R武将!$C$6:$C$105,非R武将!AA$6:AA$105,天数对应非R武将!$BZ25)</f>
        <v>60</v>
      </c>
      <c r="AB25" s="15">
        <f>求节点(非R武将!$C$6:$C$105,非R武将!AB$6:AB$105,天数对应非R武将!$BZ25)</f>
        <v>80</v>
      </c>
      <c r="AC25" s="15">
        <f>求节点(非R武将!$C$6:$C$105,非R武将!AC$6:AC$105,天数对应非R武将!$BZ25)</f>
        <v>0</v>
      </c>
      <c r="AD25" s="15">
        <f>求节点(非R武将!$C$6:$C$105,非R武将!AD$6:AD$105,天数对应非R武将!$BZ25)</f>
        <v>0</v>
      </c>
      <c r="AE25" s="15">
        <f>求节点(非R武将!$C$6:$C$105,非R武将!AE$6:AE$105,天数对应非R武将!$BZ25)</f>
        <v>0</v>
      </c>
      <c r="AF25" s="15">
        <f>求节点(非R武将!$C$6:$C$105,非R武将!AF$6:AF$105,天数对应非R武将!$BZ25)</f>
        <v>0</v>
      </c>
      <c r="AG25" s="15">
        <f>求节点(非R武将!$C$6:$C$105,非R武将!AG$6:AG$105,天数对应非R武将!$BZ25)</f>
        <v>2</v>
      </c>
      <c r="AH25" s="15">
        <f>求节点(非R武将!$C$6:$C$105,非R武将!AH$6:AH$105,天数对应非R武将!$BZ25)</f>
        <v>0</v>
      </c>
      <c r="AI25" s="15">
        <f>求节点(非R武将!$C$6:$C$105,非R武将!AI$6:AI$105,天数对应非R武将!$BZ25)</f>
        <v>0</v>
      </c>
      <c r="AJ25" s="15">
        <f>求节点(非R武将!$C$6:$C$105,非R武将!AJ$6:AJ$105,天数对应非R武将!$BZ25)</f>
        <v>0</v>
      </c>
      <c r="AK25" s="15">
        <f>求节点(非R武将!$C$6:$C$105,非R武将!AK$6:AK$105,天数对应非R武将!$BZ25)</f>
        <v>0</v>
      </c>
      <c r="AL25" s="15">
        <f>求节点(非R武将!$C$6:$C$105,非R武将!AL$6:AL$105,天数对应非R武将!$BZ25)</f>
        <v>30</v>
      </c>
      <c r="AM25" s="15">
        <f>求节点(非R武将!$C$6:$C$105,非R武将!AM$6:AM$105,天数对应非R武将!$BZ25)</f>
        <v>0</v>
      </c>
      <c r="AN25" s="15">
        <f>求节点(非R武将!$C$6:$C$105,非R武将!AN$6:AN$105,天数对应非R武将!$BZ25)</f>
        <v>0</v>
      </c>
      <c r="AO25" s="15">
        <f>求节点(非R武将!$C$6:$C$105,非R武将!AO$6:AO$105,天数对应非R武将!$BZ25)</f>
        <v>6</v>
      </c>
      <c r="AP25" s="15">
        <f>求节点(非R武将!$C$6:$C$105,非R武将!AP$6:AP$105,天数对应非R武将!$BZ25)</f>
        <v>5.9887715256151886</v>
      </c>
      <c r="AQ25" s="15">
        <f>求节点(非R武将!$C$6:$C$105,非R武将!AQ$6:AQ$105,天数对应非R武将!$BZ25)</f>
        <v>0</v>
      </c>
      <c r="AR25" s="15">
        <f>求节点(非R武将!$C$6:$C$105,非R武将!AR$6:AR$105,天数对应非R武将!$BZ25)</f>
        <v>0</v>
      </c>
      <c r="AS25" s="15">
        <f>求节点(非R武将!$C$6:$C$105,非R武将!AS$6:AS$105,天数对应非R武将!$BZ25)</f>
        <v>0</v>
      </c>
      <c r="AT25" s="15">
        <f>求节点(非R武将!$C$6:$C$105,非R武将!AT$6:AT$105,天数对应非R武将!$BZ25)</f>
        <v>3</v>
      </c>
      <c r="AU25" s="15">
        <f>求节点(非R武将!$C$6:$C$105,非R武将!AU$6:AU$105,天数对应非R武将!$BZ25)</f>
        <v>5.6722756121367199</v>
      </c>
      <c r="AV25" s="15">
        <f>求节点(非R武将!$C$6:$C$105,非R武将!AV$6:AV$105,天数对应非R武将!$BZ25)</f>
        <v>1.2541417818122489</v>
      </c>
      <c r="AW25" s="15">
        <f>求节点(非R武将!$C$6:$C$105,非R武将!AW$6:AW$105,天数对应非R武将!$BZ25)</f>
        <v>0</v>
      </c>
      <c r="AX25" s="15">
        <f>求节点(非R武将!$C$6:$C$105,非R武将!AX$6:AX$105,天数对应非R武将!$BZ25)</f>
        <v>0</v>
      </c>
      <c r="AY25" s="15">
        <f>求节点(非R武将!$C$6:$C$105,非R武将!AY$6:AY$105,天数对应非R武将!$BZ25)</f>
        <v>15</v>
      </c>
      <c r="AZ25" s="15">
        <f>求节点(非R武将!$C$6:$C$105,非R武将!AZ$6:AZ$105,天数对应非R武将!$BZ25)</f>
        <v>35</v>
      </c>
      <c r="BA25" s="15">
        <f>求节点(非R武将!$C$6:$C$105,非R武将!BA$6:BA$105,天数对应非R武将!$BZ25)</f>
        <v>29</v>
      </c>
      <c r="BB25" s="15">
        <f>求节点(非R武将!$C$6:$C$105,非R武将!BB$6:BB$105,天数对应非R武将!$BZ25)</f>
        <v>50</v>
      </c>
      <c r="BC25" s="15">
        <f>求节点(非R武将!$C$6:$C$105,非R武将!BC$6:BC$105,天数对应非R武将!$BZ25)</f>
        <v>0</v>
      </c>
      <c r="BD25" s="15">
        <f>求节点(非R武将!$C$6:$C$105,非R武将!BD$6:BD$105,天数对应非R武将!$BZ25)</f>
        <v>1.756827689723981</v>
      </c>
      <c r="BE25" s="15">
        <f>求节点(非R武将!$C$6:$C$105,非R武将!BE$6:BE$105,天数对应非R武将!$BZ25)</f>
        <v>1.756827689723981</v>
      </c>
      <c r="BF25" s="15">
        <f>求节点(非R武将!$C$6:$C$105,非R武将!BF$6:BF$105,天数对应非R武将!$BZ25)</f>
        <v>1.756827689723981</v>
      </c>
      <c r="BG25" s="15">
        <f>求节点(非R武将!$C$6:$C$105,非R武将!BG$6:BG$105,天数对应非R武将!$BZ25)</f>
        <v>1.756827689723981</v>
      </c>
      <c r="BH25" s="15">
        <f>求节点(非R武将!$C$6:$C$105,非R武将!BH$6:BH$105,天数对应非R武将!$BZ25)</f>
        <v>10</v>
      </c>
      <c r="BI25" s="15">
        <f>求节点(非R武将!$C$6:$C$105,非R武将!BI$6:BI$105,天数对应非R武将!$BZ25)</f>
        <v>10</v>
      </c>
      <c r="BJ25" s="15">
        <f>求节点(非R武将!$C$6:$C$105,非R武将!BJ$6:BJ$105,天数对应非R武将!$BZ25)</f>
        <v>43.920692243099523</v>
      </c>
      <c r="BK25" s="15">
        <f>求节点(非R武将!$C$6:$C$105,非R武将!BK$6:BK$105,天数对应非R武将!$BZ25)</f>
        <v>43.920692243099523</v>
      </c>
      <c r="BL25" s="15">
        <f>求节点(非R武将!$C$6:$C$105,非R武将!BL$6:BL$105,天数对应非R武将!$BZ25)</f>
        <v>43.920692243099523</v>
      </c>
      <c r="BM25" s="15">
        <f>求节点(非R武将!$C$6:$C$105,非R武将!BM$6:BM$105,天数对应非R武将!$BZ25)</f>
        <v>0</v>
      </c>
      <c r="BN25" s="15">
        <f>求节点(非R武将!$C$6:$C$105,非R武将!BN$6:BN$105,天数对应非R武将!$BZ25)</f>
        <v>0</v>
      </c>
      <c r="BO25" s="15">
        <f>求节点(非R武将!$C$6:$C$105,非R武将!BO$6:BO$105,天数对应非R武将!$BZ25)</f>
        <v>2</v>
      </c>
      <c r="BP25" s="15">
        <f>求节点(非R武将!$C$6:$C$105,非R武将!BP$6:BP$105,天数对应非R武将!$BZ25)</f>
        <v>2</v>
      </c>
      <c r="BQ25" s="15">
        <f>求节点(非R武将!$C$6:$C$105,非R武将!BQ$6:BQ$105,天数对应非R武将!$BZ25)</f>
        <v>2</v>
      </c>
      <c r="BR25" s="15">
        <f>求节点(非R武将!$C$6:$C$105,非R武将!BR$6:BR$105,天数对应非R武将!$BZ25)</f>
        <v>0</v>
      </c>
      <c r="BS25" s="15">
        <f>求节点(非R武将!$C$6:$C$105,非R武将!BS$6:BS$105,天数对应非R武将!$BZ25)</f>
        <v>0</v>
      </c>
      <c r="BT25" s="15">
        <f>求节点(非R武将!$C$6:$C$105,非R武将!BT$6:BT$105,天数对应非R武将!$BZ25)</f>
        <v>4</v>
      </c>
      <c r="BU25" s="15">
        <f>求节点(非R武将!$C$6:$C$105,非R武将!BU$6:BU$105,天数对应非R武将!$BZ25)</f>
        <v>30</v>
      </c>
      <c r="BV25" s="15">
        <f>求节点(非R武将!$C$6:$C$105,非R武将!BV$6:BV$105,天数对应非R武将!$BZ25)</f>
        <v>80</v>
      </c>
      <c r="BY25" s="15">
        <v>20</v>
      </c>
      <c r="BZ25" s="15">
        <v>43.920692243099523</v>
      </c>
      <c r="CA25" s="15">
        <v>46.379529851584898</v>
      </c>
      <c r="CB25" s="15">
        <v>49.966044533652735</v>
      </c>
      <c r="CC25" s="15">
        <v>55.364016553992158</v>
      </c>
      <c r="CD25" s="15">
        <v>64.269017288626586</v>
      </c>
    </row>
    <row r="26" spans="3:82" x14ac:dyDescent="0.15">
      <c r="C26" s="15">
        <v>21</v>
      </c>
      <c r="E26" s="15">
        <f>求节点(非R武将!$C$6:$C$105,非R武将!E$6:E$105,天数对应非R武将!$BZ26)</f>
        <v>0</v>
      </c>
      <c r="F26" s="15">
        <f>求节点(非R武将!$C$6:$C$105,非R武将!F$6:F$105,天数对应非R武将!$BZ26)</f>
        <v>0</v>
      </c>
      <c r="G26" s="15">
        <f>求节点(非R武将!$C$6:$C$105,非R武将!G$6:G$105,天数对应非R武将!$BZ26)</f>
        <v>0</v>
      </c>
      <c r="H26" s="15">
        <f>求节点(非R武将!$C$6:$C$105,非R武将!H$6:H$105,天数对应非R武将!$BZ26)</f>
        <v>6</v>
      </c>
      <c r="I26" s="15">
        <f>求节点(非R武将!$C$6:$C$105,非R武将!I$6:I$105,天数对应非R武将!$BZ26)</f>
        <v>0</v>
      </c>
      <c r="J26" s="15">
        <f>求节点(非R武将!$C$6:$C$105,非R武将!J$6:J$105,天数对应非R武将!$BZ26)</f>
        <v>0</v>
      </c>
      <c r="K26" s="15">
        <f>求节点(非R武将!$C$6:$C$105,非R武将!K$6:K$105,天数对应非R武将!$BZ26)</f>
        <v>0</v>
      </c>
      <c r="L26" s="15">
        <f>求节点(非R武将!$C$6:$C$105,非R武将!L$6:L$105,天数对应非R武将!$BZ26)</f>
        <v>0</v>
      </c>
      <c r="M26" s="15">
        <f>求节点(非R武将!$C$6:$C$105,非R武将!M$6:M$105,天数对应非R武将!$BZ26)</f>
        <v>1.3377407046133813</v>
      </c>
      <c r="N26" s="15">
        <f>求节点(非R武将!$C$6:$C$105,非R武将!N$6:N$105,天数对应非R武将!$BZ26)</f>
        <v>0</v>
      </c>
      <c r="O26" s="15">
        <f>求节点(非R武将!$C$6:$C$105,非R武将!O$6:O$105,天数对应非R武将!$BZ26)</f>
        <v>0</v>
      </c>
      <c r="P26" s="15">
        <f>求节点(非R武将!$C$6:$C$105,非R武将!P$6:P$105,天数对应非R武将!$BZ26)</f>
        <v>6</v>
      </c>
      <c r="Q26" s="15">
        <f>求节点(非R武将!$C$6:$C$105,非R武将!Q$6:Q$105,天数对应非R武将!$BZ26)</f>
        <v>10</v>
      </c>
      <c r="R26" s="15">
        <f>求节点(非R武将!$C$6:$C$105,非R武将!R$6:R$105,天数对应非R武将!$BZ26)</f>
        <v>29</v>
      </c>
      <c r="S26" s="15">
        <f>求节点(非R武将!$C$6:$C$105,非R武将!S$6:S$105,天数对应非R武将!$BZ26)</f>
        <v>50</v>
      </c>
      <c r="T26" s="15">
        <f>求节点(非R武将!$C$6:$C$105,非R武将!T$6:T$105,天数对应非R武将!$BZ26)</f>
        <v>0</v>
      </c>
      <c r="U26" s="15">
        <f>求节点(非R武将!$C$6:$C$105,非R武将!U$6:U$105,天数对应非R武将!$BZ26)</f>
        <v>0</v>
      </c>
      <c r="V26" s="15">
        <f>求节点(非R武将!$C$6:$C$105,非R武将!V$6:V$105,天数对应非R武将!$BZ26)</f>
        <v>1.7834377096992546</v>
      </c>
      <c r="W26" s="15">
        <f>求节点(非R武将!$C$6:$C$105,非R武将!W$6:W$105,天数对应非R武将!$BZ26)</f>
        <v>1.7834377096992544</v>
      </c>
      <c r="X26" s="15">
        <f>求节点(非R武将!$C$6:$C$105,非R武将!X$6:X$105,天数对应非R武将!$BZ26)</f>
        <v>0</v>
      </c>
      <c r="Y26" s="15">
        <f>求节点(非R武将!$C$6:$C$105,非R武将!Y$6:Y$105,天数对应非R武将!$BZ26)</f>
        <v>0</v>
      </c>
      <c r="Z26" s="15">
        <f>求节点(非R武将!$C$6:$C$105,非R武将!Z$6:Z$105,天数对应非R武将!$BZ26)</f>
        <v>0</v>
      </c>
      <c r="AA26" s="15">
        <f>求节点(非R武将!$C$6:$C$105,非R武将!AA$6:AA$105,天数对应非R武将!$BZ26)</f>
        <v>60</v>
      </c>
      <c r="AB26" s="15">
        <f>求节点(非R武将!$C$6:$C$105,非R武将!AB$6:AB$105,天数对应非R武将!$BZ26)</f>
        <v>80</v>
      </c>
      <c r="AC26" s="15">
        <f>求节点(非R武将!$C$6:$C$105,非R武将!AC$6:AC$105,天数对应非R武将!$BZ26)</f>
        <v>0</v>
      </c>
      <c r="AD26" s="15">
        <f>求节点(非R武将!$C$6:$C$105,非R武将!AD$6:AD$105,天数对应非R武将!$BZ26)</f>
        <v>0</v>
      </c>
      <c r="AE26" s="15">
        <f>求节点(非R武将!$C$6:$C$105,非R武将!AE$6:AE$105,天数对应非R武将!$BZ26)</f>
        <v>0</v>
      </c>
      <c r="AF26" s="15">
        <f>求节点(非R武将!$C$6:$C$105,非R武将!AF$6:AF$105,天数对应非R武将!$BZ26)</f>
        <v>0</v>
      </c>
      <c r="AG26" s="15">
        <f>求节点(非R武将!$C$6:$C$105,非R武将!AG$6:AG$105,天数对应非R武将!$BZ26)</f>
        <v>2</v>
      </c>
      <c r="AH26" s="15">
        <f>求节点(非R武将!$C$6:$C$105,非R武将!AH$6:AH$105,天数对应非R武将!$BZ26)</f>
        <v>0</v>
      </c>
      <c r="AI26" s="15">
        <f>求节点(非R武将!$C$6:$C$105,非R武将!AI$6:AI$105,天数对应非R武将!$BZ26)</f>
        <v>0</v>
      </c>
      <c r="AJ26" s="15">
        <f>求节点(非R武将!$C$6:$C$105,非R武将!AJ$6:AJ$105,天数对应非R武将!$BZ26)</f>
        <v>0</v>
      </c>
      <c r="AK26" s="15">
        <f>求节点(非R武将!$C$6:$C$105,非R武将!AK$6:AK$105,天数对应非R武将!$BZ26)</f>
        <v>0</v>
      </c>
      <c r="AL26" s="15">
        <f>求节点(非R武将!$C$6:$C$105,非R武将!AL$6:AL$105,天数对应非R武将!$BZ26)</f>
        <v>30</v>
      </c>
      <c r="AM26" s="15">
        <f>求节点(非R武将!$C$6:$C$105,非R武将!AM$6:AM$105,天数对应非R武将!$BZ26)</f>
        <v>0</v>
      </c>
      <c r="AN26" s="15">
        <f>求节点(非R武将!$C$6:$C$105,非R武将!AN$6:AN$105,天数对应非R武将!$BZ26)</f>
        <v>0</v>
      </c>
      <c r="AO26" s="15">
        <f>求节点(非R武将!$C$6:$C$105,非R武将!AO$6:AO$105,天数对应非R武将!$BZ26)</f>
        <v>6</v>
      </c>
      <c r="AP26" s="15">
        <f>求节点(非R武将!$C$6:$C$105,非R武将!AP$6:AP$105,天数对应非R武将!$BZ26)</f>
        <v>6.237053551006646</v>
      </c>
      <c r="AQ26" s="15">
        <f>求节点(非R武将!$C$6:$C$105,非R武将!AQ$6:AQ$105,天数对应非R武将!$BZ26)</f>
        <v>0</v>
      </c>
      <c r="AR26" s="15">
        <f>求节点(非R武将!$C$6:$C$105,非R武将!AR$6:AR$105,天数对应非R武将!$BZ26)</f>
        <v>0</v>
      </c>
      <c r="AS26" s="15">
        <f>求节点(非R武将!$C$6:$C$105,非R武将!AS$6:AS$105,天数对应非R武将!$BZ26)</f>
        <v>0</v>
      </c>
      <c r="AT26" s="15">
        <f>求节点(非R武将!$C$6:$C$105,非R武将!AT$6:AT$105,天数对应非R武将!$BZ26)</f>
        <v>3</v>
      </c>
      <c r="AU26" s="15">
        <f>求节点(非R武将!$C$6:$C$105,非R武将!AU$6:AU$105,天数对应非R武将!$BZ26)</f>
        <v>5.7201870702380022</v>
      </c>
      <c r="AV26" s="15">
        <f>求节点(非R武将!$C$6:$C$105,非R武将!AV$6:AV$105,天数对应非R武将!$BZ26)</f>
        <v>1.3377407046133813</v>
      </c>
      <c r="AW26" s="15">
        <f>求节点(非R武将!$C$6:$C$105,非R武将!AW$6:AW$105,天数对应非R武将!$BZ26)</f>
        <v>0</v>
      </c>
      <c r="AX26" s="15">
        <f>求节点(非R武将!$C$6:$C$105,非R武将!AX$6:AX$105,天数对应非R武将!$BZ26)</f>
        <v>0</v>
      </c>
      <c r="AY26" s="15">
        <f>求节点(非R武将!$C$6:$C$105,非R武将!AY$6:AY$105,天数对应非R武将!$BZ26)</f>
        <v>15</v>
      </c>
      <c r="AZ26" s="15">
        <f>求节点(非R武将!$C$6:$C$105,非R武将!AZ$6:AZ$105,天数对应非R武将!$BZ26)</f>
        <v>35</v>
      </c>
      <c r="BA26" s="15">
        <f>求节点(非R武将!$C$6:$C$105,非R武将!BA$6:BA$105,天数对应非R武将!$BZ26)</f>
        <v>29</v>
      </c>
      <c r="BB26" s="15">
        <f>求节点(非R武将!$C$6:$C$105,非R武将!BB$6:BB$105,天数对应非R武将!$BZ26)</f>
        <v>50</v>
      </c>
      <c r="BC26" s="15">
        <f>求节点(非R武将!$C$6:$C$105,非R武将!BC$6:BC$105,天数对应非R武将!$BZ26)</f>
        <v>0</v>
      </c>
      <c r="BD26" s="15">
        <f>求节点(非R武将!$C$6:$C$105,非R武将!BD$6:BD$105,天数对应非R武将!$BZ26)</f>
        <v>1.7834377096992544</v>
      </c>
      <c r="BE26" s="15">
        <f>求节点(非R武将!$C$6:$C$105,非R武将!BE$6:BE$105,天数对应非R武将!$BZ26)</f>
        <v>1.7834377096992544</v>
      </c>
      <c r="BF26" s="15">
        <f>求节点(非R武将!$C$6:$C$105,非R武将!BF$6:BF$105,天数对应非R武将!$BZ26)</f>
        <v>1.7834377096992544</v>
      </c>
      <c r="BG26" s="15">
        <f>求节点(非R武将!$C$6:$C$105,非R武将!BG$6:BG$105,天数对应非R武将!$BZ26)</f>
        <v>1.7834377096992544</v>
      </c>
      <c r="BH26" s="15">
        <f>求节点(非R武将!$C$6:$C$105,非R武将!BH$6:BH$105,天数对应非R武将!$BZ26)</f>
        <v>10</v>
      </c>
      <c r="BI26" s="15">
        <f>求节点(非R武将!$C$6:$C$105,非R武将!BI$6:BI$105,天数对应非R武将!$BZ26)</f>
        <v>10</v>
      </c>
      <c r="BJ26" s="15">
        <f>求节点(非R武将!$C$6:$C$105,非R武将!BJ$6:BJ$105,天数对应非R武将!$BZ26)</f>
        <v>44.585942742481357</v>
      </c>
      <c r="BK26" s="15">
        <f>求节点(非R武将!$C$6:$C$105,非R武将!BK$6:BK$105,天数对应非R武将!$BZ26)</f>
        <v>44.585942742481357</v>
      </c>
      <c r="BL26" s="15">
        <f>求节点(非R武将!$C$6:$C$105,非R武将!BL$6:BL$105,天数对应非R武将!$BZ26)</f>
        <v>44.585942742481357</v>
      </c>
      <c r="BM26" s="15">
        <f>求节点(非R武将!$C$6:$C$105,非R武将!BM$6:BM$105,天数对应非R武将!$BZ26)</f>
        <v>0</v>
      </c>
      <c r="BN26" s="15">
        <f>求节点(非R武将!$C$6:$C$105,非R武将!BN$6:BN$105,天数对应非R武将!$BZ26)</f>
        <v>0</v>
      </c>
      <c r="BO26" s="15">
        <f>求节点(非R武将!$C$6:$C$105,非R武将!BO$6:BO$105,天数对应非R武将!$BZ26)</f>
        <v>2</v>
      </c>
      <c r="BP26" s="15">
        <f>求节点(非R武将!$C$6:$C$105,非R武将!BP$6:BP$105,天数对应非R武将!$BZ26)</f>
        <v>2</v>
      </c>
      <c r="BQ26" s="15">
        <f>求节点(非R武将!$C$6:$C$105,非R武将!BQ$6:BQ$105,天数对应非R武将!$BZ26)</f>
        <v>2</v>
      </c>
      <c r="BR26" s="15">
        <f>求节点(非R武将!$C$6:$C$105,非R武将!BR$6:BR$105,天数对应非R武将!$BZ26)</f>
        <v>0</v>
      </c>
      <c r="BS26" s="15">
        <f>求节点(非R武将!$C$6:$C$105,非R武将!BS$6:BS$105,天数对应非R武将!$BZ26)</f>
        <v>0</v>
      </c>
      <c r="BT26" s="15">
        <f>求节点(非R武将!$C$6:$C$105,非R武将!BT$6:BT$105,天数对应非R武将!$BZ26)</f>
        <v>4</v>
      </c>
      <c r="BU26" s="15">
        <f>求节点(非R武将!$C$6:$C$105,非R武将!BU$6:BU$105,天数对应非R武将!$BZ26)</f>
        <v>30</v>
      </c>
      <c r="BV26" s="15">
        <f>求节点(非R武将!$C$6:$C$105,非R武将!BV$6:BV$105,天数对应非R武将!$BZ26)</f>
        <v>80</v>
      </c>
      <c r="BY26" s="15">
        <v>21</v>
      </c>
      <c r="BZ26" s="15">
        <v>44.585942742481357</v>
      </c>
      <c r="CA26" s="15">
        <v>46.996397215525448</v>
      </c>
      <c r="CB26" s="15">
        <v>50.499005761218633</v>
      </c>
      <c r="CC26" s="15">
        <v>56.114766115701777</v>
      </c>
      <c r="CD26" s="15">
        <v>65.041515227598822</v>
      </c>
    </row>
    <row r="27" spans="3:82" x14ac:dyDescent="0.15">
      <c r="C27" s="15">
        <v>22</v>
      </c>
      <c r="E27" s="15">
        <f>求节点(非R武将!$C$6:$C$105,非R武将!E$6:E$105,天数对应非R武将!$BZ27)</f>
        <v>0</v>
      </c>
      <c r="F27" s="15">
        <f>求节点(非R武将!$C$6:$C$105,非R武将!F$6:F$105,天数对应非R武将!$BZ27)</f>
        <v>0</v>
      </c>
      <c r="G27" s="15">
        <f>求节点(非R武将!$C$6:$C$105,非R武将!G$6:G$105,天数对应非R武将!$BZ27)</f>
        <v>0</v>
      </c>
      <c r="H27" s="15">
        <f>求节点(非R武将!$C$6:$C$105,非R武将!H$6:H$105,天数对应非R武将!$BZ27)</f>
        <v>6</v>
      </c>
      <c r="I27" s="15">
        <f>求节点(非R武将!$C$6:$C$105,非R武将!I$6:I$105,天数对应非R武将!$BZ27)</f>
        <v>0</v>
      </c>
      <c r="J27" s="15">
        <f>求节点(非R武将!$C$6:$C$105,非R武将!J$6:J$105,天数对应非R武将!$BZ27)</f>
        <v>0</v>
      </c>
      <c r="K27" s="15">
        <f>求节点(非R武将!$C$6:$C$105,非R武将!K$6:K$105,天数对应非R武将!$BZ27)</f>
        <v>0</v>
      </c>
      <c r="L27" s="15">
        <f>求节点(非R武将!$C$6:$C$105,非R武将!L$6:L$105,天数对应非R武将!$BZ27)</f>
        <v>0</v>
      </c>
      <c r="M27" s="15">
        <f>求节点(非R武将!$C$6:$C$105,非R武将!M$6:M$105,天数对应非R武将!$BZ27)</f>
        <v>1.4204062490431315</v>
      </c>
      <c r="N27" s="15">
        <f>求节点(非R武将!$C$6:$C$105,非R武将!N$6:N$105,天数对应非R武将!$BZ27)</f>
        <v>0</v>
      </c>
      <c r="O27" s="15">
        <f>求节点(非R武将!$C$6:$C$105,非R武将!O$6:O$105,天数对应非R武将!$BZ27)</f>
        <v>0</v>
      </c>
      <c r="P27" s="15">
        <f>求节点(非R武将!$C$6:$C$105,非R武将!P$6:P$105,天数对应非R武将!$BZ27)</f>
        <v>6</v>
      </c>
      <c r="Q27" s="15">
        <f>求节点(非R武将!$C$6:$C$105,非R武将!Q$6:Q$105,天数对应非R武将!$BZ27)</f>
        <v>10</v>
      </c>
      <c r="R27" s="15">
        <f>求节点(非R武将!$C$6:$C$105,非R武将!R$6:R$105,天数对应非R武将!$BZ27)</f>
        <v>29</v>
      </c>
      <c r="S27" s="15">
        <f>求节点(非R武将!$C$6:$C$105,非R武将!S$6:S$105,天数对应非R武将!$BZ27)</f>
        <v>50</v>
      </c>
      <c r="T27" s="15">
        <f>求节点(非R武将!$C$6:$C$105,非R武将!T$6:T$105,天数对应非R武将!$BZ27)</f>
        <v>0</v>
      </c>
      <c r="U27" s="15">
        <f>求节点(非R武将!$C$6:$C$105,非R武将!U$6:U$105,天数对应非R武将!$BZ27)</f>
        <v>0</v>
      </c>
      <c r="V27" s="15">
        <f>求节点(非R武将!$C$6:$C$105,非R武将!V$6:V$105,天数对应非R武将!$BZ27)</f>
        <v>1.8091766496271997</v>
      </c>
      <c r="W27" s="15">
        <f>求节点(非R武将!$C$6:$C$105,非R武将!W$6:W$105,天数对应非R武将!$BZ27)</f>
        <v>1.8091766496271995</v>
      </c>
      <c r="X27" s="15">
        <f>求节点(非R武将!$C$6:$C$105,非R武将!X$6:X$105,天数对应非R武将!$BZ27)</f>
        <v>0</v>
      </c>
      <c r="Y27" s="15">
        <f>求节点(非R武将!$C$6:$C$105,非R武将!Y$6:Y$105,天数对应非R武将!$BZ27)</f>
        <v>0</v>
      </c>
      <c r="Z27" s="15">
        <f>求节点(非R武将!$C$6:$C$105,非R武将!Z$6:Z$105,天数对应非R武将!$BZ27)</f>
        <v>0</v>
      </c>
      <c r="AA27" s="15">
        <f>求节点(非R武将!$C$6:$C$105,非R武将!AA$6:AA$105,天数对应非R武将!$BZ27)</f>
        <v>60</v>
      </c>
      <c r="AB27" s="15">
        <f>求节点(非R武将!$C$6:$C$105,非R武将!AB$6:AB$105,天数对应非R武将!$BZ27)</f>
        <v>80</v>
      </c>
      <c r="AC27" s="15">
        <f>求节点(非R武将!$C$6:$C$105,非R武将!AC$6:AC$105,天数对应非R武将!$BZ27)</f>
        <v>0</v>
      </c>
      <c r="AD27" s="15">
        <f>求节点(非R武将!$C$6:$C$105,非R武将!AD$6:AD$105,天数对应非R武将!$BZ27)</f>
        <v>0</v>
      </c>
      <c r="AE27" s="15">
        <f>求节点(非R武将!$C$6:$C$105,非R武将!AE$6:AE$105,天数对应非R武将!$BZ27)</f>
        <v>0</v>
      </c>
      <c r="AF27" s="15">
        <f>求节点(非R武将!$C$6:$C$105,非R武将!AF$6:AF$105,天数对应非R武将!$BZ27)</f>
        <v>0</v>
      </c>
      <c r="AG27" s="15">
        <f>求节点(非R武将!$C$6:$C$105,非R武将!AG$6:AG$105,天数对应非R武将!$BZ27)</f>
        <v>2</v>
      </c>
      <c r="AH27" s="15">
        <f>求节点(非R武将!$C$6:$C$105,非R武将!AH$6:AH$105,天数对应非R武将!$BZ27)</f>
        <v>0</v>
      </c>
      <c r="AI27" s="15">
        <f>求节点(非R武将!$C$6:$C$105,非R武将!AI$6:AI$105,天数对应非R武将!$BZ27)</f>
        <v>0</v>
      </c>
      <c r="AJ27" s="15">
        <f>求节点(非R武将!$C$6:$C$105,非R武将!AJ$6:AJ$105,天数对应非R武将!$BZ27)</f>
        <v>0</v>
      </c>
      <c r="AK27" s="15">
        <f>求节点(非R武将!$C$6:$C$105,非R武将!AK$6:AK$105,天数对应非R武将!$BZ27)</f>
        <v>0</v>
      </c>
      <c r="AL27" s="15">
        <f>求节点(非R武将!$C$6:$C$105,非R武将!AL$6:AL$105,天数对应非R武将!$BZ27)</f>
        <v>30</v>
      </c>
      <c r="AM27" s="15">
        <f>求节点(非R武将!$C$6:$C$105,非R武将!AM$6:AM$105,天数对应非R武将!$BZ27)</f>
        <v>0</v>
      </c>
      <c r="AN27" s="15">
        <f>求节点(非R武将!$C$6:$C$105,非R武将!AN$6:AN$105,天数对应非R武将!$BZ27)</f>
        <v>0</v>
      </c>
      <c r="AO27" s="15">
        <f>求节点(非R武将!$C$6:$C$105,非R武将!AO$6:AO$105,天数对应非R武将!$BZ27)</f>
        <v>6</v>
      </c>
      <c r="AP27" s="15">
        <f>求节点(非R武将!$C$6:$C$105,非R武将!AP$6:AP$105,天数对应非R武将!$BZ27)</f>
        <v>6.4663471447256979</v>
      </c>
      <c r="AQ27" s="15">
        <f>求节点(非R武将!$C$6:$C$105,非R武将!AQ$6:AQ$105,天数对应非R武将!$BZ27)</f>
        <v>0</v>
      </c>
      <c r="AR27" s="15">
        <f>求节点(非R武将!$C$6:$C$105,非R武将!AR$6:AR$105,天数对应非R武将!$BZ27)</f>
        <v>0</v>
      </c>
      <c r="AS27" s="15">
        <f>求节点(非R武将!$C$6:$C$105,非R武将!AS$6:AS$105,天数对应非R武将!$BZ27)</f>
        <v>0</v>
      </c>
      <c r="AT27" s="15">
        <f>求节点(非R武将!$C$6:$C$105,非R武将!AT$6:AT$105,天数对应非R武将!$BZ27)</f>
        <v>3</v>
      </c>
      <c r="AU27" s="15">
        <f>求节点(非R武将!$C$6:$C$105,非R武将!AU$6:AU$105,天数对应非R武将!$BZ27)</f>
        <v>5.7565802983311301</v>
      </c>
      <c r="AV27" s="15">
        <f>求节点(非R武将!$C$6:$C$105,非R武将!AV$6:AV$105,天数对应非R武将!$BZ27)</f>
        <v>1.4204062490431315</v>
      </c>
      <c r="AW27" s="15">
        <f>求节点(非R武将!$C$6:$C$105,非R武将!AW$6:AW$105,天数对应非R武将!$BZ27)</f>
        <v>0</v>
      </c>
      <c r="AX27" s="15">
        <f>求节点(非R武将!$C$6:$C$105,非R武将!AX$6:AX$105,天数对应非R武将!$BZ27)</f>
        <v>0</v>
      </c>
      <c r="AY27" s="15">
        <f>求节点(非R武将!$C$6:$C$105,非R武将!AY$6:AY$105,天数对应非R武将!$BZ27)</f>
        <v>15</v>
      </c>
      <c r="AZ27" s="15">
        <f>求节点(非R武将!$C$6:$C$105,非R武将!AZ$6:AZ$105,天数对应非R武将!$BZ27)</f>
        <v>35</v>
      </c>
      <c r="BA27" s="15">
        <f>求节点(非R武将!$C$6:$C$105,非R武将!BA$6:BA$105,天数对应非R武将!$BZ27)</f>
        <v>29</v>
      </c>
      <c r="BB27" s="15">
        <f>求节点(非R武将!$C$6:$C$105,非R武将!BB$6:BB$105,天数对应非R武将!$BZ27)</f>
        <v>50</v>
      </c>
      <c r="BC27" s="15">
        <f>求节点(非R武将!$C$6:$C$105,非R武将!BC$6:BC$105,天数对应非R武将!$BZ27)</f>
        <v>0</v>
      </c>
      <c r="BD27" s="15">
        <f>求节点(非R武将!$C$6:$C$105,非R武将!BD$6:BD$105,天数对应非R武将!$BZ27)</f>
        <v>1.8091766496271995</v>
      </c>
      <c r="BE27" s="15">
        <f>求节点(非R武将!$C$6:$C$105,非R武将!BE$6:BE$105,天数对应非R武将!$BZ27)</f>
        <v>1.8091766496271995</v>
      </c>
      <c r="BF27" s="15">
        <f>求节点(非R武将!$C$6:$C$105,非R武将!BF$6:BF$105,天数对应非R武将!$BZ27)</f>
        <v>1.8091766496271995</v>
      </c>
      <c r="BG27" s="15">
        <f>求节点(非R武将!$C$6:$C$105,非R武将!BG$6:BG$105,天数对应非R武将!$BZ27)</f>
        <v>1.8091766496271995</v>
      </c>
      <c r="BH27" s="15">
        <f>求节点(非R武将!$C$6:$C$105,非R武将!BH$6:BH$105,天数对应非R武将!$BZ27)</f>
        <v>10</v>
      </c>
      <c r="BI27" s="15">
        <f>求节点(非R武将!$C$6:$C$105,非R武将!BI$6:BI$105,天数对应非R武将!$BZ27)</f>
        <v>10</v>
      </c>
      <c r="BJ27" s="15">
        <f>求节点(非R武将!$C$6:$C$105,非R武将!BJ$6:BJ$105,天数对应非R武将!$BZ27)</f>
        <v>45.229416240679988</v>
      </c>
      <c r="BK27" s="15">
        <f>求节点(非R武将!$C$6:$C$105,非R武将!BK$6:BK$105,天数对应非R武将!$BZ27)</f>
        <v>45.229416240679988</v>
      </c>
      <c r="BL27" s="15">
        <f>求节点(非R武将!$C$6:$C$105,非R武将!BL$6:BL$105,天数对应非R武将!$BZ27)</f>
        <v>45.229416240679988</v>
      </c>
      <c r="BM27" s="15">
        <f>求节点(非R武将!$C$6:$C$105,非R武将!BM$6:BM$105,天数对应非R武将!$BZ27)</f>
        <v>0</v>
      </c>
      <c r="BN27" s="15">
        <f>求节点(非R武将!$C$6:$C$105,非R武将!BN$6:BN$105,天数对应非R武将!$BZ27)</f>
        <v>0</v>
      </c>
      <c r="BO27" s="15">
        <f>求节点(非R武将!$C$6:$C$105,非R武将!BO$6:BO$105,天数对应非R武将!$BZ27)</f>
        <v>2</v>
      </c>
      <c r="BP27" s="15">
        <f>求节点(非R武将!$C$6:$C$105,非R武将!BP$6:BP$105,天数对应非R武将!$BZ27)</f>
        <v>2</v>
      </c>
      <c r="BQ27" s="15">
        <f>求节点(非R武将!$C$6:$C$105,非R武将!BQ$6:BQ$105,天数对应非R武将!$BZ27)</f>
        <v>2</v>
      </c>
      <c r="BR27" s="15">
        <f>求节点(非R武将!$C$6:$C$105,非R武将!BR$6:BR$105,天数对应非R武将!$BZ27)</f>
        <v>0</v>
      </c>
      <c r="BS27" s="15">
        <f>求节点(非R武将!$C$6:$C$105,非R武将!BS$6:BS$105,天数对应非R武将!$BZ27)</f>
        <v>0</v>
      </c>
      <c r="BT27" s="15">
        <f>求节点(非R武将!$C$6:$C$105,非R武将!BT$6:BT$105,天数对应非R武将!$BZ27)</f>
        <v>4</v>
      </c>
      <c r="BU27" s="15">
        <f>求节点(非R武将!$C$6:$C$105,非R武将!BU$6:BU$105,天数对应非R武将!$BZ27)</f>
        <v>30</v>
      </c>
      <c r="BV27" s="15">
        <f>求节点(非R武将!$C$6:$C$105,非R武将!BV$6:BV$105,天数对应非R武将!$BZ27)</f>
        <v>80</v>
      </c>
      <c r="BY27" s="15">
        <v>22</v>
      </c>
      <c r="BZ27" s="15">
        <v>45.229416240679988</v>
      </c>
      <c r="CA27" s="15">
        <v>47.627585537046002</v>
      </c>
      <c r="CB27" s="15">
        <v>51.024586130026073</v>
      </c>
      <c r="CC27" s="15">
        <v>56.707209476034656</v>
      </c>
      <c r="CD27" s="15">
        <v>65.799954753897211</v>
      </c>
    </row>
    <row r="28" spans="3:82" x14ac:dyDescent="0.15">
      <c r="C28" s="15">
        <v>23</v>
      </c>
      <c r="E28" s="15">
        <f>求节点(非R武将!$C$6:$C$105,非R武将!E$6:E$105,天数对应非R武将!$BZ28)</f>
        <v>0</v>
      </c>
      <c r="F28" s="15">
        <f>求节点(非R武将!$C$6:$C$105,非R武将!F$6:F$105,天数对应非R武将!$BZ28)</f>
        <v>0</v>
      </c>
      <c r="G28" s="15">
        <f>求节点(非R武将!$C$6:$C$105,非R武将!G$6:G$105,天数对应非R武将!$BZ28)</f>
        <v>0</v>
      </c>
      <c r="H28" s="15">
        <f>求节点(非R武将!$C$6:$C$105,非R武将!H$6:H$105,天数对应非R武将!$BZ28)</f>
        <v>6</v>
      </c>
      <c r="I28" s="15">
        <f>求节点(非R武将!$C$6:$C$105,非R武将!I$6:I$105,天数对应非R武将!$BZ28)</f>
        <v>0</v>
      </c>
      <c r="J28" s="15">
        <f>求节点(非R武将!$C$6:$C$105,非R武将!J$6:J$105,天数对应非R武将!$BZ28)</f>
        <v>0</v>
      </c>
      <c r="K28" s="15">
        <f>求节点(非R武将!$C$6:$C$105,非R武将!K$6:K$105,天数对应非R武将!$BZ28)</f>
        <v>0</v>
      </c>
      <c r="L28" s="15">
        <f>求节点(非R武将!$C$6:$C$105,非R武将!L$6:L$105,天数对应非R武将!$BZ28)</f>
        <v>0</v>
      </c>
      <c r="M28" s="15">
        <f>求节点(非R武将!$C$6:$C$105,非R武将!M$6:M$105,天数对应非R武将!$BZ28)</f>
        <v>1.499509619178788</v>
      </c>
      <c r="N28" s="15">
        <f>求节点(非R武将!$C$6:$C$105,非R武将!N$6:N$105,天数对应非R武将!$BZ28)</f>
        <v>0</v>
      </c>
      <c r="O28" s="15">
        <f>求节点(非R武将!$C$6:$C$105,非R武将!O$6:O$105,天数对应非R武将!$BZ28)</f>
        <v>0</v>
      </c>
      <c r="P28" s="15">
        <f>求节点(非R武将!$C$6:$C$105,非R武将!P$6:P$105,天数对应非R武将!$BZ28)</f>
        <v>6</v>
      </c>
      <c r="Q28" s="15">
        <f>求节点(非R武将!$C$6:$C$105,非R武将!Q$6:Q$105,天数对应非R武将!$BZ28)</f>
        <v>10</v>
      </c>
      <c r="R28" s="15">
        <f>求节点(非R武将!$C$6:$C$105,非R武将!R$6:R$105,天数对应非R武将!$BZ28)</f>
        <v>29</v>
      </c>
      <c r="S28" s="15">
        <f>求节点(非R武将!$C$6:$C$105,非R武将!S$6:S$105,天数对应非R武将!$BZ28)</f>
        <v>50</v>
      </c>
      <c r="T28" s="15">
        <f>求节点(非R武将!$C$6:$C$105,非R武将!T$6:T$105,天数对应非R武将!$BZ28)</f>
        <v>0</v>
      </c>
      <c r="U28" s="15">
        <f>求节点(非R武将!$C$6:$C$105,非R武将!U$6:U$105,天数对应非R武将!$BZ28)</f>
        <v>0</v>
      </c>
      <c r="V28" s="15">
        <f>求节点(非R武将!$C$6:$C$105,非R武将!V$6:V$105,天数对应非R武将!$BZ28)</f>
        <v>1.8338064625204045</v>
      </c>
      <c r="W28" s="15">
        <f>求节点(非R武将!$C$6:$C$105,非R武将!W$6:W$105,天数对应非R武将!$BZ28)</f>
        <v>1.8338064625204047</v>
      </c>
      <c r="X28" s="15">
        <f>求节点(非R武将!$C$6:$C$105,非R武将!X$6:X$105,天数对应非R武将!$BZ28)</f>
        <v>0</v>
      </c>
      <c r="Y28" s="15">
        <f>求节点(非R武将!$C$6:$C$105,非R武将!Y$6:Y$105,天数对应非R武将!$BZ28)</f>
        <v>0</v>
      </c>
      <c r="Z28" s="15">
        <f>求节点(非R武将!$C$6:$C$105,非R武将!Z$6:Z$105,天数对应非R武将!$BZ28)</f>
        <v>0</v>
      </c>
      <c r="AA28" s="15">
        <f>求节点(非R武将!$C$6:$C$105,非R武将!AA$6:AA$105,天数对应非R武将!$BZ28)</f>
        <v>60</v>
      </c>
      <c r="AB28" s="15">
        <f>求节点(非R武将!$C$6:$C$105,非R武将!AB$6:AB$105,天数对应非R武将!$BZ28)</f>
        <v>80</v>
      </c>
      <c r="AC28" s="15">
        <f>求节点(非R武将!$C$6:$C$105,非R武将!AC$6:AC$105,天数对应非R武将!$BZ28)</f>
        <v>0</v>
      </c>
      <c r="AD28" s="15">
        <f>求节点(非R武将!$C$6:$C$105,非R武将!AD$6:AD$105,天数对应非R武将!$BZ28)</f>
        <v>0</v>
      </c>
      <c r="AE28" s="15">
        <f>求节点(非R武将!$C$6:$C$105,非R武将!AE$6:AE$105,天数对应非R武将!$BZ28)</f>
        <v>0</v>
      </c>
      <c r="AF28" s="15">
        <f>求节点(非R武将!$C$6:$C$105,非R武将!AF$6:AF$105,天数对应非R武将!$BZ28)</f>
        <v>0</v>
      </c>
      <c r="AG28" s="15">
        <f>求节点(非R武将!$C$6:$C$105,非R武将!AG$6:AG$105,天数对应非R武将!$BZ28)</f>
        <v>2</v>
      </c>
      <c r="AH28" s="15">
        <f>求节点(非R武将!$C$6:$C$105,非R武将!AH$6:AH$105,天数对应非R武将!$BZ28)</f>
        <v>0</v>
      </c>
      <c r="AI28" s="15">
        <f>求节点(非R武将!$C$6:$C$105,非R武将!AI$6:AI$105,天数对应非R武将!$BZ28)</f>
        <v>0</v>
      </c>
      <c r="AJ28" s="15">
        <f>求节点(非R武将!$C$6:$C$105,非R武将!AJ$6:AJ$105,天数对应非R武将!$BZ28)</f>
        <v>0</v>
      </c>
      <c r="AK28" s="15">
        <f>求节点(非R武将!$C$6:$C$105,非R武将!AK$6:AK$105,天数对应非R武将!$BZ28)</f>
        <v>0</v>
      </c>
      <c r="AL28" s="15">
        <f>求节点(非R武将!$C$6:$C$105,非R武将!AL$6:AL$105,天数对应非R武将!$BZ28)</f>
        <v>30</v>
      </c>
      <c r="AM28" s="15">
        <f>求节点(非R武将!$C$6:$C$105,非R武将!AM$6:AM$105,天数对应非R武将!$BZ28)</f>
        <v>0</v>
      </c>
      <c r="AN28" s="15">
        <f>求节点(非R武将!$C$6:$C$105,非R武将!AN$6:AN$105,天数对应非R武将!$BZ28)</f>
        <v>0</v>
      </c>
      <c r="AO28" s="15">
        <f>求节点(非R武将!$C$6:$C$105,非R武将!AO$6:AO$105,天数对应非R武将!$BZ28)</f>
        <v>6</v>
      </c>
      <c r="AP28" s="15">
        <f>求节点(非R武将!$C$6:$C$105,非R武将!AP$6:AP$105,天数对应非R武将!$BZ28)</f>
        <v>6.6857601557790121</v>
      </c>
      <c r="AQ28" s="15">
        <f>求节点(非R武将!$C$6:$C$105,非R武将!AQ$6:AQ$105,天数对应非R武将!$BZ28)</f>
        <v>0</v>
      </c>
      <c r="AR28" s="15">
        <f>求节点(非R武将!$C$6:$C$105,非R武将!AR$6:AR$105,天数对应非R武将!$BZ28)</f>
        <v>0</v>
      </c>
      <c r="AS28" s="15">
        <f>求节点(非R武将!$C$6:$C$105,非R武将!AS$6:AS$105,天数对应非R武将!$BZ28)</f>
        <v>0</v>
      </c>
      <c r="AT28" s="15">
        <f>求节点(非R武将!$C$6:$C$105,非R武将!AT$6:AT$105,天数对应非R武将!$BZ28)</f>
        <v>3</v>
      </c>
      <c r="AU28" s="15">
        <f>求节点(非R武将!$C$6:$C$105,非R武将!AU$6:AU$105,天数对应非R武将!$BZ28)</f>
        <v>5.7914052911638878</v>
      </c>
      <c r="AV28" s="15">
        <f>求节点(非R武将!$C$6:$C$105,非R武将!AV$6:AV$105,天数对应非R武将!$BZ28)</f>
        <v>1.499509619178788</v>
      </c>
      <c r="AW28" s="15">
        <f>求节点(非R武将!$C$6:$C$105,非R武将!AW$6:AW$105,天数对应非R武将!$BZ28)</f>
        <v>0</v>
      </c>
      <c r="AX28" s="15">
        <f>求节点(非R武将!$C$6:$C$105,非R武将!AX$6:AX$105,天数对应非R武将!$BZ28)</f>
        <v>0</v>
      </c>
      <c r="AY28" s="15">
        <f>求节点(非R武将!$C$6:$C$105,非R武将!AY$6:AY$105,天数对应非R武将!$BZ28)</f>
        <v>15</v>
      </c>
      <c r="AZ28" s="15">
        <f>求节点(非R武将!$C$6:$C$105,非R武将!AZ$6:AZ$105,天数对应非R武将!$BZ28)</f>
        <v>35</v>
      </c>
      <c r="BA28" s="15">
        <f>求节点(非R武将!$C$6:$C$105,非R武将!BA$6:BA$105,天数对应非R武将!$BZ28)</f>
        <v>29</v>
      </c>
      <c r="BB28" s="15">
        <f>求节点(非R武将!$C$6:$C$105,非R武将!BB$6:BB$105,天数对应非R武将!$BZ28)</f>
        <v>50</v>
      </c>
      <c r="BC28" s="15">
        <f>求节点(非R武将!$C$6:$C$105,非R武将!BC$6:BC$105,天数对应非R武将!$BZ28)</f>
        <v>0</v>
      </c>
      <c r="BD28" s="15">
        <f>求节点(非R武将!$C$6:$C$105,非R武将!BD$6:BD$105,天数对应非R武将!$BZ28)</f>
        <v>1.8338064625204047</v>
      </c>
      <c r="BE28" s="15">
        <f>求节点(非R武将!$C$6:$C$105,非R武将!BE$6:BE$105,天数对应非R武将!$BZ28)</f>
        <v>1.8338064625204047</v>
      </c>
      <c r="BF28" s="15">
        <f>求节点(非R武将!$C$6:$C$105,非R武将!BF$6:BF$105,天数对应非R武将!$BZ28)</f>
        <v>1.8338064625204047</v>
      </c>
      <c r="BG28" s="15">
        <f>求节点(非R武将!$C$6:$C$105,非R武将!BG$6:BG$105,天数对应非R武将!$BZ28)</f>
        <v>1.8338064625204047</v>
      </c>
      <c r="BH28" s="15">
        <f>求节点(非R武将!$C$6:$C$105,非R武将!BH$6:BH$105,天数对应非R武将!$BZ28)</f>
        <v>10</v>
      </c>
      <c r="BI28" s="15">
        <f>求节点(非R武将!$C$6:$C$105,非R武将!BI$6:BI$105,天数对应非R武将!$BZ28)</f>
        <v>10</v>
      </c>
      <c r="BJ28" s="15">
        <f>求节点(非R武将!$C$6:$C$105,非R武将!BJ$6:BJ$105,天数对应非R武将!$BZ28)</f>
        <v>45.845161563010116</v>
      </c>
      <c r="BK28" s="15">
        <f>求节点(非R武将!$C$6:$C$105,非R武将!BK$6:BK$105,天数对应非R武将!$BZ28)</f>
        <v>45.845161563010116</v>
      </c>
      <c r="BL28" s="15">
        <f>求节点(非R武将!$C$6:$C$105,非R武将!BL$6:BL$105,天数对应非R武将!$BZ28)</f>
        <v>45.845161563010116</v>
      </c>
      <c r="BM28" s="15">
        <f>求节点(非R武将!$C$6:$C$105,非R武将!BM$6:BM$105,天数对应非R武将!$BZ28)</f>
        <v>0</v>
      </c>
      <c r="BN28" s="15">
        <f>求节点(非R武将!$C$6:$C$105,非R武将!BN$6:BN$105,天数对应非R武将!$BZ28)</f>
        <v>0</v>
      </c>
      <c r="BO28" s="15">
        <f>求节点(非R武将!$C$6:$C$105,非R武将!BO$6:BO$105,天数对应非R武将!$BZ28)</f>
        <v>2</v>
      </c>
      <c r="BP28" s="15">
        <f>求节点(非R武将!$C$6:$C$105,非R武将!BP$6:BP$105,天数对应非R武将!$BZ28)</f>
        <v>2</v>
      </c>
      <c r="BQ28" s="15">
        <f>求节点(非R武将!$C$6:$C$105,非R武将!BQ$6:BQ$105,天数对应非R武将!$BZ28)</f>
        <v>2</v>
      </c>
      <c r="BR28" s="15">
        <f>求节点(非R武将!$C$6:$C$105,非R武将!BR$6:BR$105,天数对应非R武将!$BZ28)</f>
        <v>0</v>
      </c>
      <c r="BS28" s="15">
        <f>求节点(非R武将!$C$6:$C$105,非R武将!BS$6:BS$105,天数对应非R武将!$BZ28)</f>
        <v>0</v>
      </c>
      <c r="BT28" s="15">
        <f>求节点(非R武将!$C$6:$C$105,非R武将!BT$6:BT$105,天数对应非R武将!$BZ28)</f>
        <v>4</v>
      </c>
      <c r="BU28" s="15">
        <f>求节点(非R武将!$C$6:$C$105,非R武将!BU$6:BU$105,天数对应非R武将!$BZ28)</f>
        <v>30</v>
      </c>
      <c r="BV28" s="15">
        <f>求节点(非R武将!$C$6:$C$105,非R武将!BV$6:BV$105,天数对应非R武将!$BZ28)</f>
        <v>80</v>
      </c>
      <c r="BY28" s="15">
        <v>23</v>
      </c>
      <c r="BZ28" s="15">
        <v>45.845161563010116</v>
      </c>
      <c r="CA28" s="15">
        <v>48.284895131741251</v>
      </c>
      <c r="CB28" s="15">
        <v>51.627293027306742</v>
      </c>
      <c r="CC28" s="15">
        <v>57.265742379787866</v>
      </c>
      <c r="CD28" s="15">
        <v>66.433857256825831</v>
      </c>
    </row>
    <row r="29" spans="3:82" x14ac:dyDescent="0.15">
      <c r="C29" s="15">
        <v>24</v>
      </c>
      <c r="E29" s="15">
        <f>求节点(非R武将!$C$6:$C$105,非R武将!E$6:E$105,天数对应非R武将!$BZ29)</f>
        <v>0</v>
      </c>
      <c r="F29" s="15">
        <f>求节点(非R武将!$C$6:$C$105,非R武将!F$6:F$105,天数对应非R武将!$BZ29)</f>
        <v>0</v>
      </c>
      <c r="G29" s="15">
        <f>求节点(非R武将!$C$6:$C$105,非R武将!G$6:G$105,天数对应非R武将!$BZ29)</f>
        <v>0</v>
      </c>
      <c r="H29" s="15">
        <f>求节点(非R武将!$C$6:$C$105,非R武将!H$6:H$105,天数对应非R武将!$BZ29)</f>
        <v>6</v>
      </c>
      <c r="I29" s="15">
        <f>求节点(非R武将!$C$6:$C$105,非R武将!I$6:I$105,天数对应非R武将!$BZ29)</f>
        <v>0</v>
      </c>
      <c r="J29" s="15">
        <f>求节点(非R武将!$C$6:$C$105,非R武将!J$6:J$105,天数对应非R武将!$BZ29)</f>
        <v>0</v>
      </c>
      <c r="K29" s="15">
        <f>求节点(非R武将!$C$6:$C$105,非R武将!K$6:K$105,天数对应非R武将!$BZ29)</f>
        <v>0</v>
      </c>
      <c r="L29" s="15">
        <f>求节点(非R武将!$C$6:$C$105,非R武将!L$6:L$105,天数对应非R武将!$BZ29)</f>
        <v>0</v>
      </c>
      <c r="M29" s="15">
        <f>求节点(非R武将!$C$6:$C$105,非R武将!M$6:M$105,天数对应非R武将!$BZ29)</f>
        <v>1.5746477631793721</v>
      </c>
      <c r="N29" s="15">
        <f>求节点(非R武将!$C$6:$C$105,非R武将!N$6:N$105,天数对应非R武将!$BZ29)</f>
        <v>0</v>
      </c>
      <c r="O29" s="15">
        <f>求节点(非R武将!$C$6:$C$105,非R武将!O$6:O$105,天数对应非R武将!$BZ29)</f>
        <v>0</v>
      </c>
      <c r="P29" s="15">
        <f>求节点(非R武将!$C$6:$C$105,非R武将!P$6:P$105,天数对应非R武将!$BZ29)</f>
        <v>6</v>
      </c>
      <c r="Q29" s="15">
        <f>求节点(非R武将!$C$6:$C$105,非R武将!Q$6:Q$105,天数对应非R武将!$BZ29)</f>
        <v>10</v>
      </c>
      <c r="R29" s="15">
        <f>求节点(非R武将!$C$6:$C$105,非R武将!R$6:R$105,天数对应非R武将!$BZ29)</f>
        <v>29</v>
      </c>
      <c r="S29" s="15">
        <f>求节点(非R武将!$C$6:$C$105,非R武将!S$6:S$105,天数对应非R武将!$BZ29)</f>
        <v>50</v>
      </c>
      <c r="T29" s="15">
        <f>求节点(非R武将!$C$6:$C$105,非R武将!T$6:T$105,天数对应非R武将!$BZ29)</f>
        <v>0</v>
      </c>
      <c r="U29" s="15">
        <f>求节点(非R武将!$C$6:$C$105,非R武将!U$6:U$105,天数对应非R武将!$BZ29)</f>
        <v>0</v>
      </c>
      <c r="V29" s="15">
        <f>求节点(非R武将!$C$6:$C$105,非R武将!V$6:V$105,天数对应非R武将!$BZ29)</f>
        <v>1.8572016532019568</v>
      </c>
      <c r="W29" s="15">
        <f>求节点(非R武将!$C$6:$C$105,非R武将!W$6:W$105,天数对应非R武将!$BZ29)</f>
        <v>1.8572016532019571</v>
      </c>
      <c r="X29" s="15">
        <f>求节点(非R武将!$C$6:$C$105,非R武将!X$6:X$105,天数对应非R武将!$BZ29)</f>
        <v>0</v>
      </c>
      <c r="Y29" s="15">
        <f>求节点(非R武将!$C$6:$C$105,非R武将!Y$6:Y$105,天数对应非R武将!$BZ29)</f>
        <v>0</v>
      </c>
      <c r="Z29" s="15">
        <f>求节点(非R武将!$C$6:$C$105,非R武将!Z$6:Z$105,天数对应非R武将!$BZ29)</f>
        <v>0</v>
      </c>
      <c r="AA29" s="15">
        <f>求节点(非R武将!$C$6:$C$105,非R武将!AA$6:AA$105,天数对应非R武将!$BZ29)</f>
        <v>60</v>
      </c>
      <c r="AB29" s="15">
        <f>求节点(非R武将!$C$6:$C$105,非R武将!AB$6:AB$105,天数对应非R武将!$BZ29)</f>
        <v>80</v>
      </c>
      <c r="AC29" s="15">
        <f>求节点(非R武将!$C$6:$C$105,非R武将!AC$6:AC$105,天数对应非R武将!$BZ29)</f>
        <v>0</v>
      </c>
      <c r="AD29" s="15">
        <f>求节点(非R武将!$C$6:$C$105,非R武将!AD$6:AD$105,天数对应非R武将!$BZ29)</f>
        <v>0</v>
      </c>
      <c r="AE29" s="15">
        <f>求节点(非R武将!$C$6:$C$105,非R武将!AE$6:AE$105,天数对应非R武将!$BZ29)</f>
        <v>0</v>
      </c>
      <c r="AF29" s="15">
        <f>求节点(非R武将!$C$6:$C$105,非R武将!AF$6:AF$105,天数对应非R武将!$BZ29)</f>
        <v>0</v>
      </c>
      <c r="AG29" s="15">
        <f>求节点(非R武将!$C$6:$C$105,非R武将!AG$6:AG$105,天数对应非R武将!$BZ29)</f>
        <v>2</v>
      </c>
      <c r="AH29" s="15">
        <f>求节点(非R武将!$C$6:$C$105,非R武将!AH$6:AH$105,天数对应非R武将!$BZ29)</f>
        <v>0</v>
      </c>
      <c r="AI29" s="15">
        <f>求节点(非R武将!$C$6:$C$105,非R武将!AI$6:AI$105,天数对应非R武将!$BZ29)</f>
        <v>0</v>
      </c>
      <c r="AJ29" s="15">
        <f>求节点(非R武将!$C$6:$C$105,非R武将!AJ$6:AJ$105,天数对应非R武将!$BZ29)</f>
        <v>0</v>
      </c>
      <c r="AK29" s="15">
        <f>求节点(非R武将!$C$6:$C$105,非R武将!AK$6:AK$105,天数对应非R武将!$BZ29)</f>
        <v>0</v>
      </c>
      <c r="AL29" s="15">
        <f>求节点(非R武将!$C$6:$C$105,非R武将!AL$6:AL$105,天数对应非R武将!$BZ29)</f>
        <v>30</v>
      </c>
      <c r="AM29" s="15">
        <f>求节点(非R武将!$C$6:$C$105,非R武将!AM$6:AM$105,天数对应非R武将!$BZ29)</f>
        <v>0</v>
      </c>
      <c r="AN29" s="15">
        <f>求节点(非R武将!$C$6:$C$105,非R武将!AN$6:AN$105,天数对应非R武将!$BZ29)</f>
        <v>0</v>
      </c>
      <c r="AO29" s="15">
        <f>求节点(非R武将!$C$6:$C$105,非R武将!AO$6:AO$105,天数对应非R武将!$BZ29)</f>
        <v>6</v>
      </c>
      <c r="AP29" s="15">
        <f>求节点(非R武将!$C$6:$C$105,非R武将!AP$6:AP$105,天数对应非R武将!$BZ29)</f>
        <v>6.8941746189283428</v>
      </c>
      <c r="AQ29" s="15">
        <f>求节点(非R武将!$C$6:$C$105,非R武将!AQ$6:AQ$105,天数对应非R武将!$BZ29)</f>
        <v>0</v>
      </c>
      <c r="AR29" s="15">
        <f>求节点(非R武将!$C$6:$C$105,非R武将!AR$6:AR$105,天数对应非R武将!$BZ29)</f>
        <v>0</v>
      </c>
      <c r="AS29" s="15">
        <f>求节点(非R武将!$C$6:$C$105,非R武将!AS$6:AS$105,天数对应非R武将!$BZ29)</f>
        <v>0</v>
      </c>
      <c r="AT29" s="15">
        <f>求节点(非R武将!$C$6:$C$105,非R武将!AT$6:AT$105,天数对应非R武将!$BZ29)</f>
        <v>3</v>
      </c>
      <c r="AU29" s="15">
        <f>求节点(非R武将!$C$6:$C$105,非R武将!AU$6:AU$105,天数对应非R武将!$BZ29)</f>
        <v>5.8244846065179576</v>
      </c>
      <c r="AV29" s="15">
        <f>求节点(非R武将!$C$6:$C$105,非R武将!AV$6:AV$105,天数对应非R武将!$BZ29)</f>
        <v>1.5746477631793721</v>
      </c>
      <c r="AW29" s="15">
        <f>求节点(非R武将!$C$6:$C$105,非R武将!AW$6:AW$105,天数对应非R武将!$BZ29)</f>
        <v>0</v>
      </c>
      <c r="AX29" s="15">
        <f>求节点(非R武将!$C$6:$C$105,非R武将!AX$6:AX$105,天数对应非R武将!$BZ29)</f>
        <v>0</v>
      </c>
      <c r="AY29" s="15">
        <f>求节点(非R武将!$C$6:$C$105,非R武将!AY$6:AY$105,天数对应非R武将!$BZ29)</f>
        <v>15</v>
      </c>
      <c r="AZ29" s="15">
        <f>求节点(非R武将!$C$6:$C$105,非R武将!AZ$6:AZ$105,天数对应非R武将!$BZ29)</f>
        <v>35</v>
      </c>
      <c r="BA29" s="15">
        <f>求节点(非R武将!$C$6:$C$105,非R武将!BA$6:BA$105,天数对应非R武将!$BZ29)</f>
        <v>29</v>
      </c>
      <c r="BB29" s="15">
        <f>求节点(非R武将!$C$6:$C$105,非R武将!BB$6:BB$105,天数对应非R武将!$BZ29)</f>
        <v>50</v>
      </c>
      <c r="BC29" s="15">
        <f>求节点(非R武将!$C$6:$C$105,非R武将!BC$6:BC$105,天数对应非R武将!$BZ29)</f>
        <v>0</v>
      </c>
      <c r="BD29" s="15">
        <f>求节点(非R武将!$C$6:$C$105,非R武将!BD$6:BD$105,天数对应非R武将!$BZ29)</f>
        <v>1.8572016532019571</v>
      </c>
      <c r="BE29" s="15">
        <f>求节点(非R武将!$C$6:$C$105,非R武将!BE$6:BE$105,天数对应非R武将!$BZ29)</f>
        <v>1.8572016532019571</v>
      </c>
      <c r="BF29" s="15">
        <f>求节点(非R武将!$C$6:$C$105,非R武将!BF$6:BF$105,天数对应非R武将!$BZ29)</f>
        <v>1.8572016532019571</v>
      </c>
      <c r="BG29" s="15">
        <f>求节点(非R武将!$C$6:$C$105,非R武将!BG$6:BG$105,天数对应非R武将!$BZ29)</f>
        <v>1.8572016532019571</v>
      </c>
      <c r="BH29" s="15">
        <f>求节点(非R武将!$C$6:$C$105,非R武将!BH$6:BH$105,天数对应非R武将!$BZ29)</f>
        <v>10</v>
      </c>
      <c r="BI29" s="15">
        <f>求节点(非R武将!$C$6:$C$105,非R武将!BI$6:BI$105,天数对应非R武将!$BZ29)</f>
        <v>10</v>
      </c>
      <c r="BJ29" s="15">
        <f>求节点(非R武将!$C$6:$C$105,非R武将!BJ$6:BJ$105,天数对应非R武将!$BZ29)</f>
        <v>46.430041330048923</v>
      </c>
      <c r="BK29" s="15">
        <f>求节点(非R武将!$C$6:$C$105,非R武将!BK$6:BK$105,天数对应非R武将!$BZ29)</f>
        <v>46.430041330048923</v>
      </c>
      <c r="BL29" s="15">
        <f>求节点(非R武将!$C$6:$C$105,非R武将!BL$6:BL$105,天数对应非R武将!$BZ29)</f>
        <v>46.430041330048923</v>
      </c>
      <c r="BM29" s="15">
        <f>求节点(非R武将!$C$6:$C$105,非R武将!BM$6:BM$105,天数对应非R武将!$BZ29)</f>
        <v>0</v>
      </c>
      <c r="BN29" s="15">
        <f>求节点(非R武将!$C$6:$C$105,非R武将!BN$6:BN$105,天数对应非R武将!$BZ29)</f>
        <v>0</v>
      </c>
      <c r="BO29" s="15">
        <f>求节点(非R武将!$C$6:$C$105,非R武将!BO$6:BO$105,天数对应非R武将!$BZ29)</f>
        <v>2</v>
      </c>
      <c r="BP29" s="15">
        <f>求节点(非R武将!$C$6:$C$105,非R武将!BP$6:BP$105,天数对应非R武将!$BZ29)</f>
        <v>2</v>
      </c>
      <c r="BQ29" s="15">
        <f>求节点(非R武将!$C$6:$C$105,非R武将!BQ$6:BQ$105,天数对应非R武将!$BZ29)</f>
        <v>2</v>
      </c>
      <c r="BR29" s="15">
        <f>求节点(非R武将!$C$6:$C$105,非R武将!BR$6:BR$105,天数对应非R武将!$BZ29)</f>
        <v>0</v>
      </c>
      <c r="BS29" s="15">
        <f>求节点(非R武将!$C$6:$C$105,非R武将!BS$6:BS$105,天数对应非R武将!$BZ29)</f>
        <v>0</v>
      </c>
      <c r="BT29" s="15">
        <f>求节点(非R武将!$C$6:$C$105,非R武将!BT$6:BT$105,天数对应非R武将!$BZ29)</f>
        <v>4</v>
      </c>
      <c r="BU29" s="15">
        <f>求节点(非R武将!$C$6:$C$105,非R武将!BU$6:BU$105,天数对应非R武将!$BZ29)</f>
        <v>30</v>
      </c>
      <c r="BV29" s="15">
        <f>求节点(非R武将!$C$6:$C$105,非R武将!BV$6:BV$105,天数对应非R武将!$BZ29)</f>
        <v>80</v>
      </c>
      <c r="BY29" s="15">
        <v>24</v>
      </c>
      <c r="BZ29" s="15">
        <v>46.430041330048923</v>
      </c>
      <c r="CA29" s="15">
        <v>48.97966390560758</v>
      </c>
      <c r="CB29" s="15">
        <v>52.256921686597174</v>
      </c>
      <c r="CC29" s="15">
        <v>57.791141406117383</v>
      </c>
      <c r="CD29" s="15">
        <v>67.018500188991894</v>
      </c>
    </row>
    <row r="30" spans="3:82" x14ac:dyDescent="0.15">
      <c r="C30" s="15">
        <v>25</v>
      </c>
      <c r="E30" s="15">
        <f>求节点(非R武将!$C$6:$C$105,非R武将!E$6:E$105,天数对应非R武将!$BZ30)</f>
        <v>0</v>
      </c>
      <c r="F30" s="15">
        <f>求节点(非R武将!$C$6:$C$105,非R武将!F$6:F$105,天数对应非R武将!$BZ30)</f>
        <v>0</v>
      </c>
      <c r="G30" s="15">
        <f>求节点(非R武将!$C$6:$C$105,非R武将!G$6:G$105,天数对应非R武将!$BZ30)</f>
        <v>0</v>
      </c>
      <c r="H30" s="15">
        <f>求节点(非R武将!$C$6:$C$105,非R武将!H$6:H$105,天数对应非R武将!$BZ30)</f>
        <v>6</v>
      </c>
      <c r="I30" s="15">
        <f>求节点(非R武将!$C$6:$C$105,非R武将!I$6:I$105,天数对应非R武将!$BZ30)</f>
        <v>0</v>
      </c>
      <c r="J30" s="15">
        <f>求节点(非R武将!$C$6:$C$105,非R武将!J$6:J$105,天数对应非R武将!$BZ30)</f>
        <v>0</v>
      </c>
      <c r="K30" s="15">
        <f>求节点(非R武将!$C$6:$C$105,非R武将!K$6:K$105,天数对应非R武将!$BZ30)</f>
        <v>0</v>
      </c>
      <c r="L30" s="15">
        <f>求节点(非R武将!$C$6:$C$105,非R武将!L$6:L$105,天数对应非R武将!$BZ30)</f>
        <v>0</v>
      </c>
      <c r="M30" s="15">
        <f>求节点(非R武将!$C$6:$C$105,非R武将!M$6:M$105,天数对应非R武将!$BZ30)</f>
        <v>1.6484146557056214</v>
      </c>
      <c r="N30" s="15">
        <f>求节点(非R武将!$C$6:$C$105,非R武将!N$6:N$105,天数对应非R武将!$BZ30)</f>
        <v>0</v>
      </c>
      <c r="O30" s="15">
        <f>求节点(非R武将!$C$6:$C$105,非R武将!O$6:O$105,天数对应非R武将!$BZ30)</f>
        <v>0</v>
      </c>
      <c r="P30" s="15">
        <f>求节点(非R武将!$C$6:$C$105,非R武将!P$6:P$105,天数对应非R武将!$BZ30)</f>
        <v>6</v>
      </c>
      <c r="Q30" s="15">
        <f>求节点(非R武将!$C$6:$C$105,非R武将!Q$6:Q$105,天数对应非R武将!$BZ30)</f>
        <v>10</v>
      </c>
      <c r="R30" s="15">
        <f>求节点(非R武将!$C$6:$C$105,非R武将!R$6:R$105,天数对应非R武将!$BZ30)</f>
        <v>29</v>
      </c>
      <c r="S30" s="15">
        <f>求节点(非R武将!$C$6:$C$105,非R武将!S$6:S$105,天数对应非R武将!$BZ30)</f>
        <v>50</v>
      </c>
      <c r="T30" s="15">
        <f>求节点(非R武将!$C$6:$C$105,非R武将!T$6:T$105,天数对应非R武将!$BZ30)</f>
        <v>0</v>
      </c>
      <c r="U30" s="15">
        <f>求节点(非R武将!$C$6:$C$105,非R武将!U$6:U$105,天数对应非R武将!$BZ30)</f>
        <v>0</v>
      </c>
      <c r="V30" s="15">
        <f>求节点(非R武将!$C$6:$C$105,非R武将!V$6:V$105,天数对应非R武将!$BZ30)</f>
        <v>1.8801698877729858</v>
      </c>
      <c r="W30" s="15">
        <f>求节点(非R武将!$C$6:$C$105,非R武将!W$6:W$105,天数对应非R武将!$BZ30)</f>
        <v>1.880169887772986</v>
      </c>
      <c r="X30" s="15">
        <f>求节点(非R武将!$C$6:$C$105,非R武将!X$6:X$105,天数对应非R武将!$BZ30)</f>
        <v>0</v>
      </c>
      <c r="Y30" s="15">
        <f>求节点(非R武将!$C$6:$C$105,非R武将!Y$6:Y$105,天数对应非R武将!$BZ30)</f>
        <v>0</v>
      </c>
      <c r="Z30" s="15">
        <f>求节点(非R武将!$C$6:$C$105,非R武将!Z$6:Z$105,天数对应非R武将!$BZ30)</f>
        <v>0</v>
      </c>
      <c r="AA30" s="15">
        <f>求节点(非R武将!$C$6:$C$105,非R武将!AA$6:AA$105,天数对应非R武将!$BZ30)</f>
        <v>60</v>
      </c>
      <c r="AB30" s="15">
        <f>求节点(非R武将!$C$6:$C$105,非R武将!AB$6:AB$105,天数对应非R武将!$BZ30)</f>
        <v>80</v>
      </c>
      <c r="AC30" s="15">
        <f>求节点(非R武将!$C$6:$C$105,非R武将!AC$6:AC$105,天数对应非R武将!$BZ30)</f>
        <v>0</v>
      </c>
      <c r="AD30" s="15">
        <f>求节点(非R武将!$C$6:$C$105,非R武将!AD$6:AD$105,天数对应非R武将!$BZ30)</f>
        <v>0</v>
      </c>
      <c r="AE30" s="15">
        <f>求节点(非R武将!$C$6:$C$105,非R武将!AE$6:AE$105,天数对应非R武将!$BZ30)</f>
        <v>0</v>
      </c>
      <c r="AF30" s="15">
        <f>求节点(非R武将!$C$6:$C$105,非R武将!AF$6:AF$105,天数对应非R武将!$BZ30)</f>
        <v>0</v>
      </c>
      <c r="AG30" s="15">
        <f>求节点(非R武将!$C$6:$C$105,非R武将!AG$6:AG$105,天数对应非R武将!$BZ30)</f>
        <v>2</v>
      </c>
      <c r="AH30" s="15">
        <f>求节点(非R武将!$C$6:$C$105,非R武将!AH$6:AH$105,天数对应非R武将!$BZ30)</f>
        <v>0</v>
      </c>
      <c r="AI30" s="15">
        <f>求节点(非R武将!$C$6:$C$105,非R武将!AI$6:AI$105,天数对应非R武将!$BZ30)</f>
        <v>0</v>
      </c>
      <c r="AJ30" s="15">
        <f>求节点(非R武将!$C$6:$C$105,非R武将!AJ$6:AJ$105,天数对应非R武将!$BZ30)</f>
        <v>0</v>
      </c>
      <c r="AK30" s="15">
        <f>求节点(非R武将!$C$6:$C$105,非R武将!AK$6:AK$105,天数对应非R武将!$BZ30)</f>
        <v>0</v>
      </c>
      <c r="AL30" s="15">
        <f>求节点(非R武将!$C$6:$C$105,非R武将!AL$6:AL$105,天数对应非R武将!$BZ30)</f>
        <v>30</v>
      </c>
      <c r="AM30" s="15">
        <f>求节点(非R武将!$C$6:$C$105,非R武将!AM$6:AM$105,天数对应非R武将!$BZ30)</f>
        <v>0</v>
      </c>
      <c r="AN30" s="15">
        <f>求节点(非R武将!$C$6:$C$105,非R武将!AN$6:AN$105,天数对应非R武将!$BZ30)</f>
        <v>0</v>
      </c>
      <c r="AO30" s="15">
        <f>求节点(非R武将!$C$6:$C$105,非R武将!AO$6:AO$105,天数对应非R武将!$BZ30)</f>
        <v>6</v>
      </c>
      <c r="AP30" s="15">
        <f>求节点(非R武将!$C$6:$C$105,非R武将!AP$6:AP$105,天数对应非R武将!$BZ30)</f>
        <v>7.0987855726395903</v>
      </c>
      <c r="AQ30" s="15">
        <f>求节点(非R武将!$C$6:$C$105,非R武将!AQ$6:AQ$105,天数对应非R武将!$BZ30)</f>
        <v>0</v>
      </c>
      <c r="AR30" s="15">
        <f>求节点(非R武将!$C$6:$C$105,非R武将!AR$6:AR$105,天数对应非R武将!$BZ30)</f>
        <v>0</v>
      </c>
      <c r="AS30" s="15">
        <f>求节点(非R武将!$C$6:$C$105,非R武将!AS$6:AS$105,天数对应非R武将!$BZ30)</f>
        <v>0</v>
      </c>
      <c r="AT30" s="15">
        <f>求节点(非R武将!$C$6:$C$105,非R武将!AT$6:AT$105,天数对应非R武将!$BZ30)</f>
        <v>3</v>
      </c>
      <c r="AU30" s="15">
        <f>求节点(非R武将!$C$6:$C$105,非R武将!AU$6:AU$105,天数对应非R武将!$BZ30)</f>
        <v>5.8569602330192803</v>
      </c>
      <c r="AV30" s="15">
        <f>求节点(非R武将!$C$6:$C$105,非R武将!AV$6:AV$105,天数对应非R武将!$BZ30)</f>
        <v>1.6484146557056214</v>
      </c>
      <c r="AW30" s="15">
        <f>求节点(非R武将!$C$6:$C$105,非R武将!AW$6:AW$105,天数对应非R武将!$BZ30)</f>
        <v>0</v>
      </c>
      <c r="AX30" s="15">
        <f>求节点(非R武将!$C$6:$C$105,非R武将!AX$6:AX$105,天数对应非R武将!$BZ30)</f>
        <v>0</v>
      </c>
      <c r="AY30" s="15">
        <f>求节点(非R武将!$C$6:$C$105,非R武将!AY$6:AY$105,天数对应非R武将!$BZ30)</f>
        <v>15</v>
      </c>
      <c r="AZ30" s="15">
        <f>求节点(非R武将!$C$6:$C$105,非R武将!AZ$6:AZ$105,天数对应非R武将!$BZ30)</f>
        <v>35</v>
      </c>
      <c r="BA30" s="15">
        <f>求节点(非R武将!$C$6:$C$105,非R武将!BA$6:BA$105,天数对应非R武将!$BZ30)</f>
        <v>29</v>
      </c>
      <c r="BB30" s="15">
        <f>求节点(非R武将!$C$6:$C$105,非R武将!BB$6:BB$105,天数对应非R武将!$BZ30)</f>
        <v>50</v>
      </c>
      <c r="BC30" s="15">
        <f>求节点(非R武将!$C$6:$C$105,非R武将!BC$6:BC$105,天数对应非R武将!$BZ30)</f>
        <v>0</v>
      </c>
      <c r="BD30" s="15">
        <f>求节点(非R武将!$C$6:$C$105,非R武将!BD$6:BD$105,天数对应非R武将!$BZ30)</f>
        <v>1.880169887772986</v>
      </c>
      <c r="BE30" s="15">
        <f>求节点(非R武将!$C$6:$C$105,非R武将!BE$6:BE$105,天数对应非R武将!$BZ30)</f>
        <v>1.880169887772986</v>
      </c>
      <c r="BF30" s="15">
        <f>求节点(非R武将!$C$6:$C$105,非R武将!BF$6:BF$105,天数对应非R武将!$BZ30)</f>
        <v>1.880169887772986</v>
      </c>
      <c r="BG30" s="15">
        <f>求节点(非R武将!$C$6:$C$105,非R武将!BG$6:BG$105,天数对应非R武将!$BZ30)</f>
        <v>1.880169887772986</v>
      </c>
      <c r="BH30" s="15">
        <f>求节点(非R武将!$C$6:$C$105,非R武将!BH$6:BH$105,天数对应非R武将!$BZ30)</f>
        <v>10</v>
      </c>
      <c r="BI30" s="15">
        <f>求节点(非R武将!$C$6:$C$105,非R武将!BI$6:BI$105,天数对应非R武将!$BZ30)</f>
        <v>10</v>
      </c>
      <c r="BJ30" s="15">
        <f>求节点(非R武将!$C$6:$C$105,非R武将!BJ$6:BJ$105,天数对应非R武将!$BZ30)</f>
        <v>47.004247194324648</v>
      </c>
      <c r="BK30" s="15">
        <f>求节点(非R武将!$C$6:$C$105,非R武将!BK$6:BK$105,天数对应非R武将!$BZ30)</f>
        <v>47.004247194324648</v>
      </c>
      <c r="BL30" s="15">
        <f>求节点(非R武将!$C$6:$C$105,非R武将!BL$6:BL$105,天数对应非R武将!$BZ30)</f>
        <v>47.004247194324648</v>
      </c>
      <c r="BM30" s="15">
        <f>求节点(非R武将!$C$6:$C$105,非R武将!BM$6:BM$105,天数对应非R武将!$BZ30)</f>
        <v>0</v>
      </c>
      <c r="BN30" s="15">
        <f>求节点(非R武将!$C$6:$C$105,非R武将!BN$6:BN$105,天数对应非R武将!$BZ30)</f>
        <v>0</v>
      </c>
      <c r="BO30" s="15">
        <f>求节点(非R武将!$C$6:$C$105,非R武将!BO$6:BO$105,天数对应非R武将!$BZ30)</f>
        <v>2</v>
      </c>
      <c r="BP30" s="15">
        <f>求节点(非R武将!$C$6:$C$105,非R武将!BP$6:BP$105,天数对应非R武将!$BZ30)</f>
        <v>2</v>
      </c>
      <c r="BQ30" s="15">
        <f>求节点(非R武将!$C$6:$C$105,非R武将!BQ$6:BQ$105,天数对应非R武将!$BZ30)</f>
        <v>2</v>
      </c>
      <c r="BR30" s="15">
        <f>求节点(非R武将!$C$6:$C$105,非R武将!BR$6:BR$105,天数对应非R武将!$BZ30)</f>
        <v>0</v>
      </c>
      <c r="BS30" s="15">
        <f>求节点(非R武将!$C$6:$C$105,非R武将!BS$6:BS$105,天数对应非R武将!$BZ30)</f>
        <v>0</v>
      </c>
      <c r="BT30" s="15">
        <f>求节点(非R武将!$C$6:$C$105,非R武将!BT$6:BT$105,天数对应非R武将!$BZ30)</f>
        <v>4</v>
      </c>
      <c r="BU30" s="15">
        <f>求节点(非R武将!$C$6:$C$105,非R武将!BU$6:BU$105,天数对应非R武将!$BZ30)</f>
        <v>30</v>
      </c>
      <c r="BV30" s="15">
        <f>求节点(非R武将!$C$6:$C$105,非R武将!BV$6:BV$105,天数对应非R武将!$BZ30)</f>
        <v>80</v>
      </c>
      <c r="BY30" s="15">
        <v>25</v>
      </c>
      <c r="BZ30" s="15">
        <v>47.004247194324648</v>
      </c>
      <c r="CA30" s="15">
        <v>49.563581606563311</v>
      </c>
      <c r="CB30" s="15">
        <v>52.930176135923091</v>
      </c>
      <c r="CC30" s="15">
        <v>58.316028546272449</v>
      </c>
      <c r="CD30" s="15">
        <v>67.489542279755199</v>
      </c>
    </row>
    <row r="31" spans="3:82" x14ac:dyDescent="0.15">
      <c r="C31" s="15">
        <v>26</v>
      </c>
      <c r="E31" s="15">
        <f>求节点(非R武将!$C$6:$C$105,非R武将!E$6:E$105,天数对应非R武将!$BZ31)</f>
        <v>0</v>
      </c>
      <c r="F31" s="15">
        <f>求节点(非R武将!$C$6:$C$105,非R武将!F$6:F$105,天数对应非R武将!$BZ31)</f>
        <v>0</v>
      </c>
      <c r="G31" s="15">
        <f>求节点(非R武将!$C$6:$C$105,非R武将!G$6:G$105,天数对应非R武将!$BZ31)</f>
        <v>0</v>
      </c>
      <c r="H31" s="15">
        <f>求节点(非R武将!$C$6:$C$105,非R武将!H$6:H$105,天数对应非R武将!$BZ31)</f>
        <v>6</v>
      </c>
      <c r="I31" s="15">
        <f>求节点(非R武将!$C$6:$C$105,非R武将!I$6:I$105,天数对应非R武将!$BZ31)</f>
        <v>0</v>
      </c>
      <c r="J31" s="15">
        <f>求节点(非R武将!$C$6:$C$105,非R武将!J$6:J$105,天数对应非R武将!$BZ31)</f>
        <v>0</v>
      </c>
      <c r="K31" s="15">
        <f>求节点(非R武将!$C$6:$C$105,非R武将!K$6:K$105,天数对应非R武将!$BZ31)</f>
        <v>0</v>
      </c>
      <c r="L31" s="15">
        <f>求节点(非R武将!$C$6:$C$105,非R武将!L$6:L$105,天数对应非R武将!$BZ31)</f>
        <v>0</v>
      </c>
      <c r="M31" s="15">
        <f>求节点(非R武将!$C$6:$C$105,非R武将!M$6:M$105,天数对应非R武将!$BZ31)</f>
        <v>1.7172781391358387</v>
      </c>
      <c r="N31" s="15">
        <f>求节点(非R武将!$C$6:$C$105,非R武将!N$6:N$105,天数对应非R武将!$BZ31)</f>
        <v>0</v>
      </c>
      <c r="O31" s="15">
        <f>求节点(非R武将!$C$6:$C$105,非R武将!O$6:O$105,天数对应非R武将!$BZ31)</f>
        <v>0</v>
      </c>
      <c r="P31" s="15">
        <f>求节点(非R武将!$C$6:$C$105,非R武将!P$6:P$105,天数对应非R武将!$BZ31)</f>
        <v>6</v>
      </c>
      <c r="Q31" s="15">
        <f>求节点(非R武将!$C$6:$C$105,非R武将!Q$6:Q$105,天数对应非R武将!$BZ31)</f>
        <v>10</v>
      </c>
      <c r="R31" s="15">
        <f>求节点(非R武将!$C$6:$C$105,非R武将!R$6:R$105,天数对应非R武将!$BZ31)</f>
        <v>29</v>
      </c>
      <c r="S31" s="15">
        <f>求节点(非R武将!$C$6:$C$105,非R武将!S$6:S$105,天数对应非R武将!$BZ31)</f>
        <v>50</v>
      </c>
      <c r="T31" s="15">
        <f>求节点(非R武将!$C$6:$C$105,非R武将!T$6:T$105,天数对应非R武将!$BZ31)</f>
        <v>0</v>
      </c>
      <c r="U31" s="15">
        <f>求节点(非R武将!$C$6:$C$105,非R武将!U$6:U$105,天数对应非R武将!$BZ31)</f>
        <v>0</v>
      </c>
      <c r="V31" s="15">
        <f>求节点(非R武将!$C$6:$C$105,非R武将!V$6:V$105,天数对应非R武将!$BZ31)</f>
        <v>1.9016113852610437</v>
      </c>
      <c r="W31" s="15">
        <f>求节点(非R武将!$C$6:$C$105,非R武将!W$6:W$105,天数对应非R武将!$BZ31)</f>
        <v>1.9016113852610437</v>
      </c>
      <c r="X31" s="15">
        <f>求节点(非R武将!$C$6:$C$105,非R武将!X$6:X$105,天数对应非R武将!$BZ31)</f>
        <v>0</v>
      </c>
      <c r="Y31" s="15">
        <f>求节点(非R武将!$C$6:$C$105,非R武将!Y$6:Y$105,天数对应非R武将!$BZ31)</f>
        <v>0</v>
      </c>
      <c r="Z31" s="15">
        <f>求节点(非R武将!$C$6:$C$105,非R武将!Z$6:Z$105,天数对应非R武将!$BZ31)</f>
        <v>0</v>
      </c>
      <c r="AA31" s="15">
        <f>求节点(非R武将!$C$6:$C$105,非R武将!AA$6:AA$105,天数对应非R武将!$BZ31)</f>
        <v>60</v>
      </c>
      <c r="AB31" s="15">
        <f>求节点(非R武将!$C$6:$C$105,非R武将!AB$6:AB$105,天数对应非R武将!$BZ31)</f>
        <v>80</v>
      </c>
      <c r="AC31" s="15">
        <f>求节点(非R武将!$C$6:$C$105,非R武将!AC$6:AC$105,天数对应非R武将!$BZ31)</f>
        <v>0</v>
      </c>
      <c r="AD31" s="15">
        <f>求节点(非R武将!$C$6:$C$105,非R武将!AD$6:AD$105,天数对应非R武将!$BZ31)</f>
        <v>0</v>
      </c>
      <c r="AE31" s="15">
        <f>求节点(非R武将!$C$6:$C$105,非R武将!AE$6:AE$105,天数对应非R武将!$BZ31)</f>
        <v>0</v>
      </c>
      <c r="AF31" s="15">
        <f>求节点(非R武将!$C$6:$C$105,非R武将!AF$6:AF$105,天数对应非R武将!$BZ31)</f>
        <v>0</v>
      </c>
      <c r="AG31" s="15">
        <f>求节点(非R武将!$C$6:$C$105,非R武将!AG$6:AG$105,天数对应非R武将!$BZ31)</f>
        <v>2</v>
      </c>
      <c r="AH31" s="15">
        <f>求节点(非R武将!$C$6:$C$105,非R武将!AH$6:AH$105,天数对应非R武将!$BZ31)</f>
        <v>0</v>
      </c>
      <c r="AI31" s="15">
        <f>求节点(非R武将!$C$6:$C$105,非R武将!AI$6:AI$105,天数对应非R武将!$BZ31)</f>
        <v>0</v>
      </c>
      <c r="AJ31" s="15">
        <f>求节点(非R武将!$C$6:$C$105,非R武将!AJ$6:AJ$105,天数对应非R武将!$BZ31)</f>
        <v>0</v>
      </c>
      <c r="AK31" s="15">
        <f>求节点(非R武将!$C$6:$C$105,非R武将!AK$6:AK$105,天数对应非R武将!$BZ31)</f>
        <v>0</v>
      </c>
      <c r="AL31" s="15">
        <f>求节点(非R武将!$C$6:$C$105,非R武将!AL$6:AL$105,天数对应非R武将!$BZ31)</f>
        <v>30</v>
      </c>
      <c r="AM31" s="15">
        <f>求节点(非R武将!$C$6:$C$105,非R武将!AM$6:AM$105,天数对应非R武将!$BZ31)</f>
        <v>0</v>
      </c>
      <c r="AN31" s="15">
        <f>求节点(非R武将!$C$6:$C$105,非R武将!AN$6:AN$105,天数对应非R武将!$BZ31)</f>
        <v>0</v>
      </c>
      <c r="AO31" s="15">
        <f>求节点(非R武将!$C$6:$C$105,非R武将!AO$6:AO$105,天数对应非R武将!$BZ31)</f>
        <v>6</v>
      </c>
      <c r="AP31" s="15">
        <f>求节点(非R武将!$C$6:$C$105,非R武将!AP$6:AP$105,天数对应非R武将!$BZ31)</f>
        <v>7.2897956930065506</v>
      </c>
      <c r="AQ31" s="15">
        <f>求节点(非R武将!$C$6:$C$105,非R武将!AQ$6:AQ$105,天数对应非R武将!$BZ31)</f>
        <v>0</v>
      </c>
      <c r="AR31" s="15">
        <f>求节点(非R武将!$C$6:$C$105,非R武将!AR$6:AR$105,天数对应非R武将!$BZ31)</f>
        <v>0</v>
      </c>
      <c r="AS31" s="15">
        <f>求节点(非R武将!$C$6:$C$105,非R武将!AS$6:AS$105,天数对应非R武将!$BZ31)</f>
        <v>0</v>
      </c>
      <c r="AT31" s="15">
        <f>求节点(非R武将!$C$6:$C$105,非R武将!AT$6:AT$105,天数对应非R武将!$BZ31)</f>
        <v>3</v>
      </c>
      <c r="AU31" s="15">
        <f>求节点(非R武将!$C$6:$C$105,非R武将!AU$6:AU$105,天数对应非R武将!$BZ31)</f>
        <v>5.8872771501466206</v>
      </c>
      <c r="AV31" s="15">
        <f>求节点(非R武将!$C$6:$C$105,非R武将!AV$6:AV$105,天数对应非R武将!$BZ31)</f>
        <v>1.7172781391358387</v>
      </c>
      <c r="AW31" s="15">
        <f>求节点(非R武将!$C$6:$C$105,非R武将!AW$6:AW$105,天数对应非R武将!$BZ31)</f>
        <v>0</v>
      </c>
      <c r="AX31" s="15">
        <f>求节点(非R武将!$C$6:$C$105,非R武将!AX$6:AX$105,天数对应非R武将!$BZ31)</f>
        <v>0</v>
      </c>
      <c r="AY31" s="15">
        <f>求节点(非R武将!$C$6:$C$105,非R武将!AY$6:AY$105,天数对应非R武将!$BZ31)</f>
        <v>15</v>
      </c>
      <c r="AZ31" s="15">
        <f>求节点(非R武将!$C$6:$C$105,非R武将!AZ$6:AZ$105,天数对应非R武将!$BZ31)</f>
        <v>35</v>
      </c>
      <c r="BA31" s="15">
        <f>求节点(非R武将!$C$6:$C$105,非R武将!BA$6:BA$105,天数对应非R武将!$BZ31)</f>
        <v>29</v>
      </c>
      <c r="BB31" s="15">
        <f>求节点(非R武将!$C$6:$C$105,非R武将!BB$6:BB$105,天数对应非R武将!$BZ31)</f>
        <v>50</v>
      </c>
      <c r="BC31" s="15">
        <f>求节点(非R武将!$C$6:$C$105,非R武将!BC$6:BC$105,天数对应非R武将!$BZ31)</f>
        <v>0</v>
      </c>
      <c r="BD31" s="15">
        <f>求节点(非R武将!$C$6:$C$105,非R武将!BD$6:BD$105,天数对应非R武将!$BZ31)</f>
        <v>1.9016113852610437</v>
      </c>
      <c r="BE31" s="15">
        <f>求节点(非R武将!$C$6:$C$105,非R武将!BE$6:BE$105,天数对应非R武将!$BZ31)</f>
        <v>1.9016113852610437</v>
      </c>
      <c r="BF31" s="15">
        <f>求节点(非R武将!$C$6:$C$105,非R武将!BF$6:BF$105,天数对应非R武将!$BZ31)</f>
        <v>1.9016113852610437</v>
      </c>
      <c r="BG31" s="15">
        <f>求节点(非R武将!$C$6:$C$105,非R武将!BG$6:BG$105,天数对应非R武将!$BZ31)</f>
        <v>1.9016113852610437</v>
      </c>
      <c r="BH31" s="15">
        <f>求节点(非R武将!$C$6:$C$105,非R武将!BH$6:BH$105,天数对应非R武将!$BZ31)</f>
        <v>10</v>
      </c>
      <c r="BI31" s="15">
        <f>求节点(非R武将!$C$6:$C$105,非R武将!BI$6:BI$105,天数对应非R武将!$BZ31)</f>
        <v>10</v>
      </c>
      <c r="BJ31" s="15">
        <f>求节点(非R武将!$C$6:$C$105,非R武将!BJ$6:BJ$105,天数对应非R武将!$BZ31)</f>
        <v>47.540284631526092</v>
      </c>
      <c r="BK31" s="15">
        <f>求节点(非R武将!$C$6:$C$105,非R武将!BK$6:BK$105,天数对应非R武将!$BZ31)</f>
        <v>47.540284631526092</v>
      </c>
      <c r="BL31" s="15">
        <f>求节点(非R武将!$C$6:$C$105,非R武将!BL$6:BL$105,天数对应非R武将!$BZ31)</f>
        <v>47.540284631526092</v>
      </c>
      <c r="BM31" s="15">
        <f>求节点(非R武将!$C$6:$C$105,非R武将!BM$6:BM$105,天数对应非R武将!$BZ31)</f>
        <v>0</v>
      </c>
      <c r="BN31" s="15">
        <f>求节点(非R武将!$C$6:$C$105,非R武将!BN$6:BN$105,天数对应非R武将!$BZ31)</f>
        <v>0</v>
      </c>
      <c r="BO31" s="15">
        <f>求节点(非R武将!$C$6:$C$105,非R武将!BO$6:BO$105,天数对应非R武将!$BZ31)</f>
        <v>2</v>
      </c>
      <c r="BP31" s="15">
        <f>求节点(非R武将!$C$6:$C$105,非R武将!BP$6:BP$105,天数对应非R武将!$BZ31)</f>
        <v>2</v>
      </c>
      <c r="BQ31" s="15">
        <f>求节点(非R武将!$C$6:$C$105,非R武将!BQ$6:BQ$105,天数对应非R武将!$BZ31)</f>
        <v>2</v>
      </c>
      <c r="BR31" s="15">
        <f>求节点(非R武将!$C$6:$C$105,非R武将!BR$6:BR$105,天数对应非R武将!$BZ31)</f>
        <v>0</v>
      </c>
      <c r="BS31" s="15">
        <f>求节点(非R武将!$C$6:$C$105,非R武将!BS$6:BS$105,天数对应非R武将!$BZ31)</f>
        <v>0</v>
      </c>
      <c r="BT31" s="15">
        <f>求节点(非R武将!$C$6:$C$105,非R武将!BT$6:BT$105,天数对应非R武将!$BZ31)</f>
        <v>4</v>
      </c>
      <c r="BU31" s="15">
        <f>求节点(非R武将!$C$6:$C$105,非R武将!BU$6:BU$105,天数对应非R武将!$BZ31)</f>
        <v>30</v>
      </c>
      <c r="BV31" s="15">
        <f>求节点(非R武将!$C$6:$C$105,非R武将!BV$6:BV$105,天数对应非R武将!$BZ31)</f>
        <v>80</v>
      </c>
      <c r="BY31" s="15">
        <v>26</v>
      </c>
      <c r="BZ31" s="15">
        <v>47.540284631526092</v>
      </c>
      <c r="CA31" s="15">
        <v>50.114549305053892</v>
      </c>
      <c r="CB31" s="15">
        <v>53.509830901316377</v>
      </c>
      <c r="CC31" s="15">
        <v>58.840577935493776</v>
      </c>
      <c r="CD31" s="15">
        <v>67.96058437051849</v>
      </c>
    </row>
    <row r="32" spans="3:82" x14ac:dyDescent="0.15">
      <c r="C32" s="15">
        <v>27</v>
      </c>
      <c r="E32" s="15">
        <f>求节点(非R武将!$C$6:$C$105,非R武将!E$6:E$105,天数对应非R武将!$BZ32)</f>
        <v>0</v>
      </c>
      <c r="F32" s="15">
        <f>求节点(非R武将!$C$6:$C$105,非R武将!F$6:F$105,天数对应非R武将!$BZ32)</f>
        <v>0</v>
      </c>
      <c r="G32" s="15">
        <f>求节点(非R武将!$C$6:$C$105,非R武将!G$6:G$105,天数对应非R武将!$BZ32)</f>
        <v>0</v>
      </c>
      <c r="H32" s="15">
        <f>求节点(非R武将!$C$6:$C$105,非R武将!H$6:H$105,天数对应非R武将!$BZ32)</f>
        <v>6</v>
      </c>
      <c r="I32" s="15">
        <f>求节点(非R武将!$C$6:$C$105,非R武将!I$6:I$105,天数对应非R武将!$BZ32)</f>
        <v>0</v>
      </c>
      <c r="J32" s="15">
        <f>求节点(非R武将!$C$6:$C$105,非R武将!J$6:J$105,天数对应非R武将!$BZ32)</f>
        <v>0</v>
      </c>
      <c r="K32" s="15">
        <f>求节点(非R武将!$C$6:$C$105,非R武将!K$6:K$105,天数对应非R武将!$BZ32)</f>
        <v>0</v>
      </c>
      <c r="L32" s="15">
        <f>求节点(非R武将!$C$6:$C$105,非R武将!L$6:L$105,天数对应非R武将!$BZ32)</f>
        <v>0</v>
      </c>
      <c r="M32" s="15">
        <f>求节点(非R武将!$C$6:$C$105,非R武将!M$6:M$105,天数对应非R武将!$BZ32)</f>
        <v>1.7854850164895872</v>
      </c>
      <c r="N32" s="15">
        <f>求节点(非R武将!$C$6:$C$105,非R武将!N$6:N$105,天数对应非R武将!$BZ32)</f>
        <v>0</v>
      </c>
      <c r="O32" s="15">
        <f>求节点(非R武将!$C$6:$C$105,非R武将!O$6:O$105,天数对应非R武将!$BZ32)</f>
        <v>0</v>
      </c>
      <c r="P32" s="15">
        <f>求节点(非R武将!$C$6:$C$105,非R武将!P$6:P$105,天数对应非R武将!$BZ32)</f>
        <v>6</v>
      </c>
      <c r="Q32" s="15">
        <f>求节点(非R武将!$C$6:$C$105,非R武将!Q$6:Q$105,天数对应非R武将!$BZ32)</f>
        <v>10</v>
      </c>
      <c r="R32" s="15">
        <f>求节点(非R武将!$C$6:$C$105,非R武将!R$6:R$105,天数对应非R武将!$BZ32)</f>
        <v>29</v>
      </c>
      <c r="S32" s="15">
        <f>求节点(非R武将!$C$6:$C$105,非R武将!S$6:S$105,天数对应非R武将!$BZ32)</f>
        <v>50</v>
      </c>
      <c r="T32" s="15">
        <f>求节点(非R武将!$C$6:$C$105,非R武将!T$6:T$105,天数对应非R武将!$BZ32)</f>
        <v>0</v>
      </c>
      <c r="U32" s="15">
        <f>求节点(非R武将!$C$6:$C$105,非R武将!U$6:U$105,天数对应非R武将!$BZ32)</f>
        <v>0</v>
      </c>
      <c r="V32" s="15">
        <f>求节点(非R武将!$C$6:$C$105,非R武将!V$6:V$105,天数对应非R武将!$BZ32)</f>
        <v>1.9228484403242054</v>
      </c>
      <c r="W32" s="15">
        <f>求节点(非R武将!$C$6:$C$105,非R武将!W$6:W$105,天数对应非R武将!$BZ32)</f>
        <v>1.9228484403242054</v>
      </c>
      <c r="X32" s="15">
        <f>求节点(非R武将!$C$6:$C$105,非R武将!X$6:X$105,天数对应非R武将!$BZ32)</f>
        <v>0</v>
      </c>
      <c r="Y32" s="15">
        <f>求节点(非R武将!$C$6:$C$105,非R武将!Y$6:Y$105,天数对应非R武将!$BZ32)</f>
        <v>0</v>
      </c>
      <c r="Z32" s="15">
        <f>求节点(非R武将!$C$6:$C$105,非R武将!Z$6:Z$105,天数对应非R武将!$BZ32)</f>
        <v>0</v>
      </c>
      <c r="AA32" s="15">
        <f>求节点(非R武将!$C$6:$C$105,非R武将!AA$6:AA$105,天数对应非R武将!$BZ32)</f>
        <v>60</v>
      </c>
      <c r="AB32" s="15">
        <f>求节点(非R武将!$C$6:$C$105,非R武将!AB$6:AB$105,天数对应非R武将!$BZ32)</f>
        <v>80</v>
      </c>
      <c r="AC32" s="15">
        <f>求节点(非R武将!$C$6:$C$105,非R武将!AC$6:AC$105,天数对应非R武将!$BZ32)</f>
        <v>0</v>
      </c>
      <c r="AD32" s="15">
        <f>求节点(非R武将!$C$6:$C$105,非R武将!AD$6:AD$105,天数对应非R武将!$BZ32)</f>
        <v>0</v>
      </c>
      <c r="AE32" s="15">
        <f>求节点(非R武将!$C$6:$C$105,非R武将!AE$6:AE$105,天数对应非R武将!$BZ32)</f>
        <v>0</v>
      </c>
      <c r="AF32" s="15">
        <f>求节点(非R武将!$C$6:$C$105,非R武将!AF$6:AF$105,天数对应非R武将!$BZ32)</f>
        <v>0</v>
      </c>
      <c r="AG32" s="15">
        <f>求节点(非R武将!$C$6:$C$105,非R武将!AG$6:AG$105,天数对应非R武将!$BZ32)</f>
        <v>2</v>
      </c>
      <c r="AH32" s="15">
        <f>求节点(非R武将!$C$6:$C$105,非R武将!AH$6:AH$105,天数对应非R武将!$BZ32)</f>
        <v>0</v>
      </c>
      <c r="AI32" s="15">
        <f>求节点(非R武将!$C$6:$C$105,非R武将!AI$6:AI$105,天数对应非R武将!$BZ32)</f>
        <v>0</v>
      </c>
      <c r="AJ32" s="15">
        <f>求节点(非R武将!$C$6:$C$105,非R武将!AJ$6:AJ$105,天数对应非R武将!$BZ32)</f>
        <v>0</v>
      </c>
      <c r="AK32" s="15">
        <f>求节点(非R武将!$C$6:$C$105,非R武将!AK$6:AK$105,天数对应非R武将!$BZ32)</f>
        <v>0</v>
      </c>
      <c r="AL32" s="15">
        <f>求节点(非R武将!$C$6:$C$105,非R武将!AL$6:AL$105,天数对应非R武将!$BZ32)</f>
        <v>30</v>
      </c>
      <c r="AM32" s="15">
        <f>求节点(非R武将!$C$6:$C$105,非R武将!AM$6:AM$105,天数对应非R武将!$BZ32)</f>
        <v>0</v>
      </c>
      <c r="AN32" s="15">
        <f>求节点(非R武将!$C$6:$C$105,非R武将!AN$6:AN$105,天数对应非R武将!$BZ32)</f>
        <v>0</v>
      </c>
      <c r="AO32" s="15">
        <f>求节点(非R武将!$C$6:$C$105,非R武将!AO$6:AO$105,天数对应非R武将!$BZ32)</f>
        <v>6</v>
      </c>
      <c r="AP32" s="15">
        <f>求节点(非R武将!$C$6:$C$105,非R武将!AP$6:AP$105,天数对应非R武将!$BZ32)</f>
        <v>7.4789845519523244</v>
      </c>
      <c r="AQ32" s="15">
        <f>求节点(非R武将!$C$6:$C$105,非R武将!AQ$6:AQ$105,天数对应非R武将!$BZ32)</f>
        <v>0</v>
      </c>
      <c r="AR32" s="15">
        <f>求节点(非R武将!$C$6:$C$105,非R武将!AR$6:AR$105,天数对应非R武将!$BZ32)</f>
        <v>0</v>
      </c>
      <c r="AS32" s="15">
        <f>求节点(非R武将!$C$6:$C$105,非R武将!AS$6:AS$105,天数对应非R武将!$BZ32)</f>
        <v>0</v>
      </c>
      <c r="AT32" s="15">
        <f>求节点(非R武将!$C$6:$C$105,非R武将!AT$6:AT$105,天数对应非R武将!$BZ32)</f>
        <v>3</v>
      </c>
      <c r="AU32" s="15">
        <f>求节点(非R武将!$C$6:$C$105,非R武将!AU$6:AU$105,天数对应非R武将!$BZ32)</f>
        <v>5.9173049986556734</v>
      </c>
      <c r="AV32" s="15">
        <f>求节点(非R武将!$C$6:$C$105,非R武将!AV$6:AV$105,天数对应非R武将!$BZ32)</f>
        <v>1.7854850164895872</v>
      </c>
      <c r="AW32" s="15">
        <f>求节点(非R武将!$C$6:$C$105,非R武将!AW$6:AW$105,天数对应非R武将!$BZ32)</f>
        <v>0</v>
      </c>
      <c r="AX32" s="15">
        <f>求节点(非R武将!$C$6:$C$105,非R武将!AX$6:AX$105,天数对应非R武将!$BZ32)</f>
        <v>0</v>
      </c>
      <c r="AY32" s="15">
        <f>求节点(非R武将!$C$6:$C$105,非R武将!AY$6:AY$105,天数对应非R武将!$BZ32)</f>
        <v>15</v>
      </c>
      <c r="AZ32" s="15">
        <f>求节点(非R武将!$C$6:$C$105,非R武将!AZ$6:AZ$105,天数对应非R武将!$BZ32)</f>
        <v>35</v>
      </c>
      <c r="BA32" s="15">
        <f>求节点(非R武将!$C$6:$C$105,非R武将!BA$6:BA$105,天数对应非R武将!$BZ32)</f>
        <v>29</v>
      </c>
      <c r="BB32" s="15">
        <f>求节点(非R武将!$C$6:$C$105,非R武将!BB$6:BB$105,天数对应非R武将!$BZ32)</f>
        <v>50</v>
      </c>
      <c r="BC32" s="15">
        <f>求节点(非R武将!$C$6:$C$105,非R武将!BC$6:BC$105,天数对应非R武将!$BZ32)</f>
        <v>0</v>
      </c>
      <c r="BD32" s="15">
        <f>求节点(非R武将!$C$6:$C$105,非R武将!BD$6:BD$105,天数对应非R武将!$BZ32)</f>
        <v>1.9228484403242054</v>
      </c>
      <c r="BE32" s="15">
        <f>求节点(非R武将!$C$6:$C$105,非R武将!BE$6:BE$105,天数对应非R武将!$BZ32)</f>
        <v>1.9228484403242054</v>
      </c>
      <c r="BF32" s="15">
        <f>求节点(非R武将!$C$6:$C$105,非R武将!BF$6:BF$105,天数对应非R武将!$BZ32)</f>
        <v>1.9228484403242054</v>
      </c>
      <c r="BG32" s="15">
        <f>求节点(非R武将!$C$6:$C$105,非R武将!BG$6:BG$105,天数对应非R武将!$BZ32)</f>
        <v>1.9228484403242054</v>
      </c>
      <c r="BH32" s="15">
        <f>求节点(非R武将!$C$6:$C$105,非R武将!BH$6:BH$105,天数对应非R武将!$BZ32)</f>
        <v>10</v>
      </c>
      <c r="BI32" s="15">
        <f>求节点(非R武将!$C$6:$C$105,非R武将!BI$6:BI$105,天数对应非R武将!$BZ32)</f>
        <v>10</v>
      </c>
      <c r="BJ32" s="15">
        <f>求节点(非R武将!$C$6:$C$105,非R武将!BJ$6:BJ$105,天数对应非R武将!$BZ32)</f>
        <v>48.071211008105138</v>
      </c>
      <c r="BK32" s="15">
        <f>求节点(非R武将!$C$6:$C$105,非R武将!BK$6:BK$105,天数对应非R武将!$BZ32)</f>
        <v>48.071211008105138</v>
      </c>
      <c r="BL32" s="15">
        <f>求节点(非R武将!$C$6:$C$105,非R武将!BL$6:BL$105,天数对应非R武将!$BZ32)</f>
        <v>48.071211008105138</v>
      </c>
      <c r="BM32" s="15">
        <f>求节点(非R武将!$C$6:$C$105,非R武将!BM$6:BM$105,天数对应非R武将!$BZ32)</f>
        <v>0</v>
      </c>
      <c r="BN32" s="15">
        <f>求节点(非R武将!$C$6:$C$105,非R武将!BN$6:BN$105,天数对应非R武将!$BZ32)</f>
        <v>0</v>
      </c>
      <c r="BO32" s="15">
        <f>求节点(非R武将!$C$6:$C$105,非R武将!BO$6:BO$105,天数对应非R武将!$BZ32)</f>
        <v>2</v>
      </c>
      <c r="BP32" s="15">
        <f>求节点(非R武将!$C$6:$C$105,非R武将!BP$6:BP$105,天数对应非R武将!$BZ32)</f>
        <v>2</v>
      </c>
      <c r="BQ32" s="15">
        <f>求节点(非R武将!$C$6:$C$105,非R武将!BQ$6:BQ$105,天数对应非R武将!$BZ32)</f>
        <v>2</v>
      </c>
      <c r="BR32" s="15">
        <f>求节点(非R武将!$C$6:$C$105,非R武将!BR$6:BR$105,天数对应非R武将!$BZ32)</f>
        <v>0</v>
      </c>
      <c r="BS32" s="15">
        <f>求节点(非R武将!$C$6:$C$105,非R武将!BS$6:BS$105,天数对应非R武将!$BZ32)</f>
        <v>0</v>
      </c>
      <c r="BT32" s="15">
        <f>求节点(非R武将!$C$6:$C$105,非R武将!BT$6:BT$105,天数对应非R武将!$BZ32)</f>
        <v>4</v>
      </c>
      <c r="BU32" s="15">
        <f>求节点(非R武将!$C$6:$C$105,非R武将!BU$6:BU$105,天数对应非R武将!$BZ32)</f>
        <v>30</v>
      </c>
      <c r="BV32" s="15">
        <f>求节点(非R武将!$C$6:$C$105,非R武将!BV$6:BV$105,天数对应非R武将!$BZ32)</f>
        <v>80</v>
      </c>
      <c r="BY32" s="15">
        <v>27</v>
      </c>
      <c r="BZ32" s="15">
        <v>48.071211008105138</v>
      </c>
      <c r="CA32" s="15">
        <v>50.57588359846465</v>
      </c>
      <c r="CB32" s="15">
        <v>54.08674087117749</v>
      </c>
      <c r="CC32" s="15">
        <v>59.306254029579584</v>
      </c>
      <c r="CD32" s="15">
        <v>68.53541448536896</v>
      </c>
    </row>
    <row r="33" spans="3:82" x14ac:dyDescent="0.15">
      <c r="C33" s="15">
        <v>28</v>
      </c>
      <c r="E33" s="15">
        <f>求节点(非R武将!$C$6:$C$105,非R武将!E$6:E$105,天数对应非R武将!$BZ33)</f>
        <v>0</v>
      </c>
      <c r="F33" s="15">
        <f>求节点(非R武将!$C$6:$C$105,非R武将!F$6:F$105,天数对应非R武将!$BZ33)</f>
        <v>0</v>
      </c>
      <c r="G33" s="15">
        <f>求节点(非R武将!$C$6:$C$105,非R武将!G$6:G$105,天数对应非R武将!$BZ33)</f>
        <v>0</v>
      </c>
      <c r="H33" s="15">
        <f>求节点(非R武将!$C$6:$C$105,非R武将!H$6:H$105,天数对应非R武将!$BZ33)</f>
        <v>6</v>
      </c>
      <c r="I33" s="15">
        <f>求节点(非R武将!$C$6:$C$105,非R武将!I$6:I$105,天数对应非R武将!$BZ33)</f>
        <v>0</v>
      </c>
      <c r="J33" s="15">
        <f>求节点(非R武将!$C$6:$C$105,非R武将!J$6:J$105,天数对应非R武将!$BZ33)</f>
        <v>0</v>
      </c>
      <c r="K33" s="15">
        <f>求节点(非R武将!$C$6:$C$105,非R武将!K$6:K$105,天数对应非R武将!$BZ33)</f>
        <v>0</v>
      </c>
      <c r="L33" s="15">
        <f>求节点(非R武将!$C$6:$C$105,非R武将!L$6:L$105,天数对应非R武将!$BZ33)</f>
        <v>0</v>
      </c>
      <c r="M33" s="15">
        <f>求节点(非R武将!$C$6:$C$105,非R武将!M$6:M$105,天数对应非R武将!$BZ33)</f>
        <v>1.8497369184421286</v>
      </c>
      <c r="N33" s="15">
        <f>求节点(非R武将!$C$6:$C$105,非R武将!N$6:N$105,天数对应非R武将!$BZ33)</f>
        <v>0</v>
      </c>
      <c r="O33" s="15">
        <f>求节点(非R武将!$C$6:$C$105,非R武将!O$6:O$105,天数对应非R武将!$BZ33)</f>
        <v>0</v>
      </c>
      <c r="P33" s="15">
        <f>求节点(非R武将!$C$6:$C$105,非R武将!P$6:P$105,天数对应非R武将!$BZ33)</f>
        <v>6</v>
      </c>
      <c r="Q33" s="15">
        <f>求节点(非R武将!$C$6:$C$105,非R武将!Q$6:Q$105,天数对应非R武将!$BZ33)</f>
        <v>10</v>
      </c>
      <c r="R33" s="15">
        <f>求节点(非R武将!$C$6:$C$105,非R武将!R$6:R$105,天数对应非R武将!$BZ33)</f>
        <v>29</v>
      </c>
      <c r="S33" s="15">
        <f>求节点(非R武将!$C$6:$C$105,非R武将!S$6:S$105,天数对应非R武将!$BZ33)</f>
        <v>50</v>
      </c>
      <c r="T33" s="15">
        <f>求节点(非R武将!$C$6:$C$105,非R武将!T$6:T$105,天数对应非R武将!$BZ33)</f>
        <v>0</v>
      </c>
      <c r="U33" s="15">
        <f>求节点(非R武将!$C$6:$C$105,非R武将!U$6:U$105,天数对应非R武将!$BZ33)</f>
        <v>0</v>
      </c>
      <c r="V33" s="15">
        <f>求节点(非R武将!$C$6:$C$105,非R武将!V$6:V$105,天数对应非R武将!$BZ33)</f>
        <v>1.9428540648685171</v>
      </c>
      <c r="W33" s="15">
        <f>求节点(非R武将!$C$6:$C$105,非R武将!W$6:W$105,天数对应非R武将!$BZ33)</f>
        <v>1.9428540648685171</v>
      </c>
      <c r="X33" s="15">
        <f>求节点(非R武将!$C$6:$C$105,非R武将!X$6:X$105,天数对应非R武将!$BZ33)</f>
        <v>0</v>
      </c>
      <c r="Y33" s="15">
        <f>求节点(非R武将!$C$6:$C$105,非R武将!Y$6:Y$105,天数对应非R武将!$BZ33)</f>
        <v>0</v>
      </c>
      <c r="Z33" s="15">
        <f>求节点(非R武将!$C$6:$C$105,非R武将!Z$6:Z$105,天数对应非R武将!$BZ33)</f>
        <v>0</v>
      </c>
      <c r="AA33" s="15">
        <f>求节点(非R武将!$C$6:$C$105,非R武将!AA$6:AA$105,天数对应非R武将!$BZ33)</f>
        <v>60</v>
      </c>
      <c r="AB33" s="15">
        <f>求节点(非R武将!$C$6:$C$105,非R武将!AB$6:AB$105,天数对应非R武将!$BZ33)</f>
        <v>80</v>
      </c>
      <c r="AC33" s="15">
        <f>求节点(非R武将!$C$6:$C$105,非R武将!AC$6:AC$105,天数对应非R武将!$BZ33)</f>
        <v>0</v>
      </c>
      <c r="AD33" s="15">
        <f>求节点(非R武将!$C$6:$C$105,非R武将!AD$6:AD$105,天数对应非R武将!$BZ33)</f>
        <v>0</v>
      </c>
      <c r="AE33" s="15">
        <f>求节点(非R武将!$C$6:$C$105,非R武将!AE$6:AE$105,天数对应非R武将!$BZ33)</f>
        <v>0</v>
      </c>
      <c r="AF33" s="15">
        <f>求节点(非R武将!$C$6:$C$105,非R武将!AF$6:AF$105,天数对应非R武将!$BZ33)</f>
        <v>0</v>
      </c>
      <c r="AG33" s="15">
        <f>求节点(非R武将!$C$6:$C$105,非R武将!AG$6:AG$105,天数对应非R武将!$BZ33)</f>
        <v>2</v>
      </c>
      <c r="AH33" s="15">
        <f>求节点(非R武将!$C$6:$C$105,非R武将!AH$6:AH$105,天数对应非R武将!$BZ33)</f>
        <v>0</v>
      </c>
      <c r="AI33" s="15">
        <f>求节点(非R武将!$C$6:$C$105,非R武将!AI$6:AI$105,天数对应非R武将!$BZ33)</f>
        <v>0</v>
      </c>
      <c r="AJ33" s="15">
        <f>求节点(非R武将!$C$6:$C$105,非R武将!AJ$6:AJ$105,天数对应非R武将!$BZ33)</f>
        <v>0</v>
      </c>
      <c r="AK33" s="15">
        <f>求节点(非R武将!$C$6:$C$105,非R武将!AK$6:AK$105,天数对应非R武将!$BZ33)</f>
        <v>0</v>
      </c>
      <c r="AL33" s="15">
        <f>求节点(非R武将!$C$6:$C$105,非R武将!AL$6:AL$105,天数对应非R武将!$BZ33)</f>
        <v>30</v>
      </c>
      <c r="AM33" s="15">
        <f>求节点(非R武将!$C$6:$C$105,非R武将!AM$6:AM$105,天数对应非R武将!$BZ33)</f>
        <v>0</v>
      </c>
      <c r="AN33" s="15">
        <f>求节点(非R武将!$C$6:$C$105,非R武将!AN$6:AN$105,天数对应非R武将!$BZ33)</f>
        <v>0</v>
      </c>
      <c r="AO33" s="15">
        <f>求节点(非R武将!$C$6:$C$105,非R武将!AO$6:AO$105,天数对应非R武将!$BZ33)</f>
        <v>6</v>
      </c>
      <c r="AP33" s="15">
        <f>求节点(非R武将!$C$6:$C$105,非R武将!AP$6:AP$105,天数对应非R武将!$BZ33)</f>
        <v>7.6572032959721152</v>
      </c>
      <c r="AQ33" s="15">
        <f>求节点(非R武将!$C$6:$C$105,非R武将!AQ$6:AQ$105,天数对应非R武将!$BZ33)</f>
        <v>0</v>
      </c>
      <c r="AR33" s="15">
        <f>求节点(非R武将!$C$6:$C$105,非R武将!AR$6:AR$105,天数对应非R武将!$BZ33)</f>
        <v>0</v>
      </c>
      <c r="AS33" s="15">
        <f>求节点(非R武将!$C$6:$C$105,非R武将!AS$6:AS$105,天数对应非R武将!$BZ33)</f>
        <v>0</v>
      </c>
      <c r="AT33" s="15">
        <f>求节点(非R武将!$C$6:$C$105,非R武将!AT$6:AT$105,天数对应非R武将!$BZ33)</f>
        <v>3</v>
      </c>
      <c r="AU33" s="15">
        <f>求节点(非R武将!$C$6:$C$105,非R武将!AU$6:AU$105,天数对应非R武将!$BZ33)</f>
        <v>5.9455916825371702</v>
      </c>
      <c r="AV33" s="15">
        <f>求节点(非R武将!$C$6:$C$105,非R武将!AV$6:AV$105,天数对应非R武将!$BZ33)</f>
        <v>1.8497369184421286</v>
      </c>
      <c r="AW33" s="15">
        <f>求节点(非R武将!$C$6:$C$105,非R武将!AW$6:AW$105,天数对应非R武将!$BZ33)</f>
        <v>0</v>
      </c>
      <c r="AX33" s="15">
        <f>求节点(非R武将!$C$6:$C$105,非R武将!AX$6:AX$105,天数对应非R武将!$BZ33)</f>
        <v>0</v>
      </c>
      <c r="AY33" s="15">
        <f>求节点(非R武将!$C$6:$C$105,非R武将!AY$6:AY$105,天数对应非R武将!$BZ33)</f>
        <v>15</v>
      </c>
      <c r="AZ33" s="15">
        <f>求节点(非R武将!$C$6:$C$105,非R武将!AZ$6:AZ$105,天数对应非R武将!$BZ33)</f>
        <v>35</v>
      </c>
      <c r="BA33" s="15">
        <f>求节点(非R武将!$C$6:$C$105,非R武将!BA$6:BA$105,天数对应非R武将!$BZ33)</f>
        <v>29</v>
      </c>
      <c r="BB33" s="15">
        <f>求节点(非R武将!$C$6:$C$105,非R武将!BB$6:BB$105,天数对应非R武将!$BZ33)</f>
        <v>50</v>
      </c>
      <c r="BC33" s="15">
        <f>求节点(非R武将!$C$6:$C$105,非R武将!BC$6:BC$105,天数对应非R武将!$BZ33)</f>
        <v>0</v>
      </c>
      <c r="BD33" s="15">
        <f>求节点(非R武将!$C$6:$C$105,非R武将!BD$6:BD$105,天数对应非R武将!$BZ33)</f>
        <v>1.9428540648685171</v>
      </c>
      <c r="BE33" s="15">
        <f>求节点(非R武将!$C$6:$C$105,非R武将!BE$6:BE$105,天数对应非R武将!$BZ33)</f>
        <v>1.9428540648685171</v>
      </c>
      <c r="BF33" s="15">
        <f>求节点(非R武将!$C$6:$C$105,非R武将!BF$6:BF$105,天数对应非R武将!$BZ33)</f>
        <v>1.9428540648685171</v>
      </c>
      <c r="BG33" s="15">
        <f>求节点(非R武将!$C$6:$C$105,非R武将!BG$6:BG$105,天数对应非R武将!$BZ33)</f>
        <v>1.9428540648685171</v>
      </c>
      <c r="BH33" s="15">
        <f>求节点(非R武将!$C$6:$C$105,非R武将!BH$6:BH$105,天数对应非R武将!$BZ33)</f>
        <v>10</v>
      </c>
      <c r="BI33" s="15">
        <f>求节点(非R武将!$C$6:$C$105,非R武将!BI$6:BI$105,天数对应非R武将!$BZ33)</f>
        <v>10</v>
      </c>
      <c r="BJ33" s="15">
        <f>求节点(非R武将!$C$6:$C$105,非R武将!BJ$6:BJ$105,天数对应非R武将!$BZ33)</f>
        <v>48.571351621712928</v>
      </c>
      <c r="BK33" s="15">
        <f>求节点(非R武将!$C$6:$C$105,非R武将!BK$6:BK$105,天数对应非R武将!$BZ33)</f>
        <v>48.571351621712928</v>
      </c>
      <c r="BL33" s="15">
        <f>求节点(非R武将!$C$6:$C$105,非R武将!BL$6:BL$105,天数对应非R武将!$BZ33)</f>
        <v>48.571351621712928</v>
      </c>
      <c r="BM33" s="15">
        <f>求节点(非R武将!$C$6:$C$105,非R武将!BM$6:BM$105,天数对应非R武将!$BZ33)</f>
        <v>0</v>
      </c>
      <c r="BN33" s="15">
        <f>求节点(非R武将!$C$6:$C$105,非R武将!BN$6:BN$105,天数对应非R武将!$BZ33)</f>
        <v>0</v>
      </c>
      <c r="BO33" s="15">
        <f>求节点(非R武将!$C$6:$C$105,非R武将!BO$6:BO$105,天数对应非R武将!$BZ33)</f>
        <v>2</v>
      </c>
      <c r="BP33" s="15">
        <f>求节点(非R武将!$C$6:$C$105,非R武将!BP$6:BP$105,天数对应非R武将!$BZ33)</f>
        <v>2</v>
      </c>
      <c r="BQ33" s="15">
        <f>求节点(非R武将!$C$6:$C$105,非R武将!BQ$6:BQ$105,天数对应非R武将!$BZ33)</f>
        <v>2</v>
      </c>
      <c r="BR33" s="15">
        <f>求节点(非R武将!$C$6:$C$105,非R武将!BR$6:BR$105,天数对应非R武将!$BZ33)</f>
        <v>0</v>
      </c>
      <c r="BS33" s="15">
        <f>求节点(非R武将!$C$6:$C$105,非R武将!BS$6:BS$105,天数对应非R武将!$BZ33)</f>
        <v>0</v>
      </c>
      <c r="BT33" s="15">
        <f>求节点(非R武将!$C$6:$C$105,非R武将!BT$6:BT$105,天数对应非R武将!$BZ33)</f>
        <v>4</v>
      </c>
      <c r="BU33" s="15">
        <f>求节点(非R武将!$C$6:$C$105,非R武将!BU$6:BU$105,天数对应非R武将!$BZ33)</f>
        <v>30</v>
      </c>
      <c r="BV33" s="15">
        <f>求节点(非R武将!$C$6:$C$105,非R武将!BV$6:BV$105,天数对应非R武将!$BZ33)</f>
        <v>80</v>
      </c>
      <c r="BY33" s="15">
        <v>28</v>
      </c>
      <c r="BZ33" s="15">
        <v>48.571351621712928</v>
      </c>
      <c r="CA33" s="15">
        <v>51.038419936141409</v>
      </c>
      <c r="CB33" s="15">
        <v>54.714040351008663</v>
      </c>
      <c r="CC33" s="15">
        <v>59.74622483781171</v>
      </c>
      <c r="CD33" s="15">
        <v>69.137413064119187</v>
      </c>
    </row>
    <row r="34" spans="3:82" x14ac:dyDescent="0.15">
      <c r="C34" s="15">
        <v>29</v>
      </c>
      <c r="E34" s="15">
        <f>求节点(非R武将!$C$6:$C$105,非R武将!E$6:E$105,天数对应非R武将!$BZ34)</f>
        <v>0</v>
      </c>
      <c r="F34" s="15">
        <f>求节点(非R武将!$C$6:$C$105,非R武将!F$6:F$105,天数对应非R武将!$BZ34)</f>
        <v>0</v>
      </c>
      <c r="G34" s="15">
        <f>求节点(非R武将!$C$6:$C$105,非R武将!G$6:G$105,天数对应非R武将!$BZ34)</f>
        <v>0</v>
      </c>
      <c r="H34" s="15">
        <f>求节点(非R武将!$C$6:$C$105,非R武将!H$6:H$105,天数对应非R武将!$BZ34)</f>
        <v>5.9922831014355937</v>
      </c>
      <c r="I34" s="15">
        <f>求节点(非R武将!$C$6:$C$105,非R武将!I$6:I$105,天数对应非R武将!$BZ34)</f>
        <v>7.7168985644058283E-3</v>
      </c>
      <c r="J34" s="15">
        <f>求节点(非R武将!$C$6:$C$105,非R武将!J$6:J$105,天数对应非R武将!$BZ34)</f>
        <v>0</v>
      </c>
      <c r="K34" s="15">
        <f>求节点(非R武将!$C$6:$C$105,非R武将!K$6:K$105,天数对应非R武将!$BZ34)</f>
        <v>0</v>
      </c>
      <c r="L34" s="15">
        <f>求节点(非R武将!$C$6:$C$105,非R武将!L$6:L$105,天数对应非R武将!$BZ34)</f>
        <v>0</v>
      </c>
      <c r="M34" s="15">
        <f>求节点(非R武将!$C$6:$C$105,非R武将!M$6:M$105,天数对应非R武将!$BZ34)</f>
        <v>1.9145621698130224</v>
      </c>
      <c r="N34" s="15">
        <f>求节点(非R武将!$C$6:$C$105,非R武将!N$6:N$105,天数对应非R武将!$BZ34)</f>
        <v>0</v>
      </c>
      <c r="O34" s="15">
        <f>求节点(非R武将!$C$6:$C$105,非R武将!O$6:O$105,天数对应非R武将!$BZ34)</f>
        <v>0</v>
      </c>
      <c r="P34" s="15">
        <f>求节点(非R武将!$C$6:$C$105,非R武将!P$6:P$105,天数对应非R武将!$BZ34)</f>
        <v>6</v>
      </c>
      <c r="Q34" s="15">
        <f>求节点(非R武将!$C$6:$C$105,非R武将!Q$6:Q$105,天数对应非R武将!$BZ34)</f>
        <v>10</v>
      </c>
      <c r="R34" s="15">
        <f>求节点(非R武将!$C$6:$C$105,非R武将!R$6:R$105,天数对应非R武将!$BZ34)</f>
        <v>29.466932299350553</v>
      </c>
      <c r="S34" s="15">
        <f>求节点(非R武将!$C$6:$C$105,非R武将!S$6:S$105,天数对应非R武将!$BZ34)</f>
        <v>50</v>
      </c>
      <c r="T34" s="15">
        <f>求节点(非R武将!$C$6:$C$105,非R武将!T$6:T$105,天数对应非R武将!$BZ34)</f>
        <v>0</v>
      </c>
      <c r="U34" s="15">
        <f>求节点(非R武将!$C$6:$C$105,非R武将!U$6:U$105,天数对应非R武将!$BZ34)</f>
        <v>0</v>
      </c>
      <c r="V34" s="15">
        <f>求节点(非R武将!$C$6:$C$105,非R武将!V$6:V$105,天数对应非R武将!$BZ34)</f>
        <v>1.9626681845677174</v>
      </c>
      <c r="W34" s="15">
        <f>求节点(非R武将!$C$6:$C$105,非R武将!W$6:W$105,天数对应非R武将!$BZ34)</f>
        <v>1.9626681845677174</v>
      </c>
      <c r="X34" s="15">
        <f>求节点(非R武将!$C$6:$C$105,非R武将!X$6:X$105,天数对应非R武将!$BZ34)</f>
        <v>0</v>
      </c>
      <c r="Y34" s="15">
        <f>求节点(非R武将!$C$6:$C$105,非R武将!Y$6:Y$105,天数对应非R武将!$BZ34)</f>
        <v>0</v>
      </c>
      <c r="Z34" s="15">
        <f>求节点(非R武将!$C$6:$C$105,非R武将!Z$6:Z$105,天数对应非R武将!$BZ34)</f>
        <v>0</v>
      </c>
      <c r="AA34" s="15">
        <f>求节点(非R武将!$C$6:$C$105,非R武将!AA$6:AA$105,天数对应非R武将!$BZ34)</f>
        <v>60</v>
      </c>
      <c r="AB34" s="15">
        <f>求节点(非R武将!$C$6:$C$105,非R武将!AB$6:AB$105,天数对应非R武将!$BZ34)</f>
        <v>80</v>
      </c>
      <c r="AC34" s="15">
        <f>求节点(非R武将!$C$6:$C$105,非R武将!AC$6:AC$105,天数对应非R武将!$BZ34)</f>
        <v>0</v>
      </c>
      <c r="AD34" s="15">
        <f>求节点(非R武将!$C$6:$C$105,非R武将!AD$6:AD$105,天数对应非R武将!$BZ34)</f>
        <v>0</v>
      </c>
      <c r="AE34" s="15">
        <f>求节点(非R武将!$C$6:$C$105,非R武将!AE$6:AE$105,天数对应非R武将!$BZ34)</f>
        <v>0</v>
      </c>
      <c r="AF34" s="15">
        <f>求节点(非R武将!$C$6:$C$105,非R武将!AF$6:AF$105,天数对应非R武将!$BZ34)</f>
        <v>0</v>
      </c>
      <c r="AG34" s="15">
        <f>求节点(非R武将!$C$6:$C$105,非R武将!AG$6:AG$105,天数对应非R武将!$BZ34)</f>
        <v>2</v>
      </c>
      <c r="AH34" s="15">
        <f>求节点(非R武将!$C$6:$C$105,非R武将!AH$6:AH$105,天数对应非R武将!$BZ34)</f>
        <v>0</v>
      </c>
      <c r="AI34" s="15">
        <f>求节点(非R武将!$C$6:$C$105,非R武将!AI$6:AI$105,天数对应非R武将!$BZ34)</f>
        <v>0</v>
      </c>
      <c r="AJ34" s="15">
        <f>求节点(非R武将!$C$6:$C$105,非R武将!AJ$6:AJ$105,天数对应非R武将!$BZ34)</f>
        <v>0</v>
      </c>
      <c r="AK34" s="15">
        <f>求节点(非R武将!$C$6:$C$105,非R武将!AK$6:AK$105,天数对应非R武将!$BZ34)</f>
        <v>0</v>
      </c>
      <c r="AL34" s="15">
        <f>求节点(非R武将!$C$6:$C$105,非R武将!AL$6:AL$105,天数对应非R武将!$BZ34)</f>
        <v>30</v>
      </c>
      <c r="AM34" s="15">
        <f>求节点(非R武将!$C$6:$C$105,非R武将!AM$6:AM$105,天数对应非R武将!$BZ34)</f>
        <v>0</v>
      </c>
      <c r="AN34" s="15">
        <f>求节点(非R武将!$C$6:$C$105,非R武将!AN$6:AN$105,天数对应非R武将!$BZ34)</f>
        <v>0</v>
      </c>
      <c r="AO34" s="15">
        <f>求节点(非R武将!$C$6:$C$105,非R武将!AO$6:AO$105,天数对应非R武将!$BZ34)</f>
        <v>6</v>
      </c>
      <c r="AP34" s="15">
        <f>求节点(非R武将!$C$6:$C$105,非R武将!AP$6:AP$105,天数对应非R武将!$BZ34)</f>
        <v>7.838057921324137</v>
      </c>
      <c r="AQ34" s="15">
        <f>求节点(非R武将!$C$6:$C$105,非R武将!AQ$6:AQ$105,天数对应非R武将!$BZ34)</f>
        <v>0</v>
      </c>
      <c r="AR34" s="15">
        <f>求节点(非R武将!$C$6:$C$105,非R武将!AR$6:AR$105,天数对应非R武将!$BZ34)</f>
        <v>0</v>
      </c>
      <c r="AS34" s="15">
        <f>求节点(非R武将!$C$6:$C$105,非R武将!AS$6:AS$105,天数对应非R武将!$BZ34)</f>
        <v>0</v>
      </c>
      <c r="AT34" s="15">
        <f>求节点(非R武将!$C$6:$C$105,非R武将!AT$6:AT$105,天数对应非R武将!$BZ34)</f>
        <v>3</v>
      </c>
      <c r="AU34" s="15">
        <f>求节点(非R武将!$C$6:$C$105,非R武将!AU$6:AU$105,天数对应非R武将!$BZ34)</f>
        <v>5.9718470952385729</v>
      </c>
      <c r="AV34" s="15">
        <f>求节点(非R武将!$C$6:$C$105,非R武将!AV$6:AV$105,天数对应非R武将!$BZ34)</f>
        <v>1.9145621698130224</v>
      </c>
      <c r="AW34" s="15">
        <f>求节点(非R武将!$C$6:$C$105,非R武将!AW$6:AW$105,天数对应非R武将!$BZ34)</f>
        <v>0</v>
      </c>
      <c r="AX34" s="15">
        <f>求节点(非R武将!$C$6:$C$105,非R武将!AX$6:AX$105,天数对应非R武将!$BZ34)</f>
        <v>0</v>
      </c>
      <c r="AY34" s="15">
        <f>求节点(非R武将!$C$6:$C$105,非R武将!AY$6:AY$105,天数对应非R武将!$BZ34)</f>
        <v>15</v>
      </c>
      <c r="AZ34" s="15">
        <f>求节点(非R武将!$C$6:$C$105,非R武将!AZ$6:AZ$105,天数对应非R武将!$BZ34)</f>
        <v>35.333523070964681</v>
      </c>
      <c r="BA34" s="15">
        <f>求节点(非R武将!$C$6:$C$105,非R武将!BA$6:BA$105,天数对应非R武将!$BZ34)</f>
        <v>29.466932299350553</v>
      </c>
      <c r="BB34" s="15">
        <f>求节点(非R武将!$C$6:$C$105,非R武将!BB$6:BB$105,天数对应非R武将!$BZ34)</f>
        <v>50</v>
      </c>
      <c r="BC34" s="15">
        <f>求节点(非R武将!$C$6:$C$105,非R武将!BC$6:BC$105,天数对应非R武将!$BZ34)</f>
        <v>0</v>
      </c>
      <c r="BD34" s="15">
        <f>求节点(非R武将!$C$6:$C$105,非R武将!BD$6:BD$105,天数对应非R武将!$BZ34)</f>
        <v>1.9626681845677174</v>
      </c>
      <c r="BE34" s="15">
        <f>求节点(非R武将!$C$6:$C$105,非R武将!BE$6:BE$105,天数对应非R武将!$BZ34)</f>
        <v>1.9626681845677174</v>
      </c>
      <c r="BF34" s="15">
        <f>求节点(非R武将!$C$6:$C$105,非R武将!BF$6:BF$105,天数对应非R武将!$BZ34)</f>
        <v>1.9626681845677174</v>
      </c>
      <c r="BG34" s="15">
        <f>求节点(非R武将!$C$6:$C$105,非R武将!BG$6:BG$105,天数对应非R武将!$BZ34)</f>
        <v>1.9626681845677174</v>
      </c>
      <c r="BH34" s="15">
        <f>求节点(非R武将!$C$6:$C$105,非R武将!BH$6:BH$105,天数对应非R武将!$BZ34)</f>
        <v>10</v>
      </c>
      <c r="BI34" s="15">
        <f>求节点(非R武将!$C$6:$C$105,非R武将!BI$6:BI$105,天数对应非R武将!$BZ34)</f>
        <v>10</v>
      </c>
      <c r="BJ34" s="15">
        <f>求节点(非R武将!$C$6:$C$105,非R武将!BJ$6:BJ$105,天数对应非R武将!$BZ34)</f>
        <v>49.066704614192936</v>
      </c>
      <c r="BK34" s="15">
        <f>求节点(非R武将!$C$6:$C$105,非R武将!BK$6:BK$105,天数对应非R武将!$BZ34)</f>
        <v>49.066704614192936</v>
      </c>
      <c r="BL34" s="15">
        <f>求节点(非R武将!$C$6:$C$105,非R武将!BL$6:BL$105,天数对应非R武将!$BZ34)</f>
        <v>49.066704614192936</v>
      </c>
      <c r="BM34" s="15">
        <f>求节点(非R武将!$C$6:$C$105,非R武将!BM$6:BM$105,天数对应非R武将!$BZ34)</f>
        <v>0</v>
      </c>
      <c r="BN34" s="15">
        <f>求节点(非R武将!$C$6:$C$105,非R武将!BN$6:BN$105,天数对应非R武将!$BZ34)</f>
        <v>0</v>
      </c>
      <c r="BO34" s="15">
        <f>求节点(非R武将!$C$6:$C$105,非R武将!BO$6:BO$105,天数对应非R武将!$BZ34)</f>
        <v>2</v>
      </c>
      <c r="BP34" s="15">
        <f>求节点(非R武将!$C$6:$C$105,非R武将!BP$6:BP$105,天数对应非R武将!$BZ34)</f>
        <v>1.9922831014355942</v>
      </c>
      <c r="BQ34" s="15">
        <f>求节点(非R武将!$C$6:$C$105,非R武将!BQ$6:BQ$105,天数对应非R武将!$BZ34)</f>
        <v>2</v>
      </c>
      <c r="BR34" s="15">
        <f>求节点(非R武将!$C$6:$C$105,非R武将!BR$6:BR$105,天数对应非R武将!$BZ34)</f>
        <v>0</v>
      </c>
      <c r="BS34" s="15">
        <f>求节点(非R武将!$C$6:$C$105,非R武将!BS$6:BS$105,天数对应非R武将!$BZ34)</f>
        <v>0</v>
      </c>
      <c r="BT34" s="15">
        <f>求节点(非R武将!$C$6:$C$105,非R武将!BT$6:BT$105,天数对应非R武将!$BZ34)</f>
        <v>4</v>
      </c>
      <c r="BU34" s="15">
        <f>求节点(非R武将!$C$6:$C$105,非R武将!BU$6:BU$105,天数对应非R武将!$BZ34)</f>
        <v>28.665907716141277</v>
      </c>
      <c r="BV34" s="15">
        <f>求节点(非R武将!$C$6:$C$105,非R武将!BV$6:BV$105,天数对应非R武将!$BZ34)</f>
        <v>80</v>
      </c>
      <c r="BY34" s="15">
        <v>29</v>
      </c>
      <c r="BZ34" s="15">
        <v>49.066704614192936</v>
      </c>
      <c r="CA34" s="15">
        <v>51.514654166495454</v>
      </c>
      <c r="CB34" s="15">
        <v>55.297791135752902</v>
      </c>
      <c r="CC34" s="15">
        <v>60.225818374880163</v>
      </c>
      <c r="CD34" s="15">
        <v>69.808060658490831</v>
      </c>
    </row>
    <row r="35" spans="3:82" s="17" customFormat="1" x14ac:dyDescent="0.15">
      <c r="C35" s="17">
        <v>30</v>
      </c>
      <c r="E35" s="17">
        <f>求节点(非R武将!$C$6:$C$105,非R武将!E$6:E$105,天数对应非R武将!$BZ35)</f>
        <v>0</v>
      </c>
      <c r="F35" s="17">
        <f>求节点(非R武将!$C$6:$C$105,非R武将!F$6:F$105,天数对应非R武将!$BZ35)</f>
        <v>0</v>
      </c>
      <c r="G35" s="17">
        <f>求节点(非R武将!$C$6:$C$105,非R武将!G$6:G$105,天数对应非R武将!$BZ35)</f>
        <v>0</v>
      </c>
      <c r="H35" s="17">
        <f>求节点(非R武将!$C$6:$C$105,非R武将!H$6:H$105,天数对应非R武将!$BZ35)</f>
        <v>5.9382977369294014</v>
      </c>
      <c r="I35" s="17">
        <f>求节点(非R武将!$C$6:$C$105,非R武将!I$6:I$105,天数对应非R武将!$BZ35)</f>
        <v>6.170226307059809E-2</v>
      </c>
      <c r="J35" s="17">
        <f>求节点(非R武将!$C$6:$C$105,非R武将!J$6:J$105,天数对应非R武将!$BZ35)</f>
        <v>0</v>
      </c>
      <c r="K35" s="17">
        <f>求节点(非R武将!$C$6:$C$105,非R武将!K$6:K$105,天数对应非R武将!$BZ35)</f>
        <v>0</v>
      </c>
      <c r="L35" s="17">
        <f>求节点(非R武将!$C$6:$C$105,非R武将!L$6:L$105,天数对应非R武将!$BZ35)</f>
        <v>0</v>
      </c>
      <c r="M35" s="17">
        <f>求节点(非R武将!$C$6:$C$105,非R武将!M$6:M$105,天数对应非R武将!$BZ35)</f>
        <v>1.982825071402385</v>
      </c>
      <c r="N35" s="17">
        <f>求节点(非R武将!$C$6:$C$105,非R武将!N$6:N$105,天数对应非R武将!$BZ35)</f>
        <v>0</v>
      </c>
      <c r="O35" s="17">
        <f>求节点(非R武将!$C$6:$C$105,非R武将!O$6:O$105,天数对应非R武将!$BZ35)</f>
        <v>0</v>
      </c>
      <c r="P35" s="17">
        <f>求节点(非R武将!$C$6:$C$105,非R武将!P$6:P$105,天数对应非R武将!$BZ35)</f>
        <v>6</v>
      </c>
      <c r="Q35" s="17">
        <f>求节点(非R武将!$C$6:$C$105,非R武将!Q$6:Q$105,天数对应非R武将!$BZ35)</f>
        <v>10</v>
      </c>
      <c r="R35" s="17">
        <f>求节点(非R武将!$C$6:$C$105,非R武将!R$6:R$105,天数对应非R武将!$BZ35)</f>
        <v>32.733466149675301</v>
      </c>
      <c r="S35" s="17">
        <f>求节点(非R武将!$C$6:$C$105,非R武将!S$6:S$105,天数对应非R武将!$BZ35)</f>
        <v>50</v>
      </c>
      <c r="T35" s="17">
        <f>求节点(非R武将!$C$6:$C$105,非R武将!T$6:T$105,天数对应非R武将!$BZ35)</f>
        <v>0</v>
      </c>
      <c r="U35" s="17">
        <f>求节点(非R武将!$C$6:$C$105,非R武将!U$6:U$105,天数对应非R武将!$BZ35)</f>
        <v>0</v>
      </c>
      <c r="V35" s="17">
        <f>求节点(非R武将!$C$6:$C$105,非R武将!V$6:V$105,天数对应非R武将!$BZ35)</f>
        <v>1.9813340922838589</v>
      </c>
      <c r="W35" s="17">
        <f>求节点(非R武将!$C$6:$C$105,非R武将!W$6:W$105,天数对应非R武将!$BZ35)</f>
        <v>1.9813340922838589</v>
      </c>
      <c r="X35" s="17">
        <f>求节点(非R武将!$C$6:$C$105,非R武将!X$6:X$105,天数对应非R武将!$BZ35)</f>
        <v>0</v>
      </c>
      <c r="Y35" s="17">
        <f>求节点(非R武将!$C$6:$C$105,非R武将!Y$6:Y$105,天数对应非R武将!$BZ35)</f>
        <v>0</v>
      </c>
      <c r="Z35" s="17">
        <f>求节点(非R武将!$C$6:$C$105,非R武将!Z$6:Z$105,天数对应非R武将!$BZ35)</f>
        <v>0</v>
      </c>
      <c r="AA35" s="17">
        <f>求节点(非R武将!$C$6:$C$105,非R武将!AA$6:AA$105,天数对应非R武将!$BZ35)</f>
        <v>60</v>
      </c>
      <c r="AB35" s="17">
        <f>求节点(非R武将!$C$6:$C$105,非R武将!AB$6:AB$105,天数对应非R武将!$BZ35)</f>
        <v>80</v>
      </c>
      <c r="AC35" s="17">
        <f>求节点(非R武将!$C$6:$C$105,非R武将!AC$6:AC$105,天数对应非R武将!$BZ35)</f>
        <v>0</v>
      </c>
      <c r="AD35" s="17">
        <f>求节点(非R武将!$C$6:$C$105,非R武将!AD$6:AD$105,天数对应非R武将!$BZ35)</f>
        <v>0</v>
      </c>
      <c r="AE35" s="17">
        <f>求节点(非R武将!$C$6:$C$105,非R武将!AE$6:AE$105,天数对应非R武将!$BZ35)</f>
        <v>0</v>
      </c>
      <c r="AF35" s="17">
        <f>求节点(非R武将!$C$6:$C$105,非R武将!AF$6:AF$105,天数对应非R武将!$BZ35)</f>
        <v>0</v>
      </c>
      <c r="AG35" s="17">
        <f>求节点(非R武将!$C$6:$C$105,非R武将!AG$6:AG$105,天数对应非R武将!$BZ35)</f>
        <v>2</v>
      </c>
      <c r="AH35" s="17">
        <f>求节点(非R武将!$C$6:$C$105,非R武将!AH$6:AH$105,天数对应非R武将!$BZ35)</f>
        <v>0</v>
      </c>
      <c r="AI35" s="17">
        <f>求节点(非R武将!$C$6:$C$105,非R武将!AI$6:AI$105,天数对应非R武将!$BZ35)</f>
        <v>0</v>
      </c>
      <c r="AJ35" s="17">
        <f>求节点(非R武将!$C$6:$C$105,非R武将!AJ$6:AJ$105,天数对应非R武将!$BZ35)</f>
        <v>0</v>
      </c>
      <c r="AK35" s="17">
        <f>求节点(非R武将!$C$6:$C$105,非R武将!AK$6:AK$105,天数对应非R武将!$BZ35)</f>
        <v>0</v>
      </c>
      <c r="AL35" s="17">
        <f>求节点(非R武将!$C$6:$C$105,非R武将!AL$6:AL$105,天数对应非R武将!$BZ35)</f>
        <v>30</v>
      </c>
      <c r="AM35" s="17">
        <f>求节点(非R武将!$C$6:$C$105,非R武将!AM$6:AM$105,天数对应非R武将!$BZ35)</f>
        <v>0</v>
      </c>
      <c r="AN35" s="17">
        <f>求节点(非R武将!$C$6:$C$105,非R武将!AN$6:AN$105,天数对应非R武将!$BZ35)</f>
        <v>0</v>
      </c>
      <c r="AO35" s="17">
        <f>求节点(非R武将!$C$6:$C$105,非R武将!AO$6:AO$105,天数对应非R武将!$BZ35)</f>
        <v>6</v>
      </c>
      <c r="AP35" s="17">
        <f>求节点(非R武将!$C$6:$C$105,非R武将!AP$6:AP$105,天数对应非R武将!$BZ35)</f>
        <v>8.0347165882388598</v>
      </c>
      <c r="AQ35" s="17">
        <f>求节点(非R武将!$C$6:$C$105,非R武将!AQ$6:AQ$105,天数对应非R武将!$BZ35)</f>
        <v>0</v>
      </c>
      <c r="AR35" s="17">
        <f>求节点(非R武将!$C$6:$C$105,非R武将!AR$6:AR$105,天数对应非R武将!$BZ35)</f>
        <v>0</v>
      </c>
      <c r="AS35" s="17">
        <f>求节点(非R武将!$C$6:$C$105,非R武将!AS$6:AS$105,天数对应非R武将!$BZ35)</f>
        <v>0</v>
      </c>
      <c r="AT35" s="17">
        <f>求节点(非R武将!$C$6:$C$105,非R武将!AT$6:AT$105,天数对应非R武将!$BZ35)</f>
        <v>3</v>
      </c>
      <c r="AU35" s="17">
        <f>求节点(非R武将!$C$6:$C$105,非R武将!AU$6:AU$105,天数对应非R武将!$BZ35)</f>
        <v>5.9859235476192865</v>
      </c>
      <c r="AV35" s="17">
        <f>求节点(非R武将!$C$6:$C$105,非R武将!AV$6:AV$105,天数对应非R武将!$BZ35)</f>
        <v>1.982825071402385</v>
      </c>
      <c r="AW35" s="17">
        <f>求节点(非R武将!$C$6:$C$105,非R武将!AW$6:AW$105,天数对应非R武将!$BZ35)</f>
        <v>0</v>
      </c>
      <c r="AX35" s="17">
        <f>求节点(非R武将!$C$6:$C$105,非R武将!AX$6:AX$105,天数对应非R武将!$BZ35)</f>
        <v>0</v>
      </c>
      <c r="AY35" s="17">
        <f>求节点(非R武将!$C$6:$C$105,非R武将!AY$6:AY$105,天数对应非R武将!$BZ35)</f>
        <v>15</v>
      </c>
      <c r="AZ35" s="17">
        <f>求节点(非R武将!$C$6:$C$105,非R武将!AZ$6:AZ$105,天数对应非R武将!$BZ35)</f>
        <v>37.666761535482358</v>
      </c>
      <c r="BA35" s="17">
        <f>求节点(非R武将!$C$6:$C$105,非R武将!BA$6:BA$105,天数对应非R武将!$BZ35)</f>
        <v>32.733466149675301</v>
      </c>
      <c r="BB35" s="17">
        <f>求节点(非R武将!$C$6:$C$105,非R武将!BB$6:BB$105,天数对应非R武将!$BZ35)</f>
        <v>50</v>
      </c>
      <c r="BC35" s="17">
        <f>求节点(非R武将!$C$6:$C$105,非R武将!BC$6:BC$105,天数对应非R武将!$BZ35)</f>
        <v>0</v>
      </c>
      <c r="BD35" s="17">
        <f>求节点(非R武将!$C$6:$C$105,非R武将!BD$6:BD$105,天数对应非R武将!$BZ35)</f>
        <v>1.9813340922838589</v>
      </c>
      <c r="BE35" s="17">
        <f>求节点(非R武将!$C$6:$C$105,非R武将!BE$6:BE$105,天数对应非R武将!$BZ35)</f>
        <v>1.9813340922838589</v>
      </c>
      <c r="BF35" s="17">
        <f>求节点(非R武将!$C$6:$C$105,非R武将!BF$6:BF$105,天数对应非R武将!$BZ35)</f>
        <v>1.9813340922838589</v>
      </c>
      <c r="BG35" s="17">
        <f>求节点(非R武将!$C$6:$C$105,非R武将!BG$6:BG$105,天数对应非R武将!$BZ35)</f>
        <v>1.9813340922838589</v>
      </c>
      <c r="BH35" s="17">
        <f>求节点(非R武将!$C$6:$C$105,非R武将!BH$6:BH$105,天数对应非R武将!$BZ35)</f>
        <v>10</v>
      </c>
      <c r="BI35" s="17">
        <f>求节点(非R武将!$C$6:$C$105,非R武将!BI$6:BI$105,天数对应非R武将!$BZ35)</f>
        <v>10</v>
      </c>
      <c r="BJ35" s="17">
        <f>求节点(非R武将!$C$6:$C$105,非R武将!BJ$6:BJ$105,天数对应非R武将!$BZ35)</f>
        <v>49.533352307096472</v>
      </c>
      <c r="BK35" s="17">
        <f>求节点(非R武将!$C$6:$C$105,非R武将!BK$6:BK$105,天数对应非R武将!$BZ35)</f>
        <v>49.533352307096472</v>
      </c>
      <c r="BL35" s="17">
        <f>求节点(非R武将!$C$6:$C$105,非R武将!BL$6:BL$105,天数对应非R武将!$BZ35)</f>
        <v>49.533352307096472</v>
      </c>
      <c r="BM35" s="17">
        <f>求节点(非R武将!$C$6:$C$105,非R武将!BM$6:BM$105,天数对应非R武将!$BZ35)</f>
        <v>0</v>
      </c>
      <c r="BN35" s="17">
        <f>求节点(非R武将!$C$6:$C$105,非R武将!BN$6:BN$105,天数对应非R武将!$BZ35)</f>
        <v>0</v>
      </c>
      <c r="BO35" s="17">
        <f>求节点(非R武将!$C$6:$C$105,非R武将!BO$6:BO$105,天数对应非R武将!$BZ35)</f>
        <v>2</v>
      </c>
      <c r="BP35" s="17">
        <f>求节点(非R武将!$C$6:$C$105,非R武将!BP$6:BP$105,天数对应非R武将!$BZ35)</f>
        <v>1.9382977369294019</v>
      </c>
      <c r="BQ35" s="17">
        <f>求节点(非R武将!$C$6:$C$105,非R武将!BQ$6:BQ$105,天数对应非R武将!$BZ35)</f>
        <v>2</v>
      </c>
      <c r="BR35" s="17">
        <f>求节点(非R武将!$C$6:$C$105,非R武将!BR$6:BR$105,天数对应非R武将!$BZ35)</f>
        <v>0</v>
      </c>
      <c r="BS35" s="17">
        <f>求节点(非R武将!$C$6:$C$105,非R武将!BS$6:BS$105,天数对应非R武将!$BZ35)</f>
        <v>0</v>
      </c>
      <c r="BT35" s="17">
        <f>求节点(非R武将!$C$6:$C$105,非R武将!BT$6:BT$105,天数对应非R武将!$BZ35)</f>
        <v>4</v>
      </c>
      <c r="BU35" s="17">
        <f>求节点(非R武将!$C$6:$C$105,非R武将!BU$6:BU$105,天数对应非R武将!$BZ35)</f>
        <v>19.332953858070567</v>
      </c>
      <c r="BV35" s="17">
        <f>求节点(非R武将!$C$6:$C$105,非R武将!BV$6:BV$105,天数对应非R武将!$BZ35)</f>
        <v>80</v>
      </c>
      <c r="BY35" s="17">
        <v>30</v>
      </c>
      <c r="BZ35" s="17">
        <v>49.533352307096472</v>
      </c>
      <c r="CA35" s="17">
        <v>51.990888396849499</v>
      </c>
      <c r="CB35" s="17">
        <v>55.845058719780582</v>
      </c>
      <c r="CC35" s="17">
        <v>60.759415669020434</v>
      </c>
      <c r="CD35" s="17">
        <v>70.392432500132799</v>
      </c>
    </row>
    <row r="36" spans="3:82" x14ac:dyDescent="0.15">
      <c r="C36" s="15">
        <v>31</v>
      </c>
      <c r="E36" s="15">
        <f>求节点(非R武将!$C$6:$C$105,非R武将!E$6:E$105,天数对应非R武将!$BZ36)</f>
        <v>0</v>
      </c>
      <c r="F36" s="15">
        <f>求节点(非R武将!$C$6:$C$105,非R武将!F$6:F$105,天数对应非R武将!$BZ36)</f>
        <v>0</v>
      </c>
      <c r="G36" s="15">
        <f>求节点(非R武将!$C$6:$C$105,非R武将!G$6:G$105,天数对应非R武将!$BZ36)</f>
        <v>0</v>
      </c>
      <c r="H36" s="15">
        <f>求节点(非R武将!$C$6:$C$105,非R武将!H$6:H$105,天数对应非R武将!$BZ36)</f>
        <v>5.88431237242321</v>
      </c>
      <c r="I36" s="15">
        <f>求节点(非R武将!$C$6:$C$105,非R武将!I$6:I$105,天数对应非R武将!$BZ36)</f>
        <v>0.11568762757678953</v>
      </c>
      <c r="J36" s="15">
        <f>求节点(非R武将!$C$6:$C$105,非R武将!J$6:J$105,天数对应非R武将!$BZ36)</f>
        <v>0</v>
      </c>
      <c r="K36" s="15">
        <f>求节点(非R武将!$C$6:$C$105,非R武将!K$6:K$105,天数对应非R武将!$BZ36)</f>
        <v>0</v>
      </c>
      <c r="L36" s="15">
        <f>求节点(非R武将!$C$6:$C$105,非R武将!L$6:L$105,天数对应非R武将!$BZ36)</f>
        <v>0</v>
      </c>
      <c r="M36" s="15">
        <f>求节点(非R武将!$C$6:$C$105,非R武将!M$6:M$105,天数对应非R武将!$BZ36)</f>
        <v>2.0510879729917466</v>
      </c>
      <c r="N36" s="15">
        <f>求节点(非R武将!$C$6:$C$105,非R武将!N$6:N$105,天数对应非R武将!$BZ36)</f>
        <v>0</v>
      </c>
      <c r="O36" s="15">
        <f>求节点(非R武将!$C$6:$C$105,非R武将!O$6:O$105,天数对应非R武将!$BZ36)</f>
        <v>0</v>
      </c>
      <c r="P36" s="15">
        <f>求节点(非R武将!$C$6:$C$105,非R武将!P$6:P$105,天数对应非R武将!$BZ36)</f>
        <v>6</v>
      </c>
      <c r="Q36" s="15">
        <f>求节点(非R武将!$C$6:$C$105,非R武将!Q$6:Q$105,天数对应非R武将!$BZ36)</f>
        <v>10</v>
      </c>
      <c r="R36" s="15">
        <f>求节点(非R武将!$C$6:$C$105,非R武将!R$6:R$105,天数对应非R武将!$BZ36)</f>
        <v>36</v>
      </c>
      <c r="S36" s="15">
        <f>求节点(非R武将!$C$6:$C$105,非R武将!S$6:S$105,天数对应非R武将!$BZ36)</f>
        <v>50</v>
      </c>
      <c r="T36" s="15">
        <f>求节点(非R武将!$C$6:$C$105,非R武将!T$6:T$105,天数对应非R武将!$BZ36)</f>
        <v>0</v>
      </c>
      <c r="U36" s="15">
        <f>求节点(非R武将!$C$6:$C$105,非R武将!U$6:U$105,天数对应非R武将!$BZ36)</f>
        <v>0</v>
      </c>
      <c r="V36" s="15">
        <f>求节点(非R武将!$C$6:$C$105,非R武将!V$6:V$105,天数对应非R武将!$BZ36)</f>
        <v>2</v>
      </c>
      <c r="W36" s="15">
        <f>求节点(非R武将!$C$6:$C$105,非R武将!W$6:W$105,天数对应非R武将!$BZ36)</f>
        <v>2</v>
      </c>
      <c r="X36" s="15">
        <f>求节点(非R武将!$C$6:$C$105,非R武将!X$6:X$105,天数对应非R武将!$BZ36)</f>
        <v>0</v>
      </c>
      <c r="Y36" s="15">
        <f>求节点(非R武将!$C$6:$C$105,非R武将!Y$6:Y$105,天数对应非R武将!$BZ36)</f>
        <v>0</v>
      </c>
      <c r="Z36" s="15">
        <f>求节点(非R武将!$C$6:$C$105,非R武将!Z$6:Z$105,天数对应非R武将!$BZ36)</f>
        <v>0</v>
      </c>
      <c r="AA36" s="15">
        <f>求节点(非R武将!$C$6:$C$105,非R武将!AA$6:AA$105,天数对应非R武将!$BZ36)</f>
        <v>60</v>
      </c>
      <c r="AB36" s="15">
        <f>求节点(非R武将!$C$6:$C$105,非R武将!AB$6:AB$105,天数对应非R武将!$BZ36)</f>
        <v>80</v>
      </c>
      <c r="AC36" s="15">
        <f>求节点(非R武将!$C$6:$C$105,非R武将!AC$6:AC$105,天数对应非R武将!$BZ36)</f>
        <v>0</v>
      </c>
      <c r="AD36" s="15">
        <f>求节点(非R武将!$C$6:$C$105,非R武将!AD$6:AD$105,天数对应非R武将!$BZ36)</f>
        <v>0</v>
      </c>
      <c r="AE36" s="15">
        <f>求节点(非R武将!$C$6:$C$105,非R武将!AE$6:AE$105,天数对应非R武将!$BZ36)</f>
        <v>0</v>
      </c>
      <c r="AF36" s="15">
        <f>求节点(非R武将!$C$6:$C$105,非R武将!AF$6:AF$105,天数对应非R武将!$BZ36)</f>
        <v>0</v>
      </c>
      <c r="AG36" s="15">
        <f>求节点(非R武将!$C$6:$C$105,非R武将!AG$6:AG$105,天数对应非R武将!$BZ36)</f>
        <v>2</v>
      </c>
      <c r="AH36" s="15">
        <f>求节点(非R武将!$C$6:$C$105,非R武将!AH$6:AH$105,天数对应非R武将!$BZ36)</f>
        <v>0</v>
      </c>
      <c r="AI36" s="15">
        <f>求节点(非R武将!$C$6:$C$105,非R武将!AI$6:AI$105,天数对应非R武将!$BZ36)</f>
        <v>0</v>
      </c>
      <c r="AJ36" s="15">
        <f>求节点(非R武将!$C$6:$C$105,非R武将!AJ$6:AJ$105,天数对应非R武将!$BZ36)</f>
        <v>0</v>
      </c>
      <c r="AK36" s="15">
        <f>求节点(非R武将!$C$6:$C$105,非R武将!AK$6:AK$105,天数对应非R武将!$BZ36)</f>
        <v>0</v>
      </c>
      <c r="AL36" s="15">
        <f>求节点(非R武将!$C$6:$C$105,非R武将!AL$6:AL$105,天数对应非R武将!$BZ36)</f>
        <v>30</v>
      </c>
      <c r="AM36" s="15">
        <f>求节点(非R武将!$C$6:$C$105,非R武将!AM$6:AM$105,天数对应非R武将!$BZ36)</f>
        <v>0</v>
      </c>
      <c r="AN36" s="15">
        <f>求节点(非R武将!$C$6:$C$105,非R武将!AN$6:AN$105,天数对应非R武将!$BZ36)</f>
        <v>0</v>
      </c>
      <c r="AO36" s="15">
        <f>求节点(非R武将!$C$6:$C$105,非R武将!AO$6:AO$105,天数对应非R武将!$BZ36)</f>
        <v>6</v>
      </c>
      <c r="AP36" s="15">
        <f>求节点(非R武将!$C$6:$C$105,非R武将!AP$6:AP$105,天数对应非R武将!$BZ36)</f>
        <v>8.2313752551535799</v>
      </c>
      <c r="AQ36" s="15">
        <f>求节点(非R武将!$C$6:$C$105,非R武将!AQ$6:AQ$105,天数对应非R武将!$BZ36)</f>
        <v>0</v>
      </c>
      <c r="AR36" s="15">
        <f>求节点(非R武将!$C$6:$C$105,非R武将!AR$6:AR$105,天数对应非R武将!$BZ36)</f>
        <v>0</v>
      </c>
      <c r="AS36" s="15">
        <f>求节点(非R武将!$C$6:$C$105,非R武将!AS$6:AS$105,天数对应非R武将!$BZ36)</f>
        <v>0</v>
      </c>
      <c r="AT36" s="15">
        <f>求节点(非R武将!$C$6:$C$105,非R武将!AT$6:AT$105,天数对应非R武将!$BZ36)</f>
        <v>3</v>
      </c>
      <c r="AU36" s="15">
        <f>求节点(非R武将!$C$6:$C$105,非R武将!AU$6:AU$105,天数对应非R武将!$BZ36)</f>
        <v>6</v>
      </c>
      <c r="AV36" s="15">
        <f>求节点(非R武将!$C$6:$C$105,非R武将!AV$6:AV$105,天数对应非R武将!$BZ36)</f>
        <v>2.0510879729917466</v>
      </c>
      <c r="AW36" s="15">
        <f>求节点(非R武将!$C$6:$C$105,非R武将!AW$6:AW$105,天数对应非R武将!$BZ36)</f>
        <v>0</v>
      </c>
      <c r="AX36" s="15">
        <f>求节点(非R武将!$C$6:$C$105,非R武将!AX$6:AX$105,天数对应非R武将!$BZ36)</f>
        <v>0</v>
      </c>
      <c r="AY36" s="15">
        <f>求节点(非R武将!$C$6:$C$105,非R武将!AY$6:AY$105,天数对应非R武将!$BZ36)</f>
        <v>15</v>
      </c>
      <c r="AZ36" s="15">
        <f>求节点(非R武将!$C$6:$C$105,非R武将!AZ$6:AZ$105,天数对应非R武将!$BZ36)</f>
        <v>40</v>
      </c>
      <c r="BA36" s="15">
        <f>求节点(非R武将!$C$6:$C$105,非R武将!BA$6:BA$105,天数对应非R武将!$BZ36)</f>
        <v>36</v>
      </c>
      <c r="BB36" s="15">
        <f>求节点(非R武将!$C$6:$C$105,非R武将!BB$6:BB$105,天数对应非R武将!$BZ36)</f>
        <v>50</v>
      </c>
      <c r="BC36" s="15">
        <f>求节点(非R武将!$C$6:$C$105,非R武将!BC$6:BC$105,天数对应非R武将!$BZ36)</f>
        <v>0</v>
      </c>
      <c r="BD36" s="15">
        <f>求节点(非R武将!$C$6:$C$105,非R武将!BD$6:BD$105,天数对应非R武将!$BZ36)</f>
        <v>2</v>
      </c>
      <c r="BE36" s="15">
        <f>求节点(非R武将!$C$6:$C$105,非R武将!BE$6:BE$105,天数对应非R武将!$BZ36)</f>
        <v>2</v>
      </c>
      <c r="BF36" s="15">
        <f>求节点(非R武将!$C$6:$C$105,非R武将!BF$6:BF$105,天数对应非R武将!$BZ36)</f>
        <v>2</v>
      </c>
      <c r="BG36" s="15">
        <f>求节点(非R武将!$C$6:$C$105,非R武将!BG$6:BG$105,天数对应非R武将!$BZ36)</f>
        <v>2</v>
      </c>
      <c r="BH36" s="15">
        <f>求节点(非R武将!$C$6:$C$105,非R武将!BH$6:BH$105,天数对应非R武将!$BZ36)</f>
        <v>10</v>
      </c>
      <c r="BI36" s="15">
        <f>求节点(非R武将!$C$6:$C$105,非R武将!BI$6:BI$105,天数对应非R武将!$BZ36)</f>
        <v>10</v>
      </c>
      <c r="BJ36" s="15">
        <f>求节点(非R武将!$C$6:$C$105,非R武将!BJ$6:BJ$105,天数对应非R武将!$BZ36)</f>
        <v>50</v>
      </c>
      <c r="BK36" s="15">
        <f>求节点(非R武将!$C$6:$C$105,非R武将!BK$6:BK$105,天数对应非R武将!$BZ36)</f>
        <v>50</v>
      </c>
      <c r="BL36" s="15">
        <f>求节点(非R武将!$C$6:$C$105,非R武将!BL$6:BL$105,天数对应非R武将!$BZ36)</f>
        <v>50</v>
      </c>
      <c r="BM36" s="15">
        <f>求节点(非R武将!$C$6:$C$105,非R武将!BM$6:BM$105,天数对应非R武将!$BZ36)</f>
        <v>0</v>
      </c>
      <c r="BN36" s="15">
        <f>求节点(非R武将!$C$6:$C$105,非R武将!BN$6:BN$105,天数对应非R武将!$BZ36)</f>
        <v>0</v>
      </c>
      <c r="BO36" s="15">
        <f>求节点(非R武将!$C$6:$C$105,非R武将!BO$6:BO$105,天数对应非R武将!$BZ36)</f>
        <v>2</v>
      </c>
      <c r="BP36" s="15">
        <f>求节点(非R武将!$C$6:$C$105,非R武将!BP$6:BP$105,天数对应非R武将!$BZ36)</f>
        <v>1.8843123724232105</v>
      </c>
      <c r="BQ36" s="15">
        <f>求节点(非R武将!$C$6:$C$105,非R武将!BQ$6:BQ$105,天数对应非R武将!$BZ36)</f>
        <v>2</v>
      </c>
      <c r="BR36" s="15">
        <f>求节点(非R武将!$C$6:$C$105,非R武将!BR$6:BR$105,天数对应非R武将!$BZ36)</f>
        <v>0</v>
      </c>
      <c r="BS36" s="15">
        <f>求节点(非R武将!$C$6:$C$105,非R武将!BS$6:BS$105,天数对应非R武将!$BZ36)</f>
        <v>0</v>
      </c>
      <c r="BT36" s="15">
        <f>求节点(非R武将!$C$6:$C$105,非R武将!BT$6:BT$105,天数对应非R武将!$BZ36)</f>
        <v>4</v>
      </c>
      <c r="BU36" s="15">
        <f>求节点(非R武将!$C$6:$C$105,非R武将!BU$6:BU$105,天数对应非R武将!$BZ36)</f>
        <v>10</v>
      </c>
      <c r="BV36" s="15">
        <f>求节点(非R武将!$C$6:$C$105,非R武将!BV$6:BV$105,天数对应非R武将!$BZ36)</f>
        <v>80</v>
      </c>
      <c r="BY36" s="15">
        <v>31</v>
      </c>
      <c r="BZ36" s="15">
        <v>50</v>
      </c>
      <c r="CA36" s="15">
        <v>52.46715956158242</v>
      </c>
      <c r="CB36" s="15">
        <v>56.317195021060769</v>
      </c>
      <c r="CC36" s="15">
        <v>61.321074328619268</v>
      </c>
      <c r="CD36" s="15">
        <v>70.94221185027682</v>
      </c>
    </row>
    <row r="37" spans="3:82" x14ac:dyDescent="0.15">
      <c r="C37" s="15">
        <v>32</v>
      </c>
      <c r="E37" s="15">
        <f>求节点(非R武将!$C$6:$C$105,非R武将!E$6:E$105,天数对应非R武将!$BZ37)</f>
        <v>0</v>
      </c>
      <c r="F37" s="15">
        <f>求节点(非R武将!$C$6:$C$105,非R武将!F$6:F$105,天数对应非R武将!$BZ37)</f>
        <v>0</v>
      </c>
      <c r="G37" s="15">
        <f>求节点(非R武将!$C$6:$C$105,非R武将!G$6:G$105,天数对应非R武将!$BZ37)</f>
        <v>0</v>
      </c>
      <c r="H37" s="15">
        <f>求节点(非R武将!$C$6:$C$105,非R武将!H$6:H$105,天数对应非R武将!$BZ37)</f>
        <v>5.7763719991814408</v>
      </c>
      <c r="I37" s="15">
        <f>求节点(非R武将!$C$6:$C$105,非R武将!I$6:I$105,天数对应非R武将!$BZ37)</f>
        <v>0.22362800081855927</v>
      </c>
      <c r="J37" s="15">
        <f>求节点(非R武将!$C$6:$C$105,非R武将!J$6:J$105,天数对应非R武将!$BZ37)</f>
        <v>0</v>
      </c>
      <c r="K37" s="15">
        <f>求节点(非R武将!$C$6:$C$105,非R武将!K$6:K$105,天数对应非R武将!$BZ37)</f>
        <v>0</v>
      </c>
      <c r="L37" s="15">
        <f>求节点(非R武将!$C$6:$C$105,非R武将!L$6:L$105,天数对应非R武将!$BZ37)</f>
        <v>0</v>
      </c>
      <c r="M37" s="15">
        <f>求节点(非R武将!$C$6:$C$105,非R武将!M$6:M$105,天数对应非R武将!$BZ37)</f>
        <v>2.1236453422317325</v>
      </c>
      <c r="N37" s="15">
        <f>求节点(非R武将!$C$6:$C$105,非R武将!N$6:N$105,天数对应非R武将!$BZ37)</f>
        <v>0</v>
      </c>
      <c r="O37" s="15">
        <f>求节点(非R武将!$C$6:$C$105,非R武将!O$6:O$105,天数对应非R武将!$BZ37)</f>
        <v>0</v>
      </c>
      <c r="P37" s="15">
        <f>求节点(非R武将!$C$6:$C$105,非R武将!P$6:P$105,天数对应非R武将!$BZ37)</f>
        <v>6</v>
      </c>
      <c r="Q37" s="15">
        <f>求节点(非R武将!$C$6:$C$105,非R武将!Q$6:Q$105,天数对应非R武将!$BZ37)</f>
        <v>10</v>
      </c>
      <c r="R37" s="15">
        <f>求节点(非R武将!$C$6:$C$105,非R武将!R$6:R$105,天数对应非R武将!$BZ37)</f>
        <v>36</v>
      </c>
      <c r="S37" s="15">
        <f>求节点(非R武将!$C$6:$C$105,非R武将!S$6:S$105,天数对应非R武将!$BZ37)</f>
        <v>50</v>
      </c>
      <c r="T37" s="15">
        <f>求节点(非R武将!$C$6:$C$105,非R武将!T$6:T$105,天数对应非R武将!$BZ37)</f>
        <v>0</v>
      </c>
      <c r="U37" s="15">
        <f>求节点(非R武将!$C$6:$C$105,非R武将!U$6:U$105,天数对应非R武将!$BZ37)</f>
        <v>0</v>
      </c>
      <c r="V37" s="15">
        <f>求节点(非R武将!$C$6:$C$105,非R武将!V$6:V$105,天数对应非R武将!$BZ37)</f>
        <v>2.0174159077161415</v>
      </c>
      <c r="W37" s="15">
        <f>求节点(非R武将!$C$6:$C$105,非R武将!W$6:W$105,天数对应非R武将!$BZ37)</f>
        <v>2.0174159077161415</v>
      </c>
      <c r="X37" s="15">
        <f>求节点(非R武将!$C$6:$C$105,非R武将!X$6:X$105,天数对应非R武将!$BZ37)</f>
        <v>0</v>
      </c>
      <c r="Y37" s="15">
        <f>求节点(非R武将!$C$6:$C$105,非R武将!Y$6:Y$105,天数对应非R武将!$BZ37)</f>
        <v>0</v>
      </c>
      <c r="Z37" s="15">
        <f>求节点(非R武将!$C$6:$C$105,非R武将!Z$6:Z$105,天数对应非R武将!$BZ37)</f>
        <v>0</v>
      </c>
      <c r="AA37" s="15">
        <f>求节点(非R武将!$C$6:$C$105,非R武将!AA$6:AA$105,天数对应非R武将!$BZ37)</f>
        <v>60</v>
      </c>
      <c r="AB37" s="15">
        <f>求节点(非R武将!$C$6:$C$105,非R武将!AB$6:AB$105,天数对应非R武将!$BZ37)</f>
        <v>80</v>
      </c>
      <c r="AC37" s="15">
        <f>求节点(非R武将!$C$6:$C$105,非R武将!AC$6:AC$105,天数对应非R武将!$BZ37)</f>
        <v>0</v>
      </c>
      <c r="AD37" s="15">
        <f>求节点(非R武将!$C$6:$C$105,非R武将!AD$6:AD$105,天数对应非R武将!$BZ37)</f>
        <v>0</v>
      </c>
      <c r="AE37" s="15">
        <f>求节点(非R武将!$C$6:$C$105,非R武将!AE$6:AE$105,天数对应非R武将!$BZ37)</f>
        <v>0</v>
      </c>
      <c r="AF37" s="15">
        <f>求节点(非R武将!$C$6:$C$105,非R武将!AF$6:AF$105,天数对应非R武将!$BZ37)</f>
        <v>0</v>
      </c>
      <c r="AG37" s="15">
        <f>求节点(非R武将!$C$6:$C$105,非R武将!AG$6:AG$105,天数对应非R武将!$BZ37)</f>
        <v>2</v>
      </c>
      <c r="AH37" s="15">
        <f>求节点(非R武将!$C$6:$C$105,非R武将!AH$6:AH$105,天数对应非R武将!$BZ37)</f>
        <v>0</v>
      </c>
      <c r="AI37" s="15">
        <f>求节点(非R武将!$C$6:$C$105,非R武将!AI$6:AI$105,天数对应非R武将!$BZ37)</f>
        <v>0</v>
      </c>
      <c r="AJ37" s="15">
        <f>求节点(非R武将!$C$6:$C$105,非R武将!AJ$6:AJ$105,天数对应非R武将!$BZ37)</f>
        <v>0</v>
      </c>
      <c r="AK37" s="15">
        <f>求节点(非R武将!$C$6:$C$105,非R武将!AK$6:AK$105,天数对应非R武将!$BZ37)</f>
        <v>0</v>
      </c>
      <c r="AL37" s="15">
        <f>求节点(非R武将!$C$6:$C$105,非R武将!AL$6:AL$105,天数对应非R武将!$BZ37)</f>
        <v>30</v>
      </c>
      <c r="AM37" s="15">
        <f>求节点(非R武将!$C$6:$C$105,非R武将!AM$6:AM$105,天数对应非R武将!$BZ37)</f>
        <v>0</v>
      </c>
      <c r="AN37" s="15">
        <f>求节点(非R武将!$C$6:$C$105,非R武将!AN$6:AN$105,天数对应非R武将!$BZ37)</f>
        <v>0</v>
      </c>
      <c r="AO37" s="15">
        <f>求节点(非R武将!$C$6:$C$105,非R武将!AO$6:AO$105,天数对应非R武将!$BZ37)</f>
        <v>6</v>
      </c>
      <c r="AP37" s="15">
        <f>求节点(非R武将!$C$6:$C$105,非R武将!AP$6:AP$105,天数对应非R武将!$BZ37)</f>
        <v>8.4472560016371183</v>
      </c>
      <c r="AQ37" s="15">
        <f>求节点(非R武将!$C$6:$C$105,非R武将!AQ$6:AQ$105,天数对应非R武将!$BZ37)</f>
        <v>0</v>
      </c>
      <c r="AR37" s="15">
        <f>求节点(非R武将!$C$6:$C$105,非R武将!AR$6:AR$105,天数对应非R武将!$BZ37)</f>
        <v>0</v>
      </c>
      <c r="AS37" s="15">
        <f>求节点(非R武将!$C$6:$C$105,非R武将!AS$6:AS$105,天数对应非R武将!$BZ37)</f>
        <v>0</v>
      </c>
      <c r="AT37" s="15">
        <f>求节点(非R武将!$C$6:$C$105,非R武将!AT$6:AT$105,天数对应非R武将!$BZ37)</f>
        <v>3</v>
      </c>
      <c r="AU37" s="15">
        <f>求节点(非R武将!$C$6:$C$105,非R武将!AU$6:AU$105,天数对应非R武将!$BZ37)</f>
        <v>6</v>
      </c>
      <c r="AV37" s="15">
        <f>求节点(非R武将!$C$6:$C$105,非R武将!AV$6:AV$105,天数对应非R武将!$BZ37)</f>
        <v>2.1236453422317325</v>
      </c>
      <c r="AW37" s="15">
        <f>求节点(非R武将!$C$6:$C$105,非R武将!AW$6:AW$105,天数对应非R武将!$BZ37)</f>
        <v>0</v>
      </c>
      <c r="AX37" s="15">
        <f>求节点(非R武将!$C$6:$C$105,非R武将!AX$6:AX$105,天数对应非R武将!$BZ37)</f>
        <v>0</v>
      </c>
      <c r="AY37" s="15">
        <f>求节点(非R武将!$C$6:$C$105,非R武将!AY$6:AY$105,天数对应非R武将!$BZ37)</f>
        <v>15</v>
      </c>
      <c r="AZ37" s="15">
        <f>求节点(非R武将!$C$6:$C$105,非R武将!AZ$6:AZ$105,天数对应非R武将!$BZ37)</f>
        <v>40</v>
      </c>
      <c r="BA37" s="15">
        <f>求节点(非R武将!$C$6:$C$105,非R武将!BA$6:BA$105,天数对应非R武将!$BZ37)</f>
        <v>36</v>
      </c>
      <c r="BB37" s="15">
        <f>求节点(非R武将!$C$6:$C$105,非R武将!BB$6:BB$105,天数对应非R武将!$BZ37)</f>
        <v>50</v>
      </c>
      <c r="BC37" s="15">
        <f>求节点(非R武将!$C$6:$C$105,非R武将!BC$6:BC$105,天数对应非R武将!$BZ37)</f>
        <v>0</v>
      </c>
      <c r="BD37" s="15">
        <f>求节点(非R武将!$C$6:$C$105,非R武将!BD$6:BD$105,天数对应非R武将!$BZ37)</f>
        <v>2.0174159077161415</v>
      </c>
      <c r="BE37" s="15">
        <f>求节点(非R武将!$C$6:$C$105,非R武将!BE$6:BE$105,天数对应非R武将!$BZ37)</f>
        <v>2.0174159077161415</v>
      </c>
      <c r="BF37" s="15">
        <f>求节点(非R武将!$C$6:$C$105,非R武将!BF$6:BF$105,天数对应非R武将!$BZ37)</f>
        <v>2.0174159077161415</v>
      </c>
      <c r="BG37" s="15">
        <f>求节点(非R武将!$C$6:$C$105,非R武将!BG$6:BG$105,天数对应非R武将!$BZ37)</f>
        <v>2.0174159077161415</v>
      </c>
      <c r="BH37" s="15">
        <f>求节点(非R武将!$C$6:$C$105,非R武将!BH$6:BH$105,天数对应非R武将!$BZ37)</f>
        <v>10</v>
      </c>
      <c r="BI37" s="15">
        <f>求节点(非R武将!$C$6:$C$105,非R武将!BI$6:BI$105,天数对应非R武将!$BZ37)</f>
        <v>10</v>
      </c>
      <c r="BJ37" s="15">
        <f>求节点(非R武将!$C$6:$C$105,非R武将!BJ$6:BJ$105,天数对应非R武将!$BZ37)</f>
        <v>50.435397692903535</v>
      </c>
      <c r="BK37" s="15">
        <f>求节点(非R武将!$C$6:$C$105,非R武将!BK$6:BK$105,天数对应非R武将!$BZ37)</f>
        <v>50.435397692903535</v>
      </c>
      <c r="BL37" s="15">
        <f>求节点(非R武将!$C$6:$C$105,非R武将!BL$6:BL$105,天数对应非R武将!$BZ37)</f>
        <v>50.435397692903535</v>
      </c>
      <c r="BM37" s="15">
        <f>求节点(非R武将!$C$6:$C$105,非R武将!BM$6:BM$105,天数对应非R武将!$BZ37)</f>
        <v>0</v>
      </c>
      <c r="BN37" s="15">
        <f>求节点(非R武将!$C$6:$C$105,非R武将!BN$6:BN$105,天数对应非R武将!$BZ37)</f>
        <v>0</v>
      </c>
      <c r="BO37" s="15">
        <f>求节点(非R武将!$C$6:$C$105,非R武将!BO$6:BO$105,天数对应非R武将!$BZ37)</f>
        <v>2</v>
      </c>
      <c r="BP37" s="15">
        <f>求节点(非R武将!$C$6:$C$105,非R武将!BP$6:BP$105,天数对应非R武将!$BZ37)</f>
        <v>1.7763719991814408</v>
      </c>
      <c r="BQ37" s="15">
        <f>求节点(非R武将!$C$6:$C$105,非R武将!BQ$6:BQ$105,天数对应非R武将!$BZ37)</f>
        <v>2</v>
      </c>
      <c r="BR37" s="15">
        <f>求节点(非R武将!$C$6:$C$105,非R武将!BR$6:BR$105,天数对应非R武将!$BZ37)</f>
        <v>0</v>
      </c>
      <c r="BS37" s="15">
        <f>求节点(非R武将!$C$6:$C$105,非R武将!BS$6:BS$105,天数对应非R武将!$BZ37)</f>
        <v>0</v>
      </c>
      <c r="BT37" s="15">
        <f>求节点(非R武将!$C$6:$C$105,非R武将!BT$6:BT$105,天数对应非R武将!$BZ37)</f>
        <v>4</v>
      </c>
      <c r="BU37" s="15">
        <f>求节点(非R武将!$C$6:$C$105,非R武将!BU$6:BU$105,天数对应非R武将!$BZ37)</f>
        <v>10</v>
      </c>
      <c r="BV37" s="15">
        <f>求节点(非R武将!$C$6:$C$105,非R武将!BV$6:BV$105,天数对应非R武将!$BZ37)</f>
        <v>80</v>
      </c>
      <c r="BY37" s="15">
        <v>32</v>
      </c>
      <c r="BZ37" s="15">
        <v>50.435397692903535</v>
      </c>
      <c r="CA37" s="15">
        <v>52.943431446750154</v>
      </c>
      <c r="CB37" s="15">
        <v>56.759659752985471</v>
      </c>
      <c r="CC37" s="15">
        <v>61.905773350536556</v>
      </c>
      <c r="CD37" s="15">
        <v>71.28502189844194</v>
      </c>
    </row>
    <row r="38" spans="3:82" x14ac:dyDescent="0.15">
      <c r="C38" s="15">
        <v>33</v>
      </c>
      <c r="E38" s="15">
        <f>求节点(非R武将!$C$6:$C$105,非R武将!E$6:E$105,天数对应非R武将!$BZ38)</f>
        <v>0</v>
      </c>
      <c r="F38" s="15">
        <f>求节点(非R武将!$C$6:$C$105,非R武将!F$6:F$105,天数对应非R武将!$BZ38)</f>
        <v>0</v>
      </c>
      <c r="G38" s="15">
        <f>求节点(非R武将!$C$6:$C$105,非R武将!G$6:G$105,天数对应非R武将!$BZ38)</f>
        <v>0</v>
      </c>
      <c r="H38" s="15">
        <f>求节点(非R武将!$C$6:$C$105,非R武将!H$6:H$105,天数对应非R武将!$BZ38)</f>
        <v>5.6684316259396725</v>
      </c>
      <c r="I38" s="15">
        <f>求节点(非R武将!$C$6:$C$105,非R武将!I$6:I$105,天数对应非R武将!$BZ38)</f>
        <v>0.33156837406032724</v>
      </c>
      <c r="J38" s="15">
        <f>求节点(非R武将!$C$6:$C$105,非R武将!J$6:J$105,天数对应非R武将!$BZ38)</f>
        <v>0</v>
      </c>
      <c r="K38" s="15">
        <f>求节点(非R武将!$C$6:$C$105,非R武将!K$6:K$105,天数对应非R武将!$BZ38)</f>
        <v>0</v>
      </c>
      <c r="L38" s="15">
        <f>求节点(非R武将!$C$6:$C$105,非R武将!L$6:L$105,天数对应非R武将!$BZ38)</f>
        <v>0</v>
      </c>
      <c r="M38" s="15">
        <f>求节点(非R武将!$C$6:$C$105,非R武将!M$6:M$105,天数对应非R武将!$BZ38)</f>
        <v>2.1962027114717175</v>
      </c>
      <c r="N38" s="15">
        <f>求节点(非R武将!$C$6:$C$105,非R武将!N$6:N$105,天数对应非R武将!$BZ38)</f>
        <v>0</v>
      </c>
      <c r="O38" s="15">
        <f>求节点(非R武将!$C$6:$C$105,非R武将!O$6:O$105,天数对应非R武将!$BZ38)</f>
        <v>0</v>
      </c>
      <c r="P38" s="15">
        <f>求节点(非R武将!$C$6:$C$105,非R武将!P$6:P$105,天数对应非R武将!$BZ38)</f>
        <v>6</v>
      </c>
      <c r="Q38" s="15">
        <f>求节点(非R武将!$C$6:$C$105,非R武将!Q$6:Q$105,天数对应非R武将!$BZ38)</f>
        <v>10</v>
      </c>
      <c r="R38" s="15">
        <f>求节点(非R武将!$C$6:$C$105,非R武将!R$6:R$105,天数对应非R武将!$BZ38)</f>
        <v>36</v>
      </c>
      <c r="S38" s="15">
        <f>求节点(非R武将!$C$6:$C$105,非R武将!S$6:S$105,天数对应非R武将!$BZ38)</f>
        <v>50</v>
      </c>
      <c r="T38" s="15">
        <f>求节点(非R武将!$C$6:$C$105,非R武将!T$6:T$105,天数对应非R武将!$BZ38)</f>
        <v>0</v>
      </c>
      <c r="U38" s="15">
        <f>求节点(非R武将!$C$6:$C$105,非R武将!U$6:U$105,天数对应非R武将!$BZ38)</f>
        <v>0</v>
      </c>
      <c r="V38" s="15">
        <f>求节点(非R武将!$C$6:$C$105,非R武将!V$6:V$105,天数对应非R武将!$BZ38)</f>
        <v>2.0348318154322826</v>
      </c>
      <c r="W38" s="15">
        <f>求节点(非R武将!$C$6:$C$105,非R武将!W$6:W$105,天数对应非R武将!$BZ38)</f>
        <v>2.0348318154322826</v>
      </c>
      <c r="X38" s="15">
        <f>求节点(非R武将!$C$6:$C$105,非R武将!X$6:X$105,天数对应非R武将!$BZ38)</f>
        <v>0</v>
      </c>
      <c r="Y38" s="15">
        <f>求节点(非R武将!$C$6:$C$105,非R武将!Y$6:Y$105,天数对应非R武将!$BZ38)</f>
        <v>0</v>
      </c>
      <c r="Z38" s="15">
        <f>求节点(非R武将!$C$6:$C$105,非R武将!Z$6:Z$105,天数对应非R武将!$BZ38)</f>
        <v>0</v>
      </c>
      <c r="AA38" s="15">
        <f>求节点(非R武将!$C$6:$C$105,非R武将!AA$6:AA$105,天数对应非R武将!$BZ38)</f>
        <v>60</v>
      </c>
      <c r="AB38" s="15">
        <f>求节点(非R武将!$C$6:$C$105,非R武将!AB$6:AB$105,天数对应非R武将!$BZ38)</f>
        <v>80</v>
      </c>
      <c r="AC38" s="15">
        <f>求节点(非R武将!$C$6:$C$105,非R武将!AC$6:AC$105,天数对应非R武将!$BZ38)</f>
        <v>0</v>
      </c>
      <c r="AD38" s="15">
        <f>求节点(非R武将!$C$6:$C$105,非R武将!AD$6:AD$105,天数对应非R武将!$BZ38)</f>
        <v>0</v>
      </c>
      <c r="AE38" s="15">
        <f>求节点(非R武将!$C$6:$C$105,非R武将!AE$6:AE$105,天数对应非R武将!$BZ38)</f>
        <v>0</v>
      </c>
      <c r="AF38" s="15">
        <f>求节点(非R武将!$C$6:$C$105,非R武将!AF$6:AF$105,天数对应非R武将!$BZ38)</f>
        <v>0</v>
      </c>
      <c r="AG38" s="15">
        <f>求节点(非R武将!$C$6:$C$105,非R武将!AG$6:AG$105,天数对应非R武将!$BZ38)</f>
        <v>2</v>
      </c>
      <c r="AH38" s="15">
        <f>求节点(非R武将!$C$6:$C$105,非R武将!AH$6:AH$105,天数对应非R武将!$BZ38)</f>
        <v>0</v>
      </c>
      <c r="AI38" s="15">
        <f>求节点(非R武将!$C$6:$C$105,非R武将!AI$6:AI$105,天数对应非R武将!$BZ38)</f>
        <v>0</v>
      </c>
      <c r="AJ38" s="15">
        <f>求节点(非R武将!$C$6:$C$105,非R武将!AJ$6:AJ$105,天数对应非R武将!$BZ38)</f>
        <v>0</v>
      </c>
      <c r="AK38" s="15">
        <f>求节点(非R武将!$C$6:$C$105,非R武将!AK$6:AK$105,天数对应非R武将!$BZ38)</f>
        <v>0</v>
      </c>
      <c r="AL38" s="15">
        <f>求节点(非R武将!$C$6:$C$105,非R武将!AL$6:AL$105,天数对应非R武将!$BZ38)</f>
        <v>30</v>
      </c>
      <c r="AM38" s="15">
        <f>求节点(非R武将!$C$6:$C$105,非R武将!AM$6:AM$105,天数对应非R武将!$BZ38)</f>
        <v>0</v>
      </c>
      <c r="AN38" s="15">
        <f>求节点(非R武将!$C$6:$C$105,非R武将!AN$6:AN$105,天数对应非R武将!$BZ38)</f>
        <v>0</v>
      </c>
      <c r="AO38" s="15">
        <f>求节点(非R武将!$C$6:$C$105,非R武将!AO$6:AO$105,天数对应非R武将!$BZ38)</f>
        <v>6</v>
      </c>
      <c r="AP38" s="15">
        <f>求节点(非R武将!$C$6:$C$105,非R武将!AP$6:AP$105,天数对应非R武将!$BZ38)</f>
        <v>8.6631367481206549</v>
      </c>
      <c r="AQ38" s="15">
        <f>求节点(非R武将!$C$6:$C$105,非R武将!AQ$6:AQ$105,天数对应非R武将!$BZ38)</f>
        <v>0</v>
      </c>
      <c r="AR38" s="15">
        <f>求节点(非R武将!$C$6:$C$105,非R武将!AR$6:AR$105,天数对应非R武将!$BZ38)</f>
        <v>0</v>
      </c>
      <c r="AS38" s="15">
        <f>求节点(非R武将!$C$6:$C$105,非R武将!AS$6:AS$105,天数对应非R武将!$BZ38)</f>
        <v>0</v>
      </c>
      <c r="AT38" s="15">
        <f>求节点(非R武将!$C$6:$C$105,非R武将!AT$6:AT$105,天数对应非R武将!$BZ38)</f>
        <v>3</v>
      </c>
      <c r="AU38" s="15">
        <f>求节点(非R武将!$C$6:$C$105,非R武将!AU$6:AU$105,天数对应非R武将!$BZ38)</f>
        <v>6</v>
      </c>
      <c r="AV38" s="15">
        <f>求节点(非R武将!$C$6:$C$105,非R武将!AV$6:AV$105,天数对应非R武将!$BZ38)</f>
        <v>2.1962027114717175</v>
      </c>
      <c r="AW38" s="15">
        <f>求节点(非R武将!$C$6:$C$105,非R武将!AW$6:AW$105,天数对应非R武将!$BZ38)</f>
        <v>0</v>
      </c>
      <c r="AX38" s="15">
        <f>求节点(非R武将!$C$6:$C$105,非R武将!AX$6:AX$105,天数对应非R武将!$BZ38)</f>
        <v>0</v>
      </c>
      <c r="AY38" s="15">
        <f>求节点(非R武将!$C$6:$C$105,非R武将!AY$6:AY$105,天数对应非R武将!$BZ38)</f>
        <v>15</v>
      </c>
      <c r="AZ38" s="15">
        <f>求节点(非R武将!$C$6:$C$105,非R武将!AZ$6:AZ$105,天数对应非R武将!$BZ38)</f>
        <v>40</v>
      </c>
      <c r="BA38" s="15">
        <f>求节点(非R武将!$C$6:$C$105,非R武将!BA$6:BA$105,天数对应非R武将!$BZ38)</f>
        <v>36</v>
      </c>
      <c r="BB38" s="15">
        <f>求节点(非R武将!$C$6:$C$105,非R武将!BB$6:BB$105,天数对应非R武将!$BZ38)</f>
        <v>50</v>
      </c>
      <c r="BC38" s="15">
        <f>求节点(非R武将!$C$6:$C$105,非R武将!BC$6:BC$105,天数对应非R武将!$BZ38)</f>
        <v>0</v>
      </c>
      <c r="BD38" s="15">
        <f>求节点(非R武将!$C$6:$C$105,非R武将!BD$6:BD$105,天数对应非R武将!$BZ38)</f>
        <v>2.0348318154322826</v>
      </c>
      <c r="BE38" s="15">
        <f>求节点(非R武将!$C$6:$C$105,非R武将!BE$6:BE$105,天数对应非R武将!$BZ38)</f>
        <v>2.0348318154322826</v>
      </c>
      <c r="BF38" s="15">
        <f>求节点(非R武将!$C$6:$C$105,非R武将!BF$6:BF$105,天数对应非R武将!$BZ38)</f>
        <v>2.0348318154322826</v>
      </c>
      <c r="BG38" s="15">
        <f>求节点(非R武将!$C$6:$C$105,非R武将!BG$6:BG$105,天数对应非R武将!$BZ38)</f>
        <v>2.0348318154322826</v>
      </c>
      <c r="BH38" s="15">
        <f>求节点(非R武将!$C$6:$C$105,非R武将!BH$6:BH$105,天数对应非R武将!$BZ38)</f>
        <v>10</v>
      </c>
      <c r="BI38" s="15">
        <f>求节点(非R武将!$C$6:$C$105,非R武将!BI$6:BI$105,天数对应非R武将!$BZ38)</f>
        <v>10</v>
      </c>
      <c r="BJ38" s="15">
        <f>求节点(非R武将!$C$6:$C$105,非R武将!BJ$6:BJ$105,天数对应非R武将!$BZ38)</f>
        <v>50.870795385807064</v>
      </c>
      <c r="BK38" s="15">
        <f>求节点(非R武将!$C$6:$C$105,非R武将!BK$6:BK$105,天数对应非R武将!$BZ38)</f>
        <v>50.870795385807064</v>
      </c>
      <c r="BL38" s="15">
        <f>求节点(非R武将!$C$6:$C$105,非R武将!BL$6:BL$105,天数对应非R武将!$BZ38)</f>
        <v>50.870795385807064</v>
      </c>
      <c r="BM38" s="15">
        <f>求节点(非R武将!$C$6:$C$105,非R武将!BM$6:BM$105,天数对应非R武将!$BZ38)</f>
        <v>0</v>
      </c>
      <c r="BN38" s="15">
        <f>求节点(非R武将!$C$6:$C$105,非R武将!BN$6:BN$105,天数对应非R武将!$BZ38)</f>
        <v>0</v>
      </c>
      <c r="BO38" s="15">
        <f>求节点(非R武将!$C$6:$C$105,非R武将!BO$6:BO$105,天数对应非R武将!$BZ38)</f>
        <v>2</v>
      </c>
      <c r="BP38" s="15">
        <f>求节点(非R武将!$C$6:$C$105,非R武将!BP$6:BP$105,天数对应非R武将!$BZ38)</f>
        <v>1.6684316259396728</v>
      </c>
      <c r="BQ38" s="15">
        <f>求节点(非R武将!$C$6:$C$105,非R武将!BQ$6:BQ$105,天数对应非R武将!$BZ38)</f>
        <v>2</v>
      </c>
      <c r="BR38" s="15">
        <f>求节点(非R武将!$C$6:$C$105,非R武将!BR$6:BR$105,天数对应非R武将!$BZ38)</f>
        <v>0</v>
      </c>
      <c r="BS38" s="15">
        <f>求节点(非R武将!$C$6:$C$105,非R武将!BS$6:BS$105,天数对应非R武将!$BZ38)</f>
        <v>0</v>
      </c>
      <c r="BT38" s="15">
        <f>求节点(非R武将!$C$6:$C$105,非R武将!BT$6:BT$105,天数对应非R武将!$BZ38)</f>
        <v>4</v>
      </c>
      <c r="BU38" s="15">
        <f>求节点(非R武将!$C$6:$C$105,非R武将!BU$6:BU$105,天数对应非R武将!$BZ38)</f>
        <v>10</v>
      </c>
      <c r="BV38" s="15">
        <f>求节点(非R武将!$C$6:$C$105,非R武将!BV$6:BV$105,天数对应非R武将!$BZ38)</f>
        <v>80</v>
      </c>
      <c r="BY38" s="15">
        <v>33</v>
      </c>
      <c r="BZ38" s="15">
        <v>50.870795385807064</v>
      </c>
      <c r="CA38" s="15">
        <v>53.386715956467988</v>
      </c>
      <c r="CB38" s="15">
        <v>57.167225644304864</v>
      </c>
      <c r="CC38" s="15">
        <v>62.358458337647903</v>
      </c>
      <c r="CD38" s="15">
        <v>71.60352181057084</v>
      </c>
    </row>
    <row r="39" spans="3:82" x14ac:dyDescent="0.15">
      <c r="C39" s="15">
        <v>34</v>
      </c>
      <c r="E39" s="15">
        <f>求节点(非R武将!$C$6:$C$105,非R武将!E$6:E$105,天数对应非R武将!$BZ39)</f>
        <v>0</v>
      </c>
      <c r="F39" s="15">
        <f>求节点(非R武将!$C$6:$C$105,非R武将!F$6:F$105,天数对应非R武将!$BZ39)</f>
        <v>0</v>
      </c>
      <c r="G39" s="15">
        <f>求节点(非R武将!$C$6:$C$105,非R武将!G$6:G$105,天数对应非R武将!$BZ39)</f>
        <v>0</v>
      </c>
      <c r="H39" s="15">
        <f>求节点(非R武将!$C$6:$C$105,非R武将!H$6:H$105,天数对应非R武将!$BZ39)</f>
        <v>5.5655746500712722</v>
      </c>
      <c r="I39" s="15">
        <f>求节点(非R武将!$C$6:$C$105,非R武将!I$6:I$105,天数对应非R武将!$BZ39)</f>
        <v>0.43442534992872756</v>
      </c>
      <c r="J39" s="15">
        <f>求节点(非R武将!$C$6:$C$105,非R武将!J$6:J$105,天数对应非R武将!$BZ39)</f>
        <v>0</v>
      </c>
      <c r="K39" s="15">
        <f>求节点(非R武将!$C$6:$C$105,非R武将!K$6:K$105,天数对应非R武将!$BZ39)</f>
        <v>0</v>
      </c>
      <c r="L39" s="15">
        <f>求节点(非R武将!$C$6:$C$105,非R武将!L$6:L$105,天数对应非R武将!$BZ39)</f>
        <v>0</v>
      </c>
      <c r="M39" s="15">
        <f>求节点(非R武将!$C$6:$C$105,非R武将!M$6:M$105,天数对应非R武将!$BZ39)</f>
        <v>2.2653430280451632</v>
      </c>
      <c r="N39" s="15">
        <f>求节点(非R武将!$C$6:$C$105,非R武将!N$6:N$105,天数对应非R武将!$BZ39)</f>
        <v>0</v>
      </c>
      <c r="O39" s="15">
        <f>求节点(非R武将!$C$6:$C$105,非R武将!O$6:O$105,天数对应非R武将!$BZ39)</f>
        <v>0</v>
      </c>
      <c r="P39" s="15">
        <f>求节点(非R武将!$C$6:$C$105,非R武将!P$6:P$105,天数对应非R武将!$BZ39)</f>
        <v>6</v>
      </c>
      <c r="Q39" s="15">
        <f>求节点(非R武将!$C$6:$C$105,非R武将!Q$6:Q$105,天数对应非R武将!$BZ39)</f>
        <v>10</v>
      </c>
      <c r="R39" s="15">
        <f>求节点(非R武将!$C$6:$C$105,非R武将!R$6:R$105,天数对应非R武将!$BZ39)</f>
        <v>36</v>
      </c>
      <c r="S39" s="15">
        <f>求节点(非R武将!$C$6:$C$105,非R武将!S$6:S$105,天数对应非R武将!$BZ39)</f>
        <v>50</v>
      </c>
      <c r="T39" s="15">
        <f>求节点(非R武将!$C$6:$C$105,非R武将!T$6:T$105,天数对应非R武将!$BZ39)</f>
        <v>0</v>
      </c>
      <c r="U39" s="15">
        <f>求节点(非R武将!$C$6:$C$105,非R武将!U$6:U$105,天数对应非R武将!$BZ39)</f>
        <v>0</v>
      </c>
      <c r="V39" s="15">
        <f>求节点(非R武将!$C$6:$C$105,非R武将!V$6:V$105,天数对应非R武将!$BZ39)</f>
        <v>2.0514275297686884</v>
      </c>
      <c r="W39" s="15">
        <f>求节点(非R武将!$C$6:$C$105,非R武将!W$6:W$105,天数对应非R武将!$BZ39)</f>
        <v>2.0514275297686884</v>
      </c>
      <c r="X39" s="15">
        <f>求节点(非R武将!$C$6:$C$105,非R武将!X$6:X$105,天数对应非R武将!$BZ39)</f>
        <v>0</v>
      </c>
      <c r="Y39" s="15">
        <f>求节点(非R武将!$C$6:$C$105,非R武将!Y$6:Y$105,天数对应非R武将!$BZ39)</f>
        <v>0</v>
      </c>
      <c r="Z39" s="15">
        <f>求节点(非R武将!$C$6:$C$105,非R武将!Z$6:Z$105,天数对应非R武将!$BZ39)</f>
        <v>0</v>
      </c>
      <c r="AA39" s="15">
        <f>求节点(非R武将!$C$6:$C$105,非R武将!AA$6:AA$105,天数对应非R武将!$BZ39)</f>
        <v>60</v>
      </c>
      <c r="AB39" s="15">
        <f>求节点(非R武将!$C$6:$C$105,非R武将!AB$6:AB$105,天数对应非R武将!$BZ39)</f>
        <v>80</v>
      </c>
      <c r="AC39" s="15">
        <f>求节点(非R武将!$C$6:$C$105,非R武将!AC$6:AC$105,天数对应非R武将!$BZ39)</f>
        <v>0</v>
      </c>
      <c r="AD39" s="15">
        <f>求节点(非R武将!$C$6:$C$105,非R武将!AD$6:AD$105,天数对应非R武将!$BZ39)</f>
        <v>0</v>
      </c>
      <c r="AE39" s="15">
        <f>求节点(非R武将!$C$6:$C$105,非R武将!AE$6:AE$105,天数对应非R武将!$BZ39)</f>
        <v>0</v>
      </c>
      <c r="AF39" s="15">
        <f>求节点(非R武将!$C$6:$C$105,非R武将!AF$6:AF$105,天数对应非R武将!$BZ39)</f>
        <v>0</v>
      </c>
      <c r="AG39" s="15">
        <f>求节点(非R武将!$C$6:$C$105,非R武将!AG$6:AG$105,天数对应非R武将!$BZ39)</f>
        <v>2</v>
      </c>
      <c r="AH39" s="15">
        <f>求节点(非R武将!$C$6:$C$105,非R武将!AH$6:AH$105,天数对应非R武将!$BZ39)</f>
        <v>0</v>
      </c>
      <c r="AI39" s="15">
        <f>求节点(非R武将!$C$6:$C$105,非R武将!AI$6:AI$105,天数对应非R武将!$BZ39)</f>
        <v>0</v>
      </c>
      <c r="AJ39" s="15">
        <f>求节点(非R武将!$C$6:$C$105,非R武将!AJ$6:AJ$105,天数对应非R武将!$BZ39)</f>
        <v>0</v>
      </c>
      <c r="AK39" s="15">
        <f>求节点(非R武将!$C$6:$C$105,非R武将!AK$6:AK$105,天数对应非R武将!$BZ39)</f>
        <v>0</v>
      </c>
      <c r="AL39" s="15">
        <f>求节点(非R武将!$C$6:$C$105,非R武将!AL$6:AL$105,天数对应非R武将!$BZ39)</f>
        <v>30</v>
      </c>
      <c r="AM39" s="15">
        <f>求节点(非R武将!$C$6:$C$105,非R武将!AM$6:AM$105,天数对应非R武将!$BZ39)</f>
        <v>0</v>
      </c>
      <c r="AN39" s="15">
        <f>求节点(非R武将!$C$6:$C$105,非R武将!AN$6:AN$105,天数对应非R武将!$BZ39)</f>
        <v>0</v>
      </c>
      <c r="AO39" s="15">
        <f>求节点(非R武将!$C$6:$C$105,非R武将!AO$6:AO$105,天数对应非R武将!$BZ39)</f>
        <v>6</v>
      </c>
      <c r="AP39" s="15">
        <f>求节点(非R武将!$C$6:$C$105,非R武将!AP$6:AP$105,天数对应非R武将!$BZ39)</f>
        <v>8.8688506998574557</v>
      </c>
      <c r="AQ39" s="15">
        <f>求节点(非R武将!$C$6:$C$105,非R武将!AQ$6:AQ$105,天数对应非R武将!$BZ39)</f>
        <v>0</v>
      </c>
      <c r="AR39" s="15">
        <f>求节点(非R武将!$C$6:$C$105,非R武将!AR$6:AR$105,天数对应非R武将!$BZ39)</f>
        <v>0</v>
      </c>
      <c r="AS39" s="15">
        <f>求节点(非R武将!$C$6:$C$105,非R武将!AS$6:AS$105,天数对应非R武将!$BZ39)</f>
        <v>0</v>
      </c>
      <c r="AT39" s="15">
        <f>求节点(非R武将!$C$6:$C$105,非R武将!AT$6:AT$105,天数对应非R武将!$BZ39)</f>
        <v>3</v>
      </c>
      <c r="AU39" s="15">
        <f>求节点(非R武将!$C$6:$C$105,非R武将!AU$6:AU$105,天数对应非R武将!$BZ39)</f>
        <v>6</v>
      </c>
      <c r="AV39" s="15">
        <f>求节点(非R武将!$C$6:$C$105,非R武将!AV$6:AV$105,天数对应非R武将!$BZ39)</f>
        <v>2.2653430280451632</v>
      </c>
      <c r="AW39" s="15">
        <f>求节点(非R武将!$C$6:$C$105,非R武将!AW$6:AW$105,天数对应非R武将!$BZ39)</f>
        <v>0</v>
      </c>
      <c r="AX39" s="15">
        <f>求节点(非R武将!$C$6:$C$105,非R武将!AX$6:AX$105,天数对应非R武将!$BZ39)</f>
        <v>0</v>
      </c>
      <c r="AY39" s="15">
        <f>求节点(非R武将!$C$6:$C$105,非R武将!AY$6:AY$105,天数对应非R武将!$BZ39)</f>
        <v>15</v>
      </c>
      <c r="AZ39" s="15">
        <f>求节点(非R武将!$C$6:$C$105,非R武将!AZ$6:AZ$105,天数对应非R武将!$BZ39)</f>
        <v>40</v>
      </c>
      <c r="BA39" s="15">
        <f>求节点(非R武将!$C$6:$C$105,非R武将!BA$6:BA$105,天数对应非R武将!$BZ39)</f>
        <v>36</v>
      </c>
      <c r="BB39" s="15">
        <f>求节点(非R武将!$C$6:$C$105,非R武将!BB$6:BB$105,天数对应非R武将!$BZ39)</f>
        <v>50</v>
      </c>
      <c r="BC39" s="15">
        <f>求节点(非R武将!$C$6:$C$105,非R武将!BC$6:BC$105,天数对应非R武将!$BZ39)</f>
        <v>0</v>
      </c>
      <c r="BD39" s="15">
        <f>求节点(非R武将!$C$6:$C$105,非R武将!BD$6:BD$105,天数对应非R武将!$BZ39)</f>
        <v>2.0514275297686884</v>
      </c>
      <c r="BE39" s="15">
        <f>求节点(非R武将!$C$6:$C$105,非R武将!BE$6:BE$105,天数对应非R武将!$BZ39)</f>
        <v>2.0514275297686884</v>
      </c>
      <c r="BF39" s="15">
        <f>求节点(非R武将!$C$6:$C$105,非R武将!BF$6:BF$105,天数对应非R武将!$BZ39)</f>
        <v>2.0514275297686884</v>
      </c>
      <c r="BG39" s="15">
        <f>求节点(非R武将!$C$6:$C$105,非R武将!BG$6:BG$105,天数对应非R武将!$BZ39)</f>
        <v>2.0514275297686884</v>
      </c>
      <c r="BH39" s="15">
        <f>求节点(非R武将!$C$6:$C$105,非R武将!BH$6:BH$105,天数对应非R武将!$BZ39)</f>
        <v>10</v>
      </c>
      <c r="BI39" s="15">
        <f>求节点(非R武将!$C$6:$C$105,非R武将!BI$6:BI$105,天数对应非R武将!$BZ39)</f>
        <v>10</v>
      </c>
      <c r="BJ39" s="15">
        <f>求节点(非R武将!$C$6:$C$105,非R武将!BJ$6:BJ$105,天数对应非R武将!$BZ39)</f>
        <v>51.285688244217212</v>
      </c>
      <c r="BK39" s="15">
        <f>求节点(非R武将!$C$6:$C$105,非R武将!BK$6:BK$105,天数对应非R武将!$BZ39)</f>
        <v>51.285688244217212</v>
      </c>
      <c r="BL39" s="15">
        <f>求节点(非R武将!$C$6:$C$105,非R武将!BL$6:BL$105,天数对应非R武将!$BZ39)</f>
        <v>51.285688244217212</v>
      </c>
      <c r="BM39" s="15">
        <f>求节点(非R武将!$C$6:$C$105,非R武将!BM$6:BM$105,天数对应非R武将!$BZ39)</f>
        <v>0</v>
      </c>
      <c r="BN39" s="15">
        <f>求节点(非R武将!$C$6:$C$105,非R武将!BN$6:BN$105,天数对应非R武将!$BZ39)</f>
        <v>0</v>
      </c>
      <c r="BO39" s="15">
        <f>求节点(非R武将!$C$6:$C$105,非R武将!BO$6:BO$105,天数对应非R武将!$BZ39)</f>
        <v>2</v>
      </c>
      <c r="BP39" s="15">
        <f>求节点(非R武将!$C$6:$C$105,非R武将!BP$6:BP$105,天数对应非R武将!$BZ39)</f>
        <v>1.5655746500712724</v>
      </c>
      <c r="BQ39" s="15">
        <f>求节点(非R武将!$C$6:$C$105,非R武将!BQ$6:BQ$105,天数对应非R武将!$BZ39)</f>
        <v>2</v>
      </c>
      <c r="BR39" s="15">
        <f>求节点(非R武将!$C$6:$C$105,非R武将!BR$6:BR$105,天数对应非R武将!$BZ39)</f>
        <v>0</v>
      </c>
      <c r="BS39" s="15">
        <f>求节点(非R武将!$C$6:$C$105,非R武将!BS$6:BS$105,天数对应非R武将!$BZ39)</f>
        <v>0</v>
      </c>
      <c r="BT39" s="15">
        <f>求节点(非R武将!$C$6:$C$105,非R武将!BT$6:BT$105,天数对应非R武将!$BZ39)</f>
        <v>4</v>
      </c>
      <c r="BU39" s="15">
        <f>求节点(非R武将!$C$6:$C$105,非R武将!BU$6:BU$105,天数对应非R武将!$BZ39)</f>
        <v>10</v>
      </c>
      <c r="BV39" s="15">
        <f>求节点(非R武将!$C$6:$C$105,非R武将!BV$6:BV$105,天数对应非R武将!$BZ39)</f>
        <v>80</v>
      </c>
      <c r="BY39" s="15">
        <v>34</v>
      </c>
      <c r="BZ39" s="15">
        <v>51.285688244217212</v>
      </c>
      <c r="CA39" s="15">
        <v>53.82555435398514</v>
      </c>
      <c r="CB39" s="15">
        <v>57.533294356421393</v>
      </c>
      <c r="CC39" s="15">
        <v>62.785781569682854</v>
      </c>
      <c r="CD39" s="15">
        <v>71.922021722699739</v>
      </c>
    </row>
    <row r="40" spans="3:82" x14ac:dyDescent="0.15">
      <c r="C40" s="15">
        <v>35</v>
      </c>
      <c r="E40" s="15">
        <f>求节点(非R武将!$C$6:$C$105,非R武将!E$6:E$105,天数对应非R武将!$BZ40)</f>
        <v>0</v>
      </c>
      <c r="F40" s="15">
        <f>求节点(非R武将!$C$6:$C$105,非R武将!F$6:F$105,天数对应非R武将!$BZ40)</f>
        <v>0</v>
      </c>
      <c r="G40" s="15">
        <f>求节点(非R武将!$C$6:$C$105,非R武将!G$6:G$105,天数对应非R武将!$BZ40)</f>
        <v>0</v>
      </c>
      <c r="H40" s="15">
        <f>求节点(非R武将!$C$6:$C$105,非R武将!H$6:H$105,天数对应非R武将!$BZ40)</f>
        <v>5.4648627207179068</v>
      </c>
      <c r="I40" s="15">
        <f>求节点(非R武将!$C$6:$C$105,非R武将!I$6:I$105,天数对应非R武将!$BZ40)</f>
        <v>0.53513727928209276</v>
      </c>
      <c r="J40" s="15">
        <f>求节点(非R武将!$C$6:$C$105,非R武将!J$6:J$105,天数对应非R武将!$BZ40)</f>
        <v>0</v>
      </c>
      <c r="K40" s="15">
        <f>求节点(非R武将!$C$6:$C$105,非R武将!K$6:K$105,天数对应非R武将!$BZ40)</f>
        <v>0</v>
      </c>
      <c r="L40" s="15">
        <f>求节点(非R武将!$C$6:$C$105,非R武将!L$6:L$105,天数对应非R武将!$BZ40)</f>
        <v>0</v>
      </c>
      <c r="M40" s="15">
        <f>求节点(非R武将!$C$6:$C$105,非R武将!M$6:M$105,天数对应非R武将!$BZ40)</f>
        <v>2.3330414473251864</v>
      </c>
      <c r="N40" s="15">
        <f>求节点(非R武将!$C$6:$C$105,非R武将!N$6:N$105,天数对应非R武将!$BZ40)</f>
        <v>0</v>
      </c>
      <c r="O40" s="15">
        <f>求节点(非R武将!$C$6:$C$105,非R武将!O$6:O$105,天数对应非R武将!$BZ40)</f>
        <v>0</v>
      </c>
      <c r="P40" s="15">
        <f>求节点(非R武将!$C$6:$C$105,非R武将!P$6:P$105,天数对应非R武将!$BZ40)</f>
        <v>6</v>
      </c>
      <c r="Q40" s="15">
        <f>求节点(非R武将!$C$6:$C$105,非R武将!Q$6:Q$105,天数对应非R武将!$BZ40)</f>
        <v>10</v>
      </c>
      <c r="R40" s="15">
        <f>求节点(非R武将!$C$6:$C$105,非R武将!R$6:R$105,天数对应非R武将!$BZ40)</f>
        <v>36</v>
      </c>
      <c r="S40" s="15">
        <f>求节点(非R武将!$C$6:$C$105,非R武将!S$6:S$105,天数对应非R武将!$BZ40)</f>
        <v>50</v>
      </c>
      <c r="T40" s="15">
        <f>求节点(非R武将!$C$6:$C$105,非R武将!T$6:T$105,天数对应非R武将!$BZ40)</f>
        <v>0</v>
      </c>
      <c r="U40" s="15">
        <f>求节点(非R武将!$C$6:$C$105,非R武将!U$6:U$105,天数对应非R武将!$BZ40)</f>
        <v>0</v>
      </c>
      <c r="V40" s="15">
        <f>求节点(非R武将!$C$6:$C$105,非R武将!V$6:V$105,天数对应非R武将!$BZ40)</f>
        <v>2.0676771462454084</v>
      </c>
      <c r="W40" s="15">
        <f>求节点(非R武将!$C$6:$C$105,非R武将!W$6:W$105,天数对应非R武将!$BZ40)</f>
        <v>2.0676771462454084</v>
      </c>
      <c r="X40" s="15">
        <f>求节点(非R武将!$C$6:$C$105,非R武将!X$6:X$105,天数对应非R武将!$BZ40)</f>
        <v>0</v>
      </c>
      <c r="Y40" s="15">
        <f>求节点(非R武将!$C$6:$C$105,非R武将!Y$6:Y$105,天数对应非R武将!$BZ40)</f>
        <v>0</v>
      </c>
      <c r="Z40" s="15">
        <f>求节点(非R武将!$C$6:$C$105,非R武将!Z$6:Z$105,天数对应非R武将!$BZ40)</f>
        <v>0</v>
      </c>
      <c r="AA40" s="15">
        <f>求节点(非R武将!$C$6:$C$105,非R武将!AA$6:AA$105,天数对应非R武将!$BZ40)</f>
        <v>60</v>
      </c>
      <c r="AB40" s="15">
        <f>求节点(非R武将!$C$6:$C$105,非R武将!AB$6:AB$105,天数对应非R武将!$BZ40)</f>
        <v>80</v>
      </c>
      <c r="AC40" s="15">
        <f>求节点(非R武将!$C$6:$C$105,非R武将!AC$6:AC$105,天数对应非R武将!$BZ40)</f>
        <v>0</v>
      </c>
      <c r="AD40" s="15">
        <f>求节点(非R武将!$C$6:$C$105,非R武将!AD$6:AD$105,天数对应非R武将!$BZ40)</f>
        <v>0</v>
      </c>
      <c r="AE40" s="15">
        <f>求节点(非R武将!$C$6:$C$105,非R武将!AE$6:AE$105,天数对应非R武将!$BZ40)</f>
        <v>0</v>
      </c>
      <c r="AF40" s="15">
        <f>求节点(非R武将!$C$6:$C$105,非R武将!AF$6:AF$105,天数对应非R武将!$BZ40)</f>
        <v>0</v>
      </c>
      <c r="AG40" s="15">
        <f>求节点(非R武将!$C$6:$C$105,非R武将!AG$6:AG$105,天数对应非R武将!$BZ40)</f>
        <v>2</v>
      </c>
      <c r="AH40" s="15">
        <f>求节点(非R武将!$C$6:$C$105,非R武将!AH$6:AH$105,天数对应非R武将!$BZ40)</f>
        <v>0</v>
      </c>
      <c r="AI40" s="15">
        <f>求节点(非R武将!$C$6:$C$105,非R武将!AI$6:AI$105,天数对应非R武将!$BZ40)</f>
        <v>0</v>
      </c>
      <c r="AJ40" s="15">
        <f>求节点(非R武将!$C$6:$C$105,非R武将!AJ$6:AJ$105,天数对应非R武将!$BZ40)</f>
        <v>0</v>
      </c>
      <c r="AK40" s="15">
        <f>求节点(非R武将!$C$6:$C$105,非R武将!AK$6:AK$105,天数对应非R武将!$BZ40)</f>
        <v>0</v>
      </c>
      <c r="AL40" s="15">
        <f>求节点(非R武将!$C$6:$C$105,非R武将!AL$6:AL$105,天数对应非R武将!$BZ40)</f>
        <v>30</v>
      </c>
      <c r="AM40" s="15">
        <f>求节点(非R武将!$C$6:$C$105,非R武将!AM$6:AM$105,天数对应非R武将!$BZ40)</f>
        <v>0</v>
      </c>
      <c r="AN40" s="15">
        <f>求节点(非R武将!$C$6:$C$105,非R武将!AN$6:AN$105,天数对应非R武将!$BZ40)</f>
        <v>0</v>
      </c>
      <c r="AO40" s="15">
        <f>求节点(非R武将!$C$6:$C$105,非R武将!AO$6:AO$105,天数对应非R武将!$BZ40)</f>
        <v>6</v>
      </c>
      <c r="AP40" s="15">
        <f>求节点(非R武将!$C$6:$C$105,非R武将!AP$6:AP$105,天数对应非R武将!$BZ40)</f>
        <v>9.0702745585641864</v>
      </c>
      <c r="AQ40" s="15">
        <f>求节点(非R武将!$C$6:$C$105,非R武将!AQ$6:AQ$105,天数对应非R武将!$BZ40)</f>
        <v>0</v>
      </c>
      <c r="AR40" s="15">
        <f>求节点(非R武将!$C$6:$C$105,非R武将!AR$6:AR$105,天数对应非R武将!$BZ40)</f>
        <v>0</v>
      </c>
      <c r="AS40" s="15">
        <f>求节点(非R武将!$C$6:$C$105,非R武将!AS$6:AS$105,天数对应非R武将!$BZ40)</f>
        <v>0</v>
      </c>
      <c r="AT40" s="15">
        <f>求节点(非R武将!$C$6:$C$105,非R武将!AT$6:AT$105,天数对应非R武将!$BZ40)</f>
        <v>3</v>
      </c>
      <c r="AU40" s="15">
        <f>求节点(非R武将!$C$6:$C$105,非R武将!AU$6:AU$105,天数对应非R武将!$BZ40)</f>
        <v>6</v>
      </c>
      <c r="AV40" s="15">
        <f>求节点(非R武将!$C$6:$C$105,非R武将!AV$6:AV$105,天数对应非R武将!$BZ40)</f>
        <v>2.3330414473251864</v>
      </c>
      <c r="AW40" s="15">
        <f>求节点(非R武将!$C$6:$C$105,非R武将!AW$6:AW$105,天数对应非R武将!$BZ40)</f>
        <v>0</v>
      </c>
      <c r="AX40" s="15">
        <f>求节点(非R武将!$C$6:$C$105,非R武将!AX$6:AX$105,天数对应非R武将!$BZ40)</f>
        <v>0</v>
      </c>
      <c r="AY40" s="15">
        <f>求节点(非R武将!$C$6:$C$105,非R武将!AY$6:AY$105,天数对应非R武将!$BZ40)</f>
        <v>15</v>
      </c>
      <c r="AZ40" s="15">
        <f>求节点(非R武将!$C$6:$C$105,非R武将!AZ$6:AZ$105,天数对应非R武将!$BZ40)</f>
        <v>40</v>
      </c>
      <c r="BA40" s="15">
        <f>求节点(非R武将!$C$6:$C$105,非R武将!BA$6:BA$105,天数对应非R武将!$BZ40)</f>
        <v>36</v>
      </c>
      <c r="BB40" s="15">
        <f>求节点(非R武将!$C$6:$C$105,非R武将!BB$6:BB$105,天数对应非R武将!$BZ40)</f>
        <v>50</v>
      </c>
      <c r="BC40" s="15">
        <f>求节点(非R武将!$C$6:$C$105,非R武将!BC$6:BC$105,天数对应非R武将!$BZ40)</f>
        <v>0</v>
      </c>
      <c r="BD40" s="15">
        <f>求节点(非R武将!$C$6:$C$105,非R武将!BD$6:BD$105,天数对应非R武将!$BZ40)</f>
        <v>2.0676771462454084</v>
      </c>
      <c r="BE40" s="15">
        <f>求节点(非R武将!$C$6:$C$105,非R武将!BE$6:BE$105,天数对应非R武将!$BZ40)</f>
        <v>2.0676771462454084</v>
      </c>
      <c r="BF40" s="15">
        <f>求节点(非R武将!$C$6:$C$105,非R武将!BF$6:BF$105,天数对应非R武将!$BZ40)</f>
        <v>2.0676771462454084</v>
      </c>
      <c r="BG40" s="15">
        <f>求节点(非R武将!$C$6:$C$105,非R武将!BG$6:BG$105,天数对应非R武将!$BZ40)</f>
        <v>2.0676771462454084</v>
      </c>
      <c r="BH40" s="15">
        <f>求节点(非R武将!$C$6:$C$105,非R武将!BH$6:BH$105,天数对应非R武将!$BZ40)</f>
        <v>10</v>
      </c>
      <c r="BI40" s="15">
        <f>求节点(非R武将!$C$6:$C$105,非R武将!BI$6:BI$105,天数对应非R武将!$BZ40)</f>
        <v>10</v>
      </c>
      <c r="BJ40" s="15">
        <f>求节点(非R武将!$C$6:$C$105,非R武将!BJ$6:BJ$105,天数对应非R武将!$BZ40)</f>
        <v>51.691928656135211</v>
      </c>
      <c r="BK40" s="15">
        <f>求节点(非R武将!$C$6:$C$105,非R武将!BK$6:BK$105,天数对应非R武将!$BZ40)</f>
        <v>51.691928656135211</v>
      </c>
      <c r="BL40" s="15">
        <f>求节点(非R武将!$C$6:$C$105,非R武将!BL$6:BL$105,天数对应非R武将!$BZ40)</f>
        <v>51.691928656135211</v>
      </c>
      <c r="BM40" s="15">
        <f>求节点(非R武将!$C$6:$C$105,非R武将!BM$6:BM$105,天数对应非R武将!$BZ40)</f>
        <v>0</v>
      </c>
      <c r="BN40" s="15">
        <f>求节点(非R武将!$C$6:$C$105,非R武将!BN$6:BN$105,天数对应非R武将!$BZ40)</f>
        <v>0</v>
      </c>
      <c r="BO40" s="15">
        <f>求节点(非R武将!$C$6:$C$105,非R武将!BO$6:BO$105,天数对应非R武将!$BZ40)</f>
        <v>2</v>
      </c>
      <c r="BP40" s="15">
        <f>求节点(非R武将!$C$6:$C$105,非R武将!BP$6:BP$105,天数对应非R武将!$BZ40)</f>
        <v>1.4648627207179072</v>
      </c>
      <c r="BQ40" s="15">
        <f>求节点(非R武将!$C$6:$C$105,非R武将!BQ$6:BQ$105,天数对应非R武将!$BZ40)</f>
        <v>2</v>
      </c>
      <c r="BR40" s="15">
        <f>求节点(非R武将!$C$6:$C$105,非R武将!BR$6:BR$105,天数对应非R武将!$BZ40)</f>
        <v>0</v>
      </c>
      <c r="BS40" s="15">
        <f>求节点(非R武将!$C$6:$C$105,非R武将!BS$6:BS$105,天数对应非R武将!$BZ40)</f>
        <v>0</v>
      </c>
      <c r="BT40" s="15">
        <f>求节点(非R武将!$C$6:$C$105,非R武将!BT$6:BT$105,天数对应非R武将!$BZ40)</f>
        <v>4</v>
      </c>
      <c r="BU40" s="15">
        <f>求节点(非R武将!$C$6:$C$105,非R武将!BU$6:BU$105,天数对应非R武将!$BZ40)</f>
        <v>10</v>
      </c>
      <c r="BV40" s="15">
        <f>求节点(非R武将!$C$6:$C$105,非R武将!BV$6:BV$105,天数对应非R武将!$BZ40)</f>
        <v>80</v>
      </c>
      <c r="BY40" s="15">
        <v>35</v>
      </c>
      <c r="BZ40" s="15">
        <v>51.691928656135211</v>
      </c>
      <c r="CA40" s="15">
        <v>54.247797183642248</v>
      </c>
      <c r="CB40" s="15">
        <v>57.89936306853793</v>
      </c>
      <c r="CC40" s="15">
        <v>63.154998940262423</v>
      </c>
      <c r="CD40" s="15">
        <v>72.313080191234064</v>
      </c>
    </row>
    <row r="41" spans="3:82" x14ac:dyDescent="0.15">
      <c r="C41" s="15">
        <v>36</v>
      </c>
      <c r="E41" s="15">
        <f>求节点(非R武将!$C$6:$C$105,非R武将!E$6:E$105,天数对应非R武将!$BZ41)</f>
        <v>0</v>
      </c>
      <c r="F41" s="15">
        <f>求节点(非R武将!$C$6:$C$105,非R武将!F$6:F$105,天数对应非R武将!$BZ41)</f>
        <v>0</v>
      </c>
      <c r="G41" s="15">
        <f>求节点(非R武将!$C$6:$C$105,非R武将!G$6:G$105,天数对应非R武将!$BZ41)</f>
        <v>0</v>
      </c>
      <c r="H41" s="15">
        <f>求节点(非R武将!$C$6:$C$105,非R武将!H$6:H$105,天数对应非R武将!$BZ41)</f>
        <v>5.3657805877818499</v>
      </c>
      <c r="I41" s="15">
        <f>求节点(非R武将!$C$6:$C$105,非R武将!I$6:I$105,天数对应非R武将!$BZ41)</f>
        <v>0.6342194122181497</v>
      </c>
      <c r="J41" s="15">
        <f>求节点(非R武将!$C$6:$C$105,非R武将!J$6:J$105,天数对应非R武将!$BZ41)</f>
        <v>0</v>
      </c>
      <c r="K41" s="15">
        <f>求节点(非R武将!$C$6:$C$105,非R武将!K$6:K$105,天数对应非R武将!$BZ41)</f>
        <v>0</v>
      </c>
      <c r="L41" s="15">
        <f>求节点(非R武将!$C$6:$C$105,非R武将!L$6:L$105,天数对应非R武将!$BZ41)</f>
        <v>0</v>
      </c>
      <c r="M41" s="15">
        <f>求节点(非R武将!$C$6:$C$105,非R武将!M$6:M$105,天数对应非R武将!$BZ41)</f>
        <v>2.3996443197131136</v>
      </c>
      <c r="N41" s="15">
        <f>求节点(非R武将!$C$6:$C$105,非R武将!N$6:N$105,天数对应非R武将!$BZ41)</f>
        <v>0</v>
      </c>
      <c r="O41" s="15">
        <f>求节点(非R武将!$C$6:$C$105,非R武将!O$6:O$105,天数对应非R武将!$BZ41)</f>
        <v>0</v>
      </c>
      <c r="P41" s="15">
        <f>求节点(非R武将!$C$6:$C$105,非R武将!P$6:P$105,天数对应非R武将!$BZ41)</f>
        <v>6</v>
      </c>
      <c r="Q41" s="15">
        <f>求节点(非R武将!$C$6:$C$105,非R武将!Q$6:Q$105,天数对应非R武将!$BZ41)</f>
        <v>10</v>
      </c>
      <c r="R41" s="15">
        <f>求节点(非R武将!$C$6:$C$105,非R武将!R$6:R$105,天数对应非R武将!$BZ41)</f>
        <v>36</v>
      </c>
      <c r="S41" s="15">
        <f>求节点(非R武将!$C$6:$C$105,非R武将!S$6:S$105,天数对应非R武将!$BZ41)</f>
        <v>50</v>
      </c>
      <c r="T41" s="15">
        <f>求节点(非R武将!$C$6:$C$105,非R武将!T$6:T$105,天数对应非R武将!$BZ41)</f>
        <v>0</v>
      </c>
      <c r="U41" s="15">
        <f>求节点(非R武将!$C$6:$C$105,非R武将!U$6:U$105,天数对应非R武将!$BZ41)</f>
        <v>0</v>
      </c>
      <c r="V41" s="15">
        <f>求节点(非R武将!$C$6:$C$105,非R武将!V$6:V$105,天数对应非R武将!$BZ41)</f>
        <v>2.0836637991696829</v>
      </c>
      <c r="W41" s="15">
        <f>求节点(非R武将!$C$6:$C$105,非R武将!W$6:W$105,天数对应非R武将!$BZ41)</f>
        <v>2.0836637991696829</v>
      </c>
      <c r="X41" s="15">
        <f>求节点(非R武将!$C$6:$C$105,非R武将!X$6:X$105,天数对应非R武将!$BZ41)</f>
        <v>0</v>
      </c>
      <c r="Y41" s="15">
        <f>求节点(非R武将!$C$6:$C$105,非R武将!Y$6:Y$105,天数对应非R武将!$BZ41)</f>
        <v>0</v>
      </c>
      <c r="Z41" s="15">
        <f>求节点(非R武将!$C$6:$C$105,非R武将!Z$6:Z$105,天数对应非R武将!$BZ41)</f>
        <v>0</v>
      </c>
      <c r="AA41" s="15">
        <f>求节点(非R武将!$C$6:$C$105,非R武将!AA$6:AA$105,天数对应非R武将!$BZ41)</f>
        <v>60</v>
      </c>
      <c r="AB41" s="15">
        <f>求节点(非R武将!$C$6:$C$105,非R武将!AB$6:AB$105,天数对应非R武将!$BZ41)</f>
        <v>80</v>
      </c>
      <c r="AC41" s="15">
        <f>求节点(非R武将!$C$6:$C$105,非R武将!AC$6:AC$105,天数对应非R武将!$BZ41)</f>
        <v>0</v>
      </c>
      <c r="AD41" s="15">
        <f>求节点(非R武将!$C$6:$C$105,非R武将!AD$6:AD$105,天数对应非R武将!$BZ41)</f>
        <v>0</v>
      </c>
      <c r="AE41" s="15">
        <f>求节点(非R武将!$C$6:$C$105,非R武将!AE$6:AE$105,天数对应非R武将!$BZ41)</f>
        <v>0</v>
      </c>
      <c r="AF41" s="15">
        <f>求节点(非R武将!$C$6:$C$105,非R武将!AF$6:AF$105,天数对应非R武将!$BZ41)</f>
        <v>0</v>
      </c>
      <c r="AG41" s="15">
        <f>求节点(非R武将!$C$6:$C$105,非R武将!AG$6:AG$105,天数对应非R武将!$BZ41)</f>
        <v>2</v>
      </c>
      <c r="AH41" s="15">
        <f>求节点(非R武将!$C$6:$C$105,非R武将!AH$6:AH$105,天数对应非R武将!$BZ41)</f>
        <v>0</v>
      </c>
      <c r="AI41" s="15">
        <f>求节点(非R武将!$C$6:$C$105,非R武将!AI$6:AI$105,天数对应非R武将!$BZ41)</f>
        <v>0</v>
      </c>
      <c r="AJ41" s="15">
        <f>求节点(非R武将!$C$6:$C$105,非R武将!AJ$6:AJ$105,天数对应非R武将!$BZ41)</f>
        <v>0</v>
      </c>
      <c r="AK41" s="15">
        <f>求节点(非R武将!$C$6:$C$105,非R武将!AK$6:AK$105,天数对应非R武将!$BZ41)</f>
        <v>0</v>
      </c>
      <c r="AL41" s="15">
        <f>求节点(非R武将!$C$6:$C$105,非R武将!AL$6:AL$105,天数对应非R武将!$BZ41)</f>
        <v>30</v>
      </c>
      <c r="AM41" s="15">
        <f>求节点(非R武将!$C$6:$C$105,非R武将!AM$6:AM$105,天数对应非R武将!$BZ41)</f>
        <v>0</v>
      </c>
      <c r="AN41" s="15">
        <f>求节点(非R武将!$C$6:$C$105,非R武将!AN$6:AN$105,天数对应非R武将!$BZ41)</f>
        <v>0</v>
      </c>
      <c r="AO41" s="15">
        <f>求节点(非R武将!$C$6:$C$105,非R武将!AO$6:AO$105,天数对应非R武将!$BZ41)</f>
        <v>6</v>
      </c>
      <c r="AP41" s="15">
        <f>求节点(非R武将!$C$6:$C$105,非R武将!AP$6:AP$105,天数对应非R武将!$BZ41)</f>
        <v>9.2684388244363003</v>
      </c>
      <c r="AQ41" s="15">
        <f>求节点(非R武将!$C$6:$C$105,非R武将!AQ$6:AQ$105,天数对应非R武将!$BZ41)</f>
        <v>0</v>
      </c>
      <c r="AR41" s="15">
        <f>求节点(非R武将!$C$6:$C$105,非R武将!AR$6:AR$105,天数对应非R武将!$BZ41)</f>
        <v>0</v>
      </c>
      <c r="AS41" s="15">
        <f>求节点(非R武将!$C$6:$C$105,非R武将!AS$6:AS$105,天数对应非R武将!$BZ41)</f>
        <v>0</v>
      </c>
      <c r="AT41" s="15">
        <f>求节点(非R武将!$C$6:$C$105,非R武将!AT$6:AT$105,天数对应非R武将!$BZ41)</f>
        <v>3</v>
      </c>
      <c r="AU41" s="15">
        <f>求节点(非R武将!$C$6:$C$105,非R武将!AU$6:AU$105,天数对应非R武将!$BZ41)</f>
        <v>6</v>
      </c>
      <c r="AV41" s="15">
        <f>求节点(非R武将!$C$6:$C$105,非R武将!AV$6:AV$105,天数对应非R武将!$BZ41)</f>
        <v>2.3996443197131136</v>
      </c>
      <c r="AW41" s="15">
        <f>求节点(非R武将!$C$6:$C$105,非R武将!AW$6:AW$105,天数对应非R武将!$BZ41)</f>
        <v>0</v>
      </c>
      <c r="AX41" s="15">
        <f>求节点(非R武将!$C$6:$C$105,非R武将!AX$6:AX$105,天数对应非R武将!$BZ41)</f>
        <v>0</v>
      </c>
      <c r="AY41" s="15">
        <f>求节点(非R武将!$C$6:$C$105,非R武将!AY$6:AY$105,天数对应非R武将!$BZ41)</f>
        <v>15</v>
      </c>
      <c r="AZ41" s="15">
        <f>求节点(非R武将!$C$6:$C$105,非R武将!AZ$6:AZ$105,天数对应非R武将!$BZ41)</f>
        <v>40</v>
      </c>
      <c r="BA41" s="15">
        <f>求节点(非R武将!$C$6:$C$105,非R武将!BA$6:BA$105,天数对应非R武将!$BZ41)</f>
        <v>36</v>
      </c>
      <c r="BB41" s="15">
        <f>求节点(非R武将!$C$6:$C$105,非R武将!BB$6:BB$105,天数对应非R武将!$BZ41)</f>
        <v>50</v>
      </c>
      <c r="BC41" s="15">
        <f>求节点(非R武将!$C$6:$C$105,非R武将!BC$6:BC$105,天数对应非R武将!$BZ41)</f>
        <v>0</v>
      </c>
      <c r="BD41" s="15">
        <f>求节点(非R武将!$C$6:$C$105,非R武将!BD$6:BD$105,天数对应非R武将!$BZ41)</f>
        <v>2.0836637991696829</v>
      </c>
      <c r="BE41" s="15">
        <f>求节点(非R武将!$C$6:$C$105,非R武将!BE$6:BE$105,天数对应非R武将!$BZ41)</f>
        <v>2.0836637991696829</v>
      </c>
      <c r="BF41" s="15">
        <f>求节点(非R武将!$C$6:$C$105,非R武将!BF$6:BF$105,天数对应非R武将!$BZ41)</f>
        <v>2.0836637991696829</v>
      </c>
      <c r="BG41" s="15">
        <f>求节点(非R武将!$C$6:$C$105,非R武将!BG$6:BG$105,天数对应非R武将!$BZ41)</f>
        <v>2.0836637991696829</v>
      </c>
      <c r="BH41" s="15">
        <f>求节点(非R武将!$C$6:$C$105,非R武将!BH$6:BH$105,天数对应非R武将!$BZ41)</f>
        <v>10</v>
      </c>
      <c r="BI41" s="15">
        <f>求节点(非R武将!$C$6:$C$105,非R武将!BI$6:BI$105,天数对应非R武将!$BZ41)</f>
        <v>10</v>
      </c>
      <c r="BJ41" s="15">
        <f>求节点(非R武将!$C$6:$C$105,非R武将!BJ$6:BJ$105,天数对应非R武将!$BZ41)</f>
        <v>52.091594979242075</v>
      </c>
      <c r="BK41" s="15">
        <f>求节点(非R武将!$C$6:$C$105,非R武将!BK$6:BK$105,天数对应非R武将!$BZ41)</f>
        <v>52.091594979242075</v>
      </c>
      <c r="BL41" s="15">
        <f>求节点(非R武将!$C$6:$C$105,非R武将!BL$6:BL$105,天数对应非R武将!$BZ41)</f>
        <v>52.091594979242075</v>
      </c>
      <c r="BM41" s="15">
        <f>求节点(非R武将!$C$6:$C$105,非R武将!BM$6:BM$105,天数对应非R武将!$BZ41)</f>
        <v>0</v>
      </c>
      <c r="BN41" s="15">
        <f>求节点(非R武将!$C$6:$C$105,非R武将!BN$6:BN$105,天数对应非R武将!$BZ41)</f>
        <v>0</v>
      </c>
      <c r="BO41" s="15">
        <f>求节点(非R武将!$C$6:$C$105,非R武将!BO$6:BO$105,天数对应非R武将!$BZ41)</f>
        <v>2</v>
      </c>
      <c r="BP41" s="15">
        <f>求节点(非R武将!$C$6:$C$105,非R武将!BP$6:BP$105,天数对应非R武将!$BZ41)</f>
        <v>1.3657805877818501</v>
      </c>
      <c r="BQ41" s="15">
        <f>求节点(非R武将!$C$6:$C$105,非R武将!BQ$6:BQ$105,天数对应非R武将!$BZ41)</f>
        <v>2</v>
      </c>
      <c r="BR41" s="15">
        <f>求节点(非R武将!$C$6:$C$105,非R武将!BR$6:BR$105,天数对应非R武将!$BZ41)</f>
        <v>0</v>
      </c>
      <c r="BS41" s="15">
        <f>求节点(非R武将!$C$6:$C$105,非R武将!BS$6:BS$105,天数对应非R武将!$BZ41)</f>
        <v>0</v>
      </c>
      <c r="BT41" s="15">
        <f>求节点(非R武将!$C$6:$C$105,非R武将!BT$6:BT$105,天数对应非R武将!$BZ41)</f>
        <v>4</v>
      </c>
      <c r="BU41" s="15">
        <f>求节点(非R武将!$C$6:$C$105,非R武将!BU$6:BU$105,天数对应非R武将!$BZ41)</f>
        <v>10</v>
      </c>
      <c r="BV41" s="15">
        <f>求节点(非R武将!$C$6:$C$105,非R武将!BV$6:BV$105,天数对应非R武将!$BZ41)</f>
        <v>80</v>
      </c>
      <c r="BY41" s="15">
        <v>36</v>
      </c>
      <c r="BZ41" s="15">
        <v>52.091594979242075</v>
      </c>
      <c r="CA41" s="15">
        <v>54.659090301025188</v>
      </c>
      <c r="CB41" s="15">
        <v>58.278712443773351</v>
      </c>
      <c r="CC41" s="15">
        <v>63.465806803722195</v>
      </c>
      <c r="CD41" s="15">
        <v>72.727662494686271</v>
      </c>
    </row>
    <row r="42" spans="3:82" x14ac:dyDescent="0.15">
      <c r="C42" s="15">
        <v>37</v>
      </c>
      <c r="E42" s="15">
        <f>求节点(非R武将!$C$6:$C$105,非R武将!E$6:E$105,天数对应非R武将!$BZ42)</f>
        <v>0</v>
      </c>
      <c r="F42" s="15">
        <f>求节点(非R武将!$C$6:$C$105,非R武将!F$6:F$105,天数对应非R武将!$BZ42)</f>
        <v>0</v>
      </c>
      <c r="G42" s="15">
        <f>求节点(非R武将!$C$6:$C$105,非R武将!G$6:G$105,天数对应非R武将!$BZ42)</f>
        <v>0</v>
      </c>
      <c r="H42" s="15">
        <f>求节点(非R武将!$C$6:$C$105,非R武将!H$6:H$105,天数对应非R武将!$BZ42)</f>
        <v>5.2718130350538344</v>
      </c>
      <c r="I42" s="15">
        <f>求节点(非R武将!$C$6:$C$105,非R武将!I$6:I$105,天数对应非R武将!$BZ42)</f>
        <v>0.72818696494616564</v>
      </c>
      <c r="J42" s="15">
        <f>求节点(非R武将!$C$6:$C$105,非R武将!J$6:J$105,天数对应非R武将!$BZ42)</f>
        <v>0</v>
      </c>
      <c r="K42" s="15">
        <f>求节点(非R武将!$C$6:$C$105,非R武将!K$6:K$105,天数对应非R武将!$BZ42)</f>
        <v>0</v>
      </c>
      <c r="L42" s="15">
        <f>求节点(非R武将!$C$6:$C$105,非R武将!L$6:L$105,天数对应非R武将!$BZ42)</f>
        <v>0</v>
      </c>
      <c r="M42" s="15">
        <f>求节点(非R武将!$C$6:$C$105,非R武将!M$6:M$105,天数对应非R武将!$BZ42)</f>
        <v>2.462809178376268</v>
      </c>
      <c r="N42" s="15">
        <f>求节点(非R武将!$C$6:$C$105,非R武将!N$6:N$105,天数对应非R武将!$BZ42)</f>
        <v>0</v>
      </c>
      <c r="O42" s="15">
        <f>求节点(非R武将!$C$6:$C$105,非R武将!O$6:O$105,天数对应非R武将!$BZ42)</f>
        <v>0</v>
      </c>
      <c r="P42" s="15">
        <f>求节点(非R武将!$C$6:$C$105,非R武将!P$6:P$105,天数对应非R武将!$BZ42)</f>
        <v>6</v>
      </c>
      <c r="Q42" s="15">
        <f>求节点(非R武将!$C$6:$C$105,非R武将!Q$6:Q$105,天数对应非R武将!$BZ42)</f>
        <v>10</v>
      </c>
      <c r="R42" s="15">
        <f>求节点(非R武将!$C$6:$C$105,非R武将!R$6:R$105,天数对应非R武将!$BZ42)</f>
        <v>36</v>
      </c>
      <c r="S42" s="15">
        <f>求节点(非R武将!$C$6:$C$105,非R武将!S$6:S$105,天数对应非R武将!$BZ42)</f>
        <v>50</v>
      </c>
      <c r="T42" s="15">
        <f>求节点(非R武将!$C$6:$C$105,非R武将!T$6:T$105,天数对应非R武将!$BZ42)</f>
        <v>0</v>
      </c>
      <c r="U42" s="15">
        <f>求节点(非R武将!$C$6:$C$105,非R武将!U$6:U$105,天数对应非R武将!$BZ42)</f>
        <v>0</v>
      </c>
      <c r="V42" s="15">
        <f>求节点(非R武将!$C$6:$C$105,非R武将!V$6:V$105,天数对应非R武将!$BZ42)</f>
        <v>2.0988252274422834</v>
      </c>
      <c r="W42" s="15">
        <f>求节点(非R武将!$C$6:$C$105,非R武将!W$6:W$105,天数对应非R武将!$BZ42)</f>
        <v>2.0988252274422834</v>
      </c>
      <c r="X42" s="15">
        <f>求节点(非R武将!$C$6:$C$105,非R武将!X$6:X$105,天数对应非R武将!$BZ42)</f>
        <v>0</v>
      </c>
      <c r="Y42" s="15">
        <f>求节点(非R武将!$C$6:$C$105,非R武将!Y$6:Y$105,天数对应非R武将!$BZ42)</f>
        <v>0</v>
      </c>
      <c r="Z42" s="15">
        <f>求节点(非R武将!$C$6:$C$105,非R武将!Z$6:Z$105,天数对应非R武将!$BZ42)</f>
        <v>0</v>
      </c>
      <c r="AA42" s="15">
        <f>求节点(非R武将!$C$6:$C$105,非R武将!AA$6:AA$105,天数对应非R武将!$BZ42)</f>
        <v>60</v>
      </c>
      <c r="AB42" s="15">
        <f>求节点(非R武将!$C$6:$C$105,非R武将!AB$6:AB$105,天数对应非R武将!$BZ42)</f>
        <v>80</v>
      </c>
      <c r="AC42" s="15">
        <f>求节点(非R武将!$C$6:$C$105,非R武将!AC$6:AC$105,天数对应非R武将!$BZ42)</f>
        <v>0</v>
      </c>
      <c r="AD42" s="15">
        <f>求节点(非R武将!$C$6:$C$105,非R武将!AD$6:AD$105,天数对应非R武将!$BZ42)</f>
        <v>0</v>
      </c>
      <c r="AE42" s="15">
        <f>求节点(非R武将!$C$6:$C$105,非R武将!AE$6:AE$105,天数对应非R武将!$BZ42)</f>
        <v>0</v>
      </c>
      <c r="AF42" s="15">
        <f>求节点(非R武将!$C$6:$C$105,非R武将!AF$6:AF$105,天数对应非R武将!$BZ42)</f>
        <v>0</v>
      </c>
      <c r="AG42" s="15">
        <f>求节点(非R武将!$C$6:$C$105,非R武将!AG$6:AG$105,天数对应非R武将!$BZ42)</f>
        <v>2</v>
      </c>
      <c r="AH42" s="15">
        <f>求节点(非R武将!$C$6:$C$105,非R武将!AH$6:AH$105,天数对应非R武将!$BZ42)</f>
        <v>0</v>
      </c>
      <c r="AI42" s="15">
        <f>求节点(非R武将!$C$6:$C$105,非R武将!AI$6:AI$105,天数对应非R武将!$BZ42)</f>
        <v>0</v>
      </c>
      <c r="AJ42" s="15">
        <f>求节点(非R武将!$C$6:$C$105,非R武将!AJ$6:AJ$105,天数对应非R武将!$BZ42)</f>
        <v>0</v>
      </c>
      <c r="AK42" s="15">
        <f>求节点(非R武将!$C$6:$C$105,非R武将!AK$6:AK$105,天数对应非R武将!$BZ42)</f>
        <v>0</v>
      </c>
      <c r="AL42" s="15">
        <f>求节点(非R武将!$C$6:$C$105,非R武将!AL$6:AL$105,天数对应非R武将!$BZ42)</f>
        <v>30</v>
      </c>
      <c r="AM42" s="15">
        <f>求节点(非R武将!$C$6:$C$105,非R武将!AM$6:AM$105,天数对应非R武将!$BZ42)</f>
        <v>0</v>
      </c>
      <c r="AN42" s="15">
        <f>求节点(非R武将!$C$6:$C$105,非R武将!AN$6:AN$105,天数对应非R武将!$BZ42)</f>
        <v>0</v>
      </c>
      <c r="AO42" s="15">
        <f>求节点(非R武将!$C$6:$C$105,非R武将!AO$6:AO$105,天数对应非R武将!$BZ42)</f>
        <v>6</v>
      </c>
      <c r="AP42" s="15">
        <f>求节点(非R武将!$C$6:$C$105,非R武将!AP$6:AP$105,天数对应非R武将!$BZ42)</f>
        <v>9.4563739298923313</v>
      </c>
      <c r="AQ42" s="15">
        <f>求节点(非R武将!$C$6:$C$105,非R武将!AQ$6:AQ$105,天数对应非R武将!$BZ42)</f>
        <v>0</v>
      </c>
      <c r="AR42" s="15">
        <f>求节点(非R武将!$C$6:$C$105,非R武将!AR$6:AR$105,天数对应非R武将!$BZ42)</f>
        <v>0</v>
      </c>
      <c r="AS42" s="15">
        <f>求节点(非R武将!$C$6:$C$105,非R武将!AS$6:AS$105,天数对应非R武将!$BZ42)</f>
        <v>0</v>
      </c>
      <c r="AT42" s="15">
        <f>求节点(非R武将!$C$6:$C$105,非R武将!AT$6:AT$105,天数对应非R武将!$BZ42)</f>
        <v>3</v>
      </c>
      <c r="AU42" s="15">
        <f>求节点(非R武将!$C$6:$C$105,非R武将!AU$6:AU$105,天数对应非R武将!$BZ42)</f>
        <v>6</v>
      </c>
      <c r="AV42" s="15">
        <f>求节点(非R武将!$C$6:$C$105,非R武将!AV$6:AV$105,天数对应非R武将!$BZ42)</f>
        <v>2.462809178376268</v>
      </c>
      <c r="AW42" s="15">
        <f>求节点(非R武将!$C$6:$C$105,非R武将!AW$6:AW$105,天数对应非R武将!$BZ42)</f>
        <v>0</v>
      </c>
      <c r="AX42" s="15">
        <f>求节点(非R武将!$C$6:$C$105,非R武将!AX$6:AX$105,天数对应非R武将!$BZ42)</f>
        <v>0</v>
      </c>
      <c r="AY42" s="15">
        <f>求节点(非R武将!$C$6:$C$105,非R武将!AY$6:AY$105,天数对应非R武将!$BZ42)</f>
        <v>15</v>
      </c>
      <c r="AZ42" s="15">
        <f>求节点(非R武将!$C$6:$C$105,非R武将!AZ$6:AZ$105,天数对应非R武将!$BZ42)</f>
        <v>40</v>
      </c>
      <c r="BA42" s="15">
        <f>求节点(非R武将!$C$6:$C$105,非R武将!BA$6:BA$105,天数对应非R武将!$BZ42)</f>
        <v>36</v>
      </c>
      <c r="BB42" s="15">
        <f>求节点(非R武将!$C$6:$C$105,非R武将!BB$6:BB$105,天数对应非R武将!$BZ42)</f>
        <v>50</v>
      </c>
      <c r="BC42" s="15">
        <f>求节点(非R武将!$C$6:$C$105,非R武将!BC$6:BC$105,天数对应非R武将!$BZ42)</f>
        <v>0</v>
      </c>
      <c r="BD42" s="15">
        <f>求节点(非R武将!$C$6:$C$105,非R武将!BD$6:BD$105,天数对应非R武将!$BZ42)</f>
        <v>2.0988252274422834</v>
      </c>
      <c r="BE42" s="15">
        <f>求节点(非R武将!$C$6:$C$105,非R武将!BE$6:BE$105,天数对应非R武将!$BZ42)</f>
        <v>2.0988252274422834</v>
      </c>
      <c r="BF42" s="15">
        <f>求节点(非R武将!$C$6:$C$105,非R武将!BF$6:BF$105,天数对应非R武将!$BZ42)</f>
        <v>2.0988252274422834</v>
      </c>
      <c r="BG42" s="15">
        <f>求节点(非R武将!$C$6:$C$105,非R武将!BG$6:BG$105,天数对应非R武将!$BZ42)</f>
        <v>2.0988252274422834</v>
      </c>
      <c r="BH42" s="15">
        <f>求节点(非R武将!$C$6:$C$105,非R武将!BH$6:BH$105,天数对应非R武将!$BZ42)</f>
        <v>10</v>
      </c>
      <c r="BI42" s="15">
        <f>求节点(非R武将!$C$6:$C$105,非R武将!BI$6:BI$105,天数对应非R武将!$BZ42)</f>
        <v>10</v>
      </c>
      <c r="BJ42" s="15">
        <f>求节点(非R武将!$C$6:$C$105,非R武将!BJ$6:BJ$105,天数对应非R武将!$BZ42)</f>
        <v>52.470630686057078</v>
      </c>
      <c r="BK42" s="15">
        <f>求节点(非R武将!$C$6:$C$105,非R武将!BK$6:BK$105,天数对应非R武将!$BZ42)</f>
        <v>52.470630686057078</v>
      </c>
      <c r="BL42" s="15">
        <f>求节点(非R武将!$C$6:$C$105,非R武将!BL$6:BL$105,天数对应非R武将!$BZ42)</f>
        <v>52.470630686057078</v>
      </c>
      <c r="BM42" s="15">
        <f>求节点(非R武将!$C$6:$C$105,非R武将!BM$6:BM$105,天数对应非R武将!$BZ42)</f>
        <v>0</v>
      </c>
      <c r="BN42" s="15">
        <f>求节点(非R武将!$C$6:$C$105,非R武将!BN$6:BN$105,天数对应非R武将!$BZ42)</f>
        <v>0</v>
      </c>
      <c r="BO42" s="15">
        <f>求节点(非R武将!$C$6:$C$105,非R武将!BO$6:BO$105,天数对应非R武将!$BZ42)</f>
        <v>2</v>
      </c>
      <c r="BP42" s="15">
        <f>求节点(非R武将!$C$6:$C$105,非R武将!BP$6:BP$105,天数对应非R武将!$BZ42)</f>
        <v>1.2718130350538344</v>
      </c>
      <c r="BQ42" s="15">
        <f>求节点(非R武将!$C$6:$C$105,非R武将!BQ$6:BQ$105,天数对应非R武将!$BZ42)</f>
        <v>2</v>
      </c>
      <c r="BR42" s="15">
        <f>求节点(非R武将!$C$6:$C$105,非R武将!BR$6:BR$105,天数对应非R武将!$BZ42)</f>
        <v>0</v>
      </c>
      <c r="BS42" s="15">
        <f>求节点(非R武将!$C$6:$C$105,非R武将!BS$6:BS$105,天数对应非R武将!$BZ42)</f>
        <v>0</v>
      </c>
      <c r="BT42" s="15">
        <f>求节点(非R武将!$C$6:$C$105,非R武将!BT$6:BT$105,天数对应非R武将!$BZ42)</f>
        <v>4</v>
      </c>
      <c r="BU42" s="15">
        <f>求节点(非R武将!$C$6:$C$105,非R武将!BU$6:BU$105,天数对应非R武将!$BZ42)</f>
        <v>10</v>
      </c>
      <c r="BV42" s="15">
        <f>求节点(非R武将!$C$6:$C$105,非R武将!BV$6:BV$105,天数对应非R武将!$BZ42)</f>
        <v>80</v>
      </c>
      <c r="BY42" s="15">
        <v>37</v>
      </c>
      <c r="BZ42" s="15">
        <v>52.470630686057078</v>
      </c>
      <c r="CA42" s="15">
        <v>55.072772252832891</v>
      </c>
      <c r="CB42" s="15">
        <v>58.663097105969406</v>
      </c>
      <c r="CC42" s="15">
        <v>63.776614667181974</v>
      </c>
      <c r="CD42" s="15">
        <v>73.262991749829368</v>
      </c>
    </row>
    <row r="43" spans="3:82" x14ac:dyDescent="0.15">
      <c r="C43" s="15">
        <v>38</v>
      </c>
      <c r="E43" s="15">
        <f>求节点(非R武将!$C$6:$C$105,非R武将!E$6:E$105,天数对应非R武将!$BZ43)</f>
        <v>0</v>
      </c>
      <c r="F43" s="15">
        <f>求节点(非R武将!$C$6:$C$105,非R武将!F$6:F$105,天数对应非R武将!$BZ43)</f>
        <v>0</v>
      </c>
      <c r="G43" s="15">
        <f>求节点(非R武将!$C$6:$C$105,非R武将!G$6:G$105,天数对应非R武将!$BZ43)</f>
        <v>0</v>
      </c>
      <c r="H43" s="15">
        <f>求节点(非R武将!$C$6:$C$105,非R武将!H$6:H$105,天数对应非R武将!$BZ43)</f>
        <v>5.177845482325818</v>
      </c>
      <c r="I43" s="15">
        <f>求节点(非R武将!$C$6:$C$105,非R武将!I$6:I$105,天数对应非R武将!$BZ43)</f>
        <v>0.82215451767418146</v>
      </c>
      <c r="J43" s="15">
        <f>求节点(非R武将!$C$6:$C$105,非R武将!J$6:J$105,天数对应非R武将!$BZ43)</f>
        <v>0</v>
      </c>
      <c r="K43" s="15">
        <f>求节点(非R武将!$C$6:$C$105,非R武将!K$6:K$105,天数对应非R武将!$BZ43)</f>
        <v>0</v>
      </c>
      <c r="L43" s="15">
        <f>求节点(非R武将!$C$6:$C$105,非R武将!L$6:L$105,天数对应非R武将!$BZ43)</f>
        <v>0</v>
      </c>
      <c r="M43" s="15">
        <f>求节点(非R武将!$C$6:$C$105,非R武将!M$6:M$105,天数对应非R武将!$BZ43)</f>
        <v>2.5259740370394219</v>
      </c>
      <c r="N43" s="15">
        <f>求节点(非R武将!$C$6:$C$105,非R武将!N$6:N$105,天数对应非R武将!$BZ43)</f>
        <v>0</v>
      </c>
      <c r="O43" s="15">
        <f>求节点(非R武将!$C$6:$C$105,非R武将!O$6:O$105,天数对应非R武将!$BZ43)</f>
        <v>0</v>
      </c>
      <c r="P43" s="15">
        <f>求节点(非R武将!$C$6:$C$105,非R武将!P$6:P$105,天数对应非R武将!$BZ43)</f>
        <v>6</v>
      </c>
      <c r="Q43" s="15">
        <f>求节点(非R武将!$C$6:$C$105,非R武将!Q$6:Q$105,天数对应非R武将!$BZ43)</f>
        <v>10</v>
      </c>
      <c r="R43" s="15">
        <f>求节点(非R武将!$C$6:$C$105,非R武将!R$6:R$105,天数对应非R武将!$BZ43)</f>
        <v>36</v>
      </c>
      <c r="S43" s="15">
        <f>求节点(非R武将!$C$6:$C$105,非R武将!S$6:S$105,天数对应非R武将!$BZ43)</f>
        <v>50</v>
      </c>
      <c r="T43" s="15">
        <f>求节点(非R武将!$C$6:$C$105,非R武将!T$6:T$105,天数对应非R武将!$BZ43)</f>
        <v>0</v>
      </c>
      <c r="U43" s="15">
        <f>求节点(非R武将!$C$6:$C$105,非R武将!U$6:U$105,天数对应非R武将!$BZ43)</f>
        <v>0</v>
      </c>
      <c r="V43" s="15">
        <f>求节点(非R武将!$C$6:$C$105,非R武将!V$6:V$105,天数对应非R武将!$BZ43)</f>
        <v>2.1139866557148834</v>
      </c>
      <c r="W43" s="15">
        <f>求节点(非R武将!$C$6:$C$105,非R武将!W$6:W$105,天数对应非R武将!$BZ43)</f>
        <v>2.1139866557148834</v>
      </c>
      <c r="X43" s="15">
        <f>求节点(非R武将!$C$6:$C$105,非R武将!X$6:X$105,天数对应非R武将!$BZ43)</f>
        <v>0</v>
      </c>
      <c r="Y43" s="15">
        <f>求节点(非R武将!$C$6:$C$105,非R武将!Y$6:Y$105,天数对应非R武将!$BZ43)</f>
        <v>0</v>
      </c>
      <c r="Z43" s="15">
        <f>求节点(非R武将!$C$6:$C$105,非R武将!Z$6:Z$105,天数对应非R武将!$BZ43)</f>
        <v>0</v>
      </c>
      <c r="AA43" s="15">
        <f>求节点(非R武将!$C$6:$C$105,非R武将!AA$6:AA$105,天数对应非R武将!$BZ43)</f>
        <v>60</v>
      </c>
      <c r="AB43" s="15">
        <f>求节点(非R武将!$C$6:$C$105,非R武将!AB$6:AB$105,天数对应非R武将!$BZ43)</f>
        <v>80</v>
      </c>
      <c r="AC43" s="15">
        <f>求节点(非R武将!$C$6:$C$105,非R武将!AC$6:AC$105,天数对应非R武将!$BZ43)</f>
        <v>0</v>
      </c>
      <c r="AD43" s="15">
        <f>求节点(非R武将!$C$6:$C$105,非R武将!AD$6:AD$105,天数对应非R武将!$BZ43)</f>
        <v>0</v>
      </c>
      <c r="AE43" s="15">
        <f>求节点(非R武将!$C$6:$C$105,非R武将!AE$6:AE$105,天数对应非R武将!$BZ43)</f>
        <v>0</v>
      </c>
      <c r="AF43" s="15">
        <f>求节点(非R武将!$C$6:$C$105,非R武将!AF$6:AF$105,天数对应非R武将!$BZ43)</f>
        <v>0</v>
      </c>
      <c r="AG43" s="15">
        <f>求节点(非R武将!$C$6:$C$105,非R武将!AG$6:AG$105,天数对应非R武将!$BZ43)</f>
        <v>2</v>
      </c>
      <c r="AH43" s="15">
        <f>求节点(非R武将!$C$6:$C$105,非R武将!AH$6:AH$105,天数对应非R武将!$BZ43)</f>
        <v>0</v>
      </c>
      <c r="AI43" s="15">
        <f>求节点(非R武将!$C$6:$C$105,非R武将!AI$6:AI$105,天数对应非R武将!$BZ43)</f>
        <v>0</v>
      </c>
      <c r="AJ43" s="15">
        <f>求节点(非R武将!$C$6:$C$105,非R武将!AJ$6:AJ$105,天数对应非R武将!$BZ43)</f>
        <v>0</v>
      </c>
      <c r="AK43" s="15">
        <f>求节点(非R武将!$C$6:$C$105,非R武将!AK$6:AK$105,天数对应非R武将!$BZ43)</f>
        <v>0</v>
      </c>
      <c r="AL43" s="15">
        <f>求节点(非R武将!$C$6:$C$105,非R武将!AL$6:AL$105,天数对应非R武将!$BZ43)</f>
        <v>30</v>
      </c>
      <c r="AM43" s="15">
        <f>求节点(非R武将!$C$6:$C$105,非R武将!AM$6:AM$105,天数对应非R武将!$BZ43)</f>
        <v>0</v>
      </c>
      <c r="AN43" s="15">
        <f>求节点(非R武将!$C$6:$C$105,非R武将!AN$6:AN$105,天数对应非R武将!$BZ43)</f>
        <v>0</v>
      </c>
      <c r="AO43" s="15">
        <f>求节点(非R武将!$C$6:$C$105,非R武将!AO$6:AO$105,天数对应非R武将!$BZ43)</f>
        <v>6</v>
      </c>
      <c r="AP43" s="15">
        <f>求节点(非R武将!$C$6:$C$105,非R武将!AP$6:AP$105,天数对应非R武将!$BZ43)</f>
        <v>9.644309035348364</v>
      </c>
      <c r="AQ43" s="15">
        <f>求节点(非R武将!$C$6:$C$105,非R武将!AQ$6:AQ$105,天数对应非R武将!$BZ43)</f>
        <v>0</v>
      </c>
      <c r="AR43" s="15">
        <f>求节点(非R武将!$C$6:$C$105,非R武将!AR$6:AR$105,天数对应非R武将!$BZ43)</f>
        <v>0</v>
      </c>
      <c r="AS43" s="15">
        <f>求节点(非R武将!$C$6:$C$105,非R武将!AS$6:AS$105,天数对应非R武将!$BZ43)</f>
        <v>0</v>
      </c>
      <c r="AT43" s="15">
        <f>求节点(非R武将!$C$6:$C$105,非R武将!AT$6:AT$105,天数对应非R武将!$BZ43)</f>
        <v>3</v>
      </c>
      <c r="AU43" s="15">
        <f>求节点(非R武将!$C$6:$C$105,非R武将!AU$6:AU$105,天数对应非R武将!$BZ43)</f>
        <v>6</v>
      </c>
      <c r="AV43" s="15">
        <f>求节点(非R武将!$C$6:$C$105,非R武将!AV$6:AV$105,天数对应非R武将!$BZ43)</f>
        <v>2.5259740370394219</v>
      </c>
      <c r="AW43" s="15">
        <f>求节点(非R武将!$C$6:$C$105,非R武将!AW$6:AW$105,天数对应非R武将!$BZ43)</f>
        <v>0</v>
      </c>
      <c r="AX43" s="15">
        <f>求节点(非R武将!$C$6:$C$105,非R武将!AX$6:AX$105,天数对应非R武将!$BZ43)</f>
        <v>0</v>
      </c>
      <c r="AY43" s="15">
        <f>求节点(非R武将!$C$6:$C$105,非R武将!AY$6:AY$105,天数对应非R武将!$BZ43)</f>
        <v>15</v>
      </c>
      <c r="AZ43" s="15">
        <f>求节点(非R武将!$C$6:$C$105,非R武将!AZ$6:AZ$105,天数对应非R武将!$BZ43)</f>
        <v>40</v>
      </c>
      <c r="BA43" s="15">
        <f>求节点(非R武将!$C$6:$C$105,非R武将!BA$6:BA$105,天数对应非R武将!$BZ43)</f>
        <v>36</v>
      </c>
      <c r="BB43" s="15">
        <f>求节点(非R武将!$C$6:$C$105,非R武将!BB$6:BB$105,天数对应非R武将!$BZ43)</f>
        <v>50</v>
      </c>
      <c r="BC43" s="15">
        <f>求节点(非R武将!$C$6:$C$105,非R武将!BC$6:BC$105,天数对应非R武将!$BZ43)</f>
        <v>0</v>
      </c>
      <c r="BD43" s="15">
        <f>求节点(非R武将!$C$6:$C$105,非R武将!BD$6:BD$105,天数对应非R武将!$BZ43)</f>
        <v>2.1139866557148834</v>
      </c>
      <c r="BE43" s="15">
        <f>求节点(非R武将!$C$6:$C$105,非R武将!BE$6:BE$105,天数对应非R武将!$BZ43)</f>
        <v>2.1139866557148834</v>
      </c>
      <c r="BF43" s="15">
        <f>求节点(非R武将!$C$6:$C$105,非R武将!BF$6:BF$105,天数对应非R武将!$BZ43)</f>
        <v>2.1139866557148834</v>
      </c>
      <c r="BG43" s="15">
        <f>求节点(非R武将!$C$6:$C$105,非R武将!BG$6:BG$105,天数对应非R武将!$BZ43)</f>
        <v>2.1139866557148834</v>
      </c>
      <c r="BH43" s="15">
        <f>求节点(非R武将!$C$6:$C$105,非R武将!BH$6:BH$105,天数对应非R武将!$BZ43)</f>
        <v>10</v>
      </c>
      <c r="BI43" s="15">
        <f>求节点(非R武将!$C$6:$C$105,非R武将!BI$6:BI$105,天数对应非R武将!$BZ43)</f>
        <v>10</v>
      </c>
      <c r="BJ43" s="15">
        <f>求节点(非R武将!$C$6:$C$105,非R武将!BJ$6:BJ$105,天数对应非R武将!$BZ43)</f>
        <v>52.849666392872081</v>
      </c>
      <c r="BK43" s="15">
        <f>求节点(非R武将!$C$6:$C$105,非R武将!BK$6:BK$105,天数对应非R武将!$BZ43)</f>
        <v>52.849666392872081</v>
      </c>
      <c r="BL43" s="15">
        <f>求节点(非R武将!$C$6:$C$105,非R武将!BL$6:BL$105,天数对应非R武将!$BZ43)</f>
        <v>52.849666392872081</v>
      </c>
      <c r="BM43" s="15">
        <f>求节点(非R武将!$C$6:$C$105,非R武将!BM$6:BM$105,天数对应非R武将!$BZ43)</f>
        <v>0</v>
      </c>
      <c r="BN43" s="15">
        <f>求节点(非R武将!$C$6:$C$105,非R武将!BN$6:BN$105,天数对应非R武将!$BZ43)</f>
        <v>0</v>
      </c>
      <c r="BO43" s="15">
        <f>求节点(非R武将!$C$6:$C$105,非R武将!BO$6:BO$105,天数对应非R武将!$BZ43)</f>
        <v>2</v>
      </c>
      <c r="BP43" s="15">
        <f>求节点(非R武将!$C$6:$C$105,非R武将!BP$6:BP$105,天数对应非R武将!$BZ43)</f>
        <v>1.1778454823258186</v>
      </c>
      <c r="BQ43" s="15">
        <f>求节点(非R武将!$C$6:$C$105,非R武将!BQ$6:BQ$105,天数对应非R武将!$BZ43)</f>
        <v>2</v>
      </c>
      <c r="BR43" s="15">
        <f>求节点(非R武将!$C$6:$C$105,非R武将!BR$6:BR$105,天数对应非R武将!$BZ43)</f>
        <v>0</v>
      </c>
      <c r="BS43" s="15">
        <f>求节点(非R武将!$C$6:$C$105,非R武将!BS$6:BS$105,天数对应非R武将!$BZ43)</f>
        <v>0</v>
      </c>
      <c r="BT43" s="15">
        <f>求节点(非R武将!$C$6:$C$105,非R武将!BT$6:BT$105,天数对应非R武将!$BZ43)</f>
        <v>4</v>
      </c>
      <c r="BU43" s="15">
        <f>求节点(非R武将!$C$6:$C$105,非R武将!BU$6:BU$105,天数对应非R武将!$BZ43)</f>
        <v>10</v>
      </c>
      <c r="BV43" s="15">
        <f>求节点(非R武将!$C$6:$C$105,非R武将!BV$6:BV$105,天数对应非R武将!$BZ43)</f>
        <v>80</v>
      </c>
      <c r="BY43" s="15">
        <v>38</v>
      </c>
      <c r="BZ43" s="15">
        <v>52.849666392872081</v>
      </c>
      <c r="CA43" s="15">
        <v>55.498024782527658</v>
      </c>
      <c r="CB43" s="15">
        <v>59.038760445379538</v>
      </c>
      <c r="CC43" s="15">
        <v>64.101344020931819</v>
      </c>
      <c r="CD43" s="15">
        <v>74.027319562003839</v>
      </c>
    </row>
    <row r="44" spans="3:82" x14ac:dyDescent="0.15">
      <c r="C44" s="15">
        <v>39</v>
      </c>
      <c r="E44" s="15">
        <f>求节点(非R武将!$C$6:$C$105,非R武将!E$6:E$105,天数对应非R武将!$BZ44)</f>
        <v>0</v>
      </c>
      <c r="F44" s="15">
        <f>求节点(非R武将!$C$6:$C$105,非R武将!F$6:F$105,天数对应非R武将!$BZ44)</f>
        <v>0</v>
      </c>
      <c r="G44" s="15">
        <f>求节点(非R武将!$C$6:$C$105,非R武将!G$6:G$105,天数对应非R武将!$BZ44)</f>
        <v>0</v>
      </c>
      <c r="H44" s="15">
        <f>求节点(非R武将!$C$6:$C$105,非R武将!H$6:H$105,天数对应非R武将!$BZ44)</f>
        <v>5.0944637787685991</v>
      </c>
      <c r="I44" s="15">
        <f>求节点(非R武将!$C$6:$C$105,非R武将!I$6:I$105,天数对应非R武将!$BZ44)</f>
        <v>0.90553622123140065</v>
      </c>
      <c r="J44" s="15">
        <f>求节点(非R武将!$C$6:$C$105,非R武将!J$6:J$105,天数对应非R武将!$BZ44)</f>
        <v>0</v>
      </c>
      <c r="K44" s="15">
        <f>求节点(非R武将!$C$6:$C$105,非R武将!K$6:K$105,天数对应非R武将!$BZ44)</f>
        <v>0</v>
      </c>
      <c r="L44" s="15">
        <f>求节点(非R武将!$C$6:$C$105,非R武将!L$6:L$105,天数对应非R武将!$BZ44)</f>
        <v>0</v>
      </c>
      <c r="M44" s="15">
        <f>求节点(非R武将!$C$6:$C$105,非R武将!M$6:M$105,天数对应非R武将!$BZ44)</f>
        <v>2.5820155121611834</v>
      </c>
      <c r="N44" s="15">
        <f>求节点(非R武将!$C$6:$C$105,非R武将!N$6:N$105,天数对应非R武将!$BZ44)</f>
        <v>8.1883397531734535E-3</v>
      </c>
      <c r="O44" s="15">
        <f>求节点(非R武将!$C$6:$C$105,非R武将!O$6:O$105,天数对应非R武将!$BZ44)</f>
        <v>0</v>
      </c>
      <c r="P44" s="15">
        <f>求节点(非R武将!$C$6:$C$105,非R武将!P$6:P$105,天数对应非R武将!$BZ44)</f>
        <v>6</v>
      </c>
      <c r="Q44" s="15">
        <f>求节点(非R武将!$C$6:$C$105,非R武将!Q$6:Q$105,天数对应非R武将!$BZ44)</f>
        <v>10</v>
      </c>
      <c r="R44" s="15">
        <f>求节点(非R武将!$C$6:$C$105,非R武将!R$6:R$105,天数对应非R武将!$BZ44)</f>
        <v>36</v>
      </c>
      <c r="S44" s="15">
        <f>求节点(非R武将!$C$6:$C$105,非R武将!S$6:S$105,天数对应非R武将!$BZ44)</f>
        <v>50</v>
      </c>
      <c r="T44" s="15">
        <f>求节点(非R武将!$C$6:$C$105,非R武将!T$6:T$105,天数对应非R武将!$BZ44)</f>
        <v>0</v>
      </c>
      <c r="U44" s="15">
        <f>求节点(非R武将!$C$6:$C$105,非R武将!U$6:U$105,天数对应非R武将!$BZ44)</f>
        <v>0</v>
      </c>
      <c r="V44" s="15">
        <f>求节点(非R武将!$C$6:$C$105,非R武将!V$6:V$105,天数对应非R武将!$BZ44)</f>
        <v>2.1285354641696714</v>
      </c>
      <c r="W44" s="15">
        <f>求节点(非R武将!$C$6:$C$105,非R武将!W$6:W$105,天数对应非R武将!$BZ44)</f>
        <v>2.1285354641696714</v>
      </c>
      <c r="X44" s="15">
        <f>求节点(非R武将!$C$6:$C$105,非R武将!X$6:X$105,天数对应非R武将!$BZ44)</f>
        <v>0.46091506516225256</v>
      </c>
      <c r="Y44" s="15">
        <f>求节点(非R武将!$C$6:$C$105,非R武将!Y$6:Y$105,天数对应非R武将!$BZ44)</f>
        <v>0</v>
      </c>
      <c r="Z44" s="15">
        <f>求节点(非R武将!$C$6:$C$105,非R武将!Z$6:Z$105,天数对应非R武将!$BZ44)</f>
        <v>0</v>
      </c>
      <c r="AA44" s="15">
        <f>求节点(非R武将!$C$6:$C$105,非R武将!AA$6:AA$105,天数对应非R武将!$BZ44)</f>
        <v>60</v>
      </c>
      <c r="AB44" s="15">
        <f>求节点(非R武将!$C$6:$C$105,非R武将!AB$6:AB$105,天数对应非R武将!$BZ44)</f>
        <v>80</v>
      </c>
      <c r="AC44" s="15">
        <f>求节点(非R武将!$C$6:$C$105,非R武将!AC$6:AC$105,天数对应非R武将!$BZ44)</f>
        <v>17.070928339342686</v>
      </c>
      <c r="AD44" s="15">
        <f>求节点(非R武将!$C$6:$C$105,非R武将!AD$6:AD$105,天数对应非R武将!$BZ44)</f>
        <v>0</v>
      </c>
      <c r="AE44" s="15">
        <f>求节点(非R武将!$C$6:$C$105,非R武将!AE$6:AE$105,天数对应非R武将!$BZ44)</f>
        <v>0</v>
      </c>
      <c r="AF44" s="15">
        <f>求节点(非R武将!$C$6:$C$105,非R武将!AF$6:AF$105,天数对应非R武将!$BZ44)</f>
        <v>0</v>
      </c>
      <c r="AG44" s="15">
        <f>求节点(非R武将!$C$6:$C$105,非R武将!AG$6:AG$105,天数对应非R武将!$BZ44)</f>
        <v>2</v>
      </c>
      <c r="AH44" s="15">
        <f>求节点(非R武将!$C$6:$C$105,非R武将!AH$6:AH$105,天数对应非R武将!$BZ44)</f>
        <v>0.42677320848356715</v>
      </c>
      <c r="AI44" s="15">
        <f>求节点(非R武将!$C$6:$C$105,非R武将!AI$6:AI$105,天数对应非R武将!$BZ44)</f>
        <v>0</v>
      </c>
      <c r="AJ44" s="15">
        <f>求节点(非R武将!$C$6:$C$105,非R武将!AJ$6:AJ$105,天数对应非R武将!$BZ44)</f>
        <v>0</v>
      </c>
      <c r="AK44" s="15">
        <f>求节点(非R武将!$C$6:$C$105,非R武将!AK$6:AK$105,天数对应非R武将!$BZ44)</f>
        <v>0</v>
      </c>
      <c r="AL44" s="15">
        <f>求节点(非R武将!$C$6:$C$105,非R武将!AL$6:AL$105,天数对应非R武将!$BZ44)</f>
        <v>30</v>
      </c>
      <c r="AM44" s="15">
        <f>求节点(非R武将!$C$6:$C$105,非R武将!AM$6:AM$105,天数对应非R武将!$BZ44)</f>
        <v>17.070928339342686</v>
      </c>
      <c r="AN44" s="15">
        <f>求节点(非R武将!$C$6:$C$105,非R武将!AN$6:AN$105,天数对应非R武将!$BZ44)</f>
        <v>0</v>
      </c>
      <c r="AO44" s="15">
        <f>求节点(非R武将!$C$6:$C$105,非R武将!AO$6:AO$105,天数对应非R武将!$BZ44)</f>
        <v>6</v>
      </c>
      <c r="AP44" s="15">
        <f>求节点(非R武将!$C$6:$C$105,非R武将!AP$6:AP$105,天数对应非R武将!$BZ44)</f>
        <v>9.827187594010736</v>
      </c>
      <c r="AQ44" s="15">
        <f>求节点(非R武将!$C$6:$C$105,非R武将!AQ$6:AQ$105,天数对应非R武将!$BZ44)</f>
        <v>1.6115151547934557E-2</v>
      </c>
      <c r="AR44" s="15">
        <f>求节点(非R武将!$C$6:$C$105,非R武将!AR$6:AR$105,天数对应非R武将!$BZ44)</f>
        <v>0</v>
      </c>
      <c r="AS44" s="15">
        <f>求节点(非R武将!$C$6:$C$105,非R武将!AS$6:AS$105,天数对应非R武将!$BZ44)</f>
        <v>0</v>
      </c>
      <c r="AT44" s="15">
        <f>求节点(非R武将!$C$6:$C$105,非R武将!AT$6:AT$105,天数对应非R武将!$BZ44)</f>
        <v>3</v>
      </c>
      <c r="AU44" s="15">
        <f>求节点(非R武将!$C$6:$C$105,非R武将!AU$6:AU$105,天数对应非R武将!$BZ44)</f>
        <v>6</v>
      </c>
      <c r="AV44" s="15">
        <f>求节点(非R武将!$C$6:$C$105,非R武将!AV$6:AV$105,天数对应非R武将!$BZ44)</f>
        <v>2.5820155121611834</v>
      </c>
      <c r="AW44" s="15">
        <f>求节点(非R武将!$C$6:$C$105,非R武将!AW$6:AW$105,天数对应非R武将!$BZ44)</f>
        <v>8.1883397531734535E-3</v>
      </c>
      <c r="AX44" s="15">
        <f>求节点(非R武将!$C$6:$C$105,非R武将!AX$6:AX$105,天数对应非R武将!$BZ44)</f>
        <v>0</v>
      </c>
      <c r="AY44" s="15">
        <f>求节点(非R武将!$C$6:$C$105,非R武将!AY$6:AY$105,天数对应非R武将!$BZ44)</f>
        <v>15</v>
      </c>
      <c r="AZ44" s="15">
        <f>求节点(非R武将!$C$6:$C$105,非R武将!AZ$6:AZ$105,天数对应非R武将!$BZ44)</f>
        <v>40</v>
      </c>
      <c r="BA44" s="15">
        <f>求节点(非R武将!$C$6:$C$105,非R武将!BA$6:BA$105,天数对应非R武将!$BZ44)</f>
        <v>36</v>
      </c>
      <c r="BB44" s="15">
        <f>求节点(非R武将!$C$6:$C$105,非R武将!BB$6:BB$105,天数对应非R武将!$BZ44)</f>
        <v>50</v>
      </c>
      <c r="BC44" s="15">
        <f>求节点(非R武将!$C$6:$C$105,非R武将!BC$6:BC$105,天数对应非R武将!$BZ44)</f>
        <v>0</v>
      </c>
      <c r="BD44" s="15">
        <f>求节点(非R武将!$C$6:$C$105,非R武将!BD$6:BD$105,天数对应非R武将!$BZ44)</f>
        <v>2.1285354641696714</v>
      </c>
      <c r="BE44" s="15">
        <f>求节点(非R武将!$C$6:$C$105,非R武将!BE$6:BE$105,天数对应非R武将!$BZ44)</f>
        <v>2.1285354641696714</v>
      </c>
      <c r="BF44" s="15">
        <f>求节点(非R武将!$C$6:$C$105,非R武将!BF$6:BF$105,天数对应非R武将!$BZ44)</f>
        <v>2.1285354641696714</v>
      </c>
      <c r="BG44" s="15">
        <f>求节点(非R武将!$C$6:$C$105,非R武将!BG$6:BG$105,天数对应非R武将!$BZ44)</f>
        <v>2.1285354641696714</v>
      </c>
      <c r="BH44" s="15">
        <f>求节点(非R武将!$C$6:$C$105,非R武将!BH$6:BH$105,天数对应非R武将!$BZ44)</f>
        <v>10</v>
      </c>
      <c r="BI44" s="15">
        <f>求节点(非R武将!$C$6:$C$105,非R武将!BI$6:BI$105,天数对应非R武将!$BZ44)</f>
        <v>10</v>
      </c>
      <c r="BJ44" s="15">
        <f>求节点(非R武将!$C$6:$C$105,非R武将!BJ$6:BJ$105,天数对应非R武将!$BZ44)</f>
        <v>53.213386604241784</v>
      </c>
      <c r="BK44" s="15">
        <f>求节点(非R武将!$C$6:$C$105,非R武将!BK$6:BK$105,天数对应非R武将!$BZ44)</f>
        <v>53.213386604241784</v>
      </c>
      <c r="BL44" s="15">
        <f>求节点(非R武将!$C$6:$C$105,非R武将!BL$6:BL$105,天数对应非R武将!$BZ44)</f>
        <v>53.213386604241784</v>
      </c>
      <c r="BM44" s="15">
        <f>求节点(非R武将!$C$6:$C$105,非R武将!BM$6:BM$105,天数对应非R武将!$BZ44)</f>
        <v>0</v>
      </c>
      <c r="BN44" s="15">
        <f>求节点(非R武将!$C$6:$C$105,非R武将!BN$6:BN$105,天数对应非R武将!$BZ44)</f>
        <v>0</v>
      </c>
      <c r="BO44" s="15">
        <f>求节点(非R武将!$C$6:$C$105,非R武将!BO$6:BO$105,天数对应非R武将!$BZ44)</f>
        <v>2</v>
      </c>
      <c r="BP44" s="15">
        <f>求节点(非R武将!$C$6:$C$105,非R武将!BP$6:BP$105,天数对应非R武将!$BZ44)</f>
        <v>1.1266940818644686</v>
      </c>
      <c r="BQ44" s="15">
        <f>求节点(非R武将!$C$6:$C$105,非R武将!BQ$6:BQ$105,天数对应非R武将!$BZ44)</f>
        <v>2</v>
      </c>
      <c r="BR44" s="15">
        <f>求节点(非R武将!$C$6:$C$105,非R武将!BR$6:BR$105,天数对应非R武将!$BZ44)</f>
        <v>0</v>
      </c>
      <c r="BS44" s="15">
        <f>求节点(非R武将!$C$6:$C$105,非R武将!BS$6:BS$105,天数对应非R武将!$BZ44)</f>
        <v>0</v>
      </c>
      <c r="BT44" s="15">
        <f>求节点(非R武将!$C$6:$C$105,非R武将!BT$6:BT$105,天数对应非R武将!$BZ44)</f>
        <v>4</v>
      </c>
      <c r="BU44" s="15">
        <f>求节点(非R武将!$C$6:$C$105,非R武将!BU$6:BU$105,天数对应非R武将!$BZ44)</f>
        <v>10</v>
      </c>
      <c r="BV44" s="15">
        <f>求节点(非R武将!$C$6:$C$105,非R武将!BV$6:BV$105,天数对应非R武将!$BZ44)</f>
        <v>80</v>
      </c>
      <c r="BY44" s="15">
        <v>39</v>
      </c>
      <c r="BZ44" s="15">
        <v>53.213386604241784</v>
      </c>
      <c r="CA44" s="15">
        <v>55.923277312222432</v>
      </c>
      <c r="CB44" s="15">
        <v>59.352542372199558</v>
      </c>
      <c r="CC44" s="15">
        <v>64.461646089391962</v>
      </c>
      <c r="CD44" s="15">
        <v>74.73718674071425</v>
      </c>
    </row>
    <row r="45" spans="3:82" x14ac:dyDescent="0.15">
      <c r="C45" s="15">
        <v>40</v>
      </c>
      <c r="E45" s="15">
        <f>求节点(非R武将!$C$6:$C$105,非R武将!E$6:E$105,天数对应非R武将!$BZ45)</f>
        <v>0</v>
      </c>
      <c r="F45" s="15">
        <f>求节点(非R武将!$C$6:$C$105,非R武将!F$6:F$105,天数对应非R武将!$BZ45)</f>
        <v>0</v>
      </c>
      <c r="G45" s="15">
        <f>求节点(非R武将!$C$6:$C$105,非R武将!G$6:G$105,天数对应非R武将!$BZ45)</f>
        <v>0</v>
      </c>
      <c r="H45" s="15">
        <f>求节点(非R武将!$C$6:$C$105,非R武将!H$6:H$105,天数对应非R武将!$BZ45)</f>
        <v>5.018040511065422</v>
      </c>
      <c r="I45" s="15">
        <f>求节点(非R武将!$C$6:$C$105,非R武将!I$6:I$105,天数对应非R武将!$BZ45)</f>
        <v>0.98195948893457741</v>
      </c>
      <c r="J45" s="15">
        <f>求节点(非R武将!$C$6:$C$105,非R武将!J$6:J$105,天数对应非R武将!$BZ45)</f>
        <v>0</v>
      </c>
      <c r="K45" s="15">
        <f>求节点(非R武将!$C$6:$C$105,非R武将!K$6:K$105,天数对应非R武将!$BZ45)</f>
        <v>0</v>
      </c>
      <c r="L45" s="15">
        <f>求节点(非R武将!$C$6:$C$105,非R武将!L$6:L$105,天数对应非R武将!$BZ45)</f>
        <v>0</v>
      </c>
      <c r="M45" s="15">
        <f>求节点(非R武将!$C$6:$C$105,非R武将!M$6:M$105,天数对应非R武将!$BZ45)</f>
        <v>2.6333745469197036</v>
      </c>
      <c r="N45" s="15">
        <f>求节点(非R武将!$C$6:$C$105,非R武将!N$6:N$105,天数对应非R武将!$BZ45)</f>
        <v>2.1759151521985889E-2</v>
      </c>
      <c r="O45" s="15">
        <f>求节点(非R武将!$C$6:$C$105,非R武将!O$6:O$105,天数对应非R武将!$BZ45)</f>
        <v>0</v>
      </c>
      <c r="P45" s="15">
        <f>求节点(非R武将!$C$6:$C$105,非R武将!P$6:P$105,天数对应非R武将!$BZ45)</f>
        <v>6</v>
      </c>
      <c r="Q45" s="15">
        <f>求节点(非R武将!$C$6:$C$105,非R武将!Q$6:Q$105,天数对应非R武将!$BZ45)</f>
        <v>10</v>
      </c>
      <c r="R45" s="15">
        <f>求节点(非R武将!$C$6:$C$105,非R武将!R$6:R$105,天数对应非R武将!$BZ45)</f>
        <v>36</v>
      </c>
      <c r="S45" s="15">
        <f>求节点(非R武将!$C$6:$C$105,非R武将!S$6:S$105,天数对应非R武将!$BZ45)</f>
        <v>50</v>
      </c>
      <c r="T45" s="15">
        <f>求节点(非R武将!$C$6:$C$105,非R武将!T$6:T$105,天数对应非R武将!$BZ45)</f>
        <v>0</v>
      </c>
      <c r="U45" s="15">
        <f>求节点(非R武将!$C$6:$C$105,非R武将!U$6:U$105,天数对应非R武将!$BZ45)</f>
        <v>0</v>
      </c>
      <c r="V45" s="15">
        <f>求节点(非R武将!$C$6:$C$105,非R武将!V$6:V$105,天数对应非R武将!$BZ45)</f>
        <v>2.1426815769468264</v>
      </c>
      <c r="W45" s="15">
        <f>求节点(非R武将!$C$6:$C$105,非R武将!W$6:W$105,天数对应非R武将!$BZ45)</f>
        <v>2.1426815769468264</v>
      </c>
      <c r="X45" s="15">
        <f>求节点(非R武将!$C$6:$C$105,非R武将!X$6:X$105,天数对应非R武将!$BZ45)</f>
        <v>1.2248051551286194</v>
      </c>
      <c r="Y45" s="15">
        <f>求节点(非R武将!$C$6:$C$105,非R武将!Y$6:Y$105,天数对应非R武将!$BZ45)</f>
        <v>0</v>
      </c>
      <c r="Z45" s="15">
        <f>求节点(非R武将!$C$6:$C$105,非R武将!Z$6:Z$105,天数对应非R武将!$BZ45)</f>
        <v>0</v>
      </c>
      <c r="AA45" s="15">
        <f>求节点(非R武将!$C$6:$C$105,非R武将!AA$6:AA$105,天数对应非R武将!$BZ45)</f>
        <v>60</v>
      </c>
      <c r="AB45" s="15">
        <f>求节点(非R武将!$C$6:$C$105,非R武将!AB$6:AB$105,天数对应非R武将!$BZ45)</f>
        <v>80</v>
      </c>
      <c r="AC45" s="15">
        <f>求节点(非R武将!$C$6:$C$105,非R武将!AC$6:AC$105,天数对应非R武将!$BZ45)</f>
        <v>45.363153893652566</v>
      </c>
      <c r="AD45" s="15">
        <f>求节点(非R武将!$C$6:$C$105,非R武将!AD$6:AD$105,天数对应非R武将!$BZ45)</f>
        <v>0</v>
      </c>
      <c r="AE45" s="15">
        <f>求节点(非R武将!$C$6:$C$105,非R武将!AE$6:AE$105,天数对应非R武将!$BZ45)</f>
        <v>0</v>
      </c>
      <c r="AF45" s="15">
        <f>求节点(非R武将!$C$6:$C$105,非R武将!AF$6:AF$105,天数对应非R武将!$BZ45)</f>
        <v>0</v>
      </c>
      <c r="AG45" s="15">
        <f>求节点(非R武将!$C$6:$C$105,非R武将!AG$6:AG$105,天数对应非R武将!$BZ45)</f>
        <v>2</v>
      </c>
      <c r="AH45" s="15">
        <f>求节点(非R武将!$C$6:$C$105,非R武将!AH$6:AH$105,天数对应非R武将!$BZ45)</f>
        <v>1.1340788473413141</v>
      </c>
      <c r="AI45" s="15">
        <f>求节点(非R武将!$C$6:$C$105,非R武将!AI$6:AI$105,天数对应非R武将!$BZ45)</f>
        <v>0</v>
      </c>
      <c r="AJ45" s="15">
        <f>求节点(非R武将!$C$6:$C$105,非R武将!AJ$6:AJ$105,天数对应非R武将!$BZ45)</f>
        <v>0</v>
      </c>
      <c r="AK45" s="15">
        <f>求节点(非R武将!$C$6:$C$105,非R武将!AK$6:AK$105,天数对应非R武将!$BZ45)</f>
        <v>0</v>
      </c>
      <c r="AL45" s="15">
        <f>求节点(非R武将!$C$6:$C$105,非R武将!AL$6:AL$105,天数对应非R武将!$BZ45)</f>
        <v>30</v>
      </c>
      <c r="AM45" s="15">
        <f>求节点(非R武将!$C$6:$C$105,非R武将!AM$6:AM$105,天数对应非R武将!$BZ45)</f>
        <v>45.363153893652566</v>
      </c>
      <c r="AN45" s="15">
        <f>求节点(非R武将!$C$6:$C$105,非R武将!AN$6:AN$105,天数对应非R武将!$BZ45)</f>
        <v>0</v>
      </c>
      <c r="AO45" s="15">
        <f>求节点(非R武将!$C$6:$C$105,非R武将!AO$6:AO$105,天数对应非R武将!$BZ45)</f>
        <v>6</v>
      </c>
      <c r="AP45" s="15">
        <f>求节点(非R武将!$C$6:$C$105,非R武将!AP$6:AP$105,天数对应非R武将!$BZ45)</f>
        <v>10.006742313844605</v>
      </c>
      <c r="AQ45" s="15">
        <f>求节点(非R武将!$C$6:$C$105,非R武将!AQ$6:AQ$105,天数对应非R武将!$BZ45)</f>
        <v>4.2823335975449184E-2</v>
      </c>
      <c r="AR45" s="15">
        <f>求节点(非R武将!$C$6:$C$105,非R武将!AR$6:AR$105,天数对应非R武将!$BZ45)</f>
        <v>0</v>
      </c>
      <c r="AS45" s="15">
        <f>求节点(非R武将!$C$6:$C$105,非R武将!AS$6:AS$105,天数对应非R武将!$BZ45)</f>
        <v>0</v>
      </c>
      <c r="AT45" s="15">
        <f>求节点(非R武将!$C$6:$C$105,非R武将!AT$6:AT$105,天数对应非R武将!$BZ45)</f>
        <v>3</v>
      </c>
      <c r="AU45" s="15">
        <f>求节点(非R武将!$C$6:$C$105,非R武将!AU$6:AU$105,天数对应非R武将!$BZ45)</f>
        <v>6</v>
      </c>
      <c r="AV45" s="15">
        <f>求节点(非R武将!$C$6:$C$105,非R武将!AV$6:AV$105,天数对应非R武将!$BZ45)</f>
        <v>2.6333745469197036</v>
      </c>
      <c r="AW45" s="15">
        <f>求节点(非R武将!$C$6:$C$105,非R武将!AW$6:AW$105,天数对应非R武将!$BZ45)</f>
        <v>2.1759151521985889E-2</v>
      </c>
      <c r="AX45" s="15">
        <f>求节点(非R武将!$C$6:$C$105,非R武将!AX$6:AX$105,天数对应非R武将!$BZ45)</f>
        <v>0</v>
      </c>
      <c r="AY45" s="15">
        <f>求节点(非R武将!$C$6:$C$105,非R武将!AY$6:AY$105,天数对应非R武将!$BZ45)</f>
        <v>15</v>
      </c>
      <c r="AZ45" s="15">
        <f>求节点(非R武将!$C$6:$C$105,非R武将!AZ$6:AZ$105,天数对应非R武将!$BZ45)</f>
        <v>40</v>
      </c>
      <c r="BA45" s="15">
        <f>求节点(非R武将!$C$6:$C$105,非R武将!BA$6:BA$105,天数对应非R武将!$BZ45)</f>
        <v>36</v>
      </c>
      <c r="BB45" s="15">
        <f>求节点(非R武将!$C$6:$C$105,非R武将!BB$6:BB$105,天数对应非R武将!$BZ45)</f>
        <v>50</v>
      </c>
      <c r="BC45" s="15">
        <f>求节点(非R武将!$C$6:$C$105,非R武将!BC$6:BC$105,天数对应非R武将!$BZ45)</f>
        <v>0</v>
      </c>
      <c r="BD45" s="15">
        <f>求节点(非R武将!$C$6:$C$105,非R武将!BD$6:BD$105,天数对应非R武将!$BZ45)</f>
        <v>2.1426815769468264</v>
      </c>
      <c r="BE45" s="15">
        <f>求节点(非R武将!$C$6:$C$105,非R武将!BE$6:BE$105,天数对应非R武将!$BZ45)</f>
        <v>2.1426815769468264</v>
      </c>
      <c r="BF45" s="15">
        <f>求节点(非R武将!$C$6:$C$105,非R武将!BF$6:BF$105,天数对应非R武将!$BZ45)</f>
        <v>2.1426815769468264</v>
      </c>
      <c r="BG45" s="15">
        <f>求节点(非R武将!$C$6:$C$105,非R武将!BG$6:BG$105,天数对应非R武将!$BZ45)</f>
        <v>2.1426815769468264</v>
      </c>
      <c r="BH45" s="15">
        <f>求节点(非R武将!$C$6:$C$105,非R武将!BH$6:BH$105,天数对应非R武将!$BZ45)</f>
        <v>10</v>
      </c>
      <c r="BI45" s="15">
        <f>求节点(非R武将!$C$6:$C$105,非R武将!BI$6:BI$105,天数对应非R武将!$BZ45)</f>
        <v>10</v>
      </c>
      <c r="BJ45" s="15">
        <f>求节点(非R武将!$C$6:$C$105,非R武将!BJ$6:BJ$105,天数对应非R武将!$BZ45)</f>
        <v>53.567039423670657</v>
      </c>
      <c r="BK45" s="15">
        <f>求节点(非R武将!$C$6:$C$105,非R武将!BK$6:BK$105,天数对应非R武将!$BZ45)</f>
        <v>53.567039423670657</v>
      </c>
      <c r="BL45" s="15">
        <f>求节点(非R武将!$C$6:$C$105,非R武将!BL$6:BL$105,天数对应非R武将!$BZ45)</f>
        <v>53.567039423670657</v>
      </c>
      <c r="BM45" s="15">
        <f>求节点(非R武将!$C$6:$C$105,非R武将!BM$6:BM$105,天数对应非R武将!$BZ45)</f>
        <v>0</v>
      </c>
      <c r="BN45" s="15">
        <f>求节点(非R武将!$C$6:$C$105,非R武将!BN$6:BN$105,天数对应非R武将!$BZ45)</f>
        <v>0</v>
      </c>
      <c r="BO45" s="15">
        <f>求节点(非R武将!$C$6:$C$105,非R武将!BO$6:BO$105,天数对应非R武将!$BZ45)</f>
        <v>2</v>
      </c>
      <c r="BP45" s="15">
        <f>求节点(非R武将!$C$6:$C$105,非R武将!BP$6:BP$105,天数对应非R武将!$BZ45)</f>
        <v>1.1036871830163208</v>
      </c>
      <c r="BQ45" s="15">
        <f>求节点(非R武将!$C$6:$C$105,非R武将!BQ$6:BQ$105,天数对应非R武将!$BZ45)</f>
        <v>2</v>
      </c>
      <c r="BR45" s="15">
        <f>求节点(非R武将!$C$6:$C$105,非R武将!BR$6:BR$105,天数对应非R武将!$BZ45)</f>
        <v>0</v>
      </c>
      <c r="BS45" s="15">
        <f>求节点(非R武将!$C$6:$C$105,非R武将!BS$6:BS$105,天数对应非R武将!$BZ45)</f>
        <v>0</v>
      </c>
      <c r="BT45" s="15">
        <f>求节点(非R武将!$C$6:$C$105,非R武将!BT$6:BT$105,天数对应非R武将!$BZ45)</f>
        <v>4</v>
      </c>
      <c r="BU45" s="15">
        <f>求节点(非R武将!$C$6:$C$105,非R武将!BU$6:BU$105,天数对应非R武将!$BZ45)</f>
        <v>10</v>
      </c>
      <c r="BV45" s="15">
        <f>求节点(非R武将!$C$6:$C$105,非R武将!BV$6:BV$105,天数对应非R武将!$BZ45)</f>
        <v>80</v>
      </c>
      <c r="BY45" s="15">
        <v>40</v>
      </c>
      <c r="BZ45" s="15">
        <v>53.567039423670657</v>
      </c>
      <c r="CA45" s="15">
        <v>56.282926613660365</v>
      </c>
      <c r="CB45" s="15">
        <v>59.666324299019585</v>
      </c>
      <c r="CC45" s="15">
        <v>64.821948157852106</v>
      </c>
      <c r="CD45" s="15">
        <v>75.196303131787914</v>
      </c>
    </row>
    <row r="46" spans="3:82" x14ac:dyDescent="0.15">
      <c r="C46" s="15">
        <v>41</v>
      </c>
      <c r="E46" s="15">
        <f>求节点(非R武将!$C$6:$C$105,非R武将!E$6:E$105,天数对应非R武将!$BZ46)</f>
        <v>0</v>
      </c>
      <c r="F46" s="15">
        <f>求节点(非R武将!$C$6:$C$105,非R武将!F$6:F$105,天数对应非R武将!$BZ46)</f>
        <v>0</v>
      </c>
      <c r="G46" s="15">
        <f>求节点(非R武将!$C$6:$C$105,非R武将!G$6:G$105,天数对应非R武将!$BZ46)</f>
        <v>0</v>
      </c>
      <c r="H46" s="15">
        <f>求节点(非R武将!$C$6:$C$105,非R武将!H$6:H$105,天数对应非R武将!$BZ46)</f>
        <v>4.9416172433622467</v>
      </c>
      <c r="I46" s="15">
        <f>求节点(非R武将!$C$6:$C$105,非R武将!I$6:I$105,天数对应非R武将!$BZ46)</f>
        <v>1.0583827566377526</v>
      </c>
      <c r="J46" s="15">
        <f>求节点(非R武将!$C$6:$C$105,非R武将!J$6:J$105,天数对应非R武将!$BZ46)</f>
        <v>0</v>
      </c>
      <c r="K46" s="15">
        <f>求节点(非R武将!$C$6:$C$105,非R武将!K$6:K$105,天数对应非R武将!$BZ46)</f>
        <v>0</v>
      </c>
      <c r="L46" s="15">
        <f>求节点(非R武将!$C$6:$C$105,非R武将!L$6:L$105,天数对应非R武将!$BZ46)</f>
        <v>0</v>
      </c>
      <c r="M46" s="15">
        <f>求节点(非R武将!$C$6:$C$105,非R武将!M$6:M$105,天数对应非R武将!$BZ46)</f>
        <v>2.6847335816782225</v>
      </c>
      <c r="N46" s="15">
        <f>求节点(非R武将!$C$6:$C$105,非R武将!N$6:N$105,天数对应非R武将!$BZ46)</f>
        <v>3.5329963290798051E-2</v>
      </c>
      <c r="O46" s="15">
        <f>求节点(非R武将!$C$6:$C$105,非R武将!O$6:O$105,天数对应非R武将!$BZ46)</f>
        <v>0</v>
      </c>
      <c r="P46" s="15">
        <f>求节点(非R武将!$C$6:$C$105,非R武将!P$6:P$105,天数对应非R武将!$BZ46)</f>
        <v>6</v>
      </c>
      <c r="Q46" s="15">
        <f>求节点(非R武将!$C$6:$C$105,非R武将!Q$6:Q$105,天数对应非R武将!$BZ46)</f>
        <v>10</v>
      </c>
      <c r="R46" s="15">
        <f>求节点(非R武将!$C$6:$C$105,非R武将!R$6:R$105,天数对应非R武将!$BZ46)</f>
        <v>36</v>
      </c>
      <c r="S46" s="15">
        <f>求节点(非R武将!$C$6:$C$105,非R武将!S$6:S$105,天数对应非R武将!$BZ46)</f>
        <v>50</v>
      </c>
      <c r="T46" s="15">
        <f>求节点(非R武将!$C$6:$C$105,非R武将!T$6:T$105,天数对应非R武将!$BZ46)</f>
        <v>0</v>
      </c>
      <c r="U46" s="15">
        <f>求节点(非R武将!$C$6:$C$105,非R武将!U$6:U$105,天数对应非R武将!$BZ46)</f>
        <v>0</v>
      </c>
      <c r="V46" s="15">
        <f>求节点(非R武将!$C$6:$C$105,非R武将!V$6:V$105,天数对应非R武将!$BZ46)</f>
        <v>2.1568276897239809</v>
      </c>
      <c r="W46" s="15">
        <f>求节点(非R武将!$C$6:$C$105,非R武将!W$6:W$105,天数对应非R武将!$BZ46)</f>
        <v>2.1568276897239809</v>
      </c>
      <c r="X46" s="15">
        <f>求节点(非R武将!$C$6:$C$105,非R武将!X$6:X$105,天数对应非R武将!$BZ46)</f>
        <v>1.9886952450949709</v>
      </c>
      <c r="Y46" s="15">
        <f>求节点(非R武将!$C$6:$C$105,非R武将!Y$6:Y$105,天数对应非R武将!$BZ46)</f>
        <v>0</v>
      </c>
      <c r="Z46" s="15">
        <f>求节点(非R武将!$C$6:$C$105,非R武将!Z$6:Z$105,天数对应非R武将!$BZ46)</f>
        <v>0</v>
      </c>
      <c r="AA46" s="15">
        <f>求节点(非R武将!$C$6:$C$105,非R武将!AA$6:AA$105,天数对应非R武将!$BZ46)</f>
        <v>60</v>
      </c>
      <c r="AB46" s="15">
        <f>求节点(非R武将!$C$6:$C$105,非R武将!AB$6:AB$105,天数对应非R武将!$BZ46)</f>
        <v>80</v>
      </c>
      <c r="AC46" s="15">
        <f>求节点(非R武将!$C$6:$C$105,非R武将!AC$6:AC$105,天数对应非R武将!$BZ46)</f>
        <v>73.655379447961877</v>
      </c>
      <c r="AD46" s="15">
        <f>求节点(非R武将!$C$6:$C$105,非R武将!AD$6:AD$105,天数对应非R武将!$BZ46)</f>
        <v>0</v>
      </c>
      <c r="AE46" s="15">
        <f>求节点(非R武将!$C$6:$C$105,非R武将!AE$6:AE$105,天数对应非R武将!$BZ46)</f>
        <v>0</v>
      </c>
      <c r="AF46" s="15">
        <f>求节点(非R武将!$C$6:$C$105,非R武将!AF$6:AF$105,天数对应非R武将!$BZ46)</f>
        <v>0</v>
      </c>
      <c r="AG46" s="15">
        <f>求节点(非R武将!$C$6:$C$105,非R武将!AG$6:AG$105,天数对应非R武将!$BZ46)</f>
        <v>2</v>
      </c>
      <c r="AH46" s="15">
        <f>求节点(非R武将!$C$6:$C$105,非R武将!AH$6:AH$105,天数对应非R武将!$BZ46)</f>
        <v>1.8413844861990469</v>
      </c>
      <c r="AI46" s="15">
        <f>求节点(非R武将!$C$6:$C$105,非R武将!AI$6:AI$105,天数对应非R武将!$BZ46)</f>
        <v>0</v>
      </c>
      <c r="AJ46" s="15">
        <f>求节点(非R武将!$C$6:$C$105,非R武将!AJ$6:AJ$105,天数对应非R武将!$BZ46)</f>
        <v>0</v>
      </c>
      <c r="AK46" s="15">
        <f>求节点(非R武将!$C$6:$C$105,非R武将!AK$6:AK$105,天数对应非R武将!$BZ46)</f>
        <v>0</v>
      </c>
      <c r="AL46" s="15">
        <f>求节点(非R武将!$C$6:$C$105,非R武将!AL$6:AL$105,天数对应非R武将!$BZ46)</f>
        <v>30</v>
      </c>
      <c r="AM46" s="15">
        <f>求节点(非R武将!$C$6:$C$105,非R武将!AM$6:AM$105,天数对应非R武将!$BZ46)</f>
        <v>73.655379447961877</v>
      </c>
      <c r="AN46" s="15">
        <f>求节点(非R武将!$C$6:$C$105,非R武将!AN$6:AN$105,天数对应非R武将!$BZ46)</f>
        <v>0</v>
      </c>
      <c r="AO46" s="15">
        <f>求节点(非R武将!$C$6:$C$105,非R武将!AO$6:AO$105,天数对应非R武将!$BZ46)</f>
        <v>6</v>
      </c>
      <c r="AP46" s="15">
        <f>求节点(非R武将!$C$6:$C$105,非R武将!AP$6:AP$105,天数对应非R武将!$BZ46)</f>
        <v>10.18629703367847</v>
      </c>
      <c r="AQ46" s="15">
        <f>求节点(非R武将!$C$6:$C$105,非R武将!AQ$6:AQ$105,天数对应非R武将!$BZ46)</f>
        <v>6.9531520402963273E-2</v>
      </c>
      <c r="AR46" s="15">
        <f>求节点(非R武将!$C$6:$C$105,非R武将!AR$6:AR$105,天数对应非R武将!$BZ46)</f>
        <v>0</v>
      </c>
      <c r="AS46" s="15">
        <f>求节点(非R武将!$C$6:$C$105,非R武将!AS$6:AS$105,天数对应非R武将!$BZ46)</f>
        <v>0</v>
      </c>
      <c r="AT46" s="15">
        <f>求节点(非R武将!$C$6:$C$105,非R武将!AT$6:AT$105,天数对应非R武将!$BZ46)</f>
        <v>3</v>
      </c>
      <c r="AU46" s="15">
        <f>求节点(非R武将!$C$6:$C$105,非R武将!AU$6:AU$105,天数对应非R武将!$BZ46)</f>
        <v>6</v>
      </c>
      <c r="AV46" s="15">
        <f>求节点(非R武将!$C$6:$C$105,非R武将!AV$6:AV$105,天数对应非R武将!$BZ46)</f>
        <v>2.6847335816782225</v>
      </c>
      <c r="AW46" s="15">
        <f>求节点(非R武将!$C$6:$C$105,非R武将!AW$6:AW$105,天数对应非R武将!$BZ46)</f>
        <v>3.5329963290798051E-2</v>
      </c>
      <c r="AX46" s="15">
        <f>求节点(非R武将!$C$6:$C$105,非R武将!AX$6:AX$105,天数对应非R武将!$BZ46)</f>
        <v>0</v>
      </c>
      <c r="AY46" s="15">
        <f>求节点(非R武将!$C$6:$C$105,非R武将!AY$6:AY$105,天数对应非R武将!$BZ46)</f>
        <v>15</v>
      </c>
      <c r="AZ46" s="15">
        <f>求节点(非R武将!$C$6:$C$105,非R武将!AZ$6:AZ$105,天数对应非R武将!$BZ46)</f>
        <v>40</v>
      </c>
      <c r="BA46" s="15">
        <f>求节点(非R武将!$C$6:$C$105,非R武将!BA$6:BA$105,天数对应非R武将!$BZ46)</f>
        <v>36</v>
      </c>
      <c r="BB46" s="15">
        <f>求节点(非R武将!$C$6:$C$105,非R武将!BB$6:BB$105,天数对应非R武将!$BZ46)</f>
        <v>50</v>
      </c>
      <c r="BC46" s="15">
        <f>求节点(非R武将!$C$6:$C$105,非R武将!BC$6:BC$105,天数对应非R武将!$BZ46)</f>
        <v>0</v>
      </c>
      <c r="BD46" s="15">
        <f>求节点(非R武将!$C$6:$C$105,非R武将!BD$6:BD$105,天数对应非R武将!$BZ46)</f>
        <v>2.1568276897239809</v>
      </c>
      <c r="BE46" s="15">
        <f>求节点(非R武将!$C$6:$C$105,非R武将!BE$6:BE$105,天数对应非R武将!$BZ46)</f>
        <v>2.1568276897239809</v>
      </c>
      <c r="BF46" s="15">
        <f>求节点(非R武将!$C$6:$C$105,非R武将!BF$6:BF$105,天数对应非R武将!$BZ46)</f>
        <v>2.1568276897239809</v>
      </c>
      <c r="BG46" s="15">
        <f>求节点(非R武将!$C$6:$C$105,非R武将!BG$6:BG$105,天数对应非R武将!$BZ46)</f>
        <v>2.1568276897239809</v>
      </c>
      <c r="BH46" s="15">
        <f>求节点(非R武将!$C$6:$C$105,非R武将!BH$6:BH$105,天数对应非R武将!$BZ46)</f>
        <v>10</v>
      </c>
      <c r="BI46" s="15">
        <f>求节点(非R武将!$C$6:$C$105,非R武将!BI$6:BI$105,天数对应非R武将!$BZ46)</f>
        <v>10</v>
      </c>
      <c r="BJ46" s="15">
        <f>求节点(非R武将!$C$6:$C$105,非R武将!BJ$6:BJ$105,天数对应非R武将!$BZ46)</f>
        <v>53.920692243099523</v>
      </c>
      <c r="BK46" s="15">
        <f>求节点(非R武将!$C$6:$C$105,非R武将!BK$6:BK$105,天数对应非R武将!$BZ46)</f>
        <v>53.920692243099523</v>
      </c>
      <c r="BL46" s="15">
        <f>求节点(非R武将!$C$6:$C$105,非R武将!BL$6:BL$105,天数对应非R武将!$BZ46)</f>
        <v>53.920692243099523</v>
      </c>
      <c r="BM46" s="15">
        <f>求节点(非R武将!$C$6:$C$105,非R武将!BM$6:BM$105,天数对应非R武将!$BZ46)</f>
        <v>0</v>
      </c>
      <c r="BN46" s="15">
        <f>求节点(非R武将!$C$6:$C$105,非R武将!BN$6:BN$105,天数对应非R武将!$BZ46)</f>
        <v>0</v>
      </c>
      <c r="BO46" s="15">
        <f>求节点(非R武将!$C$6:$C$105,非R武将!BO$6:BO$105,天数对应非R武将!$BZ46)</f>
        <v>2</v>
      </c>
      <c r="BP46" s="15">
        <f>求节点(非R武将!$C$6:$C$105,非R武将!BP$6:BP$105,天数对应非R武将!$BZ46)</f>
        <v>1.0806802841681737</v>
      </c>
      <c r="BQ46" s="15">
        <f>求节点(非R武将!$C$6:$C$105,非R武将!BQ$6:BQ$105,天数对应非R武将!$BZ46)</f>
        <v>2</v>
      </c>
      <c r="BR46" s="15">
        <f>求节点(非R武将!$C$6:$C$105,非R武将!BR$6:BR$105,天数对应非R武将!$BZ46)</f>
        <v>0</v>
      </c>
      <c r="BS46" s="15">
        <f>求节点(非R武将!$C$6:$C$105,非R武将!BS$6:BS$105,天数对应非R武将!$BZ46)</f>
        <v>0</v>
      </c>
      <c r="BT46" s="15">
        <f>求节点(非R武将!$C$6:$C$105,非R武将!BT$6:BT$105,天数对应非R武将!$BZ46)</f>
        <v>4</v>
      </c>
      <c r="BU46" s="15">
        <f>求节点(非R武将!$C$6:$C$105,非R武将!BU$6:BU$105,天数对应非R武将!$BZ46)</f>
        <v>10</v>
      </c>
      <c r="BV46" s="15">
        <f>求节点(非R武将!$C$6:$C$105,非R武将!BV$6:BV$105,天数对应非R武将!$BZ46)</f>
        <v>80</v>
      </c>
      <c r="BY46" s="15">
        <v>41</v>
      </c>
      <c r="BZ46" s="15">
        <v>53.920692243099523</v>
      </c>
      <c r="CA46" s="15">
        <v>56.6281345233051</v>
      </c>
      <c r="CB46" s="15">
        <v>59.980106225839613</v>
      </c>
      <c r="CC46" s="15">
        <v>65.204916637553936</v>
      </c>
      <c r="CD46" s="15">
        <v>75.508008597906255</v>
      </c>
    </row>
    <row r="47" spans="3:82" x14ac:dyDescent="0.15">
      <c r="C47" s="15">
        <v>42</v>
      </c>
      <c r="E47" s="15">
        <f>求节点(非R武将!$C$6:$C$105,非R武将!E$6:E$105,天数对应非R武将!$BZ47)</f>
        <v>0</v>
      </c>
      <c r="F47" s="15">
        <f>求节点(非R武将!$C$6:$C$105,非R武将!F$6:F$105,天数对应非R武将!$BZ47)</f>
        <v>0</v>
      </c>
      <c r="G47" s="15">
        <f>求节点(非R武将!$C$6:$C$105,非R武将!G$6:G$105,天数对应非R武将!$BZ47)</f>
        <v>0</v>
      </c>
      <c r="H47" s="15">
        <f>求节点(非R武将!$C$6:$C$105,非R武将!H$6:H$105,天数对应非R武将!$BZ47)</f>
        <v>4.8798299514807395</v>
      </c>
      <c r="I47" s="15">
        <f>求节点(非R武将!$C$6:$C$105,非R武将!I$6:I$105,天数对应非R武将!$BZ47)</f>
        <v>1.1201700485192607</v>
      </c>
      <c r="J47" s="15">
        <f>求节点(非R武将!$C$6:$C$105,非R武将!J$6:J$105,天数对应非R武将!$BZ47)</f>
        <v>0</v>
      </c>
      <c r="K47" s="15">
        <f>求节点(非R武将!$C$6:$C$105,非R武将!K$6:K$105,天数对应非R武将!$BZ47)</f>
        <v>0</v>
      </c>
      <c r="L47" s="15">
        <f>求节点(非R武将!$C$6:$C$105,非R武将!L$6:L$105,天数对应非R武将!$BZ47)</f>
        <v>0</v>
      </c>
      <c r="M47" s="15">
        <f>求节点(非R武将!$C$6:$C$105,非R武将!M$6:M$105,天数对应非R武将!$BZ47)</f>
        <v>2.7262430623384084</v>
      </c>
      <c r="N47" s="15">
        <f>求节点(非R武将!$C$6:$C$105,非R武将!N$6:N$105,天数对应非R武将!$BZ47)</f>
        <v>6.1060126087189179E-2</v>
      </c>
      <c r="O47" s="15">
        <f>求节点(非R武将!$C$6:$C$105,非R武将!O$6:O$105,天数对应非R武将!$BZ47)</f>
        <v>0</v>
      </c>
      <c r="P47" s="15">
        <f>求节点(非R武将!$C$6:$C$105,非R武将!P$6:P$105,天数对应非R武将!$BZ47)</f>
        <v>6</v>
      </c>
      <c r="Q47" s="15">
        <f>求节点(非R武将!$C$6:$C$105,非R武将!Q$6:Q$105,天数对应非R武将!$BZ47)</f>
        <v>10</v>
      </c>
      <c r="R47" s="15">
        <f>求节点(非R武将!$C$6:$C$105,非R武将!R$6:R$105,天数对应非R武将!$BZ47)</f>
        <v>36</v>
      </c>
      <c r="S47" s="15">
        <f>求节点(非R武将!$C$6:$C$105,非R武将!S$6:S$105,天数对应非R武将!$BZ47)</f>
        <v>50</v>
      </c>
      <c r="T47" s="15">
        <f>求节点(非R武将!$C$6:$C$105,非R武将!T$6:T$105,天数对应非R武将!$BZ47)</f>
        <v>0</v>
      </c>
      <c r="U47" s="15">
        <f>求节点(非R武将!$C$6:$C$105,非R武将!U$6:U$105,天数对应非R武将!$BZ47)</f>
        <v>0</v>
      </c>
      <c r="V47" s="15">
        <f>求节点(非R武将!$C$6:$C$105,非R武将!V$6:V$105,天数对应非R武将!$BZ47)</f>
        <v>2.1702389197761689</v>
      </c>
      <c r="W47" s="15">
        <f>求节点(非R武将!$C$6:$C$105,非R武将!W$6:W$105,天数对应非R武将!$BZ47)</f>
        <v>2.1702389197761689</v>
      </c>
      <c r="X47" s="15">
        <f>求节点(非R武将!$C$6:$C$105,非R武将!X$6:X$105,天数对应非R武将!$BZ47)</f>
        <v>2.1702389197761689</v>
      </c>
      <c r="Y47" s="15">
        <f>求节点(非R武将!$C$6:$C$105,非R武将!Y$6:Y$105,天数对应非R武将!$BZ47)</f>
        <v>0</v>
      </c>
      <c r="Z47" s="15">
        <f>求节点(非R武将!$C$6:$C$105,非R武将!Z$6:Z$105,天数对应非R武将!$BZ47)</f>
        <v>0</v>
      </c>
      <c r="AA47" s="15">
        <f>求节点(非R武将!$C$6:$C$105,非R武将!AA$6:AA$105,天数对应非R武将!$BZ47)</f>
        <v>60</v>
      </c>
      <c r="AB47" s="15">
        <f>求节点(非R武将!$C$6:$C$105,非R武将!AB$6:AB$105,天数对应非R武将!$BZ47)</f>
        <v>80</v>
      </c>
      <c r="AC47" s="15">
        <f>求节点(非R武将!$C$6:$C$105,非R武将!AC$6:AC$105,天数对应非R武将!$BZ47)</f>
        <v>80</v>
      </c>
      <c r="AD47" s="15">
        <f>求节点(非R武将!$C$6:$C$105,非R武将!AD$6:AD$105,天数对应非R武将!$BZ47)</f>
        <v>0</v>
      </c>
      <c r="AE47" s="15">
        <f>求节点(非R武将!$C$6:$C$105,非R武将!AE$6:AE$105,天数对应非R武将!$BZ47)</f>
        <v>0</v>
      </c>
      <c r="AF47" s="15">
        <f>求节点(非R武将!$C$6:$C$105,非R武将!AF$6:AF$105,天数对应非R武将!$BZ47)</f>
        <v>0</v>
      </c>
      <c r="AG47" s="15">
        <f>求节点(非R武将!$C$6:$C$105,非R武将!AG$6:AG$105,天数对应非R武将!$BZ47)</f>
        <v>2</v>
      </c>
      <c r="AH47" s="15">
        <f>求节点(非R武将!$C$6:$C$105,非R武将!AH$6:AH$105,天数对应非R武将!$BZ47)</f>
        <v>2</v>
      </c>
      <c r="AI47" s="15">
        <f>求节点(非R武将!$C$6:$C$105,非R武将!AI$6:AI$105,天数对应非R武将!$BZ47)</f>
        <v>0</v>
      </c>
      <c r="AJ47" s="15">
        <f>求节点(非R武将!$C$6:$C$105,非R武将!AJ$6:AJ$105,天数对应非R武将!$BZ47)</f>
        <v>0</v>
      </c>
      <c r="AK47" s="15">
        <f>求节点(非R武将!$C$6:$C$105,非R武将!AK$6:AK$105,天数对应非R武将!$BZ47)</f>
        <v>0</v>
      </c>
      <c r="AL47" s="15">
        <f>求节点(非R武将!$C$6:$C$105,非R武将!AL$6:AL$105,天数对应非R武将!$BZ47)</f>
        <v>30</v>
      </c>
      <c r="AM47" s="15">
        <f>求节点(非R武将!$C$6:$C$105,非R武将!AM$6:AM$105,天数对应非R武将!$BZ47)</f>
        <v>80</v>
      </c>
      <c r="AN47" s="15">
        <f>求节点(非R武将!$C$6:$C$105,非R武将!AN$6:AN$105,天数对应非R武将!$BZ47)</f>
        <v>0</v>
      </c>
      <c r="AO47" s="15">
        <f>求节点(非R武将!$C$6:$C$105,非R武将!AO$6:AO$105,天数对应非R武将!$BZ47)</f>
        <v>6</v>
      </c>
      <c r="AP47" s="15">
        <f>求节点(非R武将!$C$6:$C$105,非R武将!AP$6:AP$105,天数对应非R武将!$BZ47)</f>
        <v>10.360510145557782</v>
      </c>
      <c r="AQ47" s="15">
        <f>求节点(非R武将!$C$6:$C$105,非R武将!AQ$6:AQ$105,天数对应非R武将!$BZ47)</f>
        <v>0.12017004851926077</v>
      </c>
      <c r="AR47" s="15">
        <f>求节点(非R武将!$C$6:$C$105,非R武将!AR$6:AR$105,天数对应非R武将!$BZ47)</f>
        <v>0</v>
      </c>
      <c r="AS47" s="15">
        <f>求节点(非R武将!$C$6:$C$105,非R武将!AS$6:AS$105,天数对应非R武将!$BZ47)</f>
        <v>0</v>
      </c>
      <c r="AT47" s="15">
        <f>求节点(非R武将!$C$6:$C$105,非R武将!AT$6:AT$105,天数对应非R武将!$BZ47)</f>
        <v>3</v>
      </c>
      <c r="AU47" s="15">
        <f>求节点(非R武将!$C$6:$C$105,非R武将!AU$6:AU$105,天数对应非R武将!$BZ47)</f>
        <v>6</v>
      </c>
      <c r="AV47" s="15">
        <f>求节点(非R武将!$C$6:$C$105,非R武将!AV$6:AV$105,天数对应非R武将!$BZ47)</f>
        <v>2.7262430623384084</v>
      </c>
      <c r="AW47" s="15">
        <f>求节点(非R武将!$C$6:$C$105,非R武将!AW$6:AW$105,天数对应非R武将!$BZ47)</f>
        <v>6.1060126087189179E-2</v>
      </c>
      <c r="AX47" s="15">
        <f>求节点(非R武将!$C$6:$C$105,非R武将!AX$6:AX$105,天数对应非R武将!$BZ47)</f>
        <v>0</v>
      </c>
      <c r="AY47" s="15">
        <f>求节点(非R武将!$C$6:$C$105,非R武将!AY$6:AY$105,天数对应非R武将!$BZ47)</f>
        <v>15</v>
      </c>
      <c r="AZ47" s="15">
        <f>求节点(非R武将!$C$6:$C$105,非R武将!AZ$6:AZ$105,天数对应非R武将!$BZ47)</f>
        <v>40</v>
      </c>
      <c r="BA47" s="15">
        <f>求节点(非R武将!$C$6:$C$105,非R武将!BA$6:BA$105,天数对应非R武将!$BZ47)</f>
        <v>36</v>
      </c>
      <c r="BB47" s="15">
        <f>求节点(非R武将!$C$6:$C$105,非R武将!BB$6:BB$105,天数对应非R武将!$BZ47)</f>
        <v>50</v>
      </c>
      <c r="BC47" s="15">
        <f>求节点(非R武将!$C$6:$C$105,非R武将!BC$6:BC$105,天数对应非R武将!$BZ47)</f>
        <v>0</v>
      </c>
      <c r="BD47" s="15">
        <f>求节点(非R武将!$C$6:$C$105,非R武将!BD$6:BD$105,天数对应非R武将!$BZ47)</f>
        <v>2.1702389197761689</v>
      </c>
      <c r="BE47" s="15">
        <f>求节点(非R武将!$C$6:$C$105,非R武将!BE$6:BE$105,天数对应非R武将!$BZ47)</f>
        <v>2.1702389197761689</v>
      </c>
      <c r="BF47" s="15">
        <f>求节点(非R武将!$C$6:$C$105,非R武将!BF$6:BF$105,天数对应非R武将!$BZ47)</f>
        <v>2.1702389197761689</v>
      </c>
      <c r="BG47" s="15">
        <f>求节点(非R武将!$C$6:$C$105,非R武将!BG$6:BG$105,天数对应非R武将!$BZ47)</f>
        <v>2.1702389197761689</v>
      </c>
      <c r="BH47" s="15">
        <f>求节点(非R武将!$C$6:$C$105,非R武将!BH$6:BH$105,天数对应非R武将!$BZ47)</f>
        <v>10</v>
      </c>
      <c r="BI47" s="15">
        <f>求节点(非R武将!$C$6:$C$105,非R武将!BI$6:BI$105,天数对应非R武将!$BZ47)</f>
        <v>10</v>
      </c>
      <c r="BJ47" s="15">
        <f>求节点(非R武将!$C$6:$C$105,非R武将!BJ$6:BJ$105,天数对应非R武将!$BZ47)</f>
        <v>54.255972994404218</v>
      </c>
      <c r="BK47" s="15">
        <f>求节点(非R武将!$C$6:$C$105,非R武将!BK$6:BK$105,天数对应非R武将!$BZ47)</f>
        <v>54.255972994404218</v>
      </c>
      <c r="BL47" s="15">
        <f>求节点(非R武将!$C$6:$C$105,非R武将!BL$6:BL$105,天数对应非R武将!$BZ47)</f>
        <v>54.255972994404218</v>
      </c>
      <c r="BM47" s="15">
        <f>求节点(非R武将!$C$6:$C$105,非R武将!BM$6:BM$105,天数对应非R武将!$BZ47)</f>
        <v>0</v>
      </c>
      <c r="BN47" s="15">
        <f>求节点(非R武将!$C$6:$C$105,非R武将!BN$6:BN$105,天数对应非R武将!$BZ47)</f>
        <v>0</v>
      </c>
      <c r="BO47" s="15">
        <f>求节点(非R武将!$C$6:$C$105,非R武将!BO$6:BO$105,天数对应非R武将!$BZ47)</f>
        <v>2</v>
      </c>
      <c r="BP47" s="15">
        <f>求节点(非R武将!$C$6:$C$105,非R武将!BP$6:BP$105,天数对应非R武将!$BZ47)</f>
        <v>1.1201700485192607</v>
      </c>
      <c r="BQ47" s="15">
        <f>求节点(非R武将!$C$6:$C$105,非R武将!BQ$6:BQ$105,天数对应非R武将!$BZ47)</f>
        <v>2</v>
      </c>
      <c r="BR47" s="15">
        <f>求节点(非R武将!$C$6:$C$105,非R武将!BR$6:BR$105,天数对应非R武将!$BZ47)</f>
        <v>0</v>
      </c>
      <c r="BS47" s="15">
        <f>求节点(非R武将!$C$6:$C$105,非R武将!BS$6:BS$105,天数对应非R武将!$BZ47)</f>
        <v>0</v>
      </c>
      <c r="BT47" s="15">
        <f>求节点(非R武将!$C$6:$C$105,非R武将!BT$6:BT$105,天数对应非R武将!$BZ47)</f>
        <v>4</v>
      </c>
      <c r="BU47" s="15">
        <f>求节点(非R武将!$C$6:$C$105,非R武将!BU$6:BU$105,天数对应非R武将!$BZ47)</f>
        <v>10</v>
      </c>
      <c r="BV47" s="15">
        <f>求节点(非R武将!$C$6:$C$105,非R武将!BV$6:BV$105,天数对应非R武将!$BZ47)</f>
        <v>80</v>
      </c>
      <c r="BY47" s="15">
        <v>42</v>
      </c>
      <c r="BZ47" s="15">
        <v>54.255972994404218</v>
      </c>
      <c r="CA47" s="15">
        <v>56.973342432949828</v>
      </c>
      <c r="CB47" s="15">
        <v>60.2961086562822</v>
      </c>
      <c r="CC47" s="15">
        <v>65.610029376597041</v>
      </c>
      <c r="CD47" s="15">
        <v>75.819714064024609</v>
      </c>
    </row>
    <row r="48" spans="3:82" x14ac:dyDescent="0.15">
      <c r="C48" s="15">
        <v>43</v>
      </c>
      <c r="E48" s="15">
        <f>求节点(非R武将!$C$6:$C$105,非R武将!E$6:E$105,天数对应非R武将!$BZ48)</f>
        <v>0</v>
      </c>
      <c r="F48" s="15">
        <f>求节点(非R武将!$C$6:$C$105,非R武将!F$6:F$105,天数对应非R武将!$BZ48)</f>
        <v>0</v>
      </c>
      <c r="G48" s="15">
        <f>求节点(非R武将!$C$6:$C$105,非R武将!G$6:G$105,天数对应非R武将!$BZ48)</f>
        <v>0</v>
      </c>
      <c r="H48" s="15">
        <f>求节点(非R武将!$C$6:$C$105,非R武将!H$6:H$105,天数对应非R武将!$BZ48)</f>
        <v>4.8222736320897459</v>
      </c>
      <c r="I48" s="15">
        <f>求节点(非R武将!$C$6:$C$105,非R武将!I$6:I$105,天数对应非R武将!$BZ48)</f>
        <v>1.1777263679102539</v>
      </c>
      <c r="J48" s="15">
        <f>求节点(非R武将!$C$6:$C$105,非R武将!J$6:J$105,天数对应非R武将!$BZ48)</f>
        <v>0</v>
      </c>
      <c r="K48" s="15">
        <f>求节点(非R武将!$C$6:$C$105,非R武将!K$6:K$105,天数对应非R武将!$BZ48)</f>
        <v>0</v>
      </c>
      <c r="L48" s="15">
        <f>求节点(非R武将!$C$6:$C$105,非R武将!L$6:L$105,天数对应非R武将!$BZ48)</f>
        <v>0</v>
      </c>
      <c r="M48" s="15">
        <f>求节点(非R武将!$C$6:$C$105,非R武将!M$6:M$105,天数对应非R武将!$BZ48)</f>
        <v>2.7649052308042004</v>
      </c>
      <c r="N48" s="15">
        <f>求节点(非R武将!$C$6:$C$105,非R武将!N$6:N$105,天数对应非R武将!$BZ48)</f>
        <v>9.0305317900233079E-2</v>
      </c>
      <c r="O48" s="15">
        <f>求节点(非R武将!$C$6:$C$105,非R武将!O$6:O$105,天数对应非R武将!$BZ48)</f>
        <v>0</v>
      </c>
      <c r="P48" s="15">
        <f>求节点(非R武将!$C$6:$C$105,非R武将!P$6:P$105,天数对应非R武将!$BZ48)</f>
        <v>6</v>
      </c>
      <c r="Q48" s="15">
        <f>求节点(非R武将!$C$6:$C$105,非R武将!Q$6:Q$105,天数对应非R武将!$BZ48)</f>
        <v>10</v>
      </c>
      <c r="R48" s="15">
        <f>求节点(非R武将!$C$6:$C$105,非R武将!R$6:R$105,天数对应非R武将!$BZ48)</f>
        <v>36</v>
      </c>
      <c r="S48" s="15">
        <f>求节点(非R武将!$C$6:$C$105,非R武将!S$6:S$105,天数对应非R武将!$BZ48)</f>
        <v>50</v>
      </c>
      <c r="T48" s="15">
        <f>求节点(非R武将!$C$6:$C$105,非R武将!T$6:T$105,天数对应非R武将!$BZ48)</f>
        <v>0</v>
      </c>
      <c r="U48" s="15">
        <f>求节点(非R武将!$C$6:$C$105,非R武将!U$6:U$105,天数对应非R武将!$BZ48)</f>
        <v>0</v>
      </c>
      <c r="V48" s="15">
        <f>求节点(非R武将!$C$6:$C$105,非R武将!V$6:V$105,天数对应非R武将!$BZ48)</f>
        <v>2.1834377096992545</v>
      </c>
      <c r="W48" s="15">
        <f>求节点(非R武将!$C$6:$C$105,非R武将!W$6:W$105,天数对应非R武将!$BZ48)</f>
        <v>2.1834377096992545</v>
      </c>
      <c r="X48" s="15">
        <f>求节点(非R武将!$C$6:$C$105,非R武将!X$6:X$105,天数对应非R武将!$BZ48)</f>
        <v>2.1834377096992545</v>
      </c>
      <c r="Y48" s="15">
        <f>求节点(非R武将!$C$6:$C$105,非R武将!Y$6:Y$105,天数对应非R武将!$BZ48)</f>
        <v>0</v>
      </c>
      <c r="Z48" s="15">
        <f>求节点(非R武将!$C$6:$C$105,非R武将!Z$6:Z$105,天数对应非R武将!$BZ48)</f>
        <v>0</v>
      </c>
      <c r="AA48" s="15">
        <f>求节点(非R武将!$C$6:$C$105,非R武将!AA$6:AA$105,天数对应非R武将!$BZ48)</f>
        <v>60</v>
      </c>
      <c r="AB48" s="15">
        <f>求节点(非R武将!$C$6:$C$105,非R武将!AB$6:AB$105,天数对应非R武将!$BZ48)</f>
        <v>80</v>
      </c>
      <c r="AC48" s="15">
        <f>求节点(非R武将!$C$6:$C$105,非R武将!AC$6:AC$105,天数对应非R武将!$BZ48)</f>
        <v>80</v>
      </c>
      <c r="AD48" s="15">
        <f>求节点(非R武将!$C$6:$C$105,非R武将!AD$6:AD$105,天数对应非R武将!$BZ48)</f>
        <v>0</v>
      </c>
      <c r="AE48" s="15">
        <f>求节点(非R武将!$C$6:$C$105,非R武将!AE$6:AE$105,天数对应非R武将!$BZ48)</f>
        <v>0</v>
      </c>
      <c r="AF48" s="15">
        <f>求节点(非R武将!$C$6:$C$105,非R武将!AF$6:AF$105,天数对应非R武将!$BZ48)</f>
        <v>0</v>
      </c>
      <c r="AG48" s="15">
        <f>求节点(非R武将!$C$6:$C$105,非R武将!AG$6:AG$105,天数对应非R武将!$BZ48)</f>
        <v>2</v>
      </c>
      <c r="AH48" s="15">
        <f>求节点(非R武将!$C$6:$C$105,非R武将!AH$6:AH$105,天数对应非R武将!$BZ48)</f>
        <v>2</v>
      </c>
      <c r="AI48" s="15">
        <f>求节点(非R武将!$C$6:$C$105,非R武将!AI$6:AI$105,天数对应非R武将!$BZ48)</f>
        <v>0</v>
      </c>
      <c r="AJ48" s="15">
        <f>求节点(非R武将!$C$6:$C$105,非R武将!AJ$6:AJ$105,天数对应非R武将!$BZ48)</f>
        <v>0</v>
      </c>
      <c r="AK48" s="15">
        <f>求节点(非R武将!$C$6:$C$105,非R武将!AK$6:AK$105,天数对应非R武将!$BZ48)</f>
        <v>0</v>
      </c>
      <c r="AL48" s="15">
        <f>求节点(非R武将!$C$6:$C$105,非R武将!AL$6:AL$105,天数对应非R武将!$BZ48)</f>
        <v>30</v>
      </c>
      <c r="AM48" s="15">
        <f>求节点(非R武将!$C$6:$C$105,非R武将!AM$6:AM$105,天数对应非R武将!$BZ48)</f>
        <v>80</v>
      </c>
      <c r="AN48" s="15">
        <f>求节点(非R武将!$C$6:$C$105,非R武将!AN$6:AN$105,天数对应非R武将!$BZ48)</f>
        <v>0</v>
      </c>
      <c r="AO48" s="15">
        <f>求节点(非R武将!$C$6:$C$105,非R武将!AO$6:AO$105,天数对应非R武将!$BZ48)</f>
        <v>6</v>
      </c>
      <c r="AP48" s="15">
        <f>求节点(非R武将!$C$6:$C$105,非R武将!AP$6:AP$105,天数对应非R武将!$BZ48)</f>
        <v>10.533179103730763</v>
      </c>
      <c r="AQ48" s="15">
        <f>求节点(非R武将!$C$6:$C$105,非R武将!AQ$6:AQ$105,天数对应非R武将!$BZ48)</f>
        <v>0.17772636791025392</v>
      </c>
      <c r="AR48" s="15">
        <f>求节点(非R武将!$C$6:$C$105,非R武将!AR$6:AR$105,天数对应非R武将!$BZ48)</f>
        <v>0</v>
      </c>
      <c r="AS48" s="15">
        <f>求节点(非R武将!$C$6:$C$105,非R武将!AS$6:AS$105,天数对应非R武将!$BZ48)</f>
        <v>0</v>
      </c>
      <c r="AT48" s="15">
        <f>求节点(非R武将!$C$6:$C$105,非R武将!AT$6:AT$105,天数对应非R武将!$BZ48)</f>
        <v>3</v>
      </c>
      <c r="AU48" s="15">
        <f>求节点(非R武将!$C$6:$C$105,非R武将!AU$6:AU$105,天数对应非R武将!$BZ48)</f>
        <v>6</v>
      </c>
      <c r="AV48" s="15">
        <f>求节点(非R武将!$C$6:$C$105,非R武将!AV$6:AV$105,天数对应非R武将!$BZ48)</f>
        <v>2.7649052308042004</v>
      </c>
      <c r="AW48" s="15">
        <f>求节点(非R武将!$C$6:$C$105,非R武将!AW$6:AW$105,天数对应非R武将!$BZ48)</f>
        <v>9.0305317900233079E-2</v>
      </c>
      <c r="AX48" s="15">
        <f>求节点(非R武将!$C$6:$C$105,非R武将!AX$6:AX$105,天数对应非R武将!$BZ48)</f>
        <v>0</v>
      </c>
      <c r="AY48" s="15">
        <f>求节点(非R武将!$C$6:$C$105,非R武将!AY$6:AY$105,天数对应非R武将!$BZ48)</f>
        <v>15</v>
      </c>
      <c r="AZ48" s="15">
        <f>求节点(非R武将!$C$6:$C$105,非R武将!AZ$6:AZ$105,天数对应非R武将!$BZ48)</f>
        <v>40</v>
      </c>
      <c r="BA48" s="15">
        <f>求节点(非R武将!$C$6:$C$105,非R武将!BA$6:BA$105,天数对应非R武将!$BZ48)</f>
        <v>36</v>
      </c>
      <c r="BB48" s="15">
        <f>求节点(非R武将!$C$6:$C$105,非R武将!BB$6:BB$105,天数对应非R武将!$BZ48)</f>
        <v>50</v>
      </c>
      <c r="BC48" s="15">
        <f>求节点(非R武将!$C$6:$C$105,非R武将!BC$6:BC$105,天数对应非R武将!$BZ48)</f>
        <v>0</v>
      </c>
      <c r="BD48" s="15">
        <f>求节点(非R武将!$C$6:$C$105,非R武将!BD$6:BD$105,天数对应非R武将!$BZ48)</f>
        <v>2.1834377096992545</v>
      </c>
      <c r="BE48" s="15">
        <f>求节点(非R武将!$C$6:$C$105,非R武将!BE$6:BE$105,天数对应非R武将!$BZ48)</f>
        <v>2.1834377096992545</v>
      </c>
      <c r="BF48" s="15">
        <f>求节点(非R武将!$C$6:$C$105,非R武将!BF$6:BF$105,天数对应非R武将!$BZ48)</f>
        <v>2.1834377096992545</v>
      </c>
      <c r="BG48" s="15">
        <f>求节点(非R武将!$C$6:$C$105,非R武将!BG$6:BG$105,天数对应非R武将!$BZ48)</f>
        <v>2.1834377096992545</v>
      </c>
      <c r="BH48" s="15">
        <f>求节点(非R武将!$C$6:$C$105,非R武将!BH$6:BH$105,天数对应非R武将!$BZ48)</f>
        <v>10</v>
      </c>
      <c r="BI48" s="15">
        <f>求节点(非R武将!$C$6:$C$105,非R武将!BI$6:BI$105,天数对应非R武将!$BZ48)</f>
        <v>10</v>
      </c>
      <c r="BJ48" s="15">
        <f>求节点(非R武将!$C$6:$C$105,非R武将!BJ$6:BJ$105,天数对应非R武将!$BZ48)</f>
        <v>54.585942742481357</v>
      </c>
      <c r="BK48" s="15">
        <f>求节点(非R武将!$C$6:$C$105,非R武将!BK$6:BK$105,天数对应非R武将!$BZ48)</f>
        <v>54.585942742481357</v>
      </c>
      <c r="BL48" s="15">
        <f>求节点(非R武将!$C$6:$C$105,非R武将!BL$6:BL$105,天数对应非R武将!$BZ48)</f>
        <v>54.585942742481357</v>
      </c>
      <c r="BM48" s="15">
        <f>求节点(非R武将!$C$6:$C$105,非R武将!BM$6:BM$105,天数对应非R武将!$BZ48)</f>
        <v>0</v>
      </c>
      <c r="BN48" s="15">
        <f>求节点(非R武将!$C$6:$C$105,非R武将!BN$6:BN$105,天数对应非R武将!$BZ48)</f>
        <v>0</v>
      </c>
      <c r="BO48" s="15">
        <f>求节点(非R武将!$C$6:$C$105,非R武将!BO$6:BO$105,天数对应非R武将!$BZ48)</f>
        <v>2</v>
      </c>
      <c r="BP48" s="15">
        <f>求节点(非R武将!$C$6:$C$105,非R武将!BP$6:BP$105,天数对应非R武将!$BZ48)</f>
        <v>1.1777263679102539</v>
      </c>
      <c r="BQ48" s="15">
        <f>求节点(非R武将!$C$6:$C$105,非R武将!BQ$6:BQ$105,天数对应非R武将!$BZ48)</f>
        <v>2</v>
      </c>
      <c r="BR48" s="15">
        <f>求节点(非R武将!$C$6:$C$105,非R武将!BR$6:BR$105,天数对应非R武将!$BZ48)</f>
        <v>0</v>
      </c>
      <c r="BS48" s="15">
        <f>求节点(非R武将!$C$6:$C$105,非R武将!BS$6:BS$105,天数对应非R武将!$BZ48)</f>
        <v>0</v>
      </c>
      <c r="BT48" s="15">
        <f>求节点(非R武将!$C$6:$C$105,非R武将!BT$6:BT$105,天数对应非R武将!$BZ48)</f>
        <v>4</v>
      </c>
      <c r="BU48" s="15">
        <f>求节点(非R武将!$C$6:$C$105,非R武将!BU$6:BU$105,天数对应非R武将!$BZ48)</f>
        <v>10</v>
      </c>
      <c r="BV48" s="15">
        <f>求节点(非R武将!$C$6:$C$105,非R武将!BV$6:BV$105,天数对应非R武将!$BZ48)</f>
        <v>80</v>
      </c>
      <c r="BY48" s="15">
        <v>43</v>
      </c>
      <c r="BZ48" s="15">
        <v>54.585942742481357</v>
      </c>
      <c r="CA48" s="15">
        <v>57.278863606347848</v>
      </c>
      <c r="CB48" s="15">
        <v>60.612261396280282</v>
      </c>
      <c r="CC48" s="15">
        <v>66.012755306223497</v>
      </c>
      <c r="CD48" s="15">
        <v>76.077337711133765</v>
      </c>
    </row>
    <row r="49" spans="3:82" x14ac:dyDescent="0.15">
      <c r="C49" s="15">
        <v>44</v>
      </c>
      <c r="E49" s="15">
        <f>求节点(非R武将!$C$6:$C$105,非R武将!E$6:E$105,天数对应非R武将!$BZ49)</f>
        <v>0</v>
      </c>
      <c r="F49" s="15">
        <f>求节点(非R武将!$C$6:$C$105,非R武将!F$6:F$105,天数对应非R武将!$BZ49)</f>
        <v>0</v>
      </c>
      <c r="G49" s="15">
        <f>求节点(非R武将!$C$6:$C$105,非R武将!G$6:G$105,天数对应非R武将!$BZ49)</f>
        <v>0</v>
      </c>
      <c r="H49" s="15">
        <f>求节点(非R武将!$C$6:$C$105,非R武将!H$6:H$105,天数对应非R武将!$BZ49)</f>
        <v>4.7647173126987514</v>
      </c>
      <c r="I49" s="15">
        <f>求节点(非R武将!$C$6:$C$105,非R武将!I$6:I$105,天数对应非R武将!$BZ49)</f>
        <v>1.2352826873012483</v>
      </c>
      <c r="J49" s="15">
        <f>求节点(非R武将!$C$6:$C$105,非R武将!J$6:J$105,天数对应非R武将!$BZ49)</f>
        <v>0</v>
      </c>
      <c r="K49" s="15">
        <f>求节点(非R武将!$C$6:$C$105,非R武将!K$6:K$105,天数对应非R武将!$BZ49)</f>
        <v>0</v>
      </c>
      <c r="L49" s="15">
        <f>求节点(非R武将!$C$6:$C$105,非R武将!L$6:L$105,天数对应非R武将!$BZ49)</f>
        <v>0</v>
      </c>
      <c r="M49" s="15">
        <f>求节点(非R武将!$C$6:$C$105,非R武将!M$6:M$105,天数对应非R武将!$BZ49)</f>
        <v>2.8035673992699928</v>
      </c>
      <c r="N49" s="15">
        <f>求节点(非R武将!$C$6:$C$105,非R武将!N$6:N$105,天数对应非R武将!$BZ49)</f>
        <v>0.1195505097132776</v>
      </c>
      <c r="O49" s="15">
        <f>求节点(非R武将!$C$6:$C$105,非R武将!O$6:O$105,天数对应非R武将!$BZ49)</f>
        <v>0</v>
      </c>
      <c r="P49" s="15">
        <f>求节点(非R武将!$C$6:$C$105,非R武将!P$6:P$105,天数对应非R武将!$BZ49)</f>
        <v>6</v>
      </c>
      <c r="Q49" s="15">
        <f>求节点(非R武将!$C$6:$C$105,非R武将!Q$6:Q$105,天数对应非R武将!$BZ49)</f>
        <v>10</v>
      </c>
      <c r="R49" s="15">
        <f>求节点(非R武将!$C$6:$C$105,非R武将!R$6:R$105,天数对应非R武将!$BZ49)</f>
        <v>36</v>
      </c>
      <c r="S49" s="15">
        <f>求节点(非R武将!$C$6:$C$105,非R武将!S$6:S$105,天数对应非R武将!$BZ49)</f>
        <v>50</v>
      </c>
      <c r="T49" s="15">
        <f>求节点(非R武将!$C$6:$C$105,非R武将!T$6:T$105,天数对应非R武将!$BZ49)</f>
        <v>0</v>
      </c>
      <c r="U49" s="15">
        <f>求节点(非R武将!$C$6:$C$105,非R武将!U$6:U$105,天数对应非R武将!$BZ49)</f>
        <v>0</v>
      </c>
      <c r="V49" s="15">
        <f>求节点(非R武将!$C$6:$C$105,非R武将!V$6:V$105,天数对应非R武将!$BZ49)</f>
        <v>2.1966364996223402</v>
      </c>
      <c r="W49" s="15">
        <f>求节点(非R武将!$C$6:$C$105,非R武将!W$6:W$105,天数对应非R武将!$BZ49)</f>
        <v>2.1966364996223402</v>
      </c>
      <c r="X49" s="15">
        <f>求节点(非R武将!$C$6:$C$105,非R武将!X$6:X$105,天数对应非R武将!$BZ49)</f>
        <v>2.1966364996223402</v>
      </c>
      <c r="Y49" s="15">
        <f>求节点(非R武将!$C$6:$C$105,非R武将!Y$6:Y$105,天数对应非R武将!$BZ49)</f>
        <v>0</v>
      </c>
      <c r="Z49" s="15">
        <f>求节点(非R武将!$C$6:$C$105,非R武将!Z$6:Z$105,天数对应非R武将!$BZ49)</f>
        <v>0</v>
      </c>
      <c r="AA49" s="15">
        <f>求节点(非R武将!$C$6:$C$105,非R武将!AA$6:AA$105,天数对应非R武将!$BZ49)</f>
        <v>60</v>
      </c>
      <c r="AB49" s="15">
        <f>求节点(非R武将!$C$6:$C$105,非R武将!AB$6:AB$105,天数对应非R武将!$BZ49)</f>
        <v>80</v>
      </c>
      <c r="AC49" s="15">
        <f>求节点(非R武将!$C$6:$C$105,非R武将!AC$6:AC$105,天数对应非R武将!$BZ49)</f>
        <v>80</v>
      </c>
      <c r="AD49" s="15">
        <f>求节点(非R武将!$C$6:$C$105,非R武将!AD$6:AD$105,天数对应非R武将!$BZ49)</f>
        <v>0</v>
      </c>
      <c r="AE49" s="15">
        <f>求节点(非R武将!$C$6:$C$105,非R武将!AE$6:AE$105,天数对应非R武将!$BZ49)</f>
        <v>0</v>
      </c>
      <c r="AF49" s="15">
        <f>求节点(非R武将!$C$6:$C$105,非R武将!AF$6:AF$105,天数对应非R武将!$BZ49)</f>
        <v>0</v>
      </c>
      <c r="AG49" s="15">
        <f>求节点(非R武将!$C$6:$C$105,非R武将!AG$6:AG$105,天数对应非R武将!$BZ49)</f>
        <v>2</v>
      </c>
      <c r="AH49" s="15">
        <f>求节点(非R武将!$C$6:$C$105,非R武将!AH$6:AH$105,天数对应非R武将!$BZ49)</f>
        <v>2</v>
      </c>
      <c r="AI49" s="15">
        <f>求节点(非R武将!$C$6:$C$105,非R武将!AI$6:AI$105,天数对应非R武将!$BZ49)</f>
        <v>0</v>
      </c>
      <c r="AJ49" s="15">
        <f>求节点(非R武将!$C$6:$C$105,非R武将!AJ$6:AJ$105,天数对应非R武将!$BZ49)</f>
        <v>0</v>
      </c>
      <c r="AK49" s="15">
        <f>求节点(非R武将!$C$6:$C$105,非R武将!AK$6:AK$105,天数对应非R武将!$BZ49)</f>
        <v>0</v>
      </c>
      <c r="AL49" s="15">
        <f>求节点(非R武将!$C$6:$C$105,非R武将!AL$6:AL$105,天数对应非R武将!$BZ49)</f>
        <v>30</v>
      </c>
      <c r="AM49" s="15">
        <f>求节点(非R武将!$C$6:$C$105,非R武将!AM$6:AM$105,天数对应非R武将!$BZ49)</f>
        <v>80</v>
      </c>
      <c r="AN49" s="15">
        <f>求节点(非R武将!$C$6:$C$105,非R武将!AN$6:AN$105,天数对应非R武将!$BZ49)</f>
        <v>0</v>
      </c>
      <c r="AO49" s="15">
        <f>求节点(非R武将!$C$6:$C$105,非R武将!AO$6:AO$105,天数对应非R武将!$BZ49)</f>
        <v>6</v>
      </c>
      <c r="AP49" s="15">
        <f>求节点(非R武将!$C$6:$C$105,非R武将!AP$6:AP$105,天数对应非R武将!$BZ49)</f>
        <v>10.705848061903746</v>
      </c>
      <c r="AQ49" s="15">
        <f>求节点(非R武将!$C$6:$C$105,非R武将!AQ$6:AQ$105,天数对应非R武将!$BZ49)</f>
        <v>0.23528268730124829</v>
      </c>
      <c r="AR49" s="15">
        <f>求节点(非R武将!$C$6:$C$105,非R武将!AR$6:AR$105,天数对应非R武将!$BZ49)</f>
        <v>0</v>
      </c>
      <c r="AS49" s="15">
        <f>求节点(非R武将!$C$6:$C$105,非R武将!AS$6:AS$105,天数对应非R武将!$BZ49)</f>
        <v>0</v>
      </c>
      <c r="AT49" s="15">
        <f>求节点(非R武将!$C$6:$C$105,非R武将!AT$6:AT$105,天数对应非R武将!$BZ49)</f>
        <v>3</v>
      </c>
      <c r="AU49" s="15">
        <f>求节点(非R武将!$C$6:$C$105,非R武将!AU$6:AU$105,天数对应非R武将!$BZ49)</f>
        <v>6</v>
      </c>
      <c r="AV49" s="15">
        <f>求节点(非R武将!$C$6:$C$105,非R武将!AV$6:AV$105,天数对应非R武将!$BZ49)</f>
        <v>2.8035673992699928</v>
      </c>
      <c r="AW49" s="15">
        <f>求节点(非R武将!$C$6:$C$105,非R武将!AW$6:AW$105,天数对应非R武将!$BZ49)</f>
        <v>0.1195505097132776</v>
      </c>
      <c r="AX49" s="15">
        <f>求节点(非R武将!$C$6:$C$105,非R武将!AX$6:AX$105,天数对应非R武将!$BZ49)</f>
        <v>0</v>
      </c>
      <c r="AY49" s="15">
        <f>求节点(非R武将!$C$6:$C$105,非R武将!AY$6:AY$105,天数对应非R武将!$BZ49)</f>
        <v>15</v>
      </c>
      <c r="AZ49" s="15">
        <f>求节点(非R武将!$C$6:$C$105,非R武将!AZ$6:AZ$105,天数对应非R武将!$BZ49)</f>
        <v>40</v>
      </c>
      <c r="BA49" s="15">
        <f>求节点(非R武将!$C$6:$C$105,非R武将!BA$6:BA$105,天数对应非R武将!$BZ49)</f>
        <v>36</v>
      </c>
      <c r="BB49" s="15">
        <f>求节点(非R武将!$C$6:$C$105,非R武将!BB$6:BB$105,天数对应非R武将!$BZ49)</f>
        <v>50</v>
      </c>
      <c r="BC49" s="15">
        <f>求节点(非R武将!$C$6:$C$105,非R武将!BC$6:BC$105,天数对应非R武将!$BZ49)</f>
        <v>0</v>
      </c>
      <c r="BD49" s="15">
        <f>求节点(非R武将!$C$6:$C$105,非R武将!BD$6:BD$105,天数对应非R武将!$BZ49)</f>
        <v>2.1966364996223402</v>
      </c>
      <c r="BE49" s="15">
        <f>求节点(非R武将!$C$6:$C$105,非R武将!BE$6:BE$105,天数对应非R武将!$BZ49)</f>
        <v>2.1966364996223402</v>
      </c>
      <c r="BF49" s="15">
        <f>求节点(非R武将!$C$6:$C$105,非R武将!BF$6:BF$105,天数对应非R武将!$BZ49)</f>
        <v>2.1966364996223402</v>
      </c>
      <c r="BG49" s="15">
        <f>求节点(非R武将!$C$6:$C$105,非R武将!BG$6:BG$105,天数对应非R武将!$BZ49)</f>
        <v>2.1966364996223402</v>
      </c>
      <c r="BH49" s="15">
        <f>求节点(非R武将!$C$6:$C$105,非R武将!BH$6:BH$105,天数对应非R武将!$BZ49)</f>
        <v>10</v>
      </c>
      <c r="BI49" s="15">
        <f>求节点(非R武将!$C$6:$C$105,非R武将!BI$6:BI$105,天数对应非R武将!$BZ49)</f>
        <v>10</v>
      </c>
      <c r="BJ49" s="15">
        <f>求节点(非R武将!$C$6:$C$105,非R武将!BJ$6:BJ$105,天数对应非R武将!$BZ49)</f>
        <v>54.915912490558505</v>
      </c>
      <c r="BK49" s="15">
        <f>求节点(非R武将!$C$6:$C$105,非R武将!BK$6:BK$105,天数对应非R武将!$BZ49)</f>
        <v>54.915912490558505</v>
      </c>
      <c r="BL49" s="15">
        <f>求节点(非R武将!$C$6:$C$105,非R武将!BL$6:BL$105,天数对应非R武将!$BZ49)</f>
        <v>54.915912490558505</v>
      </c>
      <c r="BM49" s="15">
        <f>求节点(非R武将!$C$6:$C$105,非R武将!BM$6:BM$105,天数对应非R武将!$BZ49)</f>
        <v>0</v>
      </c>
      <c r="BN49" s="15">
        <f>求节点(非R武将!$C$6:$C$105,非R武将!BN$6:BN$105,天数对应非R武将!$BZ49)</f>
        <v>0</v>
      </c>
      <c r="BO49" s="15">
        <f>求节点(非R武将!$C$6:$C$105,非R武将!BO$6:BO$105,天数对应非R武将!$BZ49)</f>
        <v>2</v>
      </c>
      <c r="BP49" s="15">
        <f>求节点(非R武将!$C$6:$C$105,非R武将!BP$6:BP$105,天数对应非R武将!$BZ49)</f>
        <v>1.2352826873012483</v>
      </c>
      <c r="BQ49" s="15">
        <f>求节点(非R武将!$C$6:$C$105,非R武将!BQ$6:BQ$105,天数对应非R武将!$BZ49)</f>
        <v>2</v>
      </c>
      <c r="BR49" s="15">
        <f>求节点(非R武将!$C$6:$C$105,非R武将!BR$6:BR$105,天数对应非R武将!$BZ49)</f>
        <v>0</v>
      </c>
      <c r="BS49" s="15">
        <f>求节点(非R武将!$C$6:$C$105,非R武将!BS$6:BS$105,天数对应非R武将!$BZ49)</f>
        <v>0</v>
      </c>
      <c r="BT49" s="15">
        <f>求节点(非R武将!$C$6:$C$105,非R武将!BT$6:BT$105,天数对应非R武将!$BZ49)</f>
        <v>4</v>
      </c>
      <c r="BU49" s="15">
        <f>求节点(非R武将!$C$6:$C$105,非R武将!BU$6:BU$105,天数对应非R武将!$BZ49)</f>
        <v>10</v>
      </c>
      <c r="BV49" s="15">
        <f>求节点(非R武将!$C$6:$C$105,非R武将!BV$6:BV$105,天数对应非R武将!$BZ49)</f>
        <v>80</v>
      </c>
      <c r="BY49" s="15">
        <v>44</v>
      </c>
      <c r="BZ49" s="15">
        <v>54.915912490558505</v>
      </c>
      <c r="CA49" s="15">
        <v>57.581063634887308</v>
      </c>
      <c r="CB49" s="15">
        <v>60.928414136278363</v>
      </c>
      <c r="CC49" s="15">
        <v>66.354011255149999</v>
      </c>
      <c r="CD49" s="15">
        <v>76.260770015839597</v>
      </c>
    </row>
    <row r="50" spans="3:82" x14ac:dyDescent="0.15">
      <c r="C50" s="15">
        <v>45</v>
      </c>
      <c r="E50" s="15">
        <f>求节点(非R武将!$C$6:$C$105,非R武将!E$6:E$105,天数对应非R武将!$BZ50)</f>
        <v>0</v>
      </c>
      <c r="F50" s="15">
        <f>求节点(非R武将!$C$6:$C$105,非R武将!F$6:F$105,天数对应非R武将!$BZ50)</f>
        <v>0</v>
      </c>
      <c r="G50" s="15">
        <f>求节点(非R武将!$C$6:$C$105,非R武将!G$6:G$105,天数对应非R武将!$BZ50)</f>
        <v>0</v>
      </c>
      <c r="H50" s="15">
        <f>求节点(非R武将!$C$6:$C$105,非R武将!H$6:H$105,天数对应非R武将!$BZ50)</f>
        <v>4.7100331421727688</v>
      </c>
      <c r="I50" s="15">
        <f>求节点(非R武将!$C$6:$C$105,非R武将!I$6:I$105,天数对应非R武将!$BZ50)</f>
        <v>1.2899668578272308</v>
      </c>
      <c r="J50" s="15">
        <f>求节点(非R武将!$C$6:$C$105,非R武将!J$6:J$105,天数对应非R武将!$BZ50)</f>
        <v>0</v>
      </c>
      <c r="K50" s="15">
        <f>求节点(非R武将!$C$6:$C$105,非R武将!K$6:K$105,天数对应非R武将!$BZ50)</f>
        <v>0</v>
      </c>
      <c r="L50" s="15">
        <f>求节点(非R武将!$C$6:$C$105,非R武将!L$6:L$105,天数对应非R武将!$BZ50)</f>
        <v>0</v>
      </c>
      <c r="M50" s="15">
        <f>求节点(非R武将!$C$6:$C$105,非R武将!M$6:M$105,天数对应非R武将!$BZ50)</f>
        <v>2.8403002660630432</v>
      </c>
      <c r="N50" s="15">
        <f>求节点(非R武将!$C$6:$C$105,非R武将!N$6:N$105,天数对应非R武将!$BZ50)</f>
        <v>0.14733632147280828</v>
      </c>
      <c r="O50" s="15">
        <f>求节点(非R武将!$C$6:$C$105,非R武将!O$6:O$105,天数对应非R武将!$BZ50)</f>
        <v>0</v>
      </c>
      <c r="P50" s="15">
        <f>求节点(非R武将!$C$6:$C$105,非R武将!P$6:P$105,天数对应非R武将!$BZ50)</f>
        <v>6</v>
      </c>
      <c r="Q50" s="15">
        <f>求节点(非R武将!$C$6:$C$105,非R武将!Q$6:Q$105,天数对应非R武将!$BZ50)</f>
        <v>10</v>
      </c>
      <c r="R50" s="15">
        <f>求节点(非R武将!$C$6:$C$105,非R武将!R$6:R$105,天数对应非R武将!$BZ50)</f>
        <v>36</v>
      </c>
      <c r="S50" s="15">
        <f>求节点(非R武将!$C$6:$C$105,非R武将!S$6:S$105,天数对应非R武将!$BZ50)</f>
        <v>50</v>
      </c>
      <c r="T50" s="15">
        <f>求节点(非R武将!$C$6:$C$105,非R武将!T$6:T$105,天数对应非R武将!$BZ50)</f>
        <v>0</v>
      </c>
      <c r="U50" s="15">
        <f>求节点(非R武将!$C$6:$C$105,非R武将!U$6:U$105,天数对应非R武将!$BZ50)</f>
        <v>0</v>
      </c>
      <c r="V50" s="15">
        <f>求节点(非R武将!$C$6:$C$105,非R武将!V$6:V$105,天数对应非R武将!$BZ50)</f>
        <v>2.2091766496271994</v>
      </c>
      <c r="W50" s="15">
        <f>求节点(非R武将!$C$6:$C$105,非R武将!W$6:W$105,天数对应非R武将!$BZ50)</f>
        <v>2.2091766496271994</v>
      </c>
      <c r="X50" s="15">
        <f>求节点(非R武将!$C$6:$C$105,非R武将!X$6:X$105,天数对应非R武将!$BZ50)</f>
        <v>2.2091766496271994</v>
      </c>
      <c r="Y50" s="15">
        <f>求节点(非R武将!$C$6:$C$105,非R武将!Y$6:Y$105,天数对应非R武将!$BZ50)</f>
        <v>0</v>
      </c>
      <c r="Z50" s="15">
        <f>求节点(非R武将!$C$6:$C$105,非R武将!Z$6:Z$105,天数对应非R武将!$BZ50)</f>
        <v>0</v>
      </c>
      <c r="AA50" s="15">
        <f>求节点(非R武将!$C$6:$C$105,非R武将!AA$6:AA$105,天数对应非R武将!$BZ50)</f>
        <v>60</v>
      </c>
      <c r="AB50" s="15">
        <f>求节点(非R武将!$C$6:$C$105,非R武将!AB$6:AB$105,天数对应非R武将!$BZ50)</f>
        <v>80</v>
      </c>
      <c r="AC50" s="15">
        <f>求节点(非R武将!$C$6:$C$105,非R武将!AC$6:AC$105,天数对应非R武将!$BZ50)</f>
        <v>80</v>
      </c>
      <c r="AD50" s="15">
        <f>求节点(非R武将!$C$6:$C$105,非R武将!AD$6:AD$105,天数对应非R武将!$BZ50)</f>
        <v>0</v>
      </c>
      <c r="AE50" s="15">
        <f>求节点(非R武将!$C$6:$C$105,非R武将!AE$6:AE$105,天数对应非R武将!$BZ50)</f>
        <v>0</v>
      </c>
      <c r="AF50" s="15">
        <f>求节点(非R武将!$C$6:$C$105,非R武将!AF$6:AF$105,天数对应非R武将!$BZ50)</f>
        <v>0</v>
      </c>
      <c r="AG50" s="15">
        <f>求节点(非R武将!$C$6:$C$105,非R武将!AG$6:AG$105,天数对应非R武将!$BZ50)</f>
        <v>2</v>
      </c>
      <c r="AH50" s="15">
        <f>求节点(非R武将!$C$6:$C$105,非R武将!AH$6:AH$105,天数对应非R武将!$BZ50)</f>
        <v>2</v>
      </c>
      <c r="AI50" s="15">
        <f>求节点(非R武将!$C$6:$C$105,非R武将!AI$6:AI$105,天数对应非R武将!$BZ50)</f>
        <v>0</v>
      </c>
      <c r="AJ50" s="15">
        <f>求节点(非R武将!$C$6:$C$105,非R武将!AJ$6:AJ$105,天数对应非R武将!$BZ50)</f>
        <v>0</v>
      </c>
      <c r="AK50" s="15">
        <f>求节点(非R武将!$C$6:$C$105,非R武将!AK$6:AK$105,天数对应非R武将!$BZ50)</f>
        <v>0</v>
      </c>
      <c r="AL50" s="15">
        <f>求节点(非R武将!$C$6:$C$105,非R武将!AL$6:AL$105,天数对应非R武将!$BZ50)</f>
        <v>30</v>
      </c>
      <c r="AM50" s="15">
        <f>求节点(非R武将!$C$6:$C$105,非R武将!AM$6:AM$105,天数对应非R武将!$BZ50)</f>
        <v>80</v>
      </c>
      <c r="AN50" s="15">
        <f>求节点(非R武将!$C$6:$C$105,非R武将!AN$6:AN$105,天数对应非R武将!$BZ50)</f>
        <v>0</v>
      </c>
      <c r="AO50" s="15">
        <f>求节点(非R武将!$C$6:$C$105,非R武将!AO$6:AO$105,天数对应非R武将!$BZ50)</f>
        <v>6</v>
      </c>
      <c r="AP50" s="15">
        <f>求节点(非R武将!$C$6:$C$105,非R武将!AP$6:AP$105,天数对应非R武将!$BZ50)</f>
        <v>10.869900573481694</v>
      </c>
      <c r="AQ50" s="15">
        <f>求节点(非R武将!$C$6:$C$105,非R武将!AQ$6:AQ$105,天数对应非R武将!$BZ50)</f>
        <v>0.28996685782723081</v>
      </c>
      <c r="AR50" s="15">
        <f>求节点(非R武将!$C$6:$C$105,非R武将!AR$6:AR$105,天数对应非R武将!$BZ50)</f>
        <v>0</v>
      </c>
      <c r="AS50" s="15">
        <f>求节点(非R武将!$C$6:$C$105,非R武将!AS$6:AS$105,天数对应非R武将!$BZ50)</f>
        <v>0</v>
      </c>
      <c r="AT50" s="15">
        <f>求节点(非R武将!$C$6:$C$105,非R武将!AT$6:AT$105,天数对应非R武将!$BZ50)</f>
        <v>3</v>
      </c>
      <c r="AU50" s="15">
        <f>求节点(非R武将!$C$6:$C$105,非R武将!AU$6:AU$105,天数对应非R武将!$BZ50)</f>
        <v>6</v>
      </c>
      <c r="AV50" s="15">
        <f>求节点(非R武将!$C$6:$C$105,非R武将!AV$6:AV$105,天数对应非R武将!$BZ50)</f>
        <v>2.8403002660630432</v>
      </c>
      <c r="AW50" s="15">
        <f>求节点(非R武将!$C$6:$C$105,非R武将!AW$6:AW$105,天数对应非R武将!$BZ50)</f>
        <v>0.14733632147280828</v>
      </c>
      <c r="AX50" s="15">
        <f>求节点(非R武将!$C$6:$C$105,非R武将!AX$6:AX$105,天数对应非R武将!$BZ50)</f>
        <v>0</v>
      </c>
      <c r="AY50" s="15">
        <f>求节点(非R武将!$C$6:$C$105,非R武将!AY$6:AY$105,天数对应非R武将!$BZ50)</f>
        <v>15</v>
      </c>
      <c r="AZ50" s="15">
        <f>求节点(非R武将!$C$6:$C$105,非R武将!AZ$6:AZ$105,天数对应非R武将!$BZ50)</f>
        <v>40</v>
      </c>
      <c r="BA50" s="15">
        <f>求节点(非R武将!$C$6:$C$105,非R武将!BA$6:BA$105,天数对应非R武将!$BZ50)</f>
        <v>36</v>
      </c>
      <c r="BB50" s="15">
        <f>求节点(非R武将!$C$6:$C$105,非R武将!BB$6:BB$105,天数对应非R武将!$BZ50)</f>
        <v>50</v>
      </c>
      <c r="BC50" s="15">
        <f>求节点(非R武将!$C$6:$C$105,非R武将!BC$6:BC$105,天数对应非R武将!$BZ50)</f>
        <v>0</v>
      </c>
      <c r="BD50" s="15">
        <f>求节点(非R武将!$C$6:$C$105,非R武将!BD$6:BD$105,天数对应非R武将!$BZ50)</f>
        <v>2.2091766496271994</v>
      </c>
      <c r="BE50" s="15">
        <f>求节点(非R武将!$C$6:$C$105,非R武将!BE$6:BE$105,天数对应非R武将!$BZ50)</f>
        <v>2.2091766496271994</v>
      </c>
      <c r="BF50" s="15">
        <f>求节点(非R武将!$C$6:$C$105,非R武将!BF$6:BF$105,天数对应非R武将!$BZ50)</f>
        <v>2.2091766496271994</v>
      </c>
      <c r="BG50" s="15">
        <f>求节点(非R武将!$C$6:$C$105,非R武将!BG$6:BG$105,天数对应非R武将!$BZ50)</f>
        <v>2.2091766496271994</v>
      </c>
      <c r="BH50" s="15">
        <f>求节点(非R武将!$C$6:$C$105,非R武将!BH$6:BH$105,天数对应非R武将!$BZ50)</f>
        <v>10</v>
      </c>
      <c r="BI50" s="15">
        <f>求节点(非R武将!$C$6:$C$105,非R武将!BI$6:BI$105,天数对应非R武将!$BZ50)</f>
        <v>10</v>
      </c>
      <c r="BJ50" s="15">
        <f>求节点(非R武将!$C$6:$C$105,非R武将!BJ$6:BJ$105,天数对应非R武将!$BZ50)</f>
        <v>55.229416240679981</v>
      </c>
      <c r="BK50" s="15">
        <f>求节点(非R武将!$C$6:$C$105,非R武将!BK$6:BK$105,天数对应非R武将!$BZ50)</f>
        <v>55.229416240679981</v>
      </c>
      <c r="BL50" s="15">
        <f>求节点(非R武将!$C$6:$C$105,非R武将!BL$6:BL$105,天数对应非R武将!$BZ50)</f>
        <v>55.229416240679981</v>
      </c>
      <c r="BM50" s="15">
        <f>求节点(非R武将!$C$6:$C$105,非R武将!BM$6:BM$105,天数对应非R武将!$BZ50)</f>
        <v>0</v>
      </c>
      <c r="BN50" s="15">
        <f>求节点(非R武将!$C$6:$C$105,非R武将!BN$6:BN$105,天数对应非R武将!$BZ50)</f>
        <v>0</v>
      </c>
      <c r="BO50" s="15">
        <f>求节点(非R武将!$C$6:$C$105,非R武将!BO$6:BO$105,天数对应非R武将!$BZ50)</f>
        <v>2</v>
      </c>
      <c r="BP50" s="15">
        <f>求节点(非R武将!$C$6:$C$105,非R武将!BP$6:BP$105,天数对应非R武将!$BZ50)</f>
        <v>1.2899668578272308</v>
      </c>
      <c r="BQ50" s="15">
        <f>求节点(非R武将!$C$6:$C$105,非R武将!BQ$6:BQ$105,天数对应非R武将!$BZ50)</f>
        <v>2</v>
      </c>
      <c r="BR50" s="15">
        <f>求节点(非R武将!$C$6:$C$105,非R武将!BR$6:BR$105,天数对应非R武将!$BZ50)</f>
        <v>0</v>
      </c>
      <c r="BS50" s="15">
        <f>求节点(非R武将!$C$6:$C$105,非R武将!BS$6:BS$105,天数对应非R武将!$BZ50)</f>
        <v>0</v>
      </c>
      <c r="BT50" s="15">
        <f>求节点(非R武将!$C$6:$C$105,非R武将!BT$6:BT$105,天数对应非R武将!$BZ50)</f>
        <v>4</v>
      </c>
      <c r="BU50" s="15">
        <f>求节点(非R武将!$C$6:$C$105,非R武将!BU$6:BU$105,天数对应非R武将!$BZ50)</f>
        <v>10</v>
      </c>
      <c r="BV50" s="15">
        <f>求节点(非R武将!$C$6:$C$105,非R武将!BV$6:BV$105,天数对应非R武将!$BZ50)</f>
        <v>80</v>
      </c>
      <c r="BY50" s="15">
        <v>45</v>
      </c>
      <c r="BZ50" s="15">
        <v>55.229416240679981</v>
      </c>
      <c r="CA50" s="15">
        <v>57.883263663426774</v>
      </c>
      <c r="CB50" s="15">
        <v>61.318235837605556</v>
      </c>
      <c r="CC50" s="15">
        <v>66.695267204076501</v>
      </c>
      <c r="CD50" s="15">
        <v>76.444202320545429</v>
      </c>
    </row>
    <row r="51" spans="3:82" x14ac:dyDescent="0.15">
      <c r="C51" s="15">
        <v>46</v>
      </c>
      <c r="E51" s="15">
        <f>求节点(非R武将!$C$6:$C$105,非R武将!E$6:E$105,天数对应非R武将!$BZ51)</f>
        <v>0</v>
      </c>
      <c r="F51" s="15">
        <f>求节点(非R武将!$C$6:$C$105,非R武将!F$6:F$105,天数对应非R武将!$BZ51)</f>
        <v>0</v>
      </c>
      <c r="G51" s="15">
        <f>求节点(非R武将!$C$6:$C$105,非R武将!G$6:G$105,天数对应非R武将!$BZ51)</f>
        <v>0</v>
      </c>
      <c r="H51" s="15">
        <f>求节点(非R武将!$C$6:$C$105,非R武将!H$6:H$105,天数对应非R武将!$BZ51)</f>
        <v>4.6563311973095409</v>
      </c>
      <c r="I51" s="15">
        <f>求节点(非R武将!$C$6:$C$105,非R武将!I$6:I$105,天数对应非R武将!$BZ51)</f>
        <v>1.3436688026904589</v>
      </c>
      <c r="J51" s="15">
        <f>求节点(非R武将!$C$6:$C$105,非R武将!J$6:J$105,天数对应非R武将!$BZ51)</f>
        <v>0</v>
      </c>
      <c r="K51" s="15">
        <f>求节点(非R武将!$C$6:$C$105,非R武将!K$6:K$105,天数对应非R武将!$BZ51)</f>
        <v>0</v>
      </c>
      <c r="L51" s="15">
        <f>求节点(非R武将!$C$6:$C$105,非R武将!L$6:L$105,天数对应非R武将!$BZ51)</f>
        <v>0</v>
      </c>
      <c r="M51" s="15">
        <f>求节点(非R武将!$C$6:$C$105,非R武将!M$6:M$105,天数对应非R武将!$BZ51)</f>
        <v>2.8763733447659821</v>
      </c>
      <c r="N51" s="15">
        <f>求节点(非R武将!$C$6:$C$105,非R武将!N$6:N$105,天数对应非R武将!$BZ51)</f>
        <v>0.17462305027820127</v>
      </c>
      <c r="O51" s="15">
        <f>求节点(非R武将!$C$6:$C$105,非R武将!O$6:O$105,天数对应非R武将!$BZ51)</f>
        <v>0</v>
      </c>
      <c r="P51" s="15">
        <f>求节点(非R武将!$C$6:$C$105,非R武将!P$6:P$105,天数对应非R武将!$BZ51)</f>
        <v>6</v>
      </c>
      <c r="Q51" s="15">
        <f>求节点(非R武将!$C$6:$C$105,非R武将!Q$6:Q$105,天数对应非R武将!$BZ51)</f>
        <v>10</v>
      </c>
      <c r="R51" s="15">
        <f>求节点(非R武将!$C$6:$C$105,非R武将!R$6:R$105,天数对应非R武将!$BZ51)</f>
        <v>36</v>
      </c>
      <c r="S51" s="15">
        <f>求节点(非R武将!$C$6:$C$105,非R武将!S$6:S$105,天数对应非R武将!$BZ51)</f>
        <v>50</v>
      </c>
      <c r="T51" s="15">
        <f>求节点(非R武将!$C$6:$C$105,非R武将!T$6:T$105,天数对应非R武将!$BZ51)</f>
        <v>0</v>
      </c>
      <c r="U51" s="15">
        <f>求节点(非R武将!$C$6:$C$105,非R武将!U$6:U$105,天数对应非R武将!$BZ51)</f>
        <v>0</v>
      </c>
      <c r="V51" s="15">
        <f>求节点(非R武将!$C$6:$C$105,非R武将!V$6:V$105,天数对应非R武将!$BZ51)</f>
        <v>2.2214915560738024</v>
      </c>
      <c r="W51" s="15">
        <f>求节点(非R武将!$C$6:$C$105,非R武将!W$6:W$105,天数对应非R武将!$BZ51)</f>
        <v>2.2214915560738024</v>
      </c>
      <c r="X51" s="15">
        <f>求节点(非R武将!$C$6:$C$105,非R武将!X$6:X$105,天数对应非R武将!$BZ51)</f>
        <v>2.2214915560738024</v>
      </c>
      <c r="Y51" s="15">
        <f>求节点(非R武将!$C$6:$C$105,非R武将!Y$6:Y$105,天数对应非R武将!$BZ51)</f>
        <v>0</v>
      </c>
      <c r="Z51" s="15">
        <f>求节点(非R武将!$C$6:$C$105,非R武将!Z$6:Z$105,天数对应非R武将!$BZ51)</f>
        <v>0</v>
      </c>
      <c r="AA51" s="15">
        <f>求节点(非R武将!$C$6:$C$105,非R武将!AA$6:AA$105,天数对应非R武将!$BZ51)</f>
        <v>60</v>
      </c>
      <c r="AB51" s="15">
        <f>求节点(非R武将!$C$6:$C$105,非R武将!AB$6:AB$105,天数对应非R武将!$BZ51)</f>
        <v>80</v>
      </c>
      <c r="AC51" s="15">
        <f>求节点(非R武将!$C$6:$C$105,非R武将!AC$6:AC$105,天数对应非R武将!$BZ51)</f>
        <v>80</v>
      </c>
      <c r="AD51" s="15">
        <f>求节点(非R武将!$C$6:$C$105,非R武将!AD$6:AD$105,天数对应非R武将!$BZ51)</f>
        <v>0</v>
      </c>
      <c r="AE51" s="15">
        <f>求节点(非R武将!$C$6:$C$105,非R武将!AE$6:AE$105,天数对应非R武将!$BZ51)</f>
        <v>0</v>
      </c>
      <c r="AF51" s="15">
        <f>求节点(非R武将!$C$6:$C$105,非R武将!AF$6:AF$105,天数对应非R武将!$BZ51)</f>
        <v>0</v>
      </c>
      <c r="AG51" s="15">
        <f>求节点(非R武将!$C$6:$C$105,非R武将!AG$6:AG$105,天数对应非R武将!$BZ51)</f>
        <v>2</v>
      </c>
      <c r="AH51" s="15">
        <f>求节点(非R武将!$C$6:$C$105,非R武将!AH$6:AH$105,天数对应非R武将!$BZ51)</f>
        <v>2</v>
      </c>
      <c r="AI51" s="15">
        <f>求节点(非R武将!$C$6:$C$105,非R武将!AI$6:AI$105,天数对应非R武将!$BZ51)</f>
        <v>0</v>
      </c>
      <c r="AJ51" s="15">
        <f>求节点(非R武将!$C$6:$C$105,非R武将!AJ$6:AJ$105,天数对应非R武将!$BZ51)</f>
        <v>0</v>
      </c>
      <c r="AK51" s="15">
        <f>求节点(非R武将!$C$6:$C$105,非R武将!AK$6:AK$105,天数对应非R武将!$BZ51)</f>
        <v>0</v>
      </c>
      <c r="AL51" s="15">
        <f>求节点(非R武将!$C$6:$C$105,非R武将!AL$6:AL$105,天数对应非R武将!$BZ51)</f>
        <v>30</v>
      </c>
      <c r="AM51" s="15">
        <f>求节点(非R武将!$C$6:$C$105,非R武将!AM$6:AM$105,天数对应非R武将!$BZ51)</f>
        <v>80</v>
      </c>
      <c r="AN51" s="15">
        <f>求节点(非R武将!$C$6:$C$105,非R武将!AN$6:AN$105,天数对应非R武将!$BZ51)</f>
        <v>0</v>
      </c>
      <c r="AO51" s="15">
        <f>求节点(非R武将!$C$6:$C$105,非R武将!AO$6:AO$105,天数对应非R武将!$BZ51)</f>
        <v>6</v>
      </c>
      <c r="AP51" s="15">
        <f>求节点(非R武将!$C$6:$C$105,非R武将!AP$6:AP$105,天数对应非R武将!$BZ51)</f>
        <v>11.031006408071377</v>
      </c>
      <c r="AQ51" s="15">
        <f>求节点(非R武将!$C$6:$C$105,非R武将!AQ$6:AQ$105,天数对应非R武将!$BZ51)</f>
        <v>0.34366880269045885</v>
      </c>
      <c r="AR51" s="15">
        <f>求节点(非R武将!$C$6:$C$105,非R武将!AR$6:AR$105,天数对应非R武将!$BZ51)</f>
        <v>0</v>
      </c>
      <c r="AS51" s="15">
        <f>求节点(非R武将!$C$6:$C$105,非R武将!AS$6:AS$105,天数对应非R武将!$BZ51)</f>
        <v>0</v>
      </c>
      <c r="AT51" s="15">
        <f>求节点(非R武将!$C$6:$C$105,非R武将!AT$6:AT$105,天数对应非R武将!$BZ51)</f>
        <v>3</v>
      </c>
      <c r="AU51" s="15">
        <f>求节点(非R武将!$C$6:$C$105,非R武将!AU$6:AU$105,天数对应非R武将!$BZ51)</f>
        <v>6</v>
      </c>
      <c r="AV51" s="15">
        <f>求节点(非R武将!$C$6:$C$105,非R武将!AV$6:AV$105,天数对应非R武将!$BZ51)</f>
        <v>2.8763733447659821</v>
      </c>
      <c r="AW51" s="15">
        <f>求节点(非R武将!$C$6:$C$105,非R武将!AW$6:AW$105,天数对应非R武将!$BZ51)</f>
        <v>0.17462305027820127</v>
      </c>
      <c r="AX51" s="15">
        <f>求节点(非R武将!$C$6:$C$105,非R武将!AX$6:AX$105,天数对应非R武将!$BZ51)</f>
        <v>0</v>
      </c>
      <c r="AY51" s="15">
        <f>求节点(非R武将!$C$6:$C$105,非R武将!AY$6:AY$105,天数对应非R武将!$BZ51)</f>
        <v>15</v>
      </c>
      <c r="AZ51" s="15">
        <f>求节点(非R武将!$C$6:$C$105,非R武将!AZ$6:AZ$105,天数对应非R武将!$BZ51)</f>
        <v>40</v>
      </c>
      <c r="BA51" s="15">
        <f>求节点(非R武将!$C$6:$C$105,非R武将!BA$6:BA$105,天数对应非R武将!$BZ51)</f>
        <v>36</v>
      </c>
      <c r="BB51" s="15">
        <f>求节点(非R武将!$C$6:$C$105,非R武将!BB$6:BB$105,天数对应非R武将!$BZ51)</f>
        <v>50</v>
      </c>
      <c r="BC51" s="15">
        <f>求节点(非R武将!$C$6:$C$105,非R武将!BC$6:BC$105,天数对应非R武将!$BZ51)</f>
        <v>0</v>
      </c>
      <c r="BD51" s="15">
        <f>求节点(非R武将!$C$6:$C$105,非R武将!BD$6:BD$105,天数对应非R武将!$BZ51)</f>
        <v>2.2214915560738024</v>
      </c>
      <c r="BE51" s="15">
        <f>求节点(非R武将!$C$6:$C$105,非R武将!BE$6:BE$105,天数对应非R武将!$BZ51)</f>
        <v>2.2214915560738024</v>
      </c>
      <c r="BF51" s="15">
        <f>求节点(非R武将!$C$6:$C$105,非R武将!BF$6:BF$105,天数对应非R武将!$BZ51)</f>
        <v>2.2214915560738024</v>
      </c>
      <c r="BG51" s="15">
        <f>求节点(非R武将!$C$6:$C$105,非R武将!BG$6:BG$105,天数对应非R武将!$BZ51)</f>
        <v>2.2214915560738024</v>
      </c>
      <c r="BH51" s="15">
        <f>求节点(非R武将!$C$6:$C$105,非R武将!BH$6:BH$105,天数对应非R武将!$BZ51)</f>
        <v>10</v>
      </c>
      <c r="BI51" s="15">
        <f>求节点(非R武将!$C$6:$C$105,非R武将!BI$6:BI$105,天数对应非R武将!$BZ51)</f>
        <v>10</v>
      </c>
      <c r="BJ51" s="15">
        <f>求节点(非R武将!$C$6:$C$105,非R武将!BJ$6:BJ$105,天数对应非R武将!$BZ51)</f>
        <v>55.537288901845052</v>
      </c>
      <c r="BK51" s="15">
        <f>求节点(非R武将!$C$6:$C$105,非R武将!BK$6:BK$105,天数对应非R武将!$BZ51)</f>
        <v>55.537288901845052</v>
      </c>
      <c r="BL51" s="15">
        <f>求节点(非R武将!$C$6:$C$105,非R武将!BL$6:BL$105,天数对应非R武将!$BZ51)</f>
        <v>55.537288901845052</v>
      </c>
      <c r="BM51" s="15">
        <f>求节点(非R武将!$C$6:$C$105,非R武将!BM$6:BM$105,天数对应非R武将!$BZ51)</f>
        <v>0</v>
      </c>
      <c r="BN51" s="15">
        <f>求节点(非R武将!$C$6:$C$105,非R武将!BN$6:BN$105,天数对应非R武将!$BZ51)</f>
        <v>0</v>
      </c>
      <c r="BO51" s="15">
        <f>求节点(非R武将!$C$6:$C$105,非R武将!BO$6:BO$105,天数对应非R武将!$BZ51)</f>
        <v>2</v>
      </c>
      <c r="BP51" s="15">
        <f>求节点(非R武将!$C$6:$C$105,非R武将!BP$6:BP$105,天数对应非R武将!$BZ51)</f>
        <v>1.3436688026904589</v>
      </c>
      <c r="BQ51" s="15">
        <f>求节点(非R武将!$C$6:$C$105,非R武将!BQ$6:BQ$105,天数对应非R武将!$BZ51)</f>
        <v>2</v>
      </c>
      <c r="BR51" s="15">
        <f>求节点(非R武将!$C$6:$C$105,非R武将!BR$6:BR$105,天数对应非R武将!$BZ51)</f>
        <v>0</v>
      </c>
      <c r="BS51" s="15">
        <f>求节点(非R武将!$C$6:$C$105,非R武将!BS$6:BS$105,天数对应非R武将!$BZ51)</f>
        <v>0</v>
      </c>
      <c r="BT51" s="15">
        <f>求节点(非R武将!$C$6:$C$105,非R武将!BT$6:BT$105,天数对应非R武将!$BZ51)</f>
        <v>4</v>
      </c>
      <c r="BU51" s="15">
        <f>求节点(非R武将!$C$6:$C$105,非R武将!BU$6:BU$105,天数对应非R武将!$BZ51)</f>
        <v>10</v>
      </c>
      <c r="BV51" s="15">
        <f>求节点(非R武将!$C$6:$C$105,非R武将!BV$6:BV$105,天数对应非R武将!$BZ51)</f>
        <v>80</v>
      </c>
      <c r="BY51" s="15">
        <v>46</v>
      </c>
      <c r="BZ51" s="15">
        <v>55.537288901845052</v>
      </c>
      <c r="CA51" s="15">
        <v>58.183393275306742</v>
      </c>
      <c r="CB51" s="15">
        <v>61.729620787016515</v>
      </c>
      <c r="CC51" s="15">
        <v>67.025559931238405</v>
      </c>
      <c r="CD51" s="15">
        <v>76.627634625251261</v>
      </c>
    </row>
    <row r="52" spans="3:82" x14ac:dyDescent="0.15">
      <c r="C52" s="15">
        <v>47</v>
      </c>
      <c r="E52" s="15">
        <f>求节点(非R武将!$C$6:$C$105,非R武将!E$6:E$105,天数对应非R武将!$BZ52)</f>
        <v>0</v>
      </c>
      <c r="F52" s="15">
        <f>求节点(非R武将!$C$6:$C$105,非R武将!F$6:F$105,天数对应非R武将!$BZ52)</f>
        <v>0</v>
      </c>
      <c r="G52" s="15">
        <f>求节点(非R武将!$C$6:$C$105,非R武将!G$6:G$105,天数对应非R武将!$BZ52)</f>
        <v>0</v>
      </c>
      <c r="H52" s="15">
        <f>求节点(非R武将!$C$6:$C$105,非R武将!H$6:H$105,天数对应非R武将!$BZ52)</f>
        <v>4.6026292524463139</v>
      </c>
      <c r="I52" s="15">
        <f>求节点(非R武将!$C$6:$C$105,非R武将!I$6:I$105,天数对应非R武将!$BZ52)</f>
        <v>1.3973707475536856</v>
      </c>
      <c r="J52" s="15">
        <f>求节点(非R武将!$C$6:$C$105,非R武将!J$6:J$105,天数对应非R武将!$BZ52)</f>
        <v>0</v>
      </c>
      <c r="K52" s="15">
        <f>求节点(非R武将!$C$6:$C$105,非R武将!K$6:K$105,天数对应非R武将!$BZ52)</f>
        <v>0</v>
      </c>
      <c r="L52" s="15">
        <f>求节点(非R武将!$C$6:$C$105,非R武将!L$6:L$105,天数对应非R武将!$BZ52)</f>
        <v>0</v>
      </c>
      <c r="M52" s="15">
        <f>求节点(非R武将!$C$6:$C$105,非R武将!M$6:M$105,天数对应非R武将!$BZ52)</f>
        <v>2.91244642346892</v>
      </c>
      <c r="N52" s="15">
        <f>求节点(非R武将!$C$6:$C$105,非R武将!N$6:N$105,天数对应非R武将!$BZ52)</f>
        <v>0.20190977908359364</v>
      </c>
      <c r="O52" s="15">
        <f>求节点(非R武将!$C$6:$C$105,非R武将!O$6:O$105,天数对应非R武将!$BZ52)</f>
        <v>0</v>
      </c>
      <c r="P52" s="15">
        <f>求节点(非R武将!$C$6:$C$105,非R武将!P$6:P$105,天数对应非R武将!$BZ52)</f>
        <v>6</v>
      </c>
      <c r="Q52" s="15">
        <f>求节点(非R武将!$C$6:$C$105,非R武将!Q$6:Q$105,天数对应非R武将!$BZ52)</f>
        <v>10</v>
      </c>
      <c r="R52" s="15">
        <f>求节点(非R武将!$C$6:$C$105,非R武将!R$6:R$105,天数对应非R武将!$BZ52)</f>
        <v>36</v>
      </c>
      <c r="S52" s="15">
        <f>求节点(非R武将!$C$6:$C$105,非R武将!S$6:S$105,天数对应非R武将!$BZ52)</f>
        <v>50</v>
      </c>
      <c r="T52" s="15">
        <f>求节点(非R武将!$C$6:$C$105,非R武将!T$6:T$105,天数对应非R武将!$BZ52)</f>
        <v>0</v>
      </c>
      <c r="U52" s="15">
        <f>求节点(非R武将!$C$6:$C$105,非R武将!U$6:U$105,天数对应非R武将!$BZ52)</f>
        <v>0</v>
      </c>
      <c r="V52" s="15">
        <f>求节点(非R武将!$C$6:$C$105,非R武将!V$6:V$105,天数对应非R武将!$BZ52)</f>
        <v>2.233806462520405</v>
      </c>
      <c r="W52" s="15">
        <f>求节点(非R武将!$C$6:$C$105,非R武将!W$6:W$105,天数对应非R武将!$BZ52)</f>
        <v>2.233806462520405</v>
      </c>
      <c r="X52" s="15">
        <f>求节点(非R武将!$C$6:$C$105,非R武将!X$6:X$105,天数对应非R武将!$BZ52)</f>
        <v>2.233806462520405</v>
      </c>
      <c r="Y52" s="15">
        <f>求节点(非R武将!$C$6:$C$105,非R武将!Y$6:Y$105,天数对应非R武将!$BZ52)</f>
        <v>0</v>
      </c>
      <c r="Z52" s="15">
        <f>求节点(非R武将!$C$6:$C$105,非R武将!Z$6:Z$105,天数对应非R武将!$BZ52)</f>
        <v>0</v>
      </c>
      <c r="AA52" s="15">
        <f>求节点(非R武将!$C$6:$C$105,非R武将!AA$6:AA$105,天数对应非R武将!$BZ52)</f>
        <v>60</v>
      </c>
      <c r="AB52" s="15">
        <f>求节点(非R武将!$C$6:$C$105,非R武将!AB$6:AB$105,天数对应非R武将!$BZ52)</f>
        <v>80</v>
      </c>
      <c r="AC52" s="15">
        <f>求节点(非R武将!$C$6:$C$105,非R武将!AC$6:AC$105,天数对应非R武将!$BZ52)</f>
        <v>80</v>
      </c>
      <c r="AD52" s="15">
        <f>求节点(非R武将!$C$6:$C$105,非R武将!AD$6:AD$105,天数对应非R武将!$BZ52)</f>
        <v>0</v>
      </c>
      <c r="AE52" s="15">
        <f>求节点(非R武将!$C$6:$C$105,非R武将!AE$6:AE$105,天数对应非R武将!$BZ52)</f>
        <v>0</v>
      </c>
      <c r="AF52" s="15">
        <f>求节点(非R武将!$C$6:$C$105,非R武将!AF$6:AF$105,天数对应非R武将!$BZ52)</f>
        <v>0</v>
      </c>
      <c r="AG52" s="15">
        <f>求节点(非R武将!$C$6:$C$105,非R武将!AG$6:AG$105,天数对应非R武将!$BZ52)</f>
        <v>2</v>
      </c>
      <c r="AH52" s="15">
        <f>求节点(非R武将!$C$6:$C$105,非R武将!AH$6:AH$105,天数对应非R武将!$BZ52)</f>
        <v>2</v>
      </c>
      <c r="AI52" s="15">
        <f>求节点(非R武将!$C$6:$C$105,非R武将!AI$6:AI$105,天数对应非R武将!$BZ52)</f>
        <v>0</v>
      </c>
      <c r="AJ52" s="15">
        <f>求节点(非R武将!$C$6:$C$105,非R武将!AJ$6:AJ$105,天数对应非R武将!$BZ52)</f>
        <v>0</v>
      </c>
      <c r="AK52" s="15">
        <f>求节点(非R武将!$C$6:$C$105,非R武将!AK$6:AK$105,天数对应非R武将!$BZ52)</f>
        <v>0</v>
      </c>
      <c r="AL52" s="15">
        <f>求节点(非R武将!$C$6:$C$105,非R武将!AL$6:AL$105,天数对应非R武将!$BZ52)</f>
        <v>30</v>
      </c>
      <c r="AM52" s="15">
        <f>求节点(非R武将!$C$6:$C$105,非R武将!AM$6:AM$105,天数对应非R武将!$BZ52)</f>
        <v>80</v>
      </c>
      <c r="AN52" s="15">
        <f>求节点(非R武将!$C$6:$C$105,非R武将!AN$6:AN$105,天数对应非R武将!$BZ52)</f>
        <v>0</v>
      </c>
      <c r="AO52" s="15">
        <f>求节点(非R武将!$C$6:$C$105,非R武将!AO$6:AO$105,天数对应非R武将!$BZ52)</f>
        <v>6</v>
      </c>
      <c r="AP52" s="15">
        <f>求节点(非R武将!$C$6:$C$105,非R武将!AP$6:AP$105,天数对应非R武将!$BZ52)</f>
        <v>11.192112242661057</v>
      </c>
      <c r="AQ52" s="15">
        <f>求节点(非R武将!$C$6:$C$105,非R武将!AQ$6:AQ$105,天数对应非R武将!$BZ52)</f>
        <v>0.39737074755368568</v>
      </c>
      <c r="AR52" s="15">
        <f>求节点(非R武将!$C$6:$C$105,非R武将!AR$6:AR$105,天数对应非R武将!$BZ52)</f>
        <v>0</v>
      </c>
      <c r="AS52" s="15">
        <f>求节点(非R武将!$C$6:$C$105,非R武将!AS$6:AS$105,天数对应非R武将!$BZ52)</f>
        <v>0</v>
      </c>
      <c r="AT52" s="15">
        <f>求节点(非R武将!$C$6:$C$105,非R武将!AT$6:AT$105,天数对应非R武将!$BZ52)</f>
        <v>3</v>
      </c>
      <c r="AU52" s="15">
        <f>求节点(非R武将!$C$6:$C$105,非R武将!AU$6:AU$105,天数对应非R武将!$BZ52)</f>
        <v>6</v>
      </c>
      <c r="AV52" s="15">
        <f>求节点(非R武将!$C$6:$C$105,非R武将!AV$6:AV$105,天数对应非R武将!$BZ52)</f>
        <v>2.91244642346892</v>
      </c>
      <c r="AW52" s="15">
        <f>求节点(非R武将!$C$6:$C$105,非R武将!AW$6:AW$105,天数对应非R武将!$BZ52)</f>
        <v>0.20190977908359364</v>
      </c>
      <c r="AX52" s="15">
        <f>求节点(非R武将!$C$6:$C$105,非R武将!AX$6:AX$105,天数对应非R武将!$BZ52)</f>
        <v>0</v>
      </c>
      <c r="AY52" s="15">
        <f>求节点(非R武将!$C$6:$C$105,非R武将!AY$6:AY$105,天数对应非R武将!$BZ52)</f>
        <v>15</v>
      </c>
      <c r="AZ52" s="15">
        <f>求节点(非R武将!$C$6:$C$105,非R武将!AZ$6:AZ$105,天数对应非R武将!$BZ52)</f>
        <v>40</v>
      </c>
      <c r="BA52" s="15">
        <f>求节点(非R武将!$C$6:$C$105,非R武将!BA$6:BA$105,天数对应非R武将!$BZ52)</f>
        <v>36</v>
      </c>
      <c r="BB52" s="15">
        <f>求节点(非R武将!$C$6:$C$105,非R武将!BB$6:BB$105,天数对应非R武将!$BZ52)</f>
        <v>50</v>
      </c>
      <c r="BC52" s="15">
        <f>求节点(非R武将!$C$6:$C$105,非R武将!BC$6:BC$105,天数对应非R武将!$BZ52)</f>
        <v>0</v>
      </c>
      <c r="BD52" s="15">
        <f>求节点(非R武将!$C$6:$C$105,非R武将!BD$6:BD$105,天数对应非R武将!$BZ52)</f>
        <v>2.233806462520405</v>
      </c>
      <c r="BE52" s="15">
        <f>求节点(非R武将!$C$6:$C$105,非R武将!BE$6:BE$105,天数对应非R武将!$BZ52)</f>
        <v>2.233806462520405</v>
      </c>
      <c r="BF52" s="15">
        <f>求节点(非R武将!$C$6:$C$105,非R武将!BF$6:BF$105,天数对应非R武将!$BZ52)</f>
        <v>2.233806462520405</v>
      </c>
      <c r="BG52" s="15">
        <f>求节点(非R武将!$C$6:$C$105,非R武将!BG$6:BG$105,天数对应非R武将!$BZ52)</f>
        <v>2.233806462520405</v>
      </c>
      <c r="BH52" s="15">
        <f>求节点(非R武将!$C$6:$C$105,非R武将!BH$6:BH$105,天数对应非R武将!$BZ52)</f>
        <v>10</v>
      </c>
      <c r="BI52" s="15">
        <f>求节点(非R武将!$C$6:$C$105,非R武将!BI$6:BI$105,天数对应非R武将!$BZ52)</f>
        <v>10</v>
      </c>
      <c r="BJ52" s="15">
        <f>求节点(非R武将!$C$6:$C$105,非R武将!BJ$6:BJ$105,天数对应非R武将!$BZ52)</f>
        <v>55.845161563010116</v>
      </c>
      <c r="BK52" s="15">
        <f>求节点(非R武将!$C$6:$C$105,非R武将!BK$6:BK$105,天数对应非R武将!$BZ52)</f>
        <v>55.845161563010116</v>
      </c>
      <c r="BL52" s="15">
        <f>求节点(非R武将!$C$6:$C$105,非R武将!BL$6:BL$105,天数对应非R武将!$BZ52)</f>
        <v>55.845161563010116</v>
      </c>
      <c r="BM52" s="15">
        <f>求节点(非R武将!$C$6:$C$105,非R武将!BM$6:BM$105,天数对应非R武将!$BZ52)</f>
        <v>0</v>
      </c>
      <c r="BN52" s="15">
        <f>求节点(非R武将!$C$6:$C$105,非R武将!BN$6:BN$105,天数对应非R武将!$BZ52)</f>
        <v>0</v>
      </c>
      <c r="BO52" s="15">
        <f>求节点(非R武将!$C$6:$C$105,非R武将!BO$6:BO$105,天数对应非R武将!$BZ52)</f>
        <v>2</v>
      </c>
      <c r="BP52" s="15">
        <f>求节点(非R武将!$C$6:$C$105,非R武将!BP$6:BP$105,天数对应非R武将!$BZ52)</f>
        <v>1.3973707475536856</v>
      </c>
      <c r="BQ52" s="15">
        <f>求节点(非R武将!$C$6:$C$105,非R武将!BQ$6:BQ$105,天数对应非R武将!$BZ52)</f>
        <v>2</v>
      </c>
      <c r="BR52" s="15">
        <f>求节点(非R武将!$C$6:$C$105,非R武将!BR$6:BR$105,天数对应非R武将!$BZ52)</f>
        <v>0</v>
      </c>
      <c r="BS52" s="15">
        <f>求节点(非R武将!$C$6:$C$105,非R武将!BS$6:BS$105,天数对应非R武将!$BZ52)</f>
        <v>0</v>
      </c>
      <c r="BT52" s="15">
        <f>求节点(非R武将!$C$6:$C$105,非R武将!BT$6:BT$105,天数对应非R武将!$BZ52)</f>
        <v>4</v>
      </c>
      <c r="BU52" s="15">
        <f>求节点(非R武将!$C$6:$C$105,非R武将!BU$6:BU$105,天数对应非R武将!$BZ52)</f>
        <v>10</v>
      </c>
      <c r="BV52" s="15">
        <f>求节点(非R武将!$C$6:$C$105,非R武将!BV$6:BV$105,天数对应非R武将!$BZ52)</f>
        <v>80</v>
      </c>
      <c r="BY52" s="15">
        <v>47</v>
      </c>
      <c r="BZ52" s="15">
        <v>55.845161563010116</v>
      </c>
      <c r="CA52" s="15">
        <v>58.482219705666658</v>
      </c>
      <c r="CB52" s="15">
        <v>62.104555651233106</v>
      </c>
      <c r="CC52" s="15">
        <v>67.26438045663329</v>
      </c>
      <c r="CD52" s="15">
        <v>76.811066929957093</v>
      </c>
    </row>
    <row r="53" spans="3:82" x14ac:dyDescent="0.15">
      <c r="C53" s="15">
        <v>48</v>
      </c>
      <c r="E53" s="15">
        <f>求节点(非R武将!$C$6:$C$105,非R武将!E$6:E$105,天数对应非R武将!$BZ53)</f>
        <v>0</v>
      </c>
      <c r="F53" s="15">
        <f>求节点(非R武将!$C$6:$C$105,非R武将!F$6:F$105,天数对应非R武将!$BZ53)</f>
        <v>0</v>
      </c>
      <c r="G53" s="15">
        <f>求节点(非R武将!$C$6:$C$105,非R武将!G$6:G$105,天数对应非R武将!$BZ53)</f>
        <v>0</v>
      </c>
      <c r="H53" s="15">
        <f>求节点(非R武将!$C$6:$C$105,非R武将!H$6:H$105,天数对应非R武将!$BZ53)</f>
        <v>4.5507148993819557</v>
      </c>
      <c r="I53" s="15">
        <f>求节点(非R武将!$C$6:$C$105,非R武将!I$6:I$105,天数对应非R武将!$BZ53)</f>
        <v>1.4492851006180441</v>
      </c>
      <c r="J53" s="15">
        <f>求节点(非R武将!$C$6:$C$105,非R武将!J$6:J$105,天数对应非R武将!$BZ53)</f>
        <v>0</v>
      </c>
      <c r="K53" s="15">
        <f>求节点(非R武将!$C$6:$C$105,非R武将!K$6:K$105,天数对应非R武将!$BZ53)</f>
        <v>0</v>
      </c>
      <c r="L53" s="15">
        <f>求节点(非R武将!$C$6:$C$105,非R武将!L$6:L$105,天数对应非R武将!$BZ53)</f>
        <v>0</v>
      </c>
      <c r="M53" s="15">
        <f>求节点(非R武将!$C$6:$C$105,非R武将!M$6:M$105,天数对应非R武将!$BZ53)</f>
        <v>2.9473187274175445</v>
      </c>
      <c r="N53" s="15">
        <f>求节点(非R武将!$C$6:$C$105,非R武将!N$6:N$105,天数对应非R武将!$BZ53)</f>
        <v>0.2282882068441226</v>
      </c>
      <c r="O53" s="15">
        <f>求节点(非R武将!$C$6:$C$105,非R武将!O$6:O$105,天数对应非R武将!$BZ53)</f>
        <v>0</v>
      </c>
      <c r="P53" s="15">
        <f>求节点(非R武将!$C$6:$C$105,非R武将!P$6:P$105,天数对应非R武将!$BZ53)</f>
        <v>6</v>
      </c>
      <c r="Q53" s="15">
        <f>求节点(非R武将!$C$6:$C$105,非R武将!Q$6:Q$105,天数对应非R武将!$BZ53)</f>
        <v>10</v>
      </c>
      <c r="R53" s="15">
        <f>求节点(非R武将!$C$6:$C$105,非R武将!R$6:R$105,天数对应非R武将!$BZ53)</f>
        <v>36.999501859927776</v>
      </c>
      <c r="S53" s="15">
        <f>求节点(非R武将!$C$6:$C$105,非R武将!S$6:S$105,天数对应非R武将!$BZ53)</f>
        <v>50</v>
      </c>
      <c r="T53" s="15">
        <f>求节点(非R武将!$C$6:$C$105,非R武将!T$6:T$105,天数对应非R武将!$BZ53)</f>
        <v>0</v>
      </c>
      <c r="U53" s="15">
        <f>求节点(非R武将!$C$6:$C$105,非R武将!U$6:U$105,天数对应非R武将!$BZ53)</f>
        <v>0</v>
      </c>
      <c r="V53" s="15">
        <f>求节点(非R武将!$C$6:$C$105,非R武将!V$6:V$105,天数对应非R武将!$BZ53)</f>
        <v>2.2457114391995874</v>
      </c>
      <c r="W53" s="15">
        <f>求节点(非R武将!$C$6:$C$105,非R武将!W$6:W$105,天数对应非R武将!$BZ53)</f>
        <v>2.2457114391995874</v>
      </c>
      <c r="X53" s="15">
        <f>求节点(非R武将!$C$6:$C$105,非R武将!X$6:X$105,天数对应非R武将!$BZ53)</f>
        <v>2.2457114391995874</v>
      </c>
      <c r="Y53" s="15">
        <f>求节点(非R武将!$C$6:$C$105,非R武将!Y$6:Y$105,天数对应非R武将!$BZ53)</f>
        <v>0</v>
      </c>
      <c r="Z53" s="15">
        <f>求节点(非R武将!$C$6:$C$105,非R武将!Z$6:Z$105,天数对应非R武将!$BZ53)</f>
        <v>0</v>
      </c>
      <c r="AA53" s="15">
        <f>求节点(非R武将!$C$6:$C$105,非R武将!AA$6:AA$105,天数对应非R武将!$BZ53)</f>
        <v>60</v>
      </c>
      <c r="AB53" s="15">
        <f>求节点(非R武将!$C$6:$C$105,非R武将!AB$6:AB$105,天数对应非R武将!$BZ53)</f>
        <v>80</v>
      </c>
      <c r="AC53" s="15">
        <f>求节点(非R武将!$C$6:$C$105,非R武将!AC$6:AC$105,天数对应非R武将!$BZ53)</f>
        <v>80</v>
      </c>
      <c r="AD53" s="15">
        <f>求节点(非R武将!$C$6:$C$105,非R武将!AD$6:AD$105,天数对应非R武将!$BZ53)</f>
        <v>0</v>
      </c>
      <c r="AE53" s="15">
        <f>求节点(非R武将!$C$6:$C$105,非R武将!AE$6:AE$105,天数对应非R武将!$BZ53)</f>
        <v>0</v>
      </c>
      <c r="AF53" s="15">
        <f>求节点(非R武将!$C$6:$C$105,非R武将!AF$6:AF$105,天数对应非R武将!$BZ53)</f>
        <v>0</v>
      </c>
      <c r="AG53" s="15">
        <f>求节点(非R武将!$C$6:$C$105,非R武将!AG$6:AG$105,天数对应非R武将!$BZ53)</f>
        <v>2</v>
      </c>
      <c r="AH53" s="15">
        <f>求节点(非R武将!$C$6:$C$105,非R武将!AH$6:AH$105,天数对应非R武将!$BZ53)</f>
        <v>2</v>
      </c>
      <c r="AI53" s="15">
        <f>求节点(非R武将!$C$6:$C$105,非R武将!AI$6:AI$105,天数对应非R武将!$BZ53)</f>
        <v>0</v>
      </c>
      <c r="AJ53" s="15">
        <f>求节点(非R武将!$C$6:$C$105,非R武将!AJ$6:AJ$105,天数对应非R武将!$BZ53)</f>
        <v>0</v>
      </c>
      <c r="AK53" s="15">
        <f>求节点(非R武将!$C$6:$C$105,非R武将!AK$6:AK$105,天数对应非R武将!$BZ53)</f>
        <v>0</v>
      </c>
      <c r="AL53" s="15">
        <f>求节点(非R武将!$C$6:$C$105,非R武将!AL$6:AL$105,天数对应非R武将!$BZ53)</f>
        <v>30</v>
      </c>
      <c r="AM53" s="15">
        <f>求节点(非R武将!$C$6:$C$105,非R武将!AM$6:AM$105,天数对应非R武将!$BZ53)</f>
        <v>80</v>
      </c>
      <c r="AN53" s="15">
        <f>求节点(非R武将!$C$6:$C$105,非R武将!AN$6:AN$105,天数对应非R武将!$BZ53)</f>
        <v>0</v>
      </c>
      <c r="AO53" s="15">
        <f>求节点(非R武将!$C$6:$C$105,非R武将!AO$6:AO$105,天数对应非R武将!$BZ53)</f>
        <v>6</v>
      </c>
      <c r="AP53" s="15">
        <f>求节点(非R武将!$C$6:$C$105,非R武将!AP$6:AP$105,天数对应非R武将!$BZ53)</f>
        <v>11.347855301854134</v>
      </c>
      <c r="AQ53" s="15">
        <f>求节点(非R武将!$C$6:$C$105,非R武将!AQ$6:AQ$105,天数对应非R武将!$BZ53)</f>
        <v>0.44928510061804405</v>
      </c>
      <c r="AR53" s="15">
        <f>求节点(非R武将!$C$6:$C$105,非R武将!AR$6:AR$105,天数对应非R武将!$BZ53)</f>
        <v>0</v>
      </c>
      <c r="AS53" s="15">
        <f>求节点(非R武将!$C$6:$C$105,非R武将!AS$6:AS$105,天数对应非R武将!$BZ53)</f>
        <v>0</v>
      </c>
      <c r="AT53" s="15">
        <f>求节点(非R武将!$C$6:$C$105,非R武将!AT$6:AT$105,天数对应非R武将!$BZ53)</f>
        <v>3</v>
      </c>
      <c r="AU53" s="15">
        <f>求节点(非R武将!$C$6:$C$105,非R武将!AU$6:AU$105,天数对应非R武将!$BZ53)</f>
        <v>6</v>
      </c>
      <c r="AV53" s="15">
        <f>求节点(非R武将!$C$6:$C$105,非R武将!AV$6:AV$105,天数对应非R武将!$BZ53)</f>
        <v>2.9473187274175445</v>
      </c>
      <c r="AW53" s="15">
        <f>求节点(非R武将!$C$6:$C$105,非R武将!AW$6:AW$105,天数对应非R武将!$BZ53)</f>
        <v>0.2282882068441226</v>
      </c>
      <c r="AX53" s="15">
        <f>求节点(非R武将!$C$6:$C$105,非R武将!AX$6:AX$105,天数对应非R武将!$BZ53)</f>
        <v>0</v>
      </c>
      <c r="AY53" s="15">
        <f>求节点(非R武将!$C$6:$C$105,非R武将!AY$6:AY$105,天数对应非R武将!$BZ53)</f>
        <v>15</v>
      </c>
      <c r="AZ53" s="15">
        <f>求节点(非R武将!$C$6:$C$105,非R武将!AZ$6:AZ$105,天数对应非R武将!$BZ53)</f>
        <v>40</v>
      </c>
      <c r="BA53" s="15">
        <f>求节点(非R武将!$C$6:$C$105,非R武将!BA$6:BA$105,天数对应非R武将!$BZ53)</f>
        <v>36.999501859927776</v>
      </c>
      <c r="BB53" s="15">
        <f>求节点(非R武将!$C$6:$C$105,非R武将!BB$6:BB$105,天数对应非R武将!$BZ53)</f>
        <v>50</v>
      </c>
      <c r="BC53" s="15">
        <f>求节点(非R武将!$C$6:$C$105,非R武将!BC$6:BC$105,天数对应非R武将!$BZ53)</f>
        <v>0</v>
      </c>
      <c r="BD53" s="15">
        <f>求节点(非R武将!$C$6:$C$105,非R武将!BD$6:BD$105,天数对应非R武将!$BZ53)</f>
        <v>2.2457114391995874</v>
      </c>
      <c r="BE53" s="15">
        <f>求节点(非R武将!$C$6:$C$105,非R武将!BE$6:BE$105,天数对应非R武将!$BZ53)</f>
        <v>2.2457114391995874</v>
      </c>
      <c r="BF53" s="15">
        <f>求节点(非R武将!$C$6:$C$105,非R武将!BF$6:BF$105,天数对应非R武将!$BZ53)</f>
        <v>2.2457114391995874</v>
      </c>
      <c r="BG53" s="15">
        <f>求节点(非R武将!$C$6:$C$105,非R武将!BG$6:BG$105,天数对应非R武将!$BZ53)</f>
        <v>2.2457114391995874</v>
      </c>
      <c r="BH53" s="15">
        <f>求节点(非R武将!$C$6:$C$105,非R武将!BH$6:BH$105,天数对应非R武将!$BZ53)</f>
        <v>10</v>
      </c>
      <c r="BI53" s="15">
        <f>求节点(非R武将!$C$6:$C$105,非R武将!BI$6:BI$105,天数对应非R武将!$BZ53)</f>
        <v>10</v>
      </c>
      <c r="BJ53" s="15">
        <f>求节点(非R武将!$C$6:$C$105,非R武将!BJ$6:BJ$105,天数对应非R武将!$BZ53)</f>
        <v>56.142785979989682</v>
      </c>
      <c r="BK53" s="15">
        <f>求节点(非R武将!$C$6:$C$105,非R武将!BK$6:BK$105,天数对应非R武将!$BZ53)</f>
        <v>56.142785979989682</v>
      </c>
      <c r="BL53" s="15">
        <f>求节点(非R武将!$C$6:$C$105,非R武将!BL$6:BL$105,天数对应非R武将!$BZ53)</f>
        <v>56.142785979989682</v>
      </c>
      <c r="BM53" s="15">
        <f>求节点(非R武将!$C$6:$C$105,非R武将!BM$6:BM$105,天数对应非R武将!$BZ53)</f>
        <v>0</v>
      </c>
      <c r="BN53" s="15">
        <f>求节点(非R武将!$C$6:$C$105,非R武将!BN$6:BN$105,天数对应非R武将!$BZ53)</f>
        <v>0</v>
      </c>
      <c r="BO53" s="15">
        <f>求节点(非R武将!$C$6:$C$105,非R武将!BO$6:BO$105,天数对应非R武将!$BZ53)</f>
        <v>2</v>
      </c>
      <c r="BP53" s="15">
        <f>求节点(非R武将!$C$6:$C$105,非R武将!BP$6:BP$105,天数对应非R武将!$BZ53)</f>
        <v>1.4492851006180441</v>
      </c>
      <c r="BQ53" s="15">
        <f>求节点(非R武将!$C$6:$C$105,非R武将!BQ$6:BQ$105,天数对应非R武将!$BZ53)</f>
        <v>2</v>
      </c>
      <c r="BR53" s="15">
        <f>求节点(非R武将!$C$6:$C$105,非R武将!BR$6:BR$105,天数对应非R武将!$BZ53)</f>
        <v>0</v>
      </c>
      <c r="BS53" s="15">
        <f>求节点(非R武将!$C$6:$C$105,非R武将!BS$6:BS$105,天数对应非R武将!$BZ53)</f>
        <v>0</v>
      </c>
      <c r="BT53" s="15">
        <f>求节点(非R武将!$C$6:$C$105,非R武将!BT$6:BT$105,天数对应非R武将!$BZ53)</f>
        <v>4</v>
      </c>
      <c r="BU53" s="15">
        <f>求节点(非R武将!$C$6:$C$105,非R武将!BU$6:BU$105,天数对应非R武将!$BZ53)</f>
        <v>10</v>
      </c>
      <c r="BV53" s="15">
        <f>求节点(非R武将!$C$6:$C$105,非R武将!BV$6:BV$105,天数对应非R武将!$BZ53)</f>
        <v>80</v>
      </c>
      <c r="BY53" s="15">
        <v>48</v>
      </c>
      <c r="BZ53" s="15">
        <v>56.142785979989682</v>
      </c>
      <c r="CA53" s="15">
        <v>58.781046136026582</v>
      </c>
      <c r="CB53" s="15">
        <v>62.409597292679244</v>
      </c>
      <c r="CC53" s="15">
        <v>67.50320098202819</v>
      </c>
      <c r="CD53" s="15">
        <v>76.994499234662911</v>
      </c>
    </row>
    <row r="54" spans="3:82" x14ac:dyDescent="0.15">
      <c r="C54" s="15">
        <v>49</v>
      </c>
      <c r="E54" s="15">
        <f>求节点(非R武将!$C$6:$C$105,非R武将!E$6:E$105,天数对应非R武将!$BZ54)</f>
        <v>0</v>
      </c>
      <c r="F54" s="15">
        <f>求节点(非R武将!$C$6:$C$105,非R武将!F$6:F$105,天数对应非R武将!$BZ54)</f>
        <v>0</v>
      </c>
      <c r="G54" s="15">
        <f>求节点(非R武将!$C$6:$C$105,非R武将!G$6:G$105,天数对应非R武将!$BZ54)</f>
        <v>0</v>
      </c>
      <c r="H54" s="15">
        <f>求节点(非R武将!$C$6:$C$105,非R武将!H$6:H$105,天数对应非R武将!$BZ54)</f>
        <v>4.5006092131148741</v>
      </c>
      <c r="I54" s="15">
        <f>求节点(非R武将!$C$6:$C$105,非R武将!I$6:I$105,天数对应非R武将!$BZ54)</f>
        <v>1.4993907868851257</v>
      </c>
      <c r="J54" s="15">
        <f>求节点(非R武将!$C$6:$C$105,非R武将!J$6:J$105,天数对应非R武将!$BZ54)</f>
        <v>0</v>
      </c>
      <c r="K54" s="15">
        <f>求节点(非R武将!$C$6:$C$105,非R武将!K$6:K$105,天数对应非R武将!$BZ54)</f>
        <v>0</v>
      </c>
      <c r="L54" s="15">
        <f>求节点(非R武将!$C$6:$C$105,非R武将!L$6:L$105,天数对应非R武将!$BZ54)</f>
        <v>0</v>
      </c>
      <c r="M54" s="15">
        <f>求节点(非R武将!$C$6:$C$105,非R武将!M$6:M$105,天数对应非R武将!$BZ54)</f>
        <v>2.9809760999536898</v>
      </c>
      <c r="N54" s="15">
        <f>求节点(非R武将!$C$6:$C$105,非R武将!N$6:N$105,天数对应非R武将!$BZ54)</f>
        <v>0.25374762505067167</v>
      </c>
      <c r="O54" s="15">
        <f>求节点(非R武将!$C$6:$C$105,非R武将!O$6:O$105,天数对应非R武将!$BZ54)</f>
        <v>0</v>
      </c>
      <c r="P54" s="15">
        <f>求节点(非R武将!$C$6:$C$105,非R武将!P$6:P$105,天数对应非R武将!$BZ54)</f>
        <v>6</v>
      </c>
      <c r="Q54" s="15">
        <f>求节点(非R武将!$C$6:$C$105,非R武将!Q$6:Q$105,天数对应非R武将!$BZ54)</f>
        <v>10</v>
      </c>
      <c r="R54" s="15">
        <f>求节点(非R武将!$C$6:$C$105,非R武将!R$6:R$105,天数对应非R武将!$BZ54)</f>
        <v>39.010289310342458</v>
      </c>
      <c r="S54" s="15">
        <f>求节点(非R武将!$C$6:$C$105,非R武将!S$6:S$105,天数对应非R武将!$BZ54)</f>
        <v>50</v>
      </c>
      <c r="T54" s="15">
        <f>求节点(非R武将!$C$6:$C$105,非R武将!T$6:T$105,天数对应非R武将!$BZ54)</f>
        <v>0</v>
      </c>
      <c r="U54" s="15">
        <f>求节点(非R武将!$C$6:$C$105,非R武将!U$6:U$105,天数对应非R武将!$BZ54)</f>
        <v>0</v>
      </c>
      <c r="V54" s="15">
        <f>求节点(非R武将!$C$6:$C$105,非R武将!V$6:V$105,天数对应非R武将!$BZ54)</f>
        <v>2.2572016532019572</v>
      </c>
      <c r="W54" s="15">
        <f>求节点(非R武将!$C$6:$C$105,非R武将!W$6:W$105,天数对应非R武将!$BZ54)</f>
        <v>2.2572016532019568</v>
      </c>
      <c r="X54" s="15">
        <f>求节点(非R武将!$C$6:$C$105,非R武将!X$6:X$105,天数对应非R武将!$BZ54)</f>
        <v>2.2572016532019568</v>
      </c>
      <c r="Y54" s="15">
        <f>求节点(非R武将!$C$6:$C$105,非R武将!Y$6:Y$105,天数对应非R武将!$BZ54)</f>
        <v>0</v>
      </c>
      <c r="Z54" s="15">
        <f>求节点(非R武将!$C$6:$C$105,非R武将!Z$6:Z$105,天数对应非R武将!$BZ54)</f>
        <v>0</v>
      </c>
      <c r="AA54" s="15">
        <f>求节点(非R武将!$C$6:$C$105,非R武将!AA$6:AA$105,天数对应非R武将!$BZ54)</f>
        <v>60</v>
      </c>
      <c r="AB54" s="15">
        <f>求节点(非R武将!$C$6:$C$105,非R武将!AB$6:AB$105,天数对应非R武将!$BZ54)</f>
        <v>80</v>
      </c>
      <c r="AC54" s="15">
        <f>求节点(非R武将!$C$6:$C$105,非R武将!AC$6:AC$105,天数对应非R武将!$BZ54)</f>
        <v>80</v>
      </c>
      <c r="AD54" s="15">
        <f>求节点(非R武将!$C$6:$C$105,非R武将!AD$6:AD$105,天数对应非R武将!$BZ54)</f>
        <v>0</v>
      </c>
      <c r="AE54" s="15">
        <f>求节点(非R武将!$C$6:$C$105,非R武将!AE$6:AE$105,天数对应非R武将!$BZ54)</f>
        <v>0</v>
      </c>
      <c r="AF54" s="15">
        <f>求节点(非R武将!$C$6:$C$105,非R武将!AF$6:AF$105,天数对应非R武将!$BZ54)</f>
        <v>0</v>
      </c>
      <c r="AG54" s="15">
        <f>求节点(非R武将!$C$6:$C$105,非R武将!AG$6:AG$105,天数对应非R武将!$BZ54)</f>
        <v>2</v>
      </c>
      <c r="AH54" s="15">
        <f>求节点(非R武将!$C$6:$C$105,非R武将!AH$6:AH$105,天数对应非R武将!$BZ54)</f>
        <v>2</v>
      </c>
      <c r="AI54" s="15">
        <f>求节点(非R武将!$C$6:$C$105,非R武将!AI$6:AI$105,天数对应非R武将!$BZ54)</f>
        <v>0</v>
      </c>
      <c r="AJ54" s="15">
        <f>求节点(非R武将!$C$6:$C$105,非R武将!AJ$6:AJ$105,天数对应非R武将!$BZ54)</f>
        <v>0</v>
      </c>
      <c r="AK54" s="15">
        <f>求节点(非R武将!$C$6:$C$105,非R武将!AK$6:AK$105,天数对应非R武将!$BZ54)</f>
        <v>0</v>
      </c>
      <c r="AL54" s="15">
        <f>求节点(非R武将!$C$6:$C$105,非R武将!AL$6:AL$105,天数对应非R武将!$BZ54)</f>
        <v>30</v>
      </c>
      <c r="AM54" s="15">
        <f>求节点(非R武将!$C$6:$C$105,非R武将!AM$6:AM$105,天数对应非R武将!$BZ54)</f>
        <v>80</v>
      </c>
      <c r="AN54" s="15">
        <f>求节点(非R武将!$C$6:$C$105,非R武将!AN$6:AN$105,天数对应非R武将!$BZ54)</f>
        <v>0</v>
      </c>
      <c r="AO54" s="15">
        <f>求节点(非R武将!$C$6:$C$105,非R武将!AO$6:AO$105,天数对应非R武将!$BZ54)</f>
        <v>6</v>
      </c>
      <c r="AP54" s="15">
        <f>求节点(非R武将!$C$6:$C$105,非R武将!AP$6:AP$105,天数对应非R武将!$BZ54)</f>
        <v>11.498172360655378</v>
      </c>
      <c r="AQ54" s="15">
        <f>求节点(非R武将!$C$6:$C$105,非R武将!AQ$6:AQ$105,天数对应非R武将!$BZ54)</f>
        <v>0.49939078688512578</v>
      </c>
      <c r="AR54" s="15">
        <f>求节点(非R武将!$C$6:$C$105,非R武将!AR$6:AR$105,天数对应非R武将!$BZ54)</f>
        <v>0</v>
      </c>
      <c r="AS54" s="15">
        <f>求节点(非R武将!$C$6:$C$105,非R武将!AS$6:AS$105,天数对应非R武将!$BZ54)</f>
        <v>0</v>
      </c>
      <c r="AT54" s="15">
        <f>求节点(非R武将!$C$6:$C$105,非R武将!AT$6:AT$105,天数对应非R武将!$BZ54)</f>
        <v>3</v>
      </c>
      <c r="AU54" s="15">
        <f>求节点(非R武将!$C$6:$C$105,非R武将!AU$6:AU$105,天数对应非R武将!$BZ54)</f>
        <v>6</v>
      </c>
      <c r="AV54" s="15">
        <f>求节点(非R武将!$C$6:$C$105,非R武将!AV$6:AV$105,天数对应非R武将!$BZ54)</f>
        <v>2.9809760999536898</v>
      </c>
      <c r="AW54" s="15">
        <f>求节点(非R武将!$C$6:$C$105,非R武将!AW$6:AW$105,天数对应非R武将!$BZ54)</f>
        <v>0.25374762505067167</v>
      </c>
      <c r="AX54" s="15">
        <f>求节点(非R武将!$C$6:$C$105,非R武将!AX$6:AX$105,天数对应非R武将!$BZ54)</f>
        <v>0</v>
      </c>
      <c r="AY54" s="15">
        <f>求节点(非R武将!$C$6:$C$105,非R武将!AY$6:AY$105,天数对应非R武将!$BZ54)</f>
        <v>15</v>
      </c>
      <c r="AZ54" s="15">
        <f>求节点(非R武将!$C$6:$C$105,非R武将!AZ$6:AZ$105,天数对应非R武将!$BZ54)</f>
        <v>40</v>
      </c>
      <c r="BA54" s="15">
        <f>求节点(非R武将!$C$6:$C$105,非R武将!BA$6:BA$105,天数对应非R武将!$BZ54)</f>
        <v>39.010289310342458</v>
      </c>
      <c r="BB54" s="15">
        <f>求节点(非R武将!$C$6:$C$105,非R武将!BB$6:BB$105,天数对应非R武将!$BZ54)</f>
        <v>50</v>
      </c>
      <c r="BC54" s="15">
        <f>求节点(非R武将!$C$6:$C$105,非R武将!BC$6:BC$105,天数对应非R武将!$BZ54)</f>
        <v>0</v>
      </c>
      <c r="BD54" s="15">
        <f>求节点(非R武将!$C$6:$C$105,非R武将!BD$6:BD$105,天数对应非R武将!$BZ54)</f>
        <v>2.2572016532019568</v>
      </c>
      <c r="BE54" s="15">
        <f>求节点(非R武将!$C$6:$C$105,非R武将!BE$6:BE$105,天数对应非R武将!$BZ54)</f>
        <v>2.2572016532019568</v>
      </c>
      <c r="BF54" s="15">
        <f>求节点(非R武将!$C$6:$C$105,非R武将!BF$6:BF$105,天数对应非R武将!$BZ54)</f>
        <v>2.2572016532019568</v>
      </c>
      <c r="BG54" s="15">
        <f>求节点(非R武将!$C$6:$C$105,非R武将!BG$6:BG$105,天数对应非R武将!$BZ54)</f>
        <v>2.2572016532019568</v>
      </c>
      <c r="BH54" s="15">
        <f>求节点(非R武将!$C$6:$C$105,非R武将!BH$6:BH$105,天数对应非R武将!$BZ54)</f>
        <v>10</v>
      </c>
      <c r="BI54" s="15">
        <f>求节点(非R武将!$C$6:$C$105,非R武将!BI$6:BI$105,天数对应非R武将!$BZ54)</f>
        <v>10</v>
      </c>
      <c r="BJ54" s="15">
        <f>求节点(非R武将!$C$6:$C$105,非R武将!BJ$6:BJ$105,天数对应非R武将!$BZ54)</f>
        <v>56.430041330048923</v>
      </c>
      <c r="BK54" s="15">
        <f>求节点(非R武将!$C$6:$C$105,非R武将!BK$6:BK$105,天数对应非R武将!$BZ54)</f>
        <v>56.430041330048923</v>
      </c>
      <c r="BL54" s="15">
        <f>求节点(非R武将!$C$6:$C$105,非R武将!BL$6:BL$105,天数对应非R武将!$BZ54)</f>
        <v>56.430041330048923</v>
      </c>
      <c r="BM54" s="15">
        <f>求节点(非R武将!$C$6:$C$105,非R武将!BM$6:BM$105,天数对应非R武将!$BZ54)</f>
        <v>0</v>
      </c>
      <c r="BN54" s="15">
        <f>求节点(非R武将!$C$6:$C$105,非R武将!BN$6:BN$105,天数对应非R武将!$BZ54)</f>
        <v>0</v>
      </c>
      <c r="BO54" s="15">
        <f>求节点(非R武将!$C$6:$C$105,非R武将!BO$6:BO$105,天数对应非R武将!$BZ54)</f>
        <v>2</v>
      </c>
      <c r="BP54" s="15">
        <f>求节点(非R武将!$C$6:$C$105,非R武将!BP$6:BP$105,天数对应非R武将!$BZ54)</f>
        <v>1.4993907868851257</v>
      </c>
      <c r="BQ54" s="15">
        <f>求节点(非R武将!$C$6:$C$105,非R武将!BQ$6:BQ$105,天数对应非R武将!$BZ54)</f>
        <v>2</v>
      </c>
      <c r="BR54" s="15">
        <f>求节点(非R武将!$C$6:$C$105,非R武将!BR$6:BR$105,天数对应非R武将!$BZ54)</f>
        <v>0</v>
      </c>
      <c r="BS54" s="15">
        <f>求节点(非R武将!$C$6:$C$105,非R武将!BS$6:BS$105,天数对应非R武将!$BZ54)</f>
        <v>0</v>
      </c>
      <c r="BT54" s="15">
        <f>求节点(非R武将!$C$6:$C$105,非R武将!BT$6:BT$105,天数对应非R武将!$BZ54)</f>
        <v>4</v>
      </c>
      <c r="BU54" s="15">
        <f>求节点(非R武将!$C$6:$C$105,非R武将!BU$6:BU$105,天数对应非R武将!$BZ54)</f>
        <v>10</v>
      </c>
      <c r="BV54" s="15">
        <f>求节点(非R武将!$C$6:$C$105,非R武将!BV$6:BV$105,天数对应非R武将!$BZ54)</f>
        <v>80</v>
      </c>
      <c r="BY54" s="15">
        <v>49</v>
      </c>
      <c r="BZ54" s="15">
        <v>56.430041330048923</v>
      </c>
      <c r="CA54" s="15">
        <v>59.071108137795242</v>
      </c>
      <c r="CB54" s="15">
        <v>62.714638934125382</v>
      </c>
      <c r="CC54" s="15">
        <v>67.742021507423075</v>
      </c>
      <c r="CD54" s="15">
        <v>77.3033464025699</v>
      </c>
    </row>
    <row r="55" spans="3:82" x14ac:dyDescent="0.15">
      <c r="C55" s="15">
        <v>50</v>
      </c>
      <c r="E55" s="15">
        <f>求节点(非R武将!$C$6:$C$105,非R武将!E$6:E$105,天数对应非R武将!$BZ55)</f>
        <v>0</v>
      </c>
      <c r="F55" s="15">
        <f>求节点(非R武将!$C$6:$C$105,非R武将!F$6:F$105,天数对应非R武将!$BZ55)</f>
        <v>0</v>
      </c>
      <c r="G55" s="15">
        <f>求节点(非R武将!$C$6:$C$105,非R武将!G$6:G$105,天数对应非R武将!$BZ55)</f>
        <v>0</v>
      </c>
      <c r="H55" s="15">
        <f>求节点(非R武将!$C$6:$C$105,非R武将!H$6:H$105,天数对应非R武将!$BZ55)</f>
        <v>4.4505035268477933</v>
      </c>
      <c r="I55" s="15">
        <f>求节点(非R武将!$C$6:$C$105,非R武将!I$6:I$105,天数对应非R武将!$BZ55)</f>
        <v>1.5494964731522063</v>
      </c>
      <c r="J55" s="15">
        <f>求节点(非R武将!$C$6:$C$105,非R武将!J$6:J$105,天数对应非R武将!$BZ55)</f>
        <v>0</v>
      </c>
      <c r="K55" s="15">
        <f>求节点(非R武将!$C$6:$C$105,非R武将!K$6:K$105,天数对应非R武将!$BZ55)</f>
        <v>0</v>
      </c>
      <c r="L55" s="15">
        <f>求节点(非R武将!$C$6:$C$105,非R武将!L$6:L$105,天数对应非R武将!$BZ55)</f>
        <v>0</v>
      </c>
      <c r="M55" s="15">
        <f>求节点(非R武将!$C$6:$C$105,非R武将!M$6:M$105,天数对应非R武将!$BZ55)</f>
        <v>3.0146334724898347</v>
      </c>
      <c r="N55" s="15">
        <f>求节点(非R武将!$C$6:$C$105,非R武将!N$6:N$105,天数对应非R武将!$BZ55)</f>
        <v>0.27920704325722012</v>
      </c>
      <c r="O55" s="15">
        <f>求节点(非R武将!$C$6:$C$105,非R武将!O$6:O$105,天数对应非R武将!$BZ55)</f>
        <v>0</v>
      </c>
      <c r="P55" s="15">
        <f>求节点(非R武将!$C$6:$C$105,非R武将!P$6:P$105,天数对应非R武将!$BZ55)</f>
        <v>6</v>
      </c>
      <c r="Q55" s="15">
        <f>求节点(非R武将!$C$6:$C$105,非R武将!Q$6:Q$105,天数对应非R武将!$BZ55)</f>
        <v>10</v>
      </c>
      <c r="R55" s="15">
        <f>求节点(非R武将!$C$6:$C$105,非R武将!R$6:R$105,天数对应非R武将!$BZ55)</f>
        <v>41.02107676075709</v>
      </c>
      <c r="S55" s="15">
        <f>求节点(非R武将!$C$6:$C$105,非R武将!S$6:S$105,天数对应非R武将!$BZ55)</f>
        <v>50</v>
      </c>
      <c r="T55" s="15">
        <f>求节点(非R武将!$C$6:$C$105,非R武将!T$6:T$105,天数对应非R武将!$BZ55)</f>
        <v>0</v>
      </c>
      <c r="U55" s="15">
        <f>求节点(非R武将!$C$6:$C$105,非R武将!U$6:U$105,天数对应非R武将!$BZ55)</f>
        <v>0</v>
      </c>
      <c r="V55" s="15">
        <f>求节点(非R武将!$C$6:$C$105,非R武将!V$6:V$105,天数对应非R武将!$BZ55)</f>
        <v>2.2686918672043266</v>
      </c>
      <c r="W55" s="15">
        <f>求节点(非R武将!$C$6:$C$105,非R武将!W$6:W$105,天数对应非R武将!$BZ55)</f>
        <v>2.2686918672043261</v>
      </c>
      <c r="X55" s="15">
        <f>求节点(非R武将!$C$6:$C$105,非R武将!X$6:X$105,天数对应非R武将!$BZ55)</f>
        <v>2.2686918672043261</v>
      </c>
      <c r="Y55" s="15">
        <f>求节点(非R武将!$C$6:$C$105,非R武将!Y$6:Y$105,天数对应非R武将!$BZ55)</f>
        <v>0</v>
      </c>
      <c r="Z55" s="15">
        <f>求节点(非R武将!$C$6:$C$105,非R武将!Z$6:Z$105,天数对应非R武将!$BZ55)</f>
        <v>0</v>
      </c>
      <c r="AA55" s="15">
        <f>求节点(非R武将!$C$6:$C$105,非R武将!AA$6:AA$105,天数对应非R武将!$BZ55)</f>
        <v>60</v>
      </c>
      <c r="AB55" s="15">
        <f>求节点(非R武将!$C$6:$C$105,非R武将!AB$6:AB$105,天数对应非R武将!$BZ55)</f>
        <v>80</v>
      </c>
      <c r="AC55" s="15">
        <f>求节点(非R武将!$C$6:$C$105,非R武将!AC$6:AC$105,天数对应非R武将!$BZ55)</f>
        <v>80</v>
      </c>
      <c r="AD55" s="15">
        <f>求节点(非R武将!$C$6:$C$105,非R武将!AD$6:AD$105,天数对应非R武将!$BZ55)</f>
        <v>0</v>
      </c>
      <c r="AE55" s="15">
        <f>求节点(非R武将!$C$6:$C$105,非R武将!AE$6:AE$105,天数对应非R武将!$BZ55)</f>
        <v>0</v>
      </c>
      <c r="AF55" s="15">
        <f>求节点(非R武将!$C$6:$C$105,非R武将!AF$6:AF$105,天数对应非R武将!$BZ55)</f>
        <v>0</v>
      </c>
      <c r="AG55" s="15">
        <f>求节点(非R武将!$C$6:$C$105,非R武将!AG$6:AG$105,天数对应非R武将!$BZ55)</f>
        <v>2</v>
      </c>
      <c r="AH55" s="15">
        <f>求节点(非R武将!$C$6:$C$105,非R武将!AH$6:AH$105,天数对应非R武将!$BZ55)</f>
        <v>2</v>
      </c>
      <c r="AI55" s="15">
        <f>求节点(非R武将!$C$6:$C$105,非R武将!AI$6:AI$105,天数对应非R武将!$BZ55)</f>
        <v>0</v>
      </c>
      <c r="AJ55" s="15">
        <f>求节点(非R武将!$C$6:$C$105,非R武将!AJ$6:AJ$105,天数对应非R武将!$BZ55)</f>
        <v>0</v>
      </c>
      <c r="AK55" s="15">
        <f>求节点(非R武将!$C$6:$C$105,非R武将!AK$6:AK$105,天数对应非R武将!$BZ55)</f>
        <v>0</v>
      </c>
      <c r="AL55" s="15">
        <f>求节点(非R武将!$C$6:$C$105,非R武将!AL$6:AL$105,天数对应非R武将!$BZ55)</f>
        <v>30</v>
      </c>
      <c r="AM55" s="15">
        <f>求节点(非R武将!$C$6:$C$105,非R武将!AM$6:AM$105,天数对应非R武将!$BZ55)</f>
        <v>80</v>
      </c>
      <c r="AN55" s="15">
        <f>求节点(非R武将!$C$6:$C$105,非R武将!AN$6:AN$105,天数对应非R武将!$BZ55)</f>
        <v>0</v>
      </c>
      <c r="AO55" s="15">
        <f>求节点(非R武将!$C$6:$C$105,非R武将!AO$6:AO$105,天数对应非R武将!$BZ55)</f>
        <v>6</v>
      </c>
      <c r="AP55" s="15">
        <f>求节点(非R武将!$C$6:$C$105,非R武将!AP$6:AP$105,天数对应非R武将!$BZ55)</f>
        <v>11.648489419456618</v>
      </c>
      <c r="AQ55" s="15">
        <f>求节点(非R武将!$C$6:$C$105,非R武将!AQ$6:AQ$105,天数对应非R武将!$BZ55)</f>
        <v>0.54949647315220629</v>
      </c>
      <c r="AR55" s="15">
        <f>求节点(非R武将!$C$6:$C$105,非R武将!AR$6:AR$105,天数对应非R武将!$BZ55)</f>
        <v>0</v>
      </c>
      <c r="AS55" s="15">
        <f>求节点(非R武将!$C$6:$C$105,非R武将!AS$6:AS$105,天数对应非R武将!$BZ55)</f>
        <v>0</v>
      </c>
      <c r="AT55" s="15">
        <f>求节点(非R武将!$C$6:$C$105,非R武将!AT$6:AT$105,天数对应非R武将!$BZ55)</f>
        <v>3</v>
      </c>
      <c r="AU55" s="15">
        <f>求节点(非R武将!$C$6:$C$105,非R武将!AU$6:AU$105,天数对应非R武将!$BZ55)</f>
        <v>6</v>
      </c>
      <c r="AV55" s="15">
        <f>求节点(非R武将!$C$6:$C$105,非R武将!AV$6:AV$105,天数对应非R武将!$BZ55)</f>
        <v>3.0146334724898347</v>
      </c>
      <c r="AW55" s="15">
        <f>求节点(非R武将!$C$6:$C$105,非R武将!AW$6:AW$105,天数对应非R武将!$BZ55)</f>
        <v>0.27920704325722012</v>
      </c>
      <c r="AX55" s="15">
        <f>求节点(非R武将!$C$6:$C$105,非R武将!AX$6:AX$105,天数对应非R武将!$BZ55)</f>
        <v>0</v>
      </c>
      <c r="AY55" s="15">
        <f>求节点(非R武将!$C$6:$C$105,非R武将!AY$6:AY$105,天数对应非R武将!$BZ55)</f>
        <v>15</v>
      </c>
      <c r="AZ55" s="15">
        <f>求节点(非R武将!$C$6:$C$105,非R武将!AZ$6:AZ$105,天数对应非R武将!$BZ55)</f>
        <v>40</v>
      </c>
      <c r="BA55" s="15">
        <f>求节点(非R武将!$C$6:$C$105,非R武将!BA$6:BA$105,天数对应非R武将!$BZ55)</f>
        <v>41.02107676075709</v>
      </c>
      <c r="BB55" s="15">
        <f>求节点(非R武将!$C$6:$C$105,非R武将!BB$6:BB$105,天数对应非R武将!$BZ55)</f>
        <v>50</v>
      </c>
      <c r="BC55" s="15">
        <f>求节点(非R武将!$C$6:$C$105,非R武将!BC$6:BC$105,天数对应非R武将!$BZ55)</f>
        <v>0</v>
      </c>
      <c r="BD55" s="15">
        <f>求节点(非R武将!$C$6:$C$105,非R武将!BD$6:BD$105,天数对应非R武将!$BZ55)</f>
        <v>2.2686918672043261</v>
      </c>
      <c r="BE55" s="15">
        <f>求节点(非R武将!$C$6:$C$105,非R武将!BE$6:BE$105,天数对应非R武将!$BZ55)</f>
        <v>2.2686918672043261</v>
      </c>
      <c r="BF55" s="15">
        <f>求节点(非R武将!$C$6:$C$105,非R武将!BF$6:BF$105,天数对应非R武将!$BZ55)</f>
        <v>2.2686918672043261</v>
      </c>
      <c r="BG55" s="15">
        <f>求节点(非R武将!$C$6:$C$105,非R武将!BG$6:BG$105,天数对应非R武将!$BZ55)</f>
        <v>2.2686918672043261</v>
      </c>
      <c r="BH55" s="15">
        <f>求节点(非R武将!$C$6:$C$105,非R武将!BH$6:BH$105,天数对应非R武将!$BZ55)</f>
        <v>10</v>
      </c>
      <c r="BI55" s="15">
        <f>求节点(非R武将!$C$6:$C$105,非R武将!BI$6:BI$105,天数对应非R武将!$BZ55)</f>
        <v>10</v>
      </c>
      <c r="BJ55" s="15">
        <f>求节点(非R武将!$C$6:$C$105,非R武将!BJ$6:BJ$105,天数对应非R武将!$BZ55)</f>
        <v>56.717296680108156</v>
      </c>
      <c r="BK55" s="15">
        <f>求节点(非R武将!$C$6:$C$105,非R武将!BK$6:BK$105,天数对应非R武将!$BZ55)</f>
        <v>56.717296680108156</v>
      </c>
      <c r="BL55" s="15">
        <f>求节点(非R武将!$C$6:$C$105,非R武将!BL$6:BL$105,天数对应非R武将!$BZ55)</f>
        <v>56.717296680108156</v>
      </c>
      <c r="BM55" s="15">
        <f>求节点(非R武将!$C$6:$C$105,非R武将!BM$6:BM$105,天数对应非R武将!$BZ55)</f>
        <v>0</v>
      </c>
      <c r="BN55" s="15">
        <f>求节点(非R武将!$C$6:$C$105,非R武将!BN$6:BN$105,天数对应非R武将!$BZ55)</f>
        <v>0</v>
      </c>
      <c r="BO55" s="15">
        <f>求节点(非R武将!$C$6:$C$105,非R武将!BO$6:BO$105,天数对应非R武将!$BZ55)</f>
        <v>2</v>
      </c>
      <c r="BP55" s="15">
        <f>求节点(非R武将!$C$6:$C$105,非R武将!BP$6:BP$105,天数对应非R武将!$BZ55)</f>
        <v>1.5494964731522063</v>
      </c>
      <c r="BQ55" s="15">
        <f>求节点(非R武将!$C$6:$C$105,非R武将!BQ$6:BQ$105,天数对应非R武将!$BZ55)</f>
        <v>2</v>
      </c>
      <c r="BR55" s="15">
        <f>求节点(非R武将!$C$6:$C$105,非R武将!BR$6:BR$105,天数对应非R武将!$BZ55)</f>
        <v>0</v>
      </c>
      <c r="BS55" s="15">
        <f>求节点(非R武将!$C$6:$C$105,非R武将!BS$6:BS$105,天数对应非R武将!$BZ55)</f>
        <v>0</v>
      </c>
      <c r="BT55" s="15">
        <f>求节点(非R武将!$C$6:$C$105,非R武将!BT$6:BT$105,天数对应非R武将!$BZ55)</f>
        <v>4</v>
      </c>
      <c r="BU55" s="15">
        <f>求节点(非R武将!$C$6:$C$105,非R武将!BU$6:BU$105,天数对应非R武将!$BZ55)</f>
        <v>10</v>
      </c>
      <c r="BV55" s="15">
        <f>求节点(非R武将!$C$6:$C$105,非R武将!BV$6:BV$105,天数对应非R武将!$BZ55)</f>
        <v>80</v>
      </c>
      <c r="BY55" s="15">
        <v>50</v>
      </c>
      <c r="BZ55" s="15">
        <v>56.717296680108156</v>
      </c>
      <c r="CA55" s="15">
        <v>59.337144299498974</v>
      </c>
      <c r="CB55" s="15">
        <v>63.014983039519109</v>
      </c>
      <c r="CC55" s="15">
        <v>67.980842032817975</v>
      </c>
      <c r="CD55" s="15">
        <v>77.616070779288208</v>
      </c>
    </row>
    <row r="56" spans="3:82" x14ac:dyDescent="0.15">
      <c r="C56" s="15">
        <v>51</v>
      </c>
      <c r="E56" s="15">
        <f>求节点(非R武将!$C$6:$C$105,非R武将!E$6:E$105,天数对应非R武将!$BZ56)</f>
        <v>0</v>
      </c>
      <c r="F56" s="15">
        <f>求节点(非R武将!$C$6:$C$105,非R武将!F$6:F$105,天数对应非R武将!$BZ56)</f>
        <v>0</v>
      </c>
      <c r="G56" s="15">
        <f>求节点(非R武将!$C$6:$C$105,非R武将!G$6:G$105,天数对应非R武将!$BZ56)</f>
        <v>0</v>
      </c>
      <c r="H56" s="15">
        <f>求节点(非R武将!$C$6:$C$105,非R武将!H$6:H$105,天数对应非R武将!$BZ56)</f>
        <v>4.4004510128161343</v>
      </c>
      <c r="I56" s="15">
        <f>求节点(非R武将!$C$6:$C$105,非R武将!I$6:I$105,天数对应非R武将!$BZ56)</f>
        <v>1.5995489871838657</v>
      </c>
      <c r="J56" s="15">
        <f>求节点(非R武将!$C$6:$C$105,非R武将!J$6:J$105,天数对应非R武将!$BZ56)</f>
        <v>0</v>
      </c>
      <c r="K56" s="15">
        <f>求节点(非R武将!$C$6:$C$105,非R武将!K$6:K$105,天数对应非R武将!$BZ56)</f>
        <v>0</v>
      </c>
      <c r="L56" s="15">
        <f>求节点(非R武将!$C$6:$C$105,非R武将!L$6:L$105,天数对应非R武将!$BZ56)</f>
        <v>0</v>
      </c>
      <c r="M56" s="15">
        <f>求节点(非R武将!$C$6:$C$105,非R武将!M$6:M$105,天数对应非R武将!$BZ56)</f>
        <v>3.0482551277677299</v>
      </c>
      <c r="N56" s="15">
        <f>求节点(非R武将!$C$6:$C$105,非R武将!N$6:N$105,天数对应非R武将!$BZ56)</f>
        <v>0.30463944388793202</v>
      </c>
      <c r="O56" s="15">
        <f>求节点(非R武将!$C$6:$C$105,非R武将!O$6:O$105,天数对应非R武将!$BZ56)</f>
        <v>0</v>
      </c>
      <c r="P56" s="15">
        <f>求节点(非R武将!$C$6:$C$105,非R武将!P$6:P$105,天数对应非R武将!$BZ56)</f>
        <v>6</v>
      </c>
      <c r="Q56" s="15">
        <f>求节点(非R武将!$C$6:$C$105,非R武将!Q$6:Q$105,天数对应非R武将!$BZ56)</f>
        <v>10</v>
      </c>
      <c r="R56" s="15">
        <f>求节点(非R武将!$C$6:$C$105,非R武将!R$6:R$105,天数对应非R武将!$BZ56)</f>
        <v>43</v>
      </c>
      <c r="S56" s="15">
        <f>求节点(非R武将!$C$6:$C$105,非R武将!S$6:S$105,天数对应非R武将!$BZ56)</f>
        <v>50</v>
      </c>
      <c r="T56" s="15">
        <f>求节点(非R武将!$C$6:$C$105,非R武将!T$6:T$105,天数对应非R武将!$BZ56)</f>
        <v>0</v>
      </c>
      <c r="U56" s="15">
        <f>求节点(非R武将!$C$6:$C$105,非R武将!U$6:U$105,天数对应非R武将!$BZ56)</f>
        <v>0</v>
      </c>
      <c r="V56" s="15">
        <f>求节点(非R武将!$C$6:$C$105,非R武将!V$6:V$105,天数对应非R武将!$BZ56)</f>
        <v>2.2801698877729861</v>
      </c>
      <c r="W56" s="15">
        <f>求节点(非R武将!$C$6:$C$105,非R武将!W$6:W$105,天数对应非R武将!$BZ56)</f>
        <v>2.2801698877729857</v>
      </c>
      <c r="X56" s="15">
        <f>求节点(非R武将!$C$6:$C$105,非R武将!X$6:X$105,天数对应非R武将!$BZ56)</f>
        <v>2.2801698877729857</v>
      </c>
      <c r="Y56" s="15">
        <f>求节点(非R武将!$C$6:$C$105,非R武将!Y$6:Y$105,天数对应非R武将!$BZ56)</f>
        <v>0</v>
      </c>
      <c r="Z56" s="15">
        <f>求节点(非R武将!$C$6:$C$105,非R武将!Z$6:Z$105,天数对应非R武将!$BZ56)</f>
        <v>0</v>
      </c>
      <c r="AA56" s="15">
        <f>求节点(非R武将!$C$6:$C$105,非R武将!AA$6:AA$105,天数对应非R武将!$BZ56)</f>
        <v>60</v>
      </c>
      <c r="AB56" s="15">
        <f>求节点(非R武将!$C$6:$C$105,非R武将!AB$6:AB$105,天数对应非R武将!$BZ56)</f>
        <v>80</v>
      </c>
      <c r="AC56" s="15">
        <f>求节点(非R武将!$C$6:$C$105,非R武将!AC$6:AC$105,天数对应非R武将!$BZ56)</f>
        <v>80</v>
      </c>
      <c r="AD56" s="15">
        <f>求节点(非R武将!$C$6:$C$105,非R武将!AD$6:AD$105,天数对应非R武将!$BZ56)</f>
        <v>0</v>
      </c>
      <c r="AE56" s="15">
        <f>求节点(非R武将!$C$6:$C$105,非R武将!AE$6:AE$105,天数对应非R武将!$BZ56)</f>
        <v>0</v>
      </c>
      <c r="AF56" s="15">
        <f>求节点(非R武将!$C$6:$C$105,非R武将!AF$6:AF$105,天数对应非R武将!$BZ56)</f>
        <v>0</v>
      </c>
      <c r="AG56" s="15">
        <f>求节点(非R武将!$C$6:$C$105,非R武将!AG$6:AG$105,天数对应非R武将!$BZ56)</f>
        <v>2</v>
      </c>
      <c r="AH56" s="15">
        <f>求节点(非R武将!$C$6:$C$105,非R武将!AH$6:AH$105,天数对应非R武将!$BZ56)</f>
        <v>2</v>
      </c>
      <c r="AI56" s="15">
        <f>求节点(非R武将!$C$6:$C$105,非R武将!AI$6:AI$105,天数对应非R武将!$BZ56)</f>
        <v>0</v>
      </c>
      <c r="AJ56" s="15">
        <f>求节点(非R武将!$C$6:$C$105,非R武将!AJ$6:AJ$105,天数对应非R武将!$BZ56)</f>
        <v>0</v>
      </c>
      <c r="AK56" s="15">
        <f>求节点(非R武将!$C$6:$C$105,非R武将!AK$6:AK$105,天数对应非R武将!$BZ56)</f>
        <v>0</v>
      </c>
      <c r="AL56" s="15">
        <f>求节点(非R武将!$C$6:$C$105,非R武将!AL$6:AL$105,天数对应非R武将!$BZ56)</f>
        <v>30</v>
      </c>
      <c r="AM56" s="15">
        <f>求节点(非R武将!$C$6:$C$105,非R武将!AM$6:AM$105,天数对应非R武将!$BZ56)</f>
        <v>80</v>
      </c>
      <c r="AN56" s="15">
        <f>求节点(非R武将!$C$6:$C$105,非R武将!AN$6:AN$105,天数对应非R武将!$BZ56)</f>
        <v>0</v>
      </c>
      <c r="AO56" s="15">
        <f>求节点(非R武将!$C$6:$C$105,非R武将!AO$6:AO$105,天数对应非R武将!$BZ56)</f>
        <v>6</v>
      </c>
      <c r="AP56" s="15">
        <f>求节点(非R武将!$C$6:$C$105,非R武将!AP$6:AP$105,天数对应非R武将!$BZ56)</f>
        <v>11.798646961551597</v>
      </c>
      <c r="AQ56" s="15">
        <f>求节点(非R武将!$C$6:$C$105,非R武将!AQ$6:AQ$105,天数对应非R武将!$BZ56)</f>
        <v>0.59954898718386562</v>
      </c>
      <c r="AR56" s="15">
        <f>求节点(非R武将!$C$6:$C$105,非R武将!AR$6:AR$105,天数对应非R武将!$BZ56)</f>
        <v>0</v>
      </c>
      <c r="AS56" s="15">
        <f>求节点(非R武将!$C$6:$C$105,非R武将!AS$6:AS$105,天数对应非R武将!$BZ56)</f>
        <v>0</v>
      </c>
      <c r="AT56" s="15">
        <f>求节点(非R武将!$C$6:$C$105,非R武将!AT$6:AT$105,天数对应非R武将!$BZ56)</f>
        <v>3</v>
      </c>
      <c r="AU56" s="15">
        <f>求节点(非R武将!$C$6:$C$105,非R武将!AU$6:AU$105,天数对应非R武将!$BZ56)</f>
        <v>6</v>
      </c>
      <c r="AV56" s="15">
        <f>求节点(非R武将!$C$6:$C$105,非R武将!AV$6:AV$105,天数对应非R武将!$BZ56)</f>
        <v>3.0482551277677299</v>
      </c>
      <c r="AW56" s="15">
        <f>求节点(非R武将!$C$6:$C$105,非R武将!AW$6:AW$105,天数对应非R武将!$BZ56)</f>
        <v>0.30463944388793202</v>
      </c>
      <c r="AX56" s="15">
        <f>求节点(非R武将!$C$6:$C$105,非R武将!AX$6:AX$105,天数对应非R武将!$BZ56)</f>
        <v>0</v>
      </c>
      <c r="AY56" s="15">
        <f>求节点(非R武将!$C$6:$C$105,非R武将!AY$6:AY$105,天数对应非R武将!$BZ56)</f>
        <v>15</v>
      </c>
      <c r="AZ56" s="15">
        <f>求节点(非R武将!$C$6:$C$105,非R武将!AZ$6:AZ$105,天数对应非R武将!$BZ56)</f>
        <v>40</v>
      </c>
      <c r="BA56" s="15">
        <f>求节点(非R武将!$C$6:$C$105,非R武将!BA$6:BA$105,天数对应非R武将!$BZ56)</f>
        <v>43</v>
      </c>
      <c r="BB56" s="15">
        <f>求节点(非R武将!$C$6:$C$105,非R武将!BB$6:BB$105,天数对应非R武将!$BZ56)</f>
        <v>50</v>
      </c>
      <c r="BC56" s="15">
        <f>求节点(非R武将!$C$6:$C$105,非R武将!BC$6:BC$105,天数对应非R武将!$BZ56)</f>
        <v>0</v>
      </c>
      <c r="BD56" s="15">
        <f>求节点(非R武将!$C$6:$C$105,非R武将!BD$6:BD$105,天数对应非R武将!$BZ56)</f>
        <v>2.2801698877729857</v>
      </c>
      <c r="BE56" s="15">
        <f>求节点(非R武将!$C$6:$C$105,非R武将!BE$6:BE$105,天数对应非R武将!$BZ56)</f>
        <v>2.2801698877729857</v>
      </c>
      <c r="BF56" s="15">
        <f>求节点(非R武将!$C$6:$C$105,非R武将!BF$6:BF$105,天数对应非R武将!$BZ56)</f>
        <v>2.2801698877729857</v>
      </c>
      <c r="BG56" s="15">
        <f>求节点(非R武将!$C$6:$C$105,非R武将!BG$6:BG$105,天数对应非R武将!$BZ56)</f>
        <v>2.2801698877729857</v>
      </c>
      <c r="BH56" s="15">
        <f>求节点(非R武将!$C$6:$C$105,非R武将!BH$6:BH$105,天数对应非R武将!$BZ56)</f>
        <v>10</v>
      </c>
      <c r="BI56" s="15">
        <f>求节点(非R武将!$C$6:$C$105,非R武将!BI$6:BI$105,天数对应非R武将!$BZ56)</f>
        <v>10</v>
      </c>
      <c r="BJ56" s="15">
        <f>求节点(非R武将!$C$6:$C$105,非R武将!BJ$6:BJ$105,天数对应非R武将!$BZ56)</f>
        <v>57.004247194324648</v>
      </c>
      <c r="BK56" s="15">
        <f>求节点(非R武将!$C$6:$C$105,非R武将!BK$6:BK$105,天数对应非R武将!$BZ56)</f>
        <v>57.004247194324648</v>
      </c>
      <c r="BL56" s="15">
        <f>求节点(非R武将!$C$6:$C$105,非R武将!BL$6:BL$105,天数对应非R武将!$BZ56)</f>
        <v>57.004247194324648</v>
      </c>
      <c r="BM56" s="15">
        <f>求节点(非R武将!$C$6:$C$105,非R武将!BM$6:BM$105,天数对应非R武将!$BZ56)</f>
        <v>0</v>
      </c>
      <c r="BN56" s="15">
        <f>求节点(非R武将!$C$6:$C$105,非R武将!BN$6:BN$105,天数对应非R武将!$BZ56)</f>
        <v>0</v>
      </c>
      <c r="BO56" s="15">
        <f>求节点(非R武将!$C$6:$C$105,非R武将!BO$6:BO$105,天数对应非R武将!$BZ56)</f>
        <v>2</v>
      </c>
      <c r="BP56" s="15">
        <f>求节点(非R武将!$C$6:$C$105,非R武将!BP$6:BP$105,天数对应非R武将!$BZ56)</f>
        <v>1.5995489871838657</v>
      </c>
      <c r="BQ56" s="15">
        <f>求节点(非R武将!$C$6:$C$105,非R武将!BQ$6:BQ$105,天数对应非R武将!$BZ56)</f>
        <v>2</v>
      </c>
      <c r="BR56" s="15">
        <f>求节点(非R武将!$C$6:$C$105,非R武将!BR$6:BR$105,天数对应非R武将!$BZ56)</f>
        <v>0</v>
      </c>
      <c r="BS56" s="15">
        <f>求节点(非R武将!$C$6:$C$105,非R武将!BS$6:BS$105,天数对应非R武将!$BZ56)</f>
        <v>0</v>
      </c>
      <c r="BT56" s="15">
        <f>求节点(非R武将!$C$6:$C$105,非R武将!BT$6:BT$105,天数对应非R武将!$BZ56)</f>
        <v>4</v>
      </c>
      <c r="BU56" s="15">
        <f>求节点(非R武将!$C$6:$C$105,非R武将!BU$6:BU$105,天数对应非R武将!$BZ56)</f>
        <v>10</v>
      </c>
      <c r="BV56" s="15">
        <f>求节点(非R武将!$C$6:$C$105,非R武将!BV$6:BV$105,天数对应非R武将!$BZ56)</f>
        <v>80</v>
      </c>
      <c r="BY56" s="15">
        <v>51</v>
      </c>
      <c r="BZ56" s="15">
        <v>57.004247194324648</v>
      </c>
      <c r="CA56" s="15">
        <v>59.603180461202712</v>
      </c>
      <c r="CB56" s="15">
        <v>63.247214609787548</v>
      </c>
      <c r="CC56" s="15">
        <v>68.238780484338022</v>
      </c>
      <c r="CD56" s="15">
        <v>77.928795156006515</v>
      </c>
    </row>
    <row r="57" spans="3:82" x14ac:dyDescent="0.15">
      <c r="C57" s="15">
        <v>52</v>
      </c>
      <c r="E57" s="15">
        <f>求节点(非R武将!$C$6:$C$105,非R武将!E$6:E$105,天数对应非R武将!$BZ57)</f>
        <v>0</v>
      </c>
      <c r="F57" s="15">
        <f>求节点(非R武将!$C$6:$C$105,非R武将!F$6:F$105,天数对应非R武将!$BZ57)</f>
        <v>0</v>
      </c>
      <c r="G57" s="15">
        <f>求节点(非R武将!$C$6:$C$105,非R武将!G$6:G$105,天数对应非R武将!$BZ57)</f>
        <v>0</v>
      </c>
      <c r="H57" s="15">
        <f>求节点(非R武将!$C$6:$C$105,非R武将!H$6:H$105,天数对应非R武将!$BZ57)</f>
        <v>4.353700754465355</v>
      </c>
      <c r="I57" s="15">
        <f>求节点(非R武将!$C$6:$C$105,非R武将!I$6:I$105,天数对应非R武将!$BZ57)</f>
        <v>1.646299245534645</v>
      </c>
      <c r="J57" s="15">
        <f>求节点(非R武将!$C$6:$C$105,非R武将!J$6:J$105,天数对应非R武将!$BZ57)</f>
        <v>0</v>
      </c>
      <c r="K57" s="15">
        <f>求节点(非R武将!$C$6:$C$105,非R武将!K$6:K$105,天数对应非R武将!$BZ57)</f>
        <v>0</v>
      </c>
      <c r="L57" s="15">
        <f>求节点(非R武将!$C$6:$C$105,非R武将!L$6:L$105,天数对应非R武将!$BZ57)</f>
        <v>0</v>
      </c>
      <c r="M57" s="15">
        <f>求节点(非R武将!$C$6:$C$105,非R武将!M$6:M$105,天数对应非R武将!$BZ57)</f>
        <v>3.0796585667523981</v>
      </c>
      <c r="N57" s="15">
        <f>求节点(非R武将!$C$6:$C$105,非R武将!N$6:N$105,天数对应非R武将!$BZ57)</f>
        <v>0.32839392101997483</v>
      </c>
      <c r="O57" s="15">
        <f>求节点(非R武将!$C$6:$C$105,非R武将!O$6:O$105,天数对应非R武将!$BZ57)</f>
        <v>0</v>
      </c>
      <c r="P57" s="15">
        <f>求节点(非R武将!$C$6:$C$105,非R武将!P$6:P$105,天数对应非R武将!$BZ57)</f>
        <v>6</v>
      </c>
      <c r="Q57" s="15">
        <f>求节点(非R武将!$C$6:$C$105,非R武将!Q$6:Q$105,天数对应非R武将!$BZ57)</f>
        <v>10</v>
      </c>
      <c r="R57" s="15">
        <f>求节点(非R武将!$C$6:$C$105,非R武将!R$6:R$105,天数对应非R武将!$BZ57)</f>
        <v>43</v>
      </c>
      <c r="S57" s="15">
        <f>求节点(非R武将!$C$6:$C$105,非R武将!S$6:S$105,天数对应非R武将!$BZ57)</f>
        <v>50</v>
      </c>
      <c r="T57" s="15">
        <f>求节点(非R武将!$C$6:$C$105,非R武将!T$6:T$105,天数对应非R武将!$BZ57)</f>
        <v>0</v>
      </c>
      <c r="U57" s="15">
        <f>求节点(非R武将!$C$6:$C$105,非R武将!U$6:U$105,天数对应非R武将!$BZ57)</f>
        <v>0</v>
      </c>
      <c r="V57" s="15">
        <f>求节点(非R武将!$C$6:$C$105,非R武将!V$6:V$105,天数对应非R武将!$BZ57)</f>
        <v>2.2908906365170147</v>
      </c>
      <c r="W57" s="15">
        <f>求节点(非R武将!$C$6:$C$105,非R武将!W$6:W$105,天数对应非R武将!$BZ57)</f>
        <v>2.2908906365170147</v>
      </c>
      <c r="X57" s="15">
        <f>求节点(非R武将!$C$6:$C$105,非R武将!X$6:X$105,天数对应非R武将!$BZ57)</f>
        <v>2.2908906365170147</v>
      </c>
      <c r="Y57" s="15">
        <f>求节点(非R武将!$C$6:$C$105,非R武将!Y$6:Y$105,天数对应非R武将!$BZ57)</f>
        <v>0</v>
      </c>
      <c r="Z57" s="15">
        <f>求节点(非R武将!$C$6:$C$105,非R武将!Z$6:Z$105,天数对应非R武将!$BZ57)</f>
        <v>0</v>
      </c>
      <c r="AA57" s="15">
        <f>求节点(非R武将!$C$6:$C$105,非R武将!AA$6:AA$105,天数对应非R武将!$BZ57)</f>
        <v>60</v>
      </c>
      <c r="AB57" s="15">
        <f>求节点(非R武将!$C$6:$C$105,非R武将!AB$6:AB$105,天数对应非R武将!$BZ57)</f>
        <v>80</v>
      </c>
      <c r="AC57" s="15">
        <f>求节点(非R武将!$C$6:$C$105,非R武将!AC$6:AC$105,天数对应非R武将!$BZ57)</f>
        <v>80</v>
      </c>
      <c r="AD57" s="15">
        <f>求节点(非R武将!$C$6:$C$105,非R武将!AD$6:AD$105,天数对应非R武将!$BZ57)</f>
        <v>0</v>
      </c>
      <c r="AE57" s="15">
        <f>求节点(非R武将!$C$6:$C$105,非R武将!AE$6:AE$105,天数对应非R武将!$BZ57)</f>
        <v>0</v>
      </c>
      <c r="AF57" s="15">
        <f>求节点(非R武将!$C$6:$C$105,非R武将!AF$6:AF$105,天数对应非R武将!$BZ57)</f>
        <v>0</v>
      </c>
      <c r="AG57" s="15">
        <f>求节点(非R武将!$C$6:$C$105,非R武将!AG$6:AG$105,天数对应非R武将!$BZ57)</f>
        <v>2</v>
      </c>
      <c r="AH57" s="15">
        <f>求节点(非R武将!$C$6:$C$105,非R武将!AH$6:AH$105,天数对应非R武将!$BZ57)</f>
        <v>2</v>
      </c>
      <c r="AI57" s="15">
        <f>求节点(非R武将!$C$6:$C$105,非R武将!AI$6:AI$105,天数对应非R武将!$BZ57)</f>
        <v>0</v>
      </c>
      <c r="AJ57" s="15">
        <f>求节点(非R武将!$C$6:$C$105,非R武将!AJ$6:AJ$105,天数对应非R武将!$BZ57)</f>
        <v>0</v>
      </c>
      <c r="AK57" s="15">
        <f>求节点(非R武将!$C$6:$C$105,非R武将!AK$6:AK$105,天数对应非R武将!$BZ57)</f>
        <v>0</v>
      </c>
      <c r="AL57" s="15">
        <f>求节点(非R武将!$C$6:$C$105,非R武将!AL$6:AL$105,天数对应非R武将!$BZ57)</f>
        <v>30</v>
      </c>
      <c r="AM57" s="15">
        <f>求节点(非R武将!$C$6:$C$105,非R武将!AM$6:AM$105,天数对应非R武将!$BZ57)</f>
        <v>80</v>
      </c>
      <c r="AN57" s="15">
        <f>求节点(非R武将!$C$6:$C$105,非R武将!AN$6:AN$105,天数对应非R武将!$BZ57)</f>
        <v>0</v>
      </c>
      <c r="AO57" s="15">
        <f>求节点(非R武将!$C$6:$C$105,非R武将!AO$6:AO$105,天数对应非R武将!$BZ57)</f>
        <v>6</v>
      </c>
      <c r="AP57" s="15">
        <f>求节点(非R武将!$C$6:$C$105,非R武将!AP$6:AP$105,天数对应非R武将!$BZ57)</f>
        <v>11.938897736603934</v>
      </c>
      <c r="AQ57" s="15">
        <f>求节点(非R武将!$C$6:$C$105,非R武将!AQ$6:AQ$105,天数对应非R武将!$BZ57)</f>
        <v>0.64629924553464502</v>
      </c>
      <c r="AR57" s="15">
        <f>求节点(非R武将!$C$6:$C$105,非R武将!AR$6:AR$105,天数对应非R武将!$BZ57)</f>
        <v>0</v>
      </c>
      <c r="AS57" s="15">
        <f>求节点(非R武将!$C$6:$C$105,非R武将!AS$6:AS$105,天数对应非R武将!$BZ57)</f>
        <v>0</v>
      </c>
      <c r="AT57" s="15">
        <f>求节点(非R武将!$C$6:$C$105,非R武将!AT$6:AT$105,天数对应非R武将!$BZ57)</f>
        <v>3</v>
      </c>
      <c r="AU57" s="15">
        <f>求节点(非R武将!$C$6:$C$105,非R武将!AU$6:AU$105,天数对应非R武将!$BZ57)</f>
        <v>6</v>
      </c>
      <c r="AV57" s="15">
        <f>求节点(非R武将!$C$6:$C$105,非R武将!AV$6:AV$105,天数对应非R武将!$BZ57)</f>
        <v>3.0796585667523981</v>
      </c>
      <c r="AW57" s="15">
        <f>求节点(非R武将!$C$6:$C$105,非R武将!AW$6:AW$105,天数对应非R武将!$BZ57)</f>
        <v>0.32839392101997483</v>
      </c>
      <c r="AX57" s="15">
        <f>求节点(非R武将!$C$6:$C$105,非R武将!AX$6:AX$105,天数对应非R武将!$BZ57)</f>
        <v>0</v>
      </c>
      <c r="AY57" s="15">
        <f>求节点(非R武将!$C$6:$C$105,非R武将!AY$6:AY$105,天数对应非R武将!$BZ57)</f>
        <v>15</v>
      </c>
      <c r="AZ57" s="15">
        <f>求节点(非R武将!$C$6:$C$105,非R武将!AZ$6:AZ$105,天数对应非R武将!$BZ57)</f>
        <v>40</v>
      </c>
      <c r="BA57" s="15">
        <f>求节点(非R武将!$C$6:$C$105,非R武将!BA$6:BA$105,天数对应非R武将!$BZ57)</f>
        <v>43</v>
      </c>
      <c r="BB57" s="15">
        <f>求节点(非R武将!$C$6:$C$105,非R武将!BB$6:BB$105,天数对应非R武将!$BZ57)</f>
        <v>50</v>
      </c>
      <c r="BC57" s="15">
        <f>求节点(非R武将!$C$6:$C$105,非R武将!BC$6:BC$105,天数对应非R武将!$BZ57)</f>
        <v>0</v>
      </c>
      <c r="BD57" s="15">
        <f>求节点(非R武将!$C$6:$C$105,非R武将!BD$6:BD$105,天数对应非R武将!$BZ57)</f>
        <v>2.2908906365170147</v>
      </c>
      <c r="BE57" s="15">
        <f>求节点(非R武将!$C$6:$C$105,非R武将!BE$6:BE$105,天数对应非R武将!$BZ57)</f>
        <v>2.2908906365170147</v>
      </c>
      <c r="BF57" s="15">
        <f>求节点(非R武将!$C$6:$C$105,非R武将!BF$6:BF$105,天数对应非R武将!$BZ57)</f>
        <v>2.2908906365170147</v>
      </c>
      <c r="BG57" s="15">
        <f>求节点(非R武将!$C$6:$C$105,非R武将!BG$6:BG$105,天数对应非R武将!$BZ57)</f>
        <v>2.2908906365170147</v>
      </c>
      <c r="BH57" s="15">
        <f>求节点(非R武将!$C$6:$C$105,非R武将!BH$6:BH$105,天数对应非R武将!$BZ57)</f>
        <v>10</v>
      </c>
      <c r="BI57" s="15">
        <f>求节点(非R武将!$C$6:$C$105,非R武将!BI$6:BI$105,天数对应非R武将!$BZ57)</f>
        <v>10</v>
      </c>
      <c r="BJ57" s="15">
        <f>求节点(非R武将!$C$6:$C$105,非R武将!BJ$6:BJ$105,天数对应非R武将!$BZ57)</f>
        <v>57.27226591292537</v>
      </c>
      <c r="BK57" s="15">
        <f>求节点(非R武将!$C$6:$C$105,非R武将!BK$6:BK$105,天数对应非R武将!$BZ57)</f>
        <v>57.27226591292537</v>
      </c>
      <c r="BL57" s="15">
        <f>求节点(非R武将!$C$6:$C$105,非R武将!BL$6:BL$105,天数对应非R武将!$BZ57)</f>
        <v>57.27226591292537</v>
      </c>
      <c r="BM57" s="15">
        <f>求节点(非R武将!$C$6:$C$105,非R武将!BM$6:BM$105,天数对应非R武将!$BZ57)</f>
        <v>0</v>
      </c>
      <c r="BN57" s="15">
        <f>求节点(非R武将!$C$6:$C$105,非R武将!BN$6:BN$105,天数对应非R武将!$BZ57)</f>
        <v>0</v>
      </c>
      <c r="BO57" s="15">
        <f>求节点(非R武将!$C$6:$C$105,非R武将!BO$6:BO$105,天数对应非R武将!$BZ57)</f>
        <v>2</v>
      </c>
      <c r="BP57" s="15">
        <f>求节点(非R武将!$C$6:$C$105,非R武将!BP$6:BP$105,天数对应非R武将!$BZ57)</f>
        <v>1.646299245534645</v>
      </c>
      <c r="BQ57" s="15">
        <f>求节点(非R武将!$C$6:$C$105,非R武将!BQ$6:BQ$105,天数对应非R武将!$BZ57)</f>
        <v>2</v>
      </c>
      <c r="BR57" s="15">
        <f>求节点(非R武将!$C$6:$C$105,非R武将!BR$6:BR$105,天数对应非R武将!$BZ57)</f>
        <v>0</v>
      </c>
      <c r="BS57" s="15">
        <f>求节点(非R武将!$C$6:$C$105,非R武将!BS$6:BS$105,天数对应非R武将!$BZ57)</f>
        <v>0</v>
      </c>
      <c r="BT57" s="15">
        <f>求节点(非R武将!$C$6:$C$105,非R武将!BT$6:BT$105,天数对应非R武将!$BZ57)</f>
        <v>4</v>
      </c>
      <c r="BU57" s="15">
        <f>求节点(非R武将!$C$6:$C$105,非R武将!BU$6:BU$105,天数对应非R武将!$BZ57)</f>
        <v>10</v>
      </c>
      <c r="BV57" s="15">
        <f>求节点(非R武将!$C$6:$C$105,非R武将!BV$6:BV$105,天数对应非R武将!$BZ57)</f>
        <v>80</v>
      </c>
      <c r="BY57" s="15">
        <v>52</v>
      </c>
      <c r="BZ57" s="15">
        <v>57.27226591292537</v>
      </c>
      <c r="CA57" s="15">
        <v>59.869216622906443</v>
      </c>
      <c r="CB57" s="15">
        <v>63.479446180055987</v>
      </c>
      <c r="CC57" s="15">
        <v>68.49838631424187</v>
      </c>
      <c r="CD57" s="15">
        <v>78.253120382829735</v>
      </c>
    </row>
    <row r="58" spans="3:82" x14ac:dyDescent="0.15">
      <c r="C58" s="15">
        <v>53</v>
      </c>
      <c r="E58" s="15">
        <f>求节点(非R武将!$C$6:$C$105,非R武将!E$6:E$105,天数对应非R武将!$BZ58)</f>
        <v>0</v>
      </c>
      <c r="F58" s="15">
        <f>求节点(非R武将!$C$6:$C$105,非R武将!F$6:F$105,天数对应非R武将!$BZ58)</f>
        <v>0</v>
      </c>
      <c r="G58" s="15">
        <f>求节点(非R武将!$C$6:$C$105,非R武将!G$6:G$105,天数对应非R武将!$BZ58)</f>
        <v>0</v>
      </c>
      <c r="H58" s="15">
        <f>求节点(非R武将!$C$6:$C$105,非R武将!H$6:H$105,天数对应非R武将!$BZ58)</f>
        <v>4.3069504961145739</v>
      </c>
      <c r="I58" s="15">
        <f>求节点(非R武将!$C$6:$C$105,非R武将!I$6:I$105,天数对应非R武将!$BZ58)</f>
        <v>1.6930495038854256</v>
      </c>
      <c r="J58" s="15">
        <f>求节点(非R武将!$C$6:$C$105,非R武将!J$6:J$105,天数对应非R武将!$BZ58)</f>
        <v>0</v>
      </c>
      <c r="K58" s="15">
        <f>求节点(非R武将!$C$6:$C$105,非R武将!K$6:K$105,天数对应非R武将!$BZ58)</f>
        <v>0</v>
      </c>
      <c r="L58" s="15">
        <f>求节点(非R武将!$C$6:$C$105,非R武将!L$6:L$105,天数对应非R武将!$BZ58)</f>
        <v>0</v>
      </c>
      <c r="M58" s="15">
        <f>求节点(非R武将!$C$6:$C$105,非R武将!M$6:M$105,天数对应非R武将!$BZ58)</f>
        <v>3.1110620057370668</v>
      </c>
      <c r="N58" s="15">
        <f>求节点(非R武将!$C$6:$C$105,非R武将!N$6:N$105,天数对应非R武将!$BZ58)</f>
        <v>0.3521483981520182</v>
      </c>
      <c r="O58" s="15">
        <f>求节点(非R武将!$C$6:$C$105,非R武将!O$6:O$105,天数对应非R武将!$BZ58)</f>
        <v>0</v>
      </c>
      <c r="P58" s="15">
        <f>求节点(非R武将!$C$6:$C$105,非R武将!P$6:P$105,天数对应非R武将!$BZ58)</f>
        <v>6</v>
      </c>
      <c r="Q58" s="15">
        <f>求节点(非R武将!$C$6:$C$105,非R武将!Q$6:Q$105,天数对应非R武将!$BZ58)</f>
        <v>10</v>
      </c>
      <c r="R58" s="15">
        <f>求节点(非R武将!$C$6:$C$105,非R武将!R$6:R$105,天数对应非R武将!$BZ58)</f>
        <v>43</v>
      </c>
      <c r="S58" s="15">
        <f>求节点(非R武将!$C$6:$C$105,非R武将!S$6:S$105,天数对应非R武将!$BZ58)</f>
        <v>50</v>
      </c>
      <c r="T58" s="15">
        <f>求节点(非R武将!$C$6:$C$105,非R武将!T$6:T$105,天数对应非R武将!$BZ58)</f>
        <v>0</v>
      </c>
      <c r="U58" s="15">
        <f>求节点(非R武将!$C$6:$C$105,非R武将!U$6:U$105,天数对应非R武将!$BZ58)</f>
        <v>0</v>
      </c>
      <c r="V58" s="15">
        <f>求节点(非R武将!$C$6:$C$105,非R武将!V$6:V$105,天数对应非R武将!$BZ58)</f>
        <v>2.3016113852610438</v>
      </c>
      <c r="W58" s="15">
        <f>求节点(非R武将!$C$6:$C$105,非R武将!W$6:W$105,天数对应非R武将!$BZ58)</f>
        <v>2.3016113852610438</v>
      </c>
      <c r="X58" s="15">
        <f>求节点(非R武将!$C$6:$C$105,非R武将!X$6:X$105,天数对应非R武将!$BZ58)</f>
        <v>2.3016113852610438</v>
      </c>
      <c r="Y58" s="15">
        <f>求节点(非R武将!$C$6:$C$105,非R武将!Y$6:Y$105,天数对应非R武将!$BZ58)</f>
        <v>0</v>
      </c>
      <c r="Z58" s="15">
        <f>求节点(非R武将!$C$6:$C$105,非R武将!Z$6:Z$105,天数对应非R武将!$BZ58)</f>
        <v>0</v>
      </c>
      <c r="AA58" s="15">
        <f>求节点(非R武将!$C$6:$C$105,非R武将!AA$6:AA$105,天数对应非R武将!$BZ58)</f>
        <v>60</v>
      </c>
      <c r="AB58" s="15">
        <f>求节点(非R武将!$C$6:$C$105,非R武将!AB$6:AB$105,天数对应非R武将!$BZ58)</f>
        <v>80</v>
      </c>
      <c r="AC58" s="15">
        <f>求节点(非R武将!$C$6:$C$105,非R武将!AC$6:AC$105,天数对应非R武将!$BZ58)</f>
        <v>80</v>
      </c>
      <c r="AD58" s="15">
        <f>求节点(非R武将!$C$6:$C$105,非R武将!AD$6:AD$105,天数对应非R武将!$BZ58)</f>
        <v>0</v>
      </c>
      <c r="AE58" s="15">
        <f>求节点(非R武将!$C$6:$C$105,非R武将!AE$6:AE$105,天数对应非R武将!$BZ58)</f>
        <v>0</v>
      </c>
      <c r="AF58" s="15">
        <f>求节点(非R武将!$C$6:$C$105,非R武将!AF$6:AF$105,天数对应非R武将!$BZ58)</f>
        <v>0</v>
      </c>
      <c r="AG58" s="15">
        <f>求节点(非R武将!$C$6:$C$105,非R武将!AG$6:AG$105,天数对应非R武将!$BZ58)</f>
        <v>2</v>
      </c>
      <c r="AH58" s="15">
        <f>求节点(非R武将!$C$6:$C$105,非R武将!AH$6:AH$105,天数对应非R武将!$BZ58)</f>
        <v>2</v>
      </c>
      <c r="AI58" s="15">
        <f>求节点(非R武将!$C$6:$C$105,非R武将!AI$6:AI$105,天数对应非R武将!$BZ58)</f>
        <v>0</v>
      </c>
      <c r="AJ58" s="15">
        <f>求节点(非R武将!$C$6:$C$105,非R武将!AJ$6:AJ$105,天数对应非R武将!$BZ58)</f>
        <v>0</v>
      </c>
      <c r="AK58" s="15">
        <f>求节点(非R武将!$C$6:$C$105,非R武将!AK$6:AK$105,天数对应非R武将!$BZ58)</f>
        <v>0</v>
      </c>
      <c r="AL58" s="15">
        <f>求节点(非R武将!$C$6:$C$105,非R武将!AL$6:AL$105,天数对应非R武将!$BZ58)</f>
        <v>30</v>
      </c>
      <c r="AM58" s="15">
        <f>求节点(非R武将!$C$6:$C$105,非R武将!AM$6:AM$105,天数对应非R武将!$BZ58)</f>
        <v>80</v>
      </c>
      <c r="AN58" s="15">
        <f>求节点(非R武将!$C$6:$C$105,非R武将!AN$6:AN$105,天数对应非R武将!$BZ58)</f>
        <v>0</v>
      </c>
      <c r="AO58" s="15">
        <f>求节点(非R武将!$C$6:$C$105,非R武将!AO$6:AO$105,天数对应非R武将!$BZ58)</f>
        <v>6</v>
      </c>
      <c r="AP58" s="15">
        <f>求节点(非R武将!$C$6:$C$105,非R武将!AP$6:AP$105,天数对应非R武将!$BZ58)</f>
        <v>12.079148511656276</v>
      </c>
      <c r="AQ58" s="15">
        <f>求节点(非R武将!$C$6:$C$105,非R武将!AQ$6:AQ$105,天数对应非R武将!$BZ58)</f>
        <v>0.69304950388542552</v>
      </c>
      <c r="AR58" s="15">
        <f>求节点(非R武将!$C$6:$C$105,非R武将!AR$6:AR$105,天数对应非R武将!$BZ58)</f>
        <v>0</v>
      </c>
      <c r="AS58" s="15">
        <f>求节点(非R武将!$C$6:$C$105,非R武将!AS$6:AS$105,天数对应非R武将!$BZ58)</f>
        <v>0</v>
      </c>
      <c r="AT58" s="15">
        <f>求节点(非R武将!$C$6:$C$105,非R武将!AT$6:AT$105,天数对应非R武将!$BZ58)</f>
        <v>3</v>
      </c>
      <c r="AU58" s="15">
        <f>求节点(非R武将!$C$6:$C$105,非R武将!AU$6:AU$105,天数对应非R武将!$BZ58)</f>
        <v>6</v>
      </c>
      <c r="AV58" s="15">
        <f>求节点(非R武将!$C$6:$C$105,非R武将!AV$6:AV$105,天数对应非R武将!$BZ58)</f>
        <v>3.1110620057370668</v>
      </c>
      <c r="AW58" s="15">
        <f>求节点(非R武将!$C$6:$C$105,非R武将!AW$6:AW$105,天数对应非R武将!$BZ58)</f>
        <v>0.3521483981520182</v>
      </c>
      <c r="AX58" s="15">
        <f>求节点(非R武将!$C$6:$C$105,非R武将!AX$6:AX$105,天数对应非R武将!$BZ58)</f>
        <v>0</v>
      </c>
      <c r="AY58" s="15">
        <f>求节点(非R武将!$C$6:$C$105,非R武将!AY$6:AY$105,天数对应非R武将!$BZ58)</f>
        <v>15</v>
      </c>
      <c r="AZ58" s="15">
        <f>求节点(非R武将!$C$6:$C$105,非R武将!AZ$6:AZ$105,天数对应非R武将!$BZ58)</f>
        <v>40</v>
      </c>
      <c r="BA58" s="15">
        <f>求节点(非R武将!$C$6:$C$105,非R武将!BA$6:BA$105,天数对应非R武将!$BZ58)</f>
        <v>43</v>
      </c>
      <c r="BB58" s="15">
        <f>求节点(非R武将!$C$6:$C$105,非R武将!BB$6:BB$105,天数对应非R武将!$BZ58)</f>
        <v>50</v>
      </c>
      <c r="BC58" s="15">
        <f>求节点(非R武将!$C$6:$C$105,非R武将!BC$6:BC$105,天数对应非R武将!$BZ58)</f>
        <v>0</v>
      </c>
      <c r="BD58" s="15">
        <f>求节点(非R武将!$C$6:$C$105,非R武将!BD$6:BD$105,天数对应非R武将!$BZ58)</f>
        <v>2.3016113852610438</v>
      </c>
      <c r="BE58" s="15">
        <f>求节点(非R武将!$C$6:$C$105,非R武将!BE$6:BE$105,天数对应非R武将!$BZ58)</f>
        <v>2.3016113852610438</v>
      </c>
      <c r="BF58" s="15">
        <f>求节点(非R武将!$C$6:$C$105,非R武将!BF$6:BF$105,天数对应非R武将!$BZ58)</f>
        <v>2.3016113852610438</v>
      </c>
      <c r="BG58" s="15">
        <f>求节点(非R武将!$C$6:$C$105,非R武将!BG$6:BG$105,天数对应非R武将!$BZ58)</f>
        <v>2.3016113852610438</v>
      </c>
      <c r="BH58" s="15">
        <f>求节点(非R武将!$C$6:$C$105,非R武将!BH$6:BH$105,天数对应非R武将!$BZ58)</f>
        <v>10</v>
      </c>
      <c r="BI58" s="15">
        <f>求节点(非R武将!$C$6:$C$105,非R武将!BI$6:BI$105,天数对应非R武将!$BZ58)</f>
        <v>10</v>
      </c>
      <c r="BJ58" s="15">
        <f>求节点(非R武将!$C$6:$C$105,非R武将!BJ$6:BJ$105,天数对应非R武将!$BZ58)</f>
        <v>57.540284631526099</v>
      </c>
      <c r="BK58" s="15">
        <f>求节点(非R武将!$C$6:$C$105,非R武将!BK$6:BK$105,天数对应非R武将!$BZ58)</f>
        <v>57.540284631526099</v>
      </c>
      <c r="BL58" s="15">
        <f>求节点(非R武将!$C$6:$C$105,非R武将!BL$6:BL$105,天数对应非R武将!$BZ58)</f>
        <v>57.540284631526099</v>
      </c>
      <c r="BM58" s="15">
        <f>求节点(非R武将!$C$6:$C$105,非R武将!BM$6:BM$105,天数对应非R武将!$BZ58)</f>
        <v>0</v>
      </c>
      <c r="BN58" s="15">
        <f>求节点(非R武将!$C$6:$C$105,非R武将!BN$6:BN$105,天数对应非R武将!$BZ58)</f>
        <v>0</v>
      </c>
      <c r="BO58" s="15">
        <f>求节点(非R武将!$C$6:$C$105,非R武将!BO$6:BO$105,天数对应非R武将!$BZ58)</f>
        <v>2</v>
      </c>
      <c r="BP58" s="15">
        <f>求节点(非R武将!$C$6:$C$105,非R武将!BP$6:BP$105,天数对应非R武将!$BZ58)</f>
        <v>1.6930495038854256</v>
      </c>
      <c r="BQ58" s="15">
        <f>求节点(非R武将!$C$6:$C$105,非R武将!BQ$6:BQ$105,天数对应非R武将!$BZ58)</f>
        <v>2</v>
      </c>
      <c r="BR58" s="15">
        <f>求节点(非R武将!$C$6:$C$105,非R武将!BR$6:BR$105,天数对应非R武将!$BZ58)</f>
        <v>0</v>
      </c>
      <c r="BS58" s="15">
        <f>求节点(非R武将!$C$6:$C$105,非R武将!BS$6:BS$105,天数对应非R武将!$BZ58)</f>
        <v>0</v>
      </c>
      <c r="BT58" s="15">
        <f>求节点(非R武将!$C$6:$C$105,非R武将!BT$6:BT$105,天数对应非R武将!$BZ58)</f>
        <v>4</v>
      </c>
      <c r="BU58" s="15">
        <f>求节点(非R武将!$C$6:$C$105,非R武将!BU$6:BU$105,天数对应非R武将!$BZ58)</f>
        <v>10</v>
      </c>
      <c r="BV58" s="15">
        <f>求节点(非R武将!$C$6:$C$105,非R武将!BV$6:BV$105,天数对应非R武将!$BZ58)</f>
        <v>80</v>
      </c>
      <c r="BY58" s="15">
        <v>53</v>
      </c>
      <c r="BZ58" s="15">
        <v>57.540284631526099</v>
      </c>
      <c r="CA58" s="15">
        <v>60.128084589814819</v>
      </c>
      <c r="CB58" s="15">
        <v>63.711677750324426</v>
      </c>
      <c r="CC58" s="15">
        <v>68.757992144145717</v>
      </c>
      <c r="CD58" s="15">
        <v>78.580865774939781</v>
      </c>
    </row>
    <row r="59" spans="3:82" x14ac:dyDescent="0.15">
      <c r="C59" s="15">
        <v>54</v>
      </c>
      <c r="E59" s="15">
        <f>求节点(非R武将!$C$6:$C$105,非R武将!E$6:E$105,天数对应非R武将!$BZ59)</f>
        <v>0</v>
      </c>
      <c r="F59" s="15">
        <f>求节点(非R武将!$C$6:$C$105,非R武将!F$6:F$105,天数对应非R武将!$BZ59)</f>
        <v>0</v>
      </c>
      <c r="G59" s="15">
        <f>求节点(非R武将!$C$6:$C$105,非R武将!G$6:G$105,天数对应非R武将!$BZ59)</f>
        <v>0</v>
      </c>
      <c r="H59" s="15">
        <f>求节点(非R武将!$C$6:$C$105,非R武将!H$6:H$105,天数对应非R武将!$BZ59)</f>
        <v>4.2602002377637946</v>
      </c>
      <c r="I59" s="15">
        <f>求节点(非R武将!$C$6:$C$105,非R武将!I$6:I$105,天数对应非R武将!$BZ59)</f>
        <v>1.7397997622362049</v>
      </c>
      <c r="J59" s="15">
        <f>求节点(非R武将!$C$6:$C$105,非R武将!J$6:J$105,天数对应非R武将!$BZ59)</f>
        <v>0</v>
      </c>
      <c r="K59" s="15">
        <f>求节点(非R武将!$C$6:$C$105,非R武将!K$6:K$105,天数对应非R武将!$BZ59)</f>
        <v>0</v>
      </c>
      <c r="L59" s="15">
        <f>求节点(非R武将!$C$6:$C$105,非R武将!L$6:L$105,天数对应非R武将!$BZ59)</f>
        <v>0</v>
      </c>
      <c r="M59" s="15">
        <f>求节点(非R武将!$C$6:$C$105,非R武将!M$6:M$105,天数对应非R武将!$BZ59)</f>
        <v>3.1424654447217351</v>
      </c>
      <c r="N59" s="15">
        <f>求节点(非R武将!$C$6:$C$105,非R武将!N$6:N$105,天数对应非R武将!$BZ59)</f>
        <v>0.37590287528406097</v>
      </c>
      <c r="O59" s="15">
        <f>求节点(非R武将!$C$6:$C$105,非R武将!O$6:O$105,天数对应非R武将!$BZ59)</f>
        <v>0</v>
      </c>
      <c r="P59" s="15">
        <f>求节点(非R武将!$C$6:$C$105,非R武将!P$6:P$105,天数对应非R武将!$BZ59)</f>
        <v>6</v>
      </c>
      <c r="Q59" s="15">
        <f>求节点(非R武将!$C$6:$C$105,非R武将!Q$6:Q$105,天数对应非R武将!$BZ59)</f>
        <v>10</v>
      </c>
      <c r="R59" s="15">
        <f>求节点(非R武将!$C$6:$C$105,非R武将!R$6:R$105,天数对应非R武将!$BZ59)</f>
        <v>43</v>
      </c>
      <c r="S59" s="15">
        <f>求节点(非R武将!$C$6:$C$105,非R武将!S$6:S$105,天数对应非R武将!$BZ59)</f>
        <v>50</v>
      </c>
      <c r="T59" s="15">
        <f>求节点(非R武将!$C$6:$C$105,非R武将!T$6:T$105,天数对应非R武将!$BZ59)</f>
        <v>0</v>
      </c>
      <c r="U59" s="15">
        <f>求节点(非R武将!$C$6:$C$105,非R武将!U$6:U$105,天数对应非R武将!$BZ59)</f>
        <v>0</v>
      </c>
      <c r="V59" s="15">
        <f>求节点(非R武将!$C$6:$C$105,非R武将!V$6:V$105,天数对应非R武将!$BZ59)</f>
        <v>2.3123321340050729</v>
      </c>
      <c r="W59" s="15">
        <f>求节点(非R武将!$C$6:$C$105,非R武将!W$6:W$105,天数对应非R武将!$BZ59)</f>
        <v>2.3123321340050724</v>
      </c>
      <c r="X59" s="15">
        <f>求节点(非R武将!$C$6:$C$105,非R武将!X$6:X$105,天数对应非R武将!$BZ59)</f>
        <v>2.3123321340050724</v>
      </c>
      <c r="Y59" s="15">
        <f>求节点(非R武将!$C$6:$C$105,非R武将!Y$6:Y$105,天数对应非R武将!$BZ59)</f>
        <v>0</v>
      </c>
      <c r="Z59" s="15">
        <f>求节点(非R武将!$C$6:$C$105,非R武将!Z$6:Z$105,天数对应非R武将!$BZ59)</f>
        <v>0</v>
      </c>
      <c r="AA59" s="15">
        <f>求节点(非R武将!$C$6:$C$105,非R武将!AA$6:AA$105,天数对应非R武将!$BZ59)</f>
        <v>60</v>
      </c>
      <c r="AB59" s="15">
        <f>求节点(非R武将!$C$6:$C$105,非R武将!AB$6:AB$105,天数对应非R武将!$BZ59)</f>
        <v>80</v>
      </c>
      <c r="AC59" s="15">
        <f>求节点(非R武将!$C$6:$C$105,非R武将!AC$6:AC$105,天数对应非R武将!$BZ59)</f>
        <v>80</v>
      </c>
      <c r="AD59" s="15">
        <f>求节点(非R武将!$C$6:$C$105,非R武将!AD$6:AD$105,天数对应非R武将!$BZ59)</f>
        <v>0</v>
      </c>
      <c r="AE59" s="15">
        <f>求节点(非R武将!$C$6:$C$105,非R武将!AE$6:AE$105,天数对应非R武将!$BZ59)</f>
        <v>0</v>
      </c>
      <c r="AF59" s="15">
        <f>求节点(非R武将!$C$6:$C$105,非R武将!AF$6:AF$105,天数对应非R武将!$BZ59)</f>
        <v>0</v>
      </c>
      <c r="AG59" s="15">
        <f>求节点(非R武将!$C$6:$C$105,非R武将!AG$6:AG$105,天数对应非R武将!$BZ59)</f>
        <v>2</v>
      </c>
      <c r="AH59" s="15">
        <f>求节点(非R武将!$C$6:$C$105,非R武将!AH$6:AH$105,天数对应非R武将!$BZ59)</f>
        <v>2</v>
      </c>
      <c r="AI59" s="15">
        <f>求节点(非R武将!$C$6:$C$105,非R武将!AI$6:AI$105,天数对应非R武将!$BZ59)</f>
        <v>0</v>
      </c>
      <c r="AJ59" s="15">
        <f>求节点(非R武将!$C$6:$C$105,非R武将!AJ$6:AJ$105,天数对应非R武将!$BZ59)</f>
        <v>0</v>
      </c>
      <c r="AK59" s="15">
        <f>求节点(非R武将!$C$6:$C$105,非R武将!AK$6:AK$105,天数对应非R武将!$BZ59)</f>
        <v>0</v>
      </c>
      <c r="AL59" s="15">
        <f>求节点(非R武将!$C$6:$C$105,非R武将!AL$6:AL$105,天数对应非R武将!$BZ59)</f>
        <v>30</v>
      </c>
      <c r="AM59" s="15">
        <f>求节点(非R武将!$C$6:$C$105,非R武将!AM$6:AM$105,天数对应非R武将!$BZ59)</f>
        <v>80</v>
      </c>
      <c r="AN59" s="15">
        <f>求节点(非R武将!$C$6:$C$105,非R武将!AN$6:AN$105,天数对应非R武将!$BZ59)</f>
        <v>0</v>
      </c>
      <c r="AO59" s="15">
        <f>求节点(非R武将!$C$6:$C$105,非R武将!AO$6:AO$105,天数对应非R武将!$BZ59)</f>
        <v>6</v>
      </c>
      <c r="AP59" s="15">
        <f>求节点(非R武将!$C$6:$C$105,非R武将!AP$6:AP$105,天数对应非R武将!$BZ59)</f>
        <v>12.219399286708613</v>
      </c>
      <c r="AQ59" s="15">
        <f>求节点(非R武将!$C$6:$C$105,非R武将!AQ$6:AQ$105,天数对应非R武将!$BZ59)</f>
        <v>0.73979976223620481</v>
      </c>
      <c r="AR59" s="15">
        <f>求节点(非R武将!$C$6:$C$105,非R武将!AR$6:AR$105,天数对应非R武将!$BZ59)</f>
        <v>0</v>
      </c>
      <c r="AS59" s="15">
        <f>求节点(非R武将!$C$6:$C$105,非R武将!AS$6:AS$105,天数对应非R武将!$BZ59)</f>
        <v>0</v>
      </c>
      <c r="AT59" s="15">
        <f>求节点(非R武将!$C$6:$C$105,非R武将!AT$6:AT$105,天数对应非R武将!$BZ59)</f>
        <v>3</v>
      </c>
      <c r="AU59" s="15">
        <f>求节点(非R武将!$C$6:$C$105,非R武将!AU$6:AU$105,天数对应非R武将!$BZ59)</f>
        <v>6</v>
      </c>
      <c r="AV59" s="15">
        <f>求节点(非R武将!$C$6:$C$105,非R武将!AV$6:AV$105,天数对应非R武将!$BZ59)</f>
        <v>3.1424654447217351</v>
      </c>
      <c r="AW59" s="15">
        <f>求节点(非R武将!$C$6:$C$105,非R武将!AW$6:AW$105,天数对应非R武将!$BZ59)</f>
        <v>0.37590287528406097</v>
      </c>
      <c r="AX59" s="15">
        <f>求节点(非R武将!$C$6:$C$105,非R武将!AX$6:AX$105,天数对应非R武将!$BZ59)</f>
        <v>0</v>
      </c>
      <c r="AY59" s="15">
        <f>求节点(非R武将!$C$6:$C$105,非R武将!AY$6:AY$105,天数对应非R武将!$BZ59)</f>
        <v>15</v>
      </c>
      <c r="AZ59" s="15">
        <f>求节点(非R武将!$C$6:$C$105,非R武将!AZ$6:AZ$105,天数对应非R武将!$BZ59)</f>
        <v>40</v>
      </c>
      <c r="BA59" s="15">
        <f>求节点(非R武将!$C$6:$C$105,非R武将!BA$6:BA$105,天数对应非R武将!$BZ59)</f>
        <v>43</v>
      </c>
      <c r="BB59" s="15">
        <f>求节点(非R武将!$C$6:$C$105,非R武将!BB$6:BB$105,天数对应非R武将!$BZ59)</f>
        <v>50</v>
      </c>
      <c r="BC59" s="15">
        <f>求节点(非R武将!$C$6:$C$105,非R武将!BC$6:BC$105,天数对应非R武将!$BZ59)</f>
        <v>0</v>
      </c>
      <c r="BD59" s="15">
        <f>求节点(非R武将!$C$6:$C$105,非R武将!BD$6:BD$105,天数对应非R武将!$BZ59)</f>
        <v>2.3123321340050724</v>
      </c>
      <c r="BE59" s="15">
        <f>求节点(非R武将!$C$6:$C$105,非R武将!BE$6:BE$105,天数对应非R武将!$BZ59)</f>
        <v>2.3123321340050724</v>
      </c>
      <c r="BF59" s="15">
        <f>求节点(非R武将!$C$6:$C$105,非R武将!BF$6:BF$105,天数对应非R武将!$BZ59)</f>
        <v>2.3123321340050724</v>
      </c>
      <c r="BG59" s="15">
        <f>求节点(非R武将!$C$6:$C$105,非R武将!BG$6:BG$105,天数对应非R武将!$BZ59)</f>
        <v>2.3123321340050724</v>
      </c>
      <c r="BH59" s="15">
        <f>求节点(非R武将!$C$6:$C$105,非R武将!BH$6:BH$105,天数对应非R武将!$BZ59)</f>
        <v>10</v>
      </c>
      <c r="BI59" s="15">
        <f>求节点(非R武将!$C$6:$C$105,非R武将!BI$6:BI$105,天数对应非R武将!$BZ59)</f>
        <v>10</v>
      </c>
      <c r="BJ59" s="15">
        <f>求节点(非R武将!$C$6:$C$105,非R武将!BJ$6:BJ$105,天数对应非R武将!$BZ59)</f>
        <v>57.80830335012682</v>
      </c>
      <c r="BK59" s="15">
        <f>求节点(非R武将!$C$6:$C$105,非R武将!BK$6:BK$105,天数对应非R武将!$BZ59)</f>
        <v>57.80830335012682</v>
      </c>
      <c r="BL59" s="15">
        <f>求节点(非R武将!$C$6:$C$105,非R武将!BL$6:BL$105,天数对应非R武将!$BZ59)</f>
        <v>57.80830335012682</v>
      </c>
      <c r="BM59" s="15">
        <f>求节点(非R武将!$C$6:$C$105,非R武将!BM$6:BM$105,天数对应非R武将!$BZ59)</f>
        <v>0</v>
      </c>
      <c r="BN59" s="15">
        <f>求节点(非R武将!$C$6:$C$105,非R武将!BN$6:BN$105,天数对应非R武将!$BZ59)</f>
        <v>0</v>
      </c>
      <c r="BO59" s="15">
        <f>求节点(非R武将!$C$6:$C$105,非R武将!BO$6:BO$105,天数对应非R武将!$BZ59)</f>
        <v>2</v>
      </c>
      <c r="BP59" s="15">
        <f>求节点(非R武将!$C$6:$C$105,非R武将!BP$6:BP$105,天数对应非R武将!$BZ59)</f>
        <v>1.7397997622362049</v>
      </c>
      <c r="BQ59" s="15">
        <f>求节点(非R武将!$C$6:$C$105,非R武将!BQ$6:BQ$105,天数对应非R武将!$BZ59)</f>
        <v>2</v>
      </c>
      <c r="BR59" s="15">
        <f>求节点(非R武将!$C$6:$C$105,非R武将!BR$6:BR$105,天数对应非R武将!$BZ59)</f>
        <v>0</v>
      </c>
      <c r="BS59" s="15">
        <f>求节点(非R武将!$C$6:$C$105,非R武将!BS$6:BS$105,天数对应非R武将!$BZ59)</f>
        <v>0</v>
      </c>
      <c r="BT59" s="15">
        <f>求节点(非R武将!$C$6:$C$105,非R武将!BT$6:BT$105,天数对应非R武将!$BZ59)</f>
        <v>4</v>
      </c>
      <c r="BU59" s="15">
        <f>求节点(非R武将!$C$6:$C$105,非R武将!BU$6:BU$105,天数对应非R武将!$BZ59)</f>
        <v>10</v>
      </c>
      <c r="BV59" s="15">
        <f>求节点(非R武将!$C$6:$C$105,非R武将!BV$6:BV$105,天数对应非R武将!$BZ59)</f>
        <v>80</v>
      </c>
      <c r="BY59" s="15">
        <v>54</v>
      </c>
      <c r="BZ59" s="15">
        <v>57.80830335012682</v>
      </c>
      <c r="CA59" s="15">
        <v>60.38002123382509</v>
      </c>
      <c r="CB59" s="15">
        <v>63.943909320592866</v>
      </c>
      <c r="CC59" s="15">
        <v>69.024442936051869</v>
      </c>
      <c r="CD59" s="15">
        <v>78.908611167049813</v>
      </c>
    </row>
    <row r="60" spans="3:82" x14ac:dyDescent="0.15">
      <c r="C60" s="15">
        <v>55</v>
      </c>
      <c r="E60" s="15">
        <f>求节点(非R武将!$C$6:$C$105,非R武将!E$6:E$105,天数对应非R武将!$BZ60)</f>
        <v>0</v>
      </c>
      <c r="F60" s="15">
        <f>求节点(非R武将!$C$6:$C$105,非R武将!F$6:F$105,天数对应非R武将!$BZ60)</f>
        <v>0</v>
      </c>
      <c r="G60" s="15">
        <f>求节点(非R武将!$C$6:$C$105,非R武将!G$6:G$105,天数对应非R武将!$BZ60)</f>
        <v>0</v>
      </c>
      <c r="H60" s="15">
        <f>求节点(非R武将!$C$6:$C$105,非R武将!H$6:H$105,天数对应非R武将!$BZ60)</f>
        <v>4.2143414970122022</v>
      </c>
      <c r="I60" s="15">
        <f>求节点(非R武将!$C$6:$C$105,非R武将!I$6:I$105,天数对应非R武将!$BZ60)</f>
        <v>1.7856585029877978</v>
      </c>
      <c r="J60" s="15">
        <f>求节点(非R武将!$C$6:$C$105,非R武将!J$6:J$105,天数对应非R武将!$BZ60)</f>
        <v>0</v>
      </c>
      <c r="K60" s="15">
        <f>求节点(非R武将!$C$6:$C$105,非R武将!K$6:K$105,天数对应非R武将!$BZ60)</f>
        <v>0</v>
      </c>
      <c r="L60" s="15">
        <f>求节点(非R武将!$C$6:$C$105,非R武将!L$6:L$105,天数对应非R武将!$BZ60)</f>
        <v>0</v>
      </c>
      <c r="M60" s="15">
        <f>求节点(非R武将!$C$6:$C$105,非R武将!M$6:M$105,天数对应非R武将!$BZ60)</f>
        <v>3.1732700267264109</v>
      </c>
      <c r="N60" s="15">
        <f>求节点(非R武将!$C$6:$C$105,非R武将!N$6:N$105,天数对应非R武将!$BZ60)</f>
        <v>0.39920435953072153</v>
      </c>
      <c r="O60" s="15">
        <f>求节点(非R武将!$C$6:$C$105,非R武将!O$6:O$105,天数对应非R武将!$BZ60)</f>
        <v>0</v>
      </c>
      <c r="P60" s="15">
        <f>求节点(非R武将!$C$6:$C$105,非R武将!P$6:P$105,天数对应非R武将!$BZ60)</f>
        <v>6</v>
      </c>
      <c r="Q60" s="15">
        <f>求节点(非R武将!$C$6:$C$105,非R武将!Q$6:Q$105,天数对应非R武将!$BZ60)</f>
        <v>10</v>
      </c>
      <c r="R60" s="15">
        <f>求节点(非R武将!$C$6:$C$105,非R武将!R$6:R$105,天数对应非R武将!$BZ60)</f>
        <v>43</v>
      </c>
      <c r="S60" s="15">
        <f>求节点(非R武将!$C$6:$C$105,非R武将!S$6:S$105,天数对应非R武将!$BZ60)</f>
        <v>50</v>
      </c>
      <c r="T60" s="15">
        <f>求节点(非R武将!$C$6:$C$105,非R武将!T$6:T$105,天数对应非R武将!$BZ60)</f>
        <v>0</v>
      </c>
      <c r="U60" s="15">
        <f>求节点(非R武将!$C$6:$C$105,非R武将!U$6:U$105,天数对应非R武将!$BZ60)</f>
        <v>0</v>
      </c>
      <c r="V60" s="15">
        <f>求节点(非R武将!$C$6:$C$105,非R武将!V$6:V$105,天数对应非R武将!$BZ60)</f>
        <v>2.3228484403242056</v>
      </c>
      <c r="W60" s="15">
        <f>求节点(非R武将!$C$6:$C$105,非R武将!W$6:W$105,天数对应非R武将!$BZ60)</f>
        <v>2.3228484403242056</v>
      </c>
      <c r="X60" s="15">
        <f>求节点(非R武将!$C$6:$C$105,非R武将!X$6:X$105,天数对应非R武将!$BZ60)</f>
        <v>2.3228484403242056</v>
      </c>
      <c r="Y60" s="15">
        <f>求节点(非R武将!$C$6:$C$105,非R武将!Y$6:Y$105,天数对应非R武将!$BZ60)</f>
        <v>0</v>
      </c>
      <c r="Z60" s="15">
        <f>求节点(非R武将!$C$6:$C$105,非R武将!Z$6:Z$105,天数对应非R武将!$BZ60)</f>
        <v>0</v>
      </c>
      <c r="AA60" s="15">
        <f>求节点(非R武将!$C$6:$C$105,非R武将!AA$6:AA$105,天数对应非R武将!$BZ60)</f>
        <v>60</v>
      </c>
      <c r="AB60" s="15">
        <f>求节点(非R武将!$C$6:$C$105,非R武将!AB$6:AB$105,天数对应非R武将!$BZ60)</f>
        <v>80</v>
      </c>
      <c r="AC60" s="15">
        <f>求节点(非R武将!$C$6:$C$105,非R武将!AC$6:AC$105,天数对应非R武将!$BZ60)</f>
        <v>80</v>
      </c>
      <c r="AD60" s="15">
        <f>求节点(非R武将!$C$6:$C$105,非R武将!AD$6:AD$105,天数对应非R武将!$BZ60)</f>
        <v>0</v>
      </c>
      <c r="AE60" s="15">
        <f>求节点(非R武将!$C$6:$C$105,非R武将!AE$6:AE$105,天数对应非R武将!$BZ60)</f>
        <v>0</v>
      </c>
      <c r="AF60" s="15">
        <f>求节点(非R武将!$C$6:$C$105,非R武将!AF$6:AF$105,天数对应非R武将!$BZ60)</f>
        <v>0</v>
      </c>
      <c r="AG60" s="15">
        <f>求节点(非R武将!$C$6:$C$105,非R武将!AG$6:AG$105,天数对应非R武将!$BZ60)</f>
        <v>2</v>
      </c>
      <c r="AH60" s="15">
        <f>求节点(非R武将!$C$6:$C$105,非R武将!AH$6:AH$105,天数对应非R武将!$BZ60)</f>
        <v>2</v>
      </c>
      <c r="AI60" s="15">
        <f>求节点(非R武将!$C$6:$C$105,非R武将!AI$6:AI$105,天数对应非R武将!$BZ60)</f>
        <v>0</v>
      </c>
      <c r="AJ60" s="15">
        <f>求节点(非R武将!$C$6:$C$105,非R武将!AJ$6:AJ$105,天数对应非R武将!$BZ60)</f>
        <v>0</v>
      </c>
      <c r="AK60" s="15">
        <f>求节点(非R武将!$C$6:$C$105,非R武将!AK$6:AK$105,天数对应非R武将!$BZ60)</f>
        <v>0</v>
      </c>
      <c r="AL60" s="15">
        <f>求节点(非R武将!$C$6:$C$105,非R武将!AL$6:AL$105,天数对应非R武将!$BZ60)</f>
        <v>30</v>
      </c>
      <c r="AM60" s="15">
        <f>求节点(非R武将!$C$6:$C$105,非R武将!AM$6:AM$105,天数对应非R武将!$BZ60)</f>
        <v>80</v>
      </c>
      <c r="AN60" s="15">
        <f>求节点(非R武将!$C$6:$C$105,非R武将!AN$6:AN$105,天数对应非R武将!$BZ60)</f>
        <v>0</v>
      </c>
      <c r="AO60" s="15">
        <f>求节点(非R武将!$C$6:$C$105,非R武将!AO$6:AO$105,天数对应非R武将!$BZ60)</f>
        <v>6</v>
      </c>
      <c r="AP60" s="15">
        <f>求节点(非R武将!$C$6:$C$105,非R武将!AP$6:AP$105,天数对应非R武将!$BZ60)</f>
        <v>12.356975508963393</v>
      </c>
      <c r="AQ60" s="15">
        <f>求节点(非R武将!$C$6:$C$105,非R武将!AQ$6:AQ$105,天数对应非R武将!$BZ60)</f>
        <v>0.78565850298779782</v>
      </c>
      <c r="AR60" s="15">
        <f>求节点(非R武将!$C$6:$C$105,非R武将!AR$6:AR$105,天数对应非R武将!$BZ60)</f>
        <v>0</v>
      </c>
      <c r="AS60" s="15">
        <f>求节点(非R武将!$C$6:$C$105,非R武将!AS$6:AS$105,天数对应非R武将!$BZ60)</f>
        <v>0</v>
      </c>
      <c r="AT60" s="15">
        <f>求节点(非R武将!$C$6:$C$105,非R武将!AT$6:AT$105,天数对应非R武将!$BZ60)</f>
        <v>3</v>
      </c>
      <c r="AU60" s="15">
        <f>求节点(非R武将!$C$6:$C$105,非R武将!AU$6:AU$105,天数对应非R武将!$BZ60)</f>
        <v>6</v>
      </c>
      <c r="AV60" s="15">
        <f>求节点(非R武将!$C$6:$C$105,非R武将!AV$6:AV$105,天数对应非R武将!$BZ60)</f>
        <v>3.1732700267264109</v>
      </c>
      <c r="AW60" s="15">
        <f>求节点(非R武将!$C$6:$C$105,非R武将!AW$6:AW$105,天数对应非R武将!$BZ60)</f>
        <v>0.39920435953072153</v>
      </c>
      <c r="AX60" s="15">
        <f>求节点(非R武将!$C$6:$C$105,非R武将!AX$6:AX$105,天数对应非R武将!$BZ60)</f>
        <v>0</v>
      </c>
      <c r="AY60" s="15">
        <f>求节点(非R武将!$C$6:$C$105,非R武将!AY$6:AY$105,天数对应非R武将!$BZ60)</f>
        <v>15</v>
      </c>
      <c r="AZ60" s="15">
        <f>求节点(非R武将!$C$6:$C$105,非R武将!AZ$6:AZ$105,天数对应非R武将!$BZ60)</f>
        <v>40</v>
      </c>
      <c r="BA60" s="15">
        <f>求节点(非R武将!$C$6:$C$105,非R武将!BA$6:BA$105,天数对应非R武将!$BZ60)</f>
        <v>43</v>
      </c>
      <c r="BB60" s="15">
        <f>求节点(非R武将!$C$6:$C$105,非R武将!BB$6:BB$105,天数对应非R武将!$BZ60)</f>
        <v>50</v>
      </c>
      <c r="BC60" s="15">
        <f>求节点(非R武将!$C$6:$C$105,非R武将!BC$6:BC$105,天数对应非R武将!$BZ60)</f>
        <v>0</v>
      </c>
      <c r="BD60" s="15">
        <f>求节点(非R武将!$C$6:$C$105,非R武将!BD$6:BD$105,天数对应非R武将!$BZ60)</f>
        <v>2.3228484403242056</v>
      </c>
      <c r="BE60" s="15">
        <f>求节点(非R武将!$C$6:$C$105,非R武将!BE$6:BE$105,天数对应非R武将!$BZ60)</f>
        <v>2.3228484403242056</v>
      </c>
      <c r="BF60" s="15">
        <f>求节点(非R武将!$C$6:$C$105,非R武将!BF$6:BF$105,天数对应非R武将!$BZ60)</f>
        <v>2.3228484403242056</v>
      </c>
      <c r="BG60" s="15">
        <f>求节点(非R武将!$C$6:$C$105,非R武将!BG$6:BG$105,天数对应非R武将!$BZ60)</f>
        <v>2.3228484403242056</v>
      </c>
      <c r="BH60" s="15">
        <f>求节点(非R武将!$C$6:$C$105,非R武将!BH$6:BH$105,天数对应非R武将!$BZ60)</f>
        <v>10</v>
      </c>
      <c r="BI60" s="15">
        <f>求节点(非R武将!$C$6:$C$105,非R武将!BI$6:BI$105,天数对应非R武将!$BZ60)</f>
        <v>10</v>
      </c>
      <c r="BJ60" s="15">
        <f>求节点(非R武将!$C$6:$C$105,非R武将!BJ$6:BJ$105,天数对应非R武将!$BZ60)</f>
        <v>58.071211008105138</v>
      </c>
      <c r="BK60" s="15">
        <f>求节点(非R武将!$C$6:$C$105,非R武将!BK$6:BK$105,天数对应非R武将!$BZ60)</f>
        <v>58.071211008105138</v>
      </c>
      <c r="BL60" s="15">
        <f>求节点(非R武将!$C$6:$C$105,非R武将!BL$6:BL$105,天数对应非R武将!$BZ60)</f>
        <v>58.071211008105138</v>
      </c>
      <c r="BM60" s="15">
        <f>求节点(非R武将!$C$6:$C$105,非R武将!BM$6:BM$105,天数对应非R武将!$BZ60)</f>
        <v>0</v>
      </c>
      <c r="BN60" s="15">
        <f>求节点(非R武将!$C$6:$C$105,非R武将!BN$6:BN$105,天数对应非R武将!$BZ60)</f>
        <v>0</v>
      </c>
      <c r="BO60" s="15">
        <f>求节点(非R武将!$C$6:$C$105,非R武将!BO$6:BO$105,天数对应非R武将!$BZ60)</f>
        <v>2</v>
      </c>
      <c r="BP60" s="15">
        <f>求节点(非R武将!$C$6:$C$105,非R武将!BP$6:BP$105,天数对应非R武将!$BZ60)</f>
        <v>1.7856585029877978</v>
      </c>
      <c r="BQ60" s="15">
        <f>求节点(非R武将!$C$6:$C$105,非R武将!BQ$6:BQ$105,天数对应非R武将!$BZ60)</f>
        <v>2</v>
      </c>
      <c r="BR60" s="15">
        <f>求节点(非R武将!$C$6:$C$105,非R武将!BR$6:BR$105,天数对应非R武将!$BZ60)</f>
        <v>0</v>
      </c>
      <c r="BS60" s="15">
        <f>求节点(非R武将!$C$6:$C$105,非R武将!BS$6:BS$105,天数对应非R武将!$BZ60)</f>
        <v>0</v>
      </c>
      <c r="BT60" s="15">
        <f>求节点(非R武将!$C$6:$C$105,非R武将!BT$6:BT$105,天数对应非R武将!$BZ60)</f>
        <v>4</v>
      </c>
      <c r="BU60" s="15">
        <f>求节点(非R武将!$C$6:$C$105,非R武将!BU$6:BU$105,天数对应非R武将!$BZ60)</f>
        <v>10</v>
      </c>
      <c r="BV60" s="15">
        <f>求节点(非R武将!$C$6:$C$105,非R武将!BV$6:BV$105,天数对应非R武将!$BZ60)</f>
        <v>80</v>
      </c>
      <c r="BY60" s="15">
        <v>55</v>
      </c>
      <c r="BZ60" s="15">
        <v>58.071211008105138</v>
      </c>
      <c r="CA60" s="15">
        <v>60.631957877835355</v>
      </c>
      <c r="CB60" s="15">
        <v>64.18100280113363</v>
      </c>
      <c r="CC60" s="15">
        <v>69.385025846400467</v>
      </c>
      <c r="CD60" s="15">
        <v>79.186772689095363</v>
      </c>
    </row>
    <row r="61" spans="3:82" x14ac:dyDescent="0.15">
      <c r="C61" s="15">
        <v>56</v>
      </c>
      <c r="E61" s="15">
        <f>求节点(非R武将!$C$6:$C$105,非R武将!E$6:E$105,天数对应非R武将!$BZ61)</f>
        <v>0</v>
      </c>
      <c r="F61" s="15">
        <f>求节点(非R武将!$C$6:$C$105,非R武将!F$6:F$105,天数对应非R武将!$BZ61)</f>
        <v>0</v>
      </c>
      <c r="G61" s="15">
        <f>求节点(非R武将!$C$6:$C$105,非R武将!G$6:G$105,天数对应非R武将!$BZ61)</f>
        <v>0</v>
      </c>
      <c r="H61" s="15">
        <f>求节点(非R武将!$C$6:$C$105,非R武将!H$6:H$105,天数对应非R武将!$BZ61)</f>
        <v>4.1707219636080559</v>
      </c>
      <c r="I61" s="15">
        <f>求节点(非R武将!$C$6:$C$105,非R武将!I$6:I$105,天数对应非R武将!$BZ61)</f>
        <v>1.8292780363919439</v>
      </c>
      <c r="J61" s="15">
        <f>求节点(非R武将!$C$6:$C$105,非R武将!J$6:J$105,天数对应非R武将!$BZ61)</f>
        <v>0</v>
      </c>
      <c r="K61" s="15">
        <f>求节点(非R武将!$C$6:$C$105,非R武将!K$6:K$105,天数对应非R武将!$BZ61)</f>
        <v>0</v>
      </c>
      <c r="L61" s="15">
        <f>求节点(非R武将!$C$6:$C$105,非R武将!L$6:L$105,天数对应非R武将!$BZ61)</f>
        <v>0</v>
      </c>
      <c r="M61" s="15">
        <f>求节点(非R武将!$C$6:$C$105,非R武将!M$6:M$105,天数对应非R武将!$BZ61)</f>
        <v>3.202570471346819</v>
      </c>
      <c r="N61" s="15">
        <f>求节点(非R武将!$C$6:$C$105,非R武将!N$6:N$105,天数对应非R武将!$BZ61)</f>
        <v>0.42136807039162399</v>
      </c>
      <c r="O61" s="15">
        <f>求节点(非R武将!$C$6:$C$105,非R武将!O$6:O$105,天数对应非R武将!$BZ61)</f>
        <v>0</v>
      </c>
      <c r="P61" s="15">
        <f>求节点(非R武将!$C$6:$C$105,非R武将!P$6:P$105,天数对应非R武将!$BZ61)</f>
        <v>6</v>
      </c>
      <c r="Q61" s="15">
        <f>求节点(非R武将!$C$6:$C$105,非R武将!Q$6:Q$105,天数对应非R武将!$BZ61)</f>
        <v>10</v>
      </c>
      <c r="R61" s="15">
        <f>求节点(非R武将!$C$6:$C$105,非R武将!R$6:R$105,天数对应非R武将!$BZ61)</f>
        <v>43</v>
      </c>
      <c r="S61" s="15">
        <f>求节点(非R武将!$C$6:$C$105,非R武将!S$6:S$105,天数对应非R武将!$BZ61)</f>
        <v>50</v>
      </c>
      <c r="T61" s="15">
        <f>求节点(非R武将!$C$6:$C$105,非R武将!T$6:T$105,天数对应非R武将!$BZ61)</f>
        <v>0</v>
      </c>
      <c r="U61" s="15">
        <f>求节点(非R武将!$C$6:$C$105,非R武将!U$6:U$105,天数对应非R武将!$BZ61)</f>
        <v>0</v>
      </c>
      <c r="V61" s="15">
        <f>求节点(非R武将!$C$6:$C$105,非R武将!V$6:V$105,天数对应非R武将!$BZ61)</f>
        <v>2.3328512525963609</v>
      </c>
      <c r="W61" s="15">
        <f>求节点(非R武将!$C$6:$C$105,非R武将!W$6:W$105,天数对应非R武将!$BZ61)</f>
        <v>2.3328512525963609</v>
      </c>
      <c r="X61" s="15">
        <f>求节点(非R武将!$C$6:$C$105,非R武将!X$6:X$105,天数对应非R武将!$BZ61)</f>
        <v>2.3328512525963609</v>
      </c>
      <c r="Y61" s="15">
        <f>求节点(非R武将!$C$6:$C$105,非R武将!Y$6:Y$105,天数对应非R武将!$BZ61)</f>
        <v>0</v>
      </c>
      <c r="Z61" s="15">
        <f>求节点(非R武将!$C$6:$C$105,非R武将!Z$6:Z$105,天数对应非R武将!$BZ61)</f>
        <v>0</v>
      </c>
      <c r="AA61" s="15">
        <f>求节点(非R武将!$C$6:$C$105,非R武将!AA$6:AA$105,天数对应非R武将!$BZ61)</f>
        <v>60</v>
      </c>
      <c r="AB61" s="15">
        <f>求节点(非R武将!$C$6:$C$105,非R武将!AB$6:AB$105,天数对应非R武将!$BZ61)</f>
        <v>80</v>
      </c>
      <c r="AC61" s="15">
        <f>求节点(非R武将!$C$6:$C$105,非R武将!AC$6:AC$105,天数对应非R武将!$BZ61)</f>
        <v>80</v>
      </c>
      <c r="AD61" s="15">
        <f>求节点(非R武将!$C$6:$C$105,非R武将!AD$6:AD$105,天数对应非R武将!$BZ61)</f>
        <v>0</v>
      </c>
      <c r="AE61" s="15">
        <f>求节点(非R武将!$C$6:$C$105,非R武将!AE$6:AE$105,天数对应非R武将!$BZ61)</f>
        <v>0</v>
      </c>
      <c r="AF61" s="15">
        <f>求节点(非R武将!$C$6:$C$105,非R武将!AF$6:AF$105,天数对应非R武将!$BZ61)</f>
        <v>0</v>
      </c>
      <c r="AG61" s="15">
        <f>求节点(非R武将!$C$6:$C$105,非R武将!AG$6:AG$105,天数对应非R武将!$BZ61)</f>
        <v>2</v>
      </c>
      <c r="AH61" s="15">
        <f>求节点(非R武将!$C$6:$C$105,非R武将!AH$6:AH$105,天数对应非R武将!$BZ61)</f>
        <v>2</v>
      </c>
      <c r="AI61" s="15">
        <f>求节点(非R武将!$C$6:$C$105,非R武将!AI$6:AI$105,天数对应非R武将!$BZ61)</f>
        <v>0</v>
      </c>
      <c r="AJ61" s="15">
        <f>求节点(非R武将!$C$6:$C$105,非R武将!AJ$6:AJ$105,天数对应非R武将!$BZ61)</f>
        <v>0</v>
      </c>
      <c r="AK61" s="15">
        <f>求节点(非R武将!$C$6:$C$105,非R武将!AK$6:AK$105,天数对应非R武将!$BZ61)</f>
        <v>0</v>
      </c>
      <c r="AL61" s="15">
        <f>求节点(非R武将!$C$6:$C$105,非R武将!AL$6:AL$105,天数对应非R武将!$BZ61)</f>
        <v>30</v>
      </c>
      <c r="AM61" s="15">
        <f>求节点(非R武将!$C$6:$C$105,非R武将!AM$6:AM$105,天数对应非R武将!$BZ61)</f>
        <v>80</v>
      </c>
      <c r="AN61" s="15">
        <f>求节点(非R武将!$C$6:$C$105,非R武将!AN$6:AN$105,天数对应非R武将!$BZ61)</f>
        <v>0</v>
      </c>
      <c r="AO61" s="15">
        <f>求节点(非R武将!$C$6:$C$105,非R武将!AO$6:AO$105,天数对应非R武将!$BZ61)</f>
        <v>6</v>
      </c>
      <c r="AP61" s="15">
        <f>求节点(非R武将!$C$6:$C$105,非R武将!AP$6:AP$105,天数对应非R武将!$BZ61)</f>
        <v>12.48783410917583</v>
      </c>
      <c r="AQ61" s="15">
        <f>求节点(非R武将!$C$6:$C$105,非R武将!AQ$6:AQ$105,天数对应非R武将!$BZ61)</f>
        <v>0.82927803639194375</v>
      </c>
      <c r="AR61" s="15">
        <f>求节点(非R武将!$C$6:$C$105,非R武将!AR$6:AR$105,天数对应非R武将!$BZ61)</f>
        <v>0</v>
      </c>
      <c r="AS61" s="15">
        <f>求节点(非R武将!$C$6:$C$105,非R武将!AS$6:AS$105,天数对应非R武将!$BZ61)</f>
        <v>0</v>
      </c>
      <c r="AT61" s="15">
        <f>求节点(非R武将!$C$6:$C$105,非R武将!AT$6:AT$105,天数对应非R武将!$BZ61)</f>
        <v>3</v>
      </c>
      <c r="AU61" s="15">
        <f>求节点(非R武将!$C$6:$C$105,非R武将!AU$6:AU$105,天数对应非R武将!$BZ61)</f>
        <v>6</v>
      </c>
      <c r="AV61" s="15">
        <f>求节点(非R武将!$C$6:$C$105,非R武将!AV$6:AV$105,天数对应非R武将!$BZ61)</f>
        <v>3.202570471346819</v>
      </c>
      <c r="AW61" s="15">
        <f>求节点(非R武将!$C$6:$C$105,非R武将!AW$6:AW$105,天数对应非R武将!$BZ61)</f>
        <v>0.42136807039162399</v>
      </c>
      <c r="AX61" s="15">
        <f>求节点(非R武将!$C$6:$C$105,非R武将!AX$6:AX$105,天数对应非R武将!$BZ61)</f>
        <v>0</v>
      </c>
      <c r="AY61" s="15">
        <f>求节点(非R武将!$C$6:$C$105,非R武将!AY$6:AY$105,天数对应非R武将!$BZ61)</f>
        <v>15</v>
      </c>
      <c r="AZ61" s="15">
        <f>求节点(非R武将!$C$6:$C$105,非R武将!AZ$6:AZ$105,天数对应非R武将!$BZ61)</f>
        <v>40</v>
      </c>
      <c r="BA61" s="15">
        <f>求节点(非R武将!$C$6:$C$105,非R武将!BA$6:BA$105,天数对应非R武将!$BZ61)</f>
        <v>43</v>
      </c>
      <c r="BB61" s="15">
        <f>求节点(非R武将!$C$6:$C$105,非R武将!BB$6:BB$105,天数对应非R武将!$BZ61)</f>
        <v>50</v>
      </c>
      <c r="BC61" s="15">
        <f>求节点(非R武将!$C$6:$C$105,非R武将!BC$6:BC$105,天数对应非R武将!$BZ61)</f>
        <v>0</v>
      </c>
      <c r="BD61" s="15">
        <f>求节点(非R武将!$C$6:$C$105,非R武将!BD$6:BD$105,天数对应非R武将!$BZ61)</f>
        <v>2.3328512525963609</v>
      </c>
      <c r="BE61" s="15">
        <f>求节点(非R武将!$C$6:$C$105,非R武将!BE$6:BE$105,天数对应非R武将!$BZ61)</f>
        <v>2.3328512525963609</v>
      </c>
      <c r="BF61" s="15">
        <f>求节点(非R武将!$C$6:$C$105,非R武将!BF$6:BF$105,天数对应非R武将!$BZ61)</f>
        <v>2.3328512525963609</v>
      </c>
      <c r="BG61" s="15">
        <f>求节点(非R武将!$C$6:$C$105,非R武将!BG$6:BG$105,天数对应非R武将!$BZ61)</f>
        <v>2.3328512525963609</v>
      </c>
      <c r="BH61" s="15">
        <f>求节点(非R武将!$C$6:$C$105,非R武将!BH$6:BH$105,天数对应非R武将!$BZ61)</f>
        <v>10</v>
      </c>
      <c r="BI61" s="15">
        <f>求节点(非R武将!$C$6:$C$105,非R武将!BI$6:BI$105,天数对应非R武将!$BZ61)</f>
        <v>10</v>
      </c>
      <c r="BJ61" s="15">
        <f>求节点(非R武将!$C$6:$C$105,非R武将!BJ$6:BJ$105,天数对应非R武将!$BZ61)</f>
        <v>58.321281314909029</v>
      </c>
      <c r="BK61" s="15">
        <f>求节点(非R武将!$C$6:$C$105,非R武将!BK$6:BK$105,天数对应非R武将!$BZ61)</f>
        <v>58.321281314909029</v>
      </c>
      <c r="BL61" s="15">
        <f>求节点(非R武将!$C$6:$C$105,非R武将!BL$6:BL$105,天数对应非R武将!$BZ61)</f>
        <v>58.321281314909029</v>
      </c>
      <c r="BM61" s="15">
        <f>求节点(非R武将!$C$6:$C$105,非R武将!BM$6:BM$105,天数对应非R武将!$BZ61)</f>
        <v>0</v>
      </c>
      <c r="BN61" s="15">
        <f>求节点(非R武将!$C$6:$C$105,非R武将!BN$6:BN$105,天数对应非R武将!$BZ61)</f>
        <v>0</v>
      </c>
      <c r="BO61" s="15">
        <f>求节点(非R武将!$C$6:$C$105,非R武将!BO$6:BO$105,天数对应非R武将!$BZ61)</f>
        <v>2</v>
      </c>
      <c r="BP61" s="15">
        <f>求节点(非R武将!$C$6:$C$105,非R武将!BP$6:BP$105,天数对应非R武将!$BZ61)</f>
        <v>1.8292780363919439</v>
      </c>
      <c r="BQ61" s="15">
        <f>求节点(非R武将!$C$6:$C$105,非R武将!BQ$6:BQ$105,天数对应非R武将!$BZ61)</f>
        <v>2</v>
      </c>
      <c r="BR61" s="15">
        <f>求节点(非R武将!$C$6:$C$105,非R武将!BR$6:BR$105,天数对应非R武将!$BZ61)</f>
        <v>0</v>
      </c>
      <c r="BS61" s="15">
        <f>求节点(非R武将!$C$6:$C$105,非R武将!BS$6:BS$105,天数对应非R武将!$BZ61)</f>
        <v>0</v>
      </c>
      <c r="BT61" s="15">
        <f>求节点(非R武将!$C$6:$C$105,非R武将!BT$6:BT$105,天数对应非R武将!$BZ61)</f>
        <v>4</v>
      </c>
      <c r="BU61" s="15">
        <f>求节点(非R武将!$C$6:$C$105,非R武将!BU$6:BU$105,天数对应非R武将!$BZ61)</f>
        <v>10</v>
      </c>
      <c r="BV61" s="15">
        <f>求节点(非R武将!$C$6:$C$105,非R武将!BV$6:BV$105,天数对应非R武将!$BZ61)</f>
        <v>80</v>
      </c>
      <c r="BY61" s="15">
        <v>56</v>
      </c>
      <c r="BZ61" s="15">
        <v>58.321281314909029</v>
      </c>
      <c r="CA61" s="15">
        <v>60.883894521845626</v>
      </c>
      <c r="CB61" s="15">
        <v>64.419644518708168</v>
      </c>
      <c r="CC61" s="15">
        <v>69.745608756749064</v>
      </c>
      <c r="CD61" s="15">
        <v>79.445762278555435</v>
      </c>
    </row>
    <row r="62" spans="3:82" x14ac:dyDescent="0.15">
      <c r="C62" s="15">
        <v>57</v>
      </c>
      <c r="E62" s="15">
        <f>求节点(非R武将!$C$6:$C$105,非R武将!E$6:E$105,天数对应非R武将!$BZ62)</f>
        <v>0</v>
      </c>
      <c r="F62" s="15">
        <f>求节点(非R武将!$C$6:$C$105,非R武将!F$6:F$105,天数对应非R武将!$BZ62)</f>
        <v>0</v>
      </c>
      <c r="G62" s="15">
        <f>求节点(非R武将!$C$6:$C$105,非R武将!G$6:G$105,天数对应非R武将!$BZ62)</f>
        <v>0</v>
      </c>
      <c r="H62" s="15">
        <f>求节点(非R武将!$C$6:$C$105,非R武将!H$6:H$105,天数对应非R武将!$BZ62)</f>
        <v>4.1271024302039105</v>
      </c>
      <c r="I62" s="15">
        <f>求节点(非R武将!$C$6:$C$105,非R武将!I$6:I$105,天数对应非R武将!$BZ62)</f>
        <v>1.8728975697960899</v>
      </c>
      <c r="J62" s="15">
        <f>求节点(非R武将!$C$6:$C$105,非R武将!J$6:J$105,天数对应非R武将!$BZ62)</f>
        <v>0</v>
      </c>
      <c r="K62" s="15">
        <f>求节点(非R武将!$C$6:$C$105,非R武将!K$6:K$105,天数对应非R武将!$BZ62)</f>
        <v>0</v>
      </c>
      <c r="L62" s="15">
        <f>求节点(非R武将!$C$6:$C$105,非R武将!L$6:L$105,天数对应非R武将!$BZ62)</f>
        <v>0</v>
      </c>
      <c r="M62" s="15">
        <f>求节点(非R武将!$C$6:$C$105,非R武将!M$6:M$105,天数对应非R武将!$BZ62)</f>
        <v>3.2318709159672276</v>
      </c>
      <c r="N62" s="15">
        <f>求节点(非R武将!$C$6:$C$105,非R武将!N$6:N$105,天数对应非R武将!$BZ62)</f>
        <v>0.44353178125252646</v>
      </c>
      <c r="O62" s="15">
        <f>求节点(非R武将!$C$6:$C$105,非R武将!O$6:O$105,天数对应非R武将!$BZ62)</f>
        <v>0</v>
      </c>
      <c r="P62" s="15">
        <f>求节点(非R武将!$C$6:$C$105,非R武将!P$6:P$105,天数对应非R武将!$BZ62)</f>
        <v>6</v>
      </c>
      <c r="Q62" s="15">
        <f>求节点(非R武将!$C$6:$C$105,非R武将!Q$6:Q$105,天数对应非R武将!$BZ62)</f>
        <v>10</v>
      </c>
      <c r="R62" s="15">
        <f>求节点(非R武将!$C$6:$C$105,非R武将!R$6:R$105,天数对应非R武将!$BZ62)</f>
        <v>43</v>
      </c>
      <c r="S62" s="15">
        <f>求节点(非R武将!$C$6:$C$105,非R武将!S$6:S$105,天数对应非R武将!$BZ62)</f>
        <v>50</v>
      </c>
      <c r="T62" s="15">
        <f>求节点(非R武将!$C$6:$C$105,非R武将!T$6:T$105,天数对应非R武将!$BZ62)</f>
        <v>0</v>
      </c>
      <c r="U62" s="15">
        <f>求节点(非R武将!$C$6:$C$105,非R武将!U$6:U$105,天数对应非R武将!$BZ62)</f>
        <v>0</v>
      </c>
      <c r="V62" s="15">
        <f>求节点(非R武将!$C$6:$C$105,非R武将!V$6:V$105,天数对应非R武将!$BZ62)</f>
        <v>2.3428540648685168</v>
      </c>
      <c r="W62" s="15">
        <f>求节点(非R武将!$C$6:$C$105,非R武将!W$6:W$105,天数对应非R武将!$BZ62)</f>
        <v>2.3428540648685168</v>
      </c>
      <c r="X62" s="15">
        <f>求节点(非R武将!$C$6:$C$105,非R武将!X$6:X$105,天数对应非R武将!$BZ62)</f>
        <v>2.3428540648685168</v>
      </c>
      <c r="Y62" s="15">
        <f>求节点(非R武将!$C$6:$C$105,非R武将!Y$6:Y$105,天数对应非R武将!$BZ62)</f>
        <v>0</v>
      </c>
      <c r="Z62" s="15">
        <f>求节点(非R武将!$C$6:$C$105,非R武将!Z$6:Z$105,天数对应非R武将!$BZ62)</f>
        <v>0</v>
      </c>
      <c r="AA62" s="15">
        <f>求节点(非R武将!$C$6:$C$105,非R武将!AA$6:AA$105,天数对应非R武将!$BZ62)</f>
        <v>60</v>
      </c>
      <c r="AB62" s="15">
        <f>求节点(非R武将!$C$6:$C$105,非R武将!AB$6:AB$105,天数对应非R武将!$BZ62)</f>
        <v>80</v>
      </c>
      <c r="AC62" s="15">
        <f>求节点(非R武将!$C$6:$C$105,非R武将!AC$6:AC$105,天数对应非R武将!$BZ62)</f>
        <v>80</v>
      </c>
      <c r="AD62" s="15">
        <f>求节点(非R武将!$C$6:$C$105,非R武将!AD$6:AD$105,天数对应非R武将!$BZ62)</f>
        <v>0</v>
      </c>
      <c r="AE62" s="15">
        <f>求节点(非R武将!$C$6:$C$105,非R武将!AE$6:AE$105,天数对应非R武将!$BZ62)</f>
        <v>0</v>
      </c>
      <c r="AF62" s="15">
        <f>求节点(非R武将!$C$6:$C$105,非R武将!AF$6:AF$105,天数对应非R武将!$BZ62)</f>
        <v>0</v>
      </c>
      <c r="AG62" s="15">
        <f>求节点(非R武将!$C$6:$C$105,非R武将!AG$6:AG$105,天数对应非R武将!$BZ62)</f>
        <v>2</v>
      </c>
      <c r="AH62" s="15">
        <f>求节点(非R武将!$C$6:$C$105,非R武将!AH$6:AH$105,天数对应非R武将!$BZ62)</f>
        <v>2</v>
      </c>
      <c r="AI62" s="15">
        <f>求节点(非R武将!$C$6:$C$105,非R武将!AI$6:AI$105,天数对应非R武将!$BZ62)</f>
        <v>0</v>
      </c>
      <c r="AJ62" s="15">
        <f>求节点(非R武将!$C$6:$C$105,非R武将!AJ$6:AJ$105,天数对应非R武将!$BZ62)</f>
        <v>0</v>
      </c>
      <c r="AK62" s="15">
        <f>求节点(非R武将!$C$6:$C$105,非R武将!AK$6:AK$105,天数对应非R武将!$BZ62)</f>
        <v>0</v>
      </c>
      <c r="AL62" s="15">
        <f>求节点(非R武将!$C$6:$C$105,非R武将!AL$6:AL$105,天数对应非R武将!$BZ62)</f>
        <v>30</v>
      </c>
      <c r="AM62" s="15">
        <f>求节点(非R武将!$C$6:$C$105,非R武将!AM$6:AM$105,天数对应非R武将!$BZ62)</f>
        <v>80</v>
      </c>
      <c r="AN62" s="15">
        <f>求节点(非R武将!$C$6:$C$105,非R武将!AN$6:AN$105,天数对应非R武将!$BZ62)</f>
        <v>0</v>
      </c>
      <c r="AO62" s="15">
        <f>求节点(非R武将!$C$6:$C$105,非R武将!AO$6:AO$105,天数对应非R武将!$BZ62)</f>
        <v>6</v>
      </c>
      <c r="AP62" s="15">
        <f>求节点(非R武将!$C$6:$C$105,非R武将!AP$6:AP$105,天数对应非R武将!$BZ62)</f>
        <v>12.618692709388268</v>
      </c>
      <c r="AQ62" s="15">
        <f>求节点(非R武将!$C$6:$C$105,非R武将!AQ$6:AQ$105,天数对应非R武将!$BZ62)</f>
        <v>0.87289756979608968</v>
      </c>
      <c r="AR62" s="15">
        <f>求节点(非R武将!$C$6:$C$105,非R武将!AR$6:AR$105,天数对应非R武将!$BZ62)</f>
        <v>0</v>
      </c>
      <c r="AS62" s="15">
        <f>求节点(非R武将!$C$6:$C$105,非R武将!AS$6:AS$105,天数对应非R武将!$BZ62)</f>
        <v>0</v>
      </c>
      <c r="AT62" s="15">
        <f>求节点(非R武将!$C$6:$C$105,非R武将!AT$6:AT$105,天数对应非R武将!$BZ62)</f>
        <v>3</v>
      </c>
      <c r="AU62" s="15">
        <f>求节点(非R武将!$C$6:$C$105,非R武将!AU$6:AU$105,天数对应非R武将!$BZ62)</f>
        <v>6</v>
      </c>
      <c r="AV62" s="15">
        <f>求节点(非R武将!$C$6:$C$105,非R武将!AV$6:AV$105,天数对应非R武将!$BZ62)</f>
        <v>3.2318709159672276</v>
      </c>
      <c r="AW62" s="15">
        <f>求节点(非R武将!$C$6:$C$105,非R武将!AW$6:AW$105,天数对应非R武将!$BZ62)</f>
        <v>0.44353178125252646</v>
      </c>
      <c r="AX62" s="15">
        <f>求节点(非R武将!$C$6:$C$105,非R武将!AX$6:AX$105,天数对应非R武将!$BZ62)</f>
        <v>0</v>
      </c>
      <c r="AY62" s="15">
        <f>求节点(非R武将!$C$6:$C$105,非R武将!AY$6:AY$105,天数对应非R武将!$BZ62)</f>
        <v>15</v>
      </c>
      <c r="AZ62" s="15">
        <f>求节点(非R武将!$C$6:$C$105,非R武将!AZ$6:AZ$105,天数对应非R武将!$BZ62)</f>
        <v>40</v>
      </c>
      <c r="BA62" s="15">
        <f>求节点(非R武将!$C$6:$C$105,非R武将!BA$6:BA$105,天数对应非R武将!$BZ62)</f>
        <v>43</v>
      </c>
      <c r="BB62" s="15">
        <f>求节点(非R武将!$C$6:$C$105,非R武将!BB$6:BB$105,天数对应非R武将!$BZ62)</f>
        <v>50</v>
      </c>
      <c r="BC62" s="15">
        <f>求节点(非R武将!$C$6:$C$105,非R武将!BC$6:BC$105,天数对应非R武将!$BZ62)</f>
        <v>0</v>
      </c>
      <c r="BD62" s="15">
        <f>求节点(非R武将!$C$6:$C$105,非R武将!BD$6:BD$105,天数对应非R武将!$BZ62)</f>
        <v>2.3428540648685168</v>
      </c>
      <c r="BE62" s="15">
        <f>求节点(非R武将!$C$6:$C$105,非R武将!BE$6:BE$105,天数对应非R武将!$BZ62)</f>
        <v>2.3428540648685168</v>
      </c>
      <c r="BF62" s="15">
        <f>求节点(非R武将!$C$6:$C$105,非R武将!BF$6:BF$105,天数对应非R武将!$BZ62)</f>
        <v>2.3428540648685168</v>
      </c>
      <c r="BG62" s="15">
        <f>求节点(非R武将!$C$6:$C$105,非R武将!BG$6:BG$105,天数对应非R武将!$BZ62)</f>
        <v>2.3428540648685168</v>
      </c>
      <c r="BH62" s="15">
        <f>求节点(非R武将!$C$6:$C$105,非R武将!BH$6:BH$105,天数对应非R武将!$BZ62)</f>
        <v>10</v>
      </c>
      <c r="BI62" s="15">
        <f>求节点(非R武将!$C$6:$C$105,非R武将!BI$6:BI$105,天数对应非R武将!$BZ62)</f>
        <v>10</v>
      </c>
      <c r="BJ62" s="15">
        <f>求节点(非R武将!$C$6:$C$105,非R武将!BJ$6:BJ$105,天数对应非R武将!$BZ62)</f>
        <v>58.571351621712921</v>
      </c>
      <c r="BK62" s="15">
        <f>求节点(非R武将!$C$6:$C$105,非R武将!BK$6:BK$105,天数对应非R武将!$BZ62)</f>
        <v>58.571351621712921</v>
      </c>
      <c r="BL62" s="15">
        <f>求节点(非R武将!$C$6:$C$105,非R武将!BL$6:BL$105,天数对应非R武将!$BZ62)</f>
        <v>58.571351621712921</v>
      </c>
      <c r="BM62" s="15">
        <f>求节点(非R武将!$C$6:$C$105,非R武将!BM$6:BM$105,天数对应非R武将!$BZ62)</f>
        <v>0</v>
      </c>
      <c r="BN62" s="15">
        <f>求节点(非R武将!$C$6:$C$105,非R武将!BN$6:BN$105,天数对应非R武将!$BZ62)</f>
        <v>0</v>
      </c>
      <c r="BO62" s="15">
        <f>求节点(非R武将!$C$6:$C$105,非R武将!BO$6:BO$105,天数对应非R武将!$BZ62)</f>
        <v>2</v>
      </c>
      <c r="BP62" s="15">
        <f>求节点(非R武将!$C$6:$C$105,非R武将!BP$6:BP$105,天数对应非R武将!$BZ62)</f>
        <v>1.8728975697960899</v>
      </c>
      <c r="BQ62" s="15">
        <f>求节点(非R武将!$C$6:$C$105,非R武将!BQ$6:BQ$105,天数对应非R武将!$BZ62)</f>
        <v>2</v>
      </c>
      <c r="BR62" s="15">
        <f>求节点(非R武将!$C$6:$C$105,非R武将!BR$6:BR$105,天数对应非R武将!$BZ62)</f>
        <v>0</v>
      </c>
      <c r="BS62" s="15">
        <f>求节点(非R武将!$C$6:$C$105,非R武将!BS$6:BS$105,天数对应非R武将!$BZ62)</f>
        <v>0</v>
      </c>
      <c r="BT62" s="15">
        <f>求节点(非R武将!$C$6:$C$105,非R武将!BT$6:BT$105,天数对应非R武将!$BZ62)</f>
        <v>4</v>
      </c>
      <c r="BU62" s="15">
        <f>求节点(非R武将!$C$6:$C$105,非R武将!BU$6:BU$105,天数对应非R武将!$BZ62)</f>
        <v>10</v>
      </c>
      <c r="BV62" s="15">
        <f>求节点(非R武将!$C$6:$C$105,非R武将!BV$6:BV$105,天数对应非R武将!$BZ62)</f>
        <v>80</v>
      </c>
      <c r="BY62" s="15">
        <v>57</v>
      </c>
      <c r="BZ62" s="15">
        <v>58.571351621712921</v>
      </c>
      <c r="CA62" s="15">
        <v>61.143228063671359</v>
      </c>
      <c r="CB62" s="15">
        <v>64.658286236282692</v>
      </c>
      <c r="CC62" s="15">
        <v>70.084404380100494</v>
      </c>
      <c r="CD62" s="15">
        <v>79.704751868015506</v>
      </c>
    </row>
    <row r="63" spans="3:82" x14ac:dyDescent="0.15">
      <c r="C63" s="15">
        <v>58</v>
      </c>
      <c r="E63" s="15">
        <f>求节点(非R武将!$C$6:$C$105,非R武将!E$6:E$105,天数对应非R武将!$BZ63)</f>
        <v>0</v>
      </c>
      <c r="F63" s="15">
        <f>求节点(非R武将!$C$6:$C$105,非R武将!F$6:F$105,天数对应非R武将!$BZ63)</f>
        <v>0</v>
      </c>
      <c r="G63" s="15">
        <f>求节点(非R武将!$C$6:$C$105,非R武将!G$6:G$105,天数对应非R武将!$BZ63)</f>
        <v>0</v>
      </c>
      <c r="H63" s="15">
        <f>求节点(非R武将!$C$6:$C$105,非R武将!H$6:H$105,天数对应非R武将!$BZ63)</f>
        <v>4.0834828967997643</v>
      </c>
      <c r="I63" s="15">
        <f>求节点(非R武将!$C$6:$C$105,非R武将!I$6:I$105,天数对应非R武将!$BZ63)</f>
        <v>1.9165171032002357</v>
      </c>
      <c r="J63" s="15">
        <f>求节点(非R武将!$C$6:$C$105,非R武将!J$6:J$105,天数对应非R武将!$BZ63)</f>
        <v>0</v>
      </c>
      <c r="K63" s="15">
        <f>求节点(非R武将!$C$6:$C$105,非R武将!K$6:K$105,天数对应非R武将!$BZ63)</f>
        <v>0</v>
      </c>
      <c r="L63" s="15">
        <f>求节点(非R武将!$C$6:$C$105,非R武将!L$6:L$105,天数对应非R武将!$BZ63)</f>
        <v>0</v>
      </c>
      <c r="M63" s="15">
        <f>求节点(非R武将!$C$6:$C$105,非R武将!M$6:M$105,天数对应非R武将!$BZ63)</f>
        <v>3.2611713605876358</v>
      </c>
      <c r="N63" s="15">
        <f>求节点(非R武将!$C$6:$C$105,非R武将!N$6:N$105,天数对应非R武将!$BZ63)</f>
        <v>0.46569549211342887</v>
      </c>
      <c r="O63" s="15">
        <f>求节点(非R武将!$C$6:$C$105,非R武将!O$6:O$105,天数对应非R武将!$BZ63)</f>
        <v>0</v>
      </c>
      <c r="P63" s="15">
        <f>求节点(非R武将!$C$6:$C$105,非R武将!P$6:P$105,天数对应非R武将!$BZ63)</f>
        <v>6</v>
      </c>
      <c r="Q63" s="15">
        <f>求节点(非R武将!$C$6:$C$105,非R武将!Q$6:Q$105,天数对应非R武将!$BZ63)</f>
        <v>10</v>
      </c>
      <c r="R63" s="15">
        <f>求节点(非R武将!$C$6:$C$105,非R武将!R$6:R$105,天数对应非R武将!$BZ63)</f>
        <v>43</v>
      </c>
      <c r="S63" s="15">
        <f>求节点(非R武将!$C$6:$C$105,非R武将!S$6:S$105,天数对应非R武将!$BZ63)</f>
        <v>50</v>
      </c>
      <c r="T63" s="15">
        <f>求节点(非R武将!$C$6:$C$105,非R武将!T$6:T$105,天数对应非R武将!$BZ63)</f>
        <v>0</v>
      </c>
      <c r="U63" s="15">
        <f>求节点(非R武将!$C$6:$C$105,非R武将!U$6:U$105,天数对应非R武将!$BZ63)</f>
        <v>0</v>
      </c>
      <c r="V63" s="15">
        <f>求节点(非R武将!$C$6:$C$105,非R武将!V$6:V$105,天数对应非R武将!$BZ63)</f>
        <v>2.3528568771406722</v>
      </c>
      <c r="W63" s="15">
        <f>求节点(非R武将!$C$6:$C$105,非R武将!W$6:W$105,天数对应非R武将!$BZ63)</f>
        <v>2.3528568771406722</v>
      </c>
      <c r="X63" s="15">
        <f>求节点(非R武将!$C$6:$C$105,非R武将!X$6:X$105,天数对应非R武将!$BZ63)</f>
        <v>2.3528568771406722</v>
      </c>
      <c r="Y63" s="15">
        <f>求节点(非R武将!$C$6:$C$105,非R武将!Y$6:Y$105,天数对应非R武将!$BZ63)</f>
        <v>0</v>
      </c>
      <c r="Z63" s="15">
        <f>求节点(非R武将!$C$6:$C$105,非R武将!Z$6:Z$105,天数对应非R武将!$BZ63)</f>
        <v>0</v>
      </c>
      <c r="AA63" s="15">
        <f>求节点(非R武将!$C$6:$C$105,非R武将!AA$6:AA$105,天数对应非R武将!$BZ63)</f>
        <v>60</v>
      </c>
      <c r="AB63" s="15">
        <f>求节点(非R武将!$C$6:$C$105,非R武将!AB$6:AB$105,天数对应非R武将!$BZ63)</f>
        <v>80</v>
      </c>
      <c r="AC63" s="15">
        <f>求节点(非R武将!$C$6:$C$105,非R武将!AC$6:AC$105,天数对应非R武将!$BZ63)</f>
        <v>80</v>
      </c>
      <c r="AD63" s="15">
        <f>求节点(非R武将!$C$6:$C$105,非R武将!AD$6:AD$105,天数对应非R武将!$BZ63)</f>
        <v>0</v>
      </c>
      <c r="AE63" s="15">
        <f>求节点(非R武将!$C$6:$C$105,非R武将!AE$6:AE$105,天数对应非R武将!$BZ63)</f>
        <v>0</v>
      </c>
      <c r="AF63" s="15">
        <f>求节点(非R武将!$C$6:$C$105,非R武将!AF$6:AF$105,天数对应非R武将!$BZ63)</f>
        <v>0</v>
      </c>
      <c r="AG63" s="15">
        <f>求节点(非R武将!$C$6:$C$105,非R武将!AG$6:AG$105,天数对应非R武将!$BZ63)</f>
        <v>2</v>
      </c>
      <c r="AH63" s="15">
        <f>求节点(非R武将!$C$6:$C$105,非R武将!AH$6:AH$105,天数对应非R武将!$BZ63)</f>
        <v>2</v>
      </c>
      <c r="AI63" s="15">
        <f>求节点(非R武将!$C$6:$C$105,非R武将!AI$6:AI$105,天数对应非R武将!$BZ63)</f>
        <v>0</v>
      </c>
      <c r="AJ63" s="15">
        <f>求节点(非R武将!$C$6:$C$105,非R武将!AJ$6:AJ$105,天数对应非R武将!$BZ63)</f>
        <v>0</v>
      </c>
      <c r="AK63" s="15">
        <f>求节点(非R武将!$C$6:$C$105,非R武将!AK$6:AK$105,天数对应非R武将!$BZ63)</f>
        <v>0</v>
      </c>
      <c r="AL63" s="15">
        <f>求节点(非R武将!$C$6:$C$105,非R武将!AL$6:AL$105,天数对应非R武将!$BZ63)</f>
        <v>30</v>
      </c>
      <c r="AM63" s="15">
        <f>求节点(非R武将!$C$6:$C$105,非R武将!AM$6:AM$105,天数对应非R武将!$BZ63)</f>
        <v>80</v>
      </c>
      <c r="AN63" s="15">
        <f>求节点(非R武将!$C$6:$C$105,非R武将!AN$6:AN$105,天数对应非R武将!$BZ63)</f>
        <v>0</v>
      </c>
      <c r="AO63" s="15">
        <f>求节点(非R武将!$C$6:$C$105,非R武将!AO$6:AO$105,天数对应非R武将!$BZ63)</f>
        <v>6</v>
      </c>
      <c r="AP63" s="15">
        <f>求节点(非R武将!$C$6:$C$105,非R武将!AP$6:AP$105,天数对应非R武将!$BZ63)</f>
        <v>12.749551309600706</v>
      </c>
      <c r="AQ63" s="15">
        <f>求节点(非R武将!$C$6:$C$105,非R武将!AQ$6:AQ$105,天数对应非R武将!$BZ63)</f>
        <v>0.91651710320023572</v>
      </c>
      <c r="AR63" s="15">
        <f>求节点(非R武将!$C$6:$C$105,非R武将!AR$6:AR$105,天数对应非R武将!$BZ63)</f>
        <v>0</v>
      </c>
      <c r="AS63" s="15">
        <f>求节点(非R武将!$C$6:$C$105,非R武将!AS$6:AS$105,天数对应非R武将!$BZ63)</f>
        <v>0</v>
      </c>
      <c r="AT63" s="15">
        <f>求节点(非R武将!$C$6:$C$105,非R武将!AT$6:AT$105,天数对应非R武将!$BZ63)</f>
        <v>3</v>
      </c>
      <c r="AU63" s="15">
        <f>求节点(非R武将!$C$6:$C$105,非R武将!AU$6:AU$105,天数对应非R武将!$BZ63)</f>
        <v>6</v>
      </c>
      <c r="AV63" s="15">
        <f>求节点(非R武将!$C$6:$C$105,非R武将!AV$6:AV$105,天数对应非R武将!$BZ63)</f>
        <v>3.2611713605876358</v>
      </c>
      <c r="AW63" s="15">
        <f>求节点(非R武将!$C$6:$C$105,非R武将!AW$6:AW$105,天数对应非R武将!$BZ63)</f>
        <v>0.46569549211342887</v>
      </c>
      <c r="AX63" s="15">
        <f>求节点(非R武将!$C$6:$C$105,非R武将!AX$6:AX$105,天数对应非R武将!$BZ63)</f>
        <v>0</v>
      </c>
      <c r="AY63" s="15">
        <f>求节点(非R武将!$C$6:$C$105,非R武将!AY$6:AY$105,天数对应非R武将!$BZ63)</f>
        <v>15</v>
      </c>
      <c r="AZ63" s="15">
        <f>求节点(非R武将!$C$6:$C$105,非R武将!AZ$6:AZ$105,天数对应非R武将!$BZ63)</f>
        <v>40</v>
      </c>
      <c r="BA63" s="15">
        <f>求节点(非R武将!$C$6:$C$105,非R武将!BA$6:BA$105,天数对应非R武将!$BZ63)</f>
        <v>43</v>
      </c>
      <c r="BB63" s="15">
        <f>求节点(非R武将!$C$6:$C$105,非R武将!BB$6:BB$105,天数对应非R武将!$BZ63)</f>
        <v>50</v>
      </c>
      <c r="BC63" s="15">
        <f>求节点(非R武将!$C$6:$C$105,非R武将!BC$6:BC$105,天数对应非R武将!$BZ63)</f>
        <v>0</v>
      </c>
      <c r="BD63" s="15">
        <f>求节点(非R武将!$C$6:$C$105,非R武将!BD$6:BD$105,天数对应非R武将!$BZ63)</f>
        <v>2.3528568771406722</v>
      </c>
      <c r="BE63" s="15">
        <f>求节点(非R武将!$C$6:$C$105,非R武将!BE$6:BE$105,天数对应非R武将!$BZ63)</f>
        <v>2.3528568771406722</v>
      </c>
      <c r="BF63" s="15">
        <f>求节点(非R武将!$C$6:$C$105,非R武将!BF$6:BF$105,天数对应非R武将!$BZ63)</f>
        <v>2.3528568771406722</v>
      </c>
      <c r="BG63" s="15">
        <f>求节点(非R武将!$C$6:$C$105,非R武将!BG$6:BG$105,天数对应非R武将!$BZ63)</f>
        <v>2.3528568771406722</v>
      </c>
      <c r="BH63" s="15">
        <f>求节点(非R武将!$C$6:$C$105,非R武将!BH$6:BH$105,天数对应非R武将!$BZ63)</f>
        <v>10</v>
      </c>
      <c r="BI63" s="15">
        <f>求节点(非R武将!$C$6:$C$105,非R武将!BI$6:BI$105,天数对应非R武将!$BZ63)</f>
        <v>10</v>
      </c>
      <c r="BJ63" s="15">
        <f>求节点(非R武将!$C$6:$C$105,非R武将!BJ$6:BJ$105,天数对应非R武将!$BZ63)</f>
        <v>58.821421928516813</v>
      </c>
      <c r="BK63" s="15">
        <f>求节点(非R武将!$C$6:$C$105,非R武将!BK$6:BK$105,天数对应非R武将!$BZ63)</f>
        <v>58.821421928516813</v>
      </c>
      <c r="BL63" s="15">
        <f>求节点(非R武将!$C$6:$C$105,非R武将!BL$6:BL$105,天数对应非R武将!$BZ63)</f>
        <v>58.821421928516813</v>
      </c>
      <c r="BM63" s="15">
        <f>求节点(非R武将!$C$6:$C$105,非R武将!BM$6:BM$105,天数对应非R武将!$BZ63)</f>
        <v>0</v>
      </c>
      <c r="BN63" s="15">
        <f>求节点(非R武将!$C$6:$C$105,非R武将!BN$6:BN$105,天数对应非R武将!$BZ63)</f>
        <v>0</v>
      </c>
      <c r="BO63" s="15">
        <f>求节点(非R武将!$C$6:$C$105,非R武将!BO$6:BO$105,天数对应非R武将!$BZ63)</f>
        <v>2</v>
      </c>
      <c r="BP63" s="15">
        <f>求节点(非R武将!$C$6:$C$105,非R武将!BP$6:BP$105,天数对应非R武将!$BZ63)</f>
        <v>1.9165171032002357</v>
      </c>
      <c r="BQ63" s="15">
        <f>求节点(非R武将!$C$6:$C$105,非R武将!BQ$6:BQ$105,天数对应非R武将!$BZ63)</f>
        <v>2</v>
      </c>
      <c r="BR63" s="15">
        <f>求节点(非R武将!$C$6:$C$105,非R武将!BR$6:BR$105,天数对应非R武将!$BZ63)</f>
        <v>0</v>
      </c>
      <c r="BS63" s="15">
        <f>求节点(非R武将!$C$6:$C$105,非R武将!BS$6:BS$105,天数对应非R武将!$BZ63)</f>
        <v>0</v>
      </c>
      <c r="BT63" s="15">
        <f>求节点(非R武将!$C$6:$C$105,非R武将!BT$6:BT$105,天数对应非R武将!$BZ63)</f>
        <v>4</v>
      </c>
      <c r="BU63" s="15">
        <f>求节点(非R武将!$C$6:$C$105,非R武将!BU$6:BU$105,天数对应非R武将!$BZ63)</f>
        <v>10</v>
      </c>
      <c r="BV63" s="15">
        <f>求节点(非R武将!$C$6:$C$105,非R武将!BV$6:BV$105,天数对应非R武将!$BZ63)</f>
        <v>80</v>
      </c>
      <c r="BY63" s="15">
        <v>58</v>
      </c>
      <c r="BZ63" s="15">
        <v>58.821421928516813</v>
      </c>
      <c r="CA63" s="15">
        <v>61.408884310248339</v>
      </c>
      <c r="CB63" s="15">
        <v>64.896927953857229</v>
      </c>
      <c r="CC63" s="15">
        <v>70.371006689440009</v>
      </c>
      <c r="CD63" s="15">
        <v>79.963741457475592</v>
      </c>
    </row>
    <row r="64" spans="3:82" x14ac:dyDescent="0.15">
      <c r="C64" s="15">
        <v>59</v>
      </c>
      <c r="E64" s="15">
        <f>求节点(非R武将!$C$6:$C$105,非R武将!E$6:E$105,天数对应非R武将!$BZ64)</f>
        <v>0</v>
      </c>
      <c r="F64" s="15">
        <f>求节点(非R武将!$C$6:$C$105,非R武将!F$6:F$105,天数对应非R武将!$BZ64)</f>
        <v>0</v>
      </c>
      <c r="G64" s="15">
        <f>求节点(非R武将!$C$6:$C$105,非R武将!G$6:G$105,天数对应非R武将!$BZ64)</f>
        <v>0</v>
      </c>
      <c r="H64" s="15">
        <f>求节点(非R武将!$C$6:$C$105,非R武将!H$6:H$105,天数对应非R武将!$BZ64)</f>
        <v>4.0407583426499505</v>
      </c>
      <c r="I64" s="15">
        <f>求节点(非R武将!$C$6:$C$105,非R武将!I$6:I$105,天数对应非R武将!$BZ64)</f>
        <v>1.9592416573500497</v>
      </c>
      <c r="J64" s="15">
        <f>求节点(非R武将!$C$6:$C$105,非R武将!J$6:J$105,天数对应非R武将!$BZ64)</f>
        <v>0</v>
      </c>
      <c r="K64" s="15">
        <f>求节点(非R武将!$C$6:$C$105,非R武将!K$6:K$105,天数对应非R武将!$BZ64)</f>
        <v>0</v>
      </c>
      <c r="L64" s="15">
        <f>求节点(非R武将!$C$6:$C$105,非R武将!L$6:L$105,天数对应非R武将!$BZ64)</f>
        <v>0</v>
      </c>
      <c r="M64" s="15">
        <f>求节点(非R武将!$C$6:$C$105,非R武将!M$6:M$105,天数对应非R武将!$BZ64)</f>
        <v>3.2873485975304333</v>
      </c>
      <c r="N64" s="15">
        <f>求节点(非R武将!$C$6:$C$105,非R武将!N$6:N$105,天数对应非R武将!$BZ64)</f>
        <v>0.49657033392874639</v>
      </c>
      <c r="O64" s="15">
        <f>求节点(非R武将!$C$6:$C$105,非R武将!O$6:O$105,天数对应非R武将!$BZ64)</f>
        <v>0</v>
      </c>
      <c r="P64" s="15">
        <f>求节点(非R武将!$C$6:$C$105,非R武将!P$6:P$105,天数对应非R武将!$BZ64)</f>
        <v>6</v>
      </c>
      <c r="Q64" s="15">
        <f>求节点(非R武将!$C$6:$C$105,非R武将!Q$6:Q$105,天数对应非R武将!$BZ64)</f>
        <v>10</v>
      </c>
      <c r="R64" s="15">
        <f>求节点(非R武将!$C$6:$C$105,非R武将!R$6:R$105,天数对应非R武将!$BZ64)</f>
        <v>43</v>
      </c>
      <c r="S64" s="15">
        <f>求节点(非R武将!$C$6:$C$105,非R武将!S$6:S$105,天数对应非R武将!$BZ64)</f>
        <v>50</v>
      </c>
      <c r="T64" s="15">
        <f>求节点(非R武将!$C$6:$C$105,非R武将!T$6:T$105,天数对应非R武将!$BZ64)</f>
        <v>0</v>
      </c>
      <c r="U64" s="15">
        <f>求节点(非R武将!$C$6:$C$105,非R武将!U$6:U$105,天数对应非R武将!$BZ64)</f>
        <v>0</v>
      </c>
      <c r="V64" s="15">
        <f>求节点(非R武将!$C$6:$C$105,非R武将!V$6:V$105,天数对应非R武将!$BZ64)</f>
        <v>2.3626681845677173</v>
      </c>
      <c r="W64" s="15">
        <f>求节点(非R武将!$C$6:$C$105,非R武将!W$6:W$105,天数对应非R武将!$BZ64)</f>
        <v>2.3626681845677173</v>
      </c>
      <c r="X64" s="15">
        <f>求节点(非R武将!$C$6:$C$105,非R武将!X$6:X$105,天数对应非R武将!$BZ64)</f>
        <v>2.3626681845677173</v>
      </c>
      <c r="Y64" s="15">
        <f>求节点(非R武将!$C$6:$C$105,非R武将!Y$6:Y$105,天数对应非R武将!$BZ64)</f>
        <v>0</v>
      </c>
      <c r="Z64" s="15">
        <f>求节点(非R武将!$C$6:$C$105,非R武将!Z$6:Z$105,天数对应非R武将!$BZ64)</f>
        <v>0</v>
      </c>
      <c r="AA64" s="15">
        <f>求节点(非R武将!$C$6:$C$105,非R武将!AA$6:AA$105,天数对应非R武将!$BZ64)</f>
        <v>60</v>
      </c>
      <c r="AB64" s="15">
        <f>求节点(非R武将!$C$6:$C$105,非R武将!AB$6:AB$105,天数对应非R武将!$BZ64)</f>
        <v>80</v>
      </c>
      <c r="AC64" s="15">
        <f>求节点(非R武将!$C$6:$C$105,非R武将!AC$6:AC$105,天数对应非R武将!$BZ64)</f>
        <v>80</v>
      </c>
      <c r="AD64" s="15">
        <f>求节点(非R武将!$C$6:$C$105,非R武将!AD$6:AD$105,天数对应非R武将!$BZ64)</f>
        <v>0</v>
      </c>
      <c r="AE64" s="15">
        <f>求节点(非R武将!$C$6:$C$105,非R武将!AE$6:AE$105,天数对应非R武将!$BZ64)</f>
        <v>0</v>
      </c>
      <c r="AF64" s="15">
        <f>求节点(非R武将!$C$6:$C$105,非R武将!AF$6:AF$105,天数对应非R武将!$BZ64)</f>
        <v>0</v>
      </c>
      <c r="AG64" s="15">
        <f>求节点(非R武将!$C$6:$C$105,非R武将!AG$6:AG$105,天数对应非R武将!$BZ64)</f>
        <v>2</v>
      </c>
      <c r="AH64" s="15">
        <f>求节点(非R武将!$C$6:$C$105,非R武将!AH$6:AH$105,天数对应非R武将!$BZ64)</f>
        <v>2</v>
      </c>
      <c r="AI64" s="15">
        <f>求节点(非R武将!$C$6:$C$105,非R武将!AI$6:AI$105,天数对应非R武将!$BZ64)</f>
        <v>0</v>
      </c>
      <c r="AJ64" s="15">
        <f>求节点(非R武将!$C$6:$C$105,非R武将!AJ$6:AJ$105,天数对应非R武将!$BZ64)</f>
        <v>0</v>
      </c>
      <c r="AK64" s="15">
        <f>求节点(非R武将!$C$6:$C$105,非R武将!AK$6:AK$105,天数对应非R武将!$BZ64)</f>
        <v>0</v>
      </c>
      <c r="AL64" s="15">
        <f>求节点(非R武将!$C$6:$C$105,非R武将!AL$6:AL$105,天数对应非R武将!$BZ64)</f>
        <v>30</v>
      </c>
      <c r="AM64" s="15">
        <f>求节点(非R武将!$C$6:$C$105,非R武将!AM$6:AM$105,天数对应非R武将!$BZ64)</f>
        <v>80</v>
      </c>
      <c r="AN64" s="15">
        <f>求节点(非R武将!$C$6:$C$105,非R武将!AN$6:AN$105,天数对应非R武将!$BZ64)</f>
        <v>0</v>
      </c>
      <c r="AO64" s="15">
        <f>求节点(非R武将!$C$6:$C$105,非R武将!AO$6:AO$105,天数对应非R武将!$BZ64)</f>
        <v>5.9919155529420722</v>
      </c>
      <c r="AP64" s="15">
        <f>求节点(非R武将!$C$6:$C$105,非R武将!AP$6:AP$105,天数对应非R武将!$BZ64)</f>
        <v>12.853471630876367</v>
      </c>
      <c r="AQ64" s="15">
        <f>求节点(非R武将!$C$6:$C$105,非R武将!AQ$6:AQ$105,天数对应非R武将!$BZ64)</f>
        <v>0.96732610440797706</v>
      </c>
      <c r="AR64" s="15">
        <f>求节点(非R武将!$C$6:$C$105,非R武将!AR$6:AR$105,天数对应非R武将!$BZ64)</f>
        <v>0</v>
      </c>
      <c r="AS64" s="15">
        <f>求节点(非R武将!$C$6:$C$105,非R武将!AS$6:AS$105,天数对应非R武将!$BZ64)</f>
        <v>0</v>
      </c>
      <c r="AT64" s="15">
        <f>求节点(非R武将!$C$6:$C$105,非R武将!AT$6:AT$105,天数对应非R武将!$BZ64)</f>
        <v>3</v>
      </c>
      <c r="AU64" s="15">
        <f>求节点(非R武将!$C$6:$C$105,非R武将!AU$6:AU$105,天数对应非R武将!$BZ64)</f>
        <v>6</v>
      </c>
      <c r="AV64" s="15">
        <f>求节点(非R武将!$C$6:$C$105,非R武将!AV$6:AV$105,天数对应非R武将!$BZ64)</f>
        <v>3.2873485975304333</v>
      </c>
      <c r="AW64" s="15">
        <f>求节点(非R武将!$C$6:$C$105,非R武将!AW$6:AW$105,天数对应非R武将!$BZ64)</f>
        <v>0.49657033392874639</v>
      </c>
      <c r="AX64" s="15">
        <f>求节点(非R武将!$C$6:$C$105,非R武将!AX$6:AX$105,天数对应非R武将!$BZ64)</f>
        <v>0</v>
      </c>
      <c r="AY64" s="15">
        <f>求节点(非R武将!$C$6:$C$105,非R武将!AY$6:AY$105,天数对应非R武将!$BZ64)</f>
        <v>15</v>
      </c>
      <c r="AZ64" s="15">
        <f>求节点(非R武将!$C$6:$C$105,非R武将!AZ$6:AZ$105,天数对应非R武将!$BZ64)</f>
        <v>40</v>
      </c>
      <c r="BA64" s="15">
        <f>求节点(非R武将!$C$6:$C$105,非R武将!BA$6:BA$105,天数对应非R武将!$BZ64)</f>
        <v>43</v>
      </c>
      <c r="BB64" s="15">
        <f>求节点(非R武将!$C$6:$C$105,非R武将!BB$6:BB$105,天数对应非R武将!$BZ64)</f>
        <v>50</v>
      </c>
      <c r="BC64" s="15">
        <f>求节点(非R武将!$C$6:$C$105,非R武将!BC$6:BC$105,天数对应非R武将!$BZ64)</f>
        <v>0</v>
      </c>
      <c r="BD64" s="15">
        <f>求节点(非R武将!$C$6:$C$105,非R武将!BD$6:BD$105,天数对应非R武将!$BZ64)</f>
        <v>2.3626681845677173</v>
      </c>
      <c r="BE64" s="15">
        <f>求节点(非R武将!$C$6:$C$105,非R武将!BE$6:BE$105,天数对应非R武将!$BZ64)</f>
        <v>2.3626681845677173</v>
      </c>
      <c r="BF64" s="15">
        <f>求节点(非R武将!$C$6:$C$105,非R武将!BF$6:BF$105,天数对应非R武将!$BZ64)</f>
        <v>2.3626681845677173</v>
      </c>
      <c r="BG64" s="15">
        <f>求节点(非R武将!$C$6:$C$105,非R武将!BG$6:BG$105,天数对应非R武将!$BZ64)</f>
        <v>2.3626681845677173</v>
      </c>
      <c r="BH64" s="15">
        <f>求节点(非R武将!$C$6:$C$105,非R武将!BH$6:BH$105,天数对应非R武将!$BZ64)</f>
        <v>10</v>
      </c>
      <c r="BI64" s="15">
        <f>求节点(非R武将!$C$6:$C$105,非R武将!BI$6:BI$105,天数对应非R武将!$BZ64)</f>
        <v>10</v>
      </c>
      <c r="BJ64" s="15">
        <f>求节点(非R武将!$C$6:$C$105,非R武将!BJ$6:BJ$105,天数对应非R武将!$BZ64)</f>
        <v>59.066704614192936</v>
      </c>
      <c r="BK64" s="15">
        <f>求节点(非R武将!$C$6:$C$105,非R武将!BK$6:BK$105,天数对应非R武将!$BZ64)</f>
        <v>59.066704614192936</v>
      </c>
      <c r="BL64" s="15">
        <f>求节点(非R武将!$C$6:$C$105,非R武将!BL$6:BL$105,天数对应非R武将!$BZ64)</f>
        <v>59.066704614192936</v>
      </c>
      <c r="BM64" s="15">
        <f>求节点(非R武将!$C$6:$C$105,非R武将!BM$6:BM$105,天数对应非R武将!$BZ64)</f>
        <v>0</v>
      </c>
      <c r="BN64" s="15">
        <f>求节点(非R武将!$C$6:$C$105,非R武将!BN$6:BN$105,天数对应非R武将!$BZ64)</f>
        <v>0</v>
      </c>
      <c r="BO64" s="15">
        <f>求节点(非R武将!$C$6:$C$105,非R武将!BO$6:BO$105,天数对应非R武将!$BZ64)</f>
        <v>2</v>
      </c>
      <c r="BP64" s="15">
        <f>求节点(非R武将!$C$6:$C$105,非R武将!BP$6:BP$105,天数对应非R武将!$BZ64)</f>
        <v>1.9511572102921224</v>
      </c>
      <c r="BQ64" s="15">
        <f>求节点(非R武将!$C$6:$C$105,非R武将!BQ$6:BQ$105,天数对应非R武将!$BZ64)</f>
        <v>2</v>
      </c>
      <c r="BR64" s="15">
        <f>求节点(非R武将!$C$6:$C$105,非R武将!BR$6:BR$105,天数对应非R武将!$BZ64)</f>
        <v>0</v>
      </c>
      <c r="BS64" s="15">
        <f>求节点(非R武将!$C$6:$C$105,非R武将!BS$6:BS$105,天数对应非R武将!$BZ64)</f>
        <v>0</v>
      </c>
      <c r="BT64" s="15">
        <f>求节点(非R武将!$C$6:$C$105,非R武将!BT$6:BT$105,天数对应非R武将!$BZ64)</f>
        <v>4</v>
      </c>
      <c r="BU64" s="15">
        <f>求节点(非R武将!$C$6:$C$105,非R武将!BU$6:BU$105,天数对应非R武将!$BZ64)</f>
        <v>11.334092283858723</v>
      </c>
      <c r="BV64" s="15">
        <f>求节点(非R武将!$C$6:$C$105,非R武将!BV$6:BV$105,天数对应非R武将!$BZ64)</f>
        <v>80</v>
      </c>
      <c r="BY64" s="15">
        <v>59</v>
      </c>
      <c r="BZ64" s="15">
        <v>59.066704614192936</v>
      </c>
      <c r="CA64" s="15">
        <v>61.674540556825313</v>
      </c>
      <c r="CB64" s="15">
        <v>65.150292550533479</v>
      </c>
      <c r="CC64" s="15">
        <v>70.657608998779523</v>
      </c>
      <c r="CD64" s="15">
        <v>80.188101607848409</v>
      </c>
    </row>
    <row r="65" spans="3:82" s="17" customFormat="1" x14ac:dyDescent="0.15">
      <c r="C65" s="17">
        <v>60</v>
      </c>
      <c r="E65" s="17">
        <f>求节点(非R武将!$C$6:$C$105,非R武将!E$6:E$105,天数对应非R武将!$BZ65)</f>
        <v>0</v>
      </c>
      <c r="F65" s="17">
        <f>求节点(非R武将!$C$6:$C$105,非R武将!F$6:F$105,天数对应非R武将!$BZ65)</f>
        <v>0</v>
      </c>
      <c r="G65" s="17">
        <f>求节点(非R武将!$C$6:$C$105,非R武将!G$6:G$105,天数对应非R武将!$BZ65)</f>
        <v>0</v>
      </c>
      <c r="H65" s="17">
        <f>求节点(非R武将!$C$6:$C$105,非R武将!H$6:H$105,天数对应非R武将!$BZ65)</f>
        <v>4.0002693273462695</v>
      </c>
      <c r="I65" s="17">
        <f>求节点(非R武将!$C$6:$C$105,非R武将!I$6:I$105,天数对应非R武将!$BZ65)</f>
        <v>1.9997306726537305</v>
      </c>
      <c r="J65" s="17">
        <f>求节点(非R武将!$C$6:$C$105,非R武将!J$6:J$105,天数对应非R武将!$BZ65)</f>
        <v>0</v>
      </c>
      <c r="K65" s="17">
        <f>求节点(非R武将!$C$6:$C$105,非R武将!K$6:K$105,天数对应非R武将!$BZ65)</f>
        <v>0</v>
      </c>
      <c r="L65" s="17">
        <f>求节点(非R武将!$C$6:$C$105,非R武将!L$6:L$105,天数对应非R武将!$BZ65)</f>
        <v>0</v>
      </c>
      <c r="M65" s="17">
        <f>求节点(非R武将!$C$6:$C$105,非R武将!M$6:M$105,天数对应非R武将!$BZ65)</f>
        <v>3.3057244781244277</v>
      </c>
      <c r="N65" s="17">
        <f>求节点(非R武将!$C$6:$C$105,非R武将!N$6:N$105,天数对应非R武将!$BZ65)</f>
        <v>0.54920441937798159</v>
      </c>
      <c r="O65" s="17">
        <f>求节点(非R武将!$C$6:$C$105,非R武将!O$6:O$105,天数对应非R武将!$BZ65)</f>
        <v>0</v>
      </c>
      <c r="P65" s="17">
        <f>求节点(非R武将!$C$6:$C$105,非R武将!P$6:P$105,天数对应非R武将!$BZ65)</f>
        <v>6</v>
      </c>
      <c r="Q65" s="17">
        <f>求节点(非R武将!$C$6:$C$105,非R武将!Q$6:Q$105,天数对应非R武将!$BZ65)</f>
        <v>10</v>
      </c>
      <c r="R65" s="17">
        <f>求节点(非R武将!$C$6:$C$105,非R武将!R$6:R$105,天数对应非R武将!$BZ65)</f>
        <v>43</v>
      </c>
      <c r="S65" s="17">
        <f>求节点(非R武将!$C$6:$C$105,非R武将!S$6:S$105,天数对应非R武将!$BZ65)</f>
        <v>50</v>
      </c>
      <c r="T65" s="17">
        <f>求节点(非R武将!$C$6:$C$105,非R武将!T$6:T$105,天数对应非R武将!$BZ65)</f>
        <v>0</v>
      </c>
      <c r="U65" s="17">
        <f>求节点(非R武将!$C$6:$C$105,非R武将!U$6:U$105,天数对应非R武将!$BZ65)</f>
        <v>0</v>
      </c>
      <c r="V65" s="17">
        <f>求节点(非R武将!$C$6:$C$105,非R武将!V$6:V$105,天数对应非R武将!$BZ65)</f>
        <v>2.3720011384257877</v>
      </c>
      <c r="W65" s="17">
        <f>求节点(非R武将!$C$6:$C$105,非R武将!W$6:W$105,天数对应非R武将!$BZ65)</f>
        <v>2.3720011384257877</v>
      </c>
      <c r="X65" s="17">
        <f>求节点(非R武将!$C$6:$C$105,非R武将!X$6:X$105,天数对应非R武将!$BZ65)</f>
        <v>2.3720011384257877</v>
      </c>
      <c r="Y65" s="17">
        <f>求节点(非R武将!$C$6:$C$105,非R武将!Y$6:Y$105,天数对应非R武将!$BZ65)</f>
        <v>0</v>
      </c>
      <c r="Z65" s="17">
        <f>求节点(非R武将!$C$6:$C$105,非R武将!Z$6:Z$105,天数对应非R武将!$BZ65)</f>
        <v>0</v>
      </c>
      <c r="AA65" s="17">
        <f>求节点(非R武将!$C$6:$C$105,非R武将!AA$6:AA$105,天数对应非R武将!$BZ65)</f>
        <v>60</v>
      </c>
      <c r="AB65" s="17">
        <f>求节点(非R武将!$C$6:$C$105,非R武将!AB$6:AB$105,天数对应非R武将!$BZ65)</f>
        <v>80</v>
      </c>
      <c r="AC65" s="17">
        <f>求节点(非R武将!$C$6:$C$105,非R武将!AC$6:AC$105,天数对应非R武将!$BZ65)</f>
        <v>80</v>
      </c>
      <c r="AD65" s="17">
        <f>求节点(非R武将!$C$6:$C$105,非R武将!AD$6:AD$105,天数对应非R武将!$BZ65)</f>
        <v>0</v>
      </c>
      <c r="AE65" s="17">
        <f>求节点(非R武将!$C$6:$C$105,非R武将!AE$6:AE$105,天数对应非R武将!$BZ65)</f>
        <v>0</v>
      </c>
      <c r="AF65" s="17">
        <f>求节点(非R武将!$C$6:$C$105,非R武将!AF$6:AF$105,天数对应非R武将!$BZ65)</f>
        <v>0</v>
      </c>
      <c r="AG65" s="17">
        <f>求节点(非R武将!$C$6:$C$105,非R武将!AG$6:AG$105,天数对应非R武将!$BZ65)</f>
        <v>2</v>
      </c>
      <c r="AH65" s="17">
        <f>求节点(非R武将!$C$6:$C$105,非R武将!AH$6:AH$105,天数对应非R武将!$BZ65)</f>
        <v>2</v>
      </c>
      <c r="AI65" s="17">
        <f>求节点(非R武将!$C$6:$C$105,非R武将!AI$6:AI$105,天数对应非R武将!$BZ65)</f>
        <v>0</v>
      </c>
      <c r="AJ65" s="17">
        <f>求节点(非R武将!$C$6:$C$105,非R武将!AJ$6:AJ$105,天数对应非R武将!$BZ65)</f>
        <v>0</v>
      </c>
      <c r="AK65" s="17">
        <f>求节点(非R武将!$C$6:$C$105,非R武将!AK$6:AK$105,天数对应非R武将!$BZ65)</f>
        <v>0</v>
      </c>
      <c r="AL65" s="17">
        <f>求节点(非R武将!$C$6:$C$105,非R武将!AL$6:AL$105,天数对应非R武将!$BZ65)</f>
        <v>30</v>
      </c>
      <c r="AM65" s="17">
        <f>求节点(非R武将!$C$6:$C$105,非R武将!AM$6:AM$105,天数对应非R武将!$BZ65)</f>
        <v>80</v>
      </c>
      <c r="AN65" s="17">
        <f>求节点(非R武将!$C$6:$C$105,非R武将!AN$6:AN$105,天数对应非R武将!$BZ65)</f>
        <v>0</v>
      </c>
      <c r="AO65" s="17">
        <f>求节点(非R武将!$C$6:$C$105,非R武将!AO$6:AO$105,天数对应非R武将!$BZ65)</f>
        <v>5.9636372350653613</v>
      </c>
      <c r="AP65" s="17">
        <f>求节点(非R武将!$C$6:$C$105,非R武将!AP$6:AP$105,天数对应非R武将!$BZ65)</f>
        <v>12.890103723157274</v>
      </c>
      <c r="AQ65" s="17">
        <f>求节点(非R武将!$C$6:$C$105,非R武将!AQ$6:AQ$105,天数对应非R武将!$BZ65)</f>
        <v>1.0360934375883692</v>
      </c>
      <c r="AR65" s="17">
        <f>求节点(非R武将!$C$6:$C$105,非R武将!AR$6:AR$105,天数对应非R武将!$BZ65)</f>
        <v>0</v>
      </c>
      <c r="AS65" s="17">
        <f>求节点(非R武将!$C$6:$C$105,非R武将!AS$6:AS$105,天数对应非R武将!$BZ65)</f>
        <v>0</v>
      </c>
      <c r="AT65" s="17">
        <f>求节点(非R武将!$C$6:$C$105,非R武将!AT$6:AT$105,天数对应非R武将!$BZ65)</f>
        <v>3</v>
      </c>
      <c r="AU65" s="17">
        <f>求节点(非R武将!$C$6:$C$105,非R武将!AU$6:AU$105,天数对应非R武将!$BZ65)</f>
        <v>6</v>
      </c>
      <c r="AV65" s="17">
        <f>求节点(非R武将!$C$6:$C$105,非R武将!AV$6:AV$105,天数对应非R武将!$BZ65)</f>
        <v>3.3057244781244277</v>
      </c>
      <c r="AW65" s="17">
        <f>求节点(非R武将!$C$6:$C$105,非R武将!AW$6:AW$105,天数对应非R武将!$BZ65)</f>
        <v>0.54920441937798159</v>
      </c>
      <c r="AX65" s="17">
        <f>求节点(非R武将!$C$6:$C$105,非R武将!AX$6:AX$105,天数对应非R武将!$BZ65)</f>
        <v>0</v>
      </c>
      <c r="AY65" s="17">
        <f>求节点(非R武将!$C$6:$C$105,非R武将!AY$6:AY$105,天数对应非R武将!$BZ65)</f>
        <v>15</v>
      </c>
      <c r="AZ65" s="17">
        <f>求节点(非R武将!$C$6:$C$105,非R武将!AZ$6:AZ$105,天数对应非R武将!$BZ65)</f>
        <v>40</v>
      </c>
      <c r="BA65" s="17">
        <f>求节点(非R武将!$C$6:$C$105,非R武将!BA$6:BA$105,天数对应非R武将!$BZ65)</f>
        <v>43</v>
      </c>
      <c r="BB65" s="17">
        <f>求节点(非R武将!$C$6:$C$105,非R武将!BB$6:BB$105,天数对应非R武将!$BZ65)</f>
        <v>50</v>
      </c>
      <c r="BC65" s="17">
        <f>求节点(非R武将!$C$6:$C$105,非R武将!BC$6:BC$105,天数对应非R武将!$BZ65)</f>
        <v>0</v>
      </c>
      <c r="BD65" s="17">
        <f>求节点(非R武将!$C$6:$C$105,非R武将!BD$6:BD$105,天数对应非R武将!$BZ65)</f>
        <v>2.3720011384257877</v>
      </c>
      <c r="BE65" s="17">
        <f>求节点(非R武将!$C$6:$C$105,非R武将!BE$6:BE$105,天数对应非R武将!$BZ65)</f>
        <v>2.3720011384257877</v>
      </c>
      <c r="BF65" s="17">
        <f>求节点(非R武将!$C$6:$C$105,非R武将!BF$6:BF$105,天数对应非R武将!$BZ65)</f>
        <v>2.3720011384257877</v>
      </c>
      <c r="BG65" s="17">
        <f>求节点(非R武将!$C$6:$C$105,非R武将!BG$6:BG$105,天数对应非R武将!$BZ65)</f>
        <v>2.3720011384257877</v>
      </c>
      <c r="BH65" s="17">
        <f>求节点(非R武将!$C$6:$C$105,非R武将!BH$6:BH$105,天数对应非R武将!$BZ65)</f>
        <v>10</v>
      </c>
      <c r="BI65" s="17">
        <f>求节点(非R武将!$C$6:$C$105,非R武将!BI$6:BI$105,天数对应非R武将!$BZ65)</f>
        <v>10</v>
      </c>
      <c r="BJ65" s="17">
        <f>求节点(非R武将!$C$6:$C$105,非R武将!BJ$6:BJ$105,天数对应非R武将!$BZ65)</f>
        <v>59.300028460644697</v>
      </c>
      <c r="BK65" s="17">
        <f>求节点(非R武将!$C$6:$C$105,非R武将!BK$6:BK$105,天数对应非R武将!$BZ65)</f>
        <v>59.300028460644697</v>
      </c>
      <c r="BL65" s="17">
        <f>求节点(非R武将!$C$6:$C$105,非R武将!BL$6:BL$105,天数对应非R武将!$BZ65)</f>
        <v>59.300028460644697</v>
      </c>
      <c r="BM65" s="17">
        <f>求节点(非R武将!$C$6:$C$105,非R武将!BM$6:BM$105,天数对应非R武将!$BZ65)</f>
        <v>0</v>
      </c>
      <c r="BN65" s="17">
        <f>求节点(非R武将!$C$6:$C$105,非R武将!BN$6:BN$105,天数对应非R武将!$BZ65)</f>
        <v>0</v>
      </c>
      <c r="BO65" s="17">
        <f>求节点(非R武将!$C$6:$C$105,非R武将!BO$6:BO$105,天数对应非R武将!$BZ65)</f>
        <v>2</v>
      </c>
      <c r="BP65" s="17">
        <f>求节点(非R武将!$C$6:$C$105,非R武将!BP$6:BP$105,天数对应非R武将!$BZ65)</f>
        <v>1.9633679077190915</v>
      </c>
      <c r="BQ65" s="17">
        <f>求节点(非R武将!$C$6:$C$105,非R武将!BQ$6:BQ$105,天数对应非R武将!$BZ65)</f>
        <v>2</v>
      </c>
      <c r="BR65" s="17">
        <f>求节点(非R武将!$C$6:$C$105,非R武将!BR$6:BR$105,天数对应非R武将!$BZ65)</f>
        <v>0</v>
      </c>
      <c r="BS65" s="17">
        <f>求节点(非R武将!$C$6:$C$105,非R武将!BS$6:BS$105,天数对应非R武将!$BZ65)</f>
        <v>0</v>
      </c>
      <c r="BT65" s="17">
        <f>求节点(非R武将!$C$6:$C$105,非R武将!BT$6:BT$105,天数对应非R武将!$BZ65)</f>
        <v>4</v>
      </c>
      <c r="BU65" s="17">
        <f>求节点(非R武将!$C$6:$C$105,非R武将!BU$6:BU$105,天数对应非R武将!$BZ65)</f>
        <v>16.000569212893936</v>
      </c>
      <c r="BV65" s="17">
        <f>求节点(非R武将!$C$6:$C$105,非R武将!BV$6:BV$105,天数对应非R武将!$BZ65)</f>
        <v>80</v>
      </c>
      <c r="BY65" s="17">
        <v>60</v>
      </c>
      <c r="BZ65" s="17">
        <v>59.300028460644697</v>
      </c>
      <c r="CA65" s="17">
        <v>61.940196803402287</v>
      </c>
      <c r="CB65" s="17">
        <v>65.414850781140558</v>
      </c>
      <c r="CC65" s="17">
        <v>70.944211308119037</v>
      </c>
      <c r="CD65" s="17">
        <v>80.406824407672133</v>
      </c>
    </row>
    <row r="66" spans="3:82" x14ac:dyDescent="0.15">
      <c r="C66" s="15">
        <v>61</v>
      </c>
      <c r="E66" s="15">
        <f>求节点(非R武将!$C$6:$C$105,非R武将!E$6:E$105,天数对应非R武将!$BZ66)</f>
        <v>0</v>
      </c>
      <c r="F66" s="15">
        <f>求节点(非R武将!$C$6:$C$105,非R武将!F$6:F$105,天数对应非R武将!$BZ66)</f>
        <v>0</v>
      </c>
      <c r="G66" s="15">
        <f>求节点(非R武将!$C$6:$C$105,非R武将!G$6:G$105,天数对应非R武将!$BZ66)</f>
        <v>0</v>
      </c>
      <c r="H66" s="15">
        <f>求节点(非R武将!$C$6:$C$105,非R武将!H$6:H$105,天数对应非R武将!$BZ66)</f>
        <v>3.9597803120425881</v>
      </c>
      <c r="I66" s="15">
        <f>求节点(非R武将!$C$6:$C$105,非R武将!I$6:I$105,天数对应非R武将!$BZ66)</f>
        <v>2.0402196879574124</v>
      </c>
      <c r="J66" s="15">
        <f>求节点(非R武将!$C$6:$C$105,非R武将!J$6:J$105,天数对应非R武将!$BZ66)</f>
        <v>0</v>
      </c>
      <c r="K66" s="15">
        <f>求节点(非R武将!$C$6:$C$105,非R武将!K$6:K$105,天数对应非R武将!$BZ66)</f>
        <v>0</v>
      </c>
      <c r="L66" s="15">
        <f>求节点(非R武将!$C$6:$C$105,非R武将!L$6:L$105,天数对应非R武将!$BZ66)</f>
        <v>0</v>
      </c>
      <c r="M66" s="15">
        <f>求节点(非R武将!$C$6:$C$105,非R武将!M$6:M$105,天数对应非R武将!$BZ66)</f>
        <v>3.324100358718423</v>
      </c>
      <c r="N66" s="15">
        <f>求节点(非R武将!$C$6:$C$105,非R武将!N$6:N$105,天数对应非R武将!$BZ66)</f>
        <v>0.60183850482721835</v>
      </c>
      <c r="O66" s="15">
        <f>求节点(非R武将!$C$6:$C$105,非R武将!O$6:O$105,天数对应非R武将!$BZ66)</f>
        <v>0</v>
      </c>
      <c r="P66" s="15">
        <f>求节点(非R武将!$C$6:$C$105,非R武将!P$6:P$105,天数对应非R武将!$BZ66)</f>
        <v>6</v>
      </c>
      <c r="Q66" s="15">
        <f>求节点(非R武将!$C$6:$C$105,非R武将!Q$6:Q$105,天数对应非R武将!$BZ66)</f>
        <v>10</v>
      </c>
      <c r="R66" s="15">
        <f>求节点(非R武将!$C$6:$C$105,非R武将!R$6:R$105,天数对应非R武将!$BZ66)</f>
        <v>43</v>
      </c>
      <c r="S66" s="15">
        <f>求节点(非R武将!$C$6:$C$105,非R武将!S$6:S$105,天数对应非R武将!$BZ66)</f>
        <v>50</v>
      </c>
      <c r="T66" s="15">
        <f>求节点(非R武将!$C$6:$C$105,非R武将!T$6:T$105,天数对应非R武将!$BZ66)</f>
        <v>0</v>
      </c>
      <c r="U66" s="15">
        <f>求节点(非R武将!$C$6:$C$105,非R武将!U$6:U$105,天数对应非R武将!$BZ66)</f>
        <v>0</v>
      </c>
      <c r="V66" s="15">
        <f>求节点(非R武将!$C$6:$C$105,非R武将!V$6:V$105,天数对应非R武将!$BZ66)</f>
        <v>2.3813340922838586</v>
      </c>
      <c r="W66" s="15">
        <f>求节点(非R武将!$C$6:$C$105,非R武将!W$6:W$105,天数对应非R武将!$BZ66)</f>
        <v>2.3813340922838586</v>
      </c>
      <c r="X66" s="15">
        <f>求节点(非R武将!$C$6:$C$105,非R武将!X$6:X$105,天数对应非R武将!$BZ66)</f>
        <v>2.3813340922838586</v>
      </c>
      <c r="Y66" s="15">
        <f>求节点(非R武将!$C$6:$C$105,非R武将!Y$6:Y$105,天数对应非R武将!$BZ66)</f>
        <v>0</v>
      </c>
      <c r="Z66" s="15">
        <f>求节点(非R武将!$C$6:$C$105,非R武将!Z$6:Z$105,天数对应非R武将!$BZ66)</f>
        <v>0</v>
      </c>
      <c r="AA66" s="15">
        <f>求节点(非R武将!$C$6:$C$105,非R武将!AA$6:AA$105,天数对应非R武将!$BZ66)</f>
        <v>60</v>
      </c>
      <c r="AB66" s="15">
        <f>求节点(非R武将!$C$6:$C$105,非R武将!AB$6:AB$105,天数对应非R武将!$BZ66)</f>
        <v>80</v>
      </c>
      <c r="AC66" s="15">
        <f>求节点(非R武将!$C$6:$C$105,非R武将!AC$6:AC$105,天数对应非R武将!$BZ66)</f>
        <v>80</v>
      </c>
      <c r="AD66" s="15">
        <f>求节点(非R武将!$C$6:$C$105,非R武将!AD$6:AD$105,天数对应非R武将!$BZ66)</f>
        <v>0</v>
      </c>
      <c r="AE66" s="15">
        <f>求节点(非R武将!$C$6:$C$105,非R武将!AE$6:AE$105,天数对应非R武将!$BZ66)</f>
        <v>0</v>
      </c>
      <c r="AF66" s="15">
        <f>求节点(非R武将!$C$6:$C$105,非R武将!AF$6:AF$105,天数对应非R武将!$BZ66)</f>
        <v>0</v>
      </c>
      <c r="AG66" s="15">
        <f>求节点(非R武将!$C$6:$C$105,非R武将!AG$6:AG$105,天数对应非R武将!$BZ66)</f>
        <v>2</v>
      </c>
      <c r="AH66" s="15">
        <f>求节点(非R武将!$C$6:$C$105,非R武将!AH$6:AH$105,天数对应非R武将!$BZ66)</f>
        <v>2</v>
      </c>
      <c r="AI66" s="15">
        <f>求节点(非R武将!$C$6:$C$105,非R武将!AI$6:AI$105,天数对应非R武将!$BZ66)</f>
        <v>0</v>
      </c>
      <c r="AJ66" s="15">
        <f>求节点(非R武将!$C$6:$C$105,非R武将!AJ$6:AJ$105,天数对应非R武将!$BZ66)</f>
        <v>0</v>
      </c>
      <c r="AK66" s="15">
        <f>求节点(非R武将!$C$6:$C$105,非R武将!AK$6:AK$105,天数对应非R武将!$BZ66)</f>
        <v>0</v>
      </c>
      <c r="AL66" s="15">
        <f>求节点(非R武将!$C$6:$C$105,非R武将!AL$6:AL$105,天数对应非R武将!$BZ66)</f>
        <v>30</v>
      </c>
      <c r="AM66" s="15">
        <f>求节点(非R武将!$C$6:$C$105,非R武将!AM$6:AM$105,天数对应非R武将!$BZ66)</f>
        <v>80</v>
      </c>
      <c r="AN66" s="15">
        <f>求节点(非R武将!$C$6:$C$105,非R武将!AN$6:AN$105,天数对应非R武将!$BZ66)</f>
        <v>0</v>
      </c>
      <c r="AO66" s="15">
        <f>求节点(非R武将!$C$6:$C$105,非R武将!AO$6:AO$105,天数对应非R武将!$BZ66)</f>
        <v>5.9353589171886485</v>
      </c>
      <c r="AP66" s="15">
        <f>求节点(非R武将!$C$6:$C$105,非R武将!AP$6:AP$105,天数对应非R武将!$BZ66)</f>
        <v>12.926735815438184</v>
      </c>
      <c r="AQ66" s="15">
        <f>求节点(非R武将!$C$6:$C$105,非R武将!AQ$6:AQ$105,天数对应非R武将!$BZ66)</f>
        <v>1.1048607707687634</v>
      </c>
      <c r="AR66" s="15">
        <f>求节点(非R武将!$C$6:$C$105,非R武将!AR$6:AR$105,天数对应非R武将!$BZ66)</f>
        <v>0</v>
      </c>
      <c r="AS66" s="15">
        <f>求节点(非R武将!$C$6:$C$105,非R武将!AS$6:AS$105,天数对应非R武将!$BZ66)</f>
        <v>0</v>
      </c>
      <c r="AT66" s="15">
        <f>求节点(非R武将!$C$6:$C$105,非R武将!AT$6:AT$105,天数对应非R武将!$BZ66)</f>
        <v>3</v>
      </c>
      <c r="AU66" s="15">
        <f>求节点(非R武将!$C$6:$C$105,非R武将!AU$6:AU$105,天数对应非R武将!$BZ66)</f>
        <v>6</v>
      </c>
      <c r="AV66" s="15">
        <f>求节点(非R武将!$C$6:$C$105,非R武将!AV$6:AV$105,天数对应非R武将!$BZ66)</f>
        <v>3.324100358718423</v>
      </c>
      <c r="AW66" s="15">
        <f>求节点(非R武将!$C$6:$C$105,非R武将!AW$6:AW$105,天数对应非R武将!$BZ66)</f>
        <v>0.60183850482721835</v>
      </c>
      <c r="AX66" s="15">
        <f>求节点(非R武将!$C$6:$C$105,非R武将!AX$6:AX$105,天数对应非R武将!$BZ66)</f>
        <v>0</v>
      </c>
      <c r="AY66" s="15">
        <f>求节点(非R武将!$C$6:$C$105,非R武将!AY$6:AY$105,天数对应非R武将!$BZ66)</f>
        <v>15</v>
      </c>
      <c r="AZ66" s="15">
        <f>求节点(非R武将!$C$6:$C$105,非R武将!AZ$6:AZ$105,天数对应非R武将!$BZ66)</f>
        <v>40</v>
      </c>
      <c r="BA66" s="15">
        <f>求节点(非R武将!$C$6:$C$105,非R武将!BA$6:BA$105,天数对应非R武将!$BZ66)</f>
        <v>43</v>
      </c>
      <c r="BB66" s="15">
        <f>求节点(非R武将!$C$6:$C$105,非R武将!BB$6:BB$105,天数对应非R武将!$BZ66)</f>
        <v>50</v>
      </c>
      <c r="BC66" s="15">
        <f>求节点(非R武将!$C$6:$C$105,非R武将!BC$6:BC$105,天数对应非R武将!$BZ66)</f>
        <v>0</v>
      </c>
      <c r="BD66" s="15">
        <f>求节点(非R武将!$C$6:$C$105,非R武将!BD$6:BD$105,天数对应非R武将!$BZ66)</f>
        <v>2.3813340922838586</v>
      </c>
      <c r="BE66" s="15">
        <f>求节点(非R武将!$C$6:$C$105,非R武将!BE$6:BE$105,天数对应非R武将!$BZ66)</f>
        <v>2.3813340922838586</v>
      </c>
      <c r="BF66" s="15">
        <f>求节点(非R武将!$C$6:$C$105,非R武将!BF$6:BF$105,天数对应非R武将!$BZ66)</f>
        <v>2.3813340922838586</v>
      </c>
      <c r="BG66" s="15">
        <f>求节点(非R武将!$C$6:$C$105,非R武将!BG$6:BG$105,天数对应非R武将!$BZ66)</f>
        <v>2.3813340922838586</v>
      </c>
      <c r="BH66" s="15">
        <f>求节点(非R武将!$C$6:$C$105,非R武将!BH$6:BH$105,天数对应非R武将!$BZ66)</f>
        <v>10</v>
      </c>
      <c r="BI66" s="15">
        <f>求节点(非R武将!$C$6:$C$105,非R武将!BI$6:BI$105,天数对应非R武将!$BZ66)</f>
        <v>10</v>
      </c>
      <c r="BJ66" s="15">
        <f>求节点(非R武将!$C$6:$C$105,非R武将!BJ$6:BJ$105,天数对应非R武将!$BZ66)</f>
        <v>59.533352307096465</v>
      </c>
      <c r="BK66" s="15">
        <f>求节点(非R武将!$C$6:$C$105,非R武将!BK$6:BK$105,天数对应非R武将!$BZ66)</f>
        <v>59.533352307096465</v>
      </c>
      <c r="BL66" s="15">
        <f>求节点(非R武将!$C$6:$C$105,非R武将!BL$6:BL$105,天数对应非R武将!$BZ66)</f>
        <v>59.533352307096465</v>
      </c>
      <c r="BM66" s="15">
        <f>求节点(非R武将!$C$6:$C$105,非R武将!BM$6:BM$105,天数对应非R武将!$BZ66)</f>
        <v>0</v>
      </c>
      <c r="BN66" s="15">
        <f>求节点(非R武将!$C$6:$C$105,非R武将!BN$6:BN$105,天数对应非R武将!$BZ66)</f>
        <v>0</v>
      </c>
      <c r="BO66" s="15">
        <f>求节点(非R武将!$C$6:$C$105,非R武将!BO$6:BO$105,天数对应非R武将!$BZ66)</f>
        <v>2</v>
      </c>
      <c r="BP66" s="15">
        <f>求节点(非R武将!$C$6:$C$105,非R武将!BP$6:BP$105,天数对应非R武将!$BZ66)</f>
        <v>1.9755786051460609</v>
      </c>
      <c r="BQ66" s="15">
        <f>求节点(非R武将!$C$6:$C$105,非R武将!BQ$6:BQ$105,天数对应非R武将!$BZ66)</f>
        <v>2</v>
      </c>
      <c r="BR66" s="15">
        <f>求节点(非R武将!$C$6:$C$105,非R武将!BR$6:BR$105,天数对应非R武将!$BZ66)</f>
        <v>0</v>
      </c>
      <c r="BS66" s="15">
        <f>求节点(非R武将!$C$6:$C$105,非R武将!BS$6:BS$105,天数对应非R武将!$BZ66)</f>
        <v>0</v>
      </c>
      <c r="BT66" s="15">
        <f>求节点(非R武将!$C$6:$C$105,非R武将!BT$6:BT$105,天数对应非R武将!$BZ66)</f>
        <v>4</v>
      </c>
      <c r="BU66" s="15">
        <f>求节点(非R武将!$C$6:$C$105,非R武将!BU$6:BU$105,天数对应非R武将!$BZ66)</f>
        <v>20.667046141929291</v>
      </c>
      <c r="BV66" s="15">
        <f>求节点(非R武将!$C$6:$C$105,非R武将!BV$6:BV$105,天数对应非R武将!$BZ66)</f>
        <v>80</v>
      </c>
      <c r="BY66" s="15">
        <v>61</v>
      </c>
      <c r="BZ66" s="15">
        <v>59.533352307096465</v>
      </c>
      <c r="CA66" s="15">
        <v>62.1871244735757</v>
      </c>
      <c r="CB66" s="15">
        <v>65.679409011747623</v>
      </c>
      <c r="CC66" s="15">
        <v>71.154035559044743</v>
      </c>
      <c r="CD66" s="15">
        <v>80.625547207495856</v>
      </c>
    </row>
    <row r="67" spans="3:82" x14ac:dyDescent="0.15">
      <c r="C67" s="15">
        <v>62</v>
      </c>
      <c r="E67" s="15">
        <f>求节点(非R武将!$C$6:$C$105,非R武将!E$6:E$105,天数对应非R武将!$BZ67)</f>
        <v>0</v>
      </c>
      <c r="F67" s="15">
        <f>求节点(非R武将!$C$6:$C$105,非R武将!F$6:F$105,天数对应非R武将!$BZ67)</f>
        <v>0</v>
      </c>
      <c r="G67" s="15">
        <f>求节点(非R武将!$C$6:$C$105,非R武将!G$6:G$105,天数对应非R武将!$BZ67)</f>
        <v>0</v>
      </c>
      <c r="H67" s="15">
        <f>求节点(非R武将!$C$6:$C$105,非R武将!H$6:H$105,天数对应非R武将!$BZ67)</f>
        <v>3.9192912967389057</v>
      </c>
      <c r="I67" s="15">
        <f>求节点(非R武将!$C$6:$C$105,非R武将!I$6:I$105,天数对应非R武将!$BZ67)</f>
        <v>2.0807087032610943</v>
      </c>
      <c r="J67" s="15">
        <f>求节点(非R武将!$C$6:$C$105,非R武将!J$6:J$105,天数对应非R武将!$BZ67)</f>
        <v>0</v>
      </c>
      <c r="K67" s="15">
        <f>求节点(非R武将!$C$6:$C$105,非R武将!K$6:K$105,天数对应非R武将!$BZ67)</f>
        <v>0</v>
      </c>
      <c r="L67" s="15">
        <f>求节点(非R武将!$C$6:$C$105,非R武将!L$6:L$105,天数对应非R武将!$BZ67)</f>
        <v>0</v>
      </c>
      <c r="M67" s="15">
        <f>求节点(非R武将!$C$6:$C$105,非R武将!M$6:M$105,天数对应非R武将!$BZ67)</f>
        <v>3.3424762393124183</v>
      </c>
      <c r="N67" s="15">
        <f>求节点(非R武将!$C$6:$C$105,非R武将!N$6:N$105,天数对应非R武将!$BZ67)</f>
        <v>0.65447259027645521</v>
      </c>
      <c r="O67" s="15">
        <f>求节点(非R武将!$C$6:$C$105,非R武将!O$6:O$105,天数对应非R武将!$BZ67)</f>
        <v>0</v>
      </c>
      <c r="P67" s="15">
        <f>求节点(非R武将!$C$6:$C$105,非R武将!P$6:P$105,天数对应非R武将!$BZ67)</f>
        <v>6</v>
      </c>
      <c r="Q67" s="15">
        <f>求节点(非R武将!$C$6:$C$105,非R武将!Q$6:Q$105,天数对应非R武将!$BZ67)</f>
        <v>10</v>
      </c>
      <c r="R67" s="15">
        <f>求节点(非R武将!$C$6:$C$105,非R武将!R$6:R$105,天数对应非R武将!$BZ67)</f>
        <v>43</v>
      </c>
      <c r="S67" s="15">
        <f>求节点(非R武将!$C$6:$C$105,非R武将!S$6:S$105,天数对应非R武将!$BZ67)</f>
        <v>50</v>
      </c>
      <c r="T67" s="15">
        <f>求节点(非R武将!$C$6:$C$105,非R武将!T$6:T$105,天数对应非R武将!$BZ67)</f>
        <v>0</v>
      </c>
      <c r="U67" s="15">
        <f>求节点(非R武将!$C$6:$C$105,非R武将!U$6:U$105,天数对应非R武将!$BZ67)</f>
        <v>0</v>
      </c>
      <c r="V67" s="15">
        <f>求节点(非R武将!$C$6:$C$105,非R武将!V$6:V$105,天数对应非R武将!$BZ67)</f>
        <v>2.390667046141929</v>
      </c>
      <c r="W67" s="15">
        <f>求节点(非R武将!$C$6:$C$105,非R武将!W$6:W$105,天数对应非R武将!$BZ67)</f>
        <v>2.390667046141929</v>
      </c>
      <c r="X67" s="15">
        <f>求节点(非R武将!$C$6:$C$105,非R武将!X$6:X$105,天数对应非R武将!$BZ67)</f>
        <v>2.390667046141929</v>
      </c>
      <c r="Y67" s="15">
        <f>求节点(非R武将!$C$6:$C$105,非R武将!Y$6:Y$105,天数对应非R武将!$BZ67)</f>
        <v>0</v>
      </c>
      <c r="Z67" s="15">
        <f>求节点(非R武将!$C$6:$C$105,非R武将!Z$6:Z$105,天数对应非R武将!$BZ67)</f>
        <v>0</v>
      </c>
      <c r="AA67" s="15">
        <f>求节点(非R武将!$C$6:$C$105,非R武将!AA$6:AA$105,天数对应非R武将!$BZ67)</f>
        <v>60</v>
      </c>
      <c r="AB67" s="15">
        <f>求节点(非R武将!$C$6:$C$105,非R武将!AB$6:AB$105,天数对应非R武将!$BZ67)</f>
        <v>80</v>
      </c>
      <c r="AC67" s="15">
        <f>求节点(非R武将!$C$6:$C$105,非R武将!AC$6:AC$105,天数对应非R武将!$BZ67)</f>
        <v>80</v>
      </c>
      <c r="AD67" s="15">
        <f>求节点(非R武将!$C$6:$C$105,非R武将!AD$6:AD$105,天数对应非R武将!$BZ67)</f>
        <v>0</v>
      </c>
      <c r="AE67" s="15">
        <f>求节点(非R武将!$C$6:$C$105,非R武将!AE$6:AE$105,天数对应非R武将!$BZ67)</f>
        <v>0</v>
      </c>
      <c r="AF67" s="15">
        <f>求节点(非R武将!$C$6:$C$105,非R武将!AF$6:AF$105,天数对应非R武将!$BZ67)</f>
        <v>0</v>
      </c>
      <c r="AG67" s="15">
        <f>求节点(非R武将!$C$6:$C$105,非R武将!AG$6:AG$105,天数对应非R武将!$BZ67)</f>
        <v>2</v>
      </c>
      <c r="AH67" s="15">
        <f>求节点(非R武将!$C$6:$C$105,非R武将!AH$6:AH$105,天数对应非R武将!$BZ67)</f>
        <v>2</v>
      </c>
      <c r="AI67" s="15">
        <f>求节点(非R武将!$C$6:$C$105,非R武将!AI$6:AI$105,天数对应非R武将!$BZ67)</f>
        <v>0</v>
      </c>
      <c r="AJ67" s="15">
        <f>求节点(非R武将!$C$6:$C$105,非R武将!AJ$6:AJ$105,天数对应非R武将!$BZ67)</f>
        <v>0</v>
      </c>
      <c r="AK67" s="15">
        <f>求节点(非R武将!$C$6:$C$105,非R武将!AK$6:AK$105,天数对应非R武将!$BZ67)</f>
        <v>0</v>
      </c>
      <c r="AL67" s="15">
        <f>求节点(非R武将!$C$6:$C$105,非R武将!AL$6:AL$105,天数对应非R武将!$BZ67)</f>
        <v>30</v>
      </c>
      <c r="AM67" s="15">
        <f>求节点(非R武将!$C$6:$C$105,非R武将!AM$6:AM$105,天数对应非R武将!$BZ67)</f>
        <v>80</v>
      </c>
      <c r="AN67" s="15">
        <f>求节点(非R武将!$C$6:$C$105,非R武将!AN$6:AN$105,天数对应非R武将!$BZ67)</f>
        <v>0</v>
      </c>
      <c r="AO67" s="15">
        <f>求节点(非R武将!$C$6:$C$105,非R武将!AO$6:AO$105,天数对应非R武将!$BZ67)</f>
        <v>5.9070805993119366</v>
      </c>
      <c r="AP67" s="15">
        <f>求节点(非R武将!$C$6:$C$105,非R武将!AP$6:AP$105,天数对应非R武将!$BZ67)</f>
        <v>12.963367907719091</v>
      </c>
      <c r="AQ67" s="15">
        <f>求节点(非R武将!$C$6:$C$105,非R武将!AQ$6:AQ$105,天数对应非R武将!$BZ67)</f>
        <v>1.1736281039491578</v>
      </c>
      <c r="AR67" s="15">
        <f>求节点(非R武将!$C$6:$C$105,非R武将!AR$6:AR$105,天数对应非R武将!$BZ67)</f>
        <v>0</v>
      </c>
      <c r="AS67" s="15">
        <f>求节点(非R武将!$C$6:$C$105,非R武将!AS$6:AS$105,天数对应非R武将!$BZ67)</f>
        <v>0</v>
      </c>
      <c r="AT67" s="15">
        <f>求节点(非R武将!$C$6:$C$105,非R武将!AT$6:AT$105,天数对应非R武将!$BZ67)</f>
        <v>3</v>
      </c>
      <c r="AU67" s="15">
        <f>求节点(非R武将!$C$6:$C$105,非R武将!AU$6:AU$105,天数对应非R武将!$BZ67)</f>
        <v>6</v>
      </c>
      <c r="AV67" s="15">
        <f>求节点(非R武将!$C$6:$C$105,非R武将!AV$6:AV$105,天数对应非R武将!$BZ67)</f>
        <v>3.3424762393124183</v>
      </c>
      <c r="AW67" s="15">
        <f>求节点(非R武将!$C$6:$C$105,非R武将!AW$6:AW$105,天数对应非R武将!$BZ67)</f>
        <v>0.65447259027645521</v>
      </c>
      <c r="AX67" s="15">
        <f>求节点(非R武将!$C$6:$C$105,非R武将!AX$6:AX$105,天数对应非R武将!$BZ67)</f>
        <v>0</v>
      </c>
      <c r="AY67" s="15">
        <f>求节点(非R武将!$C$6:$C$105,非R武将!AY$6:AY$105,天数对应非R武将!$BZ67)</f>
        <v>15</v>
      </c>
      <c r="AZ67" s="15">
        <f>求节点(非R武将!$C$6:$C$105,非R武将!AZ$6:AZ$105,天数对应非R武将!$BZ67)</f>
        <v>40</v>
      </c>
      <c r="BA67" s="15">
        <f>求节点(非R武将!$C$6:$C$105,非R武将!BA$6:BA$105,天数对应非R武将!$BZ67)</f>
        <v>43</v>
      </c>
      <c r="BB67" s="15">
        <f>求节点(非R武将!$C$6:$C$105,非R武将!BB$6:BB$105,天数对应非R武将!$BZ67)</f>
        <v>50</v>
      </c>
      <c r="BC67" s="15">
        <f>求节点(非R武将!$C$6:$C$105,非R武将!BC$6:BC$105,天数对应非R武将!$BZ67)</f>
        <v>0</v>
      </c>
      <c r="BD67" s="15">
        <f>求节点(非R武将!$C$6:$C$105,非R武将!BD$6:BD$105,天数对应非R武将!$BZ67)</f>
        <v>2.390667046141929</v>
      </c>
      <c r="BE67" s="15">
        <f>求节点(非R武将!$C$6:$C$105,非R武将!BE$6:BE$105,天数对应非R武将!$BZ67)</f>
        <v>2.390667046141929</v>
      </c>
      <c r="BF67" s="15">
        <f>求节点(非R武将!$C$6:$C$105,非R武将!BF$6:BF$105,天数对应非R武将!$BZ67)</f>
        <v>2.390667046141929</v>
      </c>
      <c r="BG67" s="15">
        <f>求节点(非R武将!$C$6:$C$105,非R武将!BG$6:BG$105,天数对应非R武将!$BZ67)</f>
        <v>2.390667046141929</v>
      </c>
      <c r="BH67" s="15">
        <f>求节点(非R武将!$C$6:$C$105,非R武将!BH$6:BH$105,天数对应非R武将!$BZ67)</f>
        <v>10</v>
      </c>
      <c r="BI67" s="15">
        <f>求节点(非R武将!$C$6:$C$105,非R武将!BI$6:BI$105,天数对应非R武将!$BZ67)</f>
        <v>10</v>
      </c>
      <c r="BJ67" s="15">
        <f>求节点(非R武将!$C$6:$C$105,非R武将!BJ$6:BJ$105,天数对应非R武将!$BZ67)</f>
        <v>59.766676153548232</v>
      </c>
      <c r="BK67" s="15">
        <f>求节点(非R武将!$C$6:$C$105,非R武将!BK$6:BK$105,天数对应非R武将!$BZ67)</f>
        <v>59.766676153548232</v>
      </c>
      <c r="BL67" s="15">
        <f>求节点(非R武将!$C$6:$C$105,非R武将!BL$6:BL$105,天数对应非R武将!$BZ67)</f>
        <v>59.766676153548232</v>
      </c>
      <c r="BM67" s="15">
        <f>求节点(非R武将!$C$6:$C$105,非R武将!BM$6:BM$105,天数对应非R武将!$BZ67)</f>
        <v>0</v>
      </c>
      <c r="BN67" s="15">
        <f>求节点(非R武将!$C$6:$C$105,非R武将!BN$6:BN$105,天数对应非R武将!$BZ67)</f>
        <v>0</v>
      </c>
      <c r="BO67" s="15">
        <f>求节点(非R武将!$C$6:$C$105,非R武将!BO$6:BO$105,天数对应非R武将!$BZ67)</f>
        <v>2</v>
      </c>
      <c r="BP67" s="15">
        <f>求节点(非R武将!$C$6:$C$105,非R武将!BP$6:BP$105,天数对应非R武将!$BZ67)</f>
        <v>1.9877893025730304</v>
      </c>
      <c r="BQ67" s="15">
        <f>求节点(非R武将!$C$6:$C$105,非R武将!BQ$6:BQ$105,天数对应非R武将!$BZ67)</f>
        <v>2</v>
      </c>
      <c r="BR67" s="15">
        <f>求节点(非R武将!$C$6:$C$105,非R武将!BR$6:BR$105,天数对应非R武将!$BZ67)</f>
        <v>0</v>
      </c>
      <c r="BS67" s="15">
        <f>求节点(非R武将!$C$6:$C$105,非R武将!BS$6:BS$105,天数对应非R武将!$BZ67)</f>
        <v>0</v>
      </c>
      <c r="BT67" s="15">
        <f>求节点(非R武将!$C$6:$C$105,非R武将!BT$6:BT$105,天数对应非R武将!$BZ67)</f>
        <v>4</v>
      </c>
      <c r="BU67" s="15">
        <f>求节点(非R武将!$C$6:$C$105,非R武将!BU$6:BU$105,天数对应非R武将!$BZ67)</f>
        <v>25.333523070964645</v>
      </c>
      <c r="BV67" s="15">
        <f>求节点(非R武将!$C$6:$C$105,非R武将!BV$6:BV$105,天数对应非R武将!$BZ67)</f>
        <v>80</v>
      </c>
      <c r="BY67" s="15">
        <v>62</v>
      </c>
      <c r="BZ67" s="15">
        <v>59.766676153548232</v>
      </c>
      <c r="CA67" s="15">
        <v>62.428611229773004</v>
      </c>
      <c r="CB67" s="15">
        <v>65.943967242354688</v>
      </c>
      <c r="CC67" s="15">
        <v>71.345302207125229</v>
      </c>
      <c r="CD67" s="15">
        <v>80.844270007319579</v>
      </c>
    </row>
    <row r="68" spans="3:82" x14ac:dyDescent="0.15">
      <c r="C68" s="15">
        <v>63</v>
      </c>
      <c r="E68" s="15">
        <f>求节点(非R武将!$C$6:$C$105,非R武将!E$6:E$105,天数对应非R武将!$BZ68)</f>
        <v>0</v>
      </c>
      <c r="F68" s="15">
        <f>求节点(非R武将!$C$6:$C$105,非R武将!F$6:F$105,天数对应非R武将!$BZ68)</f>
        <v>0</v>
      </c>
      <c r="G68" s="15">
        <f>求节点(非R武将!$C$6:$C$105,非R武将!G$6:G$105,天数对应非R武将!$BZ68)</f>
        <v>0</v>
      </c>
      <c r="H68" s="15">
        <f>求节点(非R武将!$C$6:$C$105,非R武将!H$6:H$105,天数对应非R武将!$BZ68)</f>
        <v>3.8788022814352239</v>
      </c>
      <c r="I68" s="15">
        <f>求节点(非R武将!$C$6:$C$105,非R武将!I$6:I$105,天数对应非R武将!$BZ68)</f>
        <v>2.1211977185647761</v>
      </c>
      <c r="J68" s="15">
        <f>求节点(非R武将!$C$6:$C$105,非R武将!J$6:J$105,天数对应非R武将!$BZ68)</f>
        <v>0</v>
      </c>
      <c r="K68" s="15">
        <f>求节点(非R武将!$C$6:$C$105,非R武将!K$6:K$105,天数对应非R武将!$BZ68)</f>
        <v>0</v>
      </c>
      <c r="L68" s="15">
        <f>求节点(非R武将!$C$6:$C$105,非R武将!L$6:L$105,天数对应非R武将!$BZ68)</f>
        <v>0</v>
      </c>
      <c r="M68" s="15">
        <f>求节点(非R武将!$C$6:$C$105,非R武将!M$6:M$105,天数对应非R武将!$BZ68)</f>
        <v>3.3608521199064132</v>
      </c>
      <c r="N68" s="15">
        <f>求节点(非R武将!$C$6:$C$105,非R武将!N$6:N$105,天数对应非R武将!$BZ68)</f>
        <v>0.70710667572569197</v>
      </c>
      <c r="O68" s="15">
        <f>求节点(非R武将!$C$6:$C$105,非R武将!O$6:O$105,天数对应非R武将!$BZ68)</f>
        <v>0</v>
      </c>
      <c r="P68" s="15">
        <f>求节点(非R武将!$C$6:$C$105,非R武将!P$6:P$105,天数对应非R武将!$BZ68)</f>
        <v>6</v>
      </c>
      <c r="Q68" s="15">
        <f>求节点(非R武将!$C$6:$C$105,非R武将!Q$6:Q$105,天数对应非R武将!$BZ68)</f>
        <v>10</v>
      </c>
      <c r="R68" s="15">
        <f>求节点(非R武将!$C$6:$C$105,非R武将!R$6:R$105,天数对应非R武将!$BZ68)</f>
        <v>43</v>
      </c>
      <c r="S68" s="15">
        <f>求节点(非R武将!$C$6:$C$105,非R武将!S$6:S$105,天数对应非R武将!$BZ68)</f>
        <v>50</v>
      </c>
      <c r="T68" s="15">
        <f>求节点(非R武将!$C$6:$C$105,非R武将!T$6:T$105,天数对应非R武将!$BZ68)</f>
        <v>0</v>
      </c>
      <c r="U68" s="15">
        <f>求节点(非R武将!$C$6:$C$105,非R武将!U$6:U$105,天数对应非R武将!$BZ68)</f>
        <v>0</v>
      </c>
      <c r="V68" s="15">
        <f>求节点(非R武将!$C$6:$C$105,非R武将!V$6:V$105,天数对应非R武将!$BZ68)</f>
        <v>2.4</v>
      </c>
      <c r="W68" s="15">
        <f>求节点(非R武将!$C$6:$C$105,非R武将!W$6:W$105,天数对应非R武将!$BZ68)</f>
        <v>2.4</v>
      </c>
      <c r="X68" s="15">
        <f>求节点(非R武将!$C$6:$C$105,非R武将!X$6:X$105,天数对应非R武将!$BZ68)</f>
        <v>2.4</v>
      </c>
      <c r="Y68" s="15">
        <f>求节点(非R武将!$C$6:$C$105,非R武将!Y$6:Y$105,天数对应非R武将!$BZ68)</f>
        <v>0</v>
      </c>
      <c r="Z68" s="15">
        <f>求节点(非R武将!$C$6:$C$105,非R武将!Z$6:Z$105,天数对应非R武将!$BZ68)</f>
        <v>0</v>
      </c>
      <c r="AA68" s="15">
        <f>求节点(非R武将!$C$6:$C$105,非R武将!AA$6:AA$105,天数对应非R武将!$BZ68)</f>
        <v>60</v>
      </c>
      <c r="AB68" s="15">
        <f>求节点(非R武将!$C$6:$C$105,非R武将!AB$6:AB$105,天数对应非R武将!$BZ68)</f>
        <v>80</v>
      </c>
      <c r="AC68" s="15">
        <f>求节点(非R武将!$C$6:$C$105,非R武将!AC$6:AC$105,天数对应非R武将!$BZ68)</f>
        <v>80</v>
      </c>
      <c r="AD68" s="15">
        <f>求节点(非R武将!$C$6:$C$105,非R武将!AD$6:AD$105,天数对应非R武将!$BZ68)</f>
        <v>0</v>
      </c>
      <c r="AE68" s="15">
        <f>求节点(非R武将!$C$6:$C$105,非R武将!AE$6:AE$105,天数对应非R武将!$BZ68)</f>
        <v>0</v>
      </c>
      <c r="AF68" s="15">
        <f>求节点(非R武将!$C$6:$C$105,非R武将!AF$6:AF$105,天数对应非R武将!$BZ68)</f>
        <v>0</v>
      </c>
      <c r="AG68" s="15">
        <f>求节点(非R武将!$C$6:$C$105,非R武将!AG$6:AG$105,天数对应非R武将!$BZ68)</f>
        <v>2</v>
      </c>
      <c r="AH68" s="15">
        <f>求节点(非R武将!$C$6:$C$105,非R武将!AH$6:AH$105,天数对应非R武将!$BZ68)</f>
        <v>2</v>
      </c>
      <c r="AI68" s="15">
        <f>求节点(非R武将!$C$6:$C$105,非R武将!AI$6:AI$105,天数对应非R武将!$BZ68)</f>
        <v>0</v>
      </c>
      <c r="AJ68" s="15">
        <f>求节点(非R武将!$C$6:$C$105,非R武将!AJ$6:AJ$105,天数对应非R武将!$BZ68)</f>
        <v>0</v>
      </c>
      <c r="AK68" s="15">
        <f>求节点(非R武将!$C$6:$C$105,非R武将!AK$6:AK$105,天数对应非R武将!$BZ68)</f>
        <v>0</v>
      </c>
      <c r="AL68" s="15">
        <f>求节点(非R武将!$C$6:$C$105,非R武将!AL$6:AL$105,天数对应非R武将!$BZ68)</f>
        <v>30</v>
      </c>
      <c r="AM68" s="15">
        <f>求节点(非R武将!$C$6:$C$105,非R武将!AM$6:AM$105,天数对应非R武将!$BZ68)</f>
        <v>80</v>
      </c>
      <c r="AN68" s="15">
        <f>求节点(非R武将!$C$6:$C$105,非R武将!AN$6:AN$105,天数对应非R武将!$BZ68)</f>
        <v>0</v>
      </c>
      <c r="AO68" s="15">
        <f>求节点(非R武将!$C$6:$C$105,非R武将!AO$6:AO$105,天数对应非R武将!$BZ68)</f>
        <v>5.8788022814352239</v>
      </c>
      <c r="AP68" s="15">
        <f>求节点(非R武将!$C$6:$C$105,非R武将!AP$6:AP$105,天数对应非R武将!$BZ68)</f>
        <v>13</v>
      </c>
      <c r="AQ68" s="15">
        <f>求节点(非R武将!$C$6:$C$105,非R武将!AQ$6:AQ$105,天数对应非R武将!$BZ68)</f>
        <v>1.242395437129552</v>
      </c>
      <c r="AR68" s="15">
        <f>求节点(非R武将!$C$6:$C$105,非R武将!AR$6:AR$105,天数对应非R武将!$BZ68)</f>
        <v>0</v>
      </c>
      <c r="AS68" s="15">
        <f>求节点(非R武将!$C$6:$C$105,非R武将!AS$6:AS$105,天数对应非R武将!$BZ68)</f>
        <v>0</v>
      </c>
      <c r="AT68" s="15">
        <f>求节点(非R武将!$C$6:$C$105,非R武将!AT$6:AT$105,天数对应非R武将!$BZ68)</f>
        <v>3</v>
      </c>
      <c r="AU68" s="15">
        <f>求节点(非R武将!$C$6:$C$105,非R武将!AU$6:AU$105,天数对应非R武将!$BZ68)</f>
        <v>6</v>
      </c>
      <c r="AV68" s="15">
        <f>求节点(非R武将!$C$6:$C$105,非R武将!AV$6:AV$105,天数对应非R武将!$BZ68)</f>
        <v>3.3608521199064132</v>
      </c>
      <c r="AW68" s="15">
        <f>求节点(非R武将!$C$6:$C$105,非R武将!AW$6:AW$105,天数对应非R武将!$BZ68)</f>
        <v>0.70710667572569197</v>
      </c>
      <c r="AX68" s="15">
        <f>求节点(非R武将!$C$6:$C$105,非R武将!AX$6:AX$105,天数对应非R武将!$BZ68)</f>
        <v>0</v>
      </c>
      <c r="AY68" s="15">
        <f>求节点(非R武将!$C$6:$C$105,非R武将!AY$6:AY$105,天数对应非R武将!$BZ68)</f>
        <v>15</v>
      </c>
      <c r="AZ68" s="15">
        <f>求节点(非R武将!$C$6:$C$105,非R武将!AZ$6:AZ$105,天数对应非R武将!$BZ68)</f>
        <v>40</v>
      </c>
      <c r="BA68" s="15">
        <f>求节点(非R武将!$C$6:$C$105,非R武将!BA$6:BA$105,天数对应非R武将!$BZ68)</f>
        <v>43</v>
      </c>
      <c r="BB68" s="15">
        <f>求节点(非R武将!$C$6:$C$105,非R武将!BB$6:BB$105,天数对应非R武将!$BZ68)</f>
        <v>50</v>
      </c>
      <c r="BC68" s="15">
        <f>求节点(非R武将!$C$6:$C$105,非R武将!BC$6:BC$105,天数对应非R武将!$BZ68)</f>
        <v>0</v>
      </c>
      <c r="BD68" s="15">
        <f>求节点(非R武将!$C$6:$C$105,非R武将!BD$6:BD$105,天数对应非R武将!$BZ68)</f>
        <v>2.4</v>
      </c>
      <c r="BE68" s="15">
        <f>求节点(非R武将!$C$6:$C$105,非R武将!BE$6:BE$105,天数对应非R武将!$BZ68)</f>
        <v>2.4</v>
      </c>
      <c r="BF68" s="15">
        <f>求节点(非R武将!$C$6:$C$105,非R武将!BF$6:BF$105,天数对应非R武将!$BZ68)</f>
        <v>2.4</v>
      </c>
      <c r="BG68" s="15">
        <f>求节点(非R武将!$C$6:$C$105,非R武将!BG$6:BG$105,天数对应非R武将!$BZ68)</f>
        <v>2.4</v>
      </c>
      <c r="BH68" s="15">
        <f>求节点(非R武将!$C$6:$C$105,非R武将!BH$6:BH$105,天数对应非R武将!$BZ68)</f>
        <v>10</v>
      </c>
      <c r="BI68" s="15">
        <f>求节点(非R武将!$C$6:$C$105,非R武将!BI$6:BI$105,天数对应非R武将!$BZ68)</f>
        <v>10</v>
      </c>
      <c r="BJ68" s="15">
        <f>求节点(非R武将!$C$6:$C$105,非R武将!BJ$6:BJ$105,天数对应非R武将!$BZ68)</f>
        <v>60</v>
      </c>
      <c r="BK68" s="15">
        <f>求节点(非R武将!$C$6:$C$105,非R武将!BK$6:BK$105,天数对应非R武将!$BZ68)</f>
        <v>60</v>
      </c>
      <c r="BL68" s="15">
        <f>求节点(非R武将!$C$6:$C$105,非R武将!BL$6:BL$105,天数对应非R武将!$BZ68)</f>
        <v>60</v>
      </c>
      <c r="BM68" s="15">
        <f>求节点(非R武将!$C$6:$C$105,非R武将!BM$6:BM$105,天数对应非R武将!$BZ68)</f>
        <v>0</v>
      </c>
      <c r="BN68" s="15">
        <f>求节点(非R武将!$C$6:$C$105,非R武将!BN$6:BN$105,天数对应非R武将!$BZ68)</f>
        <v>0</v>
      </c>
      <c r="BO68" s="15">
        <f>求节点(非R武将!$C$6:$C$105,非R武将!BO$6:BO$105,天数对应非R武将!$BZ68)</f>
        <v>2</v>
      </c>
      <c r="BP68" s="15">
        <f>求节点(非R武将!$C$6:$C$105,非R武将!BP$6:BP$105,天数对应非R武将!$BZ68)</f>
        <v>2</v>
      </c>
      <c r="BQ68" s="15">
        <f>求节点(非R武将!$C$6:$C$105,非R武将!BQ$6:BQ$105,天数对应非R武将!$BZ68)</f>
        <v>2</v>
      </c>
      <c r="BR68" s="15">
        <f>求节点(非R武将!$C$6:$C$105,非R武将!BR$6:BR$105,天数对应非R武将!$BZ68)</f>
        <v>0</v>
      </c>
      <c r="BS68" s="15">
        <f>求节点(非R武将!$C$6:$C$105,非R武将!BS$6:BS$105,天数对应非R武将!$BZ68)</f>
        <v>0</v>
      </c>
      <c r="BT68" s="15">
        <f>求节点(非R武将!$C$6:$C$105,非R武将!BT$6:BT$105,天数对应非R武将!$BZ68)</f>
        <v>4</v>
      </c>
      <c r="BU68" s="15">
        <f>求节点(非R武将!$C$6:$C$105,非R武将!BU$6:BU$105,天数对应非R武将!$BZ68)</f>
        <v>30</v>
      </c>
      <c r="BV68" s="15">
        <f>求节点(非R武将!$C$6:$C$105,非R武将!BV$6:BV$105,天数对应非R武将!$BZ68)</f>
        <v>80</v>
      </c>
      <c r="BY68" s="15">
        <v>63</v>
      </c>
      <c r="BZ68" s="15">
        <v>60</v>
      </c>
      <c r="CA68" s="15">
        <v>62.670097985970301</v>
      </c>
      <c r="CB68" s="15">
        <v>66.189400147404655</v>
      </c>
      <c r="CC68" s="15">
        <v>71.536568855205715</v>
      </c>
      <c r="CD68" s="15">
        <v>81.063341495758891</v>
      </c>
    </row>
    <row r="69" spans="3:82" x14ac:dyDescent="0.15">
      <c r="C69" s="15">
        <v>64</v>
      </c>
      <c r="E69" s="15">
        <f>求节点(非R武将!$C$6:$C$105,非R武将!E$6:E$105,天数对应非R武将!$BZ69)</f>
        <v>0</v>
      </c>
      <c r="F69" s="15">
        <f>求节点(非R武将!$C$6:$C$105,非R武将!F$6:F$105,天数对应非R武将!$BZ69)</f>
        <v>0</v>
      </c>
      <c r="G69" s="15">
        <f>求节点(非R武将!$C$6:$C$105,非R武将!G$6:G$105,天数对应非R武将!$BZ69)</f>
        <v>0</v>
      </c>
      <c r="H69" s="15">
        <f>求节点(非R武将!$C$6:$C$105,非R武将!H$6:H$105,天数对应非R武将!$BZ69)</f>
        <v>3.841108458128581</v>
      </c>
      <c r="I69" s="15">
        <f>求节点(非R武将!$C$6:$C$105,非R武将!I$6:I$105,天数对应非R武将!$BZ69)</f>
        <v>2.158891541871419</v>
      </c>
      <c r="J69" s="15">
        <f>求节点(非R武将!$C$6:$C$105,非R武将!J$6:J$105,天数对应非R武将!$BZ69)</f>
        <v>0</v>
      </c>
      <c r="K69" s="15">
        <f>求节点(非R武将!$C$6:$C$105,非R武将!K$6:K$105,天数对应非R武将!$BZ69)</f>
        <v>0</v>
      </c>
      <c r="L69" s="15">
        <f>求节点(非R武将!$C$6:$C$105,非R武将!L$6:L$105,天数对应非R武将!$BZ69)</f>
        <v>0</v>
      </c>
      <c r="M69" s="15">
        <f>求节点(非R武将!$C$6:$C$105,非R武将!M$6:M$105,天数对应非R武将!$BZ69)</f>
        <v>3.3744131302873792</v>
      </c>
      <c r="N69" s="15">
        <f>求节点(非R武将!$C$6:$C$105,非R武将!N$6:N$105,天数对应非R武将!$BZ69)</f>
        <v>0.76899547739520091</v>
      </c>
      <c r="O69" s="15">
        <f>求节点(非R武将!$C$6:$C$105,非R武将!O$6:O$105,天数对应非R武将!$BZ69)</f>
        <v>0</v>
      </c>
      <c r="P69" s="15">
        <f>求节点(非R武将!$C$6:$C$105,非R武将!P$6:P$105,天数对应非R武将!$BZ69)</f>
        <v>6</v>
      </c>
      <c r="Q69" s="15">
        <f>求节点(非R武将!$C$6:$C$105,非R武将!Q$6:Q$105,天数对应非R武将!$BZ69)</f>
        <v>10</v>
      </c>
      <c r="R69" s="15">
        <f>求节点(非R武将!$C$6:$C$105,非R武将!R$6:R$105,天数对应非R武将!$BZ69)</f>
        <v>43</v>
      </c>
      <c r="S69" s="15">
        <f>求节点(非R武将!$C$6:$C$105,非R武将!S$6:S$105,天数对应非R武将!$BZ69)</f>
        <v>50</v>
      </c>
      <c r="T69" s="15">
        <f>求节点(非R武将!$C$6:$C$105,非R武将!T$6:T$105,天数对应非R武将!$BZ69)</f>
        <v>0</v>
      </c>
      <c r="U69" s="15">
        <f>求节点(非R武将!$C$6:$C$105,非R武将!U$6:U$105,天数对应非R武将!$BZ69)</f>
        <v>0</v>
      </c>
      <c r="V69" s="15">
        <f>求节点(非R武将!$C$6:$C$105,非R武将!V$6:V$105,天数对应非R武将!$BZ69)</f>
        <v>2.4087079538580705</v>
      </c>
      <c r="W69" s="15">
        <f>求节点(非R武将!$C$6:$C$105,非R武将!W$6:W$105,天数对应非R武将!$BZ69)</f>
        <v>2.4087079538580705</v>
      </c>
      <c r="X69" s="15">
        <f>求节点(非R武将!$C$6:$C$105,非R武将!X$6:X$105,天数对应非R武将!$BZ69)</f>
        <v>2.4087079538580705</v>
      </c>
      <c r="Y69" s="15">
        <f>求节点(非R武将!$C$6:$C$105,非R武将!Y$6:Y$105,天数对应非R武将!$BZ69)</f>
        <v>0</v>
      </c>
      <c r="Z69" s="15">
        <f>求节点(非R武将!$C$6:$C$105,非R武将!Z$6:Z$105,天数对应非R武将!$BZ69)</f>
        <v>0</v>
      </c>
      <c r="AA69" s="15">
        <f>求节点(非R武将!$C$6:$C$105,非R武将!AA$6:AA$105,天数对应非R武将!$BZ69)</f>
        <v>60</v>
      </c>
      <c r="AB69" s="15">
        <f>求节点(非R武将!$C$6:$C$105,非R武将!AB$6:AB$105,天数对应非R武将!$BZ69)</f>
        <v>80</v>
      </c>
      <c r="AC69" s="15">
        <f>求节点(非R武将!$C$6:$C$105,非R武将!AC$6:AC$105,天数对应非R武将!$BZ69)</f>
        <v>80</v>
      </c>
      <c r="AD69" s="15">
        <f>求节点(非R武将!$C$6:$C$105,非R武将!AD$6:AD$105,天数对应非R武将!$BZ69)</f>
        <v>0</v>
      </c>
      <c r="AE69" s="15">
        <f>求节点(非R武将!$C$6:$C$105,非R武将!AE$6:AE$105,天数对应非R武将!$BZ69)</f>
        <v>0</v>
      </c>
      <c r="AF69" s="15">
        <f>求节点(非R武将!$C$6:$C$105,非R武将!AF$6:AF$105,天数对应非R武将!$BZ69)</f>
        <v>0</v>
      </c>
      <c r="AG69" s="15">
        <f>求节点(非R武将!$C$6:$C$105,非R武将!AG$6:AG$105,天数对应非R武将!$BZ69)</f>
        <v>2</v>
      </c>
      <c r="AH69" s="15">
        <f>求节点(非R武将!$C$6:$C$105,非R武将!AH$6:AH$105,天数对应非R武将!$BZ69)</f>
        <v>2</v>
      </c>
      <c r="AI69" s="15">
        <f>求节点(非R武将!$C$6:$C$105,非R武将!AI$6:AI$105,天数对应非R武将!$BZ69)</f>
        <v>0</v>
      </c>
      <c r="AJ69" s="15">
        <f>求节点(非R武将!$C$6:$C$105,非R武将!AJ$6:AJ$105,天数对应非R武将!$BZ69)</f>
        <v>0</v>
      </c>
      <c r="AK69" s="15">
        <f>求节点(非R武将!$C$6:$C$105,非R武将!AK$6:AK$105,天数对应非R武将!$BZ69)</f>
        <v>0</v>
      </c>
      <c r="AL69" s="15">
        <f>求节点(非R武将!$C$6:$C$105,非R武将!AL$6:AL$105,天数对应非R武将!$BZ69)</f>
        <v>30</v>
      </c>
      <c r="AM69" s="15">
        <f>求节点(非R武将!$C$6:$C$105,非R武将!AM$6:AM$105,天数对应非R武将!$BZ69)</f>
        <v>80</v>
      </c>
      <c r="AN69" s="15">
        <f>求节点(非R武将!$C$6:$C$105,非R武将!AN$6:AN$105,天数对应非R武将!$BZ69)</f>
        <v>0</v>
      </c>
      <c r="AO69" s="15">
        <f>求节点(非R武将!$C$6:$C$105,非R武将!AO$6:AO$105,天数对应非R武将!$BZ69)</f>
        <v>5.8411084581285806</v>
      </c>
      <c r="AP69" s="15">
        <f>求节点(非R武将!$C$6:$C$105,非R武将!AP$6:AP$105,天数对应非R武将!$BZ69)</f>
        <v>13</v>
      </c>
      <c r="AQ69" s="15">
        <f>求节点(非R武将!$C$6:$C$105,非R武将!AQ$6:AQ$105,天数对应非R武将!$BZ69)</f>
        <v>1.3177830837428381</v>
      </c>
      <c r="AR69" s="15">
        <f>求节点(非R武将!$C$6:$C$105,非R武将!AR$6:AR$105,天数对应非R武将!$BZ69)</f>
        <v>0</v>
      </c>
      <c r="AS69" s="15">
        <f>求节点(非R武将!$C$6:$C$105,非R武将!AS$6:AS$105,天数对应非R武将!$BZ69)</f>
        <v>0</v>
      </c>
      <c r="AT69" s="15">
        <f>求节点(非R武将!$C$6:$C$105,非R武将!AT$6:AT$105,天数对应非R武将!$BZ69)</f>
        <v>3</v>
      </c>
      <c r="AU69" s="15">
        <f>求节点(非R武将!$C$6:$C$105,非R武将!AU$6:AU$105,天数对应非R武将!$BZ69)</f>
        <v>6</v>
      </c>
      <c r="AV69" s="15">
        <f>求节点(非R武将!$C$6:$C$105,非R武将!AV$6:AV$105,天数对应非R武将!$BZ69)</f>
        <v>3.3744131302873792</v>
      </c>
      <c r="AW69" s="15">
        <f>求节点(非R武将!$C$6:$C$105,非R武将!AW$6:AW$105,天数对应非R武将!$BZ69)</f>
        <v>0.76899547739520091</v>
      </c>
      <c r="AX69" s="15">
        <f>求节点(非R武将!$C$6:$C$105,非R武将!AX$6:AX$105,天数对应非R武将!$BZ69)</f>
        <v>0</v>
      </c>
      <c r="AY69" s="15">
        <f>求节点(非R武将!$C$6:$C$105,非R武将!AY$6:AY$105,天数对应非R武将!$BZ69)</f>
        <v>15</v>
      </c>
      <c r="AZ69" s="15">
        <f>求节点(非R武将!$C$6:$C$105,非R武将!AZ$6:AZ$105,天数对应非R武将!$BZ69)</f>
        <v>40</v>
      </c>
      <c r="BA69" s="15">
        <f>求节点(非R武将!$C$6:$C$105,非R武将!BA$6:BA$105,天数对应非R武将!$BZ69)</f>
        <v>43</v>
      </c>
      <c r="BB69" s="15">
        <f>求节点(非R武将!$C$6:$C$105,非R武将!BB$6:BB$105,天数对应非R武将!$BZ69)</f>
        <v>50</v>
      </c>
      <c r="BC69" s="15">
        <f>求节点(非R武将!$C$6:$C$105,非R武将!BC$6:BC$105,天数对应非R武将!$BZ69)</f>
        <v>0</v>
      </c>
      <c r="BD69" s="15">
        <f>求节点(非R武将!$C$6:$C$105,非R武将!BD$6:BD$105,天数对应非R武将!$BZ69)</f>
        <v>2.4087079538580705</v>
      </c>
      <c r="BE69" s="15">
        <f>求节点(非R武将!$C$6:$C$105,非R武将!BE$6:BE$105,天数对应非R武将!$BZ69)</f>
        <v>2.4087079538580705</v>
      </c>
      <c r="BF69" s="15">
        <f>求节点(非R武将!$C$6:$C$105,非R武将!BF$6:BF$105,天数对应非R武将!$BZ69)</f>
        <v>2.4087079538580705</v>
      </c>
      <c r="BG69" s="15">
        <f>求节点(非R武将!$C$6:$C$105,非R武将!BG$6:BG$105,天数对应非R武将!$BZ69)</f>
        <v>2.4087079538580705</v>
      </c>
      <c r="BH69" s="15">
        <f>求节点(非R武将!$C$6:$C$105,非R武将!BH$6:BH$105,天数对应非R武将!$BZ69)</f>
        <v>10</v>
      </c>
      <c r="BI69" s="15">
        <f>求节点(非R武将!$C$6:$C$105,非R武将!BI$6:BI$105,天数对应非R武将!$BZ69)</f>
        <v>10</v>
      </c>
      <c r="BJ69" s="15">
        <f>求节点(非R武将!$C$6:$C$105,非R武将!BJ$6:BJ$105,天数对应非R武将!$BZ69)</f>
        <v>60</v>
      </c>
      <c r="BK69" s="15">
        <f>求节点(非R武将!$C$6:$C$105,非R武将!BK$6:BK$105,天数对应非R武将!$BZ69)</f>
        <v>60.217698846451768</v>
      </c>
      <c r="BL69" s="15">
        <f>求节点(非R武将!$C$6:$C$105,非R武将!BL$6:BL$105,天数对应非R武将!$BZ69)</f>
        <v>60.217698846451768</v>
      </c>
      <c r="BM69" s="15">
        <f>求节点(非R武将!$C$6:$C$105,非R武将!BM$6:BM$105,天数对应非R武将!$BZ69)</f>
        <v>0</v>
      </c>
      <c r="BN69" s="15">
        <f>求节点(非R武将!$C$6:$C$105,非R武将!BN$6:BN$105,天数对应非R武将!$BZ69)</f>
        <v>0</v>
      </c>
      <c r="BO69" s="15">
        <f>求节点(非R武将!$C$6:$C$105,非R武将!BO$6:BO$105,天数对应非R武将!$BZ69)</f>
        <v>2</v>
      </c>
      <c r="BP69" s="15">
        <f>求节点(非R武将!$C$6:$C$105,非R武将!BP$6:BP$105,天数对应非R武将!$BZ69)</f>
        <v>2</v>
      </c>
      <c r="BQ69" s="15">
        <f>求节点(非R武将!$C$6:$C$105,非R武将!BQ$6:BQ$105,天数对应非R武将!$BZ69)</f>
        <v>2</v>
      </c>
      <c r="BR69" s="15">
        <f>求节点(非R武将!$C$6:$C$105,非R武将!BR$6:BR$105,天数对应非R武将!$BZ69)</f>
        <v>0</v>
      </c>
      <c r="BS69" s="15">
        <f>求节点(非R武将!$C$6:$C$105,非R武将!BS$6:BS$105,天数对应非R武将!$BZ69)</f>
        <v>0</v>
      </c>
      <c r="BT69" s="15">
        <f>求节点(非R武将!$C$6:$C$105,非R武将!BT$6:BT$105,天数对应非R武将!$BZ69)</f>
        <v>4</v>
      </c>
      <c r="BU69" s="15">
        <f>求节点(非R武将!$C$6:$C$105,非R武将!BU$6:BU$105,天数对应非R武将!$BZ69)</f>
        <v>30</v>
      </c>
      <c r="BV69" s="15">
        <f>求节点(非R武将!$C$6:$C$105,非R武将!BV$6:BV$105,天数对应非R武将!$BZ69)</f>
        <v>80</v>
      </c>
      <c r="BY69" s="15">
        <v>64</v>
      </c>
      <c r="BZ69" s="15">
        <v>60.217698846451768</v>
      </c>
      <c r="CA69" s="15">
        <v>62.911584742167605</v>
      </c>
      <c r="CB69" s="15">
        <v>66.429693897431449</v>
      </c>
      <c r="CC69" s="15">
        <v>71.727835503286201</v>
      </c>
      <c r="CD69" s="15">
        <v>81.283275007626202</v>
      </c>
    </row>
    <row r="70" spans="3:82" x14ac:dyDescent="0.15">
      <c r="C70" s="15">
        <v>65</v>
      </c>
      <c r="E70" s="15">
        <f>求节点(非R武将!$C$6:$C$105,非R武将!E$6:E$105,天数对应非R武将!$BZ70)</f>
        <v>0</v>
      </c>
      <c r="F70" s="15">
        <f>求节点(非R武将!$C$6:$C$105,非R武将!F$6:F$105,天数对应非R武将!$BZ70)</f>
        <v>0</v>
      </c>
      <c r="G70" s="15">
        <f>求节点(非R武将!$C$6:$C$105,非R武将!G$6:G$105,天数对应非R武将!$BZ70)</f>
        <v>0</v>
      </c>
      <c r="H70" s="15">
        <f>求节点(非R武将!$C$6:$C$105,非R武将!H$6:H$105,天数对应非R武将!$BZ70)</f>
        <v>3.8034146348219378</v>
      </c>
      <c r="I70" s="15">
        <f>求节点(非R武将!$C$6:$C$105,非R武将!I$6:I$105,天数对应非R武将!$BZ70)</f>
        <v>2.1965853651780622</v>
      </c>
      <c r="J70" s="15">
        <f>求节点(非R武将!$C$6:$C$105,非R武将!J$6:J$105,天数对应非R武将!$BZ70)</f>
        <v>0</v>
      </c>
      <c r="K70" s="15">
        <f>求节点(非R武将!$C$6:$C$105,非R武将!K$6:K$105,天数对应非R武将!$BZ70)</f>
        <v>0</v>
      </c>
      <c r="L70" s="15">
        <f>求节点(非R武将!$C$6:$C$105,非R武将!L$6:L$105,天数对应非R武将!$BZ70)</f>
        <v>0</v>
      </c>
      <c r="M70" s="15">
        <f>求节点(非R武将!$C$6:$C$105,非R武将!M$6:M$105,天数对应非R武将!$BZ70)</f>
        <v>3.3879741406683457</v>
      </c>
      <c r="N70" s="15">
        <f>求节点(非R武将!$C$6:$C$105,非R武将!N$6:N$105,天数对应非R武将!$BZ70)</f>
        <v>0.83088427906470985</v>
      </c>
      <c r="O70" s="15">
        <f>求节点(非R武将!$C$6:$C$105,非R武将!O$6:O$105,天数对应非R武将!$BZ70)</f>
        <v>0</v>
      </c>
      <c r="P70" s="15">
        <f>求节点(非R武将!$C$6:$C$105,非R武将!P$6:P$105,天数对应非R武将!$BZ70)</f>
        <v>6</v>
      </c>
      <c r="Q70" s="15">
        <f>求节点(非R武将!$C$6:$C$105,非R武将!Q$6:Q$105,天数对应非R武将!$BZ70)</f>
        <v>10</v>
      </c>
      <c r="R70" s="15">
        <f>求节点(非R武将!$C$6:$C$105,非R武将!R$6:R$105,天数对应非R武将!$BZ70)</f>
        <v>43</v>
      </c>
      <c r="S70" s="15">
        <f>求节点(非R武将!$C$6:$C$105,非R武将!S$6:S$105,天数对应非R武将!$BZ70)</f>
        <v>50</v>
      </c>
      <c r="T70" s="15">
        <f>求节点(非R武将!$C$6:$C$105,非R武将!T$6:T$105,天数对应非R武将!$BZ70)</f>
        <v>0</v>
      </c>
      <c r="U70" s="15">
        <f>求节点(非R武将!$C$6:$C$105,非R武将!U$6:U$105,天数对应非R武将!$BZ70)</f>
        <v>0</v>
      </c>
      <c r="V70" s="15">
        <f>求节点(非R武将!$C$6:$C$105,非R武将!V$6:V$105,天数对应非R武将!$BZ70)</f>
        <v>2.4174159077161415</v>
      </c>
      <c r="W70" s="15">
        <f>求节点(非R武将!$C$6:$C$105,非R武将!W$6:W$105,天数对应非R武将!$BZ70)</f>
        <v>2.4174159077161415</v>
      </c>
      <c r="X70" s="15">
        <f>求节点(非R武将!$C$6:$C$105,非R武将!X$6:X$105,天数对应非R武将!$BZ70)</f>
        <v>2.4174159077161415</v>
      </c>
      <c r="Y70" s="15">
        <f>求节点(非R武将!$C$6:$C$105,非R武将!Y$6:Y$105,天数对应非R武将!$BZ70)</f>
        <v>0</v>
      </c>
      <c r="Z70" s="15">
        <f>求节点(非R武将!$C$6:$C$105,非R武将!Z$6:Z$105,天数对应非R武将!$BZ70)</f>
        <v>0</v>
      </c>
      <c r="AA70" s="15">
        <f>求节点(非R武将!$C$6:$C$105,非R武将!AA$6:AA$105,天数对应非R武将!$BZ70)</f>
        <v>60</v>
      </c>
      <c r="AB70" s="15">
        <f>求节点(非R武将!$C$6:$C$105,非R武将!AB$6:AB$105,天数对应非R武将!$BZ70)</f>
        <v>80</v>
      </c>
      <c r="AC70" s="15">
        <f>求节点(非R武将!$C$6:$C$105,非R武将!AC$6:AC$105,天数对应非R武将!$BZ70)</f>
        <v>80</v>
      </c>
      <c r="AD70" s="15">
        <f>求节点(非R武将!$C$6:$C$105,非R武将!AD$6:AD$105,天数对应非R武将!$BZ70)</f>
        <v>0</v>
      </c>
      <c r="AE70" s="15">
        <f>求节点(非R武将!$C$6:$C$105,非R武将!AE$6:AE$105,天数对应非R武将!$BZ70)</f>
        <v>0</v>
      </c>
      <c r="AF70" s="15">
        <f>求节点(非R武将!$C$6:$C$105,非R武将!AF$6:AF$105,天数对应非R武将!$BZ70)</f>
        <v>0</v>
      </c>
      <c r="AG70" s="15">
        <f>求节点(非R武将!$C$6:$C$105,非R武将!AG$6:AG$105,天数对应非R武将!$BZ70)</f>
        <v>2</v>
      </c>
      <c r="AH70" s="15">
        <f>求节点(非R武将!$C$6:$C$105,非R武将!AH$6:AH$105,天数对应非R武将!$BZ70)</f>
        <v>2</v>
      </c>
      <c r="AI70" s="15">
        <f>求节点(非R武将!$C$6:$C$105,非R武将!AI$6:AI$105,天数对应非R武将!$BZ70)</f>
        <v>0</v>
      </c>
      <c r="AJ70" s="15">
        <f>求节点(非R武将!$C$6:$C$105,非R武将!AJ$6:AJ$105,天数对应非R武将!$BZ70)</f>
        <v>0</v>
      </c>
      <c r="AK70" s="15">
        <f>求节点(非R武将!$C$6:$C$105,非R武将!AK$6:AK$105,天数对应非R武将!$BZ70)</f>
        <v>0</v>
      </c>
      <c r="AL70" s="15">
        <f>求节点(非R武将!$C$6:$C$105,非R武将!AL$6:AL$105,天数对应非R武将!$BZ70)</f>
        <v>30</v>
      </c>
      <c r="AM70" s="15">
        <f>求节点(非R武将!$C$6:$C$105,非R武将!AM$6:AM$105,天数对应非R武将!$BZ70)</f>
        <v>80</v>
      </c>
      <c r="AN70" s="15">
        <f>求节点(非R武将!$C$6:$C$105,非R武将!AN$6:AN$105,天数对应非R武将!$BZ70)</f>
        <v>0</v>
      </c>
      <c r="AO70" s="15">
        <f>求节点(非R武将!$C$6:$C$105,非R武将!AO$6:AO$105,天数对应非R武将!$BZ70)</f>
        <v>5.8034146348219382</v>
      </c>
      <c r="AP70" s="15">
        <f>求节点(非R武将!$C$6:$C$105,非R武将!AP$6:AP$105,天数对应非R武将!$BZ70)</f>
        <v>13</v>
      </c>
      <c r="AQ70" s="15">
        <f>求节点(非R武将!$C$6:$C$105,非R武将!AQ$6:AQ$105,天数对应非R武将!$BZ70)</f>
        <v>1.3931707303561243</v>
      </c>
      <c r="AR70" s="15">
        <f>求节点(非R武将!$C$6:$C$105,非R武将!AR$6:AR$105,天数对应非R武将!$BZ70)</f>
        <v>0</v>
      </c>
      <c r="AS70" s="15">
        <f>求节点(非R武将!$C$6:$C$105,非R武将!AS$6:AS$105,天数对应非R武将!$BZ70)</f>
        <v>0</v>
      </c>
      <c r="AT70" s="15">
        <f>求节点(非R武将!$C$6:$C$105,非R武将!AT$6:AT$105,天数对应非R武将!$BZ70)</f>
        <v>3</v>
      </c>
      <c r="AU70" s="15">
        <f>求节点(非R武将!$C$6:$C$105,非R武将!AU$6:AU$105,天数对应非R武将!$BZ70)</f>
        <v>6</v>
      </c>
      <c r="AV70" s="15">
        <f>求节点(非R武将!$C$6:$C$105,非R武将!AV$6:AV$105,天数对应非R武将!$BZ70)</f>
        <v>3.3879741406683457</v>
      </c>
      <c r="AW70" s="15">
        <f>求节点(非R武将!$C$6:$C$105,非R武将!AW$6:AW$105,天数对应非R武将!$BZ70)</f>
        <v>0.83088427906470985</v>
      </c>
      <c r="AX70" s="15">
        <f>求节点(非R武将!$C$6:$C$105,非R武将!AX$6:AX$105,天数对应非R武将!$BZ70)</f>
        <v>0</v>
      </c>
      <c r="AY70" s="15">
        <f>求节点(非R武将!$C$6:$C$105,非R武将!AY$6:AY$105,天数对应非R武将!$BZ70)</f>
        <v>15</v>
      </c>
      <c r="AZ70" s="15">
        <f>求节点(非R武将!$C$6:$C$105,非R武将!AZ$6:AZ$105,天数对应非R武将!$BZ70)</f>
        <v>40</v>
      </c>
      <c r="BA70" s="15">
        <f>求节点(非R武将!$C$6:$C$105,非R武将!BA$6:BA$105,天数对应非R武将!$BZ70)</f>
        <v>43</v>
      </c>
      <c r="BB70" s="15">
        <f>求节点(非R武将!$C$6:$C$105,非R武将!BB$6:BB$105,天数对应非R武将!$BZ70)</f>
        <v>50</v>
      </c>
      <c r="BC70" s="15">
        <f>求节点(非R武将!$C$6:$C$105,非R武将!BC$6:BC$105,天数对应非R武将!$BZ70)</f>
        <v>0</v>
      </c>
      <c r="BD70" s="15">
        <f>求节点(非R武将!$C$6:$C$105,非R武将!BD$6:BD$105,天数对应非R武将!$BZ70)</f>
        <v>2.4174159077161415</v>
      </c>
      <c r="BE70" s="15">
        <f>求节点(非R武将!$C$6:$C$105,非R武将!BE$6:BE$105,天数对应非R武将!$BZ70)</f>
        <v>2.4174159077161415</v>
      </c>
      <c r="BF70" s="15">
        <f>求节点(非R武将!$C$6:$C$105,非R武将!BF$6:BF$105,天数对应非R武将!$BZ70)</f>
        <v>2.4174159077161415</v>
      </c>
      <c r="BG70" s="15">
        <f>求节点(非R武将!$C$6:$C$105,非R武将!BG$6:BG$105,天数对应非R武将!$BZ70)</f>
        <v>2.4174159077161415</v>
      </c>
      <c r="BH70" s="15">
        <f>求节点(非R武将!$C$6:$C$105,非R武将!BH$6:BH$105,天数对应非R武将!$BZ70)</f>
        <v>10</v>
      </c>
      <c r="BI70" s="15">
        <f>求节点(非R武将!$C$6:$C$105,非R武将!BI$6:BI$105,天数对应非R武将!$BZ70)</f>
        <v>10</v>
      </c>
      <c r="BJ70" s="15">
        <f>求节点(非R武将!$C$6:$C$105,非R武将!BJ$6:BJ$105,天数对应非R武将!$BZ70)</f>
        <v>60</v>
      </c>
      <c r="BK70" s="15">
        <f>求节点(非R武将!$C$6:$C$105,非R武将!BK$6:BK$105,天数对应非R武将!$BZ70)</f>
        <v>60.435397692903535</v>
      </c>
      <c r="BL70" s="15">
        <f>求节点(非R武将!$C$6:$C$105,非R武将!BL$6:BL$105,天数对应非R武将!$BZ70)</f>
        <v>60.435397692903535</v>
      </c>
      <c r="BM70" s="15">
        <f>求节点(非R武将!$C$6:$C$105,非R武将!BM$6:BM$105,天数对应非R武将!$BZ70)</f>
        <v>0</v>
      </c>
      <c r="BN70" s="15">
        <f>求节点(非R武将!$C$6:$C$105,非R武将!BN$6:BN$105,天数对应非R武将!$BZ70)</f>
        <v>0</v>
      </c>
      <c r="BO70" s="15">
        <f>求节点(非R武将!$C$6:$C$105,非R武将!BO$6:BO$105,天数对应非R武将!$BZ70)</f>
        <v>2</v>
      </c>
      <c r="BP70" s="15">
        <f>求节点(非R武将!$C$6:$C$105,非R武将!BP$6:BP$105,天数对应非R武将!$BZ70)</f>
        <v>2</v>
      </c>
      <c r="BQ70" s="15">
        <f>求节点(非R武将!$C$6:$C$105,非R武将!BQ$6:BQ$105,天数对应非R武将!$BZ70)</f>
        <v>2</v>
      </c>
      <c r="BR70" s="15">
        <f>求节点(非R武将!$C$6:$C$105,非R武将!BR$6:BR$105,天数对应非R武将!$BZ70)</f>
        <v>0</v>
      </c>
      <c r="BS70" s="15">
        <f>求节点(非R武将!$C$6:$C$105,非R武将!BS$6:BS$105,天数对应非R武将!$BZ70)</f>
        <v>0</v>
      </c>
      <c r="BT70" s="15">
        <f>求节点(非R武将!$C$6:$C$105,非R武将!BT$6:BT$105,天数对应非R武将!$BZ70)</f>
        <v>4</v>
      </c>
      <c r="BU70" s="15">
        <f>求节点(非R武将!$C$6:$C$105,非R武将!BU$6:BU$105,天数对应非R武将!$BZ70)</f>
        <v>30</v>
      </c>
      <c r="BV70" s="15">
        <f>求节点(非R武将!$C$6:$C$105,非R武将!BV$6:BV$105,天数对应非R武将!$BZ70)</f>
        <v>80</v>
      </c>
      <c r="BY70" s="15">
        <v>65</v>
      </c>
      <c r="BZ70" s="15">
        <v>60.435397692903535</v>
      </c>
      <c r="CA70" s="15">
        <v>63.130352358506798</v>
      </c>
      <c r="CB70" s="15">
        <v>66.669987647458242</v>
      </c>
      <c r="CC70" s="15">
        <v>71.919102151366687</v>
      </c>
      <c r="CD70" s="15">
        <v>81.503208519493512</v>
      </c>
    </row>
    <row r="71" spans="3:82" x14ac:dyDescent="0.15">
      <c r="C71" s="15">
        <v>66</v>
      </c>
      <c r="E71" s="15">
        <f>求节点(非R武将!$C$6:$C$105,非R武将!E$6:E$105,天数对应非R武将!$BZ71)</f>
        <v>0</v>
      </c>
      <c r="F71" s="15">
        <f>求节点(非R武将!$C$6:$C$105,非R武将!F$6:F$105,天数对应非R武将!$BZ71)</f>
        <v>0</v>
      </c>
      <c r="G71" s="15">
        <f>求节点(非R武将!$C$6:$C$105,非R武将!G$6:G$105,天数对应非R武将!$BZ71)</f>
        <v>0</v>
      </c>
      <c r="H71" s="15">
        <f>求节点(非R武将!$C$6:$C$105,非R武将!H$6:H$105,天数对应非R武将!$BZ71)</f>
        <v>3.7657208115152949</v>
      </c>
      <c r="I71" s="15">
        <f>求节点(非R武将!$C$6:$C$105,非R武将!I$6:I$105,天数对应非R武将!$BZ71)</f>
        <v>2.2342791884847051</v>
      </c>
      <c r="J71" s="15">
        <f>求节点(非R武将!$C$6:$C$105,非R武将!J$6:J$105,天数对应非R武将!$BZ71)</f>
        <v>0</v>
      </c>
      <c r="K71" s="15">
        <f>求节点(非R武将!$C$6:$C$105,非R武将!K$6:K$105,天数对应非R武将!$BZ71)</f>
        <v>0</v>
      </c>
      <c r="L71" s="15">
        <f>求节点(非R武将!$C$6:$C$105,非R武将!L$6:L$105,天数对应非R武将!$BZ71)</f>
        <v>0</v>
      </c>
      <c r="M71" s="15">
        <f>求节点(非R武将!$C$6:$C$105,非R武将!M$6:M$105,天数对应非R武将!$BZ71)</f>
        <v>3.4015351510493117</v>
      </c>
      <c r="N71" s="15">
        <f>求节点(非R武将!$C$6:$C$105,非R武将!N$6:N$105,天数对应非R武将!$BZ71)</f>
        <v>0.89277308073421868</v>
      </c>
      <c r="O71" s="15">
        <f>求节点(非R武将!$C$6:$C$105,非R武将!O$6:O$105,天数对应非R武将!$BZ71)</f>
        <v>0</v>
      </c>
      <c r="P71" s="15">
        <f>求节点(非R武将!$C$6:$C$105,非R武将!P$6:P$105,天数对应非R武将!$BZ71)</f>
        <v>6</v>
      </c>
      <c r="Q71" s="15">
        <f>求节点(非R武将!$C$6:$C$105,非R武将!Q$6:Q$105,天数对应非R武将!$BZ71)</f>
        <v>10</v>
      </c>
      <c r="R71" s="15">
        <f>求节点(非R武将!$C$6:$C$105,非R武将!R$6:R$105,天数对应非R武将!$BZ71)</f>
        <v>43</v>
      </c>
      <c r="S71" s="15">
        <f>求节点(非R武将!$C$6:$C$105,非R武将!S$6:S$105,天数对应非R武将!$BZ71)</f>
        <v>50</v>
      </c>
      <c r="T71" s="15">
        <f>求节点(非R武将!$C$6:$C$105,非R武将!T$6:T$105,天数对应非R武将!$BZ71)</f>
        <v>0</v>
      </c>
      <c r="U71" s="15">
        <f>求节点(非R武将!$C$6:$C$105,非R武将!U$6:U$105,天数对应非R武将!$BZ71)</f>
        <v>0</v>
      </c>
      <c r="V71" s="15">
        <f>求节点(非R武将!$C$6:$C$105,非R武将!V$6:V$105,天数对应非R武将!$BZ71)</f>
        <v>2.426123861574212</v>
      </c>
      <c r="W71" s="15">
        <f>求节点(非R武将!$C$6:$C$105,非R武将!W$6:W$105,天数对应非R武将!$BZ71)</f>
        <v>2.426123861574212</v>
      </c>
      <c r="X71" s="15">
        <f>求节点(非R武将!$C$6:$C$105,非R武将!X$6:X$105,天数对应非R武将!$BZ71)</f>
        <v>2.426123861574212</v>
      </c>
      <c r="Y71" s="15">
        <f>求节点(非R武将!$C$6:$C$105,非R武将!Y$6:Y$105,天数对应非R武将!$BZ71)</f>
        <v>0</v>
      </c>
      <c r="Z71" s="15">
        <f>求节点(非R武将!$C$6:$C$105,非R武将!Z$6:Z$105,天数对应非R武将!$BZ71)</f>
        <v>0</v>
      </c>
      <c r="AA71" s="15">
        <f>求节点(非R武将!$C$6:$C$105,非R武将!AA$6:AA$105,天数对应非R武将!$BZ71)</f>
        <v>60</v>
      </c>
      <c r="AB71" s="15">
        <f>求节点(非R武将!$C$6:$C$105,非R武将!AB$6:AB$105,天数对应非R武将!$BZ71)</f>
        <v>80</v>
      </c>
      <c r="AC71" s="15">
        <f>求节点(非R武将!$C$6:$C$105,非R武将!AC$6:AC$105,天数对应非R武将!$BZ71)</f>
        <v>80</v>
      </c>
      <c r="AD71" s="15">
        <f>求节点(非R武将!$C$6:$C$105,非R武将!AD$6:AD$105,天数对应非R武将!$BZ71)</f>
        <v>0</v>
      </c>
      <c r="AE71" s="15">
        <f>求节点(非R武将!$C$6:$C$105,非R武将!AE$6:AE$105,天数对应非R武将!$BZ71)</f>
        <v>0</v>
      </c>
      <c r="AF71" s="15">
        <f>求节点(非R武将!$C$6:$C$105,非R武将!AF$6:AF$105,天数对应非R武将!$BZ71)</f>
        <v>0</v>
      </c>
      <c r="AG71" s="15">
        <f>求节点(非R武将!$C$6:$C$105,非R武将!AG$6:AG$105,天数对应非R武将!$BZ71)</f>
        <v>2</v>
      </c>
      <c r="AH71" s="15">
        <f>求节点(非R武将!$C$6:$C$105,非R武将!AH$6:AH$105,天数对应非R武将!$BZ71)</f>
        <v>2</v>
      </c>
      <c r="AI71" s="15">
        <f>求节点(非R武将!$C$6:$C$105,非R武将!AI$6:AI$105,天数对应非R武将!$BZ71)</f>
        <v>0</v>
      </c>
      <c r="AJ71" s="15">
        <f>求节点(非R武将!$C$6:$C$105,非R武将!AJ$6:AJ$105,天数对应非R武将!$BZ71)</f>
        <v>0</v>
      </c>
      <c r="AK71" s="15">
        <f>求节点(非R武将!$C$6:$C$105,非R武将!AK$6:AK$105,天数对应非R武将!$BZ71)</f>
        <v>0</v>
      </c>
      <c r="AL71" s="15">
        <f>求节点(非R武将!$C$6:$C$105,非R武将!AL$6:AL$105,天数对应非R武将!$BZ71)</f>
        <v>30</v>
      </c>
      <c r="AM71" s="15">
        <f>求节点(非R武将!$C$6:$C$105,非R武将!AM$6:AM$105,天数对应非R武将!$BZ71)</f>
        <v>80</v>
      </c>
      <c r="AN71" s="15">
        <f>求节点(非R武将!$C$6:$C$105,非R武将!AN$6:AN$105,天数对应非R武将!$BZ71)</f>
        <v>0</v>
      </c>
      <c r="AO71" s="15">
        <f>求节点(非R武将!$C$6:$C$105,非R武将!AO$6:AO$105,天数对应非R武将!$BZ71)</f>
        <v>5.7657208115152949</v>
      </c>
      <c r="AP71" s="15">
        <f>求节点(非R武将!$C$6:$C$105,非R武将!AP$6:AP$105,天数对应非R武将!$BZ71)</f>
        <v>13</v>
      </c>
      <c r="AQ71" s="15">
        <f>求节点(非R武将!$C$6:$C$105,非R武将!AQ$6:AQ$105,天数对应非R武将!$BZ71)</f>
        <v>1.4685583769694102</v>
      </c>
      <c r="AR71" s="15">
        <f>求节点(非R武将!$C$6:$C$105,非R武将!AR$6:AR$105,天数对应非R武将!$BZ71)</f>
        <v>0</v>
      </c>
      <c r="AS71" s="15">
        <f>求节点(非R武将!$C$6:$C$105,非R武将!AS$6:AS$105,天数对应非R武将!$BZ71)</f>
        <v>0</v>
      </c>
      <c r="AT71" s="15">
        <f>求节点(非R武将!$C$6:$C$105,非R武将!AT$6:AT$105,天数对应非R武将!$BZ71)</f>
        <v>3</v>
      </c>
      <c r="AU71" s="15">
        <f>求节点(非R武将!$C$6:$C$105,非R武将!AU$6:AU$105,天数对应非R武将!$BZ71)</f>
        <v>6</v>
      </c>
      <c r="AV71" s="15">
        <f>求节点(非R武将!$C$6:$C$105,非R武将!AV$6:AV$105,天数对应非R武将!$BZ71)</f>
        <v>3.4015351510493117</v>
      </c>
      <c r="AW71" s="15">
        <f>求节点(非R武将!$C$6:$C$105,非R武将!AW$6:AW$105,天数对应非R武将!$BZ71)</f>
        <v>0.89277308073421868</v>
      </c>
      <c r="AX71" s="15">
        <f>求节点(非R武将!$C$6:$C$105,非R武将!AX$6:AX$105,天数对应非R武将!$BZ71)</f>
        <v>0</v>
      </c>
      <c r="AY71" s="15">
        <f>求节点(非R武将!$C$6:$C$105,非R武将!AY$6:AY$105,天数对应非R武将!$BZ71)</f>
        <v>15</v>
      </c>
      <c r="AZ71" s="15">
        <f>求节点(非R武将!$C$6:$C$105,非R武将!AZ$6:AZ$105,天数对应非R武将!$BZ71)</f>
        <v>40</v>
      </c>
      <c r="BA71" s="15">
        <f>求节点(非R武将!$C$6:$C$105,非R武将!BA$6:BA$105,天数对应非R武将!$BZ71)</f>
        <v>43</v>
      </c>
      <c r="BB71" s="15">
        <f>求节点(非R武将!$C$6:$C$105,非R武将!BB$6:BB$105,天数对应非R武将!$BZ71)</f>
        <v>50</v>
      </c>
      <c r="BC71" s="15">
        <f>求节点(非R武将!$C$6:$C$105,非R武将!BC$6:BC$105,天数对应非R武将!$BZ71)</f>
        <v>0</v>
      </c>
      <c r="BD71" s="15">
        <f>求节点(非R武将!$C$6:$C$105,非R武将!BD$6:BD$105,天数对应非R武将!$BZ71)</f>
        <v>2.426123861574212</v>
      </c>
      <c r="BE71" s="15">
        <f>求节点(非R武将!$C$6:$C$105,非R武将!BE$6:BE$105,天数对应非R武将!$BZ71)</f>
        <v>2.426123861574212</v>
      </c>
      <c r="BF71" s="15">
        <f>求节点(非R武将!$C$6:$C$105,非R武将!BF$6:BF$105,天数对应非R武将!$BZ71)</f>
        <v>2.426123861574212</v>
      </c>
      <c r="BG71" s="15">
        <f>求节点(非R武将!$C$6:$C$105,非R武将!BG$6:BG$105,天数对应非R武将!$BZ71)</f>
        <v>2.426123861574212</v>
      </c>
      <c r="BH71" s="15">
        <f>求节点(非R武将!$C$6:$C$105,非R武将!BH$6:BH$105,天数对应非R武将!$BZ71)</f>
        <v>10</v>
      </c>
      <c r="BI71" s="15">
        <f>求节点(非R武将!$C$6:$C$105,非R武将!BI$6:BI$105,天数对应非R武将!$BZ71)</f>
        <v>10</v>
      </c>
      <c r="BJ71" s="15">
        <f>求节点(非R武将!$C$6:$C$105,非R武将!BJ$6:BJ$105,天数对应非R武将!$BZ71)</f>
        <v>60</v>
      </c>
      <c r="BK71" s="15">
        <f>求节点(非R武将!$C$6:$C$105,非R武将!BK$6:BK$105,天数对应非R武将!$BZ71)</f>
        <v>60.653096539355303</v>
      </c>
      <c r="BL71" s="15">
        <f>求节点(非R武将!$C$6:$C$105,非R武将!BL$6:BL$105,天数对应非R武将!$BZ71)</f>
        <v>60.653096539355303</v>
      </c>
      <c r="BM71" s="15">
        <f>求节点(非R武将!$C$6:$C$105,非R武将!BM$6:BM$105,天数对应非R武将!$BZ71)</f>
        <v>0</v>
      </c>
      <c r="BN71" s="15">
        <f>求节点(非R武将!$C$6:$C$105,非R武将!BN$6:BN$105,天数对应非R武将!$BZ71)</f>
        <v>0</v>
      </c>
      <c r="BO71" s="15">
        <f>求节点(非R武将!$C$6:$C$105,非R武将!BO$6:BO$105,天数对应非R武将!$BZ71)</f>
        <v>2</v>
      </c>
      <c r="BP71" s="15">
        <f>求节点(非R武将!$C$6:$C$105,非R武将!BP$6:BP$105,天数对应非R武将!$BZ71)</f>
        <v>2</v>
      </c>
      <c r="BQ71" s="15">
        <f>求节点(非R武将!$C$6:$C$105,非R武将!BQ$6:BQ$105,天数对应非R武将!$BZ71)</f>
        <v>2</v>
      </c>
      <c r="BR71" s="15">
        <f>求节点(非R武将!$C$6:$C$105,非R武将!BR$6:BR$105,天数对应非R武将!$BZ71)</f>
        <v>0</v>
      </c>
      <c r="BS71" s="15">
        <f>求节点(非R武将!$C$6:$C$105,非R武将!BS$6:BS$105,天数对应非R武将!$BZ71)</f>
        <v>0</v>
      </c>
      <c r="BT71" s="15">
        <f>求节点(非R武将!$C$6:$C$105,非R武将!BT$6:BT$105,天数对应非R武将!$BZ71)</f>
        <v>4</v>
      </c>
      <c r="BU71" s="15">
        <f>求节点(非R武将!$C$6:$C$105,非R武将!BU$6:BU$105,天数对应非R武将!$BZ71)</f>
        <v>30</v>
      </c>
      <c r="BV71" s="15">
        <f>求节点(非R武将!$C$6:$C$105,非R武将!BV$6:BV$105,天数对应非R武将!$BZ71)</f>
        <v>80</v>
      </c>
      <c r="BY71" s="15">
        <v>66</v>
      </c>
      <c r="BZ71" s="15">
        <v>60.653096539355303</v>
      </c>
      <c r="CA71" s="15">
        <v>63.335997227438781</v>
      </c>
      <c r="CB71" s="15">
        <v>66.910281397485051</v>
      </c>
      <c r="CC71" s="15">
        <v>72.094025648814807</v>
      </c>
      <c r="CD71" s="15">
        <v>81.723142031360823</v>
      </c>
    </row>
    <row r="72" spans="3:82" x14ac:dyDescent="0.15">
      <c r="C72" s="15">
        <v>67</v>
      </c>
      <c r="E72" s="15">
        <f>求节点(非R武将!$C$6:$C$105,非R武将!E$6:E$105,天数对应非R武将!$BZ72)</f>
        <v>0</v>
      </c>
      <c r="F72" s="15">
        <f>求节点(非R武将!$C$6:$C$105,非R武将!F$6:F$105,天数对应非R武将!$BZ72)</f>
        <v>0</v>
      </c>
      <c r="G72" s="15">
        <f>求节点(非R武将!$C$6:$C$105,非R武将!G$6:G$105,天数对应非R武将!$BZ72)</f>
        <v>0</v>
      </c>
      <c r="H72" s="15">
        <f>求节点(非R武将!$C$6:$C$105,非R武将!H$6:H$105,天数对应非R武将!$BZ72)</f>
        <v>3.728026988208653</v>
      </c>
      <c r="I72" s="15">
        <f>求节点(非R武将!$C$6:$C$105,非R武将!I$6:I$105,天数对应非R武将!$BZ72)</f>
        <v>2.271973011791347</v>
      </c>
      <c r="J72" s="15">
        <f>求节点(非R武将!$C$6:$C$105,非R武将!J$6:J$105,天数对应非R武将!$BZ72)</f>
        <v>0</v>
      </c>
      <c r="K72" s="15">
        <f>求节点(非R武将!$C$6:$C$105,非R武将!K$6:K$105,天数对应非R武将!$BZ72)</f>
        <v>0</v>
      </c>
      <c r="L72" s="15">
        <f>求节点(非R武将!$C$6:$C$105,非R武将!L$6:L$105,天数对应非R武将!$BZ72)</f>
        <v>0</v>
      </c>
      <c r="M72" s="15">
        <f>求节点(非R武将!$C$6:$C$105,非R武将!M$6:M$105,天数对应非R武将!$BZ72)</f>
        <v>3.4150961614302773</v>
      </c>
      <c r="N72" s="15">
        <f>求节点(非R武将!$C$6:$C$105,非R武将!N$6:N$105,天数对应非R武将!$BZ72)</f>
        <v>0.95466188240372563</v>
      </c>
      <c r="O72" s="15">
        <f>求节点(非R武将!$C$6:$C$105,非R武将!O$6:O$105,天数对应非R武将!$BZ72)</f>
        <v>0</v>
      </c>
      <c r="P72" s="15">
        <f>求节点(非R武将!$C$6:$C$105,非R武将!P$6:P$105,天数对应非R武将!$BZ72)</f>
        <v>6</v>
      </c>
      <c r="Q72" s="15">
        <f>求节点(非R武将!$C$6:$C$105,非R武将!Q$6:Q$105,天数对应非R武将!$BZ72)</f>
        <v>10</v>
      </c>
      <c r="R72" s="15">
        <f>求节点(非R武将!$C$6:$C$105,非R武将!R$6:R$105,天数对应非R武将!$BZ72)</f>
        <v>43</v>
      </c>
      <c r="S72" s="15">
        <f>求节点(非R武将!$C$6:$C$105,非R武将!S$6:S$105,天数对应非R武将!$BZ72)</f>
        <v>50</v>
      </c>
      <c r="T72" s="15">
        <f>求节点(非R武将!$C$6:$C$105,非R武将!T$6:T$105,天数对应非R武将!$BZ72)</f>
        <v>0</v>
      </c>
      <c r="U72" s="15">
        <f>求节点(非R武将!$C$6:$C$105,非R武将!U$6:U$105,天数对应非R武将!$BZ72)</f>
        <v>0</v>
      </c>
      <c r="V72" s="15">
        <f>求节点(非R武将!$C$6:$C$105,非R武将!V$6:V$105,天数对应非R武将!$BZ72)</f>
        <v>2.4348318154322826</v>
      </c>
      <c r="W72" s="15">
        <f>求节点(非R武将!$C$6:$C$105,非R武将!W$6:W$105,天数对应非R武将!$BZ72)</f>
        <v>2.4348318154322826</v>
      </c>
      <c r="X72" s="15">
        <f>求节点(非R武将!$C$6:$C$105,非R武将!X$6:X$105,天数对应非R武将!$BZ72)</f>
        <v>2.4348318154322826</v>
      </c>
      <c r="Y72" s="15">
        <f>求节点(非R武将!$C$6:$C$105,非R武将!Y$6:Y$105,天数对应非R武将!$BZ72)</f>
        <v>0</v>
      </c>
      <c r="Z72" s="15">
        <f>求节点(非R武将!$C$6:$C$105,非R武将!Z$6:Z$105,天数对应非R武将!$BZ72)</f>
        <v>0</v>
      </c>
      <c r="AA72" s="15">
        <f>求节点(非R武将!$C$6:$C$105,非R武将!AA$6:AA$105,天数对应非R武将!$BZ72)</f>
        <v>60</v>
      </c>
      <c r="AB72" s="15">
        <f>求节点(非R武将!$C$6:$C$105,非R武将!AB$6:AB$105,天数对应非R武将!$BZ72)</f>
        <v>80</v>
      </c>
      <c r="AC72" s="15">
        <f>求节点(非R武将!$C$6:$C$105,非R武将!AC$6:AC$105,天数对应非R武将!$BZ72)</f>
        <v>80</v>
      </c>
      <c r="AD72" s="15">
        <f>求节点(非R武将!$C$6:$C$105,非R武将!AD$6:AD$105,天数对应非R武将!$BZ72)</f>
        <v>0</v>
      </c>
      <c r="AE72" s="15">
        <f>求节点(非R武将!$C$6:$C$105,非R武将!AE$6:AE$105,天数对应非R武将!$BZ72)</f>
        <v>0</v>
      </c>
      <c r="AF72" s="15">
        <f>求节点(非R武将!$C$6:$C$105,非R武将!AF$6:AF$105,天数对应非R武将!$BZ72)</f>
        <v>0</v>
      </c>
      <c r="AG72" s="15">
        <f>求节点(非R武将!$C$6:$C$105,非R武将!AG$6:AG$105,天数对应非R武将!$BZ72)</f>
        <v>2</v>
      </c>
      <c r="AH72" s="15">
        <f>求节点(非R武将!$C$6:$C$105,非R武将!AH$6:AH$105,天数对应非R武将!$BZ72)</f>
        <v>2</v>
      </c>
      <c r="AI72" s="15">
        <f>求节点(非R武将!$C$6:$C$105,非R武将!AI$6:AI$105,天数对应非R武将!$BZ72)</f>
        <v>0</v>
      </c>
      <c r="AJ72" s="15">
        <f>求节点(非R武将!$C$6:$C$105,非R武将!AJ$6:AJ$105,天数对应非R武将!$BZ72)</f>
        <v>0</v>
      </c>
      <c r="AK72" s="15">
        <f>求节点(非R武将!$C$6:$C$105,非R武将!AK$6:AK$105,天数对应非R武将!$BZ72)</f>
        <v>0</v>
      </c>
      <c r="AL72" s="15">
        <f>求节点(非R武将!$C$6:$C$105,非R武将!AL$6:AL$105,天数对应非R武将!$BZ72)</f>
        <v>30</v>
      </c>
      <c r="AM72" s="15">
        <f>求节点(非R武将!$C$6:$C$105,非R武将!AM$6:AM$105,天数对应非R武将!$BZ72)</f>
        <v>80</v>
      </c>
      <c r="AN72" s="15">
        <f>求节点(非R武将!$C$6:$C$105,非R武将!AN$6:AN$105,天数对应非R武将!$BZ72)</f>
        <v>0</v>
      </c>
      <c r="AO72" s="15">
        <f>求节点(非R武将!$C$6:$C$105,非R武将!AO$6:AO$105,天数对应非R武将!$BZ72)</f>
        <v>5.7280269882086534</v>
      </c>
      <c r="AP72" s="15">
        <f>求节点(非R武将!$C$6:$C$105,非R武将!AP$6:AP$105,天数对应非R武将!$BZ72)</f>
        <v>13</v>
      </c>
      <c r="AQ72" s="15">
        <f>求节点(非R武将!$C$6:$C$105,非R武将!AQ$6:AQ$105,天数对应非R武将!$BZ72)</f>
        <v>1.5439460235826938</v>
      </c>
      <c r="AR72" s="15">
        <f>求节点(非R武将!$C$6:$C$105,非R武将!AR$6:AR$105,天数对应非R武将!$BZ72)</f>
        <v>0</v>
      </c>
      <c r="AS72" s="15">
        <f>求节点(非R武将!$C$6:$C$105,非R武将!AS$6:AS$105,天数对应非R武将!$BZ72)</f>
        <v>0</v>
      </c>
      <c r="AT72" s="15">
        <f>求节点(非R武将!$C$6:$C$105,非R武将!AT$6:AT$105,天数对应非R武将!$BZ72)</f>
        <v>3</v>
      </c>
      <c r="AU72" s="15">
        <f>求节点(非R武将!$C$6:$C$105,非R武将!AU$6:AU$105,天数对应非R武将!$BZ72)</f>
        <v>6</v>
      </c>
      <c r="AV72" s="15">
        <f>求节点(非R武将!$C$6:$C$105,非R武将!AV$6:AV$105,天数对应非R武将!$BZ72)</f>
        <v>3.4150961614302773</v>
      </c>
      <c r="AW72" s="15">
        <f>求节点(非R武将!$C$6:$C$105,非R武将!AW$6:AW$105,天数对应非R武将!$BZ72)</f>
        <v>0.95466188240372563</v>
      </c>
      <c r="AX72" s="15">
        <f>求节点(非R武将!$C$6:$C$105,非R武将!AX$6:AX$105,天数对应非R武将!$BZ72)</f>
        <v>0</v>
      </c>
      <c r="AY72" s="15">
        <f>求节点(非R武将!$C$6:$C$105,非R武将!AY$6:AY$105,天数对应非R武将!$BZ72)</f>
        <v>15</v>
      </c>
      <c r="AZ72" s="15">
        <f>求节点(非R武将!$C$6:$C$105,非R武将!AZ$6:AZ$105,天数对应非R武将!$BZ72)</f>
        <v>40</v>
      </c>
      <c r="BA72" s="15">
        <f>求节点(非R武将!$C$6:$C$105,非R武将!BA$6:BA$105,天数对应非R武将!$BZ72)</f>
        <v>43</v>
      </c>
      <c r="BB72" s="15">
        <f>求节点(非R武将!$C$6:$C$105,非R武将!BB$6:BB$105,天数对应非R武将!$BZ72)</f>
        <v>50</v>
      </c>
      <c r="BC72" s="15">
        <f>求节点(非R武将!$C$6:$C$105,非R武将!BC$6:BC$105,天数对应非R武将!$BZ72)</f>
        <v>0</v>
      </c>
      <c r="BD72" s="15">
        <f>求节点(非R武将!$C$6:$C$105,非R武将!BD$6:BD$105,天数对应非R武将!$BZ72)</f>
        <v>2.4348318154322826</v>
      </c>
      <c r="BE72" s="15">
        <f>求节点(非R武将!$C$6:$C$105,非R武将!BE$6:BE$105,天数对应非R武将!$BZ72)</f>
        <v>2.4348318154322826</v>
      </c>
      <c r="BF72" s="15">
        <f>求节点(非R武将!$C$6:$C$105,非R武将!BF$6:BF$105,天数对应非R武将!$BZ72)</f>
        <v>2.4348318154322826</v>
      </c>
      <c r="BG72" s="15">
        <f>求节点(非R武将!$C$6:$C$105,非R武将!BG$6:BG$105,天数对应非R武将!$BZ72)</f>
        <v>2.4348318154322826</v>
      </c>
      <c r="BH72" s="15">
        <f>求节点(非R武将!$C$6:$C$105,非R武将!BH$6:BH$105,天数对应非R武将!$BZ72)</f>
        <v>10</v>
      </c>
      <c r="BI72" s="15">
        <f>求节点(非R武将!$C$6:$C$105,非R武将!BI$6:BI$105,天数对应非R武将!$BZ72)</f>
        <v>10</v>
      </c>
      <c r="BJ72" s="15">
        <f>求节点(非R武将!$C$6:$C$105,非R武将!BJ$6:BJ$105,天数对应非R武将!$BZ72)</f>
        <v>60</v>
      </c>
      <c r="BK72" s="15">
        <f>求节点(非R武将!$C$6:$C$105,非R武将!BK$6:BK$105,天数对应非R武将!$BZ72)</f>
        <v>60.870795385807064</v>
      </c>
      <c r="BL72" s="15">
        <f>求节点(非R武将!$C$6:$C$105,非R武将!BL$6:BL$105,天数对应非R武将!$BZ72)</f>
        <v>60.870795385807064</v>
      </c>
      <c r="BM72" s="15">
        <f>求节点(非R武将!$C$6:$C$105,非R武将!BM$6:BM$105,天数对应非R武将!$BZ72)</f>
        <v>0</v>
      </c>
      <c r="BN72" s="15">
        <f>求节点(非R武将!$C$6:$C$105,非R武将!BN$6:BN$105,天数对应非R武将!$BZ72)</f>
        <v>0</v>
      </c>
      <c r="BO72" s="15">
        <f>求节点(非R武将!$C$6:$C$105,非R武将!BO$6:BO$105,天数对应非R武将!$BZ72)</f>
        <v>2</v>
      </c>
      <c r="BP72" s="15">
        <f>求节点(非R武将!$C$6:$C$105,非R武将!BP$6:BP$105,天数对应非R武将!$BZ72)</f>
        <v>2</v>
      </c>
      <c r="BQ72" s="15">
        <f>求节点(非R武将!$C$6:$C$105,非R武将!BQ$6:BQ$105,天数对应非R武将!$BZ72)</f>
        <v>2</v>
      </c>
      <c r="BR72" s="15">
        <f>求节点(非R武将!$C$6:$C$105,非R武将!BR$6:BR$105,天数对应非R武将!$BZ72)</f>
        <v>0</v>
      </c>
      <c r="BS72" s="15">
        <f>求节点(非R武将!$C$6:$C$105,非R武将!BS$6:BS$105,天数对应非R武将!$BZ72)</f>
        <v>0</v>
      </c>
      <c r="BT72" s="15">
        <f>求节点(非R武将!$C$6:$C$105,非R武将!BT$6:BT$105,天数对应非R武将!$BZ72)</f>
        <v>4</v>
      </c>
      <c r="BU72" s="15">
        <f>求节点(非R武将!$C$6:$C$105,非R武将!BU$6:BU$105,天数对应非R武将!$BZ72)</f>
        <v>30</v>
      </c>
      <c r="BV72" s="15">
        <f>求节点(非R武将!$C$6:$C$105,非R武将!BV$6:BV$105,天数对应非R武将!$BZ72)</f>
        <v>80</v>
      </c>
      <c r="BY72" s="15">
        <v>67</v>
      </c>
      <c r="BZ72" s="15">
        <v>60.870795385807064</v>
      </c>
      <c r="CA72" s="15">
        <v>63.541642096370772</v>
      </c>
      <c r="CB72" s="15">
        <v>67.117342431692137</v>
      </c>
      <c r="CC72" s="15">
        <v>72.256969984283529</v>
      </c>
      <c r="CD72" s="15">
        <v>81.943075543228133</v>
      </c>
    </row>
    <row r="73" spans="3:82" x14ac:dyDescent="0.15">
      <c r="C73" s="15">
        <v>68</v>
      </c>
      <c r="E73" s="15">
        <f>求节点(非R武将!$C$6:$C$105,非R武将!E$6:E$105,天数对应非R武将!$BZ73)</f>
        <v>0</v>
      </c>
      <c r="F73" s="15">
        <f>求节点(非R武将!$C$6:$C$105,非R武将!F$6:F$105,天数对应非R武将!$BZ73)</f>
        <v>0</v>
      </c>
      <c r="G73" s="15">
        <f>求节点(非R武将!$C$6:$C$105,非R武将!G$6:G$105,天数对应非R武将!$BZ73)</f>
        <v>0</v>
      </c>
      <c r="H73" s="15">
        <f>求节点(非R武将!$C$6:$C$105,非R武将!H$6:H$105,天数对应非R武将!$BZ73)</f>
        <v>3.6913592654679119</v>
      </c>
      <c r="I73" s="15">
        <f>求节点(非R武将!$C$6:$C$105,非R武将!I$6:I$105,天数对应非R武将!$BZ73)</f>
        <v>2.3086407345320881</v>
      </c>
      <c r="J73" s="15">
        <f>求节点(非R武将!$C$6:$C$105,非R武将!J$6:J$105,天数对应非R武将!$BZ73)</f>
        <v>0</v>
      </c>
      <c r="K73" s="15">
        <f>求节点(非R武将!$C$6:$C$105,非R武将!K$6:K$105,天数对应非R武将!$BZ73)</f>
        <v>0</v>
      </c>
      <c r="L73" s="15">
        <f>求节点(非R武将!$C$6:$C$105,非R武将!L$6:L$105,天数对应非R武将!$BZ73)</f>
        <v>0</v>
      </c>
      <c r="M73" s="15">
        <f>求节点(非R武将!$C$6:$C$105,非R武将!M$6:M$105,天数对应非R武将!$BZ73)</f>
        <v>3.4282880142356666</v>
      </c>
      <c r="N73" s="15">
        <f>求节点(非R武将!$C$6:$C$105,非R武将!N$6:N$105,天数对应非R武将!$BZ73)</f>
        <v>1.0148659482506182</v>
      </c>
      <c r="O73" s="15">
        <f>求节点(非R武将!$C$6:$C$105,非R武将!O$6:O$105,天数对应非R武将!$BZ73)</f>
        <v>0</v>
      </c>
      <c r="P73" s="15">
        <f>求节点(非R武将!$C$6:$C$105,非R武将!P$6:P$105,天数对应非R武将!$BZ73)</f>
        <v>6</v>
      </c>
      <c r="Q73" s="15">
        <f>求节点(非R武将!$C$6:$C$105,非R武将!Q$6:Q$105,天数对应非R武将!$BZ73)</f>
        <v>10</v>
      </c>
      <c r="R73" s="15">
        <f>求节点(非R武将!$C$6:$C$105,非R武将!R$6:R$105,天数对应非R武将!$BZ73)</f>
        <v>43</v>
      </c>
      <c r="S73" s="15">
        <f>求节点(非R武将!$C$6:$C$105,非R武将!S$6:S$105,天数对应非R武将!$BZ73)</f>
        <v>50.660544306065674</v>
      </c>
      <c r="T73" s="15">
        <f>求节点(非R武将!$C$6:$C$105,非R武将!T$6:T$105,天数对应非R武将!$BZ73)</f>
        <v>0</v>
      </c>
      <c r="U73" s="15">
        <f>求节点(非R武将!$C$6:$C$105,非R武将!U$6:U$105,天数对应非R武将!$BZ73)</f>
        <v>0</v>
      </c>
      <c r="V73" s="15">
        <f>求节点(非R武将!$C$6:$C$105,非R武将!V$6:V$105,天数对应非R武将!$BZ73)</f>
        <v>2.4433027215303285</v>
      </c>
      <c r="W73" s="15">
        <f>求节点(非R武将!$C$6:$C$105,非R武将!W$6:W$105,天数对应非R武将!$BZ73)</f>
        <v>2.4433027215303285</v>
      </c>
      <c r="X73" s="15">
        <f>求节点(非R武将!$C$6:$C$105,非R武将!X$6:X$105,天数对应非R武将!$BZ73)</f>
        <v>2.4433027215303285</v>
      </c>
      <c r="Y73" s="15">
        <f>求节点(非R武将!$C$6:$C$105,非R武将!Y$6:Y$105,天数对应非R武将!$BZ73)</f>
        <v>0</v>
      </c>
      <c r="Z73" s="15">
        <f>求节点(非R武将!$C$6:$C$105,非R武将!Z$6:Z$105,天数对应非R武将!$BZ73)</f>
        <v>0</v>
      </c>
      <c r="AA73" s="15">
        <f>求节点(非R武将!$C$6:$C$105,非R武将!AA$6:AA$105,天数对应非R武将!$BZ73)</f>
        <v>60</v>
      </c>
      <c r="AB73" s="15">
        <f>求节点(非R武将!$C$6:$C$105,非R武将!AB$6:AB$105,天数对应非R武将!$BZ73)</f>
        <v>80</v>
      </c>
      <c r="AC73" s="15">
        <f>求节点(非R武将!$C$6:$C$105,非R武将!AC$6:AC$105,天数对应非R武将!$BZ73)</f>
        <v>80</v>
      </c>
      <c r="AD73" s="15">
        <f>求节点(非R武将!$C$6:$C$105,非R武将!AD$6:AD$105,天数对应非R武将!$BZ73)</f>
        <v>0</v>
      </c>
      <c r="AE73" s="15">
        <f>求节点(非R武将!$C$6:$C$105,非R武将!AE$6:AE$105,天数对应非R武将!$BZ73)</f>
        <v>0</v>
      </c>
      <c r="AF73" s="15">
        <f>求节点(非R武将!$C$6:$C$105,非R武将!AF$6:AF$105,天数对应非R武将!$BZ73)</f>
        <v>0</v>
      </c>
      <c r="AG73" s="15">
        <f>求节点(非R武将!$C$6:$C$105,非R武将!AG$6:AG$105,天数对应非R武将!$BZ73)</f>
        <v>2</v>
      </c>
      <c r="AH73" s="15">
        <f>求节点(非R武将!$C$6:$C$105,非R武将!AH$6:AH$105,天数对应非R武将!$BZ73)</f>
        <v>2</v>
      </c>
      <c r="AI73" s="15">
        <f>求节点(非R武将!$C$6:$C$105,非R武将!AI$6:AI$105,天数对应非R武将!$BZ73)</f>
        <v>0</v>
      </c>
      <c r="AJ73" s="15">
        <f>求节点(非R武将!$C$6:$C$105,非R武将!AJ$6:AJ$105,天数对应非R武将!$BZ73)</f>
        <v>0</v>
      </c>
      <c r="AK73" s="15">
        <f>求节点(非R武将!$C$6:$C$105,非R武将!AK$6:AK$105,天数对应非R武将!$BZ73)</f>
        <v>0</v>
      </c>
      <c r="AL73" s="15">
        <f>求节点(非R武将!$C$6:$C$105,非R武将!AL$6:AL$105,天数对应非R武将!$BZ73)</f>
        <v>30</v>
      </c>
      <c r="AM73" s="15">
        <f>求节点(非R武将!$C$6:$C$105,非R武将!AM$6:AM$105,天数对应非R武将!$BZ73)</f>
        <v>80</v>
      </c>
      <c r="AN73" s="15">
        <f>求节点(非R武将!$C$6:$C$105,非R武将!AN$6:AN$105,天数对应非R武将!$BZ73)</f>
        <v>0</v>
      </c>
      <c r="AO73" s="15">
        <f>求节点(非R武将!$C$6:$C$105,非R武将!AO$6:AO$105,天数对应非R武将!$BZ73)</f>
        <v>5.6913592654679119</v>
      </c>
      <c r="AP73" s="15">
        <f>求节点(非R武将!$C$6:$C$105,非R武将!AP$6:AP$105,天数对应非R武将!$BZ73)</f>
        <v>13</v>
      </c>
      <c r="AQ73" s="15">
        <f>求节点(非R武将!$C$6:$C$105,非R武将!AQ$6:AQ$105,天数对应非R武将!$BZ73)</f>
        <v>1.6172814690641761</v>
      </c>
      <c r="AR73" s="15">
        <f>求节点(非R武将!$C$6:$C$105,非R武将!AR$6:AR$105,天数对应非R武将!$BZ73)</f>
        <v>0</v>
      </c>
      <c r="AS73" s="15">
        <f>求节点(非R武将!$C$6:$C$105,非R武将!AS$6:AS$105,天数对应非R武将!$BZ73)</f>
        <v>0</v>
      </c>
      <c r="AT73" s="15">
        <f>求节点(非R武将!$C$6:$C$105,非R武将!AT$6:AT$105,天数对应非R武将!$BZ73)</f>
        <v>3</v>
      </c>
      <c r="AU73" s="15">
        <f>求节点(非R武将!$C$6:$C$105,非R武将!AU$6:AU$105,天数对应非R武将!$BZ73)</f>
        <v>6</v>
      </c>
      <c r="AV73" s="15">
        <f>求节点(非R武将!$C$6:$C$105,非R武将!AV$6:AV$105,天数对应非R武将!$BZ73)</f>
        <v>3.4282880142356666</v>
      </c>
      <c r="AW73" s="15">
        <f>求节点(非R武将!$C$6:$C$105,非R武将!AW$6:AW$105,天数对应非R武将!$BZ73)</f>
        <v>1.0148659482506182</v>
      </c>
      <c r="AX73" s="15">
        <f>求节点(非R武将!$C$6:$C$105,非R武将!AX$6:AX$105,天数对应非R武将!$BZ73)</f>
        <v>0</v>
      </c>
      <c r="AY73" s="15">
        <f>求节点(非R武将!$C$6:$C$105,非R武将!AY$6:AY$105,天数对应非R武将!$BZ73)</f>
        <v>15</v>
      </c>
      <c r="AZ73" s="15">
        <f>求节点(非R武将!$C$6:$C$105,非R武将!AZ$6:AZ$105,天数对应非R武将!$BZ73)</f>
        <v>40</v>
      </c>
      <c r="BA73" s="15">
        <f>求节点(非R武将!$C$6:$C$105,非R武将!BA$6:BA$105,天数对应非R武将!$BZ73)</f>
        <v>43</v>
      </c>
      <c r="BB73" s="15">
        <f>求节点(非R武将!$C$6:$C$105,非R武将!BB$6:BB$105,天数对应非R武将!$BZ73)</f>
        <v>50.660544306065674</v>
      </c>
      <c r="BC73" s="15">
        <f>求节点(非R武将!$C$6:$C$105,非R武将!BC$6:BC$105,天数对应非R武将!$BZ73)</f>
        <v>0</v>
      </c>
      <c r="BD73" s="15">
        <f>求节点(非R武将!$C$6:$C$105,非R武将!BD$6:BD$105,天数对应非R武将!$BZ73)</f>
        <v>2.4433027215303285</v>
      </c>
      <c r="BE73" s="15">
        <f>求节点(非R武将!$C$6:$C$105,非R武将!BE$6:BE$105,天数对应非R武将!$BZ73)</f>
        <v>2.4433027215303285</v>
      </c>
      <c r="BF73" s="15">
        <f>求节点(非R武将!$C$6:$C$105,非R武将!BF$6:BF$105,天数对应非R武将!$BZ73)</f>
        <v>2.4433027215303285</v>
      </c>
      <c r="BG73" s="15">
        <f>求节点(非R武将!$C$6:$C$105,非R武将!BG$6:BG$105,天数对应非R武将!$BZ73)</f>
        <v>2.4433027215303285</v>
      </c>
      <c r="BH73" s="15">
        <f>求节点(非R武将!$C$6:$C$105,非R武将!BH$6:BH$105,天数对应非R武将!$BZ73)</f>
        <v>10</v>
      </c>
      <c r="BI73" s="15">
        <f>求节点(非R武将!$C$6:$C$105,非R武将!BI$6:BI$105,天数对应非R武将!$BZ73)</f>
        <v>10</v>
      </c>
      <c r="BJ73" s="15">
        <f>求节点(非R武将!$C$6:$C$105,非R武将!BJ$6:BJ$105,天数对应非R武将!$BZ73)</f>
        <v>60</v>
      </c>
      <c r="BK73" s="15">
        <f>求节点(非R武将!$C$6:$C$105,非R武将!BK$6:BK$105,天数对应非R武将!$BZ73)</f>
        <v>61.082568038258209</v>
      </c>
      <c r="BL73" s="15">
        <f>求节点(非R武将!$C$6:$C$105,非R武将!BL$6:BL$105,天数对应非R武将!$BZ73)</f>
        <v>61.082568038258209</v>
      </c>
      <c r="BM73" s="15">
        <f>求节点(非R武将!$C$6:$C$105,非R武将!BM$6:BM$105,天数对应非R武将!$BZ73)</f>
        <v>0</v>
      </c>
      <c r="BN73" s="15">
        <f>求节点(非R武将!$C$6:$C$105,非R武将!BN$6:BN$105,天数对应非R武将!$BZ73)</f>
        <v>0</v>
      </c>
      <c r="BO73" s="15">
        <f>求节点(非R武将!$C$6:$C$105,非R武将!BO$6:BO$105,天数对应非R武将!$BZ73)</f>
        <v>2</v>
      </c>
      <c r="BP73" s="15">
        <f>求节点(非R武将!$C$6:$C$105,非R武将!BP$6:BP$105,天数对应非R武将!$BZ73)</f>
        <v>2</v>
      </c>
      <c r="BQ73" s="15">
        <f>求节点(非R武将!$C$6:$C$105,非R武将!BQ$6:BQ$105,天数对应非R武将!$BZ73)</f>
        <v>2</v>
      </c>
      <c r="BR73" s="15">
        <f>求节点(非R武将!$C$6:$C$105,非R武将!BR$6:BR$105,天数对应非R武将!$BZ73)</f>
        <v>0</v>
      </c>
      <c r="BS73" s="15">
        <f>求节点(非R武将!$C$6:$C$105,非R武将!BS$6:BS$105,天数对应非R武将!$BZ73)</f>
        <v>0</v>
      </c>
      <c r="BT73" s="15">
        <f>求节点(非R武将!$C$6:$C$105,非R武将!BT$6:BT$105,天数对应非R武将!$BZ73)</f>
        <v>4</v>
      </c>
      <c r="BU73" s="15">
        <f>求节点(非R武将!$C$6:$C$105,非R武将!BU$6:BU$105,天数对应非R武将!$BZ73)</f>
        <v>30</v>
      </c>
      <c r="BV73" s="15">
        <f>求节点(非R武将!$C$6:$C$105,非R武将!BV$6:BV$105,天数对应非R武将!$BZ73)</f>
        <v>80</v>
      </c>
      <c r="BY73" s="15">
        <v>68</v>
      </c>
      <c r="BZ73" s="15">
        <v>61.082568038258209</v>
      </c>
      <c r="CA73" s="15">
        <v>63.747286965302756</v>
      </c>
      <c r="CB73" s="15">
        <v>67.304602105114341</v>
      </c>
      <c r="CC73" s="15">
        <v>72.419914319752252</v>
      </c>
      <c r="CD73" s="15">
        <v>82.174519505153086</v>
      </c>
    </row>
    <row r="74" spans="3:82" x14ac:dyDescent="0.15">
      <c r="C74" s="15">
        <v>69</v>
      </c>
      <c r="E74" s="15">
        <f>求节点(非R武将!$C$6:$C$105,非R武将!E$6:E$105,天数对应非R武将!$BZ74)</f>
        <v>0</v>
      </c>
      <c r="F74" s="15">
        <f>求节点(非R武将!$C$6:$C$105,非R武将!F$6:F$105,天数对应非R武将!$BZ74)</f>
        <v>0</v>
      </c>
      <c r="G74" s="15">
        <f>求节点(非R武将!$C$6:$C$105,非R武将!G$6:G$105,天数对应非R武将!$BZ74)</f>
        <v>0</v>
      </c>
      <c r="H74" s="15">
        <f>求节点(非R武将!$C$6:$C$105,非R武将!H$6:H$105,天数对应非R武将!$BZ74)</f>
        <v>3.6561896847456552</v>
      </c>
      <c r="I74" s="15">
        <f>求节点(非R武将!$C$6:$C$105,非R武将!I$6:I$105,天数对应非R武将!$BZ74)</f>
        <v>2.3438103152543448</v>
      </c>
      <c r="J74" s="15">
        <f>求节点(非R武将!$C$6:$C$105,非R武将!J$6:J$105,天数对应非R武将!$BZ74)</f>
        <v>0</v>
      </c>
      <c r="K74" s="15">
        <f>求节点(非R武将!$C$6:$C$105,非R武将!K$6:K$105,天数对应非R武将!$BZ74)</f>
        <v>0</v>
      </c>
      <c r="L74" s="15">
        <f>求节点(非R武将!$C$6:$C$105,非R武将!L$6:L$105,天数对应非R武将!$BZ74)</f>
        <v>0</v>
      </c>
      <c r="M74" s="15">
        <f>求节点(非R武将!$C$6:$C$105,非R武将!M$6:M$105,天数对应非R武将!$BZ74)</f>
        <v>3.4409408843196809</v>
      </c>
      <c r="N74" s="15">
        <f>求节点(非R武将!$C$6:$C$105,非R武将!N$6:N$105,天数对应非R武将!$BZ74)</f>
        <v>1.0726102420149477</v>
      </c>
      <c r="O74" s="15">
        <f>求节点(非R武将!$C$6:$C$105,非R武将!O$6:O$105,天数对应非R武将!$BZ74)</f>
        <v>0</v>
      </c>
      <c r="P74" s="15">
        <f>求节点(非R武将!$C$6:$C$105,非R武将!P$6:P$105,天数对应非R武将!$BZ74)</f>
        <v>6</v>
      </c>
      <c r="Q74" s="15">
        <f>求节点(非R武将!$C$6:$C$105,非R武将!Q$6:Q$105,天数对应非R武将!$BZ74)</f>
        <v>10</v>
      </c>
      <c r="R74" s="15">
        <f>求节点(非R武将!$C$6:$C$105,非R武将!R$6:R$105,天数对应非R武将!$BZ74)</f>
        <v>43</v>
      </c>
      <c r="S74" s="15">
        <f>求节点(非R武将!$C$6:$C$105,非R武将!S$6:S$105,天数对应非R武将!$BZ74)</f>
        <v>52.285505953737697</v>
      </c>
      <c r="T74" s="15">
        <f>求节点(非R武将!$C$6:$C$105,非R武将!T$6:T$105,天数对应非R武将!$BZ74)</f>
        <v>0</v>
      </c>
      <c r="U74" s="15">
        <f>求节点(非R武将!$C$6:$C$105,非R武将!U$6:U$105,天数对应非R武将!$BZ74)</f>
        <v>0</v>
      </c>
      <c r="V74" s="15">
        <f>求节点(非R武将!$C$6:$C$105,非R武将!V$6:V$105,天数对应非R武将!$BZ74)</f>
        <v>2.4514275297686883</v>
      </c>
      <c r="W74" s="15">
        <f>求节点(非R武将!$C$6:$C$105,非R武将!W$6:W$105,天数对应非R武将!$BZ74)</f>
        <v>2.4514275297686883</v>
      </c>
      <c r="X74" s="15">
        <f>求节点(非R武将!$C$6:$C$105,非R武将!X$6:X$105,天数对应非R武将!$BZ74)</f>
        <v>2.4514275297686883</v>
      </c>
      <c r="Y74" s="15">
        <f>求节点(非R武将!$C$6:$C$105,非R武将!Y$6:Y$105,天数对应非R武将!$BZ74)</f>
        <v>0</v>
      </c>
      <c r="Z74" s="15">
        <f>求节点(非R武将!$C$6:$C$105,非R武将!Z$6:Z$105,天数对应非R武将!$BZ74)</f>
        <v>0</v>
      </c>
      <c r="AA74" s="15">
        <f>求节点(非R武将!$C$6:$C$105,非R武将!AA$6:AA$105,天数对应非R武将!$BZ74)</f>
        <v>60</v>
      </c>
      <c r="AB74" s="15">
        <f>求节点(非R武将!$C$6:$C$105,非R武将!AB$6:AB$105,天数对应非R武将!$BZ74)</f>
        <v>80</v>
      </c>
      <c r="AC74" s="15">
        <f>求节点(非R武将!$C$6:$C$105,非R武将!AC$6:AC$105,天数对应非R武将!$BZ74)</f>
        <v>80</v>
      </c>
      <c r="AD74" s="15">
        <f>求节点(非R武将!$C$6:$C$105,非R武将!AD$6:AD$105,天数对应非R武将!$BZ74)</f>
        <v>0</v>
      </c>
      <c r="AE74" s="15">
        <f>求节点(非R武将!$C$6:$C$105,非R武将!AE$6:AE$105,天数对应非R武将!$BZ74)</f>
        <v>0</v>
      </c>
      <c r="AF74" s="15">
        <f>求节点(非R武将!$C$6:$C$105,非R武将!AF$6:AF$105,天数对应非R武将!$BZ74)</f>
        <v>0</v>
      </c>
      <c r="AG74" s="15">
        <f>求节点(非R武将!$C$6:$C$105,非R武将!AG$6:AG$105,天数对应非R武将!$BZ74)</f>
        <v>2</v>
      </c>
      <c r="AH74" s="15">
        <f>求节点(非R武将!$C$6:$C$105,非R武将!AH$6:AH$105,天数对应非R武将!$BZ74)</f>
        <v>2</v>
      </c>
      <c r="AI74" s="15">
        <f>求节点(非R武将!$C$6:$C$105,非R武将!AI$6:AI$105,天数对应非R武将!$BZ74)</f>
        <v>0</v>
      </c>
      <c r="AJ74" s="15">
        <f>求节点(非R武将!$C$6:$C$105,非R武将!AJ$6:AJ$105,天数对应非R武将!$BZ74)</f>
        <v>0</v>
      </c>
      <c r="AK74" s="15">
        <f>求节点(非R武将!$C$6:$C$105,非R武将!AK$6:AK$105,天数对应非R武将!$BZ74)</f>
        <v>0</v>
      </c>
      <c r="AL74" s="15">
        <f>求节点(非R武将!$C$6:$C$105,非R武将!AL$6:AL$105,天数对应非R武将!$BZ74)</f>
        <v>30</v>
      </c>
      <c r="AM74" s="15">
        <f>求节点(非R武将!$C$6:$C$105,非R武将!AM$6:AM$105,天数对应非R武将!$BZ74)</f>
        <v>80</v>
      </c>
      <c r="AN74" s="15">
        <f>求节点(非R武将!$C$6:$C$105,非R武将!AN$6:AN$105,天数对应非R武将!$BZ74)</f>
        <v>0</v>
      </c>
      <c r="AO74" s="15">
        <f>求节点(非R武将!$C$6:$C$105,非R武将!AO$6:AO$105,天数对应非R武将!$BZ74)</f>
        <v>5.6561896847456552</v>
      </c>
      <c r="AP74" s="15">
        <f>求节点(非R武将!$C$6:$C$105,非R武将!AP$6:AP$105,天数对应非R武将!$BZ74)</f>
        <v>13</v>
      </c>
      <c r="AQ74" s="15">
        <f>求节点(非R武将!$C$6:$C$105,非R武将!AQ$6:AQ$105,天数对应非R武将!$BZ74)</f>
        <v>1.6876206305086894</v>
      </c>
      <c r="AR74" s="15">
        <f>求节点(非R武将!$C$6:$C$105,非R武将!AR$6:AR$105,天数对应非R武将!$BZ74)</f>
        <v>0</v>
      </c>
      <c r="AS74" s="15">
        <f>求节点(非R武将!$C$6:$C$105,非R武将!AS$6:AS$105,天数对应非R武将!$BZ74)</f>
        <v>0</v>
      </c>
      <c r="AT74" s="15">
        <f>求节点(非R武将!$C$6:$C$105,非R武将!AT$6:AT$105,天数对应非R武将!$BZ74)</f>
        <v>3</v>
      </c>
      <c r="AU74" s="15">
        <f>求节点(非R武将!$C$6:$C$105,非R武将!AU$6:AU$105,天数对应非R武将!$BZ74)</f>
        <v>6</v>
      </c>
      <c r="AV74" s="15">
        <f>求节点(非R武将!$C$6:$C$105,非R武将!AV$6:AV$105,天数对应非R武将!$BZ74)</f>
        <v>3.4409408843196809</v>
      </c>
      <c r="AW74" s="15">
        <f>求节点(非R武将!$C$6:$C$105,非R武将!AW$6:AW$105,天数对应非R武将!$BZ74)</f>
        <v>1.0726102420149477</v>
      </c>
      <c r="AX74" s="15">
        <f>求节点(非R武将!$C$6:$C$105,非R武将!AX$6:AX$105,天数对应非R武将!$BZ74)</f>
        <v>0</v>
      </c>
      <c r="AY74" s="15">
        <f>求节点(非R武将!$C$6:$C$105,非R武将!AY$6:AY$105,天数对应非R武将!$BZ74)</f>
        <v>15</v>
      </c>
      <c r="AZ74" s="15">
        <f>求节点(非R武将!$C$6:$C$105,非R武将!AZ$6:AZ$105,天数对应非R武将!$BZ74)</f>
        <v>40</v>
      </c>
      <c r="BA74" s="15">
        <f>求节点(非R武将!$C$6:$C$105,非R武将!BA$6:BA$105,天数对应非R武将!$BZ74)</f>
        <v>43</v>
      </c>
      <c r="BB74" s="15">
        <f>求节点(非R武将!$C$6:$C$105,非R武将!BB$6:BB$105,天数对应非R武将!$BZ74)</f>
        <v>52.285505953737697</v>
      </c>
      <c r="BC74" s="15">
        <f>求节点(非R武将!$C$6:$C$105,非R武将!BC$6:BC$105,天数对应非R武将!$BZ74)</f>
        <v>0</v>
      </c>
      <c r="BD74" s="15">
        <f>求节点(非R武将!$C$6:$C$105,非R武将!BD$6:BD$105,天数对应非R武将!$BZ74)</f>
        <v>2.4514275297686883</v>
      </c>
      <c r="BE74" s="15">
        <f>求节点(非R武将!$C$6:$C$105,非R武将!BE$6:BE$105,天数对应非R武将!$BZ74)</f>
        <v>2.4514275297686883</v>
      </c>
      <c r="BF74" s="15">
        <f>求节点(非R武将!$C$6:$C$105,非R武将!BF$6:BF$105,天数对应非R武将!$BZ74)</f>
        <v>2.4514275297686883</v>
      </c>
      <c r="BG74" s="15">
        <f>求节点(非R武将!$C$6:$C$105,非R武将!BG$6:BG$105,天数对应非R武将!$BZ74)</f>
        <v>2.4514275297686883</v>
      </c>
      <c r="BH74" s="15">
        <f>求节点(非R武将!$C$6:$C$105,非R武将!BH$6:BH$105,天数对应非R武将!$BZ74)</f>
        <v>10</v>
      </c>
      <c r="BI74" s="15">
        <f>求节点(非R武将!$C$6:$C$105,非R武将!BI$6:BI$105,天数对应非R武将!$BZ74)</f>
        <v>10</v>
      </c>
      <c r="BJ74" s="15">
        <f>求节点(非R武将!$C$6:$C$105,非R武将!BJ$6:BJ$105,天数对应非R武将!$BZ74)</f>
        <v>60</v>
      </c>
      <c r="BK74" s="15">
        <f>求节点(非R武将!$C$6:$C$105,非R武将!BK$6:BK$105,天数对应非R武将!$BZ74)</f>
        <v>61.285688244217212</v>
      </c>
      <c r="BL74" s="15">
        <f>求节点(非R武将!$C$6:$C$105,非R武将!BL$6:BL$105,天数对应非R武将!$BZ74)</f>
        <v>61.285688244217212</v>
      </c>
      <c r="BM74" s="15">
        <f>求节点(非R武将!$C$6:$C$105,非R武将!BM$6:BM$105,天数对应非R武将!$BZ74)</f>
        <v>0</v>
      </c>
      <c r="BN74" s="15">
        <f>求节点(非R武将!$C$6:$C$105,非R武将!BN$6:BN$105,天数对应非R武将!$BZ74)</f>
        <v>0</v>
      </c>
      <c r="BO74" s="15">
        <f>求节点(非R武将!$C$6:$C$105,非R武将!BO$6:BO$105,天数对应非R武将!$BZ74)</f>
        <v>2</v>
      </c>
      <c r="BP74" s="15">
        <f>求节点(非R武将!$C$6:$C$105,非R武将!BP$6:BP$105,天数对应非R武将!$BZ74)</f>
        <v>2</v>
      </c>
      <c r="BQ74" s="15">
        <f>求节点(非R武将!$C$6:$C$105,非R武将!BQ$6:BQ$105,天数对应非R武将!$BZ74)</f>
        <v>2</v>
      </c>
      <c r="BR74" s="15">
        <f>求节点(非R武将!$C$6:$C$105,非R武将!BR$6:BR$105,天数对应非R武将!$BZ74)</f>
        <v>0</v>
      </c>
      <c r="BS74" s="15">
        <f>求节点(非R武将!$C$6:$C$105,非R武将!BS$6:BS$105,天数对应非R武将!$BZ74)</f>
        <v>0</v>
      </c>
      <c r="BT74" s="15">
        <f>求节点(非R武将!$C$6:$C$105,非R武将!BT$6:BT$105,天数对应非R武将!$BZ74)</f>
        <v>4</v>
      </c>
      <c r="BU74" s="15">
        <f>求节点(非R武将!$C$6:$C$105,非R武将!BU$6:BU$105,天数对应非R武将!$BZ74)</f>
        <v>30</v>
      </c>
      <c r="BV74" s="15">
        <f>求节点(非R武将!$C$6:$C$105,非R武将!BV$6:BV$105,天数对应非R武将!$BZ74)</f>
        <v>80</v>
      </c>
      <c r="BY74" s="15">
        <v>69</v>
      </c>
      <c r="BZ74" s="15">
        <v>61.285688244217212</v>
      </c>
      <c r="CA74" s="15">
        <v>63.952931834234747</v>
      </c>
      <c r="CB74" s="15">
        <v>67.49186177853656</v>
      </c>
      <c r="CC74" s="15">
        <v>72.582858655220974</v>
      </c>
      <c r="CD74" s="15">
        <v>82.409983035907175</v>
      </c>
    </row>
    <row r="75" spans="3:82" x14ac:dyDescent="0.15">
      <c r="C75" s="15">
        <v>70</v>
      </c>
      <c r="E75" s="15">
        <f>求节点(非R武将!$C$6:$C$105,非R武将!E$6:E$105,天数对应非R武将!$BZ75)</f>
        <v>0</v>
      </c>
      <c r="F75" s="15">
        <f>求节点(非R武将!$C$6:$C$105,非R武将!F$6:F$105,天数对应非R武将!$BZ75)</f>
        <v>0</v>
      </c>
      <c r="G75" s="15">
        <f>求节点(非R武将!$C$6:$C$105,非R武将!G$6:G$105,天数对应非R武将!$BZ75)</f>
        <v>0</v>
      </c>
      <c r="H75" s="15">
        <f>求节点(非R武将!$C$6:$C$105,非R武将!H$6:H$105,天数对应非R武将!$BZ75)</f>
        <v>3.6210201040233985</v>
      </c>
      <c r="I75" s="15">
        <f>求节点(非R武将!$C$6:$C$105,非R武将!I$6:I$105,天数对应非R武将!$BZ75)</f>
        <v>2.3789798959766015</v>
      </c>
      <c r="J75" s="15">
        <f>求节点(非R武将!$C$6:$C$105,非R武将!J$6:J$105,天数对应非R武将!$BZ75)</f>
        <v>0</v>
      </c>
      <c r="K75" s="15">
        <f>求节点(非R武将!$C$6:$C$105,非R武将!K$6:K$105,天数对应非R武将!$BZ75)</f>
        <v>0</v>
      </c>
      <c r="L75" s="15">
        <f>求节点(非R武将!$C$6:$C$105,非R武将!L$6:L$105,天数对应非R武将!$BZ75)</f>
        <v>0</v>
      </c>
      <c r="M75" s="15">
        <f>求节点(非R武将!$C$6:$C$105,非R武将!M$6:M$105,天数对应非R武将!$BZ75)</f>
        <v>3.4535937544036956</v>
      </c>
      <c r="N75" s="15">
        <f>求节点(非R武将!$C$6:$C$105,非R武将!N$6:N$105,天数对应非R武将!$BZ75)</f>
        <v>1.1303545357792772</v>
      </c>
      <c r="O75" s="15">
        <f>求节点(非R武将!$C$6:$C$105,非R武将!O$6:O$105,天数对应非R武将!$BZ75)</f>
        <v>0</v>
      </c>
      <c r="P75" s="15">
        <f>求节点(非R武将!$C$6:$C$105,非R武将!P$6:P$105,天数对应非R武将!$BZ75)</f>
        <v>6</v>
      </c>
      <c r="Q75" s="15">
        <f>求节点(非R武将!$C$6:$C$105,非R武将!Q$6:Q$105,天数对应非R武将!$BZ75)</f>
        <v>10</v>
      </c>
      <c r="R75" s="15">
        <f>求节点(非R武将!$C$6:$C$105,非R武将!R$6:R$105,天数对应非R武将!$BZ75)</f>
        <v>43</v>
      </c>
      <c r="S75" s="15">
        <f>求节点(非R武将!$C$6:$C$105,非R武将!S$6:S$105,天数对应非R武将!$BZ75)</f>
        <v>53.910467601409721</v>
      </c>
      <c r="T75" s="15">
        <f>求节点(非R武将!$C$6:$C$105,非R武将!T$6:T$105,天数对应非R武将!$BZ75)</f>
        <v>0</v>
      </c>
      <c r="U75" s="15">
        <f>求节点(非R武将!$C$6:$C$105,非R武将!U$6:U$105,天数对应非R武将!$BZ75)</f>
        <v>0</v>
      </c>
      <c r="V75" s="15">
        <f>求节点(非R武将!$C$6:$C$105,非R武将!V$6:V$105,天数对应非R武将!$BZ75)</f>
        <v>2.4595523380070485</v>
      </c>
      <c r="W75" s="15">
        <f>求节点(非R武将!$C$6:$C$105,非R武将!W$6:W$105,天数对应非R武将!$BZ75)</f>
        <v>2.4595523380070485</v>
      </c>
      <c r="X75" s="15">
        <f>求节点(非R武将!$C$6:$C$105,非R武将!X$6:X$105,天数对应非R武将!$BZ75)</f>
        <v>2.4595523380070485</v>
      </c>
      <c r="Y75" s="15">
        <f>求节点(非R武将!$C$6:$C$105,非R武将!Y$6:Y$105,天数对应非R武将!$BZ75)</f>
        <v>0</v>
      </c>
      <c r="Z75" s="15">
        <f>求节点(非R武将!$C$6:$C$105,非R武将!Z$6:Z$105,天数对应非R武将!$BZ75)</f>
        <v>0</v>
      </c>
      <c r="AA75" s="15">
        <f>求节点(非R武将!$C$6:$C$105,非R武将!AA$6:AA$105,天数对应非R武将!$BZ75)</f>
        <v>60</v>
      </c>
      <c r="AB75" s="15">
        <f>求节点(非R武将!$C$6:$C$105,非R武将!AB$6:AB$105,天数对应非R武将!$BZ75)</f>
        <v>80</v>
      </c>
      <c r="AC75" s="15">
        <f>求节点(非R武将!$C$6:$C$105,非R武将!AC$6:AC$105,天数对应非R武将!$BZ75)</f>
        <v>80</v>
      </c>
      <c r="AD75" s="15">
        <f>求节点(非R武将!$C$6:$C$105,非R武将!AD$6:AD$105,天数对应非R武将!$BZ75)</f>
        <v>0</v>
      </c>
      <c r="AE75" s="15">
        <f>求节点(非R武将!$C$6:$C$105,非R武将!AE$6:AE$105,天数对应非R武将!$BZ75)</f>
        <v>0</v>
      </c>
      <c r="AF75" s="15">
        <f>求节点(非R武将!$C$6:$C$105,非R武将!AF$6:AF$105,天数对应非R武将!$BZ75)</f>
        <v>0</v>
      </c>
      <c r="AG75" s="15">
        <f>求节点(非R武将!$C$6:$C$105,非R武将!AG$6:AG$105,天数对应非R武将!$BZ75)</f>
        <v>2</v>
      </c>
      <c r="AH75" s="15">
        <f>求节点(非R武将!$C$6:$C$105,非R武将!AH$6:AH$105,天数对应非R武将!$BZ75)</f>
        <v>2</v>
      </c>
      <c r="AI75" s="15">
        <f>求节点(非R武将!$C$6:$C$105,非R武将!AI$6:AI$105,天数对应非R武将!$BZ75)</f>
        <v>0</v>
      </c>
      <c r="AJ75" s="15">
        <f>求节点(非R武将!$C$6:$C$105,非R武将!AJ$6:AJ$105,天数对应非R武将!$BZ75)</f>
        <v>0</v>
      </c>
      <c r="AK75" s="15">
        <f>求节点(非R武将!$C$6:$C$105,非R武将!AK$6:AK$105,天数对应非R武将!$BZ75)</f>
        <v>0</v>
      </c>
      <c r="AL75" s="15">
        <f>求节点(非R武将!$C$6:$C$105,非R武将!AL$6:AL$105,天数对应非R武将!$BZ75)</f>
        <v>30</v>
      </c>
      <c r="AM75" s="15">
        <f>求节点(非R武将!$C$6:$C$105,非R武将!AM$6:AM$105,天数对应非R武将!$BZ75)</f>
        <v>80</v>
      </c>
      <c r="AN75" s="15">
        <f>求节点(非R武将!$C$6:$C$105,非R武将!AN$6:AN$105,天数对应非R武将!$BZ75)</f>
        <v>0</v>
      </c>
      <c r="AO75" s="15">
        <f>求节点(非R武将!$C$6:$C$105,非R武将!AO$6:AO$105,天数对应非R武将!$BZ75)</f>
        <v>5.6210201040233985</v>
      </c>
      <c r="AP75" s="15">
        <f>求节点(非R武将!$C$6:$C$105,非R武将!AP$6:AP$105,天数对应非R武将!$BZ75)</f>
        <v>13</v>
      </c>
      <c r="AQ75" s="15">
        <f>求节点(非R武将!$C$6:$C$105,非R武将!AQ$6:AQ$105,天数对应非R武将!$BZ75)</f>
        <v>1.7579597919532026</v>
      </c>
      <c r="AR75" s="15">
        <f>求节点(非R武将!$C$6:$C$105,非R武将!AR$6:AR$105,天数对应非R武将!$BZ75)</f>
        <v>0</v>
      </c>
      <c r="AS75" s="15">
        <f>求节点(非R武将!$C$6:$C$105,非R武将!AS$6:AS$105,天数对应非R武将!$BZ75)</f>
        <v>0</v>
      </c>
      <c r="AT75" s="15">
        <f>求节点(非R武将!$C$6:$C$105,非R武将!AT$6:AT$105,天数对应非R武将!$BZ75)</f>
        <v>3</v>
      </c>
      <c r="AU75" s="15">
        <f>求节点(非R武将!$C$6:$C$105,非R武将!AU$6:AU$105,天数对应非R武将!$BZ75)</f>
        <v>6</v>
      </c>
      <c r="AV75" s="15">
        <f>求节点(非R武将!$C$6:$C$105,非R武将!AV$6:AV$105,天数对应非R武将!$BZ75)</f>
        <v>3.4535937544036956</v>
      </c>
      <c r="AW75" s="15">
        <f>求节点(非R武将!$C$6:$C$105,非R武将!AW$6:AW$105,天数对应非R武将!$BZ75)</f>
        <v>1.1303545357792772</v>
      </c>
      <c r="AX75" s="15">
        <f>求节点(非R武将!$C$6:$C$105,非R武将!AX$6:AX$105,天数对应非R武将!$BZ75)</f>
        <v>0</v>
      </c>
      <c r="AY75" s="15">
        <f>求节点(非R武将!$C$6:$C$105,非R武将!AY$6:AY$105,天数对应非R武将!$BZ75)</f>
        <v>15</v>
      </c>
      <c r="AZ75" s="15">
        <f>求节点(非R武将!$C$6:$C$105,非R武将!AZ$6:AZ$105,天数对应非R武将!$BZ75)</f>
        <v>40</v>
      </c>
      <c r="BA75" s="15">
        <f>求节点(非R武将!$C$6:$C$105,非R武将!BA$6:BA$105,天数对应非R武将!$BZ75)</f>
        <v>43</v>
      </c>
      <c r="BB75" s="15">
        <f>求节点(非R武将!$C$6:$C$105,非R武将!BB$6:BB$105,天数对应非R武将!$BZ75)</f>
        <v>53.910467601409721</v>
      </c>
      <c r="BC75" s="15">
        <f>求节点(非R武将!$C$6:$C$105,非R武将!BC$6:BC$105,天数对应非R武将!$BZ75)</f>
        <v>0</v>
      </c>
      <c r="BD75" s="15">
        <f>求节点(非R武将!$C$6:$C$105,非R武将!BD$6:BD$105,天数对应非R武将!$BZ75)</f>
        <v>2.4595523380070485</v>
      </c>
      <c r="BE75" s="15">
        <f>求节点(非R武将!$C$6:$C$105,非R武将!BE$6:BE$105,天数对应非R武将!$BZ75)</f>
        <v>2.4595523380070485</v>
      </c>
      <c r="BF75" s="15">
        <f>求节点(非R武将!$C$6:$C$105,非R武将!BF$6:BF$105,天数对应非R武将!$BZ75)</f>
        <v>2.4595523380070485</v>
      </c>
      <c r="BG75" s="15">
        <f>求节点(非R武将!$C$6:$C$105,非R武将!BG$6:BG$105,天数对应非R武将!$BZ75)</f>
        <v>2.4595523380070485</v>
      </c>
      <c r="BH75" s="15">
        <f>求节点(非R武将!$C$6:$C$105,非R武将!BH$6:BH$105,天数对应非R武将!$BZ75)</f>
        <v>10</v>
      </c>
      <c r="BI75" s="15">
        <f>求节点(非R武将!$C$6:$C$105,非R武将!BI$6:BI$105,天数对应非R武将!$BZ75)</f>
        <v>10</v>
      </c>
      <c r="BJ75" s="15">
        <f>求节点(非R武将!$C$6:$C$105,非R武将!BJ$6:BJ$105,天数对应非R武将!$BZ75)</f>
        <v>60</v>
      </c>
      <c r="BK75" s="15">
        <f>求节点(非R武将!$C$6:$C$105,非R武将!BK$6:BK$105,天数对应非R武将!$BZ75)</f>
        <v>61.488808450176215</v>
      </c>
      <c r="BL75" s="15">
        <f>求节点(非R武将!$C$6:$C$105,非R武将!BL$6:BL$105,天数对应非R武将!$BZ75)</f>
        <v>61.488808450176215</v>
      </c>
      <c r="BM75" s="15">
        <f>求节点(非R武将!$C$6:$C$105,非R武将!BM$6:BM$105,天数对应非R武将!$BZ75)</f>
        <v>0</v>
      </c>
      <c r="BN75" s="15">
        <f>求节点(非R武将!$C$6:$C$105,非R武将!BN$6:BN$105,天数对应非R武将!$BZ75)</f>
        <v>0</v>
      </c>
      <c r="BO75" s="15">
        <f>求节点(非R武将!$C$6:$C$105,非R武将!BO$6:BO$105,天数对应非R武将!$BZ75)</f>
        <v>2</v>
      </c>
      <c r="BP75" s="15">
        <f>求节点(非R武将!$C$6:$C$105,非R武将!BP$6:BP$105,天数对应非R武将!$BZ75)</f>
        <v>2</v>
      </c>
      <c r="BQ75" s="15">
        <f>求节点(非R武将!$C$6:$C$105,非R武将!BQ$6:BQ$105,天数对应非R武将!$BZ75)</f>
        <v>2</v>
      </c>
      <c r="BR75" s="15">
        <f>求节点(非R武将!$C$6:$C$105,非R武将!BR$6:BR$105,天数对应非R武将!$BZ75)</f>
        <v>0</v>
      </c>
      <c r="BS75" s="15">
        <f>求节点(非R武将!$C$6:$C$105,非R武将!BS$6:BS$105,天数对应非R武将!$BZ75)</f>
        <v>0</v>
      </c>
      <c r="BT75" s="15">
        <f>求节点(非R武将!$C$6:$C$105,非R武将!BT$6:BT$105,天数对应非R武将!$BZ75)</f>
        <v>4</v>
      </c>
      <c r="BU75" s="15">
        <f>求节点(非R武将!$C$6:$C$105,非R武将!BU$6:BU$105,天数对应非R武将!$BZ75)</f>
        <v>30</v>
      </c>
      <c r="BV75" s="15">
        <f>求节点(非R武将!$C$6:$C$105,非R武将!BV$6:BV$105,天数对应非R武将!$BZ75)</f>
        <v>80</v>
      </c>
      <c r="BY75" s="15">
        <v>70</v>
      </c>
      <c r="BZ75" s="15">
        <v>61.488808450176215</v>
      </c>
      <c r="CA75" s="15">
        <v>64.141051408700065</v>
      </c>
      <c r="CB75" s="15">
        <v>67.679121451958764</v>
      </c>
      <c r="CC75" s="15">
        <v>72.745802990689697</v>
      </c>
      <c r="CD75" s="15">
        <v>82.645446566661263</v>
      </c>
    </row>
    <row r="76" spans="3:82" x14ac:dyDescent="0.15">
      <c r="C76" s="15">
        <v>71</v>
      </c>
      <c r="E76" s="15">
        <f>求节点(非R武将!$C$6:$C$105,非R武将!E$6:E$105,天数对应非R武将!$BZ76)</f>
        <v>0</v>
      </c>
      <c r="F76" s="15">
        <f>求节点(非R武将!$C$6:$C$105,非R武将!F$6:F$105,天数对应非R武将!$BZ76)</f>
        <v>0</v>
      </c>
      <c r="G76" s="15">
        <f>求节点(非R武将!$C$6:$C$105,非R武将!G$6:G$105,天数对应非R武将!$BZ76)</f>
        <v>0</v>
      </c>
      <c r="H76" s="15">
        <f>求节点(非R武将!$C$6:$C$105,非R武将!H$6:H$105,天数对应非R武将!$BZ76)</f>
        <v>3.5858505233011422</v>
      </c>
      <c r="I76" s="15">
        <f>求节点(非R武将!$C$6:$C$105,非R武将!I$6:I$105,天数对应非R武将!$BZ76)</f>
        <v>2.4141494766988578</v>
      </c>
      <c r="J76" s="15">
        <f>求节点(非R武将!$C$6:$C$105,非R武将!J$6:J$105,天数对应非R武将!$BZ76)</f>
        <v>0</v>
      </c>
      <c r="K76" s="15">
        <f>求节点(非R武将!$C$6:$C$105,非R武将!K$6:K$105,天数对应非R武将!$BZ76)</f>
        <v>0</v>
      </c>
      <c r="L76" s="15">
        <f>求节点(非R武将!$C$6:$C$105,非R武将!L$6:L$105,天数对应非R武将!$BZ76)</f>
        <v>0</v>
      </c>
      <c r="M76" s="15">
        <f>求节点(非R武将!$C$6:$C$105,非R武将!M$6:M$105,天数对应非R武将!$BZ76)</f>
        <v>3.4662466244877099</v>
      </c>
      <c r="N76" s="15">
        <f>求节点(非R武将!$C$6:$C$105,非R武将!N$6:N$105,天数对应非R武将!$BZ76)</f>
        <v>1.1880988295436066</v>
      </c>
      <c r="O76" s="15">
        <f>求节点(非R武将!$C$6:$C$105,非R武将!O$6:O$105,天数对应非R武将!$BZ76)</f>
        <v>0</v>
      </c>
      <c r="P76" s="15">
        <f>求节点(非R武将!$C$6:$C$105,非R武将!P$6:P$105,天数对应非R武将!$BZ76)</f>
        <v>6</v>
      </c>
      <c r="Q76" s="15">
        <f>求节点(非R武将!$C$6:$C$105,非R武将!Q$6:Q$105,天数对应非R武将!$BZ76)</f>
        <v>10</v>
      </c>
      <c r="R76" s="15">
        <f>求节点(非R武将!$C$6:$C$105,非R武将!R$6:R$105,天数对应非R武将!$BZ76)</f>
        <v>43</v>
      </c>
      <c r="S76" s="15">
        <f>求节点(非R武将!$C$6:$C$105,非R武将!S$6:S$105,天数对应非R武将!$BZ76)</f>
        <v>55.535429249081744</v>
      </c>
      <c r="T76" s="15">
        <f>求节点(非R武将!$C$6:$C$105,非R武将!T$6:T$105,天数对应非R武将!$BZ76)</f>
        <v>0</v>
      </c>
      <c r="U76" s="15">
        <f>求节点(非R武将!$C$6:$C$105,非R武将!U$6:U$105,天数对应非R武将!$BZ76)</f>
        <v>0</v>
      </c>
      <c r="V76" s="15">
        <f>求节点(非R武将!$C$6:$C$105,非R武将!V$6:V$105,天数对应非R武将!$BZ76)</f>
        <v>2.4676771462454088</v>
      </c>
      <c r="W76" s="15">
        <f>求节点(非R武将!$C$6:$C$105,非R武将!W$6:W$105,天数对应非R武将!$BZ76)</f>
        <v>2.4676771462454088</v>
      </c>
      <c r="X76" s="15">
        <f>求节点(非R武将!$C$6:$C$105,非R武将!X$6:X$105,天数对应非R武将!$BZ76)</f>
        <v>2.4676771462454088</v>
      </c>
      <c r="Y76" s="15">
        <f>求节点(非R武将!$C$6:$C$105,非R武将!Y$6:Y$105,天数对应非R武将!$BZ76)</f>
        <v>0</v>
      </c>
      <c r="Z76" s="15">
        <f>求节点(非R武将!$C$6:$C$105,非R武将!Z$6:Z$105,天数对应非R武将!$BZ76)</f>
        <v>0</v>
      </c>
      <c r="AA76" s="15">
        <f>求节点(非R武将!$C$6:$C$105,非R武将!AA$6:AA$105,天数对应非R武将!$BZ76)</f>
        <v>60</v>
      </c>
      <c r="AB76" s="15">
        <f>求节点(非R武将!$C$6:$C$105,非R武将!AB$6:AB$105,天数对应非R武将!$BZ76)</f>
        <v>80</v>
      </c>
      <c r="AC76" s="15">
        <f>求节点(非R武将!$C$6:$C$105,非R武将!AC$6:AC$105,天数对应非R武将!$BZ76)</f>
        <v>80</v>
      </c>
      <c r="AD76" s="15">
        <f>求节点(非R武将!$C$6:$C$105,非R武将!AD$6:AD$105,天数对应非R武将!$BZ76)</f>
        <v>0</v>
      </c>
      <c r="AE76" s="15">
        <f>求节点(非R武将!$C$6:$C$105,非R武将!AE$6:AE$105,天数对应非R武将!$BZ76)</f>
        <v>0</v>
      </c>
      <c r="AF76" s="15">
        <f>求节点(非R武将!$C$6:$C$105,非R武将!AF$6:AF$105,天数对应非R武将!$BZ76)</f>
        <v>0</v>
      </c>
      <c r="AG76" s="15">
        <f>求节点(非R武将!$C$6:$C$105,非R武将!AG$6:AG$105,天数对应非R武将!$BZ76)</f>
        <v>2</v>
      </c>
      <c r="AH76" s="15">
        <f>求节点(非R武将!$C$6:$C$105,非R武将!AH$6:AH$105,天数对应非R武将!$BZ76)</f>
        <v>2</v>
      </c>
      <c r="AI76" s="15">
        <f>求节点(非R武将!$C$6:$C$105,非R武将!AI$6:AI$105,天数对应非R武将!$BZ76)</f>
        <v>0</v>
      </c>
      <c r="AJ76" s="15">
        <f>求节点(非R武将!$C$6:$C$105,非R武将!AJ$6:AJ$105,天数对应非R武将!$BZ76)</f>
        <v>0</v>
      </c>
      <c r="AK76" s="15">
        <f>求节点(非R武将!$C$6:$C$105,非R武将!AK$6:AK$105,天数对应非R武将!$BZ76)</f>
        <v>0</v>
      </c>
      <c r="AL76" s="15">
        <f>求节点(非R武将!$C$6:$C$105,非R武将!AL$6:AL$105,天数对应非R武将!$BZ76)</f>
        <v>30</v>
      </c>
      <c r="AM76" s="15">
        <f>求节点(非R武将!$C$6:$C$105,非R武将!AM$6:AM$105,天数对应非R武将!$BZ76)</f>
        <v>80</v>
      </c>
      <c r="AN76" s="15">
        <f>求节点(非R武将!$C$6:$C$105,非R武将!AN$6:AN$105,天数对应非R武将!$BZ76)</f>
        <v>0</v>
      </c>
      <c r="AO76" s="15">
        <f>求节点(非R武将!$C$6:$C$105,非R武将!AO$6:AO$105,天数对应非R武将!$BZ76)</f>
        <v>5.5858505233011417</v>
      </c>
      <c r="AP76" s="15">
        <f>求节点(非R武将!$C$6:$C$105,非R武将!AP$6:AP$105,天数对应非R武将!$BZ76)</f>
        <v>13</v>
      </c>
      <c r="AQ76" s="15">
        <f>求节点(非R武将!$C$6:$C$105,非R武将!AQ$6:AQ$105,天数对应非R武将!$BZ76)</f>
        <v>1.8282989533977161</v>
      </c>
      <c r="AR76" s="15">
        <f>求节点(非R武将!$C$6:$C$105,非R武将!AR$6:AR$105,天数对应非R武将!$BZ76)</f>
        <v>0</v>
      </c>
      <c r="AS76" s="15">
        <f>求节点(非R武将!$C$6:$C$105,非R武将!AS$6:AS$105,天数对应非R武将!$BZ76)</f>
        <v>0</v>
      </c>
      <c r="AT76" s="15">
        <f>求节点(非R武将!$C$6:$C$105,非R武将!AT$6:AT$105,天数对应非R武将!$BZ76)</f>
        <v>3</v>
      </c>
      <c r="AU76" s="15">
        <f>求节点(非R武将!$C$6:$C$105,非R武将!AU$6:AU$105,天数对应非R武将!$BZ76)</f>
        <v>6</v>
      </c>
      <c r="AV76" s="15">
        <f>求节点(非R武将!$C$6:$C$105,非R武将!AV$6:AV$105,天数对应非R武将!$BZ76)</f>
        <v>3.4662466244877099</v>
      </c>
      <c r="AW76" s="15">
        <f>求节点(非R武将!$C$6:$C$105,非R武将!AW$6:AW$105,天数对应非R武将!$BZ76)</f>
        <v>1.1880988295436066</v>
      </c>
      <c r="AX76" s="15">
        <f>求节点(非R武将!$C$6:$C$105,非R武将!AX$6:AX$105,天数对应非R武将!$BZ76)</f>
        <v>0</v>
      </c>
      <c r="AY76" s="15">
        <f>求节点(非R武将!$C$6:$C$105,非R武将!AY$6:AY$105,天数对应非R武将!$BZ76)</f>
        <v>15</v>
      </c>
      <c r="AZ76" s="15">
        <f>求节点(非R武将!$C$6:$C$105,非R武将!AZ$6:AZ$105,天数对应非R武将!$BZ76)</f>
        <v>40</v>
      </c>
      <c r="BA76" s="15">
        <f>求节点(非R武将!$C$6:$C$105,非R武将!BA$6:BA$105,天数对应非R武将!$BZ76)</f>
        <v>43</v>
      </c>
      <c r="BB76" s="15">
        <f>求节点(非R武将!$C$6:$C$105,非R武将!BB$6:BB$105,天数对应非R武将!$BZ76)</f>
        <v>55.535429249081744</v>
      </c>
      <c r="BC76" s="15">
        <f>求节点(非R武将!$C$6:$C$105,非R武将!BC$6:BC$105,天数对应非R武将!$BZ76)</f>
        <v>0</v>
      </c>
      <c r="BD76" s="15">
        <f>求节点(非R武将!$C$6:$C$105,非R武将!BD$6:BD$105,天数对应非R武将!$BZ76)</f>
        <v>2.4676771462454088</v>
      </c>
      <c r="BE76" s="15">
        <f>求节点(非R武将!$C$6:$C$105,非R武将!BE$6:BE$105,天数对应非R武将!$BZ76)</f>
        <v>2.4676771462454088</v>
      </c>
      <c r="BF76" s="15">
        <f>求节点(非R武将!$C$6:$C$105,非R武将!BF$6:BF$105,天数对应非R武将!$BZ76)</f>
        <v>2.4676771462454088</v>
      </c>
      <c r="BG76" s="15">
        <f>求节点(非R武将!$C$6:$C$105,非R武将!BG$6:BG$105,天数对应非R武将!$BZ76)</f>
        <v>2.4676771462454088</v>
      </c>
      <c r="BH76" s="15">
        <f>求节点(非R武将!$C$6:$C$105,非R武将!BH$6:BH$105,天数对应非R武将!$BZ76)</f>
        <v>10</v>
      </c>
      <c r="BI76" s="15">
        <f>求节点(非R武将!$C$6:$C$105,非R武将!BI$6:BI$105,天数对应非R武将!$BZ76)</f>
        <v>10</v>
      </c>
      <c r="BJ76" s="15">
        <f>求节点(非R武将!$C$6:$C$105,非R武将!BJ$6:BJ$105,天数对应非R武将!$BZ76)</f>
        <v>60</v>
      </c>
      <c r="BK76" s="15">
        <f>求节点(非R武将!$C$6:$C$105,非R武将!BK$6:BK$105,天数对应非R武将!$BZ76)</f>
        <v>61.691928656135218</v>
      </c>
      <c r="BL76" s="15">
        <f>求节点(非R武将!$C$6:$C$105,非R武将!BL$6:BL$105,天数对应非R武将!$BZ76)</f>
        <v>61.691928656135218</v>
      </c>
      <c r="BM76" s="15">
        <f>求节点(非R武将!$C$6:$C$105,非R武将!BM$6:BM$105,天数对应非R武将!$BZ76)</f>
        <v>0</v>
      </c>
      <c r="BN76" s="15">
        <f>求节点(非R武将!$C$6:$C$105,非R武将!BN$6:BN$105,天数对应非R武将!$BZ76)</f>
        <v>0</v>
      </c>
      <c r="BO76" s="15">
        <f>求节点(非R武将!$C$6:$C$105,非R武将!BO$6:BO$105,天数对应非R武将!$BZ76)</f>
        <v>2</v>
      </c>
      <c r="BP76" s="15">
        <f>求节点(非R武将!$C$6:$C$105,非R武将!BP$6:BP$105,天数对应非R武将!$BZ76)</f>
        <v>2</v>
      </c>
      <c r="BQ76" s="15">
        <f>求节点(非R武将!$C$6:$C$105,非R武将!BQ$6:BQ$105,天数对应非R武将!$BZ76)</f>
        <v>2</v>
      </c>
      <c r="BR76" s="15">
        <f>求节点(非R武将!$C$6:$C$105,非R武将!BR$6:BR$105,天数对应非R武将!$BZ76)</f>
        <v>0</v>
      </c>
      <c r="BS76" s="15">
        <f>求节点(非R武将!$C$6:$C$105,非R武将!BS$6:BS$105,天数对应非R武将!$BZ76)</f>
        <v>0</v>
      </c>
      <c r="BT76" s="15">
        <f>求节点(非R武将!$C$6:$C$105,非R武将!BT$6:BT$105,天数对应非R武将!$BZ76)</f>
        <v>4</v>
      </c>
      <c r="BU76" s="15">
        <f>求节点(非R武将!$C$6:$C$105,非R武将!BU$6:BU$105,天数对应非R武将!$BZ76)</f>
        <v>30</v>
      </c>
      <c r="BV76" s="15">
        <f>求节点(非R武将!$C$6:$C$105,非R武将!BV$6:BV$105,天数对应非R武将!$BZ76)</f>
        <v>80</v>
      </c>
      <c r="BY76" s="15">
        <v>71</v>
      </c>
      <c r="BZ76" s="15">
        <v>61.691928656135218</v>
      </c>
      <c r="CA76" s="15">
        <v>64.323969188396219</v>
      </c>
      <c r="CB76" s="15">
        <v>67.866381125380968</v>
      </c>
      <c r="CC76" s="15">
        <v>72.908747326158419</v>
      </c>
      <c r="CD76" s="15">
        <v>82.880910097415367</v>
      </c>
    </row>
    <row r="77" spans="3:82" x14ac:dyDescent="0.15">
      <c r="C77" s="15">
        <v>72</v>
      </c>
      <c r="E77" s="15">
        <f>求节点(非R武将!$C$6:$C$105,非R武将!E$6:E$105,天数对应非R武将!$BZ77)</f>
        <v>0</v>
      </c>
      <c r="F77" s="15">
        <f>求节点(非R武将!$C$6:$C$105,非R武将!F$6:F$105,天数对应非R武将!$BZ77)</f>
        <v>0</v>
      </c>
      <c r="G77" s="15">
        <f>求节点(非R武将!$C$6:$C$105,非R武将!G$6:G$105,天数对应非R武将!$BZ77)</f>
        <v>0</v>
      </c>
      <c r="H77" s="15">
        <f>求节点(非R武将!$C$6:$C$105,非R武将!H$6:H$105,天数对应非R武将!$BZ77)</f>
        <v>3.5506809425788854</v>
      </c>
      <c r="I77" s="15">
        <f>求节点(非R武将!$C$6:$C$105,非R武将!I$6:I$105,天数对应非R武将!$BZ77)</f>
        <v>2.4493190574211146</v>
      </c>
      <c r="J77" s="15">
        <f>求节点(非R武将!$C$6:$C$105,非R武将!J$6:J$105,天数对应非R武将!$BZ77)</f>
        <v>0</v>
      </c>
      <c r="K77" s="15">
        <f>求节点(非R武将!$C$6:$C$105,非R武将!K$6:K$105,天数对应非R武将!$BZ77)</f>
        <v>0</v>
      </c>
      <c r="L77" s="15">
        <f>求节点(非R武将!$C$6:$C$105,非R武将!L$6:L$105,天数对应非R武将!$BZ77)</f>
        <v>0</v>
      </c>
      <c r="M77" s="15">
        <f>求节点(非R武将!$C$6:$C$105,非R武将!M$6:M$105,天数对应非R武将!$BZ77)</f>
        <v>3.4788994945717246</v>
      </c>
      <c r="N77" s="15">
        <f>求节点(非R武将!$C$6:$C$105,非R武将!N$6:N$105,天数对应非R武将!$BZ77)</f>
        <v>1.2458431233079361</v>
      </c>
      <c r="O77" s="15">
        <f>求节点(非R武将!$C$6:$C$105,非R武将!O$6:O$105,天数对应非R武将!$BZ77)</f>
        <v>0</v>
      </c>
      <c r="P77" s="15">
        <f>求节点(非R武将!$C$6:$C$105,非R武将!P$6:P$105,天数对应非R武将!$BZ77)</f>
        <v>6</v>
      </c>
      <c r="Q77" s="15">
        <f>求节点(非R武将!$C$6:$C$105,非R武将!Q$6:Q$105,天数对应非R武将!$BZ77)</f>
        <v>10</v>
      </c>
      <c r="R77" s="15">
        <f>求节点(非R武将!$C$6:$C$105,非R武将!R$6:R$105,天数对应非R武将!$BZ77)</f>
        <v>43</v>
      </c>
      <c r="S77" s="15">
        <f>求节点(非R武将!$C$6:$C$105,非R武将!S$6:S$105,天数对应非R武将!$BZ77)</f>
        <v>57.160390896753768</v>
      </c>
      <c r="T77" s="15">
        <f>求节点(非R武将!$C$6:$C$105,非R武将!T$6:T$105,天数对应非R武将!$BZ77)</f>
        <v>0</v>
      </c>
      <c r="U77" s="15">
        <f>求节点(非R武将!$C$6:$C$105,非R武将!U$6:U$105,天数对应非R武将!$BZ77)</f>
        <v>0</v>
      </c>
      <c r="V77" s="15">
        <f>求节点(非R武将!$C$6:$C$105,非R武将!V$6:V$105,天数对应非R武将!$BZ77)</f>
        <v>2.4758019544837686</v>
      </c>
      <c r="W77" s="15">
        <f>求节点(非R武将!$C$6:$C$105,非R武将!W$6:W$105,天数对应非R武将!$BZ77)</f>
        <v>2.4758019544837686</v>
      </c>
      <c r="X77" s="15">
        <f>求节点(非R武将!$C$6:$C$105,非R武将!X$6:X$105,天数对应非R武将!$BZ77)</f>
        <v>2.4758019544837686</v>
      </c>
      <c r="Y77" s="15">
        <f>求节点(非R武将!$C$6:$C$105,非R武将!Y$6:Y$105,天数对应非R武将!$BZ77)</f>
        <v>0</v>
      </c>
      <c r="Z77" s="15">
        <f>求节点(非R武将!$C$6:$C$105,非R武将!Z$6:Z$105,天数对应非R武将!$BZ77)</f>
        <v>0</v>
      </c>
      <c r="AA77" s="15">
        <f>求节点(非R武将!$C$6:$C$105,非R武将!AA$6:AA$105,天数对应非R武将!$BZ77)</f>
        <v>60</v>
      </c>
      <c r="AB77" s="15">
        <f>求节点(非R武将!$C$6:$C$105,非R武将!AB$6:AB$105,天数对应非R武将!$BZ77)</f>
        <v>80</v>
      </c>
      <c r="AC77" s="15">
        <f>求节点(非R武将!$C$6:$C$105,非R武将!AC$6:AC$105,天数对应非R武将!$BZ77)</f>
        <v>80</v>
      </c>
      <c r="AD77" s="15">
        <f>求节点(非R武将!$C$6:$C$105,非R武将!AD$6:AD$105,天数对应非R武将!$BZ77)</f>
        <v>0</v>
      </c>
      <c r="AE77" s="15">
        <f>求节点(非R武将!$C$6:$C$105,非R武将!AE$6:AE$105,天数对应非R武将!$BZ77)</f>
        <v>0</v>
      </c>
      <c r="AF77" s="15">
        <f>求节点(非R武将!$C$6:$C$105,非R武将!AF$6:AF$105,天数对应非R武将!$BZ77)</f>
        <v>0</v>
      </c>
      <c r="AG77" s="15">
        <f>求节点(非R武将!$C$6:$C$105,非R武将!AG$6:AG$105,天数对应非R武将!$BZ77)</f>
        <v>2</v>
      </c>
      <c r="AH77" s="15">
        <f>求节点(非R武将!$C$6:$C$105,非R武将!AH$6:AH$105,天数对应非R武将!$BZ77)</f>
        <v>2</v>
      </c>
      <c r="AI77" s="15">
        <f>求节点(非R武将!$C$6:$C$105,非R武将!AI$6:AI$105,天数对应非R武将!$BZ77)</f>
        <v>0</v>
      </c>
      <c r="AJ77" s="15">
        <f>求节点(非R武将!$C$6:$C$105,非R武将!AJ$6:AJ$105,天数对应非R武将!$BZ77)</f>
        <v>0</v>
      </c>
      <c r="AK77" s="15">
        <f>求节点(非R武将!$C$6:$C$105,非R武将!AK$6:AK$105,天数对应非R武将!$BZ77)</f>
        <v>0</v>
      </c>
      <c r="AL77" s="15">
        <f>求节点(非R武将!$C$6:$C$105,非R武将!AL$6:AL$105,天数对应非R武将!$BZ77)</f>
        <v>30</v>
      </c>
      <c r="AM77" s="15">
        <f>求节点(非R武将!$C$6:$C$105,非R武将!AM$6:AM$105,天数对应非R武将!$BZ77)</f>
        <v>80</v>
      </c>
      <c r="AN77" s="15">
        <f>求节点(非R武将!$C$6:$C$105,非R武将!AN$6:AN$105,天数对应非R武将!$BZ77)</f>
        <v>0</v>
      </c>
      <c r="AO77" s="15">
        <f>求节点(非R武将!$C$6:$C$105,非R武将!AO$6:AO$105,天数对应非R武将!$BZ77)</f>
        <v>5.5506809425788859</v>
      </c>
      <c r="AP77" s="15">
        <f>求节点(非R武将!$C$6:$C$105,非R武将!AP$6:AP$105,天数对应非R武将!$BZ77)</f>
        <v>13</v>
      </c>
      <c r="AQ77" s="15">
        <f>求节点(非R武将!$C$6:$C$105,非R武将!AQ$6:AQ$105,天数对应非R武将!$BZ77)</f>
        <v>1.8986381148422293</v>
      </c>
      <c r="AR77" s="15">
        <f>求节点(非R武将!$C$6:$C$105,非R武将!AR$6:AR$105,天数对应非R武将!$BZ77)</f>
        <v>0</v>
      </c>
      <c r="AS77" s="15">
        <f>求节点(非R武将!$C$6:$C$105,非R武将!AS$6:AS$105,天数对应非R武将!$BZ77)</f>
        <v>0</v>
      </c>
      <c r="AT77" s="15">
        <f>求节点(非R武将!$C$6:$C$105,非R武将!AT$6:AT$105,天数对应非R武将!$BZ77)</f>
        <v>3</v>
      </c>
      <c r="AU77" s="15">
        <f>求节点(非R武将!$C$6:$C$105,非R武将!AU$6:AU$105,天数对应非R武将!$BZ77)</f>
        <v>6</v>
      </c>
      <c r="AV77" s="15">
        <f>求节点(非R武将!$C$6:$C$105,非R武将!AV$6:AV$105,天数对应非R武将!$BZ77)</f>
        <v>3.4788994945717246</v>
      </c>
      <c r="AW77" s="15">
        <f>求节点(非R武将!$C$6:$C$105,非R武将!AW$6:AW$105,天数对应非R武将!$BZ77)</f>
        <v>1.2458431233079361</v>
      </c>
      <c r="AX77" s="15">
        <f>求节点(非R武将!$C$6:$C$105,非R武将!AX$6:AX$105,天数对应非R武将!$BZ77)</f>
        <v>0</v>
      </c>
      <c r="AY77" s="15">
        <f>求节点(非R武将!$C$6:$C$105,非R武将!AY$6:AY$105,天数对应非R武将!$BZ77)</f>
        <v>15</v>
      </c>
      <c r="AZ77" s="15">
        <f>求节点(非R武将!$C$6:$C$105,非R武将!AZ$6:AZ$105,天数对应非R武将!$BZ77)</f>
        <v>40</v>
      </c>
      <c r="BA77" s="15">
        <f>求节点(非R武将!$C$6:$C$105,非R武将!BA$6:BA$105,天数对应非R武将!$BZ77)</f>
        <v>43</v>
      </c>
      <c r="BB77" s="15">
        <f>求节点(非R武将!$C$6:$C$105,非R武将!BB$6:BB$105,天数对应非R武将!$BZ77)</f>
        <v>57.160390896753768</v>
      </c>
      <c r="BC77" s="15">
        <f>求节点(非R武将!$C$6:$C$105,非R武将!BC$6:BC$105,天数对应非R武将!$BZ77)</f>
        <v>0</v>
      </c>
      <c r="BD77" s="15">
        <f>求节点(非R武将!$C$6:$C$105,非R武将!BD$6:BD$105,天数对应非R武将!$BZ77)</f>
        <v>2.4758019544837686</v>
      </c>
      <c r="BE77" s="15">
        <f>求节点(非R武将!$C$6:$C$105,非R武将!BE$6:BE$105,天数对应非R武将!$BZ77)</f>
        <v>2.4758019544837686</v>
      </c>
      <c r="BF77" s="15">
        <f>求节点(非R武将!$C$6:$C$105,非R武将!BF$6:BF$105,天数对应非R武将!$BZ77)</f>
        <v>2.4758019544837686</v>
      </c>
      <c r="BG77" s="15">
        <f>求节点(非R武将!$C$6:$C$105,非R武将!BG$6:BG$105,天数对应非R武将!$BZ77)</f>
        <v>2.4758019544837686</v>
      </c>
      <c r="BH77" s="15">
        <f>求节点(非R武将!$C$6:$C$105,非R武将!BH$6:BH$105,天数对应非R武将!$BZ77)</f>
        <v>10</v>
      </c>
      <c r="BI77" s="15">
        <f>求节点(非R武将!$C$6:$C$105,非R武将!BI$6:BI$105,天数对应非R武将!$BZ77)</f>
        <v>10</v>
      </c>
      <c r="BJ77" s="15">
        <f>求节点(非R武将!$C$6:$C$105,非R武将!BJ$6:BJ$105,天数对应非R武将!$BZ77)</f>
        <v>60</v>
      </c>
      <c r="BK77" s="15">
        <f>求节点(非R武将!$C$6:$C$105,非R武将!BK$6:BK$105,天数对应非R武将!$BZ77)</f>
        <v>61.895048862094221</v>
      </c>
      <c r="BL77" s="15">
        <f>求节点(非R武将!$C$6:$C$105,非R武将!BL$6:BL$105,天数对应非R武将!$BZ77)</f>
        <v>61.895048862094221</v>
      </c>
      <c r="BM77" s="15">
        <f>求节点(非R武将!$C$6:$C$105,非R武将!BM$6:BM$105,天数对应非R武将!$BZ77)</f>
        <v>0</v>
      </c>
      <c r="BN77" s="15">
        <f>求节点(非R武将!$C$6:$C$105,非R武将!BN$6:BN$105,天数对应非R武将!$BZ77)</f>
        <v>0</v>
      </c>
      <c r="BO77" s="15">
        <f>求节点(非R武将!$C$6:$C$105,非R武将!BO$6:BO$105,天数对应非R武将!$BZ77)</f>
        <v>2</v>
      </c>
      <c r="BP77" s="15">
        <f>求节点(非R武将!$C$6:$C$105,非R武将!BP$6:BP$105,天数对应非R武将!$BZ77)</f>
        <v>2</v>
      </c>
      <c r="BQ77" s="15">
        <f>求节点(非R武将!$C$6:$C$105,非R武将!BQ$6:BQ$105,天数对应非R武将!$BZ77)</f>
        <v>2</v>
      </c>
      <c r="BR77" s="15">
        <f>求节点(非R武将!$C$6:$C$105,非R武将!BR$6:BR$105,天数对应非R武将!$BZ77)</f>
        <v>0</v>
      </c>
      <c r="BS77" s="15">
        <f>求节点(非R武将!$C$6:$C$105,非R武将!BS$6:BS$105,天数对应非R武将!$BZ77)</f>
        <v>0</v>
      </c>
      <c r="BT77" s="15">
        <f>求节点(非R武将!$C$6:$C$105,非R武将!BT$6:BT$105,天数对应非R武将!$BZ77)</f>
        <v>4</v>
      </c>
      <c r="BU77" s="15">
        <f>求节点(非R武将!$C$6:$C$105,非R武将!BU$6:BU$105,天数对应非R武将!$BZ77)</f>
        <v>30</v>
      </c>
      <c r="BV77" s="15">
        <f>求节点(非R武将!$C$6:$C$105,非R武将!BV$6:BV$105,天数对应非R武将!$BZ77)</f>
        <v>80</v>
      </c>
      <c r="BY77" s="15">
        <v>72</v>
      </c>
      <c r="BZ77" s="15">
        <v>61.895048862094221</v>
      </c>
      <c r="CA77" s="15">
        <v>64.506886968092388</v>
      </c>
      <c r="CB77" s="15">
        <v>68.048613165041573</v>
      </c>
      <c r="CC77" s="15">
        <v>73.156111176189157</v>
      </c>
      <c r="CD77" s="15">
        <v>83.099915999133017</v>
      </c>
    </row>
    <row r="78" spans="3:82" x14ac:dyDescent="0.15">
      <c r="C78" s="15">
        <v>73</v>
      </c>
      <c r="E78" s="15">
        <f>求节点(非R武将!$C$6:$C$105,非R武将!E$6:E$105,天数对应非R武将!$BZ78)</f>
        <v>0</v>
      </c>
      <c r="F78" s="15">
        <f>求节点(非R武将!$C$6:$C$105,非R武将!F$6:F$105,天数对应非R武将!$BZ78)</f>
        <v>0</v>
      </c>
      <c r="G78" s="15">
        <f>求节点(非R武将!$C$6:$C$105,非R武将!G$6:G$105,天数对应非R武将!$BZ78)</f>
        <v>0</v>
      </c>
      <c r="H78" s="15">
        <f>求节点(非R武将!$C$6:$C$105,非R武将!H$6:H$105,天数对应非R武将!$BZ78)</f>
        <v>3.5166496432305934</v>
      </c>
      <c r="I78" s="15">
        <f>求节点(非R武将!$C$6:$C$105,非R武将!I$6:I$105,天数对应非R武将!$BZ78)</f>
        <v>2.4833503567694066</v>
      </c>
      <c r="J78" s="15">
        <f>求节点(非R武将!$C$6:$C$105,非R武将!J$6:J$105,天数对应非R武将!$BZ78)</f>
        <v>0</v>
      </c>
      <c r="K78" s="15">
        <f>求节点(非R武将!$C$6:$C$105,非R武将!K$6:K$105,天数对应非R武将!$BZ78)</f>
        <v>0</v>
      </c>
      <c r="L78" s="15">
        <f>求节点(非R武将!$C$6:$C$105,非R武将!L$6:L$105,天数对应非R武将!$BZ78)</f>
        <v>0</v>
      </c>
      <c r="M78" s="15">
        <f>求节点(非R武将!$C$6:$C$105,非R武将!M$6:M$105,天数对应非R武将!$BZ78)</f>
        <v>3.4911428480778315</v>
      </c>
      <c r="N78" s="15">
        <f>求节点(非R武将!$C$6:$C$105,非R武将!N$6:N$105,天数对应非R武将!$BZ78)</f>
        <v>1.3017184936249331</v>
      </c>
      <c r="O78" s="15">
        <f>求节点(非R武将!$C$6:$C$105,非R武将!O$6:O$105,天数对应非R武将!$BZ78)</f>
        <v>0</v>
      </c>
      <c r="P78" s="15">
        <f>求节点(非R武将!$C$6:$C$105,非R武将!P$6:P$105,天数对应非R武将!$BZ78)</f>
        <v>6</v>
      </c>
      <c r="Q78" s="15">
        <f>求节点(非R武将!$C$6:$C$105,非R武将!Q$6:Q$105,天数对应非R武将!$BZ78)</f>
        <v>10</v>
      </c>
      <c r="R78" s="15">
        <f>求节点(非R武将!$C$6:$C$105,非R武将!R$6:R$105,天数对应非R武将!$BZ78)</f>
        <v>43</v>
      </c>
      <c r="S78" s="15">
        <f>求节点(非R武将!$C$6:$C$105,非R武将!S$6:S$105,天数对应非R武将!$BZ78)</f>
        <v>58</v>
      </c>
      <c r="T78" s="15">
        <f>求节点(非R武将!$C$6:$C$105,非R武将!T$6:T$105,天数对应非R武将!$BZ78)</f>
        <v>0</v>
      </c>
      <c r="U78" s="15">
        <f>求节点(非R武将!$C$6:$C$105,非R武将!U$6:U$105,天数对应非R武将!$BZ78)</f>
        <v>0</v>
      </c>
      <c r="V78" s="15">
        <f>求节点(非R武将!$C$6:$C$105,非R武将!V$6:V$105,天数对应非R武将!$BZ78)</f>
        <v>2.4836637991696828</v>
      </c>
      <c r="W78" s="15">
        <f>求节点(非R武将!$C$6:$C$105,非R武将!W$6:W$105,天数对应非R武将!$BZ78)</f>
        <v>2.4836637991696828</v>
      </c>
      <c r="X78" s="15">
        <f>求节点(非R武将!$C$6:$C$105,非R武将!X$6:X$105,天数对应非R武将!$BZ78)</f>
        <v>2.4836637991696828</v>
      </c>
      <c r="Y78" s="15">
        <f>求节点(非R武将!$C$6:$C$105,非R武将!Y$6:Y$105,天数对应非R武将!$BZ78)</f>
        <v>0</v>
      </c>
      <c r="Z78" s="15">
        <f>求节点(非R武将!$C$6:$C$105,非R武将!Z$6:Z$105,天数对应非R武将!$BZ78)</f>
        <v>0</v>
      </c>
      <c r="AA78" s="15">
        <f>求节点(非R武将!$C$6:$C$105,非R武将!AA$6:AA$105,天数对应非R武将!$BZ78)</f>
        <v>60</v>
      </c>
      <c r="AB78" s="15">
        <f>求节点(非R武将!$C$6:$C$105,非R武将!AB$6:AB$105,天数对应非R武将!$BZ78)</f>
        <v>80</v>
      </c>
      <c r="AC78" s="15">
        <f>求节点(非R武将!$C$6:$C$105,非R武将!AC$6:AC$105,天数对应非R武将!$BZ78)</f>
        <v>80</v>
      </c>
      <c r="AD78" s="15">
        <f>求节点(非R武将!$C$6:$C$105,非R武将!AD$6:AD$105,天数对应非R武将!$BZ78)</f>
        <v>0</v>
      </c>
      <c r="AE78" s="15">
        <f>求节点(非R武将!$C$6:$C$105,非R武将!AE$6:AE$105,天数对应非R武将!$BZ78)</f>
        <v>0</v>
      </c>
      <c r="AF78" s="15">
        <f>求节点(非R武将!$C$6:$C$105,非R武将!AF$6:AF$105,天数对应非R武将!$BZ78)</f>
        <v>0</v>
      </c>
      <c r="AG78" s="15">
        <f>求节点(非R武将!$C$6:$C$105,非R武将!AG$6:AG$105,天数对应非R武将!$BZ78)</f>
        <v>2</v>
      </c>
      <c r="AH78" s="15">
        <f>求节点(非R武将!$C$6:$C$105,非R武将!AH$6:AH$105,天数对应非R武将!$BZ78)</f>
        <v>2</v>
      </c>
      <c r="AI78" s="15">
        <f>求节点(非R武将!$C$6:$C$105,非R武将!AI$6:AI$105,天数对应非R武将!$BZ78)</f>
        <v>0</v>
      </c>
      <c r="AJ78" s="15">
        <f>求节点(非R武将!$C$6:$C$105,非R武将!AJ$6:AJ$105,天数对应非R武将!$BZ78)</f>
        <v>0</v>
      </c>
      <c r="AK78" s="15">
        <f>求节点(非R武将!$C$6:$C$105,非R武将!AK$6:AK$105,天数对应非R武将!$BZ78)</f>
        <v>0</v>
      </c>
      <c r="AL78" s="15">
        <f>求节点(非R武将!$C$6:$C$105,非R武将!AL$6:AL$105,天数对应非R武将!$BZ78)</f>
        <v>30</v>
      </c>
      <c r="AM78" s="15">
        <f>求节点(非R武将!$C$6:$C$105,非R武将!AM$6:AM$105,天数对应非R武将!$BZ78)</f>
        <v>80</v>
      </c>
      <c r="AN78" s="15">
        <f>求节点(非R武将!$C$6:$C$105,非R武将!AN$6:AN$105,天数对应非R武将!$BZ78)</f>
        <v>0</v>
      </c>
      <c r="AO78" s="15">
        <f>求节点(非R武将!$C$6:$C$105,非R武将!AO$6:AO$105,天数对应非R武将!$BZ78)</f>
        <v>5.5166496432305934</v>
      </c>
      <c r="AP78" s="15">
        <f>求节点(非R武将!$C$6:$C$105,非R武将!AP$6:AP$105,天数对应非R武将!$BZ78)</f>
        <v>13</v>
      </c>
      <c r="AQ78" s="15">
        <f>求节点(非R武将!$C$6:$C$105,非R武将!AQ$6:AQ$105,天数对应非R武将!$BZ78)</f>
        <v>1.9667007135388133</v>
      </c>
      <c r="AR78" s="15">
        <f>求节点(非R武将!$C$6:$C$105,非R武将!AR$6:AR$105,天数对应非R武将!$BZ78)</f>
        <v>0</v>
      </c>
      <c r="AS78" s="15">
        <f>求节点(非R武将!$C$6:$C$105,非R武将!AS$6:AS$105,天数对应非R武将!$BZ78)</f>
        <v>0</v>
      </c>
      <c r="AT78" s="15">
        <f>求节点(非R武将!$C$6:$C$105,非R武将!AT$6:AT$105,天数对应非R武将!$BZ78)</f>
        <v>3</v>
      </c>
      <c r="AU78" s="15">
        <f>求节点(非R武将!$C$6:$C$105,非R武将!AU$6:AU$105,天数对应非R武将!$BZ78)</f>
        <v>6</v>
      </c>
      <c r="AV78" s="15">
        <f>求节点(非R武将!$C$6:$C$105,非R武将!AV$6:AV$105,天数对应非R武将!$BZ78)</f>
        <v>3.4911428480778315</v>
      </c>
      <c r="AW78" s="15">
        <f>求节点(非R武将!$C$6:$C$105,非R武将!AW$6:AW$105,天数对应非R武将!$BZ78)</f>
        <v>1.3017184936249331</v>
      </c>
      <c r="AX78" s="15">
        <f>求节点(非R武将!$C$6:$C$105,非R武将!AX$6:AX$105,天数对应非R武将!$BZ78)</f>
        <v>0</v>
      </c>
      <c r="AY78" s="15">
        <f>求节点(非R武将!$C$6:$C$105,非R武将!AY$6:AY$105,天数对应非R武将!$BZ78)</f>
        <v>15</v>
      </c>
      <c r="AZ78" s="15">
        <f>求节点(非R武将!$C$6:$C$105,非R武将!AZ$6:AZ$105,天数对应非R武将!$BZ78)</f>
        <v>40</v>
      </c>
      <c r="BA78" s="15">
        <f>求节点(非R武将!$C$6:$C$105,非R武将!BA$6:BA$105,天数对应非R武将!$BZ78)</f>
        <v>43</v>
      </c>
      <c r="BB78" s="15">
        <f>求节点(非R武将!$C$6:$C$105,非R武将!BB$6:BB$105,天数对应非R武将!$BZ78)</f>
        <v>58</v>
      </c>
      <c r="BC78" s="15">
        <f>求节点(非R武将!$C$6:$C$105,非R武将!BC$6:BC$105,天数对应非R武将!$BZ78)</f>
        <v>0</v>
      </c>
      <c r="BD78" s="15">
        <f>求节点(非R武将!$C$6:$C$105,非R武将!BD$6:BD$105,天数对应非R武将!$BZ78)</f>
        <v>2.4836637991696828</v>
      </c>
      <c r="BE78" s="15">
        <f>求节点(非R武将!$C$6:$C$105,非R武将!BE$6:BE$105,天数对应非R武将!$BZ78)</f>
        <v>2.4836637991696828</v>
      </c>
      <c r="BF78" s="15">
        <f>求节点(非R武将!$C$6:$C$105,非R武将!BF$6:BF$105,天数对应非R武将!$BZ78)</f>
        <v>2.4836637991696828</v>
      </c>
      <c r="BG78" s="15">
        <f>求节点(非R武将!$C$6:$C$105,非R武将!BG$6:BG$105,天数对应非R武将!$BZ78)</f>
        <v>2.4836637991696828</v>
      </c>
      <c r="BH78" s="15">
        <f>求节点(非R武将!$C$6:$C$105,非R武将!BH$6:BH$105,天数对应非R武将!$BZ78)</f>
        <v>10</v>
      </c>
      <c r="BI78" s="15">
        <f>求节点(非R武将!$C$6:$C$105,非R武将!BI$6:BI$105,天数对应非R武将!$BZ78)</f>
        <v>10</v>
      </c>
      <c r="BJ78" s="15">
        <f>求节点(非R武将!$C$6:$C$105,非R武将!BJ$6:BJ$105,天数对应非R武将!$BZ78)</f>
        <v>60</v>
      </c>
      <c r="BK78" s="15">
        <f>求节点(非R武将!$C$6:$C$105,非R武将!BK$6:BK$105,天数对应非R武将!$BZ78)</f>
        <v>62.091594979242075</v>
      </c>
      <c r="BL78" s="15">
        <f>求节点(非R武将!$C$6:$C$105,非R武将!BL$6:BL$105,天数对应非R武将!$BZ78)</f>
        <v>62.091594979242075</v>
      </c>
      <c r="BM78" s="15">
        <f>求节点(非R武将!$C$6:$C$105,非R武将!BM$6:BM$105,天数对应非R武将!$BZ78)</f>
        <v>0</v>
      </c>
      <c r="BN78" s="15">
        <f>求节点(非R武将!$C$6:$C$105,非R武将!BN$6:BN$105,天数对应非R武将!$BZ78)</f>
        <v>0</v>
      </c>
      <c r="BO78" s="15">
        <f>求节点(非R武将!$C$6:$C$105,非R武将!BO$6:BO$105,天数对应非R武将!$BZ78)</f>
        <v>2</v>
      </c>
      <c r="BP78" s="15">
        <f>求节点(非R武将!$C$6:$C$105,非R武将!BP$6:BP$105,天数对应非R武将!$BZ78)</f>
        <v>2</v>
      </c>
      <c r="BQ78" s="15">
        <f>求节点(非R武将!$C$6:$C$105,非R武将!BQ$6:BQ$105,天数对应非R武将!$BZ78)</f>
        <v>2</v>
      </c>
      <c r="BR78" s="15">
        <f>求节点(非R武将!$C$6:$C$105,非R武将!BR$6:BR$105,天数对应非R武将!$BZ78)</f>
        <v>0</v>
      </c>
      <c r="BS78" s="15">
        <f>求节点(非R武将!$C$6:$C$105,非R武将!BS$6:BS$105,天数对应非R武将!$BZ78)</f>
        <v>0</v>
      </c>
      <c r="BT78" s="15">
        <f>求节点(非R武将!$C$6:$C$105,非R武将!BT$6:BT$105,天数对应非R武将!$BZ78)</f>
        <v>4</v>
      </c>
      <c r="BU78" s="15">
        <f>求节点(非R武将!$C$6:$C$105,非R武将!BU$6:BU$105,天数对应非R武将!$BZ78)</f>
        <v>30</v>
      </c>
      <c r="BV78" s="15">
        <f>求节点(非R武将!$C$6:$C$105,非R武将!BV$6:BV$105,天数对应非R武将!$BZ78)</f>
        <v>80</v>
      </c>
      <c r="BY78" s="15">
        <v>73</v>
      </c>
      <c r="BZ78" s="15">
        <v>62.091594979242075</v>
      </c>
      <c r="CA78" s="15">
        <v>64.689804747788543</v>
      </c>
      <c r="CB78" s="15">
        <v>68.218321402294137</v>
      </c>
      <c r="CC78" s="15">
        <v>73.510928337432802</v>
      </c>
      <c r="CD78" s="15">
        <v>83.302080134639937</v>
      </c>
    </row>
    <row r="79" spans="3:82" x14ac:dyDescent="0.15">
      <c r="C79" s="15">
        <v>74</v>
      </c>
      <c r="E79" s="15">
        <f>求节点(非R武将!$C$6:$C$105,非R武将!E$6:E$105,天数对应非R武将!$BZ79)</f>
        <v>0</v>
      </c>
      <c r="F79" s="15">
        <f>求节点(非R武将!$C$6:$C$105,非R武将!F$6:F$105,天数对应非R武将!$BZ79)</f>
        <v>0</v>
      </c>
      <c r="G79" s="15">
        <f>求节点(非R武将!$C$6:$C$105,非R武将!G$6:G$105,天数对应非R武将!$BZ79)</f>
        <v>0</v>
      </c>
      <c r="H79" s="15">
        <f>求节点(非R武将!$C$6:$C$105,非R武将!H$6:H$105,天数对应非R武将!$BZ79)</f>
        <v>3.4838352641182109</v>
      </c>
      <c r="I79" s="15">
        <f>求节点(非R武将!$C$6:$C$105,非R武将!I$6:I$105,天数对应非R武将!$BZ79)</f>
        <v>2.5161647358817891</v>
      </c>
      <c r="J79" s="15">
        <f>求节点(非R武将!$C$6:$C$105,非R武将!J$6:J$105,天数对应非R武将!$BZ79)</f>
        <v>0</v>
      </c>
      <c r="K79" s="15">
        <f>求节点(非R武将!$C$6:$C$105,非R武将!K$6:K$105,天数对应非R武将!$BZ79)</f>
        <v>0</v>
      </c>
      <c r="L79" s="15">
        <f>求节点(非R武将!$C$6:$C$105,非R武将!L$6:L$105,天数对应非R武将!$BZ79)</f>
        <v>0</v>
      </c>
      <c r="M79" s="15">
        <f>求节点(非R武将!$C$6:$C$105,非R武将!M$6:M$105,天数对应非R武将!$BZ79)</f>
        <v>3.5029483933038459</v>
      </c>
      <c r="N79" s="15">
        <f>求节点(非R武将!$C$6:$C$105,非R武将!N$6:N$105,天数对应非R武将!$BZ79)</f>
        <v>1.3555958247800459</v>
      </c>
      <c r="O79" s="15">
        <f>求节点(非R武将!$C$6:$C$105,非R武将!O$6:O$105,天数对应非R武将!$BZ79)</f>
        <v>0</v>
      </c>
      <c r="P79" s="15">
        <f>求节点(非R武将!$C$6:$C$105,非R武将!P$6:P$105,天数对应非R武将!$BZ79)</f>
        <v>6</v>
      </c>
      <c r="Q79" s="15">
        <f>求节点(非R武将!$C$6:$C$105,非R武将!Q$6:Q$105,天数对应非R武将!$BZ79)</f>
        <v>10</v>
      </c>
      <c r="R79" s="15">
        <f>求节点(非R武将!$C$6:$C$105,非R武将!R$6:R$105,天数对应非R武将!$BZ79)</f>
        <v>43</v>
      </c>
      <c r="S79" s="15">
        <f>求节点(非R武将!$C$6:$C$105,非R武将!S$6:S$105,天数对应非R武将!$BZ79)</f>
        <v>58</v>
      </c>
      <c r="T79" s="15">
        <f>求节点(非R武将!$C$6:$C$105,非R武将!T$6:T$105,天数对应非R武将!$BZ79)</f>
        <v>0</v>
      </c>
      <c r="U79" s="15">
        <f>求节点(非R武将!$C$6:$C$105,非R武将!U$6:U$105,天数对应非R武将!$BZ79)</f>
        <v>0</v>
      </c>
      <c r="V79" s="15">
        <f>求节点(非R武将!$C$6:$C$105,非R武将!V$6:V$105,天数对应非R武将!$BZ79)</f>
        <v>2.4912445133059831</v>
      </c>
      <c r="W79" s="15">
        <f>求节点(非R武将!$C$6:$C$105,非R武将!W$6:W$105,天数对应非R武将!$BZ79)</f>
        <v>2.4912445133059831</v>
      </c>
      <c r="X79" s="15">
        <f>求节点(非R武将!$C$6:$C$105,非R武将!X$6:X$105,天数对应非R武将!$BZ79)</f>
        <v>2.4912445133059831</v>
      </c>
      <c r="Y79" s="15">
        <f>求节点(非R武将!$C$6:$C$105,非R武将!Y$6:Y$105,天数对应非R武将!$BZ79)</f>
        <v>0</v>
      </c>
      <c r="Z79" s="15">
        <f>求节点(非R武将!$C$6:$C$105,非R武将!Z$6:Z$105,天数对应非R武将!$BZ79)</f>
        <v>0</v>
      </c>
      <c r="AA79" s="15">
        <f>求节点(非R武将!$C$6:$C$105,非R武将!AA$6:AA$105,天数对应非R武将!$BZ79)</f>
        <v>60</v>
      </c>
      <c r="AB79" s="15">
        <f>求节点(非R武将!$C$6:$C$105,非R武将!AB$6:AB$105,天数对应非R武将!$BZ79)</f>
        <v>80</v>
      </c>
      <c r="AC79" s="15">
        <f>求节点(非R武将!$C$6:$C$105,非R武将!AC$6:AC$105,天数对应非R武将!$BZ79)</f>
        <v>80</v>
      </c>
      <c r="AD79" s="15">
        <f>求节点(非R武将!$C$6:$C$105,非R武将!AD$6:AD$105,天数对应非R武将!$BZ79)</f>
        <v>0</v>
      </c>
      <c r="AE79" s="15">
        <f>求节点(非R武将!$C$6:$C$105,非R武将!AE$6:AE$105,天数对应非R武将!$BZ79)</f>
        <v>0</v>
      </c>
      <c r="AF79" s="15">
        <f>求节点(非R武将!$C$6:$C$105,非R武将!AF$6:AF$105,天数对应非R武将!$BZ79)</f>
        <v>0</v>
      </c>
      <c r="AG79" s="15">
        <f>求节点(非R武将!$C$6:$C$105,非R武将!AG$6:AG$105,天数对应非R武将!$BZ79)</f>
        <v>2</v>
      </c>
      <c r="AH79" s="15">
        <f>求节点(非R武将!$C$6:$C$105,非R武将!AH$6:AH$105,天数对应非R武将!$BZ79)</f>
        <v>2</v>
      </c>
      <c r="AI79" s="15">
        <f>求节点(非R武将!$C$6:$C$105,非R武将!AI$6:AI$105,天数对应非R武将!$BZ79)</f>
        <v>0</v>
      </c>
      <c r="AJ79" s="15">
        <f>求节点(非R武将!$C$6:$C$105,非R武将!AJ$6:AJ$105,天数对应非R武将!$BZ79)</f>
        <v>0</v>
      </c>
      <c r="AK79" s="15">
        <f>求节点(非R武将!$C$6:$C$105,非R武将!AK$6:AK$105,天数对应非R武将!$BZ79)</f>
        <v>0</v>
      </c>
      <c r="AL79" s="15">
        <f>求节点(非R武将!$C$6:$C$105,非R武将!AL$6:AL$105,天数对应非R武将!$BZ79)</f>
        <v>30</v>
      </c>
      <c r="AM79" s="15">
        <f>求节点(非R武将!$C$6:$C$105,非R武将!AM$6:AM$105,天数对应非R武将!$BZ79)</f>
        <v>80</v>
      </c>
      <c r="AN79" s="15">
        <f>求节点(非R武将!$C$6:$C$105,非R武将!AN$6:AN$105,天数对应非R武将!$BZ79)</f>
        <v>0</v>
      </c>
      <c r="AO79" s="15">
        <f>求节点(非R武将!$C$6:$C$105,非R武将!AO$6:AO$105,天数对应非R武将!$BZ79)</f>
        <v>5.4838352641182109</v>
      </c>
      <c r="AP79" s="15">
        <f>求节点(非R武将!$C$6:$C$105,非R武将!AP$6:AP$105,天数对应非R武将!$BZ79)</f>
        <v>13</v>
      </c>
      <c r="AQ79" s="15">
        <f>求节点(非R武将!$C$6:$C$105,非R武将!AQ$6:AQ$105,天数对应非R武将!$BZ79)</f>
        <v>2.0323294717635783</v>
      </c>
      <c r="AR79" s="15">
        <f>求节点(非R武将!$C$6:$C$105,非R武将!AR$6:AR$105,天数对应非R武将!$BZ79)</f>
        <v>0</v>
      </c>
      <c r="AS79" s="15">
        <f>求节点(非R武将!$C$6:$C$105,非R武将!AS$6:AS$105,天数对应非R武将!$BZ79)</f>
        <v>0</v>
      </c>
      <c r="AT79" s="15">
        <f>求节点(非R武将!$C$6:$C$105,非R武将!AT$6:AT$105,天数对应非R武将!$BZ79)</f>
        <v>3</v>
      </c>
      <c r="AU79" s="15">
        <f>求节点(非R武将!$C$6:$C$105,非R武将!AU$6:AU$105,天数对应非R武将!$BZ79)</f>
        <v>6</v>
      </c>
      <c r="AV79" s="15">
        <f>求节点(非R武将!$C$6:$C$105,非R武将!AV$6:AV$105,天数对应非R武将!$BZ79)</f>
        <v>3.5029483933038459</v>
      </c>
      <c r="AW79" s="15">
        <f>求节点(非R武将!$C$6:$C$105,非R武将!AW$6:AW$105,天数对应非R武将!$BZ79)</f>
        <v>1.3555958247800459</v>
      </c>
      <c r="AX79" s="15">
        <f>求节点(非R武将!$C$6:$C$105,非R武将!AX$6:AX$105,天数对应非R武将!$BZ79)</f>
        <v>0</v>
      </c>
      <c r="AY79" s="15">
        <f>求节点(非R武将!$C$6:$C$105,非R武将!AY$6:AY$105,天数对应非R武将!$BZ79)</f>
        <v>15</v>
      </c>
      <c r="AZ79" s="15">
        <f>求节点(非R武将!$C$6:$C$105,非R武将!AZ$6:AZ$105,天数对应非R武将!$BZ79)</f>
        <v>40</v>
      </c>
      <c r="BA79" s="15">
        <f>求节点(非R武将!$C$6:$C$105,非R武将!BA$6:BA$105,天数对应非R武将!$BZ79)</f>
        <v>43</v>
      </c>
      <c r="BB79" s="15">
        <f>求节点(非R武将!$C$6:$C$105,非R武将!BB$6:BB$105,天数对应非R武将!$BZ79)</f>
        <v>58</v>
      </c>
      <c r="BC79" s="15">
        <f>求节点(非R武将!$C$6:$C$105,非R武将!BC$6:BC$105,天数对应非R武将!$BZ79)</f>
        <v>0</v>
      </c>
      <c r="BD79" s="15">
        <f>求节点(非R武将!$C$6:$C$105,非R武将!BD$6:BD$105,天数对应非R武将!$BZ79)</f>
        <v>2.4912445133059831</v>
      </c>
      <c r="BE79" s="15">
        <f>求节点(非R武将!$C$6:$C$105,非R武将!BE$6:BE$105,天数对应非R武将!$BZ79)</f>
        <v>2.4912445133059831</v>
      </c>
      <c r="BF79" s="15">
        <f>求节点(非R武将!$C$6:$C$105,非R武将!BF$6:BF$105,天数对应非R武将!$BZ79)</f>
        <v>2.4912445133059831</v>
      </c>
      <c r="BG79" s="15">
        <f>求节点(非R武将!$C$6:$C$105,非R武将!BG$6:BG$105,天数对应非R武将!$BZ79)</f>
        <v>2.4912445133059831</v>
      </c>
      <c r="BH79" s="15">
        <f>求节点(非R武将!$C$6:$C$105,非R武将!BH$6:BH$105,天数对应非R武将!$BZ79)</f>
        <v>10</v>
      </c>
      <c r="BI79" s="15">
        <f>求节点(非R武将!$C$6:$C$105,非R武将!BI$6:BI$105,天数对应非R武将!$BZ79)</f>
        <v>10</v>
      </c>
      <c r="BJ79" s="15">
        <f>求节点(非R武将!$C$6:$C$105,非R武将!BJ$6:BJ$105,天数对应非R武将!$BZ79)</f>
        <v>60</v>
      </c>
      <c r="BK79" s="15">
        <f>求节点(非R武将!$C$6:$C$105,非R武将!BK$6:BK$105,天数对应非R武将!$BZ79)</f>
        <v>62.281112832649576</v>
      </c>
      <c r="BL79" s="15">
        <f>求节点(非R武将!$C$6:$C$105,非R武将!BL$6:BL$105,天数对应非R武将!$BZ79)</f>
        <v>62.281112832649576</v>
      </c>
      <c r="BM79" s="15">
        <f>求节点(非R武将!$C$6:$C$105,非R武将!BM$6:BM$105,天数对应非R武将!$BZ79)</f>
        <v>0</v>
      </c>
      <c r="BN79" s="15">
        <f>求节点(非R武将!$C$6:$C$105,非R武将!BN$6:BN$105,天数对应非R武将!$BZ79)</f>
        <v>0</v>
      </c>
      <c r="BO79" s="15">
        <f>求节点(非R武将!$C$6:$C$105,非R武将!BO$6:BO$105,天数对应非R武将!$BZ79)</f>
        <v>2</v>
      </c>
      <c r="BP79" s="15">
        <f>求节点(非R武将!$C$6:$C$105,非R武将!BP$6:BP$105,天数对应非R武将!$BZ79)</f>
        <v>2</v>
      </c>
      <c r="BQ79" s="15">
        <f>求节点(非R武将!$C$6:$C$105,非R武将!BQ$6:BQ$105,天数对应非R武将!$BZ79)</f>
        <v>2</v>
      </c>
      <c r="BR79" s="15">
        <f>求节点(非R武将!$C$6:$C$105,非R武将!BR$6:BR$105,天数对应非R武将!$BZ79)</f>
        <v>0</v>
      </c>
      <c r="BS79" s="15">
        <f>求节点(非R武将!$C$6:$C$105,非R武将!BS$6:BS$105,天数对应非R武将!$BZ79)</f>
        <v>0</v>
      </c>
      <c r="BT79" s="15">
        <f>求节点(非R武将!$C$6:$C$105,非R武将!BT$6:BT$105,天数对应非R武将!$BZ79)</f>
        <v>4</v>
      </c>
      <c r="BU79" s="15">
        <f>求节点(非R武将!$C$6:$C$105,非R武将!BU$6:BU$105,天数对应非R武将!$BZ79)</f>
        <v>30</v>
      </c>
      <c r="BV79" s="15">
        <f>求节点(非R武将!$C$6:$C$105,非R武将!BV$6:BV$105,天数对应非R武将!$BZ79)</f>
        <v>80</v>
      </c>
      <c r="BY79" s="15">
        <v>74</v>
      </c>
      <c r="BZ79" s="15">
        <v>62.281112832649576</v>
      </c>
      <c r="CA79" s="15">
        <v>64.872722527484711</v>
      </c>
      <c r="CB79" s="15">
        <v>68.388029639546687</v>
      </c>
      <c r="CC79" s="15">
        <v>73.865745498676446</v>
      </c>
      <c r="CD79" s="15">
        <v>83.50424427014687</v>
      </c>
    </row>
    <row r="80" spans="3:82" x14ac:dyDescent="0.15">
      <c r="C80" s="15">
        <v>75</v>
      </c>
      <c r="E80" s="15">
        <f>求节点(非R武将!$C$6:$C$105,非R武将!E$6:E$105,天数对应非R武将!$BZ80)</f>
        <v>0</v>
      </c>
      <c r="F80" s="15">
        <f>求节点(非R武将!$C$6:$C$105,非R武将!F$6:F$105,天数对应非R武将!$BZ80)</f>
        <v>0</v>
      </c>
      <c r="G80" s="15">
        <f>求节点(非R武将!$C$6:$C$105,非R武将!G$6:G$105,天数对应非R武将!$BZ80)</f>
        <v>0</v>
      </c>
      <c r="H80" s="15">
        <f>求节点(非R武将!$C$6:$C$105,非R武将!H$6:H$105,天数对应非R武将!$BZ80)</f>
        <v>3.4510208850058288</v>
      </c>
      <c r="I80" s="15">
        <f>求节点(非R武将!$C$6:$C$105,非R武将!I$6:I$105,天数对应非R武将!$BZ80)</f>
        <v>2.5489791149941712</v>
      </c>
      <c r="J80" s="15">
        <f>求节点(非R武将!$C$6:$C$105,非R武将!J$6:J$105,天数对应非R武将!$BZ80)</f>
        <v>0</v>
      </c>
      <c r="K80" s="15">
        <f>求节点(非R武将!$C$6:$C$105,非R武将!K$6:K$105,天数对应非R武将!$BZ80)</f>
        <v>0</v>
      </c>
      <c r="L80" s="15">
        <f>求节点(非R武将!$C$6:$C$105,非R武将!L$6:L$105,天数对应非R武将!$BZ80)</f>
        <v>0</v>
      </c>
      <c r="M80" s="15">
        <f>求节点(非R武将!$C$6:$C$105,非R武将!M$6:M$105,天数对应非R武将!$BZ80)</f>
        <v>3.5147539385298607</v>
      </c>
      <c r="N80" s="15">
        <f>求节点(非R武将!$C$6:$C$105,非R武将!N$6:N$105,天数对应非R武将!$BZ80)</f>
        <v>1.4094731559351585</v>
      </c>
      <c r="O80" s="15">
        <f>求节点(非R武将!$C$6:$C$105,非R武将!O$6:O$105,天数对应非R武将!$BZ80)</f>
        <v>0</v>
      </c>
      <c r="P80" s="15">
        <f>求节点(非R武将!$C$6:$C$105,非R武将!P$6:P$105,天数对应非R武将!$BZ80)</f>
        <v>6</v>
      </c>
      <c r="Q80" s="15">
        <f>求节点(非R武将!$C$6:$C$105,非R武将!Q$6:Q$105,天数对应非R武将!$BZ80)</f>
        <v>10</v>
      </c>
      <c r="R80" s="15">
        <f>求节点(非R武将!$C$6:$C$105,非R武将!R$6:R$105,天数对应非R武将!$BZ80)</f>
        <v>43</v>
      </c>
      <c r="S80" s="15">
        <f>求节点(非R武将!$C$6:$C$105,非R武将!S$6:S$105,天数对应非R武将!$BZ80)</f>
        <v>58</v>
      </c>
      <c r="T80" s="15">
        <f>求节点(非R武将!$C$6:$C$105,非R武将!T$6:T$105,天数对应非R武将!$BZ80)</f>
        <v>0</v>
      </c>
      <c r="U80" s="15">
        <f>求节点(非R武将!$C$6:$C$105,非R武将!U$6:U$105,天数对应非R武将!$BZ80)</f>
        <v>0</v>
      </c>
      <c r="V80" s="15">
        <f>求节点(非R武将!$C$6:$C$105,非R武将!V$6:V$105,天数对应非R武将!$BZ80)</f>
        <v>2.4988252274422833</v>
      </c>
      <c r="W80" s="15">
        <f>求节点(非R武将!$C$6:$C$105,非R武将!W$6:W$105,天数对应非R武将!$BZ80)</f>
        <v>2.4988252274422833</v>
      </c>
      <c r="X80" s="15">
        <f>求节点(非R武将!$C$6:$C$105,非R武将!X$6:X$105,天数对应非R武将!$BZ80)</f>
        <v>2.4988252274422833</v>
      </c>
      <c r="Y80" s="15">
        <f>求节点(非R武将!$C$6:$C$105,非R武将!Y$6:Y$105,天数对应非R武将!$BZ80)</f>
        <v>0</v>
      </c>
      <c r="Z80" s="15">
        <f>求节点(非R武将!$C$6:$C$105,非R武将!Z$6:Z$105,天数对应非R武将!$BZ80)</f>
        <v>0</v>
      </c>
      <c r="AA80" s="15">
        <f>求节点(非R武将!$C$6:$C$105,非R武将!AA$6:AA$105,天数对应非R武将!$BZ80)</f>
        <v>60</v>
      </c>
      <c r="AB80" s="15">
        <f>求节点(非R武将!$C$6:$C$105,非R武将!AB$6:AB$105,天数对应非R武将!$BZ80)</f>
        <v>80</v>
      </c>
      <c r="AC80" s="15">
        <f>求节点(非R武将!$C$6:$C$105,非R武将!AC$6:AC$105,天数对应非R武将!$BZ80)</f>
        <v>80</v>
      </c>
      <c r="AD80" s="15">
        <f>求节点(非R武将!$C$6:$C$105,非R武将!AD$6:AD$105,天数对应非R武将!$BZ80)</f>
        <v>0</v>
      </c>
      <c r="AE80" s="15">
        <f>求节点(非R武将!$C$6:$C$105,非R武将!AE$6:AE$105,天数对应非R武将!$BZ80)</f>
        <v>0</v>
      </c>
      <c r="AF80" s="15">
        <f>求节点(非R武将!$C$6:$C$105,非R武将!AF$6:AF$105,天数对应非R武将!$BZ80)</f>
        <v>0</v>
      </c>
      <c r="AG80" s="15">
        <f>求节点(非R武将!$C$6:$C$105,非R武将!AG$6:AG$105,天数对应非R武将!$BZ80)</f>
        <v>2</v>
      </c>
      <c r="AH80" s="15">
        <f>求节点(非R武将!$C$6:$C$105,非R武将!AH$6:AH$105,天数对应非R武将!$BZ80)</f>
        <v>2</v>
      </c>
      <c r="AI80" s="15">
        <f>求节点(非R武将!$C$6:$C$105,非R武将!AI$6:AI$105,天数对应非R武将!$BZ80)</f>
        <v>0</v>
      </c>
      <c r="AJ80" s="15">
        <f>求节点(非R武将!$C$6:$C$105,非R武将!AJ$6:AJ$105,天数对应非R武将!$BZ80)</f>
        <v>0</v>
      </c>
      <c r="AK80" s="15">
        <f>求节点(非R武将!$C$6:$C$105,非R武将!AK$6:AK$105,天数对应非R武将!$BZ80)</f>
        <v>0</v>
      </c>
      <c r="AL80" s="15">
        <f>求节点(非R武将!$C$6:$C$105,非R武将!AL$6:AL$105,天数对应非R武将!$BZ80)</f>
        <v>30</v>
      </c>
      <c r="AM80" s="15">
        <f>求节点(非R武将!$C$6:$C$105,非R武将!AM$6:AM$105,天数对应非R武将!$BZ80)</f>
        <v>80</v>
      </c>
      <c r="AN80" s="15">
        <f>求节点(非R武将!$C$6:$C$105,非R武将!AN$6:AN$105,天数对应非R武将!$BZ80)</f>
        <v>0</v>
      </c>
      <c r="AO80" s="15">
        <f>求节点(非R武将!$C$6:$C$105,非R武将!AO$6:AO$105,天数对应非R武将!$BZ80)</f>
        <v>5.4510208850058284</v>
      </c>
      <c r="AP80" s="15">
        <f>求节点(非R武将!$C$6:$C$105,非R武将!AP$6:AP$105,天数对应非R武将!$BZ80)</f>
        <v>13</v>
      </c>
      <c r="AQ80" s="15">
        <f>求节点(非R武将!$C$6:$C$105,非R武将!AQ$6:AQ$105,天数对应非R武将!$BZ80)</f>
        <v>2.0979582299883428</v>
      </c>
      <c r="AR80" s="15">
        <f>求节点(非R武将!$C$6:$C$105,非R武将!AR$6:AR$105,天数对应非R武将!$BZ80)</f>
        <v>0</v>
      </c>
      <c r="AS80" s="15">
        <f>求节点(非R武将!$C$6:$C$105,非R武将!AS$6:AS$105,天数对应非R武将!$BZ80)</f>
        <v>0</v>
      </c>
      <c r="AT80" s="15">
        <f>求节点(非R武将!$C$6:$C$105,非R武将!AT$6:AT$105,天数对应非R武将!$BZ80)</f>
        <v>3</v>
      </c>
      <c r="AU80" s="15">
        <f>求节点(非R武将!$C$6:$C$105,非R武将!AU$6:AU$105,天数对应非R武将!$BZ80)</f>
        <v>6</v>
      </c>
      <c r="AV80" s="15">
        <f>求节点(非R武将!$C$6:$C$105,非R武将!AV$6:AV$105,天数对应非R武将!$BZ80)</f>
        <v>3.5147539385298607</v>
      </c>
      <c r="AW80" s="15">
        <f>求节点(非R武将!$C$6:$C$105,非R武将!AW$6:AW$105,天数对应非R武将!$BZ80)</f>
        <v>1.4094731559351585</v>
      </c>
      <c r="AX80" s="15">
        <f>求节点(非R武将!$C$6:$C$105,非R武将!AX$6:AX$105,天数对应非R武将!$BZ80)</f>
        <v>0</v>
      </c>
      <c r="AY80" s="15">
        <f>求节点(非R武将!$C$6:$C$105,非R武将!AY$6:AY$105,天数对应非R武将!$BZ80)</f>
        <v>15</v>
      </c>
      <c r="AZ80" s="15">
        <f>求节点(非R武将!$C$6:$C$105,非R武将!AZ$6:AZ$105,天数对应非R武将!$BZ80)</f>
        <v>40</v>
      </c>
      <c r="BA80" s="15">
        <f>求节点(非R武将!$C$6:$C$105,非R武将!BA$6:BA$105,天数对应非R武将!$BZ80)</f>
        <v>43</v>
      </c>
      <c r="BB80" s="15">
        <f>求节点(非R武将!$C$6:$C$105,非R武将!BB$6:BB$105,天数对应非R武将!$BZ80)</f>
        <v>58</v>
      </c>
      <c r="BC80" s="15">
        <f>求节点(非R武将!$C$6:$C$105,非R武将!BC$6:BC$105,天数对应非R武将!$BZ80)</f>
        <v>0</v>
      </c>
      <c r="BD80" s="15">
        <f>求节点(非R武将!$C$6:$C$105,非R武将!BD$6:BD$105,天数对应非R武将!$BZ80)</f>
        <v>2.4988252274422833</v>
      </c>
      <c r="BE80" s="15">
        <f>求节点(非R武将!$C$6:$C$105,非R武将!BE$6:BE$105,天数对应非R武将!$BZ80)</f>
        <v>2.4988252274422833</v>
      </c>
      <c r="BF80" s="15">
        <f>求节点(非R武将!$C$6:$C$105,非R武将!BF$6:BF$105,天数对应非R武将!$BZ80)</f>
        <v>2.4988252274422833</v>
      </c>
      <c r="BG80" s="15">
        <f>求节点(非R武将!$C$6:$C$105,非R武将!BG$6:BG$105,天数对应非R武将!$BZ80)</f>
        <v>2.4988252274422833</v>
      </c>
      <c r="BH80" s="15">
        <f>求节点(非R武将!$C$6:$C$105,非R武将!BH$6:BH$105,天数对应非R武将!$BZ80)</f>
        <v>10</v>
      </c>
      <c r="BI80" s="15">
        <f>求节点(非R武将!$C$6:$C$105,非R武将!BI$6:BI$105,天数对应非R武将!$BZ80)</f>
        <v>10</v>
      </c>
      <c r="BJ80" s="15">
        <f>求节点(非R武将!$C$6:$C$105,非R武将!BJ$6:BJ$105,天数对应非R武将!$BZ80)</f>
        <v>60</v>
      </c>
      <c r="BK80" s="15">
        <f>求节点(非R武将!$C$6:$C$105,非R武将!BK$6:BK$105,天数对应非R武将!$BZ80)</f>
        <v>62.470630686057078</v>
      </c>
      <c r="BL80" s="15">
        <f>求节点(非R武将!$C$6:$C$105,非R武将!BL$6:BL$105,天数对应非R武将!$BZ80)</f>
        <v>62.470630686057078</v>
      </c>
      <c r="BM80" s="15">
        <f>求节点(非R武将!$C$6:$C$105,非R武将!BM$6:BM$105,天数对应非R武将!$BZ80)</f>
        <v>0</v>
      </c>
      <c r="BN80" s="15">
        <f>求节点(非R武将!$C$6:$C$105,非R武将!BN$6:BN$105,天数对应非R武将!$BZ80)</f>
        <v>0</v>
      </c>
      <c r="BO80" s="15">
        <f>求节点(非R武将!$C$6:$C$105,非R武将!BO$6:BO$105,天数对应非R武将!$BZ80)</f>
        <v>2</v>
      </c>
      <c r="BP80" s="15">
        <f>求节点(非R武将!$C$6:$C$105,非R武将!BP$6:BP$105,天数对应非R武将!$BZ80)</f>
        <v>2</v>
      </c>
      <c r="BQ80" s="15">
        <f>求节点(非R武将!$C$6:$C$105,非R武将!BQ$6:BQ$105,天数对应非R武将!$BZ80)</f>
        <v>2</v>
      </c>
      <c r="BR80" s="15">
        <f>求节点(非R武将!$C$6:$C$105,非R武将!BR$6:BR$105,天数对应非R武将!$BZ80)</f>
        <v>0</v>
      </c>
      <c r="BS80" s="15">
        <f>求节点(非R武将!$C$6:$C$105,非R武将!BS$6:BS$105,天数对应非R武将!$BZ80)</f>
        <v>0</v>
      </c>
      <c r="BT80" s="15">
        <f>求节点(非R武将!$C$6:$C$105,非R武将!BT$6:BT$105,天数对应非R武将!$BZ80)</f>
        <v>4</v>
      </c>
      <c r="BU80" s="15">
        <f>求节点(非R武将!$C$6:$C$105,非R武将!BU$6:BU$105,天数对应非R武将!$BZ80)</f>
        <v>30</v>
      </c>
      <c r="BV80" s="15">
        <f>求节点(非R武将!$C$6:$C$105,非R武将!BV$6:BV$105,天数对应非R武将!$BZ80)</f>
        <v>80</v>
      </c>
      <c r="BY80" s="15">
        <v>75</v>
      </c>
      <c r="BZ80" s="15">
        <v>62.470630686057078</v>
      </c>
      <c r="CA80" s="15">
        <v>65.056612344198754</v>
      </c>
      <c r="CB80" s="15">
        <v>68.557737876799237</v>
      </c>
      <c r="CC80" s="15">
        <v>74.232826550485242</v>
      </c>
      <c r="CD80" s="15">
        <v>83.706408405653789</v>
      </c>
    </row>
    <row r="81" spans="3:82" x14ac:dyDescent="0.15">
      <c r="C81" s="15">
        <v>76</v>
      </c>
      <c r="E81" s="15">
        <f>求节点(非R武将!$C$6:$C$105,非R武将!E$6:E$105,天数对应非R武将!$BZ81)</f>
        <v>0</v>
      </c>
      <c r="F81" s="15">
        <f>求节点(非R武将!$C$6:$C$105,非R武将!F$6:F$105,天数对应非R武将!$BZ81)</f>
        <v>0</v>
      </c>
      <c r="G81" s="15">
        <f>求节点(非R武将!$C$6:$C$105,非R武将!G$6:G$105,天数对应非R武将!$BZ81)</f>
        <v>0</v>
      </c>
      <c r="H81" s="15">
        <f>求节点(非R武将!$C$6:$C$105,非R武将!H$6:H$105,天数对应非R武将!$BZ81)</f>
        <v>3.4182065058934463</v>
      </c>
      <c r="I81" s="15">
        <f>求节点(非R武将!$C$6:$C$105,非R武将!I$6:I$105,天数对应非R武将!$BZ81)</f>
        <v>2.5817934941065537</v>
      </c>
      <c r="J81" s="15">
        <f>求节点(非R武将!$C$6:$C$105,非R武将!J$6:J$105,天数对应非R武将!$BZ81)</f>
        <v>0</v>
      </c>
      <c r="K81" s="15">
        <f>求节点(非R武将!$C$6:$C$105,非R武将!K$6:K$105,天数对应非R武将!$BZ81)</f>
        <v>0</v>
      </c>
      <c r="L81" s="15">
        <f>求节点(非R武将!$C$6:$C$105,非R武将!L$6:L$105,天数对应非R武将!$BZ81)</f>
        <v>0</v>
      </c>
      <c r="M81" s="15">
        <f>求节点(非R武将!$C$6:$C$105,非R武将!M$6:M$105,天数对应非R武将!$BZ81)</f>
        <v>3.5265594837558751</v>
      </c>
      <c r="N81" s="15">
        <f>求节点(非R武将!$C$6:$C$105,非R武将!N$6:N$105,天数对应非R武将!$BZ81)</f>
        <v>1.4633504870902714</v>
      </c>
      <c r="O81" s="15">
        <f>求节点(非R武将!$C$6:$C$105,非R武将!O$6:O$105,天数对应非R武将!$BZ81)</f>
        <v>0</v>
      </c>
      <c r="P81" s="15">
        <f>求节点(非R武将!$C$6:$C$105,非R武将!P$6:P$105,天数对应非R武将!$BZ81)</f>
        <v>6</v>
      </c>
      <c r="Q81" s="15">
        <f>求节点(非R武将!$C$6:$C$105,非R武将!Q$6:Q$105,天数对应非R武将!$BZ81)</f>
        <v>10</v>
      </c>
      <c r="R81" s="15">
        <f>求节点(非R武将!$C$6:$C$105,非R武将!R$6:R$105,天数对应非R武将!$BZ81)</f>
        <v>43</v>
      </c>
      <c r="S81" s="15">
        <f>求节点(非R武将!$C$6:$C$105,非R武将!S$6:S$105,天数对应非R武将!$BZ81)</f>
        <v>58</v>
      </c>
      <c r="T81" s="15">
        <f>求节点(非R武将!$C$6:$C$105,非R武将!T$6:T$105,天数对应非R武将!$BZ81)</f>
        <v>0</v>
      </c>
      <c r="U81" s="15">
        <f>求节点(非R武将!$C$6:$C$105,非R武将!U$6:U$105,天数对应非R武将!$BZ81)</f>
        <v>0</v>
      </c>
      <c r="V81" s="15">
        <f>求节点(非R武将!$C$6:$C$105,非R武将!V$6:V$105,天数对应非R武将!$BZ81)</f>
        <v>2.5064059415785831</v>
      </c>
      <c r="W81" s="15">
        <f>求节点(非R武将!$C$6:$C$105,非R武将!W$6:W$105,天数对应非R武将!$BZ81)</f>
        <v>2.5064059415785831</v>
      </c>
      <c r="X81" s="15">
        <f>求节点(非R武将!$C$6:$C$105,非R武将!X$6:X$105,天数对应非R武将!$BZ81)</f>
        <v>2.5064059415785831</v>
      </c>
      <c r="Y81" s="15">
        <f>求节点(非R武将!$C$6:$C$105,非R武将!Y$6:Y$105,天数对应非R武将!$BZ81)</f>
        <v>0</v>
      </c>
      <c r="Z81" s="15">
        <f>求节点(非R武将!$C$6:$C$105,非R武将!Z$6:Z$105,天数对应非R武将!$BZ81)</f>
        <v>0</v>
      </c>
      <c r="AA81" s="15">
        <f>求节点(非R武将!$C$6:$C$105,非R武将!AA$6:AA$105,天数对应非R武将!$BZ81)</f>
        <v>60</v>
      </c>
      <c r="AB81" s="15">
        <f>求节点(非R武将!$C$6:$C$105,非R武将!AB$6:AB$105,天数对应非R武将!$BZ81)</f>
        <v>80</v>
      </c>
      <c r="AC81" s="15">
        <f>求节点(非R武将!$C$6:$C$105,非R武将!AC$6:AC$105,天数对应非R武将!$BZ81)</f>
        <v>80</v>
      </c>
      <c r="AD81" s="15">
        <f>求节点(非R武将!$C$6:$C$105,非R武将!AD$6:AD$105,天数对应非R武将!$BZ81)</f>
        <v>0</v>
      </c>
      <c r="AE81" s="15">
        <f>求节点(非R武将!$C$6:$C$105,非R武将!AE$6:AE$105,天数对应非R武将!$BZ81)</f>
        <v>0</v>
      </c>
      <c r="AF81" s="15">
        <f>求节点(非R武将!$C$6:$C$105,非R武将!AF$6:AF$105,天数对应非R武将!$BZ81)</f>
        <v>0</v>
      </c>
      <c r="AG81" s="15">
        <f>求节点(非R武将!$C$6:$C$105,非R武将!AG$6:AG$105,天数对应非R武将!$BZ81)</f>
        <v>2</v>
      </c>
      <c r="AH81" s="15">
        <f>求节点(非R武将!$C$6:$C$105,非R武将!AH$6:AH$105,天数对应非R武将!$BZ81)</f>
        <v>2</v>
      </c>
      <c r="AI81" s="15">
        <f>求节点(非R武将!$C$6:$C$105,非R武将!AI$6:AI$105,天数对应非R武将!$BZ81)</f>
        <v>0</v>
      </c>
      <c r="AJ81" s="15">
        <f>求节点(非R武将!$C$6:$C$105,非R武将!AJ$6:AJ$105,天数对应非R武将!$BZ81)</f>
        <v>0</v>
      </c>
      <c r="AK81" s="15">
        <f>求节点(非R武将!$C$6:$C$105,非R武将!AK$6:AK$105,天数对应非R武将!$BZ81)</f>
        <v>0</v>
      </c>
      <c r="AL81" s="15">
        <f>求节点(非R武将!$C$6:$C$105,非R武将!AL$6:AL$105,天数对应非R武将!$BZ81)</f>
        <v>30</v>
      </c>
      <c r="AM81" s="15">
        <f>求节点(非R武将!$C$6:$C$105,非R武将!AM$6:AM$105,天数对应非R武将!$BZ81)</f>
        <v>80</v>
      </c>
      <c r="AN81" s="15">
        <f>求节点(非R武将!$C$6:$C$105,非R武将!AN$6:AN$105,天数对应非R武将!$BZ81)</f>
        <v>0</v>
      </c>
      <c r="AO81" s="15">
        <f>求节点(非R武将!$C$6:$C$105,非R武将!AO$6:AO$105,天数对应非R武将!$BZ81)</f>
        <v>5.4182065058934459</v>
      </c>
      <c r="AP81" s="15">
        <f>求节点(非R武将!$C$6:$C$105,非R武将!AP$6:AP$105,天数对应非R武将!$BZ81)</f>
        <v>13</v>
      </c>
      <c r="AQ81" s="15">
        <f>求节点(非R武将!$C$6:$C$105,非R武将!AQ$6:AQ$105,天数对应非R武将!$BZ81)</f>
        <v>2.1635869882131078</v>
      </c>
      <c r="AR81" s="15">
        <f>求节点(非R武将!$C$6:$C$105,非R武将!AR$6:AR$105,天数对应非R武将!$BZ81)</f>
        <v>0</v>
      </c>
      <c r="AS81" s="15">
        <f>求节点(非R武将!$C$6:$C$105,非R武将!AS$6:AS$105,天数对应非R武将!$BZ81)</f>
        <v>0</v>
      </c>
      <c r="AT81" s="15">
        <f>求节点(非R武将!$C$6:$C$105,非R武将!AT$6:AT$105,天数对应非R武将!$BZ81)</f>
        <v>3</v>
      </c>
      <c r="AU81" s="15">
        <f>求节点(非R武将!$C$6:$C$105,非R武将!AU$6:AU$105,天数对应非R武将!$BZ81)</f>
        <v>6</v>
      </c>
      <c r="AV81" s="15">
        <f>求节点(非R武将!$C$6:$C$105,非R武将!AV$6:AV$105,天数对应非R武将!$BZ81)</f>
        <v>3.5265594837558751</v>
      </c>
      <c r="AW81" s="15">
        <f>求节点(非R武将!$C$6:$C$105,非R武将!AW$6:AW$105,天数对应非R武将!$BZ81)</f>
        <v>1.4633504870902714</v>
      </c>
      <c r="AX81" s="15">
        <f>求节点(非R武将!$C$6:$C$105,非R武将!AX$6:AX$105,天数对应非R武将!$BZ81)</f>
        <v>0</v>
      </c>
      <c r="AY81" s="15">
        <f>求节点(非R武将!$C$6:$C$105,非R武将!AY$6:AY$105,天数对应非R武将!$BZ81)</f>
        <v>15</v>
      </c>
      <c r="AZ81" s="15">
        <f>求节点(非R武将!$C$6:$C$105,非R武将!AZ$6:AZ$105,天数对应非R武将!$BZ81)</f>
        <v>40</v>
      </c>
      <c r="BA81" s="15">
        <f>求节点(非R武将!$C$6:$C$105,非R武将!BA$6:BA$105,天数对应非R武将!$BZ81)</f>
        <v>43</v>
      </c>
      <c r="BB81" s="15">
        <f>求节点(非R武将!$C$6:$C$105,非R武将!BB$6:BB$105,天数对应非R武将!$BZ81)</f>
        <v>58</v>
      </c>
      <c r="BC81" s="15">
        <f>求节点(非R武将!$C$6:$C$105,非R武将!BC$6:BC$105,天数对应非R武将!$BZ81)</f>
        <v>0</v>
      </c>
      <c r="BD81" s="15">
        <f>求节点(非R武将!$C$6:$C$105,非R武将!BD$6:BD$105,天数对应非R武将!$BZ81)</f>
        <v>2.5064059415785831</v>
      </c>
      <c r="BE81" s="15">
        <f>求节点(非R武将!$C$6:$C$105,非R武将!BE$6:BE$105,天数对应非R武将!$BZ81)</f>
        <v>2.5064059415785831</v>
      </c>
      <c r="BF81" s="15">
        <f>求节点(非R武将!$C$6:$C$105,非R武将!BF$6:BF$105,天数对应非R武将!$BZ81)</f>
        <v>2.5064059415785831</v>
      </c>
      <c r="BG81" s="15">
        <f>求节点(非R武将!$C$6:$C$105,非R武将!BG$6:BG$105,天数对应非R武将!$BZ81)</f>
        <v>2.5064059415785831</v>
      </c>
      <c r="BH81" s="15">
        <f>求节点(非R武将!$C$6:$C$105,非R武将!BH$6:BH$105,天数对应非R武将!$BZ81)</f>
        <v>10</v>
      </c>
      <c r="BI81" s="15">
        <f>求节点(非R武将!$C$6:$C$105,非R武将!BI$6:BI$105,天数对应非R武将!$BZ81)</f>
        <v>10</v>
      </c>
      <c r="BJ81" s="15">
        <f>求节点(非R武将!$C$6:$C$105,非R武将!BJ$6:BJ$105,天数对应非R武将!$BZ81)</f>
        <v>60</v>
      </c>
      <c r="BK81" s="15">
        <f>求节点(非R武将!$C$6:$C$105,非R武将!BK$6:BK$105,天数对应非R武将!$BZ81)</f>
        <v>62.660148539464579</v>
      </c>
      <c r="BL81" s="15">
        <f>求节点(非R武将!$C$6:$C$105,非R武将!BL$6:BL$105,天数对应非R武将!$BZ81)</f>
        <v>62.660148539464579</v>
      </c>
      <c r="BM81" s="15">
        <f>求节点(非R武将!$C$6:$C$105,非R武将!BM$6:BM$105,天数对应非R武将!$BZ81)</f>
        <v>0</v>
      </c>
      <c r="BN81" s="15">
        <f>求节点(非R武将!$C$6:$C$105,非R武将!BN$6:BN$105,天数对应非R武将!$BZ81)</f>
        <v>0</v>
      </c>
      <c r="BO81" s="15">
        <f>求节点(非R武将!$C$6:$C$105,非R武将!BO$6:BO$105,天数对应非R武将!$BZ81)</f>
        <v>2</v>
      </c>
      <c r="BP81" s="15">
        <f>求节点(非R武将!$C$6:$C$105,非R武将!BP$6:BP$105,天数对应非R武将!$BZ81)</f>
        <v>2</v>
      </c>
      <c r="BQ81" s="15">
        <f>求节点(非R武将!$C$6:$C$105,非R武将!BQ$6:BQ$105,天数对应非R武将!$BZ81)</f>
        <v>2</v>
      </c>
      <c r="BR81" s="15">
        <f>求节点(非R武将!$C$6:$C$105,非R武将!BR$6:BR$105,天数对应非R武将!$BZ81)</f>
        <v>0</v>
      </c>
      <c r="BS81" s="15">
        <f>求节点(非R武将!$C$6:$C$105,非R武将!BS$6:BS$105,天数对应非R武将!$BZ81)</f>
        <v>0</v>
      </c>
      <c r="BT81" s="15">
        <f>求节点(非R武将!$C$6:$C$105,非R武将!BT$6:BT$105,天数对应非R武将!$BZ81)</f>
        <v>4</v>
      </c>
      <c r="BU81" s="15">
        <f>求节点(非R武将!$C$6:$C$105,非R武将!BU$6:BU$105,天数对应非R武将!$BZ81)</f>
        <v>30</v>
      </c>
      <c r="BV81" s="15">
        <f>求节点(非R武将!$C$6:$C$105,非R武将!BV$6:BV$105,天数对应非R武将!$BZ81)</f>
        <v>80</v>
      </c>
      <c r="BY81" s="15">
        <v>76</v>
      </c>
      <c r="BZ81" s="15">
        <v>62.660148539464579</v>
      </c>
      <c r="CA81" s="15">
        <v>65.242725700305286</v>
      </c>
      <c r="CB81" s="15">
        <v>68.727446114051787</v>
      </c>
      <c r="CC81" s="15">
        <v>74.607372521844354</v>
      </c>
      <c r="CD81" s="15">
        <v>83.908572541160709</v>
      </c>
    </row>
    <row r="82" spans="3:82" x14ac:dyDescent="0.15">
      <c r="C82" s="15">
        <v>77</v>
      </c>
      <c r="E82" s="15">
        <f>求节点(非R武将!$C$6:$C$105,非R武将!E$6:E$105,天数对应非R武将!$BZ82)</f>
        <v>0</v>
      </c>
      <c r="F82" s="15">
        <f>求节点(非R武将!$C$6:$C$105,非R武将!F$6:F$105,天数对应非R武将!$BZ82)</f>
        <v>0</v>
      </c>
      <c r="G82" s="15">
        <f>求节点(非R武将!$C$6:$C$105,非R武将!G$6:G$105,天数对应非R武将!$BZ82)</f>
        <v>0</v>
      </c>
      <c r="H82" s="15">
        <f>求节点(非R武将!$C$6:$C$105,非R武将!H$6:H$105,天数对应非R武将!$BZ82)</f>
        <v>3.3853921267810638</v>
      </c>
      <c r="I82" s="15">
        <f>求节点(非R武将!$C$6:$C$105,非R武将!I$6:I$105,天数对应非R武将!$BZ82)</f>
        <v>2.6146078732189362</v>
      </c>
      <c r="J82" s="15">
        <f>求节点(非R武将!$C$6:$C$105,非R武将!J$6:J$105,天数对应非R武将!$BZ82)</f>
        <v>0</v>
      </c>
      <c r="K82" s="15">
        <f>求节点(非R武将!$C$6:$C$105,非R武将!K$6:K$105,天数对应非R武将!$BZ82)</f>
        <v>0</v>
      </c>
      <c r="L82" s="15">
        <f>求节点(非R武将!$C$6:$C$105,非R武将!L$6:L$105,天数对应非R武将!$BZ82)</f>
        <v>0</v>
      </c>
      <c r="M82" s="15">
        <f>求节点(非R武将!$C$6:$C$105,非R武将!M$6:M$105,天数对应非R武将!$BZ82)</f>
        <v>3.53836502898189</v>
      </c>
      <c r="N82" s="15">
        <f>求节点(非R武将!$C$6:$C$105,非R武将!N$6:N$105,天数对应非R武将!$BZ82)</f>
        <v>1.517227818245384</v>
      </c>
      <c r="O82" s="15">
        <f>求节点(非R武将!$C$6:$C$105,非R武将!O$6:O$105,天数对应非R武将!$BZ82)</f>
        <v>0</v>
      </c>
      <c r="P82" s="15">
        <f>求节点(非R武将!$C$6:$C$105,非R武将!P$6:P$105,天数对应非R武将!$BZ82)</f>
        <v>6</v>
      </c>
      <c r="Q82" s="15">
        <f>求节点(非R武将!$C$6:$C$105,非R武将!Q$6:Q$105,天数对应非R武将!$BZ82)</f>
        <v>10</v>
      </c>
      <c r="R82" s="15">
        <f>求节点(非R武将!$C$6:$C$105,非R武将!R$6:R$105,天数对应非R武将!$BZ82)</f>
        <v>43</v>
      </c>
      <c r="S82" s="15">
        <f>求节点(非R武将!$C$6:$C$105,非R武将!S$6:S$105,天数对应非R武将!$BZ82)</f>
        <v>58</v>
      </c>
      <c r="T82" s="15">
        <f>求节点(非R武将!$C$6:$C$105,非R武将!T$6:T$105,天数对应非R武将!$BZ82)</f>
        <v>0</v>
      </c>
      <c r="U82" s="15">
        <f>求节点(非R武将!$C$6:$C$105,非R武将!U$6:U$105,天数对应非R武将!$BZ82)</f>
        <v>0</v>
      </c>
      <c r="V82" s="15">
        <f>求节点(非R武将!$C$6:$C$105,非R武将!V$6:V$105,天数对应非R武将!$BZ82)</f>
        <v>2.5139866557148833</v>
      </c>
      <c r="W82" s="15">
        <f>求节点(非R武将!$C$6:$C$105,非R武将!W$6:W$105,天数对应非R武将!$BZ82)</f>
        <v>2.5139866557148833</v>
      </c>
      <c r="X82" s="15">
        <f>求节点(非R武将!$C$6:$C$105,非R武将!X$6:X$105,天数对应非R武将!$BZ82)</f>
        <v>2.5139866557148833</v>
      </c>
      <c r="Y82" s="15">
        <f>求节点(非R武将!$C$6:$C$105,非R武将!Y$6:Y$105,天数对应非R武将!$BZ82)</f>
        <v>0</v>
      </c>
      <c r="Z82" s="15">
        <f>求节点(非R武将!$C$6:$C$105,非R武将!Z$6:Z$105,天数对应非R武将!$BZ82)</f>
        <v>0</v>
      </c>
      <c r="AA82" s="15">
        <f>求节点(非R武将!$C$6:$C$105,非R武将!AA$6:AA$105,天数对应非R武将!$BZ82)</f>
        <v>60</v>
      </c>
      <c r="AB82" s="15">
        <f>求节点(非R武将!$C$6:$C$105,非R武将!AB$6:AB$105,天数对应非R武将!$BZ82)</f>
        <v>80</v>
      </c>
      <c r="AC82" s="15">
        <f>求节点(非R武将!$C$6:$C$105,非R武将!AC$6:AC$105,天数对应非R武将!$BZ82)</f>
        <v>80</v>
      </c>
      <c r="AD82" s="15">
        <f>求节点(非R武将!$C$6:$C$105,非R武将!AD$6:AD$105,天数对应非R武将!$BZ82)</f>
        <v>0</v>
      </c>
      <c r="AE82" s="15">
        <f>求节点(非R武将!$C$6:$C$105,非R武将!AE$6:AE$105,天数对应非R武将!$BZ82)</f>
        <v>0</v>
      </c>
      <c r="AF82" s="15">
        <f>求节点(非R武将!$C$6:$C$105,非R武将!AF$6:AF$105,天数对应非R武将!$BZ82)</f>
        <v>0</v>
      </c>
      <c r="AG82" s="15">
        <f>求节点(非R武将!$C$6:$C$105,非R武将!AG$6:AG$105,天数对应非R武将!$BZ82)</f>
        <v>2</v>
      </c>
      <c r="AH82" s="15">
        <f>求节点(非R武将!$C$6:$C$105,非R武将!AH$6:AH$105,天数对应非R武将!$BZ82)</f>
        <v>2</v>
      </c>
      <c r="AI82" s="15">
        <f>求节点(非R武将!$C$6:$C$105,非R武将!AI$6:AI$105,天数对应非R武将!$BZ82)</f>
        <v>0</v>
      </c>
      <c r="AJ82" s="15">
        <f>求节点(非R武将!$C$6:$C$105,非R武将!AJ$6:AJ$105,天数对应非R武将!$BZ82)</f>
        <v>0</v>
      </c>
      <c r="AK82" s="15">
        <f>求节点(非R武将!$C$6:$C$105,非R武将!AK$6:AK$105,天数对应非R武将!$BZ82)</f>
        <v>0</v>
      </c>
      <c r="AL82" s="15">
        <f>求节点(非R武将!$C$6:$C$105,非R武将!AL$6:AL$105,天数对应非R武将!$BZ82)</f>
        <v>30</v>
      </c>
      <c r="AM82" s="15">
        <f>求节点(非R武将!$C$6:$C$105,非R武将!AM$6:AM$105,天数对应非R武将!$BZ82)</f>
        <v>80</v>
      </c>
      <c r="AN82" s="15">
        <f>求节点(非R武将!$C$6:$C$105,非R武将!AN$6:AN$105,天数对应非R武将!$BZ82)</f>
        <v>0</v>
      </c>
      <c r="AO82" s="15">
        <f>求节点(非R武将!$C$6:$C$105,非R武将!AO$6:AO$105,天数对应非R武将!$BZ82)</f>
        <v>5.3853921267810634</v>
      </c>
      <c r="AP82" s="15">
        <f>求节点(非R武将!$C$6:$C$105,非R武将!AP$6:AP$105,天数对应非R武将!$BZ82)</f>
        <v>13</v>
      </c>
      <c r="AQ82" s="15">
        <f>求节点(非R武将!$C$6:$C$105,非R武将!AQ$6:AQ$105,天数对应非R武将!$BZ82)</f>
        <v>2.2292157464378728</v>
      </c>
      <c r="AR82" s="15">
        <f>求节点(非R武将!$C$6:$C$105,非R武将!AR$6:AR$105,天数对应非R武将!$BZ82)</f>
        <v>0</v>
      </c>
      <c r="AS82" s="15">
        <f>求节点(非R武将!$C$6:$C$105,非R武将!AS$6:AS$105,天数对应非R武将!$BZ82)</f>
        <v>0</v>
      </c>
      <c r="AT82" s="15">
        <f>求节点(非R武将!$C$6:$C$105,非R武将!AT$6:AT$105,天数对应非R武将!$BZ82)</f>
        <v>3</v>
      </c>
      <c r="AU82" s="15">
        <f>求节点(非R武将!$C$6:$C$105,非R武将!AU$6:AU$105,天数对应非R武将!$BZ82)</f>
        <v>6</v>
      </c>
      <c r="AV82" s="15">
        <f>求节点(非R武将!$C$6:$C$105,非R武将!AV$6:AV$105,天数对应非R武将!$BZ82)</f>
        <v>3.53836502898189</v>
      </c>
      <c r="AW82" s="15">
        <f>求节点(非R武将!$C$6:$C$105,非R武将!AW$6:AW$105,天数对应非R武将!$BZ82)</f>
        <v>1.517227818245384</v>
      </c>
      <c r="AX82" s="15">
        <f>求节点(非R武将!$C$6:$C$105,非R武将!AX$6:AX$105,天数对应非R武将!$BZ82)</f>
        <v>0</v>
      </c>
      <c r="AY82" s="15">
        <f>求节点(非R武将!$C$6:$C$105,非R武将!AY$6:AY$105,天数对应非R武将!$BZ82)</f>
        <v>15</v>
      </c>
      <c r="AZ82" s="15">
        <f>求节点(非R武将!$C$6:$C$105,非R武将!AZ$6:AZ$105,天数对应非R武将!$BZ82)</f>
        <v>40</v>
      </c>
      <c r="BA82" s="15">
        <f>求节点(非R武将!$C$6:$C$105,非R武将!BA$6:BA$105,天数对应非R武将!$BZ82)</f>
        <v>43</v>
      </c>
      <c r="BB82" s="15">
        <f>求节点(非R武将!$C$6:$C$105,非R武将!BB$6:BB$105,天数对应非R武将!$BZ82)</f>
        <v>58</v>
      </c>
      <c r="BC82" s="15">
        <f>求节点(非R武将!$C$6:$C$105,非R武将!BC$6:BC$105,天数对应非R武将!$BZ82)</f>
        <v>0</v>
      </c>
      <c r="BD82" s="15">
        <f>求节点(非R武将!$C$6:$C$105,非R武将!BD$6:BD$105,天数对应非R武将!$BZ82)</f>
        <v>2.5139866557148833</v>
      </c>
      <c r="BE82" s="15">
        <f>求节点(非R武将!$C$6:$C$105,非R武将!BE$6:BE$105,天数对应非R武将!$BZ82)</f>
        <v>2.5139866557148833</v>
      </c>
      <c r="BF82" s="15">
        <f>求节点(非R武将!$C$6:$C$105,非R武将!BF$6:BF$105,天数对应非R武将!$BZ82)</f>
        <v>2.5139866557148833</v>
      </c>
      <c r="BG82" s="15">
        <f>求节点(非R武将!$C$6:$C$105,非R武将!BG$6:BG$105,天数对应非R武将!$BZ82)</f>
        <v>2.5139866557148833</v>
      </c>
      <c r="BH82" s="15">
        <f>求节点(非R武将!$C$6:$C$105,非R武将!BH$6:BH$105,天数对应非R武将!$BZ82)</f>
        <v>10</v>
      </c>
      <c r="BI82" s="15">
        <f>求节点(非R武将!$C$6:$C$105,非R武将!BI$6:BI$105,天数对应非R武将!$BZ82)</f>
        <v>10</v>
      </c>
      <c r="BJ82" s="15">
        <f>求节点(非R武将!$C$6:$C$105,非R武将!BJ$6:BJ$105,天数对应非R武将!$BZ82)</f>
        <v>60</v>
      </c>
      <c r="BK82" s="15">
        <f>求节点(非R武将!$C$6:$C$105,非R武将!BK$6:BK$105,天数对应非R武将!$BZ82)</f>
        <v>62.849666392872081</v>
      </c>
      <c r="BL82" s="15">
        <f>求节点(非R武将!$C$6:$C$105,非R武将!BL$6:BL$105,天数对应非R武将!$BZ82)</f>
        <v>62.849666392872081</v>
      </c>
      <c r="BM82" s="15">
        <f>求节点(非R武将!$C$6:$C$105,非R武将!BM$6:BM$105,天数对应非R武将!$BZ82)</f>
        <v>0</v>
      </c>
      <c r="BN82" s="15">
        <f>求节点(非R武将!$C$6:$C$105,非R武将!BN$6:BN$105,天数对应非R武将!$BZ82)</f>
        <v>0</v>
      </c>
      <c r="BO82" s="15">
        <f>求节点(非R武将!$C$6:$C$105,非R武将!BO$6:BO$105,天数对应非R武将!$BZ82)</f>
        <v>2</v>
      </c>
      <c r="BP82" s="15">
        <f>求节点(非R武将!$C$6:$C$105,非R武将!BP$6:BP$105,天数对应非R武将!$BZ82)</f>
        <v>2</v>
      </c>
      <c r="BQ82" s="15">
        <f>求节点(非R武将!$C$6:$C$105,非R武将!BQ$6:BQ$105,天数对应非R武将!$BZ82)</f>
        <v>2</v>
      </c>
      <c r="BR82" s="15">
        <f>求节点(非R武将!$C$6:$C$105,非R武将!BR$6:BR$105,天数对应非R武将!$BZ82)</f>
        <v>0</v>
      </c>
      <c r="BS82" s="15">
        <f>求节点(非R武将!$C$6:$C$105,非R武将!BS$6:BS$105,天数对应非R武将!$BZ82)</f>
        <v>0</v>
      </c>
      <c r="BT82" s="15">
        <f>求节点(非R武将!$C$6:$C$105,非R武将!BT$6:BT$105,天数对应非R武将!$BZ82)</f>
        <v>4</v>
      </c>
      <c r="BU82" s="15">
        <f>求节点(非R武将!$C$6:$C$105,非R武将!BU$6:BU$105,天数对应非R武将!$BZ82)</f>
        <v>30</v>
      </c>
      <c r="BV82" s="15">
        <f>求节点(非R武将!$C$6:$C$105,非R武将!BV$6:BV$105,天数对应非R武将!$BZ82)</f>
        <v>80</v>
      </c>
      <c r="BY82" s="15">
        <v>77</v>
      </c>
      <c r="BZ82" s="15">
        <v>62.849666392872081</v>
      </c>
      <c r="CA82" s="15">
        <v>65.428839056411832</v>
      </c>
      <c r="CB82" s="15">
        <v>68.897154351304337</v>
      </c>
      <c r="CC82" s="15">
        <v>74.98191849320348</v>
      </c>
      <c r="CD82" s="15">
        <v>84.077629847305673</v>
      </c>
    </row>
    <row r="83" spans="3:82" x14ac:dyDescent="0.15">
      <c r="C83" s="15">
        <v>78</v>
      </c>
      <c r="E83" s="15">
        <f>求节点(非R武将!$C$6:$C$105,非R武将!E$6:E$105,天数对应非R武将!$BZ83)</f>
        <v>0</v>
      </c>
      <c r="F83" s="15">
        <f>求节点(非R武将!$C$6:$C$105,非R武将!F$6:F$105,天数对应非R武将!$BZ83)</f>
        <v>0</v>
      </c>
      <c r="G83" s="15">
        <f>求节点(非R武将!$C$6:$C$105,非R武将!G$6:G$105,天数对应非R武将!$BZ83)</f>
        <v>0</v>
      </c>
      <c r="H83" s="15">
        <f>求节点(非R武将!$C$6:$C$105,非R武将!H$6:H$105,天数对应非R武将!$BZ83)</f>
        <v>3.3530320934068794</v>
      </c>
      <c r="I83" s="15">
        <f>求节点(非R武将!$C$6:$C$105,非R武将!I$6:I$105,天数对应非R武将!$BZ83)</f>
        <v>2.6469679065931206</v>
      </c>
      <c r="J83" s="15">
        <f>求节点(非R武将!$C$6:$C$105,非R武将!J$6:J$105,天数对应非R武将!$BZ83)</f>
        <v>0</v>
      </c>
      <c r="K83" s="15">
        <f>求节点(非R武将!$C$6:$C$105,非R武将!K$6:K$105,天数对应非R武将!$BZ83)</f>
        <v>0</v>
      </c>
      <c r="L83" s="15">
        <f>求节点(非R武将!$C$6:$C$105,非R武将!L$6:L$105,天数对应非R武将!$BZ83)</f>
        <v>0</v>
      </c>
      <c r="M83" s="15">
        <f>求节点(非R武将!$C$6:$C$105,非R武将!M$6:M$105,天数对应非R武将!$BZ83)</f>
        <v>3.5500071154040009</v>
      </c>
      <c r="N83" s="15">
        <f>求节点(非R武将!$C$6:$C$105,非R武将!N$6:N$105,天数对应非R武将!$BZ83)</f>
        <v>1.5703591674115651</v>
      </c>
      <c r="O83" s="15">
        <f>求节点(非R武将!$C$6:$C$105,非R武将!O$6:O$105,天数对应非R武将!$BZ83)</f>
        <v>0</v>
      </c>
      <c r="P83" s="15">
        <f>求节点(非R武将!$C$6:$C$105,非R武将!P$6:P$105,天数对应非R武将!$BZ83)</f>
        <v>6</v>
      </c>
      <c r="Q83" s="15">
        <f>求节点(非R武将!$C$6:$C$105,非R武将!Q$6:Q$105,天数对应非R武将!$BZ83)</f>
        <v>10</v>
      </c>
      <c r="R83" s="15">
        <f>求节点(非R武将!$C$6:$C$105,非R武将!R$6:R$105,天数对应非R武将!$BZ83)</f>
        <v>43</v>
      </c>
      <c r="S83" s="15">
        <f>求节点(非R武将!$C$6:$C$105,非R武将!S$6:S$105,天数对应非R武将!$BZ83)</f>
        <v>58</v>
      </c>
      <c r="T83" s="15">
        <f>求节点(非R武将!$C$6:$C$105,非R武将!T$6:T$105,天数对应非R武将!$BZ83)</f>
        <v>0</v>
      </c>
      <c r="U83" s="15">
        <f>求节点(非R武将!$C$6:$C$105,非R武将!U$6:U$105,天数对应非R武将!$BZ83)</f>
        <v>0</v>
      </c>
      <c r="V83" s="15">
        <f>求节点(非R武将!$C$6:$C$105,非R武将!V$6:V$105,天数对应非R武将!$BZ83)</f>
        <v>2.5214624077810943</v>
      </c>
      <c r="W83" s="15">
        <f>求节点(非R武将!$C$6:$C$105,非R武将!W$6:W$105,天数对应非R武将!$BZ83)</f>
        <v>2.5214624077810943</v>
      </c>
      <c r="X83" s="15">
        <f>求节点(非R武将!$C$6:$C$105,非R武将!X$6:X$105,天数对应非R武将!$BZ83)</f>
        <v>2.5214624077810943</v>
      </c>
      <c r="Y83" s="15">
        <f>求节点(非R武将!$C$6:$C$105,非R武将!Y$6:Y$105,天数对应非R武将!$BZ83)</f>
        <v>0</v>
      </c>
      <c r="Z83" s="15">
        <f>求节点(非R武将!$C$6:$C$105,非R武将!Z$6:Z$105,天数对应非R武将!$BZ83)</f>
        <v>0</v>
      </c>
      <c r="AA83" s="15">
        <f>求节点(非R武将!$C$6:$C$105,非R武将!AA$6:AA$105,天数对应非R武将!$BZ83)</f>
        <v>60</v>
      </c>
      <c r="AB83" s="15">
        <f>求节点(非R武将!$C$6:$C$105,非R武将!AB$6:AB$105,天数对应非R武将!$BZ83)</f>
        <v>80</v>
      </c>
      <c r="AC83" s="15">
        <f>求节点(非R武将!$C$6:$C$105,非R武将!AC$6:AC$105,天数对应非R武将!$BZ83)</f>
        <v>80</v>
      </c>
      <c r="AD83" s="15">
        <f>求节点(非R武将!$C$6:$C$105,非R武将!AD$6:AD$105,天数对应非R武将!$BZ83)</f>
        <v>0</v>
      </c>
      <c r="AE83" s="15">
        <f>求节点(非R武将!$C$6:$C$105,非R武将!AE$6:AE$105,天数对应非R武将!$BZ83)</f>
        <v>0</v>
      </c>
      <c r="AF83" s="15">
        <f>求节点(非R武将!$C$6:$C$105,非R武将!AF$6:AF$105,天数对应非R武将!$BZ83)</f>
        <v>0</v>
      </c>
      <c r="AG83" s="15">
        <f>求节点(非R武将!$C$6:$C$105,非R武将!AG$6:AG$105,天数对应非R武将!$BZ83)</f>
        <v>2</v>
      </c>
      <c r="AH83" s="15">
        <f>求节点(非R武将!$C$6:$C$105,非R武将!AH$6:AH$105,天数对应非R武将!$BZ83)</f>
        <v>2</v>
      </c>
      <c r="AI83" s="15">
        <f>求节点(非R武将!$C$6:$C$105,非R武将!AI$6:AI$105,天数对应非R武将!$BZ83)</f>
        <v>0</v>
      </c>
      <c r="AJ83" s="15">
        <f>求节点(非R武将!$C$6:$C$105,非R武将!AJ$6:AJ$105,天数对应非R武将!$BZ83)</f>
        <v>0</v>
      </c>
      <c r="AK83" s="15">
        <f>求节点(非R武将!$C$6:$C$105,非R武将!AK$6:AK$105,天数对应非R武将!$BZ83)</f>
        <v>0</v>
      </c>
      <c r="AL83" s="15">
        <f>求节点(非R武将!$C$6:$C$105,非R武将!AL$6:AL$105,天数对应非R武将!$BZ83)</f>
        <v>30</v>
      </c>
      <c r="AM83" s="15">
        <f>求节点(非R武将!$C$6:$C$105,非R武将!AM$6:AM$105,天数对应非R武将!$BZ83)</f>
        <v>80</v>
      </c>
      <c r="AN83" s="15">
        <f>求节点(非R武将!$C$6:$C$105,非R武将!AN$6:AN$105,天数对应非R武将!$BZ83)</f>
        <v>0</v>
      </c>
      <c r="AO83" s="15">
        <f>求节点(非R武将!$C$6:$C$105,非R武将!AO$6:AO$105,天数对应非R武将!$BZ83)</f>
        <v>5.3530320934068794</v>
      </c>
      <c r="AP83" s="15">
        <f>求节点(非R武将!$C$6:$C$105,非R武将!AP$6:AP$105,天数对应非R武将!$BZ83)</f>
        <v>13</v>
      </c>
      <c r="AQ83" s="15">
        <f>求节点(非R武将!$C$6:$C$105,非R武将!AQ$6:AQ$105,天数对应非R武将!$BZ83)</f>
        <v>2.2939358131862417</v>
      </c>
      <c r="AR83" s="15">
        <f>求节点(非R武将!$C$6:$C$105,非R武将!AR$6:AR$105,天数对应非R武将!$BZ83)</f>
        <v>0</v>
      </c>
      <c r="AS83" s="15">
        <f>求节点(非R武将!$C$6:$C$105,非R武将!AS$6:AS$105,天数对应非R武将!$BZ83)</f>
        <v>0</v>
      </c>
      <c r="AT83" s="15">
        <f>求节点(非R武将!$C$6:$C$105,非R武将!AT$6:AT$105,天数对应非R武将!$BZ83)</f>
        <v>3</v>
      </c>
      <c r="AU83" s="15">
        <f>求节点(非R武将!$C$6:$C$105,非R武将!AU$6:AU$105,天数对应非R武将!$BZ83)</f>
        <v>6</v>
      </c>
      <c r="AV83" s="15">
        <f>求节点(非R武将!$C$6:$C$105,非R武将!AV$6:AV$105,天数对应非R武将!$BZ83)</f>
        <v>3.5500071154040009</v>
      </c>
      <c r="AW83" s="15">
        <f>求节点(非R武将!$C$6:$C$105,非R武将!AW$6:AW$105,天数对应非R武将!$BZ83)</f>
        <v>1.5703591674115651</v>
      </c>
      <c r="AX83" s="15">
        <f>求节点(非R武将!$C$6:$C$105,非R武将!AX$6:AX$105,天数对应非R武将!$BZ83)</f>
        <v>0</v>
      </c>
      <c r="AY83" s="15">
        <f>求节点(非R武将!$C$6:$C$105,非R武将!AY$6:AY$105,天数对应非R武将!$BZ83)</f>
        <v>15</v>
      </c>
      <c r="AZ83" s="15">
        <f>求节点(非R武将!$C$6:$C$105,非R武将!AZ$6:AZ$105,天数对应非R武将!$BZ83)</f>
        <v>40</v>
      </c>
      <c r="BA83" s="15">
        <f>求节点(非R武将!$C$6:$C$105,非R武将!BA$6:BA$105,天数对应非R武将!$BZ83)</f>
        <v>43</v>
      </c>
      <c r="BB83" s="15">
        <f>求节点(非R武将!$C$6:$C$105,非R武将!BB$6:BB$105,天数对应非R武将!$BZ83)</f>
        <v>58</v>
      </c>
      <c r="BC83" s="15">
        <f>求节点(非R武将!$C$6:$C$105,非R武将!BC$6:BC$105,天数对应非R武将!$BZ83)</f>
        <v>0</v>
      </c>
      <c r="BD83" s="15">
        <f>求节点(非R武将!$C$6:$C$105,非R武将!BD$6:BD$105,天数对应非R武将!$BZ83)</f>
        <v>2.5214624077810943</v>
      </c>
      <c r="BE83" s="15">
        <f>求节点(非R武将!$C$6:$C$105,非R武将!BE$6:BE$105,天数对应非R武将!$BZ83)</f>
        <v>2.5214624077810943</v>
      </c>
      <c r="BF83" s="15">
        <f>求节点(非R武将!$C$6:$C$105,非R武将!BF$6:BF$105,天数对应非R武将!$BZ83)</f>
        <v>2.5214624077810943</v>
      </c>
      <c r="BG83" s="15">
        <f>求节点(非R武将!$C$6:$C$105,非R武将!BG$6:BG$105,天数对应非R武将!$BZ83)</f>
        <v>2.5214624077810943</v>
      </c>
      <c r="BH83" s="15">
        <f>求节点(非R武将!$C$6:$C$105,非R武将!BH$6:BH$105,天数对应非R武将!$BZ83)</f>
        <v>10</v>
      </c>
      <c r="BI83" s="15">
        <f>求节点(非R武将!$C$6:$C$105,非R武将!BI$6:BI$105,天数对应非R武将!$BZ83)</f>
        <v>10</v>
      </c>
      <c r="BJ83" s="15">
        <f>求节点(非R武将!$C$6:$C$105,非R武将!BJ$6:BJ$105,天数对应非R武将!$BZ83)</f>
        <v>60</v>
      </c>
      <c r="BK83" s="15">
        <f>求节点(非R武将!$C$6:$C$105,非R武将!BK$6:BK$105,天数对应非R武将!$BZ83)</f>
        <v>63.036560194527354</v>
      </c>
      <c r="BL83" s="15">
        <f>求节点(非R武将!$C$6:$C$105,非R武将!BL$6:BL$105,天数对应非R武将!$BZ83)</f>
        <v>63.036560194527354</v>
      </c>
      <c r="BM83" s="15">
        <f>求节点(非R武将!$C$6:$C$105,非R武将!BM$6:BM$105,天数对应非R武将!$BZ83)</f>
        <v>0</v>
      </c>
      <c r="BN83" s="15">
        <f>求节点(非R武将!$C$6:$C$105,非R武将!BN$6:BN$105,天数对应非R武将!$BZ83)</f>
        <v>0</v>
      </c>
      <c r="BO83" s="15">
        <f>求节点(非R武将!$C$6:$C$105,非R武将!BO$6:BO$105,天数对应非R武将!$BZ83)</f>
        <v>2</v>
      </c>
      <c r="BP83" s="15">
        <f>求节点(非R武将!$C$6:$C$105,非R武将!BP$6:BP$105,天数对应非R武将!$BZ83)</f>
        <v>2</v>
      </c>
      <c r="BQ83" s="15">
        <f>求节点(非R武将!$C$6:$C$105,非R武将!BQ$6:BQ$105,天数对应非R武将!$BZ83)</f>
        <v>2</v>
      </c>
      <c r="BR83" s="15">
        <f>求节点(非R武将!$C$6:$C$105,非R武将!BR$6:BR$105,天数对应非R武将!$BZ83)</f>
        <v>0</v>
      </c>
      <c r="BS83" s="15">
        <f>求节点(非R武将!$C$6:$C$105,非R武将!BS$6:BS$105,天数对应非R武将!$BZ83)</f>
        <v>0</v>
      </c>
      <c r="BT83" s="15">
        <f>求节点(非R武将!$C$6:$C$105,非R武将!BT$6:BT$105,天数对应非R武将!$BZ83)</f>
        <v>4</v>
      </c>
      <c r="BU83" s="15">
        <f>求节点(非R武将!$C$6:$C$105,非R武将!BU$6:BU$105,天数对应非R武将!$BZ83)</f>
        <v>30</v>
      </c>
      <c r="BV83" s="15">
        <f>求节点(非R武将!$C$6:$C$105,非R武将!BV$6:BV$105,天数对应非R武将!$BZ83)</f>
        <v>80</v>
      </c>
      <c r="BY83" s="15">
        <v>78</v>
      </c>
      <c r="BZ83" s="15">
        <v>63.036560194527354</v>
      </c>
      <c r="CA83" s="15">
        <v>65.614952412518363</v>
      </c>
      <c r="CB83" s="15">
        <v>69.082883501127611</v>
      </c>
      <c r="CC83" s="15">
        <v>75.167658982920159</v>
      </c>
      <c r="CD83" s="15">
        <v>84.219353180914354</v>
      </c>
    </row>
    <row r="84" spans="3:82" x14ac:dyDescent="0.15">
      <c r="C84" s="15">
        <v>79</v>
      </c>
      <c r="E84" s="15">
        <f>求节点(非R武将!$C$6:$C$105,非R武将!E$6:E$105,天数对应非R武将!$BZ84)</f>
        <v>0</v>
      </c>
      <c r="F84" s="15">
        <f>求节点(非R武将!$C$6:$C$105,非R武将!F$6:F$105,天数对应非R武将!$BZ84)</f>
        <v>0</v>
      </c>
      <c r="G84" s="15">
        <f>求节点(非R武将!$C$6:$C$105,非R武将!G$6:G$105,天数对应非R武将!$BZ84)</f>
        <v>0</v>
      </c>
      <c r="H84" s="15">
        <f>求节点(非R武将!$C$6:$C$105,非R武将!H$6:H$105,天数对应非R武将!$BZ84)</f>
        <v>3.3224151950982299</v>
      </c>
      <c r="I84" s="15">
        <f>求节点(非R武将!$C$6:$C$105,非R武将!I$6:I$105,天数对应非R武将!$BZ84)</f>
        <v>2.6775848049017701</v>
      </c>
      <c r="J84" s="15">
        <f>求节点(非R武将!$C$6:$C$105,非R武将!J$6:J$105,天数对应非R武将!$BZ84)</f>
        <v>0</v>
      </c>
      <c r="K84" s="15">
        <f>求节点(非R武将!$C$6:$C$105,非R武将!K$6:K$105,天数对应非R武将!$BZ84)</f>
        <v>0</v>
      </c>
      <c r="L84" s="15">
        <f>求节点(非R武将!$C$6:$C$105,非R武将!L$6:L$105,天数对应非R武将!$BZ84)</f>
        <v>0</v>
      </c>
      <c r="M84" s="15">
        <f>求节点(非R武将!$C$6:$C$105,非R武将!M$6:M$105,天数对应非R武将!$BZ84)</f>
        <v>3.5610220785829525</v>
      </c>
      <c r="N84" s="15">
        <f>求节点(非R武将!$C$6:$C$105,非R武将!N$6:N$105,天数对应非R武将!$BZ84)</f>
        <v>1.6206284948752396</v>
      </c>
      <c r="O84" s="15">
        <f>求节点(非R武将!$C$6:$C$105,非R武将!O$6:O$105,天数对应非R武将!$BZ84)</f>
        <v>0</v>
      </c>
      <c r="P84" s="15">
        <f>求节点(非R武将!$C$6:$C$105,非R武将!P$6:P$105,天数对应非R武将!$BZ84)</f>
        <v>6</v>
      </c>
      <c r="Q84" s="15">
        <f>求节点(非R武将!$C$6:$C$105,非R武将!Q$6:Q$105,天数对应非R武将!$BZ84)</f>
        <v>10</v>
      </c>
      <c r="R84" s="15">
        <f>求节点(非R武将!$C$6:$C$105,非R武将!R$6:R$105,天数对应非R武将!$BZ84)</f>
        <v>43</v>
      </c>
      <c r="S84" s="15">
        <f>求节点(非R武将!$C$6:$C$105,非R武将!S$6:S$105,天数对应非R武将!$BZ84)</f>
        <v>58</v>
      </c>
      <c r="T84" s="15">
        <f>求节点(非R武将!$C$6:$C$105,非R武将!T$6:T$105,天数对应非R武将!$BZ84)</f>
        <v>0</v>
      </c>
      <c r="U84" s="15">
        <f>求节点(非R武将!$C$6:$C$105,非R武将!U$6:U$105,天数对应非R武将!$BZ84)</f>
        <v>0</v>
      </c>
      <c r="V84" s="15">
        <f>求节点(非R武将!$C$6:$C$105,非R武将!V$6:V$105,天数对应非R武将!$BZ84)</f>
        <v>2.5285354641696718</v>
      </c>
      <c r="W84" s="15">
        <f>求节点(非R武将!$C$6:$C$105,非R武将!W$6:W$105,天数对应非R武将!$BZ84)</f>
        <v>2.5285354641696718</v>
      </c>
      <c r="X84" s="15">
        <f>求节点(非R武将!$C$6:$C$105,非R武将!X$6:X$105,天数对应非R武将!$BZ84)</f>
        <v>2.5285354641696718</v>
      </c>
      <c r="Y84" s="15">
        <f>求节点(非R武将!$C$6:$C$105,非R武将!Y$6:Y$105,天数对应非R武将!$BZ84)</f>
        <v>0</v>
      </c>
      <c r="Z84" s="15">
        <f>求节点(非R武将!$C$6:$C$105,非R武将!Z$6:Z$105,天数对应非R武将!$BZ84)</f>
        <v>0</v>
      </c>
      <c r="AA84" s="15">
        <f>求节点(非R武将!$C$6:$C$105,非R武将!AA$6:AA$105,天数对应非R武将!$BZ84)</f>
        <v>60</v>
      </c>
      <c r="AB84" s="15">
        <f>求节点(非R武将!$C$6:$C$105,非R武将!AB$6:AB$105,天数对应非R武将!$BZ84)</f>
        <v>80</v>
      </c>
      <c r="AC84" s="15">
        <f>求节点(非R武将!$C$6:$C$105,非R武将!AC$6:AC$105,天数对应非R武将!$BZ84)</f>
        <v>80</v>
      </c>
      <c r="AD84" s="15">
        <f>求节点(非R武将!$C$6:$C$105,非R武将!AD$6:AD$105,天数对应非R武将!$BZ84)</f>
        <v>0</v>
      </c>
      <c r="AE84" s="15">
        <f>求节点(非R武将!$C$6:$C$105,非R武将!AE$6:AE$105,天数对应非R武将!$BZ84)</f>
        <v>0</v>
      </c>
      <c r="AF84" s="15">
        <f>求节点(非R武将!$C$6:$C$105,非R武将!AF$6:AF$105,天数对应非R武将!$BZ84)</f>
        <v>0</v>
      </c>
      <c r="AG84" s="15">
        <f>求节点(非R武将!$C$6:$C$105,非R武将!AG$6:AG$105,天数对应非R武将!$BZ84)</f>
        <v>2</v>
      </c>
      <c r="AH84" s="15">
        <f>求节点(非R武将!$C$6:$C$105,非R武将!AH$6:AH$105,天数对应非R武将!$BZ84)</f>
        <v>2</v>
      </c>
      <c r="AI84" s="15">
        <f>求节点(非R武将!$C$6:$C$105,非R武将!AI$6:AI$105,天数对应非R武将!$BZ84)</f>
        <v>0</v>
      </c>
      <c r="AJ84" s="15">
        <f>求节点(非R武将!$C$6:$C$105,非R武将!AJ$6:AJ$105,天数对应非R武将!$BZ84)</f>
        <v>0</v>
      </c>
      <c r="AK84" s="15">
        <f>求节点(非R武将!$C$6:$C$105,非R武将!AK$6:AK$105,天数对应非R武将!$BZ84)</f>
        <v>0</v>
      </c>
      <c r="AL84" s="15">
        <f>求节点(非R武将!$C$6:$C$105,非R武将!AL$6:AL$105,天数对应非R武将!$BZ84)</f>
        <v>30</v>
      </c>
      <c r="AM84" s="15">
        <f>求节点(非R武将!$C$6:$C$105,非R武将!AM$6:AM$105,天数对应非R武将!$BZ84)</f>
        <v>80</v>
      </c>
      <c r="AN84" s="15">
        <f>求节点(非R武将!$C$6:$C$105,非R武将!AN$6:AN$105,天数对应非R武将!$BZ84)</f>
        <v>0</v>
      </c>
      <c r="AO84" s="15">
        <f>求节点(非R武将!$C$6:$C$105,非R武将!AO$6:AO$105,天数对应非R武将!$BZ84)</f>
        <v>5.3224151950982304</v>
      </c>
      <c r="AP84" s="15">
        <f>求节点(非R武将!$C$6:$C$105,非R武将!AP$6:AP$105,天数对应非R武将!$BZ84)</f>
        <v>13</v>
      </c>
      <c r="AQ84" s="15">
        <f>求节点(非R武将!$C$6:$C$105,非R武将!AQ$6:AQ$105,天数对应非R武将!$BZ84)</f>
        <v>2.3551696098035406</v>
      </c>
      <c r="AR84" s="15">
        <f>求节点(非R武将!$C$6:$C$105,非R武将!AR$6:AR$105,天数对应非R武将!$BZ84)</f>
        <v>0</v>
      </c>
      <c r="AS84" s="15">
        <f>求节点(非R武将!$C$6:$C$105,非R武将!AS$6:AS$105,天数对应非R武将!$BZ84)</f>
        <v>0</v>
      </c>
      <c r="AT84" s="15">
        <f>求节点(非R武将!$C$6:$C$105,非R武将!AT$6:AT$105,天数对应非R武将!$BZ84)</f>
        <v>3</v>
      </c>
      <c r="AU84" s="15">
        <f>求节点(非R武将!$C$6:$C$105,非R武将!AU$6:AU$105,天数对应非R武将!$BZ84)</f>
        <v>6</v>
      </c>
      <c r="AV84" s="15">
        <f>求节点(非R武将!$C$6:$C$105,非R武将!AV$6:AV$105,天数对应非R武将!$BZ84)</f>
        <v>3.5610220785829525</v>
      </c>
      <c r="AW84" s="15">
        <f>求节点(非R武将!$C$6:$C$105,非R武将!AW$6:AW$105,天数对应非R武将!$BZ84)</f>
        <v>1.6206284948752396</v>
      </c>
      <c r="AX84" s="15">
        <f>求节点(非R武将!$C$6:$C$105,非R武将!AX$6:AX$105,天数对应非R武将!$BZ84)</f>
        <v>0</v>
      </c>
      <c r="AY84" s="15">
        <f>求节点(非R武将!$C$6:$C$105,非R武将!AY$6:AY$105,天数对应非R武将!$BZ84)</f>
        <v>15</v>
      </c>
      <c r="AZ84" s="15">
        <f>求节点(非R武将!$C$6:$C$105,非R武将!AZ$6:AZ$105,天数对应非R武将!$BZ84)</f>
        <v>40</v>
      </c>
      <c r="BA84" s="15">
        <f>求节点(非R武将!$C$6:$C$105,非R武将!BA$6:BA$105,天数对应非R武将!$BZ84)</f>
        <v>43</v>
      </c>
      <c r="BB84" s="15">
        <f>求节点(非R武将!$C$6:$C$105,非R武将!BB$6:BB$105,天数对应非R武将!$BZ84)</f>
        <v>58</v>
      </c>
      <c r="BC84" s="15">
        <f>求节点(非R武将!$C$6:$C$105,非R武将!BC$6:BC$105,天数对应非R武将!$BZ84)</f>
        <v>0</v>
      </c>
      <c r="BD84" s="15">
        <f>求节点(非R武将!$C$6:$C$105,非R武将!BD$6:BD$105,天数对应非R武将!$BZ84)</f>
        <v>2.5285354641696718</v>
      </c>
      <c r="BE84" s="15">
        <f>求节点(非R武将!$C$6:$C$105,非R武将!BE$6:BE$105,天数对应非R武将!$BZ84)</f>
        <v>2.5285354641696718</v>
      </c>
      <c r="BF84" s="15">
        <f>求节点(非R武将!$C$6:$C$105,非R武将!BF$6:BF$105,天数对应非R武将!$BZ84)</f>
        <v>2.5285354641696718</v>
      </c>
      <c r="BG84" s="15">
        <f>求节点(非R武将!$C$6:$C$105,非R武将!BG$6:BG$105,天数对应非R武将!$BZ84)</f>
        <v>2.5285354641696718</v>
      </c>
      <c r="BH84" s="15">
        <f>求节点(非R武将!$C$6:$C$105,非R武将!BH$6:BH$105,天数对应非R武将!$BZ84)</f>
        <v>10</v>
      </c>
      <c r="BI84" s="15">
        <f>求节点(非R武将!$C$6:$C$105,非R武将!BI$6:BI$105,天数对应非R武将!$BZ84)</f>
        <v>10</v>
      </c>
      <c r="BJ84" s="15">
        <f>求节点(非R武将!$C$6:$C$105,非R武将!BJ$6:BJ$105,天数对应非R武将!$BZ84)</f>
        <v>60</v>
      </c>
      <c r="BK84" s="15">
        <f>求节点(非R武将!$C$6:$C$105,非R武将!BK$6:BK$105,天数对应非R武将!$BZ84)</f>
        <v>63.213386604241791</v>
      </c>
      <c r="BL84" s="15">
        <f>求节点(非R武将!$C$6:$C$105,非R武将!BL$6:BL$105,天数对应非R武将!$BZ84)</f>
        <v>63.213386604241791</v>
      </c>
      <c r="BM84" s="15">
        <f>求节点(非R武将!$C$6:$C$105,非R武将!BM$6:BM$105,天数对应非R武将!$BZ84)</f>
        <v>0</v>
      </c>
      <c r="BN84" s="15">
        <f>求节点(非R武将!$C$6:$C$105,非R武将!BN$6:BN$105,天数对应非R武将!$BZ84)</f>
        <v>0</v>
      </c>
      <c r="BO84" s="15">
        <f>求节点(非R武将!$C$6:$C$105,非R武将!BO$6:BO$105,天数对应非R武将!$BZ84)</f>
        <v>2</v>
      </c>
      <c r="BP84" s="15">
        <f>求节点(非R武将!$C$6:$C$105,非R武将!BP$6:BP$105,天数对应非R武将!$BZ84)</f>
        <v>2</v>
      </c>
      <c r="BQ84" s="15">
        <f>求节点(非R武将!$C$6:$C$105,非R武将!BQ$6:BQ$105,天数对应非R武将!$BZ84)</f>
        <v>2</v>
      </c>
      <c r="BR84" s="15">
        <f>求节点(非R武将!$C$6:$C$105,非R武将!BR$6:BR$105,天数对应非R武将!$BZ84)</f>
        <v>0</v>
      </c>
      <c r="BS84" s="15">
        <f>求节点(非R武将!$C$6:$C$105,非R武将!BS$6:BS$105,天数对应非R武将!$BZ84)</f>
        <v>0</v>
      </c>
      <c r="BT84" s="15">
        <f>求节点(非R武将!$C$6:$C$105,非R武将!BT$6:BT$105,天数对应非R武将!$BZ84)</f>
        <v>4</v>
      </c>
      <c r="BU84" s="15">
        <f>求节点(非R武将!$C$6:$C$105,非R武将!BU$6:BU$105,天数对应非R武将!$BZ84)</f>
        <v>30</v>
      </c>
      <c r="BV84" s="15">
        <f>求节点(非R武将!$C$6:$C$105,非R武将!BV$6:BV$105,天数对应非R武将!$BZ84)</f>
        <v>80</v>
      </c>
      <c r="BY84" s="15">
        <v>79</v>
      </c>
      <c r="BZ84" s="15">
        <v>63.213386604241791</v>
      </c>
      <c r="CA84" s="15">
        <v>65.801065768624909</v>
      </c>
      <c r="CB84" s="15">
        <v>69.293255447193076</v>
      </c>
      <c r="CC84" s="15">
        <v>75.343822395707917</v>
      </c>
      <c r="CD84" s="15">
        <v>84.361076514523035</v>
      </c>
    </row>
    <row r="85" spans="3:82" x14ac:dyDescent="0.15">
      <c r="C85" s="15">
        <v>80</v>
      </c>
      <c r="E85" s="15">
        <f>求节点(非R武将!$C$6:$C$105,非R武将!E$6:E$105,天数对应非R武将!$BZ85)</f>
        <v>0</v>
      </c>
      <c r="F85" s="15">
        <f>求节点(非R武将!$C$6:$C$105,非R武将!F$6:F$105,天数对应非R武将!$BZ85)</f>
        <v>0</v>
      </c>
      <c r="G85" s="15">
        <f>求节点(非R武将!$C$6:$C$105,非R武将!G$6:G$105,天数对应非R武将!$BZ85)</f>
        <v>0</v>
      </c>
      <c r="H85" s="15">
        <f>求节点(非R武将!$C$6:$C$105,非R武将!H$6:H$105,天数对应非R武将!$BZ85)</f>
        <v>3.2917982967895818</v>
      </c>
      <c r="I85" s="15">
        <f>求节点(非R武将!$C$6:$C$105,非R武将!I$6:I$105,天数对应非R武将!$BZ85)</f>
        <v>2.7082017032104182</v>
      </c>
      <c r="J85" s="15">
        <f>求节点(非R武将!$C$6:$C$105,非R武将!J$6:J$105,天数对应非R武将!$BZ85)</f>
        <v>0</v>
      </c>
      <c r="K85" s="15">
        <f>求节点(非R武将!$C$6:$C$105,非R武将!K$6:K$105,天数对应非R武将!$BZ85)</f>
        <v>0</v>
      </c>
      <c r="L85" s="15">
        <f>求节点(非R武将!$C$6:$C$105,非R武将!L$6:L$105,天数对应非R武将!$BZ85)</f>
        <v>0</v>
      </c>
      <c r="M85" s="15">
        <f>求节点(非R武将!$C$6:$C$105,非R武将!M$6:M$105,天数对应非R武将!$BZ85)</f>
        <v>3.5720370417619041</v>
      </c>
      <c r="N85" s="15">
        <f>求节点(非R武将!$C$6:$C$105,非R武将!N$6:N$105,天数对应非R武将!$BZ85)</f>
        <v>1.6708978223389122</v>
      </c>
      <c r="O85" s="15">
        <f>求节点(非R武将!$C$6:$C$105,非R武将!O$6:O$105,天数对应非R武将!$BZ85)</f>
        <v>0</v>
      </c>
      <c r="P85" s="15">
        <f>求节点(非R武将!$C$6:$C$105,非R武将!P$6:P$105,天数对应非R武将!$BZ85)</f>
        <v>6</v>
      </c>
      <c r="Q85" s="15">
        <f>求节点(非R武将!$C$6:$C$105,非R武将!Q$6:Q$105,天数对应非R武将!$BZ85)</f>
        <v>10</v>
      </c>
      <c r="R85" s="15">
        <f>求节点(非R武将!$C$6:$C$105,非R武将!R$6:R$105,天数对应非R武将!$BZ85)</f>
        <v>43</v>
      </c>
      <c r="S85" s="15">
        <f>求节点(非R武将!$C$6:$C$105,非R武将!S$6:S$105,天数对应非R武将!$BZ85)</f>
        <v>58</v>
      </c>
      <c r="T85" s="15">
        <f>求节点(非R武将!$C$6:$C$105,非R武将!T$6:T$105,天数对应非R武将!$BZ85)</f>
        <v>0</v>
      </c>
      <c r="U85" s="15">
        <f>求节点(非R武将!$C$6:$C$105,非R武将!U$6:U$105,天数对应非R武将!$BZ85)</f>
        <v>0</v>
      </c>
      <c r="V85" s="15">
        <f>求节点(非R武将!$C$6:$C$105,非R武将!V$6:V$105,天数对应非R武将!$BZ85)</f>
        <v>2.5356085205582488</v>
      </c>
      <c r="W85" s="15">
        <f>求节点(非R武将!$C$6:$C$105,非R武将!W$6:W$105,天数对应非R武将!$BZ85)</f>
        <v>2.5356085205582488</v>
      </c>
      <c r="X85" s="15">
        <f>求节点(非R武将!$C$6:$C$105,非R武将!X$6:X$105,天数对应非R武将!$BZ85)</f>
        <v>2.5356085205582488</v>
      </c>
      <c r="Y85" s="15">
        <f>求节点(非R武将!$C$6:$C$105,非R武将!Y$6:Y$105,天数对应非R武将!$BZ85)</f>
        <v>0</v>
      </c>
      <c r="Z85" s="15">
        <f>求节点(非R武将!$C$6:$C$105,非R武将!Z$6:Z$105,天数对应非R武将!$BZ85)</f>
        <v>0</v>
      </c>
      <c r="AA85" s="15">
        <f>求节点(非R武将!$C$6:$C$105,非R武将!AA$6:AA$105,天数对应非R武将!$BZ85)</f>
        <v>60</v>
      </c>
      <c r="AB85" s="15">
        <f>求节点(非R武将!$C$6:$C$105,非R武将!AB$6:AB$105,天数对应非R武将!$BZ85)</f>
        <v>80</v>
      </c>
      <c r="AC85" s="15">
        <f>求节点(非R武将!$C$6:$C$105,非R武将!AC$6:AC$105,天数对应非R武将!$BZ85)</f>
        <v>80</v>
      </c>
      <c r="AD85" s="15">
        <f>求节点(非R武将!$C$6:$C$105,非R武将!AD$6:AD$105,天数对应非R武将!$BZ85)</f>
        <v>0</v>
      </c>
      <c r="AE85" s="15">
        <f>求节点(非R武将!$C$6:$C$105,非R武将!AE$6:AE$105,天数对应非R武将!$BZ85)</f>
        <v>0</v>
      </c>
      <c r="AF85" s="15">
        <f>求节点(非R武将!$C$6:$C$105,非R武将!AF$6:AF$105,天数对应非R武将!$BZ85)</f>
        <v>0</v>
      </c>
      <c r="AG85" s="15">
        <f>求节点(非R武将!$C$6:$C$105,非R武将!AG$6:AG$105,天数对应非R武将!$BZ85)</f>
        <v>2</v>
      </c>
      <c r="AH85" s="15">
        <f>求节点(非R武将!$C$6:$C$105,非R武将!AH$6:AH$105,天数对应非R武将!$BZ85)</f>
        <v>2</v>
      </c>
      <c r="AI85" s="15">
        <f>求节点(非R武将!$C$6:$C$105,非R武将!AI$6:AI$105,天数对应非R武将!$BZ85)</f>
        <v>0</v>
      </c>
      <c r="AJ85" s="15">
        <f>求节点(非R武将!$C$6:$C$105,非R武将!AJ$6:AJ$105,天数对应非R武将!$BZ85)</f>
        <v>0</v>
      </c>
      <c r="AK85" s="15">
        <f>求节点(非R武将!$C$6:$C$105,非R武将!AK$6:AK$105,天数对应非R武将!$BZ85)</f>
        <v>0</v>
      </c>
      <c r="AL85" s="15">
        <f>求节点(非R武将!$C$6:$C$105,非R武将!AL$6:AL$105,天数对应非R武将!$BZ85)</f>
        <v>30</v>
      </c>
      <c r="AM85" s="15">
        <f>求节点(非R武将!$C$6:$C$105,非R武将!AM$6:AM$105,天数对应非R武将!$BZ85)</f>
        <v>80</v>
      </c>
      <c r="AN85" s="15">
        <f>求节点(非R武将!$C$6:$C$105,非R武将!AN$6:AN$105,天数对应非R武将!$BZ85)</f>
        <v>0</v>
      </c>
      <c r="AO85" s="15">
        <f>求节点(非R武将!$C$6:$C$105,非R武将!AO$6:AO$105,天数对应非R武将!$BZ85)</f>
        <v>5.2917982967895822</v>
      </c>
      <c r="AP85" s="15">
        <f>求节点(非R武将!$C$6:$C$105,非R武将!AP$6:AP$105,天数对应非R武将!$BZ85)</f>
        <v>13</v>
      </c>
      <c r="AQ85" s="15">
        <f>求节点(非R武将!$C$6:$C$105,非R武将!AQ$6:AQ$105,天数对应非R武将!$BZ85)</f>
        <v>2.4164034064208368</v>
      </c>
      <c r="AR85" s="15">
        <f>求节点(非R武将!$C$6:$C$105,非R武将!AR$6:AR$105,天数对应非R武将!$BZ85)</f>
        <v>0</v>
      </c>
      <c r="AS85" s="15">
        <f>求节点(非R武将!$C$6:$C$105,非R武将!AS$6:AS$105,天数对应非R武将!$BZ85)</f>
        <v>0</v>
      </c>
      <c r="AT85" s="15">
        <f>求节点(非R武将!$C$6:$C$105,非R武将!AT$6:AT$105,天数对应非R武将!$BZ85)</f>
        <v>3</v>
      </c>
      <c r="AU85" s="15">
        <f>求节点(非R武将!$C$6:$C$105,非R武将!AU$6:AU$105,天数对应非R武将!$BZ85)</f>
        <v>6</v>
      </c>
      <c r="AV85" s="15">
        <f>求节点(非R武将!$C$6:$C$105,非R武将!AV$6:AV$105,天数对应非R武将!$BZ85)</f>
        <v>3.5720370417619041</v>
      </c>
      <c r="AW85" s="15">
        <f>求节点(非R武将!$C$6:$C$105,非R武将!AW$6:AW$105,天数对应非R武将!$BZ85)</f>
        <v>1.6708978223389122</v>
      </c>
      <c r="AX85" s="15">
        <f>求节点(非R武将!$C$6:$C$105,非R武将!AX$6:AX$105,天数对应非R武将!$BZ85)</f>
        <v>0</v>
      </c>
      <c r="AY85" s="15">
        <f>求节点(非R武将!$C$6:$C$105,非R武将!AY$6:AY$105,天数对应非R武将!$BZ85)</f>
        <v>15</v>
      </c>
      <c r="AZ85" s="15">
        <f>求节点(非R武将!$C$6:$C$105,非R武将!AZ$6:AZ$105,天数对应非R武将!$BZ85)</f>
        <v>40</v>
      </c>
      <c r="BA85" s="15">
        <f>求节点(非R武将!$C$6:$C$105,非R武将!BA$6:BA$105,天数对应非R武将!$BZ85)</f>
        <v>43</v>
      </c>
      <c r="BB85" s="15">
        <f>求节点(非R武将!$C$6:$C$105,非R武将!BB$6:BB$105,天数对应非R武将!$BZ85)</f>
        <v>58</v>
      </c>
      <c r="BC85" s="15">
        <f>求节点(非R武将!$C$6:$C$105,非R武将!BC$6:BC$105,天数对应非R武将!$BZ85)</f>
        <v>0</v>
      </c>
      <c r="BD85" s="15">
        <f>求节点(非R武将!$C$6:$C$105,非R武将!BD$6:BD$105,天数对应非R武将!$BZ85)</f>
        <v>2.5356085205582488</v>
      </c>
      <c r="BE85" s="15">
        <f>求节点(非R武将!$C$6:$C$105,非R武将!BE$6:BE$105,天数对应非R武将!$BZ85)</f>
        <v>2.5356085205582488</v>
      </c>
      <c r="BF85" s="15">
        <f>求节点(非R武将!$C$6:$C$105,非R武将!BF$6:BF$105,天数对应非R武将!$BZ85)</f>
        <v>2.5356085205582488</v>
      </c>
      <c r="BG85" s="15">
        <f>求节点(非R武将!$C$6:$C$105,非R武将!BG$6:BG$105,天数对应非R武将!$BZ85)</f>
        <v>2.5356085205582488</v>
      </c>
      <c r="BH85" s="15">
        <f>求节点(非R武将!$C$6:$C$105,非R武将!BH$6:BH$105,天数对应非R武将!$BZ85)</f>
        <v>10</v>
      </c>
      <c r="BI85" s="15">
        <f>求节点(非R武将!$C$6:$C$105,非R武将!BI$6:BI$105,天数对应非R武将!$BZ85)</f>
        <v>10</v>
      </c>
      <c r="BJ85" s="15">
        <f>求节点(非R武将!$C$6:$C$105,非R武将!BJ$6:BJ$105,天数对应非R武将!$BZ85)</f>
        <v>60</v>
      </c>
      <c r="BK85" s="15">
        <f>求节点(非R武将!$C$6:$C$105,非R武将!BK$6:BK$105,天数对应非R武将!$BZ85)</f>
        <v>63.39021301395622</v>
      </c>
      <c r="BL85" s="15">
        <f>求节点(非R武将!$C$6:$C$105,非R武将!BL$6:BL$105,天数对应非R武将!$BZ85)</f>
        <v>63.39021301395622</v>
      </c>
      <c r="BM85" s="15">
        <f>求节点(非R武将!$C$6:$C$105,非R武将!BM$6:BM$105,天数对应非R武将!$BZ85)</f>
        <v>0</v>
      </c>
      <c r="BN85" s="15">
        <f>求节点(非R武将!$C$6:$C$105,非R武将!BN$6:BN$105,天数对应非R武将!$BZ85)</f>
        <v>0</v>
      </c>
      <c r="BO85" s="15">
        <f>求节点(非R武将!$C$6:$C$105,非R武将!BO$6:BO$105,天数对应非R武将!$BZ85)</f>
        <v>2</v>
      </c>
      <c r="BP85" s="15">
        <f>求节点(非R武将!$C$6:$C$105,非R武将!BP$6:BP$105,天数对应非R武将!$BZ85)</f>
        <v>2</v>
      </c>
      <c r="BQ85" s="15">
        <f>求节点(非R武将!$C$6:$C$105,非R武将!BQ$6:BQ$105,天数对应非R武将!$BZ85)</f>
        <v>2</v>
      </c>
      <c r="BR85" s="15">
        <f>求节点(非R武将!$C$6:$C$105,非R武将!BR$6:BR$105,天数对应非R武将!$BZ85)</f>
        <v>0</v>
      </c>
      <c r="BS85" s="15">
        <f>求节点(非R武将!$C$6:$C$105,非R武将!BS$6:BS$105,天数对应非R武将!$BZ85)</f>
        <v>0</v>
      </c>
      <c r="BT85" s="15">
        <f>求节点(非R武将!$C$6:$C$105,非R武将!BT$6:BT$105,天数对应非R武将!$BZ85)</f>
        <v>4</v>
      </c>
      <c r="BU85" s="15">
        <f>求节点(非R武将!$C$6:$C$105,非R武将!BU$6:BU$105,天数对应非R武将!$BZ85)</f>
        <v>30</v>
      </c>
      <c r="BV85" s="15">
        <f>求节点(非R武将!$C$6:$C$105,非R武将!BV$6:BV$105,天数对应非R武将!$BZ85)</f>
        <v>80</v>
      </c>
      <c r="BY85" s="15">
        <v>80</v>
      </c>
      <c r="BZ85" s="15">
        <v>63.39021301395622</v>
      </c>
      <c r="CA85" s="15">
        <v>65.987179124731455</v>
      </c>
      <c r="CB85" s="15">
        <v>69.50362739325854</v>
      </c>
      <c r="CC85" s="15">
        <v>75.519985808495676</v>
      </c>
      <c r="CD85" s="15">
        <v>84.50279984813173</v>
      </c>
    </row>
    <row r="86" spans="3:82" x14ac:dyDescent="0.15">
      <c r="C86" s="15">
        <v>81</v>
      </c>
      <c r="E86" s="15">
        <f>求节点(非R武将!$C$6:$C$105,非R武将!E$6:E$105,天数对应非R武将!$BZ86)</f>
        <v>0</v>
      </c>
      <c r="F86" s="15">
        <f>求节点(非R武将!$C$6:$C$105,非R武将!F$6:F$105,天数对应非R武将!$BZ86)</f>
        <v>0</v>
      </c>
      <c r="G86" s="15">
        <f>求节点(非R武将!$C$6:$C$105,非R武将!G$6:G$105,天数对应非R武将!$BZ86)</f>
        <v>0</v>
      </c>
      <c r="H86" s="15">
        <f>求节点(非R武将!$C$6:$C$105,非R武将!H$6:H$105,天数对应非R武将!$BZ86)</f>
        <v>3.2611813984809324</v>
      </c>
      <c r="I86" s="15">
        <f>求节点(非R武将!$C$6:$C$105,非R武将!I$6:I$105,天数对应非R武将!$BZ86)</f>
        <v>2.7388186015190676</v>
      </c>
      <c r="J86" s="15">
        <f>求节点(非R武将!$C$6:$C$105,非R武将!J$6:J$105,天数对应非R武将!$BZ86)</f>
        <v>0</v>
      </c>
      <c r="K86" s="15">
        <f>求节点(非R武将!$C$6:$C$105,非R武将!K$6:K$105,天数对应非R武将!$BZ86)</f>
        <v>0</v>
      </c>
      <c r="L86" s="15">
        <f>求节点(非R武将!$C$6:$C$105,非R武将!L$6:L$105,天数对应非R武将!$BZ86)</f>
        <v>0</v>
      </c>
      <c r="M86" s="15">
        <f>求节点(非R武将!$C$6:$C$105,非R武将!M$6:M$105,天数对应非R武将!$BZ86)</f>
        <v>3.5830520049408556</v>
      </c>
      <c r="N86" s="15">
        <f>求节点(非R武将!$C$6:$C$105,非R武将!N$6:N$105,天数对应非R武将!$BZ86)</f>
        <v>1.7211671498025867</v>
      </c>
      <c r="O86" s="15">
        <f>求节点(非R武将!$C$6:$C$105,非R武将!O$6:O$105,天数对应非R武将!$BZ86)</f>
        <v>0</v>
      </c>
      <c r="P86" s="15">
        <f>求节点(非R武将!$C$6:$C$105,非R武将!P$6:P$105,天数对应非R武将!$BZ86)</f>
        <v>6</v>
      </c>
      <c r="Q86" s="15">
        <f>求节点(非R武将!$C$6:$C$105,非R武将!Q$6:Q$105,天数对应非R武将!$BZ86)</f>
        <v>10</v>
      </c>
      <c r="R86" s="15">
        <f>求节点(非R武将!$C$6:$C$105,非R武将!R$6:R$105,天数对应非R武将!$BZ86)</f>
        <v>43</v>
      </c>
      <c r="S86" s="15">
        <f>求节点(非R武将!$C$6:$C$105,非R武将!S$6:S$105,天数对应非R武将!$BZ86)</f>
        <v>58</v>
      </c>
      <c r="T86" s="15">
        <f>求节点(非R武将!$C$6:$C$105,非R武将!T$6:T$105,天数对应非R武将!$BZ86)</f>
        <v>0</v>
      </c>
      <c r="U86" s="15">
        <f>求节点(非R武将!$C$6:$C$105,非R武将!U$6:U$105,天数对应非R武将!$BZ86)</f>
        <v>0</v>
      </c>
      <c r="V86" s="15">
        <f>求节点(非R武将!$C$6:$C$105,非R武将!V$6:V$105,天数对应非R武将!$BZ86)</f>
        <v>2.5426815769468263</v>
      </c>
      <c r="W86" s="15">
        <f>求节点(非R武将!$C$6:$C$105,非R武将!W$6:W$105,天数对应非R武将!$BZ86)</f>
        <v>2.5426815769468263</v>
      </c>
      <c r="X86" s="15">
        <f>求节点(非R武将!$C$6:$C$105,非R武将!X$6:X$105,天数对应非R武将!$BZ86)</f>
        <v>2.5426815769468263</v>
      </c>
      <c r="Y86" s="15">
        <f>求节点(非R武将!$C$6:$C$105,非R武将!Y$6:Y$105,天数对应非R武将!$BZ86)</f>
        <v>0</v>
      </c>
      <c r="Z86" s="15">
        <f>求节点(非R武将!$C$6:$C$105,非R武将!Z$6:Z$105,天数对应非R武将!$BZ86)</f>
        <v>0</v>
      </c>
      <c r="AA86" s="15">
        <f>求节点(非R武将!$C$6:$C$105,非R武将!AA$6:AA$105,天数对应非R武将!$BZ86)</f>
        <v>60</v>
      </c>
      <c r="AB86" s="15">
        <f>求节点(非R武将!$C$6:$C$105,非R武将!AB$6:AB$105,天数对应非R武将!$BZ86)</f>
        <v>80</v>
      </c>
      <c r="AC86" s="15">
        <f>求节点(非R武将!$C$6:$C$105,非R武将!AC$6:AC$105,天数对应非R武将!$BZ86)</f>
        <v>80</v>
      </c>
      <c r="AD86" s="15">
        <f>求节点(非R武将!$C$6:$C$105,非R武将!AD$6:AD$105,天数对应非R武将!$BZ86)</f>
        <v>0</v>
      </c>
      <c r="AE86" s="15">
        <f>求节点(非R武将!$C$6:$C$105,非R武将!AE$6:AE$105,天数对应非R武将!$BZ86)</f>
        <v>0</v>
      </c>
      <c r="AF86" s="15">
        <f>求节点(非R武将!$C$6:$C$105,非R武将!AF$6:AF$105,天数对应非R武将!$BZ86)</f>
        <v>0</v>
      </c>
      <c r="AG86" s="15">
        <f>求节点(非R武将!$C$6:$C$105,非R武将!AG$6:AG$105,天数对应非R武将!$BZ86)</f>
        <v>2</v>
      </c>
      <c r="AH86" s="15">
        <f>求节点(非R武将!$C$6:$C$105,非R武将!AH$6:AH$105,天数对应非R武将!$BZ86)</f>
        <v>2</v>
      </c>
      <c r="AI86" s="15">
        <f>求节点(非R武将!$C$6:$C$105,非R武将!AI$6:AI$105,天数对应非R武将!$BZ86)</f>
        <v>0</v>
      </c>
      <c r="AJ86" s="15">
        <f>求节点(非R武将!$C$6:$C$105,非R武将!AJ$6:AJ$105,天数对应非R武将!$BZ86)</f>
        <v>0</v>
      </c>
      <c r="AK86" s="15">
        <f>求节点(非R武将!$C$6:$C$105,非R武将!AK$6:AK$105,天数对应非R武将!$BZ86)</f>
        <v>0</v>
      </c>
      <c r="AL86" s="15">
        <f>求节点(非R武将!$C$6:$C$105,非R武将!AL$6:AL$105,天数对应非R武将!$BZ86)</f>
        <v>30</v>
      </c>
      <c r="AM86" s="15">
        <f>求节点(非R武将!$C$6:$C$105,非R武将!AM$6:AM$105,天数对应非R武将!$BZ86)</f>
        <v>80</v>
      </c>
      <c r="AN86" s="15">
        <f>求节点(非R武将!$C$6:$C$105,非R武将!AN$6:AN$105,天数对应非R武将!$BZ86)</f>
        <v>0</v>
      </c>
      <c r="AO86" s="15">
        <f>求节点(非R武将!$C$6:$C$105,非R武将!AO$6:AO$105,天数对应非R武将!$BZ86)</f>
        <v>5.2611813984809324</v>
      </c>
      <c r="AP86" s="15">
        <f>求节点(非R武将!$C$6:$C$105,非R武将!AP$6:AP$105,天数对应非R武将!$BZ86)</f>
        <v>13</v>
      </c>
      <c r="AQ86" s="15">
        <f>求节点(非R武将!$C$6:$C$105,非R武将!AQ$6:AQ$105,天数对应非R武将!$BZ86)</f>
        <v>2.4776372030381357</v>
      </c>
      <c r="AR86" s="15">
        <f>求节点(非R武将!$C$6:$C$105,非R武将!AR$6:AR$105,天数对应非R武将!$BZ86)</f>
        <v>0</v>
      </c>
      <c r="AS86" s="15">
        <f>求节点(非R武将!$C$6:$C$105,非R武将!AS$6:AS$105,天数对应非R武将!$BZ86)</f>
        <v>0</v>
      </c>
      <c r="AT86" s="15">
        <f>求节点(非R武将!$C$6:$C$105,非R武将!AT$6:AT$105,天数对应非R武将!$BZ86)</f>
        <v>3</v>
      </c>
      <c r="AU86" s="15">
        <f>求节点(非R武将!$C$6:$C$105,非R武将!AU$6:AU$105,天数对应非R武将!$BZ86)</f>
        <v>6</v>
      </c>
      <c r="AV86" s="15">
        <f>求节点(非R武将!$C$6:$C$105,非R武将!AV$6:AV$105,天数对应非R武将!$BZ86)</f>
        <v>3.5830520049408556</v>
      </c>
      <c r="AW86" s="15">
        <f>求节点(非R武将!$C$6:$C$105,非R武将!AW$6:AW$105,天数对应非R武将!$BZ86)</f>
        <v>1.7211671498025867</v>
      </c>
      <c r="AX86" s="15">
        <f>求节点(非R武将!$C$6:$C$105,非R武将!AX$6:AX$105,天数对应非R武将!$BZ86)</f>
        <v>0</v>
      </c>
      <c r="AY86" s="15">
        <f>求节点(非R武将!$C$6:$C$105,非R武将!AY$6:AY$105,天数对应非R武将!$BZ86)</f>
        <v>15</v>
      </c>
      <c r="AZ86" s="15">
        <f>求节点(非R武将!$C$6:$C$105,非R武将!AZ$6:AZ$105,天数对应非R武将!$BZ86)</f>
        <v>40</v>
      </c>
      <c r="BA86" s="15">
        <f>求节点(非R武将!$C$6:$C$105,非R武将!BA$6:BA$105,天数对应非R武将!$BZ86)</f>
        <v>43</v>
      </c>
      <c r="BB86" s="15">
        <f>求节点(非R武将!$C$6:$C$105,非R武将!BB$6:BB$105,天数对应非R武将!$BZ86)</f>
        <v>58</v>
      </c>
      <c r="BC86" s="15">
        <f>求节点(非R武将!$C$6:$C$105,非R武将!BC$6:BC$105,天数对应非R武将!$BZ86)</f>
        <v>0</v>
      </c>
      <c r="BD86" s="15">
        <f>求节点(非R武将!$C$6:$C$105,非R武将!BD$6:BD$105,天数对应非R武将!$BZ86)</f>
        <v>2.5426815769468263</v>
      </c>
      <c r="BE86" s="15">
        <f>求节点(非R武将!$C$6:$C$105,非R武将!BE$6:BE$105,天数对应非R武将!$BZ86)</f>
        <v>2.5426815769468263</v>
      </c>
      <c r="BF86" s="15">
        <f>求节点(非R武将!$C$6:$C$105,非R武将!BF$6:BF$105,天数对应非R武将!$BZ86)</f>
        <v>2.5426815769468263</v>
      </c>
      <c r="BG86" s="15">
        <f>求节点(非R武将!$C$6:$C$105,非R武将!BG$6:BG$105,天数对应非R武将!$BZ86)</f>
        <v>2.5426815769468263</v>
      </c>
      <c r="BH86" s="15">
        <f>求节点(非R武将!$C$6:$C$105,非R武将!BH$6:BH$105,天数对应非R武将!$BZ86)</f>
        <v>10</v>
      </c>
      <c r="BI86" s="15">
        <f>求节点(非R武将!$C$6:$C$105,非R武将!BI$6:BI$105,天数对应非R武将!$BZ86)</f>
        <v>10</v>
      </c>
      <c r="BJ86" s="15">
        <f>求节点(非R武将!$C$6:$C$105,非R武将!BJ$6:BJ$105,天数对应非R武将!$BZ86)</f>
        <v>60</v>
      </c>
      <c r="BK86" s="15">
        <f>求节点(非R武将!$C$6:$C$105,非R武将!BK$6:BK$105,天数对应非R武将!$BZ86)</f>
        <v>63.567039423670657</v>
      </c>
      <c r="BL86" s="15">
        <f>求节点(非R武将!$C$6:$C$105,非R武将!BL$6:BL$105,天数对应非R武将!$BZ86)</f>
        <v>63.567039423670657</v>
      </c>
      <c r="BM86" s="15">
        <f>求节点(非R武将!$C$6:$C$105,非R武将!BM$6:BM$105,天数对应非R武将!$BZ86)</f>
        <v>0</v>
      </c>
      <c r="BN86" s="15">
        <f>求节点(非R武将!$C$6:$C$105,非R武将!BN$6:BN$105,天数对应非R武将!$BZ86)</f>
        <v>0</v>
      </c>
      <c r="BO86" s="15">
        <f>求节点(非R武将!$C$6:$C$105,非R武将!BO$6:BO$105,天数对应非R武将!$BZ86)</f>
        <v>2</v>
      </c>
      <c r="BP86" s="15">
        <f>求节点(非R武将!$C$6:$C$105,非R武将!BP$6:BP$105,天数对应非R武将!$BZ86)</f>
        <v>2</v>
      </c>
      <c r="BQ86" s="15">
        <f>求节点(非R武将!$C$6:$C$105,非R武将!BQ$6:BQ$105,天数对应非R武将!$BZ86)</f>
        <v>2</v>
      </c>
      <c r="BR86" s="15">
        <f>求节点(非R武将!$C$6:$C$105,非R武将!BR$6:BR$105,天数对应非R武将!$BZ86)</f>
        <v>0</v>
      </c>
      <c r="BS86" s="15">
        <f>求节点(非R武将!$C$6:$C$105,非R武将!BS$6:BS$105,天数对应非R武将!$BZ86)</f>
        <v>0</v>
      </c>
      <c r="BT86" s="15">
        <f>求节点(非R武将!$C$6:$C$105,非R武将!BT$6:BT$105,天数对应非R武将!$BZ86)</f>
        <v>4</v>
      </c>
      <c r="BU86" s="15">
        <f>求节点(非R武将!$C$6:$C$105,非R武将!BU$6:BU$105,天数对应非R武将!$BZ86)</f>
        <v>30</v>
      </c>
      <c r="BV86" s="15">
        <f>求节点(非R武将!$C$6:$C$105,非R武将!BV$6:BV$105,天数对应非R武将!$BZ86)</f>
        <v>80</v>
      </c>
      <c r="BY86" s="15">
        <v>81</v>
      </c>
      <c r="BZ86" s="15">
        <v>63.567039423670657</v>
      </c>
      <c r="CA86" s="15">
        <v>66.174257208327404</v>
      </c>
      <c r="CB86" s="15">
        <v>69.713999339324005</v>
      </c>
      <c r="CC86" s="15">
        <v>75.696149221283449</v>
      </c>
      <c r="CD86" s="15">
        <v>84.644523181740411</v>
      </c>
    </row>
    <row r="87" spans="3:82" x14ac:dyDescent="0.15">
      <c r="C87" s="15">
        <v>82</v>
      </c>
      <c r="E87" s="15">
        <f>求节点(非R武将!$C$6:$C$105,非R武将!E$6:E$105,天数对应非R武将!$BZ87)</f>
        <v>0</v>
      </c>
      <c r="F87" s="15">
        <f>求节点(非R武将!$C$6:$C$105,非R武将!F$6:F$105,天数对应非R武将!$BZ87)</f>
        <v>0</v>
      </c>
      <c r="G87" s="15">
        <f>求节点(非R武将!$C$6:$C$105,非R武将!G$6:G$105,天数对应非R武将!$BZ87)</f>
        <v>0</v>
      </c>
      <c r="H87" s="15">
        <f>求节点(非R武将!$C$6:$C$105,非R武将!H$6:H$105,天数对应非R武将!$BZ87)</f>
        <v>3.2305645001722829</v>
      </c>
      <c r="I87" s="15">
        <f>求节点(非R武将!$C$6:$C$105,非R武将!I$6:I$105,天数对应非R武将!$BZ87)</f>
        <v>2.7694354998277171</v>
      </c>
      <c r="J87" s="15">
        <f>求节点(非R武将!$C$6:$C$105,非R武将!J$6:J$105,天数对应非R武将!$BZ87)</f>
        <v>0</v>
      </c>
      <c r="K87" s="15">
        <f>求节点(非R武将!$C$6:$C$105,非R武将!K$6:K$105,天数对应非R武将!$BZ87)</f>
        <v>0</v>
      </c>
      <c r="L87" s="15">
        <f>求节点(非R武将!$C$6:$C$105,非R武将!L$6:L$105,天数对应非R武将!$BZ87)</f>
        <v>0</v>
      </c>
      <c r="M87" s="15">
        <f>求节点(非R武将!$C$6:$C$105,非R武将!M$6:M$105,天数对应非R武将!$BZ87)</f>
        <v>3.5940669681198072</v>
      </c>
      <c r="N87" s="15">
        <f>求节点(非R武将!$C$6:$C$105,非R武将!N$6:N$105,天数对应非R武将!$BZ87)</f>
        <v>1.7714364772662612</v>
      </c>
      <c r="O87" s="15">
        <f>求节点(非R武将!$C$6:$C$105,非R武将!O$6:O$105,天数对应非R武将!$BZ87)</f>
        <v>0</v>
      </c>
      <c r="P87" s="15">
        <f>求节点(非R武将!$C$6:$C$105,非R武将!P$6:P$105,天数对应非R武将!$BZ87)</f>
        <v>6</v>
      </c>
      <c r="Q87" s="15">
        <f>求节点(非R武将!$C$6:$C$105,非R武将!Q$6:Q$105,天数对应非R武将!$BZ87)</f>
        <v>10</v>
      </c>
      <c r="R87" s="15">
        <f>求节点(非R武将!$C$6:$C$105,非R武将!R$6:R$105,天数对应非R武将!$BZ87)</f>
        <v>43</v>
      </c>
      <c r="S87" s="15">
        <f>求节点(非R武将!$C$6:$C$105,非R武将!S$6:S$105,天数对应非R武将!$BZ87)</f>
        <v>58</v>
      </c>
      <c r="T87" s="15">
        <f>求节点(非R武将!$C$6:$C$105,非R武将!T$6:T$105,天数对应非R武将!$BZ87)</f>
        <v>0</v>
      </c>
      <c r="U87" s="15">
        <f>求节点(非R武将!$C$6:$C$105,非R武将!U$6:U$105,天数对应非R武将!$BZ87)</f>
        <v>0</v>
      </c>
      <c r="V87" s="15">
        <f>求节点(非R武将!$C$6:$C$105,非R武将!V$6:V$105,天数对应非R武将!$BZ87)</f>
        <v>2.5497546333354038</v>
      </c>
      <c r="W87" s="15">
        <f>求节点(非R武将!$C$6:$C$105,非R武将!W$6:W$105,天数对应非R武将!$BZ87)</f>
        <v>2.5497546333354038</v>
      </c>
      <c r="X87" s="15">
        <f>求节点(非R武将!$C$6:$C$105,非R武将!X$6:X$105,天数对应非R武将!$BZ87)</f>
        <v>2.5497546333354038</v>
      </c>
      <c r="Y87" s="15">
        <f>求节点(非R武将!$C$6:$C$105,非R武将!Y$6:Y$105,天数对应非R武将!$BZ87)</f>
        <v>0</v>
      </c>
      <c r="Z87" s="15">
        <f>求节点(非R武将!$C$6:$C$105,非R武将!Z$6:Z$105,天数对应非R武将!$BZ87)</f>
        <v>0</v>
      </c>
      <c r="AA87" s="15">
        <f>求节点(非R武将!$C$6:$C$105,非R武将!AA$6:AA$105,天数对应非R武将!$BZ87)</f>
        <v>60</v>
      </c>
      <c r="AB87" s="15">
        <f>求节点(非R武将!$C$6:$C$105,非R武将!AB$6:AB$105,天数对应非R武将!$BZ87)</f>
        <v>80</v>
      </c>
      <c r="AC87" s="15">
        <f>求节点(非R武将!$C$6:$C$105,非R武将!AC$6:AC$105,天数对应非R武将!$BZ87)</f>
        <v>80</v>
      </c>
      <c r="AD87" s="15">
        <f>求节点(非R武将!$C$6:$C$105,非R武将!AD$6:AD$105,天数对应非R武将!$BZ87)</f>
        <v>0</v>
      </c>
      <c r="AE87" s="15">
        <f>求节点(非R武将!$C$6:$C$105,非R武将!AE$6:AE$105,天数对应非R武将!$BZ87)</f>
        <v>0</v>
      </c>
      <c r="AF87" s="15">
        <f>求节点(非R武将!$C$6:$C$105,非R武将!AF$6:AF$105,天数对应非R武将!$BZ87)</f>
        <v>0</v>
      </c>
      <c r="AG87" s="15">
        <f>求节点(非R武将!$C$6:$C$105,非R武将!AG$6:AG$105,天数对应非R武将!$BZ87)</f>
        <v>2</v>
      </c>
      <c r="AH87" s="15">
        <f>求节点(非R武将!$C$6:$C$105,非R武将!AH$6:AH$105,天数对应非R武将!$BZ87)</f>
        <v>2</v>
      </c>
      <c r="AI87" s="15">
        <f>求节点(非R武将!$C$6:$C$105,非R武将!AI$6:AI$105,天数对应非R武将!$BZ87)</f>
        <v>0</v>
      </c>
      <c r="AJ87" s="15">
        <f>求节点(非R武将!$C$6:$C$105,非R武将!AJ$6:AJ$105,天数对应非R武将!$BZ87)</f>
        <v>0</v>
      </c>
      <c r="AK87" s="15">
        <f>求节点(非R武将!$C$6:$C$105,非R武将!AK$6:AK$105,天数对应非R武将!$BZ87)</f>
        <v>0</v>
      </c>
      <c r="AL87" s="15">
        <f>求节点(非R武将!$C$6:$C$105,非R武将!AL$6:AL$105,天数对应非R武将!$BZ87)</f>
        <v>30</v>
      </c>
      <c r="AM87" s="15">
        <f>求节点(非R武将!$C$6:$C$105,非R武将!AM$6:AM$105,天数对应非R武将!$BZ87)</f>
        <v>80</v>
      </c>
      <c r="AN87" s="15">
        <f>求节点(非R武将!$C$6:$C$105,非R武将!AN$6:AN$105,天数对应非R武将!$BZ87)</f>
        <v>0</v>
      </c>
      <c r="AO87" s="15">
        <f>求节点(非R武将!$C$6:$C$105,非R武将!AO$6:AO$105,天数对应非R武将!$BZ87)</f>
        <v>5.2305645001722834</v>
      </c>
      <c r="AP87" s="15">
        <f>求节点(非R武将!$C$6:$C$105,非R武将!AP$6:AP$105,天数对应非R武将!$BZ87)</f>
        <v>13</v>
      </c>
      <c r="AQ87" s="15">
        <f>求节点(非R武将!$C$6:$C$105,非R武将!AQ$6:AQ$105,天数对应非R武将!$BZ87)</f>
        <v>2.5388709996554342</v>
      </c>
      <c r="AR87" s="15">
        <f>求节点(非R武将!$C$6:$C$105,非R武将!AR$6:AR$105,天数对应非R武将!$BZ87)</f>
        <v>0</v>
      </c>
      <c r="AS87" s="15">
        <f>求节点(非R武将!$C$6:$C$105,非R武将!AS$6:AS$105,天数对应非R武将!$BZ87)</f>
        <v>0</v>
      </c>
      <c r="AT87" s="15">
        <f>求节点(非R武将!$C$6:$C$105,非R武将!AT$6:AT$105,天数对应非R武将!$BZ87)</f>
        <v>3</v>
      </c>
      <c r="AU87" s="15">
        <f>求节点(非R武将!$C$6:$C$105,非R武将!AU$6:AU$105,天数对应非R武将!$BZ87)</f>
        <v>6</v>
      </c>
      <c r="AV87" s="15">
        <f>求节点(非R武将!$C$6:$C$105,非R武将!AV$6:AV$105,天数对应非R武将!$BZ87)</f>
        <v>3.5940669681198072</v>
      </c>
      <c r="AW87" s="15">
        <f>求节点(非R武将!$C$6:$C$105,非R武将!AW$6:AW$105,天数对应非R武将!$BZ87)</f>
        <v>1.7714364772662612</v>
      </c>
      <c r="AX87" s="15">
        <f>求节点(非R武将!$C$6:$C$105,非R武将!AX$6:AX$105,天数对应非R武将!$BZ87)</f>
        <v>0</v>
      </c>
      <c r="AY87" s="15">
        <f>求节点(非R武将!$C$6:$C$105,非R武将!AY$6:AY$105,天数对应非R武将!$BZ87)</f>
        <v>15</v>
      </c>
      <c r="AZ87" s="15">
        <f>求节点(非R武将!$C$6:$C$105,非R武将!AZ$6:AZ$105,天数对应非R武将!$BZ87)</f>
        <v>40</v>
      </c>
      <c r="BA87" s="15">
        <f>求节点(非R武将!$C$6:$C$105,非R武将!BA$6:BA$105,天数对应非R武将!$BZ87)</f>
        <v>43</v>
      </c>
      <c r="BB87" s="15">
        <f>求节点(非R武将!$C$6:$C$105,非R武将!BB$6:BB$105,天数对应非R武将!$BZ87)</f>
        <v>58</v>
      </c>
      <c r="BC87" s="15">
        <f>求节点(非R武将!$C$6:$C$105,非R武将!BC$6:BC$105,天数对应非R武将!$BZ87)</f>
        <v>0</v>
      </c>
      <c r="BD87" s="15">
        <f>求节点(非R武将!$C$6:$C$105,非R武将!BD$6:BD$105,天数对应非R武将!$BZ87)</f>
        <v>2.5497546333354038</v>
      </c>
      <c r="BE87" s="15">
        <f>求节点(非R武将!$C$6:$C$105,非R武将!BE$6:BE$105,天数对应非R武将!$BZ87)</f>
        <v>2.5497546333354038</v>
      </c>
      <c r="BF87" s="15">
        <f>求节点(非R武将!$C$6:$C$105,非R武将!BF$6:BF$105,天数对应非R武将!$BZ87)</f>
        <v>2.5497546333354038</v>
      </c>
      <c r="BG87" s="15">
        <f>求节点(非R武将!$C$6:$C$105,非R武将!BG$6:BG$105,天数对应非R武将!$BZ87)</f>
        <v>2.5497546333354038</v>
      </c>
      <c r="BH87" s="15">
        <f>求节点(非R武将!$C$6:$C$105,非R武将!BH$6:BH$105,天数对应非R武将!$BZ87)</f>
        <v>10</v>
      </c>
      <c r="BI87" s="15">
        <f>求节点(非R武将!$C$6:$C$105,非R武将!BI$6:BI$105,天数对应非R武将!$BZ87)</f>
        <v>10</v>
      </c>
      <c r="BJ87" s="15">
        <f>求节点(非R武将!$C$6:$C$105,非R武将!BJ$6:BJ$105,天数对应非R武将!$BZ87)</f>
        <v>60</v>
      </c>
      <c r="BK87" s="15">
        <f>求节点(非R武将!$C$6:$C$105,非R武将!BK$6:BK$105,天数对应非R武将!$BZ87)</f>
        <v>63.743865833385094</v>
      </c>
      <c r="BL87" s="15">
        <f>求节点(非R武将!$C$6:$C$105,非R武将!BL$6:BL$105,天数对应非R武将!$BZ87)</f>
        <v>63.743865833385094</v>
      </c>
      <c r="BM87" s="15">
        <f>求节点(非R武将!$C$6:$C$105,非R武将!BM$6:BM$105,天数对应非R武将!$BZ87)</f>
        <v>0</v>
      </c>
      <c r="BN87" s="15">
        <f>求节点(非R武将!$C$6:$C$105,非R武将!BN$6:BN$105,天数对应非R武将!$BZ87)</f>
        <v>0</v>
      </c>
      <c r="BO87" s="15">
        <f>求节点(非R武将!$C$6:$C$105,非R武将!BO$6:BO$105,天数对应非R武将!$BZ87)</f>
        <v>2</v>
      </c>
      <c r="BP87" s="15">
        <f>求节点(非R武将!$C$6:$C$105,非R武将!BP$6:BP$105,天数对应非R武将!$BZ87)</f>
        <v>2</v>
      </c>
      <c r="BQ87" s="15">
        <f>求节点(非R武将!$C$6:$C$105,非R武将!BQ$6:BQ$105,天数对应非R武将!$BZ87)</f>
        <v>2</v>
      </c>
      <c r="BR87" s="15">
        <f>求节点(非R武将!$C$6:$C$105,非R武将!BR$6:BR$105,天数对应非R武将!$BZ87)</f>
        <v>0</v>
      </c>
      <c r="BS87" s="15">
        <f>求节点(非R武将!$C$6:$C$105,非R武将!BS$6:BS$105,天数对应非R武将!$BZ87)</f>
        <v>0</v>
      </c>
      <c r="BT87" s="15">
        <f>求节点(非R武将!$C$6:$C$105,非R武将!BT$6:BT$105,天数对应非R武将!$BZ87)</f>
        <v>4</v>
      </c>
      <c r="BU87" s="15">
        <f>求节点(非R武将!$C$6:$C$105,非R武将!BU$6:BU$105,天数对应非R武将!$BZ87)</f>
        <v>30</v>
      </c>
      <c r="BV87" s="15">
        <f>求节点(非R武将!$C$6:$C$105,非R武将!BV$6:BV$105,天数对应非R武将!$BZ87)</f>
        <v>80</v>
      </c>
      <c r="BY87" s="15">
        <v>82</v>
      </c>
      <c r="BZ87" s="15">
        <v>63.743865833385094</v>
      </c>
      <c r="CA87" s="15">
        <v>66.361406666346255</v>
      </c>
      <c r="CB87" s="15">
        <v>69.924371285389469</v>
      </c>
      <c r="CC87" s="15">
        <v>75.872312634071207</v>
      </c>
      <c r="CD87" s="15">
        <v>84.786246515349092</v>
      </c>
    </row>
    <row r="88" spans="3:82" x14ac:dyDescent="0.15">
      <c r="C88" s="15">
        <v>83</v>
      </c>
      <c r="E88" s="15">
        <f>求节点(非R武将!$C$6:$C$105,非R武将!E$6:E$105,天数对应非R武将!$BZ88)</f>
        <v>0</v>
      </c>
      <c r="F88" s="15">
        <f>求节点(非R武将!$C$6:$C$105,非R武将!F$6:F$105,天数对应非R武将!$BZ88)</f>
        <v>0</v>
      </c>
      <c r="G88" s="15">
        <f>求节点(非R武将!$C$6:$C$105,非R武将!G$6:G$105,天数对应非R武将!$BZ88)</f>
        <v>0</v>
      </c>
      <c r="H88" s="15">
        <f>求节点(非R武将!$C$6:$C$105,非R武将!H$6:H$105,天数对应非R武将!$BZ88)</f>
        <v>3.1999476018636348</v>
      </c>
      <c r="I88" s="15">
        <f>求节点(非R武将!$C$6:$C$105,非R武将!I$6:I$105,天数对应非R武将!$BZ88)</f>
        <v>2.8000523981363652</v>
      </c>
      <c r="J88" s="15">
        <f>求节点(非R武将!$C$6:$C$105,非R武将!J$6:J$105,天数对应非R武将!$BZ88)</f>
        <v>0</v>
      </c>
      <c r="K88" s="15">
        <f>求节点(非R武将!$C$6:$C$105,非R武将!K$6:K$105,天数对应非R武将!$BZ88)</f>
        <v>0</v>
      </c>
      <c r="L88" s="15">
        <f>求节点(非R武将!$C$6:$C$105,非R武将!L$6:L$105,天数对应非R武将!$BZ88)</f>
        <v>0</v>
      </c>
      <c r="M88" s="15">
        <f>求节点(非R武将!$C$6:$C$105,非R武将!M$6:M$105,天数对应非R武将!$BZ88)</f>
        <v>3.6050819312987583</v>
      </c>
      <c r="N88" s="15">
        <f>求节点(非R武将!$C$6:$C$105,非R武将!N$6:N$105,天数对应非R武将!$BZ88)</f>
        <v>1.8217058047299335</v>
      </c>
      <c r="O88" s="15">
        <f>求节点(非R武将!$C$6:$C$105,非R武将!O$6:O$105,天数对应非R武将!$BZ88)</f>
        <v>0</v>
      </c>
      <c r="P88" s="15">
        <f>求节点(非R武将!$C$6:$C$105,非R武将!P$6:P$105,天数对应非R武将!$BZ88)</f>
        <v>6</v>
      </c>
      <c r="Q88" s="15">
        <f>求节点(非R武将!$C$6:$C$105,非R武将!Q$6:Q$105,天数对应非R武将!$BZ88)</f>
        <v>10</v>
      </c>
      <c r="R88" s="15">
        <f>求节点(非R武将!$C$6:$C$105,非R武将!R$6:R$105,天数对应非R武将!$BZ88)</f>
        <v>43</v>
      </c>
      <c r="S88" s="15">
        <f>求节点(非R武将!$C$6:$C$105,非R武将!S$6:S$105,天数对应非R武将!$BZ88)</f>
        <v>58</v>
      </c>
      <c r="T88" s="15">
        <f>求节点(非R武将!$C$6:$C$105,非R武将!T$6:T$105,天数对应非R武将!$BZ88)</f>
        <v>0</v>
      </c>
      <c r="U88" s="15">
        <f>求节点(非R武将!$C$6:$C$105,非R武将!U$6:U$105,天数对应非R武将!$BZ88)</f>
        <v>0</v>
      </c>
      <c r="V88" s="15">
        <f>求节点(非R武将!$C$6:$C$105,非R武将!V$6:V$105,天数对应非R武将!$BZ88)</f>
        <v>2.5568276897239808</v>
      </c>
      <c r="W88" s="15">
        <f>求节点(非R武将!$C$6:$C$105,非R武将!W$6:W$105,天数对应非R武将!$BZ88)</f>
        <v>2.5568276897239808</v>
      </c>
      <c r="X88" s="15">
        <f>求节点(非R武将!$C$6:$C$105,非R武将!X$6:X$105,天数对应非R武将!$BZ88)</f>
        <v>2.5568276897239808</v>
      </c>
      <c r="Y88" s="15">
        <f>求节点(非R武将!$C$6:$C$105,非R武将!Y$6:Y$105,天数对应非R武将!$BZ88)</f>
        <v>0</v>
      </c>
      <c r="Z88" s="15">
        <f>求节点(非R武将!$C$6:$C$105,非R武将!Z$6:Z$105,天数对应非R武将!$BZ88)</f>
        <v>0</v>
      </c>
      <c r="AA88" s="15">
        <f>求节点(非R武将!$C$6:$C$105,非R武将!AA$6:AA$105,天数对应非R武将!$BZ88)</f>
        <v>60</v>
      </c>
      <c r="AB88" s="15">
        <f>求节点(非R武将!$C$6:$C$105,非R武将!AB$6:AB$105,天数对应非R武将!$BZ88)</f>
        <v>80</v>
      </c>
      <c r="AC88" s="15">
        <f>求节点(非R武将!$C$6:$C$105,非R武将!AC$6:AC$105,天数对应非R武将!$BZ88)</f>
        <v>80</v>
      </c>
      <c r="AD88" s="15">
        <f>求节点(非R武将!$C$6:$C$105,非R武将!AD$6:AD$105,天数对应非R武将!$BZ88)</f>
        <v>0</v>
      </c>
      <c r="AE88" s="15">
        <f>求节点(非R武将!$C$6:$C$105,非R武将!AE$6:AE$105,天数对应非R武将!$BZ88)</f>
        <v>0</v>
      </c>
      <c r="AF88" s="15">
        <f>求节点(非R武将!$C$6:$C$105,非R武将!AF$6:AF$105,天数对应非R武将!$BZ88)</f>
        <v>0</v>
      </c>
      <c r="AG88" s="15">
        <f>求节点(非R武将!$C$6:$C$105,非R武将!AG$6:AG$105,天数对应非R武将!$BZ88)</f>
        <v>2</v>
      </c>
      <c r="AH88" s="15">
        <f>求节点(非R武将!$C$6:$C$105,非R武将!AH$6:AH$105,天数对应非R武将!$BZ88)</f>
        <v>2</v>
      </c>
      <c r="AI88" s="15">
        <f>求节点(非R武将!$C$6:$C$105,非R武将!AI$6:AI$105,天数对应非R武将!$BZ88)</f>
        <v>0</v>
      </c>
      <c r="AJ88" s="15">
        <f>求节点(非R武将!$C$6:$C$105,非R武将!AJ$6:AJ$105,天数对应非R武将!$BZ88)</f>
        <v>0</v>
      </c>
      <c r="AK88" s="15">
        <f>求节点(非R武将!$C$6:$C$105,非R武将!AK$6:AK$105,天数对应非R武将!$BZ88)</f>
        <v>0</v>
      </c>
      <c r="AL88" s="15">
        <f>求节点(非R武将!$C$6:$C$105,非R武将!AL$6:AL$105,天数对应非R武将!$BZ88)</f>
        <v>30</v>
      </c>
      <c r="AM88" s="15">
        <f>求节点(非R武将!$C$6:$C$105,非R武将!AM$6:AM$105,天数对应非R武将!$BZ88)</f>
        <v>80</v>
      </c>
      <c r="AN88" s="15">
        <f>求节点(非R武将!$C$6:$C$105,非R武将!AN$6:AN$105,天数对应非R武将!$BZ88)</f>
        <v>0</v>
      </c>
      <c r="AO88" s="15">
        <f>求节点(非R武将!$C$6:$C$105,非R武将!AO$6:AO$105,天数对应非R武将!$BZ88)</f>
        <v>5.1999476018636352</v>
      </c>
      <c r="AP88" s="15">
        <f>求节点(非R武将!$C$6:$C$105,非R武将!AP$6:AP$105,天数对应非R武将!$BZ88)</f>
        <v>13</v>
      </c>
      <c r="AQ88" s="15">
        <f>求节点(非R武将!$C$6:$C$105,非R武将!AQ$6:AQ$105,天数对应非R武将!$BZ88)</f>
        <v>2.6001047962727304</v>
      </c>
      <c r="AR88" s="15">
        <f>求节点(非R武将!$C$6:$C$105,非R武将!AR$6:AR$105,天数对应非R武将!$BZ88)</f>
        <v>0</v>
      </c>
      <c r="AS88" s="15">
        <f>求节点(非R武将!$C$6:$C$105,非R武将!AS$6:AS$105,天数对应非R武将!$BZ88)</f>
        <v>0</v>
      </c>
      <c r="AT88" s="15">
        <f>求节点(非R武将!$C$6:$C$105,非R武将!AT$6:AT$105,天数对应非R武将!$BZ88)</f>
        <v>3</v>
      </c>
      <c r="AU88" s="15">
        <f>求节点(非R武将!$C$6:$C$105,非R武将!AU$6:AU$105,天数对应非R武将!$BZ88)</f>
        <v>6</v>
      </c>
      <c r="AV88" s="15">
        <f>求节点(非R武将!$C$6:$C$105,非R武将!AV$6:AV$105,天数对应非R武将!$BZ88)</f>
        <v>3.6050819312987583</v>
      </c>
      <c r="AW88" s="15">
        <f>求节点(非R武将!$C$6:$C$105,非R武将!AW$6:AW$105,天数对应非R武将!$BZ88)</f>
        <v>1.8217058047299335</v>
      </c>
      <c r="AX88" s="15">
        <f>求节点(非R武将!$C$6:$C$105,非R武将!AX$6:AX$105,天数对应非R武将!$BZ88)</f>
        <v>0</v>
      </c>
      <c r="AY88" s="15">
        <f>求节点(非R武将!$C$6:$C$105,非R武将!AY$6:AY$105,天数对应非R武将!$BZ88)</f>
        <v>15</v>
      </c>
      <c r="AZ88" s="15">
        <f>求节点(非R武将!$C$6:$C$105,非R武将!AZ$6:AZ$105,天数对应非R武将!$BZ88)</f>
        <v>40</v>
      </c>
      <c r="BA88" s="15">
        <f>求节点(非R武将!$C$6:$C$105,非R武将!BA$6:BA$105,天数对应非R武将!$BZ88)</f>
        <v>43</v>
      </c>
      <c r="BB88" s="15">
        <f>求节点(非R武将!$C$6:$C$105,非R武将!BB$6:BB$105,天数对应非R武将!$BZ88)</f>
        <v>58</v>
      </c>
      <c r="BC88" s="15">
        <f>求节点(非R武将!$C$6:$C$105,非R武将!BC$6:BC$105,天数对应非R武将!$BZ88)</f>
        <v>0</v>
      </c>
      <c r="BD88" s="15">
        <f>求节点(非R武将!$C$6:$C$105,非R武将!BD$6:BD$105,天数对应非R武将!$BZ88)</f>
        <v>2.5568276897239808</v>
      </c>
      <c r="BE88" s="15">
        <f>求节点(非R武将!$C$6:$C$105,非R武将!BE$6:BE$105,天数对应非R武将!$BZ88)</f>
        <v>2.5568276897239808</v>
      </c>
      <c r="BF88" s="15">
        <f>求节点(非R武将!$C$6:$C$105,非R武将!BF$6:BF$105,天数对应非R武将!$BZ88)</f>
        <v>2.5568276897239808</v>
      </c>
      <c r="BG88" s="15">
        <f>求节点(非R武将!$C$6:$C$105,非R武将!BG$6:BG$105,天数对应非R武将!$BZ88)</f>
        <v>2.5568276897239808</v>
      </c>
      <c r="BH88" s="15">
        <f>求节点(非R武将!$C$6:$C$105,非R武将!BH$6:BH$105,天数对应非R武将!$BZ88)</f>
        <v>10</v>
      </c>
      <c r="BI88" s="15">
        <f>求节点(非R武将!$C$6:$C$105,非R武将!BI$6:BI$105,天数对应非R武将!$BZ88)</f>
        <v>10</v>
      </c>
      <c r="BJ88" s="15">
        <f>求节点(非R武将!$C$6:$C$105,非R武将!BJ$6:BJ$105,天数对应非R武将!$BZ88)</f>
        <v>60</v>
      </c>
      <c r="BK88" s="15">
        <f>求节点(非R武将!$C$6:$C$105,非R武将!BK$6:BK$105,天数对应非R武将!$BZ88)</f>
        <v>63.920692243099523</v>
      </c>
      <c r="BL88" s="15">
        <f>求节点(非R武将!$C$6:$C$105,非R武将!BL$6:BL$105,天数对应非R武将!$BZ88)</f>
        <v>63.920692243099523</v>
      </c>
      <c r="BM88" s="15">
        <f>求节点(非R武将!$C$6:$C$105,非R武将!BM$6:BM$105,天数对应非R武将!$BZ88)</f>
        <v>0</v>
      </c>
      <c r="BN88" s="15">
        <f>求节点(非R武将!$C$6:$C$105,非R武将!BN$6:BN$105,天数对应非R武将!$BZ88)</f>
        <v>0</v>
      </c>
      <c r="BO88" s="15">
        <f>求节点(非R武将!$C$6:$C$105,非R武将!BO$6:BO$105,天数对应非R武将!$BZ88)</f>
        <v>2</v>
      </c>
      <c r="BP88" s="15">
        <f>求节点(非R武将!$C$6:$C$105,非R武将!BP$6:BP$105,天数对应非R武将!$BZ88)</f>
        <v>2</v>
      </c>
      <c r="BQ88" s="15">
        <f>求节点(非R武将!$C$6:$C$105,非R武将!BQ$6:BQ$105,天数对应非R武将!$BZ88)</f>
        <v>2</v>
      </c>
      <c r="BR88" s="15">
        <f>求节点(非R武将!$C$6:$C$105,非R武将!BR$6:BR$105,天数对应非R武将!$BZ88)</f>
        <v>0</v>
      </c>
      <c r="BS88" s="15">
        <f>求节点(非R武将!$C$6:$C$105,非R武将!BS$6:BS$105,天数对应非R武将!$BZ88)</f>
        <v>0</v>
      </c>
      <c r="BT88" s="15">
        <f>求节点(非R武将!$C$6:$C$105,非R武将!BT$6:BT$105,天数对应非R武将!$BZ88)</f>
        <v>4</v>
      </c>
      <c r="BU88" s="15">
        <f>求节点(非R武将!$C$6:$C$105,非R武将!BU$6:BU$105,天数对应非R武将!$BZ88)</f>
        <v>30</v>
      </c>
      <c r="BV88" s="15">
        <f>求节点(非R武将!$C$6:$C$105,非R武将!BV$6:BV$105,天数对应非R武将!$BZ88)</f>
        <v>80</v>
      </c>
      <c r="BY88" s="15">
        <v>83</v>
      </c>
      <c r="BZ88" s="15">
        <v>63.920692243099523</v>
      </c>
      <c r="CA88" s="15">
        <v>66.548556124365092</v>
      </c>
      <c r="CB88" s="15">
        <v>70.129394259494475</v>
      </c>
      <c r="CC88" s="15">
        <v>76.028633525864549</v>
      </c>
      <c r="CD88" s="15">
        <v>84.927969848957787</v>
      </c>
    </row>
    <row r="89" spans="3:82" x14ac:dyDescent="0.15">
      <c r="C89" s="15">
        <v>84</v>
      </c>
      <c r="E89" s="15">
        <f>求节点(非R武将!$C$6:$C$105,非R武将!E$6:E$105,天数对应非R武将!$BZ89)</f>
        <v>0</v>
      </c>
      <c r="F89" s="15">
        <f>求节点(非R武将!$C$6:$C$105,非R武将!F$6:F$105,天数对应非R武将!$BZ89)</f>
        <v>0</v>
      </c>
      <c r="G89" s="15">
        <f>求节点(非R武将!$C$6:$C$105,非R武将!G$6:G$105,天数对应非R武将!$BZ89)</f>
        <v>0</v>
      </c>
      <c r="H89" s="15">
        <f>求节点(非R武将!$C$6:$C$105,非R武将!H$6:H$105,天数对应非R武将!$BZ89)</f>
        <v>3.1704614432911713</v>
      </c>
      <c r="I89" s="15">
        <f>求节点(非R武将!$C$6:$C$105,非R武将!I$6:I$105,天数对应非R武将!$BZ89)</f>
        <v>2.8295385567088287</v>
      </c>
      <c r="J89" s="15">
        <f>求节点(非R武将!$C$6:$C$105,非R武将!J$6:J$105,天数对应非R武将!$BZ89)</f>
        <v>0</v>
      </c>
      <c r="K89" s="15">
        <f>求节点(非R武将!$C$6:$C$105,非R武将!K$6:K$105,天数对应非R武将!$BZ89)</f>
        <v>0</v>
      </c>
      <c r="L89" s="15">
        <f>求节点(非R武将!$C$6:$C$105,非R武将!L$6:L$105,天数对应非R武将!$BZ89)</f>
        <v>0</v>
      </c>
      <c r="M89" s="15">
        <f>求节点(非R武将!$C$6:$C$105,非R武将!M$6:M$105,天数对应非R武将!$BZ89)</f>
        <v>3.6156900911355323</v>
      </c>
      <c r="N89" s="15">
        <f>求节点(非R武将!$C$6:$C$105,非R武将!N$6:N$105,天数对应非R武将!$BZ89)</f>
        <v>1.8701185912239284</v>
      </c>
      <c r="O89" s="15">
        <f>求节点(非R武将!$C$6:$C$105,非R武将!O$6:O$105,天数对应非R武将!$BZ89)</f>
        <v>0</v>
      </c>
      <c r="P89" s="15">
        <f>求节点(非R武将!$C$6:$C$105,非R武将!P$6:P$105,天数对应非R武将!$BZ89)</f>
        <v>6</v>
      </c>
      <c r="Q89" s="15">
        <f>求节点(非R武将!$C$6:$C$105,非R武将!Q$6:Q$105,天数对应非R武将!$BZ89)</f>
        <v>10</v>
      </c>
      <c r="R89" s="15">
        <f>求节点(非R武将!$C$6:$C$105,非R武将!R$6:R$105,天数对应非R武将!$BZ89)</f>
        <v>43</v>
      </c>
      <c r="S89" s="15">
        <f>求节点(非R武将!$C$6:$C$105,非R武将!S$6:S$105,天数对应非R武将!$BZ89)</f>
        <v>58.727904962925209</v>
      </c>
      <c r="T89" s="15">
        <f>求节点(非R武将!$C$6:$C$105,非R武将!T$6:T$105,天数对应非R武将!$BZ89)</f>
        <v>0</v>
      </c>
      <c r="U89" s="15">
        <f>求节点(非R武将!$C$6:$C$105,非R武将!U$6:U$105,天数对应非R武将!$BZ89)</f>
        <v>0</v>
      </c>
      <c r="V89" s="15">
        <f>求节点(非R武将!$C$6:$C$105,非R武将!V$6:V$105,天数对应非R武将!$BZ89)</f>
        <v>2.5636395248146262</v>
      </c>
      <c r="W89" s="15">
        <f>求节点(非R武将!$C$6:$C$105,非R武将!W$6:W$105,天数对应非R武将!$BZ89)</f>
        <v>2.5636395248146262</v>
      </c>
      <c r="X89" s="15">
        <f>求节点(非R武将!$C$6:$C$105,非R武将!X$6:X$105,天数对应非R武将!$BZ89)</f>
        <v>2.5636395248146262</v>
      </c>
      <c r="Y89" s="15">
        <f>求节点(非R武将!$C$6:$C$105,非R武将!Y$6:Y$105,天数对应非R武将!$BZ89)</f>
        <v>0</v>
      </c>
      <c r="Z89" s="15">
        <f>求节点(非R武将!$C$6:$C$105,非R武将!Z$6:Z$105,天数对应非R武将!$BZ89)</f>
        <v>0</v>
      </c>
      <c r="AA89" s="15">
        <f>求节点(非R武将!$C$6:$C$105,非R武将!AA$6:AA$105,天数对应非R武将!$BZ89)</f>
        <v>60</v>
      </c>
      <c r="AB89" s="15">
        <f>求节点(非R武将!$C$6:$C$105,非R武将!AB$6:AB$105,天数对应非R武将!$BZ89)</f>
        <v>80</v>
      </c>
      <c r="AC89" s="15">
        <f>求节点(非R武将!$C$6:$C$105,非R武将!AC$6:AC$105,天数对应非R武将!$BZ89)</f>
        <v>80</v>
      </c>
      <c r="AD89" s="15">
        <f>求节点(非R武将!$C$6:$C$105,非R武将!AD$6:AD$105,天数对应非R武将!$BZ89)</f>
        <v>0</v>
      </c>
      <c r="AE89" s="15">
        <f>求节点(非R武将!$C$6:$C$105,非R武将!AE$6:AE$105,天数对应非R武将!$BZ89)</f>
        <v>0</v>
      </c>
      <c r="AF89" s="15">
        <f>求节点(非R武将!$C$6:$C$105,非R武将!AF$6:AF$105,天数对应非R武将!$BZ89)</f>
        <v>0</v>
      </c>
      <c r="AG89" s="15">
        <f>求节点(非R武将!$C$6:$C$105,非R武将!AG$6:AG$105,天数对应非R武将!$BZ89)</f>
        <v>2</v>
      </c>
      <c r="AH89" s="15">
        <f>求节点(非R武将!$C$6:$C$105,非R武将!AH$6:AH$105,天数对应非R武将!$BZ89)</f>
        <v>2</v>
      </c>
      <c r="AI89" s="15">
        <f>求节点(非R武将!$C$6:$C$105,非R武将!AI$6:AI$105,天数对应非R武将!$BZ89)</f>
        <v>0</v>
      </c>
      <c r="AJ89" s="15">
        <f>求节点(非R武将!$C$6:$C$105,非R武将!AJ$6:AJ$105,天数对应非R武将!$BZ89)</f>
        <v>0</v>
      </c>
      <c r="AK89" s="15">
        <f>求节点(非R武将!$C$6:$C$105,非R武将!AK$6:AK$105,天数对应非R武将!$BZ89)</f>
        <v>0</v>
      </c>
      <c r="AL89" s="15">
        <f>求节点(非R武将!$C$6:$C$105,非R武将!AL$6:AL$105,天数对应非R武将!$BZ89)</f>
        <v>30</v>
      </c>
      <c r="AM89" s="15">
        <f>求节点(非R武将!$C$6:$C$105,非R武将!AM$6:AM$105,天数对应非R武将!$BZ89)</f>
        <v>80</v>
      </c>
      <c r="AN89" s="15">
        <f>求节点(非R武将!$C$6:$C$105,非R武将!AN$6:AN$105,天数对应非R武将!$BZ89)</f>
        <v>0</v>
      </c>
      <c r="AO89" s="15">
        <f>求节点(非R武将!$C$6:$C$105,非R武将!AO$6:AO$105,天数对应非R武将!$BZ89)</f>
        <v>5.1704614432911713</v>
      </c>
      <c r="AP89" s="15">
        <f>求节点(非R武将!$C$6:$C$105,非R武将!AP$6:AP$105,天数对应非R武将!$BZ89)</f>
        <v>13</v>
      </c>
      <c r="AQ89" s="15">
        <f>求节点(非R武将!$C$6:$C$105,非R武将!AQ$6:AQ$105,天数对应非R武将!$BZ89)</f>
        <v>2.6590771134176574</v>
      </c>
      <c r="AR89" s="15">
        <f>求节点(非R武将!$C$6:$C$105,非R武将!AR$6:AR$105,天数对应非R武将!$BZ89)</f>
        <v>0</v>
      </c>
      <c r="AS89" s="15">
        <f>求节点(非R武将!$C$6:$C$105,非R武将!AS$6:AS$105,天数对应非R武将!$BZ89)</f>
        <v>0</v>
      </c>
      <c r="AT89" s="15">
        <f>求节点(非R武将!$C$6:$C$105,非R武将!AT$6:AT$105,天数对应非R武将!$BZ89)</f>
        <v>3</v>
      </c>
      <c r="AU89" s="15">
        <f>求节点(非R武将!$C$6:$C$105,非R武将!AU$6:AU$105,天数对应非R武将!$BZ89)</f>
        <v>6</v>
      </c>
      <c r="AV89" s="15">
        <f>求节点(非R武将!$C$6:$C$105,非R武将!AV$6:AV$105,天数对应非R武将!$BZ89)</f>
        <v>3.6156900911355323</v>
      </c>
      <c r="AW89" s="15">
        <f>求节点(非R武将!$C$6:$C$105,非R武将!AW$6:AW$105,天数对应非R武将!$BZ89)</f>
        <v>1.8701185912239284</v>
      </c>
      <c r="AX89" s="15">
        <f>求节点(非R武将!$C$6:$C$105,非R武将!AX$6:AX$105,天数对应非R武将!$BZ89)</f>
        <v>0</v>
      </c>
      <c r="AY89" s="15">
        <f>求节点(非R武将!$C$6:$C$105,非R武将!AY$6:AY$105,天数对应非R武将!$BZ89)</f>
        <v>15</v>
      </c>
      <c r="AZ89" s="15">
        <f>求节点(非R武将!$C$6:$C$105,非R武将!AZ$6:AZ$105,天数对应非R武将!$BZ89)</f>
        <v>40</v>
      </c>
      <c r="BA89" s="15">
        <f>求节点(非R武将!$C$6:$C$105,非R武将!BA$6:BA$105,天数对应非R武将!$BZ89)</f>
        <v>43</v>
      </c>
      <c r="BB89" s="15">
        <f>求节点(非R武将!$C$6:$C$105,非R武将!BB$6:BB$105,天数对应非R武将!$BZ89)</f>
        <v>58.727904962925209</v>
      </c>
      <c r="BC89" s="15">
        <f>求节点(非R武将!$C$6:$C$105,非R武将!BC$6:BC$105,天数对应非R武将!$BZ89)</f>
        <v>0</v>
      </c>
      <c r="BD89" s="15">
        <f>求节点(非R武将!$C$6:$C$105,非R武将!BD$6:BD$105,天数对应非R武将!$BZ89)</f>
        <v>2.5636395248146262</v>
      </c>
      <c r="BE89" s="15">
        <f>求节点(非R武将!$C$6:$C$105,非R武将!BE$6:BE$105,天数对应非R武将!$BZ89)</f>
        <v>2.5636395248146262</v>
      </c>
      <c r="BF89" s="15">
        <f>求节点(非R武将!$C$6:$C$105,非R武将!BF$6:BF$105,天数对应非R武将!$BZ89)</f>
        <v>2.5636395248146262</v>
      </c>
      <c r="BG89" s="15">
        <f>求节点(非R武将!$C$6:$C$105,非R武将!BG$6:BG$105,天数对应非R武将!$BZ89)</f>
        <v>2.5636395248146262</v>
      </c>
      <c r="BH89" s="15">
        <f>求节点(非R武将!$C$6:$C$105,非R武将!BH$6:BH$105,天数对应非R武将!$BZ89)</f>
        <v>10</v>
      </c>
      <c r="BI89" s="15">
        <f>求节点(非R武将!$C$6:$C$105,非R武将!BI$6:BI$105,天数对应非R武将!$BZ89)</f>
        <v>10</v>
      </c>
      <c r="BJ89" s="15">
        <f>求节点(非R武将!$C$6:$C$105,非R武将!BJ$6:BJ$105,天数对应非R武将!$BZ89)</f>
        <v>60</v>
      </c>
      <c r="BK89" s="15">
        <f>求节点(非R武将!$C$6:$C$105,非R武将!BK$6:BK$105,天数对应非R武将!$BZ89)</f>
        <v>64.090988120365651</v>
      </c>
      <c r="BL89" s="15">
        <f>求节点(非R武将!$C$6:$C$105,非R武将!BL$6:BL$105,天数对应非R武将!$BZ89)</f>
        <v>64.090988120365651</v>
      </c>
      <c r="BM89" s="15">
        <f>求节点(非R武将!$C$6:$C$105,非R武将!BM$6:BM$105,天数对应非R武将!$BZ89)</f>
        <v>0</v>
      </c>
      <c r="BN89" s="15">
        <f>求节点(非R武将!$C$6:$C$105,非R武将!BN$6:BN$105,天数对应非R武将!$BZ89)</f>
        <v>0</v>
      </c>
      <c r="BO89" s="15">
        <f>求节点(非R武将!$C$6:$C$105,非R武将!BO$6:BO$105,天数对应非R武将!$BZ89)</f>
        <v>2</v>
      </c>
      <c r="BP89" s="15">
        <f>求节点(非R武将!$C$6:$C$105,非R武将!BP$6:BP$105,天数对应非R武将!$BZ89)</f>
        <v>2</v>
      </c>
      <c r="BQ89" s="15">
        <f>求节点(非R武将!$C$6:$C$105,非R武将!BQ$6:BQ$105,天数对应非R武将!$BZ89)</f>
        <v>2</v>
      </c>
      <c r="BR89" s="15">
        <f>求节点(非R武将!$C$6:$C$105,非R武将!BR$6:BR$105,天数对应非R武将!$BZ89)</f>
        <v>0</v>
      </c>
      <c r="BS89" s="15">
        <f>求节点(非R武将!$C$6:$C$105,非R武将!BS$6:BS$105,天数对应非R武将!$BZ89)</f>
        <v>0</v>
      </c>
      <c r="BT89" s="15">
        <f>求节点(非R武将!$C$6:$C$105,非R武将!BT$6:BT$105,天数对应非R武将!$BZ89)</f>
        <v>4</v>
      </c>
      <c r="BU89" s="15">
        <f>求节点(非R武将!$C$6:$C$105,非R武将!BU$6:BU$105,天数对应非R武将!$BZ89)</f>
        <v>30</v>
      </c>
      <c r="BV89" s="15">
        <f>求节点(非R武将!$C$6:$C$105,非R武将!BV$6:BV$105,天数对应非R武将!$BZ89)</f>
        <v>80</v>
      </c>
      <c r="BY89" s="15">
        <v>84</v>
      </c>
      <c r="BZ89" s="15">
        <v>64.090988120365651</v>
      </c>
      <c r="CA89" s="15">
        <v>66.735705582383943</v>
      </c>
      <c r="CB89" s="15">
        <v>70.331414961281311</v>
      </c>
      <c r="CC89" s="15">
        <v>76.132688620355253</v>
      </c>
      <c r="CD89" s="15">
        <v>85.073746127165037</v>
      </c>
    </row>
    <row r="90" spans="3:82" x14ac:dyDescent="0.15">
      <c r="C90" s="15">
        <v>85</v>
      </c>
      <c r="E90" s="15">
        <f>求节点(非R武将!$C$6:$C$105,非R武将!E$6:E$105,天数对应非R武将!$BZ90)</f>
        <v>0</v>
      </c>
      <c r="F90" s="15">
        <f>求节点(非R武将!$C$6:$C$105,非R武将!F$6:F$105,天数对应非R武将!$BZ90)</f>
        <v>0</v>
      </c>
      <c r="G90" s="15">
        <f>求节点(非R武将!$C$6:$C$105,非R武将!G$6:G$105,天数对应非R武将!$BZ90)</f>
        <v>0</v>
      </c>
      <c r="H90" s="15">
        <f>求节点(非R武将!$C$6:$C$105,非R武将!H$6:H$105,天数对应非R武将!$BZ90)</f>
        <v>3.1418948670706754</v>
      </c>
      <c r="I90" s="15">
        <f>求节点(非R武将!$C$6:$C$105,非R武将!I$6:I$105,天数对应非R武将!$BZ90)</f>
        <v>2.8581051329293246</v>
      </c>
      <c r="J90" s="15">
        <f>求节点(非R武将!$C$6:$C$105,非R武将!J$6:J$105,天数对应非R武将!$BZ90)</f>
        <v>0</v>
      </c>
      <c r="K90" s="15">
        <f>求节点(非R武将!$C$6:$C$105,非R武将!K$6:K$105,天数对应非R武将!$BZ90)</f>
        <v>0</v>
      </c>
      <c r="L90" s="15">
        <f>求节点(非R武将!$C$6:$C$105,非R武将!L$6:L$105,天数对应非R武将!$BZ90)</f>
        <v>0</v>
      </c>
      <c r="M90" s="15">
        <f>求节点(非R武将!$C$6:$C$105,非R武将!M$6:M$105,天数对应非R武将!$BZ90)</f>
        <v>3.6259674151820569</v>
      </c>
      <c r="N90" s="15">
        <f>求节点(非R武将!$C$6:$C$105,非R武将!N$6:N$105,天数对应非R武将!$BZ90)</f>
        <v>1.9170215322099018</v>
      </c>
      <c r="O90" s="15">
        <f>求节点(非R武将!$C$6:$C$105,非R武将!O$6:O$105,天数对应非R武将!$BZ90)</f>
        <v>0</v>
      </c>
      <c r="P90" s="15">
        <f>求节点(非R武将!$C$6:$C$105,非R武将!P$6:P$105,天数对应非R武将!$BZ90)</f>
        <v>6</v>
      </c>
      <c r="Q90" s="15">
        <f>求节点(非R武将!$C$6:$C$105,非R武将!Q$6:Q$105,天数对应非R武将!$BZ90)</f>
        <v>10</v>
      </c>
      <c r="R90" s="15">
        <f>求节点(非R武将!$C$6:$C$105,非R武将!R$6:R$105,天数对应非R武将!$BZ90)</f>
        <v>43</v>
      </c>
      <c r="S90" s="15">
        <f>求节点(非R武将!$C$6:$C$105,非R武将!S$6:S$105,天数对应非R武将!$BZ90)</f>
        <v>60.04778395523374</v>
      </c>
      <c r="T90" s="15">
        <f>求节点(非R武将!$C$6:$C$105,非R武将!T$6:T$105,天数对应非R武将!$BZ90)</f>
        <v>0</v>
      </c>
      <c r="U90" s="15">
        <f>求节点(非R武将!$C$6:$C$105,非R武将!U$6:U$105,天数对应非R武将!$BZ90)</f>
        <v>0</v>
      </c>
      <c r="V90" s="15">
        <f>求节点(非R武将!$C$6:$C$105,非R武将!V$6:V$105,天数对应非R武将!$BZ90)</f>
        <v>2.5702389197761688</v>
      </c>
      <c r="W90" s="15">
        <f>求节点(非R武将!$C$6:$C$105,非R武将!W$6:W$105,天数对应非R武将!$BZ90)</f>
        <v>2.5702389197761688</v>
      </c>
      <c r="X90" s="15">
        <f>求节点(非R武将!$C$6:$C$105,非R武将!X$6:X$105,天数对应非R武将!$BZ90)</f>
        <v>2.5702389197761688</v>
      </c>
      <c r="Y90" s="15">
        <f>求节点(非R武将!$C$6:$C$105,非R武将!Y$6:Y$105,天数对应非R武将!$BZ90)</f>
        <v>0</v>
      </c>
      <c r="Z90" s="15">
        <f>求节点(非R武将!$C$6:$C$105,非R武将!Z$6:Z$105,天数对应非R武将!$BZ90)</f>
        <v>0</v>
      </c>
      <c r="AA90" s="15">
        <f>求节点(非R武将!$C$6:$C$105,非R武将!AA$6:AA$105,天数对应非R武将!$BZ90)</f>
        <v>60</v>
      </c>
      <c r="AB90" s="15">
        <f>求节点(非R武将!$C$6:$C$105,非R武将!AB$6:AB$105,天数对应非R武将!$BZ90)</f>
        <v>80</v>
      </c>
      <c r="AC90" s="15">
        <f>求节点(非R武将!$C$6:$C$105,非R武将!AC$6:AC$105,天数对应非R武将!$BZ90)</f>
        <v>80</v>
      </c>
      <c r="AD90" s="15">
        <f>求节点(非R武将!$C$6:$C$105,非R武将!AD$6:AD$105,天数对应非R武将!$BZ90)</f>
        <v>0</v>
      </c>
      <c r="AE90" s="15">
        <f>求节点(非R武将!$C$6:$C$105,非R武将!AE$6:AE$105,天数对应非R武将!$BZ90)</f>
        <v>0</v>
      </c>
      <c r="AF90" s="15">
        <f>求节点(非R武将!$C$6:$C$105,非R武将!AF$6:AF$105,天数对应非R武将!$BZ90)</f>
        <v>0</v>
      </c>
      <c r="AG90" s="15">
        <f>求节点(非R武将!$C$6:$C$105,非R武将!AG$6:AG$105,天数对应非R武将!$BZ90)</f>
        <v>2</v>
      </c>
      <c r="AH90" s="15">
        <f>求节点(非R武将!$C$6:$C$105,非R武将!AH$6:AH$105,天数对应非R武将!$BZ90)</f>
        <v>2</v>
      </c>
      <c r="AI90" s="15">
        <f>求节点(非R武将!$C$6:$C$105,非R武将!AI$6:AI$105,天数对应非R武将!$BZ90)</f>
        <v>0</v>
      </c>
      <c r="AJ90" s="15">
        <f>求节点(非R武将!$C$6:$C$105,非R武将!AJ$6:AJ$105,天数对应非R武将!$BZ90)</f>
        <v>0</v>
      </c>
      <c r="AK90" s="15">
        <f>求节点(非R武将!$C$6:$C$105,非R武将!AK$6:AK$105,天数对应非R武将!$BZ90)</f>
        <v>0</v>
      </c>
      <c r="AL90" s="15">
        <f>求节点(非R武将!$C$6:$C$105,非R武将!AL$6:AL$105,天数对应非R武将!$BZ90)</f>
        <v>30</v>
      </c>
      <c r="AM90" s="15">
        <f>求节点(非R武将!$C$6:$C$105,非R武将!AM$6:AM$105,天数对应非R武将!$BZ90)</f>
        <v>80</v>
      </c>
      <c r="AN90" s="15">
        <f>求节点(非R武将!$C$6:$C$105,非R武将!AN$6:AN$105,天数对应非R武将!$BZ90)</f>
        <v>0</v>
      </c>
      <c r="AO90" s="15">
        <f>求节点(非R武将!$C$6:$C$105,非R武将!AO$6:AO$105,天数对应非R武将!$BZ90)</f>
        <v>5.1418948670706754</v>
      </c>
      <c r="AP90" s="15">
        <f>求节点(非R武将!$C$6:$C$105,非R武将!AP$6:AP$105,天数对应非R武将!$BZ90)</f>
        <v>13</v>
      </c>
      <c r="AQ90" s="15">
        <f>求节点(非R武将!$C$6:$C$105,非R武将!AQ$6:AQ$105,天数对应非R武将!$BZ90)</f>
        <v>2.7162102658586496</v>
      </c>
      <c r="AR90" s="15">
        <f>求节点(非R武将!$C$6:$C$105,非R武将!AR$6:AR$105,天数对应非R武将!$BZ90)</f>
        <v>0</v>
      </c>
      <c r="AS90" s="15">
        <f>求节点(非R武将!$C$6:$C$105,非R武将!AS$6:AS$105,天数对应非R武将!$BZ90)</f>
        <v>0</v>
      </c>
      <c r="AT90" s="15">
        <f>求节点(非R武将!$C$6:$C$105,非R武将!AT$6:AT$105,天数对应非R武将!$BZ90)</f>
        <v>3</v>
      </c>
      <c r="AU90" s="15">
        <f>求节点(非R武将!$C$6:$C$105,非R武将!AU$6:AU$105,天数对应非R武将!$BZ90)</f>
        <v>6</v>
      </c>
      <c r="AV90" s="15">
        <f>求节点(非R武将!$C$6:$C$105,非R武将!AV$6:AV$105,天数对应非R武将!$BZ90)</f>
        <v>3.6259674151820569</v>
      </c>
      <c r="AW90" s="15">
        <f>求节点(非R武将!$C$6:$C$105,非R武将!AW$6:AW$105,天数对应非R武将!$BZ90)</f>
        <v>1.9170215322099018</v>
      </c>
      <c r="AX90" s="15">
        <f>求节点(非R武将!$C$6:$C$105,非R武将!AX$6:AX$105,天数对应非R武将!$BZ90)</f>
        <v>0</v>
      </c>
      <c r="AY90" s="15">
        <f>求节点(非R武将!$C$6:$C$105,非R武将!AY$6:AY$105,天数对应非R武将!$BZ90)</f>
        <v>15</v>
      </c>
      <c r="AZ90" s="15">
        <f>求节点(非R武将!$C$6:$C$105,非R武将!AZ$6:AZ$105,天数对应非R武将!$BZ90)</f>
        <v>40</v>
      </c>
      <c r="BA90" s="15">
        <f>求节点(非R武将!$C$6:$C$105,非R武将!BA$6:BA$105,天数对应非R武将!$BZ90)</f>
        <v>43</v>
      </c>
      <c r="BB90" s="15">
        <f>求节点(非R武将!$C$6:$C$105,非R武将!BB$6:BB$105,天数对应非R武将!$BZ90)</f>
        <v>60.04778395523374</v>
      </c>
      <c r="BC90" s="15">
        <f>求节点(非R武将!$C$6:$C$105,非R武将!BC$6:BC$105,天数对应非R武将!$BZ90)</f>
        <v>0</v>
      </c>
      <c r="BD90" s="15">
        <f>求节点(非R武将!$C$6:$C$105,非R武将!BD$6:BD$105,天数对应非R武将!$BZ90)</f>
        <v>2.5702389197761688</v>
      </c>
      <c r="BE90" s="15">
        <f>求节点(非R武将!$C$6:$C$105,非R武将!BE$6:BE$105,天数对应非R武将!$BZ90)</f>
        <v>2.5702389197761688</v>
      </c>
      <c r="BF90" s="15">
        <f>求节点(非R武将!$C$6:$C$105,非R武将!BF$6:BF$105,天数对应非R武将!$BZ90)</f>
        <v>2.5702389197761688</v>
      </c>
      <c r="BG90" s="15">
        <f>求节点(非R武将!$C$6:$C$105,非R武将!BG$6:BG$105,天数对应非R武将!$BZ90)</f>
        <v>2.5702389197761688</v>
      </c>
      <c r="BH90" s="15">
        <f>求节点(非R武将!$C$6:$C$105,非R武将!BH$6:BH$105,天数对应非R武将!$BZ90)</f>
        <v>10</v>
      </c>
      <c r="BI90" s="15">
        <f>求节点(非R武将!$C$6:$C$105,非R武将!BI$6:BI$105,天数对应非R武将!$BZ90)</f>
        <v>10</v>
      </c>
      <c r="BJ90" s="15">
        <f>求节点(非R武将!$C$6:$C$105,非R武将!BJ$6:BJ$105,天数对应非R武将!$BZ90)</f>
        <v>60</v>
      </c>
      <c r="BK90" s="15">
        <f>求节点(非R武将!$C$6:$C$105,非R武将!BK$6:BK$105,天数对应非R武将!$BZ90)</f>
        <v>64.255972994404218</v>
      </c>
      <c r="BL90" s="15">
        <f>求节点(非R武将!$C$6:$C$105,非R武将!BL$6:BL$105,天数对应非R武将!$BZ90)</f>
        <v>64.255972994404218</v>
      </c>
      <c r="BM90" s="15">
        <f>求节点(非R武将!$C$6:$C$105,非R武将!BM$6:BM$105,天数对应非R武将!$BZ90)</f>
        <v>0</v>
      </c>
      <c r="BN90" s="15">
        <f>求节点(非R武将!$C$6:$C$105,非R武将!BN$6:BN$105,天数对应非R武将!$BZ90)</f>
        <v>0</v>
      </c>
      <c r="BO90" s="15">
        <f>求节点(非R武将!$C$6:$C$105,非R武将!BO$6:BO$105,天数对应非R武将!$BZ90)</f>
        <v>2</v>
      </c>
      <c r="BP90" s="15">
        <f>求节点(非R武将!$C$6:$C$105,非R武将!BP$6:BP$105,天数对应非R武将!$BZ90)</f>
        <v>2</v>
      </c>
      <c r="BQ90" s="15">
        <f>求节点(非R武将!$C$6:$C$105,非R武将!BQ$6:BQ$105,天数对应非R武将!$BZ90)</f>
        <v>2</v>
      </c>
      <c r="BR90" s="15">
        <f>求节点(非R武将!$C$6:$C$105,非R武将!BR$6:BR$105,天数对应非R武将!$BZ90)</f>
        <v>0</v>
      </c>
      <c r="BS90" s="15">
        <f>求节点(非R武将!$C$6:$C$105,非R武将!BS$6:BS$105,天数对应非R武将!$BZ90)</f>
        <v>0</v>
      </c>
      <c r="BT90" s="15">
        <f>求节点(非R武将!$C$6:$C$105,非R武将!BT$6:BT$105,天数对应非R武将!$BZ90)</f>
        <v>4</v>
      </c>
      <c r="BU90" s="15">
        <f>求节点(非R武将!$C$6:$C$105,非R武将!BU$6:BU$105,天数对应非R武将!$BZ90)</f>
        <v>30</v>
      </c>
      <c r="BV90" s="15">
        <f>求节点(非R武将!$C$6:$C$105,非R武将!BV$6:BV$105,天数对应非R武将!$BZ90)</f>
        <v>80</v>
      </c>
      <c r="BY90" s="15">
        <v>85</v>
      </c>
      <c r="BZ90" s="15">
        <v>64.255972994404218</v>
      </c>
      <c r="CA90" s="15">
        <v>66.922855040402794</v>
      </c>
      <c r="CB90" s="15">
        <v>70.533435663068161</v>
      </c>
      <c r="CC90" s="15">
        <v>76.236743714845971</v>
      </c>
      <c r="CD90" s="15">
        <v>85.223711254279024</v>
      </c>
    </row>
    <row r="91" spans="3:82" x14ac:dyDescent="0.15">
      <c r="C91" s="15">
        <v>86</v>
      </c>
      <c r="E91" s="15">
        <f>求节点(非R武将!$C$6:$C$105,非R武将!E$6:E$105,天数对应非R武将!$BZ91)</f>
        <v>0</v>
      </c>
      <c r="F91" s="15">
        <f>求节点(非R武将!$C$6:$C$105,非R武将!F$6:F$105,天数对应非R武将!$BZ91)</f>
        <v>0</v>
      </c>
      <c r="G91" s="15">
        <f>求节点(非R武将!$C$6:$C$105,非R武将!G$6:G$105,天数对应非R武将!$BZ91)</f>
        <v>0</v>
      </c>
      <c r="H91" s="15">
        <f>求节点(非R武将!$C$6:$C$105,非R武将!H$6:H$105,天数对应非R武将!$BZ91)</f>
        <v>3.1133282908501769</v>
      </c>
      <c r="I91" s="15">
        <f>求节点(非R武将!$C$6:$C$105,非R武将!I$6:I$105,天数对应非R武将!$BZ91)</f>
        <v>2.8866717091498231</v>
      </c>
      <c r="J91" s="15">
        <f>求节点(非R武将!$C$6:$C$105,非R武将!J$6:J$105,天数对应非R武将!$BZ91)</f>
        <v>0</v>
      </c>
      <c r="K91" s="15">
        <f>求节点(非R武将!$C$6:$C$105,非R武将!K$6:K$105,天数对应非R武将!$BZ91)</f>
        <v>0</v>
      </c>
      <c r="L91" s="15">
        <f>求节点(非R武将!$C$6:$C$105,非R武将!L$6:L$105,天数对应非R武将!$BZ91)</f>
        <v>0</v>
      </c>
      <c r="M91" s="15">
        <f>求节点(非R武将!$C$6:$C$105,非R武将!M$6:M$105,天数对应非R武将!$BZ91)</f>
        <v>3.6362447392285824</v>
      </c>
      <c r="N91" s="15">
        <f>求节点(非R武将!$C$6:$C$105,非R武将!N$6:N$105,天数对应非R武将!$BZ91)</f>
        <v>1.9639244731958792</v>
      </c>
      <c r="O91" s="15">
        <f>求节点(非R武将!$C$6:$C$105,非R武将!O$6:O$105,天数对应非R武将!$BZ91)</f>
        <v>0</v>
      </c>
      <c r="P91" s="15">
        <f>求节点(非R武将!$C$6:$C$105,非R武将!P$6:P$105,天数对应非R武将!$BZ91)</f>
        <v>6</v>
      </c>
      <c r="Q91" s="15">
        <f>求节点(非R武将!$C$6:$C$105,非R武将!Q$6:Q$105,天数对应非R武将!$BZ91)</f>
        <v>10</v>
      </c>
      <c r="R91" s="15">
        <f>求节点(非R武将!$C$6:$C$105,非R武将!R$6:R$105,天数对应非R武将!$BZ91)</f>
        <v>43</v>
      </c>
      <c r="S91" s="15">
        <f>求节点(非R武将!$C$6:$C$105,非R武将!S$6:S$105,天数对应非R武将!$BZ91)</f>
        <v>61.367662947542385</v>
      </c>
      <c r="T91" s="15">
        <f>求节点(非R武将!$C$6:$C$105,非R武将!T$6:T$105,天数对应非R武将!$BZ91)</f>
        <v>0</v>
      </c>
      <c r="U91" s="15">
        <f>求节点(非R武将!$C$6:$C$105,非R武将!U$6:U$105,天数对应非R武将!$BZ91)</f>
        <v>0</v>
      </c>
      <c r="V91" s="15">
        <f>求节点(非R武将!$C$6:$C$105,非R武将!V$6:V$105,天数对应非R武将!$BZ91)</f>
        <v>2.5768383147377119</v>
      </c>
      <c r="W91" s="15">
        <f>求节点(非R武将!$C$6:$C$105,非R武将!W$6:W$105,天数对应非R武将!$BZ91)</f>
        <v>2.5768383147377119</v>
      </c>
      <c r="X91" s="15">
        <f>求节点(非R武将!$C$6:$C$105,非R武将!X$6:X$105,天数对应非R武将!$BZ91)</f>
        <v>2.5768383147377119</v>
      </c>
      <c r="Y91" s="15">
        <f>求节点(非R武将!$C$6:$C$105,非R武将!Y$6:Y$105,天数对应非R武将!$BZ91)</f>
        <v>0</v>
      </c>
      <c r="Z91" s="15">
        <f>求节点(非R武将!$C$6:$C$105,非R武将!Z$6:Z$105,天数对应非R武将!$BZ91)</f>
        <v>0</v>
      </c>
      <c r="AA91" s="15">
        <f>求节点(非R武将!$C$6:$C$105,非R武将!AA$6:AA$105,天数对应非R武将!$BZ91)</f>
        <v>60</v>
      </c>
      <c r="AB91" s="15">
        <f>求节点(非R武将!$C$6:$C$105,非R武将!AB$6:AB$105,天数对应非R武将!$BZ91)</f>
        <v>80</v>
      </c>
      <c r="AC91" s="15">
        <f>求节点(非R武将!$C$6:$C$105,非R武将!AC$6:AC$105,天数对应非R武将!$BZ91)</f>
        <v>80</v>
      </c>
      <c r="AD91" s="15">
        <f>求节点(非R武将!$C$6:$C$105,非R武将!AD$6:AD$105,天数对应非R武将!$BZ91)</f>
        <v>0</v>
      </c>
      <c r="AE91" s="15">
        <f>求节点(非R武将!$C$6:$C$105,非R武将!AE$6:AE$105,天数对应非R武将!$BZ91)</f>
        <v>0</v>
      </c>
      <c r="AF91" s="15">
        <f>求节点(非R武将!$C$6:$C$105,非R武将!AF$6:AF$105,天数对应非R武将!$BZ91)</f>
        <v>0</v>
      </c>
      <c r="AG91" s="15">
        <f>求节点(非R武将!$C$6:$C$105,非R武将!AG$6:AG$105,天数对应非R武将!$BZ91)</f>
        <v>2</v>
      </c>
      <c r="AH91" s="15">
        <f>求节点(非R武将!$C$6:$C$105,非R武将!AH$6:AH$105,天数对应非R武将!$BZ91)</f>
        <v>2</v>
      </c>
      <c r="AI91" s="15">
        <f>求节点(非R武将!$C$6:$C$105,非R武将!AI$6:AI$105,天数对应非R武将!$BZ91)</f>
        <v>0</v>
      </c>
      <c r="AJ91" s="15">
        <f>求节点(非R武将!$C$6:$C$105,非R武将!AJ$6:AJ$105,天数对应非R武将!$BZ91)</f>
        <v>0</v>
      </c>
      <c r="AK91" s="15">
        <f>求节点(非R武将!$C$6:$C$105,非R武将!AK$6:AK$105,天数对应非R武将!$BZ91)</f>
        <v>0</v>
      </c>
      <c r="AL91" s="15">
        <f>求节点(非R武将!$C$6:$C$105,非R武将!AL$6:AL$105,天数对应非R武将!$BZ91)</f>
        <v>30</v>
      </c>
      <c r="AM91" s="15">
        <f>求节点(非R武将!$C$6:$C$105,非R武将!AM$6:AM$105,天数对应非R武将!$BZ91)</f>
        <v>80</v>
      </c>
      <c r="AN91" s="15">
        <f>求节点(非R武将!$C$6:$C$105,非R武将!AN$6:AN$105,天数对应非R武将!$BZ91)</f>
        <v>0</v>
      </c>
      <c r="AO91" s="15">
        <f>求节点(非R武将!$C$6:$C$105,非R武将!AO$6:AO$105,天数对应非R武将!$BZ91)</f>
        <v>5.1133282908501769</v>
      </c>
      <c r="AP91" s="15">
        <f>求节点(非R武将!$C$6:$C$105,非R武将!AP$6:AP$105,天数对应非R武将!$BZ91)</f>
        <v>13</v>
      </c>
      <c r="AQ91" s="15">
        <f>求节点(非R武将!$C$6:$C$105,非R武将!AQ$6:AQ$105,天数对应非R武将!$BZ91)</f>
        <v>2.7733434182996461</v>
      </c>
      <c r="AR91" s="15">
        <f>求节点(非R武将!$C$6:$C$105,非R武将!AR$6:AR$105,天数对应非R武将!$BZ91)</f>
        <v>0</v>
      </c>
      <c r="AS91" s="15">
        <f>求节点(非R武将!$C$6:$C$105,非R武将!AS$6:AS$105,天数对应非R武将!$BZ91)</f>
        <v>0</v>
      </c>
      <c r="AT91" s="15">
        <f>求节点(非R武将!$C$6:$C$105,非R武将!AT$6:AT$105,天数对应非R武将!$BZ91)</f>
        <v>3</v>
      </c>
      <c r="AU91" s="15">
        <f>求节点(非R武将!$C$6:$C$105,非R武将!AU$6:AU$105,天数对应非R武将!$BZ91)</f>
        <v>6</v>
      </c>
      <c r="AV91" s="15">
        <f>求节点(非R武将!$C$6:$C$105,非R武将!AV$6:AV$105,天数对应非R武将!$BZ91)</f>
        <v>3.6362447392285824</v>
      </c>
      <c r="AW91" s="15">
        <f>求节点(非R武将!$C$6:$C$105,非R武将!AW$6:AW$105,天数对应非R武将!$BZ91)</f>
        <v>1.9639244731958792</v>
      </c>
      <c r="AX91" s="15">
        <f>求节点(非R武将!$C$6:$C$105,非R武将!AX$6:AX$105,天数对应非R武将!$BZ91)</f>
        <v>0</v>
      </c>
      <c r="AY91" s="15">
        <f>求节点(非R武将!$C$6:$C$105,非R武将!AY$6:AY$105,天数对应非R武将!$BZ91)</f>
        <v>15</v>
      </c>
      <c r="AZ91" s="15">
        <f>求节点(非R武将!$C$6:$C$105,非R武将!AZ$6:AZ$105,天数对应非R武将!$BZ91)</f>
        <v>40</v>
      </c>
      <c r="BA91" s="15">
        <f>求节点(非R武将!$C$6:$C$105,非R武将!BA$6:BA$105,天数对应非R武将!$BZ91)</f>
        <v>43</v>
      </c>
      <c r="BB91" s="15">
        <f>求节点(非R武将!$C$6:$C$105,非R武将!BB$6:BB$105,天数对应非R武将!$BZ91)</f>
        <v>61.367662947542385</v>
      </c>
      <c r="BC91" s="15">
        <f>求节点(非R武将!$C$6:$C$105,非R武将!BC$6:BC$105,天数对应非R武将!$BZ91)</f>
        <v>0</v>
      </c>
      <c r="BD91" s="15">
        <f>求节点(非R武将!$C$6:$C$105,非R武将!BD$6:BD$105,天数对应非R武将!$BZ91)</f>
        <v>2.5768383147377119</v>
      </c>
      <c r="BE91" s="15">
        <f>求节点(非R武将!$C$6:$C$105,非R武将!BE$6:BE$105,天数对应非R武将!$BZ91)</f>
        <v>2.5768383147377119</v>
      </c>
      <c r="BF91" s="15">
        <f>求节点(非R武将!$C$6:$C$105,非R武将!BF$6:BF$105,天数对应非R武将!$BZ91)</f>
        <v>2.5768383147377119</v>
      </c>
      <c r="BG91" s="15">
        <f>求节点(非R武将!$C$6:$C$105,非R武将!BG$6:BG$105,天数对应非R武将!$BZ91)</f>
        <v>2.5768383147377119</v>
      </c>
      <c r="BH91" s="15">
        <f>求节点(非R武将!$C$6:$C$105,非R武将!BH$6:BH$105,天数对应非R武将!$BZ91)</f>
        <v>10</v>
      </c>
      <c r="BI91" s="15">
        <f>求节点(非R武将!$C$6:$C$105,非R武将!BI$6:BI$105,天数对应非R武将!$BZ91)</f>
        <v>10</v>
      </c>
      <c r="BJ91" s="15">
        <f>求节点(非R武将!$C$6:$C$105,非R武将!BJ$6:BJ$105,天数对应非R武将!$BZ91)</f>
        <v>60</v>
      </c>
      <c r="BK91" s="15">
        <f>求节点(非R武将!$C$6:$C$105,非R武将!BK$6:BK$105,天数对应非R武将!$BZ91)</f>
        <v>64.420957868442798</v>
      </c>
      <c r="BL91" s="15">
        <f>求节点(非R武将!$C$6:$C$105,非R武将!BL$6:BL$105,天数对应非R武将!$BZ91)</f>
        <v>64.420957868442798</v>
      </c>
      <c r="BM91" s="15">
        <f>求节点(非R武将!$C$6:$C$105,非R武将!BM$6:BM$105,天数对应非R武将!$BZ91)</f>
        <v>0</v>
      </c>
      <c r="BN91" s="15">
        <f>求节点(非R武将!$C$6:$C$105,非R武将!BN$6:BN$105,天数对应非R武将!$BZ91)</f>
        <v>0</v>
      </c>
      <c r="BO91" s="15">
        <f>求节点(非R武将!$C$6:$C$105,非R武将!BO$6:BO$105,天数对应非R武将!$BZ91)</f>
        <v>2</v>
      </c>
      <c r="BP91" s="15">
        <f>求节点(非R武将!$C$6:$C$105,非R武将!BP$6:BP$105,天数对应非R武将!$BZ91)</f>
        <v>2</v>
      </c>
      <c r="BQ91" s="15">
        <f>求节点(非R武将!$C$6:$C$105,非R武将!BQ$6:BQ$105,天数对应非R武将!$BZ91)</f>
        <v>2</v>
      </c>
      <c r="BR91" s="15">
        <f>求节点(非R武将!$C$6:$C$105,非R武将!BR$6:BR$105,天数对应非R武将!$BZ91)</f>
        <v>0</v>
      </c>
      <c r="BS91" s="15">
        <f>求节点(非R武将!$C$6:$C$105,非R武将!BS$6:BS$105,天数对应非R武将!$BZ91)</f>
        <v>0</v>
      </c>
      <c r="BT91" s="15">
        <f>求节点(非R武将!$C$6:$C$105,非R武将!BT$6:BT$105,天数对应非R武将!$BZ91)</f>
        <v>4</v>
      </c>
      <c r="BU91" s="15">
        <f>求节点(非R武将!$C$6:$C$105,非R武将!BU$6:BU$105,天数对应非R武将!$BZ91)</f>
        <v>30</v>
      </c>
      <c r="BV91" s="15">
        <f>求节点(非R武将!$C$6:$C$105,非R武将!BV$6:BV$105,天数对应非R武将!$BZ91)</f>
        <v>80</v>
      </c>
      <c r="BY91" s="15">
        <v>86</v>
      </c>
      <c r="BZ91" s="15">
        <v>64.420957868442798</v>
      </c>
      <c r="CA91" s="15">
        <v>67.09495997943273</v>
      </c>
      <c r="CB91" s="15">
        <v>70.735456364854997</v>
      </c>
      <c r="CC91" s="15">
        <v>76.340798809336675</v>
      </c>
      <c r="CD91" s="15">
        <v>85.373676381393011</v>
      </c>
    </row>
    <row r="92" spans="3:82" x14ac:dyDescent="0.15">
      <c r="C92" s="15">
        <v>87</v>
      </c>
      <c r="E92" s="15">
        <f>求节点(非R武将!$C$6:$C$105,非R武将!E$6:E$105,天数对应非R武将!$BZ92)</f>
        <v>0</v>
      </c>
      <c r="F92" s="15">
        <f>求节点(非R武将!$C$6:$C$105,非R武将!F$6:F$105,天数对应非R武将!$BZ92)</f>
        <v>0</v>
      </c>
      <c r="G92" s="15">
        <f>求节点(非R武将!$C$6:$C$105,非R武将!G$6:G$105,天数对应非R武将!$BZ92)</f>
        <v>0</v>
      </c>
      <c r="H92" s="15">
        <f>求节点(非R武将!$C$6:$C$105,非R武将!H$6:H$105,天数对应非R武将!$BZ92)</f>
        <v>3.0847617146296811</v>
      </c>
      <c r="I92" s="15">
        <f>求节点(非R武将!$C$6:$C$105,非R武将!I$6:I$105,天数对应非R武将!$BZ92)</f>
        <v>2.9152382853703189</v>
      </c>
      <c r="J92" s="15">
        <f>求节点(非R武将!$C$6:$C$105,非R武将!J$6:J$105,天数对应非R武将!$BZ92)</f>
        <v>0</v>
      </c>
      <c r="K92" s="15">
        <f>求节点(非R武将!$C$6:$C$105,非R武将!K$6:K$105,天数对应非R武将!$BZ92)</f>
        <v>0</v>
      </c>
      <c r="L92" s="15">
        <f>求节点(非R武将!$C$6:$C$105,非R武将!L$6:L$105,天数对应非R武将!$BZ92)</f>
        <v>0</v>
      </c>
      <c r="M92" s="15">
        <f>求节点(非R武将!$C$6:$C$105,非R武将!M$6:M$105,天数对应非R武将!$BZ92)</f>
        <v>3.646522063275107</v>
      </c>
      <c r="N92" s="15">
        <f>求节点(非R武将!$C$6:$C$105,非R武将!N$6:N$105,天数对应非R武将!$BZ92)</f>
        <v>2.0108274141818527</v>
      </c>
      <c r="O92" s="15">
        <f>求节点(非R武将!$C$6:$C$105,非R武将!O$6:O$105,天数对应非R武将!$BZ92)</f>
        <v>0</v>
      </c>
      <c r="P92" s="15">
        <f>求节点(非R武将!$C$6:$C$105,非R武将!P$6:P$105,天数对应非R武将!$BZ92)</f>
        <v>6</v>
      </c>
      <c r="Q92" s="15">
        <f>求节点(非R武将!$C$6:$C$105,非R武将!Q$6:Q$105,天数对应非R武将!$BZ92)</f>
        <v>10</v>
      </c>
      <c r="R92" s="15">
        <f>求节点(非R武将!$C$6:$C$105,非R武将!R$6:R$105,天数对应非R武将!$BZ92)</f>
        <v>43</v>
      </c>
      <c r="S92" s="15">
        <f>求节点(非R武将!$C$6:$C$105,非R武将!S$6:S$105,天数对应非R武将!$BZ92)</f>
        <v>62.687541939850917</v>
      </c>
      <c r="T92" s="15">
        <f>求节点(非R武将!$C$6:$C$105,非R武将!T$6:T$105,天数对应非R武将!$BZ92)</f>
        <v>0</v>
      </c>
      <c r="U92" s="15">
        <f>求节点(非R武将!$C$6:$C$105,非R武将!U$6:U$105,天数对应非R武将!$BZ92)</f>
        <v>0</v>
      </c>
      <c r="V92" s="15">
        <f>求节点(非R武将!$C$6:$C$105,非R武将!V$6:V$105,天数对应非R武将!$BZ92)</f>
        <v>2.5834377096992545</v>
      </c>
      <c r="W92" s="15">
        <f>求节点(非R武将!$C$6:$C$105,非R武将!W$6:W$105,天数对应非R武将!$BZ92)</f>
        <v>2.5834377096992545</v>
      </c>
      <c r="X92" s="15">
        <f>求节点(非R武将!$C$6:$C$105,非R武将!X$6:X$105,天数对应非R武将!$BZ92)</f>
        <v>2.5834377096992545</v>
      </c>
      <c r="Y92" s="15">
        <f>求节点(非R武将!$C$6:$C$105,非R武将!Y$6:Y$105,天数对应非R武将!$BZ92)</f>
        <v>0</v>
      </c>
      <c r="Z92" s="15">
        <f>求节点(非R武将!$C$6:$C$105,非R武将!Z$6:Z$105,天数对应非R武将!$BZ92)</f>
        <v>0</v>
      </c>
      <c r="AA92" s="15">
        <f>求节点(非R武将!$C$6:$C$105,非R武将!AA$6:AA$105,天数对应非R武将!$BZ92)</f>
        <v>60</v>
      </c>
      <c r="AB92" s="15">
        <f>求节点(非R武将!$C$6:$C$105,非R武将!AB$6:AB$105,天数对应非R武将!$BZ92)</f>
        <v>80</v>
      </c>
      <c r="AC92" s="15">
        <f>求节点(非R武将!$C$6:$C$105,非R武将!AC$6:AC$105,天数对应非R武将!$BZ92)</f>
        <v>80</v>
      </c>
      <c r="AD92" s="15">
        <f>求节点(非R武将!$C$6:$C$105,非R武将!AD$6:AD$105,天数对应非R武将!$BZ92)</f>
        <v>0</v>
      </c>
      <c r="AE92" s="15">
        <f>求节点(非R武将!$C$6:$C$105,非R武将!AE$6:AE$105,天数对应非R武将!$BZ92)</f>
        <v>0</v>
      </c>
      <c r="AF92" s="15">
        <f>求节点(非R武将!$C$6:$C$105,非R武将!AF$6:AF$105,天数对应非R武将!$BZ92)</f>
        <v>0</v>
      </c>
      <c r="AG92" s="15">
        <f>求节点(非R武将!$C$6:$C$105,非R武将!AG$6:AG$105,天数对应非R武将!$BZ92)</f>
        <v>2</v>
      </c>
      <c r="AH92" s="15">
        <f>求节点(非R武将!$C$6:$C$105,非R武将!AH$6:AH$105,天数对应非R武将!$BZ92)</f>
        <v>2</v>
      </c>
      <c r="AI92" s="15">
        <f>求节点(非R武将!$C$6:$C$105,非R武将!AI$6:AI$105,天数对应非R武将!$BZ92)</f>
        <v>0</v>
      </c>
      <c r="AJ92" s="15">
        <f>求节点(非R武将!$C$6:$C$105,非R武将!AJ$6:AJ$105,天数对应非R武将!$BZ92)</f>
        <v>0</v>
      </c>
      <c r="AK92" s="15">
        <f>求节点(非R武将!$C$6:$C$105,非R武将!AK$6:AK$105,天数对应非R武将!$BZ92)</f>
        <v>0</v>
      </c>
      <c r="AL92" s="15">
        <f>求节点(非R武将!$C$6:$C$105,非R武将!AL$6:AL$105,天数对应非R武将!$BZ92)</f>
        <v>30</v>
      </c>
      <c r="AM92" s="15">
        <f>求节点(非R武将!$C$6:$C$105,非R武将!AM$6:AM$105,天数对应非R武将!$BZ92)</f>
        <v>80</v>
      </c>
      <c r="AN92" s="15">
        <f>求节点(非R武将!$C$6:$C$105,非R武将!AN$6:AN$105,天数对应非R武将!$BZ92)</f>
        <v>0</v>
      </c>
      <c r="AO92" s="15">
        <f>求节点(非R武将!$C$6:$C$105,非R武将!AO$6:AO$105,天数对应非R武将!$BZ92)</f>
        <v>5.0847617146296811</v>
      </c>
      <c r="AP92" s="15">
        <f>求节点(非R武将!$C$6:$C$105,非R武将!AP$6:AP$105,天数对应非R武将!$BZ92)</f>
        <v>13</v>
      </c>
      <c r="AQ92" s="15">
        <f>求节点(非R武将!$C$6:$C$105,非R武将!AQ$6:AQ$105,天数对应非R武将!$BZ92)</f>
        <v>2.8304765707406383</v>
      </c>
      <c r="AR92" s="15">
        <f>求节点(非R武将!$C$6:$C$105,非R武将!AR$6:AR$105,天数对应非R武将!$BZ92)</f>
        <v>0</v>
      </c>
      <c r="AS92" s="15">
        <f>求节点(非R武将!$C$6:$C$105,非R武将!AS$6:AS$105,天数对应非R武将!$BZ92)</f>
        <v>0</v>
      </c>
      <c r="AT92" s="15">
        <f>求节点(非R武将!$C$6:$C$105,非R武将!AT$6:AT$105,天数对应非R武将!$BZ92)</f>
        <v>3</v>
      </c>
      <c r="AU92" s="15">
        <f>求节点(非R武将!$C$6:$C$105,非R武将!AU$6:AU$105,天数对应非R武将!$BZ92)</f>
        <v>6</v>
      </c>
      <c r="AV92" s="15">
        <f>求节点(非R武将!$C$6:$C$105,非R武将!AV$6:AV$105,天数对应非R武将!$BZ92)</f>
        <v>3.646522063275107</v>
      </c>
      <c r="AW92" s="15">
        <f>求节点(非R武将!$C$6:$C$105,非R武将!AW$6:AW$105,天数对应非R武将!$BZ92)</f>
        <v>2.0108274141818527</v>
      </c>
      <c r="AX92" s="15">
        <f>求节点(非R武将!$C$6:$C$105,非R武将!AX$6:AX$105,天数对应非R武将!$BZ92)</f>
        <v>0</v>
      </c>
      <c r="AY92" s="15">
        <f>求节点(非R武将!$C$6:$C$105,非R武将!AY$6:AY$105,天数对应非R武将!$BZ92)</f>
        <v>15</v>
      </c>
      <c r="AZ92" s="15">
        <f>求节点(非R武将!$C$6:$C$105,非R武将!AZ$6:AZ$105,天数对应非R武将!$BZ92)</f>
        <v>40</v>
      </c>
      <c r="BA92" s="15">
        <f>求节点(非R武将!$C$6:$C$105,非R武将!BA$6:BA$105,天数对应非R武将!$BZ92)</f>
        <v>43</v>
      </c>
      <c r="BB92" s="15">
        <f>求节点(非R武将!$C$6:$C$105,非R武将!BB$6:BB$105,天数对应非R武将!$BZ92)</f>
        <v>62.687541939850917</v>
      </c>
      <c r="BC92" s="15">
        <f>求节点(非R武将!$C$6:$C$105,非R武将!BC$6:BC$105,天数对应非R武将!$BZ92)</f>
        <v>0</v>
      </c>
      <c r="BD92" s="15">
        <f>求节点(非R武将!$C$6:$C$105,非R武将!BD$6:BD$105,天数对应非R武将!$BZ92)</f>
        <v>2.5834377096992545</v>
      </c>
      <c r="BE92" s="15">
        <f>求节点(非R武将!$C$6:$C$105,非R武将!BE$6:BE$105,天数对应非R武将!$BZ92)</f>
        <v>2.5834377096992545</v>
      </c>
      <c r="BF92" s="15">
        <f>求节点(非R武将!$C$6:$C$105,非R武将!BF$6:BF$105,天数对应非R武将!$BZ92)</f>
        <v>2.5834377096992545</v>
      </c>
      <c r="BG92" s="15">
        <f>求节点(非R武将!$C$6:$C$105,非R武将!BG$6:BG$105,天数对应非R武将!$BZ92)</f>
        <v>2.5834377096992545</v>
      </c>
      <c r="BH92" s="15">
        <f>求节点(非R武将!$C$6:$C$105,非R武将!BH$6:BH$105,天数对应非R武将!$BZ92)</f>
        <v>10</v>
      </c>
      <c r="BI92" s="15">
        <f>求节点(非R武将!$C$6:$C$105,非R武将!BI$6:BI$105,天数对应非R武将!$BZ92)</f>
        <v>10</v>
      </c>
      <c r="BJ92" s="15">
        <f>求节点(非R武将!$C$6:$C$105,非R武将!BJ$6:BJ$105,天数对应非R武将!$BZ92)</f>
        <v>60</v>
      </c>
      <c r="BK92" s="15">
        <f>求节点(非R武将!$C$6:$C$105,非R武将!BK$6:BK$105,天数对应非R武将!$BZ92)</f>
        <v>64.585942742481365</v>
      </c>
      <c r="BL92" s="15">
        <f>求节点(非R武将!$C$6:$C$105,非R武将!BL$6:BL$105,天数对应非R武将!$BZ92)</f>
        <v>64.585942742481365</v>
      </c>
      <c r="BM92" s="15">
        <f>求节点(非R武将!$C$6:$C$105,非R武将!BM$6:BM$105,天数对应非R武将!$BZ92)</f>
        <v>0</v>
      </c>
      <c r="BN92" s="15">
        <f>求节点(非R武将!$C$6:$C$105,非R武将!BN$6:BN$105,天数对应非R武将!$BZ92)</f>
        <v>0</v>
      </c>
      <c r="BO92" s="15">
        <f>求节点(非R武将!$C$6:$C$105,非R武将!BO$6:BO$105,天数对应非R武将!$BZ92)</f>
        <v>2</v>
      </c>
      <c r="BP92" s="15">
        <f>求节点(非R武将!$C$6:$C$105,非R武将!BP$6:BP$105,天数对应非R武将!$BZ92)</f>
        <v>2</v>
      </c>
      <c r="BQ92" s="15">
        <f>求节点(非R武将!$C$6:$C$105,非R武将!BQ$6:BQ$105,天数对应非R武将!$BZ92)</f>
        <v>2</v>
      </c>
      <c r="BR92" s="15">
        <f>求节点(非R武将!$C$6:$C$105,非R武将!BR$6:BR$105,天数对应非R武将!$BZ92)</f>
        <v>0</v>
      </c>
      <c r="BS92" s="15">
        <f>求节点(非R武将!$C$6:$C$105,非R武将!BS$6:BS$105,天数对应非R武将!$BZ92)</f>
        <v>0</v>
      </c>
      <c r="BT92" s="15">
        <f>求节点(非R武将!$C$6:$C$105,非R武将!BT$6:BT$105,天数对应非R武将!$BZ92)</f>
        <v>4</v>
      </c>
      <c r="BU92" s="15">
        <f>求节点(非R武将!$C$6:$C$105,非R武将!BU$6:BU$105,天数对应非R武将!$BZ92)</f>
        <v>30</v>
      </c>
      <c r="BV92" s="15">
        <f>求节点(非R武将!$C$6:$C$105,非R武将!BV$6:BV$105,天数对应非R武将!$BZ92)</f>
        <v>80</v>
      </c>
      <c r="BY92" s="15">
        <v>87</v>
      </c>
      <c r="BZ92" s="15">
        <v>64.585942742481365</v>
      </c>
      <c r="CA92" s="15">
        <v>67.256514360747218</v>
      </c>
      <c r="CB92" s="15">
        <v>70.937477066641833</v>
      </c>
      <c r="CC92" s="15">
        <v>76.444853903827379</v>
      </c>
      <c r="CD92" s="15">
        <v>85.523641508507012</v>
      </c>
    </row>
    <row r="93" spans="3:82" x14ac:dyDescent="0.15">
      <c r="C93" s="15">
        <v>88</v>
      </c>
      <c r="E93" s="15">
        <f>求节点(非R武将!$C$6:$C$105,非R武将!E$6:E$105,天数对应非R武将!$BZ93)</f>
        <v>0</v>
      </c>
      <c r="F93" s="15">
        <f>求节点(非R武将!$C$6:$C$105,非R武将!F$6:F$105,天数对应非R武将!$BZ93)</f>
        <v>0</v>
      </c>
      <c r="G93" s="15">
        <f>求节点(非R武将!$C$6:$C$105,非R武将!G$6:G$105,天数对应非R武将!$BZ93)</f>
        <v>0</v>
      </c>
      <c r="H93" s="15">
        <f>求节点(非R武将!$C$6:$C$105,非R武将!H$6:H$105,天数对应非R武将!$BZ93)</f>
        <v>3.0561951384091848</v>
      </c>
      <c r="I93" s="15">
        <f>求节点(非R武将!$C$6:$C$105,非R武将!I$6:I$105,天数对应非R武将!$BZ93)</f>
        <v>2.9438048615908152</v>
      </c>
      <c r="J93" s="15">
        <f>求节点(非R武将!$C$6:$C$105,非R武将!J$6:J$105,天数对应非R武将!$BZ93)</f>
        <v>0</v>
      </c>
      <c r="K93" s="15">
        <f>求节点(非R武将!$C$6:$C$105,非R武将!K$6:K$105,天数对应非R武将!$BZ93)</f>
        <v>0</v>
      </c>
      <c r="L93" s="15">
        <f>求节点(非R武将!$C$6:$C$105,非R武将!L$6:L$105,天数对应非R武将!$BZ93)</f>
        <v>0</v>
      </c>
      <c r="M93" s="15">
        <f>求节点(非R武将!$C$6:$C$105,非R武将!M$6:M$105,天数对应非R武将!$BZ93)</f>
        <v>3.6567993873216311</v>
      </c>
      <c r="N93" s="15">
        <f>求节点(非R武将!$C$6:$C$105,非R武将!N$6:N$105,天数对应非R武将!$BZ93)</f>
        <v>2.0577303551678261</v>
      </c>
      <c r="O93" s="15">
        <f>求节点(非R武将!$C$6:$C$105,非R武将!O$6:O$105,天数对应非R武将!$BZ93)</f>
        <v>0</v>
      </c>
      <c r="P93" s="15">
        <f>求节点(非R武将!$C$6:$C$105,非R武将!P$6:P$105,天数对应非R武将!$BZ93)</f>
        <v>6</v>
      </c>
      <c r="Q93" s="15">
        <f>求节点(非R武将!$C$6:$C$105,非R武将!Q$6:Q$105,天数对应非R武将!$BZ93)</f>
        <v>10</v>
      </c>
      <c r="R93" s="15">
        <f>求节点(非R武将!$C$6:$C$105,非R武将!R$6:R$105,天数对应非R武将!$BZ93)</f>
        <v>43</v>
      </c>
      <c r="S93" s="15">
        <f>求节点(非R武将!$C$6:$C$105,非R武将!S$6:S$105,天数对应非R武将!$BZ93)</f>
        <v>64.007420932159448</v>
      </c>
      <c r="T93" s="15">
        <f>求节点(非R武将!$C$6:$C$105,非R武将!T$6:T$105,天数对应非R武将!$BZ93)</f>
        <v>0</v>
      </c>
      <c r="U93" s="15">
        <f>求节点(非R武将!$C$6:$C$105,非R武将!U$6:U$105,天数对应非R武将!$BZ93)</f>
        <v>0</v>
      </c>
      <c r="V93" s="15">
        <f>求节点(非R武将!$C$6:$C$105,非R武将!V$6:V$105,天数对应非R武将!$BZ93)</f>
        <v>2.5900371046607975</v>
      </c>
      <c r="W93" s="15">
        <f>求节点(非R武将!$C$6:$C$105,非R武将!W$6:W$105,天数对应非R武将!$BZ93)</f>
        <v>2.5900371046607975</v>
      </c>
      <c r="X93" s="15">
        <f>求节点(非R武将!$C$6:$C$105,非R武将!X$6:X$105,天数对应非R武将!$BZ93)</f>
        <v>2.5900371046607975</v>
      </c>
      <c r="Y93" s="15">
        <f>求节点(非R武将!$C$6:$C$105,非R武将!Y$6:Y$105,天数对应非R武将!$BZ93)</f>
        <v>0</v>
      </c>
      <c r="Z93" s="15">
        <f>求节点(非R武将!$C$6:$C$105,非R武将!Z$6:Z$105,天数对应非R武将!$BZ93)</f>
        <v>0</v>
      </c>
      <c r="AA93" s="15">
        <f>求节点(非R武将!$C$6:$C$105,非R武将!AA$6:AA$105,天数对应非R武将!$BZ93)</f>
        <v>60</v>
      </c>
      <c r="AB93" s="15">
        <f>求节点(非R武将!$C$6:$C$105,非R武将!AB$6:AB$105,天数对应非R武将!$BZ93)</f>
        <v>80</v>
      </c>
      <c r="AC93" s="15">
        <f>求节点(非R武将!$C$6:$C$105,非R武将!AC$6:AC$105,天数对应非R武将!$BZ93)</f>
        <v>80</v>
      </c>
      <c r="AD93" s="15">
        <f>求节点(非R武将!$C$6:$C$105,非R武将!AD$6:AD$105,天数对应非R武将!$BZ93)</f>
        <v>0</v>
      </c>
      <c r="AE93" s="15">
        <f>求节点(非R武将!$C$6:$C$105,非R武将!AE$6:AE$105,天数对应非R武将!$BZ93)</f>
        <v>0</v>
      </c>
      <c r="AF93" s="15">
        <f>求节点(非R武将!$C$6:$C$105,非R武将!AF$6:AF$105,天数对应非R武将!$BZ93)</f>
        <v>0</v>
      </c>
      <c r="AG93" s="15">
        <f>求节点(非R武将!$C$6:$C$105,非R武将!AG$6:AG$105,天数对应非R武将!$BZ93)</f>
        <v>2</v>
      </c>
      <c r="AH93" s="15">
        <f>求节点(非R武将!$C$6:$C$105,非R武将!AH$6:AH$105,天数对应非R武将!$BZ93)</f>
        <v>2</v>
      </c>
      <c r="AI93" s="15">
        <f>求节点(非R武将!$C$6:$C$105,非R武将!AI$6:AI$105,天数对应非R武将!$BZ93)</f>
        <v>0</v>
      </c>
      <c r="AJ93" s="15">
        <f>求节点(非R武将!$C$6:$C$105,非R武将!AJ$6:AJ$105,天数对应非R武将!$BZ93)</f>
        <v>0</v>
      </c>
      <c r="AK93" s="15">
        <f>求节点(非R武将!$C$6:$C$105,非R武将!AK$6:AK$105,天数对应非R武将!$BZ93)</f>
        <v>0</v>
      </c>
      <c r="AL93" s="15">
        <f>求节点(非R武将!$C$6:$C$105,非R武将!AL$6:AL$105,天数对应非R武将!$BZ93)</f>
        <v>30</v>
      </c>
      <c r="AM93" s="15">
        <f>求节点(非R武将!$C$6:$C$105,非R武将!AM$6:AM$105,天数对应非R武将!$BZ93)</f>
        <v>80</v>
      </c>
      <c r="AN93" s="15">
        <f>求节点(非R武将!$C$6:$C$105,非R武将!AN$6:AN$105,天数对应非R武将!$BZ93)</f>
        <v>0</v>
      </c>
      <c r="AO93" s="15">
        <f>求节点(非R武将!$C$6:$C$105,非R武将!AO$6:AO$105,天数对应非R武将!$BZ93)</f>
        <v>5.0561951384091852</v>
      </c>
      <c r="AP93" s="15">
        <f>求节点(非R武将!$C$6:$C$105,非R武将!AP$6:AP$105,天数对应非R武将!$BZ93)</f>
        <v>13</v>
      </c>
      <c r="AQ93" s="15">
        <f>求节点(非R武将!$C$6:$C$105,非R武将!AQ$6:AQ$105,天数对应非R武将!$BZ93)</f>
        <v>2.8876097231816305</v>
      </c>
      <c r="AR93" s="15">
        <f>求节点(非R武将!$C$6:$C$105,非R武将!AR$6:AR$105,天数对应非R武将!$BZ93)</f>
        <v>0</v>
      </c>
      <c r="AS93" s="15">
        <f>求节点(非R武将!$C$6:$C$105,非R武将!AS$6:AS$105,天数对应非R武将!$BZ93)</f>
        <v>0</v>
      </c>
      <c r="AT93" s="15">
        <f>求节点(非R武将!$C$6:$C$105,非R武将!AT$6:AT$105,天数对应非R武将!$BZ93)</f>
        <v>3</v>
      </c>
      <c r="AU93" s="15">
        <f>求节点(非R武将!$C$6:$C$105,非R武将!AU$6:AU$105,天数对应非R武将!$BZ93)</f>
        <v>6</v>
      </c>
      <c r="AV93" s="15">
        <f>求节点(非R武将!$C$6:$C$105,非R武将!AV$6:AV$105,天数对应非R武将!$BZ93)</f>
        <v>3.6567993873216311</v>
      </c>
      <c r="AW93" s="15">
        <f>求节点(非R武将!$C$6:$C$105,非R武将!AW$6:AW$105,天数对应非R武将!$BZ93)</f>
        <v>2.0577303551678261</v>
      </c>
      <c r="AX93" s="15">
        <f>求节点(非R武将!$C$6:$C$105,非R武将!AX$6:AX$105,天数对应非R武将!$BZ93)</f>
        <v>0</v>
      </c>
      <c r="AY93" s="15">
        <f>求节点(非R武将!$C$6:$C$105,非R武将!AY$6:AY$105,天数对应非R武将!$BZ93)</f>
        <v>15</v>
      </c>
      <c r="AZ93" s="15">
        <f>求节点(非R武将!$C$6:$C$105,非R武将!AZ$6:AZ$105,天数对应非R武将!$BZ93)</f>
        <v>40</v>
      </c>
      <c r="BA93" s="15">
        <f>求节点(非R武将!$C$6:$C$105,非R武将!BA$6:BA$105,天数对应非R武将!$BZ93)</f>
        <v>43</v>
      </c>
      <c r="BB93" s="15">
        <f>求节点(非R武将!$C$6:$C$105,非R武将!BB$6:BB$105,天数对应非R武将!$BZ93)</f>
        <v>64.007420932159448</v>
      </c>
      <c r="BC93" s="15">
        <f>求节点(非R武将!$C$6:$C$105,非R武将!BC$6:BC$105,天数对应非R武将!$BZ93)</f>
        <v>0</v>
      </c>
      <c r="BD93" s="15">
        <f>求节点(非R武将!$C$6:$C$105,非R武将!BD$6:BD$105,天数对应非R武将!$BZ93)</f>
        <v>2.5900371046607975</v>
      </c>
      <c r="BE93" s="15">
        <f>求节点(非R武将!$C$6:$C$105,非R武将!BE$6:BE$105,天数对应非R武将!$BZ93)</f>
        <v>2.5900371046607975</v>
      </c>
      <c r="BF93" s="15">
        <f>求节点(非R武将!$C$6:$C$105,非R武将!BF$6:BF$105,天数对应非R武将!$BZ93)</f>
        <v>2.5900371046607975</v>
      </c>
      <c r="BG93" s="15">
        <f>求节点(非R武将!$C$6:$C$105,非R武将!BG$6:BG$105,天数对应非R武将!$BZ93)</f>
        <v>2.5900371046607975</v>
      </c>
      <c r="BH93" s="15">
        <f>求节点(非R武将!$C$6:$C$105,非R武将!BH$6:BH$105,天数对应非R武将!$BZ93)</f>
        <v>10</v>
      </c>
      <c r="BI93" s="15">
        <f>求节点(非R武将!$C$6:$C$105,非R武将!BI$6:BI$105,天数对应非R武将!$BZ93)</f>
        <v>10</v>
      </c>
      <c r="BJ93" s="15">
        <f>求节点(非R武将!$C$6:$C$105,非R武将!BJ$6:BJ$105,天数对应非R武将!$BZ93)</f>
        <v>60</v>
      </c>
      <c r="BK93" s="15">
        <f>求节点(非R武将!$C$6:$C$105,非R武将!BK$6:BK$105,天数对应非R武将!$BZ93)</f>
        <v>64.750927616519931</v>
      </c>
      <c r="BL93" s="15">
        <f>求节点(非R武将!$C$6:$C$105,非R武将!BL$6:BL$105,天数对应非R武将!$BZ93)</f>
        <v>64.750927616519931</v>
      </c>
      <c r="BM93" s="15">
        <f>求节点(非R武将!$C$6:$C$105,非R武将!BM$6:BM$105,天数对应非R武将!$BZ93)</f>
        <v>0</v>
      </c>
      <c r="BN93" s="15">
        <f>求节点(非R武将!$C$6:$C$105,非R武将!BN$6:BN$105,天数对应非R武将!$BZ93)</f>
        <v>0</v>
      </c>
      <c r="BO93" s="15">
        <f>求节点(非R武将!$C$6:$C$105,非R武将!BO$6:BO$105,天数对应非R武将!$BZ93)</f>
        <v>2</v>
      </c>
      <c r="BP93" s="15">
        <f>求节点(非R武将!$C$6:$C$105,非R武将!BP$6:BP$105,天数对应非R武将!$BZ93)</f>
        <v>2</v>
      </c>
      <c r="BQ93" s="15">
        <f>求节点(非R武将!$C$6:$C$105,非R武将!BQ$6:BQ$105,天数对应非R武将!$BZ93)</f>
        <v>2</v>
      </c>
      <c r="BR93" s="15">
        <f>求节点(非R武将!$C$6:$C$105,非R武将!BR$6:BR$105,天数对应非R武将!$BZ93)</f>
        <v>0</v>
      </c>
      <c r="BS93" s="15">
        <f>求节点(非R武将!$C$6:$C$105,非R武将!BS$6:BS$105,天数对应非R武将!$BZ93)</f>
        <v>0</v>
      </c>
      <c r="BT93" s="15">
        <f>求节点(非R武将!$C$6:$C$105,非R武将!BT$6:BT$105,天数对应非R武将!$BZ93)</f>
        <v>4</v>
      </c>
      <c r="BU93" s="15">
        <f>求节点(非R武将!$C$6:$C$105,非R武将!BU$6:BU$105,天数对应非R武将!$BZ93)</f>
        <v>30</v>
      </c>
      <c r="BV93" s="15">
        <f>求节点(非R武将!$C$6:$C$105,非R武将!BV$6:BV$105,天数对应非R武将!$BZ93)</f>
        <v>80</v>
      </c>
      <c r="BY93" s="15">
        <v>88</v>
      </c>
      <c r="BZ93" s="15">
        <v>64.750927616519931</v>
      </c>
      <c r="CA93" s="15">
        <v>67.418068742061692</v>
      </c>
      <c r="CB93" s="15">
        <v>71.105248579305339</v>
      </c>
      <c r="CC93" s="15">
        <v>76.548908998318083</v>
      </c>
      <c r="CD93" s="15">
        <v>85.673606635620999</v>
      </c>
    </row>
    <row r="94" spans="3:82" x14ac:dyDescent="0.15">
      <c r="C94" s="15">
        <v>89</v>
      </c>
      <c r="E94" s="15">
        <f>求节点(非R武将!$C$6:$C$105,非R武将!E$6:E$105,天数对应非R武将!$BZ94)</f>
        <v>0</v>
      </c>
      <c r="F94" s="15">
        <f>求节点(非R武将!$C$6:$C$105,非R武将!F$6:F$105,天数对应非R武将!$BZ94)</f>
        <v>0</v>
      </c>
      <c r="G94" s="15">
        <f>求节点(非R武将!$C$6:$C$105,非R武将!G$6:G$105,天数对应非R武将!$BZ94)</f>
        <v>0</v>
      </c>
      <c r="H94" s="15">
        <f>求节点(非R武将!$C$6:$C$105,非R武将!H$6:H$105,天数对应非R武将!$BZ94)</f>
        <v>3.0276285621886863</v>
      </c>
      <c r="I94" s="15">
        <f>求节点(非R武将!$C$6:$C$105,非R武将!I$6:I$105,天数对应非R武将!$BZ94)</f>
        <v>2.9723714378113137</v>
      </c>
      <c r="J94" s="15">
        <f>求节点(非R武将!$C$6:$C$105,非R武将!J$6:J$105,天数对应非R武将!$BZ94)</f>
        <v>0</v>
      </c>
      <c r="K94" s="15">
        <f>求节点(非R武将!$C$6:$C$105,非R武将!K$6:K$105,天数对应非R武将!$BZ94)</f>
        <v>0</v>
      </c>
      <c r="L94" s="15">
        <f>求节点(非R武将!$C$6:$C$105,非R武将!L$6:L$105,天数对应非R武将!$BZ94)</f>
        <v>0</v>
      </c>
      <c r="M94" s="15">
        <f>求节点(非R武将!$C$6:$C$105,非R武将!M$6:M$105,天数对应非R武将!$BZ94)</f>
        <v>3.6670767113681566</v>
      </c>
      <c r="N94" s="15">
        <f>求节点(非R武将!$C$6:$C$105,非R武将!N$6:N$105,天数对应非R武将!$BZ94)</f>
        <v>2.1046332961538035</v>
      </c>
      <c r="O94" s="15">
        <f>求节点(非R武将!$C$6:$C$105,非R武将!O$6:O$105,天数对应非R武将!$BZ94)</f>
        <v>0</v>
      </c>
      <c r="P94" s="15">
        <f>求节点(非R武将!$C$6:$C$105,非R武将!P$6:P$105,天数对应非R武将!$BZ94)</f>
        <v>6</v>
      </c>
      <c r="Q94" s="15">
        <f>求节点(非R武将!$C$6:$C$105,非R武将!Q$6:Q$105,天数对应非R武将!$BZ94)</f>
        <v>10</v>
      </c>
      <c r="R94" s="15">
        <f>求节点(非R武将!$C$6:$C$105,非R武将!R$6:R$105,天数对应非R武将!$BZ94)</f>
        <v>43</v>
      </c>
      <c r="S94" s="15">
        <f>求节点(非R武将!$C$6:$C$105,非R武将!S$6:S$105,天数对应非R武将!$BZ94)</f>
        <v>65.327299924468093</v>
      </c>
      <c r="T94" s="15">
        <f>求节点(非R武将!$C$6:$C$105,非R武将!T$6:T$105,天数对应非R武将!$BZ94)</f>
        <v>0</v>
      </c>
      <c r="U94" s="15">
        <f>求节点(非R武将!$C$6:$C$105,非R武将!U$6:U$105,天数对应非R武将!$BZ94)</f>
        <v>0</v>
      </c>
      <c r="V94" s="15">
        <f>求节点(非R武将!$C$6:$C$105,非R武将!V$6:V$105,天数对应非R武将!$BZ94)</f>
        <v>2.5966364996223406</v>
      </c>
      <c r="W94" s="15">
        <f>求节点(非R武将!$C$6:$C$105,非R武将!W$6:W$105,天数对应非R武将!$BZ94)</f>
        <v>2.5966364996223406</v>
      </c>
      <c r="X94" s="15">
        <f>求节点(非R武将!$C$6:$C$105,非R武将!X$6:X$105,天数对应非R武将!$BZ94)</f>
        <v>2.5966364996223406</v>
      </c>
      <c r="Y94" s="15">
        <f>求节点(非R武将!$C$6:$C$105,非R武将!Y$6:Y$105,天数对应非R武将!$BZ94)</f>
        <v>0</v>
      </c>
      <c r="Z94" s="15">
        <f>求节点(非R武将!$C$6:$C$105,非R武将!Z$6:Z$105,天数对应非R武将!$BZ94)</f>
        <v>0</v>
      </c>
      <c r="AA94" s="15">
        <f>求节点(非R武将!$C$6:$C$105,非R武将!AA$6:AA$105,天数对应非R武将!$BZ94)</f>
        <v>60</v>
      </c>
      <c r="AB94" s="15">
        <f>求节点(非R武将!$C$6:$C$105,非R武将!AB$6:AB$105,天数对应非R武将!$BZ94)</f>
        <v>80</v>
      </c>
      <c r="AC94" s="15">
        <f>求节点(非R武将!$C$6:$C$105,非R武将!AC$6:AC$105,天数对应非R武将!$BZ94)</f>
        <v>80</v>
      </c>
      <c r="AD94" s="15">
        <f>求节点(非R武将!$C$6:$C$105,非R武将!AD$6:AD$105,天数对应非R武将!$BZ94)</f>
        <v>0</v>
      </c>
      <c r="AE94" s="15">
        <f>求节点(非R武将!$C$6:$C$105,非R武将!AE$6:AE$105,天数对应非R武将!$BZ94)</f>
        <v>0</v>
      </c>
      <c r="AF94" s="15">
        <f>求节点(非R武将!$C$6:$C$105,非R武将!AF$6:AF$105,天数对应非R武将!$BZ94)</f>
        <v>0</v>
      </c>
      <c r="AG94" s="15">
        <f>求节点(非R武将!$C$6:$C$105,非R武将!AG$6:AG$105,天数对应非R武将!$BZ94)</f>
        <v>2</v>
      </c>
      <c r="AH94" s="15">
        <f>求节点(非R武将!$C$6:$C$105,非R武将!AH$6:AH$105,天数对应非R武将!$BZ94)</f>
        <v>2</v>
      </c>
      <c r="AI94" s="15">
        <f>求节点(非R武将!$C$6:$C$105,非R武将!AI$6:AI$105,天数对应非R武将!$BZ94)</f>
        <v>0</v>
      </c>
      <c r="AJ94" s="15">
        <f>求节点(非R武将!$C$6:$C$105,非R武将!AJ$6:AJ$105,天数对应非R武将!$BZ94)</f>
        <v>0</v>
      </c>
      <c r="AK94" s="15">
        <f>求节点(非R武将!$C$6:$C$105,非R武将!AK$6:AK$105,天数对应非R武将!$BZ94)</f>
        <v>0</v>
      </c>
      <c r="AL94" s="15">
        <f>求节点(非R武将!$C$6:$C$105,非R武将!AL$6:AL$105,天数对应非R武将!$BZ94)</f>
        <v>30</v>
      </c>
      <c r="AM94" s="15">
        <f>求节点(非R武将!$C$6:$C$105,非R武将!AM$6:AM$105,天数对应非R武将!$BZ94)</f>
        <v>80</v>
      </c>
      <c r="AN94" s="15">
        <f>求节点(非R武将!$C$6:$C$105,非R武将!AN$6:AN$105,天数对应非R武将!$BZ94)</f>
        <v>0</v>
      </c>
      <c r="AO94" s="15">
        <f>求节点(非R武将!$C$6:$C$105,非R武将!AO$6:AO$105,天数对应非R武将!$BZ94)</f>
        <v>5.0276285621886867</v>
      </c>
      <c r="AP94" s="15">
        <f>求节点(非R武将!$C$6:$C$105,非R武将!AP$6:AP$105,天数对应非R武将!$BZ94)</f>
        <v>13</v>
      </c>
      <c r="AQ94" s="15">
        <f>求节点(非R武将!$C$6:$C$105,非R武将!AQ$6:AQ$105,天数对应非R武将!$BZ94)</f>
        <v>2.944742875622627</v>
      </c>
      <c r="AR94" s="15">
        <f>求节点(非R武将!$C$6:$C$105,非R武将!AR$6:AR$105,天数对应非R武将!$BZ94)</f>
        <v>0</v>
      </c>
      <c r="AS94" s="15">
        <f>求节点(非R武将!$C$6:$C$105,非R武将!AS$6:AS$105,天数对应非R武将!$BZ94)</f>
        <v>0</v>
      </c>
      <c r="AT94" s="15">
        <f>求节点(非R武将!$C$6:$C$105,非R武将!AT$6:AT$105,天数对应非R武将!$BZ94)</f>
        <v>3</v>
      </c>
      <c r="AU94" s="15">
        <f>求节点(非R武将!$C$6:$C$105,非R武将!AU$6:AU$105,天数对应非R武将!$BZ94)</f>
        <v>6</v>
      </c>
      <c r="AV94" s="15">
        <f>求节点(非R武将!$C$6:$C$105,非R武将!AV$6:AV$105,天数对应非R武将!$BZ94)</f>
        <v>3.6670767113681566</v>
      </c>
      <c r="AW94" s="15">
        <f>求节点(非R武将!$C$6:$C$105,非R武将!AW$6:AW$105,天数对应非R武将!$BZ94)</f>
        <v>2.1046332961538035</v>
      </c>
      <c r="AX94" s="15">
        <f>求节点(非R武将!$C$6:$C$105,非R武将!AX$6:AX$105,天数对应非R武将!$BZ94)</f>
        <v>0</v>
      </c>
      <c r="AY94" s="15">
        <f>求节点(非R武将!$C$6:$C$105,非R武将!AY$6:AY$105,天数对应非R武将!$BZ94)</f>
        <v>15</v>
      </c>
      <c r="AZ94" s="15">
        <f>求节点(非R武将!$C$6:$C$105,非R武将!AZ$6:AZ$105,天数对应非R武将!$BZ94)</f>
        <v>40</v>
      </c>
      <c r="BA94" s="15">
        <f>求节点(非R武将!$C$6:$C$105,非R武将!BA$6:BA$105,天数对应非R武将!$BZ94)</f>
        <v>43</v>
      </c>
      <c r="BB94" s="15">
        <f>求节点(非R武将!$C$6:$C$105,非R武将!BB$6:BB$105,天数对应非R武将!$BZ94)</f>
        <v>65.327299924468093</v>
      </c>
      <c r="BC94" s="15">
        <f>求节点(非R武将!$C$6:$C$105,非R武将!BC$6:BC$105,天数对应非R武将!$BZ94)</f>
        <v>0</v>
      </c>
      <c r="BD94" s="15">
        <f>求节点(非R武将!$C$6:$C$105,非R武将!BD$6:BD$105,天数对应非R武将!$BZ94)</f>
        <v>2.5966364996223406</v>
      </c>
      <c r="BE94" s="15">
        <f>求节点(非R武将!$C$6:$C$105,非R武将!BE$6:BE$105,天数对应非R武将!$BZ94)</f>
        <v>2.5966364996223406</v>
      </c>
      <c r="BF94" s="15">
        <f>求节点(非R武将!$C$6:$C$105,非R武将!BF$6:BF$105,天数对应非R武将!$BZ94)</f>
        <v>2.5966364996223406</v>
      </c>
      <c r="BG94" s="15">
        <f>求节点(非R武将!$C$6:$C$105,非R武将!BG$6:BG$105,天数对应非R武将!$BZ94)</f>
        <v>2.5966364996223406</v>
      </c>
      <c r="BH94" s="15">
        <f>求节点(非R武将!$C$6:$C$105,非R武将!BH$6:BH$105,天数对应非R武将!$BZ94)</f>
        <v>10</v>
      </c>
      <c r="BI94" s="15">
        <f>求节点(非R武将!$C$6:$C$105,非R武将!BI$6:BI$105,天数对应非R武将!$BZ94)</f>
        <v>10</v>
      </c>
      <c r="BJ94" s="15">
        <f>求节点(非R武将!$C$6:$C$105,非R武将!BJ$6:BJ$105,天数对应非R武将!$BZ94)</f>
        <v>60</v>
      </c>
      <c r="BK94" s="15">
        <f>求节点(非R武将!$C$6:$C$105,非R武将!BK$6:BK$105,天数对应非R武将!$BZ94)</f>
        <v>64.915912490558512</v>
      </c>
      <c r="BL94" s="15">
        <f>求节点(非R武将!$C$6:$C$105,非R武将!BL$6:BL$105,天数对应非R武将!$BZ94)</f>
        <v>64.915912490558512</v>
      </c>
      <c r="BM94" s="15">
        <f>求节点(非R武将!$C$6:$C$105,非R武将!BM$6:BM$105,天数对应非R武将!$BZ94)</f>
        <v>0</v>
      </c>
      <c r="BN94" s="15">
        <f>求节点(非R武将!$C$6:$C$105,非R武将!BN$6:BN$105,天数对应非R武将!$BZ94)</f>
        <v>0</v>
      </c>
      <c r="BO94" s="15">
        <f>求节点(非R武将!$C$6:$C$105,非R武将!BO$6:BO$105,天数对应非R武将!$BZ94)</f>
        <v>2</v>
      </c>
      <c r="BP94" s="15">
        <f>求节点(非R武将!$C$6:$C$105,非R武将!BP$6:BP$105,天数对应非R武将!$BZ94)</f>
        <v>2</v>
      </c>
      <c r="BQ94" s="15">
        <f>求节点(非R武将!$C$6:$C$105,非R武将!BQ$6:BQ$105,天数对应非R武将!$BZ94)</f>
        <v>2</v>
      </c>
      <c r="BR94" s="15">
        <f>求节点(非R武将!$C$6:$C$105,非R武将!BR$6:BR$105,天数对应非R武将!$BZ94)</f>
        <v>0</v>
      </c>
      <c r="BS94" s="15">
        <f>求节点(非R武将!$C$6:$C$105,非R武将!BS$6:BS$105,天数对应非R武将!$BZ94)</f>
        <v>0</v>
      </c>
      <c r="BT94" s="15">
        <f>求节点(非R武将!$C$6:$C$105,非R武将!BT$6:BT$105,天数对应非R武将!$BZ94)</f>
        <v>4</v>
      </c>
      <c r="BU94" s="15">
        <f>求节点(非R武将!$C$6:$C$105,非R武将!BU$6:BU$105,天数对应非R武将!$BZ94)</f>
        <v>30</v>
      </c>
      <c r="BV94" s="15">
        <f>求节点(非R武将!$C$6:$C$105,非R武将!BV$6:BV$105,天数对应非R武将!$BZ94)</f>
        <v>80</v>
      </c>
      <c r="BY94" s="15">
        <v>89</v>
      </c>
      <c r="BZ94" s="15">
        <v>64.915912490558512</v>
      </c>
      <c r="CA94" s="15">
        <v>67.57962312337618</v>
      </c>
      <c r="CB94" s="15">
        <v>71.257669597167023</v>
      </c>
      <c r="CC94" s="15">
        <v>76.652964092808801</v>
      </c>
      <c r="CD94" s="15">
        <v>85.823571762734986</v>
      </c>
    </row>
    <row r="95" spans="3:82" s="17" customFormat="1" x14ac:dyDescent="0.15">
      <c r="C95" s="17">
        <v>90</v>
      </c>
      <c r="E95" s="17">
        <f>求节点(非R武将!$C$6:$C$105,非R武将!E$6:E$105,天数对应非R武将!$BZ95)</f>
        <v>0</v>
      </c>
      <c r="F95" s="17">
        <f>求节点(非R武将!$C$6:$C$105,非R武将!F$6:F$105,天数对应非R武将!$BZ95)</f>
        <v>0</v>
      </c>
      <c r="G95" s="17">
        <f>求节点(非R武将!$C$6:$C$105,非R武将!G$6:G$105,天数对应非R武将!$BZ95)</f>
        <v>0</v>
      </c>
      <c r="H95" s="17">
        <f>求节点(非R武将!$C$6:$C$105,非R武将!H$6:H$105,天数对应非R武将!$BZ95)</f>
        <v>2.9950951462139725</v>
      </c>
      <c r="I95" s="17">
        <f>求节点(非R武将!$C$6:$C$105,非R武将!I$6:I$105,天数对应非R武将!$BZ95)</f>
        <v>3.0049048537860275</v>
      </c>
      <c r="J95" s="17">
        <f>求节点(非R武将!$C$6:$C$105,非R武将!J$6:J$105,天数对应非R武将!$BZ95)</f>
        <v>0</v>
      </c>
      <c r="K95" s="17">
        <f>求节点(非R武将!$C$6:$C$105,非R武将!K$6:K$105,天数对应非R武将!$BZ95)</f>
        <v>0</v>
      </c>
      <c r="L95" s="17">
        <f>求节点(非R武将!$C$6:$C$105,非R武将!L$6:L$105,天数对应非R武将!$BZ95)</f>
        <v>0</v>
      </c>
      <c r="M95" s="17">
        <f>求节点(非R武将!$C$6:$C$105,非R武将!M$6:M$105,天数对应非R武将!$BZ95)</f>
        <v>3.6774374356201474</v>
      </c>
      <c r="N95" s="17">
        <f>求节点(非R武将!$C$6:$C$105,非R武将!N$6:N$105,天数对应非R武将!$BZ95)</f>
        <v>2.135089338801853</v>
      </c>
      <c r="O95" s="17">
        <f>求节点(非R武将!$C$6:$C$105,非R武将!O$6:O$105,天数对应非R武将!$BZ95)</f>
        <v>0</v>
      </c>
      <c r="P95" s="17">
        <f>求节点(非R武将!$C$6:$C$105,非R武将!P$6:P$105,天数对应非R武将!$BZ95)</f>
        <v>6</v>
      </c>
      <c r="Q95" s="17">
        <f>求节点(非R武将!$C$6:$C$105,非R武将!Q$6:Q$105,天数对应非R武将!$BZ95)</f>
        <v>10</v>
      </c>
      <c r="R95" s="17">
        <f>求节点(非R武将!$C$6:$C$105,非R武将!R$6:R$105,天数对应非R武将!$BZ95)</f>
        <v>43</v>
      </c>
      <c r="S95" s="17">
        <f>求节点(非R武将!$C$6:$C$105,非R武将!S$6:S$105,天数对应非R武将!$BZ95)</f>
        <v>66</v>
      </c>
      <c r="T95" s="17">
        <f>求节点(非R武将!$C$6:$C$105,非R武将!T$6:T$105,天数对应非R武将!$BZ95)</f>
        <v>0</v>
      </c>
      <c r="U95" s="17">
        <f>求节点(非R武将!$C$6:$C$105,非R武将!U$6:U$105,天数对应非R武将!$BZ95)</f>
        <v>0</v>
      </c>
      <c r="V95" s="17">
        <f>求节点(非R武将!$C$6:$C$105,非R武将!V$6:V$105,天数对应非R武将!$BZ95)</f>
        <v>2.6030191964038982</v>
      </c>
      <c r="W95" s="17">
        <f>求节点(非R武将!$C$6:$C$105,非R武将!W$6:W$105,天数对应非R武将!$BZ95)</f>
        <v>2.6030191964038982</v>
      </c>
      <c r="X95" s="17">
        <f>求节点(非R武将!$C$6:$C$105,非R武将!X$6:X$105,天数对应非R武将!$BZ95)</f>
        <v>2.6030191964038982</v>
      </c>
      <c r="Y95" s="17">
        <f>求节点(非R武将!$C$6:$C$105,非R武将!Y$6:Y$105,天数对应非R武将!$BZ95)</f>
        <v>0</v>
      </c>
      <c r="Z95" s="17">
        <f>求节点(非R武将!$C$6:$C$105,非R武将!Z$6:Z$105,天数对应非R武将!$BZ95)</f>
        <v>0</v>
      </c>
      <c r="AA95" s="17">
        <f>求节点(非R武将!$C$6:$C$105,非R武将!AA$6:AA$105,天数对应非R武将!$BZ95)</f>
        <v>60</v>
      </c>
      <c r="AB95" s="17">
        <f>求节点(非R武将!$C$6:$C$105,非R武将!AB$6:AB$105,天数对应非R武将!$BZ95)</f>
        <v>80</v>
      </c>
      <c r="AC95" s="17">
        <f>求节点(非R武将!$C$6:$C$105,非R武将!AC$6:AC$105,天数对应非R武将!$BZ95)</f>
        <v>80</v>
      </c>
      <c r="AD95" s="17">
        <f>求节点(非R武将!$C$6:$C$105,非R武将!AD$6:AD$105,天数对应非R武将!$BZ95)</f>
        <v>0</v>
      </c>
      <c r="AE95" s="17">
        <f>求节点(非R武将!$C$6:$C$105,非R武将!AE$6:AE$105,天数对应非R武将!$BZ95)</f>
        <v>0</v>
      </c>
      <c r="AF95" s="17">
        <f>求节点(非R武将!$C$6:$C$105,非R武将!AF$6:AF$105,天数对应非R武将!$BZ95)</f>
        <v>0</v>
      </c>
      <c r="AG95" s="17">
        <f>求节点(非R武将!$C$6:$C$105,非R武将!AG$6:AG$105,天数对应非R武将!$BZ95)</f>
        <v>2</v>
      </c>
      <c r="AH95" s="17">
        <f>求节点(非R武将!$C$6:$C$105,非R武将!AH$6:AH$105,天数对应非R武将!$BZ95)</f>
        <v>2</v>
      </c>
      <c r="AI95" s="17">
        <f>求节点(非R武将!$C$6:$C$105,非R武将!AI$6:AI$105,天数对应非R武将!$BZ95)</f>
        <v>0</v>
      </c>
      <c r="AJ95" s="17">
        <f>求节点(非R武将!$C$6:$C$105,非R武将!AJ$6:AJ$105,天数对应非R武将!$BZ95)</f>
        <v>0</v>
      </c>
      <c r="AK95" s="17">
        <f>求节点(非R武将!$C$6:$C$105,非R武将!AK$6:AK$105,天数对应非R武将!$BZ95)</f>
        <v>0</v>
      </c>
      <c r="AL95" s="17">
        <f>求节点(非R武将!$C$6:$C$105,非R武将!AL$6:AL$105,天数对应非R武将!$BZ95)</f>
        <v>30</v>
      </c>
      <c r="AM95" s="17">
        <f>求节点(非R武将!$C$6:$C$105,非R武将!AM$6:AM$105,天数对应非R武将!$BZ95)</f>
        <v>80</v>
      </c>
      <c r="AN95" s="17">
        <f>求节点(非R武将!$C$6:$C$105,非R武将!AN$6:AN$105,天数对应非R武将!$BZ95)</f>
        <v>0</v>
      </c>
      <c r="AO95" s="17">
        <f>求节点(非R武将!$C$6:$C$105,非R武将!AO$6:AO$105,天数对应非R武将!$BZ95)</f>
        <v>4.9611201612155966</v>
      </c>
      <c r="AP95" s="17">
        <f>求节点(非R武将!$C$6:$C$105,非R武将!AP$6:AP$105,天数对应非R武将!$BZ95)</f>
        <v>13.016987492499188</v>
      </c>
      <c r="AQ95" s="17">
        <f>求节点(非R武将!$C$6:$C$105,非R武将!AQ$6:AQ$105,天数对应非R武将!$BZ95)</f>
        <v>3.0098097075720553</v>
      </c>
      <c r="AR95" s="17">
        <f>求节点(非R武将!$C$6:$C$105,非R武将!AR$6:AR$105,天数对应非R武将!$BZ95)</f>
        <v>0</v>
      </c>
      <c r="AS95" s="17">
        <f>求节点(非R武将!$C$6:$C$105,非R武将!AS$6:AS$105,天数对应非R武将!$BZ95)</f>
        <v>0</v>
      </c>
      <c r="AT95" s="17">
        <f>求节点(非R武将!$C$6:$C$105,非R武将!AT$6:AT$105,天数对应非R武将!$BZ95)</f>
        <v>3</v>
      </c>
      <c r="AU95" s="17">
        <f>求节点(非R武将!$C$6:$C$105,非R武将!AU$6:AU$105,天数对应非R武将!$BZ95)</f>
        <v>6</v>
      </c>
      <c r="AV95" s="17">
        <f>求节点(非R武将!$C$6:$C$105,非R武将!AV$6:AV$105,天数对应非R武将!$BZ95)</f>
        <v>3.6774374356201474</v>
      </c>
      <c r="AW95" s="17">
        <f>求节点(非R武将!$C$6:$C$105,非R武将!AW$6:AW$105,天数对应非R武将!$BZ95)</f>
        <v>2.135089338801853</v>
      </c>
      <c r="AX95" s="17">
        <f>求节点(非R武将!$C$6:$C$105,非R武将!AX$6:AX$105,天数对应非R武将!$BZ95)</f>
        <v>0</v>
      </c>
      <c r="AY95" s="17">
        <f>求节点(非R武将!$C$6:$C$105,非R武将!AY$6:AY$105,天数对应非R武将!$BZ95)</f>
        <v>15</v>
      </c>
      <c r="AZ95" s="17">
        <f>求节点(非R武将!$C$6:$C$105,非R武将!AZ$6:AZ$105,天数对应非R武将!$BZ95)</f>
        <v>40</v>
      </c>
      <c r="BA95" s="17">
        <f>求节点(非R武将!$C$6:$C$105,非R武将!BA$6:BA$105,天数对应非R武将!$BZ95)</f>
        <v>43</v>
      </c>
      <c r="BB95" s="17">
        <f>求节点(非R武将!$C$6:$C$105,非R武将!BB$6:BB$105,天数对应非R武将!$BZ95)</f>
        <v>66</v>
      </c>
      <c r="BC95" s="17">
        <f>求节点(非R武将!$C$6:$C$105,非R武将!BC$6:BC$105,天数对应非R武将!$BZ95)</f>
        <v>0</v>
      </c>
      <c r="BD95" s="17">
        <f>求节点(非R武将!$C$6:$C$105,非R武将!BD$6:BD$105,天数对应非R武将!$BZ95)</f>
        <v>2.6030191964038982</v>
      </c>
      <c r="BE95" s="17">
        <f>求节点(非R武将!$C$6:$C$105,非R武将!BE$6:BE$105,天数对应非R武将!$BZ95)</f>
        <v>2.6030191964038982</v>
      </c>
      <c r="BF95" s="17">
        <f>求节点(非R武将!$C$6:$C$105,非R武将!BF$6:BF$105,天数对应非R武将!$BZ95)</f>
        <v>2.6030191964038982</v>
      </c>
      <c r="BG95" s="17">
        <f>求节点(非R武将!$C$6:$C$105,非R武将!BG$6:BG$105,天数对应非R武将!$BZ95)</f>
        <v>2.6030191964038982</v>
      </c>
      <c r="BH95" s="17">
        <f>求节点(非R武将!$C$6:$C$105,非R武将!BH$6:BH$105,天数对应非R武将!$BZ95)</f>
        <v>10</v>
      </c>
      <c r="BI95" s="17">
        <f>求节点(非R武将!$C$6:$C$105,非R武将!BI$6:BI$105,天数对应非R武将!$BZ95)</f>
        <v>10</v>
      </c>
      <c r="BJ95" s="17">
        <f>求节点(非R武将!$C$6:$C$105,非R武将!BJ$6:BJ$105,天数对应非R武将!$BZ95)</f>
        <v>60</v>
      </c>
      <c r="BK95" s="17">
        <f>求节点(非R武将!$C$6:$C$105,非R武将!BK$6:BK$105,天数对应非R武将!$BZ95)</f>
        <v>65.075479910097457</v>
      </c>
      <c r="BL95" s="17">
        <f>求节点(非R武将!$C$6:$C$105,非R武将!BL$6:BL$105,天数对应非R武将!$BZ95)</f>
        <v>65.075479910097457</v>
      </c>
      <c r="BM95" s="17">
        <f>求节点(非R武将!$C$6:$C$105,非R武将!BM$6:BM$105,天数对应非R武将!$BZ95)</f>
        <v>0</v>
      </c>
      <c r="BN95" s="17">
        <f>求节点(非R武将!$C$6:$C$105,非R武将!BN$6:BN$105,天数对应非R武将!$BZ95)</f>
        <v>0</v>
      </c>
      <c r="BO95" s="17">
        <f>求节点(非R武将!$C$6:$C$105,非R武将!BO$6:BO$105,天数对应非R武将!$BZ95)</f>
        <v>2</v>
      </c>
      <c r="BP95" s="17">
        <f>求节点(非R武将!$C$6:$C$105,非R武将!BP$6:BP$105,天数对应非R武将!$BZ95)</f>
        <v>2</v>
      </c>
      <c r="BQ95" s="17">
        <f>求节点(非R武将!$C$6:$C$105,非R武将!BQ$6:BQ$105,天数对应非R武将!$BZ95)</f>
        <v>2</v>
      </c>
      <c r="BR95" s="17">
        <f>求节点(非R武将!$C$6:$C$105,非R武将!BR$6:BR$105,天数对应非R武将!$BZ95)</f>
        <v>0</v>
      </c>
      <c r="BS95" s="17">
        <f>求节点(非R武将!$C$6:$C$105,非R武将!BS$6:BS$105,天数对应非R武将!$BZ95)</f>
        <v>0</v>
      </c>
      <c r="BT95" s="17">
        <f>求节点(非R武将!$C$6:$C$105,非R武将!BT$6:BT$105,天数对应非R武将!$BZ95)</f>
        <v>4</v>
      </c>
      <c r="BU95" s="17">
        <f>求节点(非R武将!$C$6:$C$105,非R武将!BU$6:BU$105,天数对应非R武将!$BZ95)</f>
        <v>30</v>
      </c>
      <c r="BV95" s="17">
        <f>求节点(非R武将!$C$6:$C$105,非R武将!BV$6:BV$105,天数对应非R武将!$BZ95)</f>
        <v>80</v>
      </c>
      <c r="BY95" s="17">
        <v>90</v>
      </c>
      <c r="BZ95" s="17">
        <v>65.075479910097457</v>
      </c>
      <c r="CA95" s="17">
        <v>67.741177504690654</v>
      </c>
      <c r="CB95" s="17">
        <v>71.410090615028722</v>
      </c>
      <c r="CC95" s="17">
        <v>76.757019187299505</v>
      </c>
      <c r="CD95" s="17">
        <v>85.973536889848972</v>
      </c>
    </row>
    <row r="96" spans="3:82" x14ac:dyDescent="0.15">
      <c r="C96" s="15">
        <v>91</v>
      </c>
      <c r="E96" s="15">
        <f>求节点(非R武将!$C$6:$C$105,非R武将!E$6:E$105,天数对应非R武将!$BZ96)</f>
        <v>0</v>
      </c>
      <c r="F96" s="15">
        <f>求节点(非R武将!$C$6:$C$105,非R武将!F$6:F$105,天数对应非R武将!$BZ96)</f>
        <v>0</v>
      </c>
      <c r="G96" s="15">
        <f>求节点(非R武将!$C$6:$C$105,非R武将!G$6:G$105,天数对应非R武将!$BZ96)</f>
        <v>0</v>
      </c>
      <c r="H96" s="15">
        <f>求节点(非R武将!$C$6:$C$105,非R武将!H$6:H$105,天数对应非R武将!$BZ96)</f>
        <v>2.9584384602545444</v>
      </c>
      <c r="I96" s="15">
        <f>求节点(非R武将!$C$6:$C$105,非R武将!I$6:I$105,天数对应非R武将!$BZ96)</f>
        <v>3.0415615397454556</v>
      </c>
      <c r="J96" s="15">
        <f>求节点(非R武将!$C$6:$C$105,非R武将!J$6:J$105,天数对应非R武将!$BZ96)</f>
        <v>0</v>
      </c>
      <c r="K96" s="15">
        <f>求节点(非R武将!$C$6:$C$105,非R武将!K$6:K$105,天数对应非R武将!$BZ96)</f>
        <v>0</v>
      </c>
      <c r="L96" s="15">
        <f>求节点(非R武将!$C$6:$C$105,非R武将!L$6:L$105,天数对应非R武将!$BZ96)</f>
        <v>0</v>
      </c>
      <c r="M96" s="15">
        <f>求节点(非R武将!$C$6:$C$105,非R武将!M$6:M$105,天数对应非R武将!$BZ96)</f>
        <v>3.6878848489206555</v>
      </c>
      <c r="N96" s="15">
        <f>求节点(非R武将!$C$6:$C$105,非R武将!N$6:N$105,天数对应非R武将!$BZ96)</f>
        <v>2.148449908362966</v>
      </c>
      <c r="O96" s="15">
        <f>求节点(非R武将!$C$6:$C$105,非R武将!O$6:O$105,天数对应非R武将!$BZ96)</f>
        <v>0</v>
      </c>
      <c r="P96" s="15">
        <f>求节点(非R武将!$C$6:$C$105,非R武将!P$6:P$105,天数对应非R武将!$BZ96)</f>
        <v>6</v>
      </c>
      <c r="Q96" s="15">
        <f>求节点(非R武将!$C$6:$C$105,非R武将!Q$6:Q$105,天数对应非R武将!$BZ96)</f>
        <v>10</v>
      </c>
      <c r="R96" s="15">
        <f>求节点(非R武将!$C$6:$C$105,非R武将!R$6:R$105,天数对应非R武将!$BZ96)</f>
        <v>43</v>
      </c>
      <c r="S96" s="15">
        <f>求节点(非R武将!$C$6:$C$105,非R武将!S$6:S$105,天数对应非R武将!$BZ96)</f>
        <v>66</v>
      </c>
      <c r="T96" s="15">
        <f>求节点(非R武将!$C$6:$C$105,非R武将!T$6:T$105,天数对应非R武将!$BZ96)</f>
        <v>0</v>
      </c>
      <c r="U96" s="15">
        <f>求节点(非R武将!$C$6:$C$105,非R武将!U$6:U$105,天数对应非R武将!$BZ96)</f>
        <v>0</v>
      </c>
      <c r="V96" s="15">
        <f>求节点(非R武将!$C$6:$C$105,非R武将!V$6:V$105,天数对应非R武将!$BZ96)</f>
        <v>2.6091766496271993</v>
      </c>
      <c r="W96" s="15">
        <f>求节点(非R武将!$C$6:$C$105,非R武将!W$6:W$105,天数对应非R武将!$BZ96)</f>
        <v>2.6091766496271993</v>
      </c>
      <c r="X96" s="15">
        <f>求节点(非R武将!$C$6:$C$105,非R武将!X$6:X$105,天数对应非R武将!$BZ96)</f>
        <v>2.6091766496271993</v>
      </c>
      <c r="Y96" s="15">
        <f>求节点(非R武将!$C$6:$C$105,非R武将!Y$6:Y$105,天数对应非R武将!$BZ96)</f>
        <v>0</v>
      </c>
      <c r="Z96" s="15">
        <f>求节点(非R武将!$C$6:$C$105,非R武将!Z$6:Z$105,天数对应非R武将!$BZ96)</f>
        <v>0</v>
      </c>
      <c r="AA96" s="15">
        <f>求节点(非R武将!$C$6:$C$105,非R武将!AA$6:AA$105,天数对应非R武将!$BZ96)</f>
        <v>60</v>
      </c>
      <c r="AB96" s="15">
        <f>求节点(非R武将!$C$6:$C$105,非R武将!AB$6:AB$105,天数对应非R武将!$BZ96)</f>
        <v>80</v>
      </c>
      <c r="AC96" s="15">
        <f>求节点(非R武将!$C$6:$C$105,非R武将!AC$6:AC$105,天数对应非R武将!$BZ96)</f>
        <v>80</v>
      </c>
      <c r="AD96" s="15">
        <f>求节点(非R武将!$C$6:$C$105,非R武将!AD$6:AD$105,天数对应非R武将!$BZ96)</f>
        <v>0</v>
      </c>
      <c r="AE96" s="15">
        <f>求节点(非R武将!$C$6:$C$105,非R武将!AE$6:AE$105,天数对应非R武将!$BZ96)</f>
        <v>0</v>
      </c>
      <c r="AF96" s="15">
        <f>求节点(非R武将!$C$6:$C$105,非R武将!AF$6:AF$105,天数对应非R武将!$BZ96)</f>
        <v>0</v>
      </c>
      <c r="AG96" s="15">
        <f>求节点(非R武将!$C$6:$C$105,非R武将!AG$6:AG$105,天数对应非R武将!$BZ96)</f>
        <v>2</v>
      </c>
      <c r="AH96" s="15">
        <f>求节点(非R武将!$C$6:$C$105,非R武将!AH$6:AH$105,天数对应非R武将!$BZ96)</f>
        <v>2</v>
      </c>
      <c r="AI96" s="15">
        <f>求节点(非R武将!$C$6:$C$105,非R武将!AI$6:AI$105,天数对应非R武将!$BZ96)</f>
        <v>0</v>
      </c>
      <c r="AJ96" s="15">
        <f>求节点(非R武将!$C$6:$C$105,非R武将!AJ$6:AJ$105,天数对应非R武将!$BZ96)</f>
        <v>0</v>
      </c>
      <c r="AK96" s="15">
        <f>求节点(非R武将!$C$6:$C$105,非R武将!AK$6:AK$105,天数对应非R武将!$BZ96)</f>
        <v>0</v>
      </c>
      <c r="AL96" s="15">
        <f>求节点(非R武将!$C$6:$C$105,非R武将!AL$6:AL$105,天数对应非R武将!$BZ96)</f>
        <v>30</v>
      </c>
      <c r="AM96" s="15">
        <f>求节点(非R武将!$C$6:$C$105,非R武将!AM$6:AM$105,天数对应非R武将!$BZ96)</f>
        <v>80</v>
      </c>
      <c r="AN96" s="15">
        <f>求节点(非R武将!$C$6:$C$105,非R武将!AN$6:AN$105,天数对应非R武将!$BZ96)</f>
        <v>0</v>
      </c>
      <c r="AO96" s="15">
        <f>求节点(非R武将!$C$6:$C$105,非R武将!AO$6:AO$105,天数对应非R武将!$BZ96)</f>
        <v>4.855173719670959</v>
      </c>
      <c r="AP96" s="15">
        <f>求节点(非R武将!$C$6:$C$105,非R武将!AP$6:AP$105,天数对应非R武将!$BZ96)</f>
        <v>13.051632370291793</v>
      </c>
      <c r="AQ96" s="15">
        <f>求节点(非R武将!$C$6:$C$105,非R武将!AQ$6:AQ$105,天数对应非R武将!$BZ96)</f>
        <v>3.0831230794909112</v>
      </c>
      <c r="AR96" s="15">
        <f>求节点(非R武将!$C$6:$C$105,非R武将!AR$6:AR$105,天数对应非R武将!$BZ96)</f>
        <v>0</v>
      </c>
      <c r="AS96" s="15">
        <f>求节点(非R武将!$C$6:$C$105,非R武将!AS$6:AS$105,天数对应非R武将!$BZ96)</f>
        <v>0</v>
      </c>
      <c r="AT96" s="15">
        <f>求节点(非R武将!$C$6:$C$105,非R武将!AT$6:AT$105,天数对应非R武将!$BZ96)</f>
        <v>3</v>
      </c>
      <c r="AU96" s="15">
        <f>求节点(非R武将!$C$6:$C$105,非R武将!AU$6:AU$105,天数对应非R武将!$BZ96)</f>
        <v>6</v>
      </c>
      <c r="AV96" s="15">
        <f>求节点(非R武将!$C$6:$C$105,非R武将!AV$6:AV$105,天数对应非R武将!$BZ96)</f>
        <v>3.6878848489206555</v>
      </c>
      <c r="AW96" s="15">
        <f>求节点(非R武将!$C$6:$C$105,非R武将!AW$6:AW$105,天数对应非R武将!$BZ96)</f>
        <v>2.148449908362966</v>
      </c>
      <c r="AX96" s="15">
        <f>求节点(非R武将!$C$6:$C$105,非R武将!AX$6:AX$105,天数对应非R武将!$BZ96)</f>
        <v>0</v>
      </c>
      <c r="AY96" s="15">
        <f>求节点(非R武将!$C$6:$C$105,非R武将!AY$6:AY$105,天数对应非R武将!$BZ96)</f>
        <v>15</v>
      </c>
      <c r="AZ96" s="15">
        <f>求节点(非R武将!$C$6:$C$105,非R武将!AZ$6:AZ$105,天数对应非R武将!$BZ96)</f>
        <v>40</v>
      </c>
      <c r="BA96" s="15">
        <f>求节点(非R武将!$C$6:$C$105,非R武将!BA$6:BA$105,天数对应非R武将!$BZ96)</f>
        <v>43</v>
      </c>
      <c r="BB96" s="15">
        <f>求节点(非R武将!$C$6:$C$105,非R武将!BB$6:BB$105,天数对应非R武将!$BZ96)</f>
        <v>66</v>
      </c>
      <c r="BC96" s="15">
        <f>求节点(非R武将!$C$6:$C$105,非R武将!BC$6:BC$105,天数对应非R武将!$BZ96)</f>
        <v>0</v>
      </c>
      <c r="BD96" s="15">
        <f>求节点(非R武将!$C$6:$C$105,非R武将!BD$6:BD$105,天数对应非R武将!$BZ96)</f>
        <v>2.6091766496271993</v>
      </c>
      <c r="BE96" s="15">
        <f>求节点(非R武将!$C$6:$C$105,非R武将!BE$6:BE$105,天数对应非R武将!$BZ96)</f>
        <v>2.6091766496271993</v>
      </c>
      <c r="BF96" s="15">
        <f>求节点(非R武将!$C$6:$C$105,非R武将!BF$6:BF$105,天数对应非R武将!$BZ96)</f>
        <v>2.6091766496271993</v>
      </c>
      <c r="BG96" s="15">
        <f>求节点(非R武将!$C$6:$C$105,非R武将!BG$6:BG$105,天数对应非R武将!$BZ96)</f>
        <v>2.6091766496271993</v>
      </c>
      <c r="BH96" s="15">
        <f>求节点(非R武将!$C$6:$C$105,非R武将!BH$6:BH$105,天数对应非R武将!$BZ96)</f>
        <v>10</v>
      </c>
      <c r="BI96" s="15">
        <f>求节点(非R武将!$C$6:$C$105,非R武将!BI$6:BI$105,天数对应非R武将!$BZ96)</f>
        <v>10</v>
      </c>
      <c r="BJ96" s="15">
        <f>求节点(非R武将!$C$6:$C$105,非R武将!BJ$6:BJ$105,天数对应非R武将!$BZ96)</f>
        <v>60</v>
      </c>
      <c r="BK96" s="15">
        <f>求节点(非R武将!$C$6:$C$105,非R武将!BK$6:BK$105,天数对应非R武将!$BZ96)</f>
        <v>65.229416240679981</v>
      </c>
      <c r="BL96" s="15">
        <f>求节点(非R武将!$C$6:$C$105,非R武将!BL$6:BL$105,天数对应非R武将!$BZ96)</f>
        <v>65.229416240679981</v>
      </c>
      <c r="BM96" s="15">
        <f>求节点(非R武将!$C$6:$C$105,非R武将!BM$6:BM$105,天数对应非R武将!$BZ96)</f>
        <v>0</v>
      </c>
      <c r="BN96" s="15">
        <f>求节点(非R武将!$C$6:$C$105,非R武将!BN$6:BN$105,天数对应非R武将!$BZ96)</f>
        <v>0</v>
      </c>
      <c r="BO96" s="15">
        <f>求节点(非R武将!$C$6:$C$105,非R武将!BO$6:BO$105,天数对应非R武将!$BZ96)</f>
        <v>2</v>
      </c>
      <c r="BP96" s="15">
        <f>求节点(非R武将!$C$6:$C$105,非R武将!BP$6:BP$105,天数对应非R武将!$BZ96)</f>
        <v>2</v>
      </c>
      <c r="BQ96" s="15">
        <f>求节点(非R武将!$C$6:$C$105,非R武将!BQ$6:BQ$105,天数对应非R武将!$BZ96)</f>
        <v>2</v>
      </c>
      <c r="BR96" s="15">
        <f>求节点(非R武将!$C$6:$C$105,非R武将!BR$6:BR$105,天数对应非R武将!$BZ96)</f>
        <v>0</v>
      </c>
      <c r="BS96" s="15">
        <f>求节点(非R武将!$C$6:$C$105,非R武将!BS$6:BS$105,天数对应非R武将!$BZ96)</f>
        <v>0</v>
      </c>
      <c r="BT96" s="15">
        <f>求节点(非R武将!$C$6:$C$105,非R武将!BT$6:BT$105,天数对应非R武将!$BZ96)</f>
        <v>4</v>
      </c>
      <c r="BU96" s="15">
        <f>求节点(非R武将!$C$6:$C$105,非R武将!BU$6:BU$105,天数对应非R武将!$BZ96)</f>
        <v>30</v>
      </c>
      <c r="BV96" s="15">
        <f>求节点(非R武将!$C$6:$C$105,非R武将!BV$6:BV$105,天数对应非R武将!$BZ96)</f>
        <v>80</v>
      </c>
      <c r="BY96" s="15">
        <v>91</v>
      </c>
      <c r="BZ96" s="15">
        <v>65.229416240679981</v>
      </c>
      <c r="CA96" s="15">
        <v>67.902731886005128</v>
      </c>
      <c r="CB96" s="15">
        <v>71.562511632890406</v>
      </c>
      <c r="CC96" s="15">
        <v>76.861074281790209</v>
      </c>
      <c r="CD96" s="15">
        <v>86.157032513351254</v>
      </c>
    </row>
    <row r="97" spans="3:82" x14ac:dyDescent="0.15">
      <c r="C97" s="15">
        <v>92</v>
      </c>
      <c r="E97" s="15">
        <f>求节点(非R武将!$C$6:$C$105,非R武将!E$6:E$105,天数对应非R武将!$BZ97)</f>
        <v>0</v>
      </c>
      <c r="F97" s="15">
        <f>求节点(非R武将!$C$6:$C$105,非R武将!F$6:F$105,天数对应非R武将!$BZ97)</f>
        <v>0</v>
      </c>
      <c r="G97" s="15">
        <f>求节点(非R武将!$C$6:$C$105,非R武将!G$6:G$105,天数对应非R武将!$BZ97)</f>
        <v>0</v>
      </c>
      <c r="H97" s="15">
        <f>求节点(非R武将!$C$6:$C$105,非R武将!H$6:H$105,天数对应非R武将!$BZ97)</f>
        <v>2.9217817742951131</v>
      </c>
      <c r="I97" s="15">
        <f>求节点(非R武将!$C$6:$C$105,非R武将!I$6:I$105,天数对应非R武将!$BZ97)</f>
        <v>3.0782182257048869</v>
      </c>
      <c r="J97" s="15">
        <f>求节点(非R武将!$C$6:$C$105,非R武将!J$6:J$105,天数对应非R武将!$BZ97)</f>
        <v>0</v>
      </c>
      <c r="K97" s="15">
        <f>求节点(非R武将!$C$6:$C$105,非R武将!K$6:K$105,天数对应非R武将!$BZ97)</f>
        <v>0</v>
      </c>
      <c r="L97" s="15">
        <f>求节点(非R武将!$C$6:$C$105,非R武将!L$6:L$105,天数对应非R武将!$BZ97)</f>
        <v>0</v>
      </c>
      <c r="M97" s="15">
        <f>求节点(非R武将!$C$6:$C$105,非R武将!M$6:M$105,天数对应非R武将!$BZ97)</f>
        <v>3.698332262221165</v>
      </c>
      <c r="N97" s="15">
        <f>求节点(非R武将!$C$6:$C$105,非R武将!N$6:N$105,天数对应非R武将!$BZ97)</f>
        <v>2.1618104779240808</v>
      </c>
      <c r="O97" s="15">
        <f>求节点(非R武将!$C$6:$C$105,非R武将!O$6:O$105,天数对应非R武将!$BZ97)</f>
        <v>0</v>
      </c>
      <c r="P97" s="15">
        <f>求节点(非R武将!$C$6:$C$105,非R武将!P$6:P$105,天数对应非R武将!$BZ97)</f>
        <v>6</v>
      </c>
      <c r="Q97" s="15">
        <f>求节点(非R武将!$C$6:$C$105,非R武将!Q$6:Q$105,天数对应非R武将!$BZ97)</f>
        <v>10</v>
      </c>
      <c r="R97" s="15">
        <f>求节点(非R武将!$C$6:$C$105,非R武将!R$6:R$105,天数对应非R武将!$BZ97)</f>
        <v>43</v>
      </c>
      <c r="S97" s="15">
        <f>求节点(非R武将!$C$6:$C$105,非R武将!S$6:S$105,天数对应非R武将!$BZ97)</f>
        <v>66</v>
      </c>
      <c r="T97" s="15">
        <f>求节点(非R武将!$C$6:$C$105,非R武将!T$6:T$105,天数对应非R武将!$BZ97)</f>
        <v>0</v>
      </c>
      <c r="U97" s="15">
        <f>求节点(非R武将!$C$6:$C$105,非R武将!U$6:U$105,天数对应非R武将!$BZ97)</f>
        <v>0</v>
      </c>
      <c r="V97" s="15">
        <f>求节点(非R武将!$C$6:$C$105,非R武将!V$6:V$105,天数对应非R武将!$BZ97)</f>
        <v>2.6153341028505008</v>
      </c>
      <c r="W97" s="15">
        <f>求节点(非R武将!$C$6:$C$105,非R武将!W$6:W$105,天数对应非R武将!$BZ97)</f>
        <v>2.6153341028505008</v>
      </c>
      <c r="X97" s="15">
        <f>求节点(非R武将!$C$6:$C$105,非R武将!X$6:X$105,天数对应非R武将!$BZ97)</f>
        <v>2.6153341028505008</v>
      </c>
      <c r="Y97" s="15">
        <f>求节点(非R武将!$C$6:$C$105,非R武将!Y$6:Y$105,天数对应非R武将!$BZ97)</f>
        <v>0</v>
      </c>
      <c r="Z97" s="15">
        <f>求节点(非R武将!$C$6:$C$105,非R武将!Z$6:Z$105,天数对应非R武将!$BZ97)</f>
        <v>0</v>
      </c>
      <c r="AA97" s="15">
        <f>求节点(非R武将!$C$6:$C$105,非R武将!AA$6:AA$105,天数对应非R武将!$BZ97)</f>
        <v>60</v>
      </c>
      <c r="AB97" s="15">
        <f>求节点(非R武将!$C$6:$C$105,非R武将!AB$6:AB$105,天数对应非R武将!$BZ97)</f>
        <v>80</v>
      </c>
      <c r="AC97" s="15">
        <f>求节点(非R武将!$C$6:$C$105,非R武将!AC$6:AC$105,天数对应非R武将!$BZ97)</f>
        <v>80</v>
      </c>
      <c r="AD97" s="15">
        <f>求节点(非R武将!$C$6:$C$105,非R武将!AD$6:AD$105,天数对应非R武将!$BZ97)</f>
        <v>0</v>
      </c>
      <c r="AE97" s="15">
        <f>求节点(非R武将!$C$6:$C$105,非R武将!AE$6:AE$105,天数对应非R武将!$BZ97)</f>
        <v>0</v>
      </c>
      <c r="AF97" s="15">
        <f>求节点(非R武将!$C$6:$C$105,非R武将!AF$6:AF$105,天数对应非R武将!$BZ97)</f>
        <v>0</v>
      </c>
      <c r="AG97" s="15">
        <f>求节点(非R武将!$C$6:$C$105,非R武将!AG$6:AG$105,天数对应非R武将!$BZ97)</f>
        <v>2</v>
      </c>
      <c r="AH97" s="15">
        <f>求节点(非R武将!$C$6:$C$105,非R武将!AH$6:AH$105,天数对应非R武将!$BZ97)</f>
        <v>2</v>
      </c>
      <c r="AI97" s="15">
        <f>求节点(非R武将!$C$6:$C$105,非R武将!AI$6:AI$105,天数对应非R武将!$BZ97)</f>
        <v>0</v>
      </c>
      <c r="AJ97" s="15">
        <f>求节点(非R武将!$C$6:$C$105,非R武将!AJ$6:AJ$105,天数对应非R武将!$BZ97)</f>
        <v>0</v>
      </c>
      <c r="AK97" s="15">
        <f>求节点(非R武将!$C$6:$C$105,非R武将!AK$6:AK$105,天数对应非R武将!$BZ97)</f>
        <v>0</v>
      </c>
      <c r="AL97" s="15">
        <f>求节点(非R武将!$C$6:$C$105,非R武将!AL$6:AL$105,天数对应非R武将!$BZ97)</f>
        <v>30</v>
      </c>
      <c r="AM97" s="15">
        <f>求节点(非R武将!$C$6:$C$105,非R武将!AM$6:AM$105,天数对应非R武将!$BZ97)</f>
        <v>80</v>
      </c>
      <c r="AN97" s="15">
        <f>求节点(非R武将!$C$6:$C$105,非R武将!AN$6:AN$105,天数对应非R武将!$BZ97)</f>
        <v>0</v>
      </c>
      <c r="AO97" s="15">
        <f>求节点(非R武将!$C$6:$C$105,非R武将!AO$6:AO$105,天数对应非R武将!$BZ97)</f>
        <v>4.7492272781263125</v>
      </c>
      <c r="AP97" s="15">
        <f>求节点(非R武将!$C$6:$C$105,非R武将!AP$6:AP$105,天数对应非R武将!$BZ97)</f>
        <v>13.0862772480844</v>
      </c>
      <c r="AQ97" s="15">
        <f>求节点(非R武将!$C$6:$C$105,非R武将!AQ$6:AQ$105,天数对应非R武将!$BZ97)</f>
        <v>3.1564364514097742</v>
      </c>
      <c r="AR97" s="15">
        <f>求节点(非R武将!$C$6:$C$105,非R武将!AR$6:AR$105,天数对应非R武将!$BZ97)</f>
        <v>0</v>
      </c>
      <c r="AS97" s="15">
        <f>求节点(非R武将!$C$6:$C$105,非R武将!AS$6:AS$105,天数对应非R武将!$BZ97)</f>
        <v>0</v>
      </c>
      <c r="AT97" s="15">
        <f>求节点(非R武将!$C$6:$C$105,非R武将!AT$6:AT$105,天数对应非R武将!$BZ97)</f>
        <v>3</v>
      </c>
      <c r="AU97" s="15">
        <f>求节点(非R武将!$C$6:$C$105,非R武将!AU$6:AU$105,天数对应非R武将!$BZ97)</f>
        <v>6</v>
      </c>
      <c r="AV97" s="15">
        <f>求节点(非R武将!$C$6:$C$105,非R武将!AV$6:AV$105,天数对应非R武将!$BZ97)</f>
        <v>3.698332262221165</v>
      </c>
      <c r="AW97" s="15">
        <f>求节点(非R武将!$C$6:$C$105,非R武将!AW$6:AW$105,天数对应非R武将!$BZ97)</f>
        <v>2.1618104779240808</v>
      </c>
      <c r="AX97" s="15">
        <f>求节点(非R武将!$C$6:$C$105,非R武将!AX$6:AX$105,天数对应非R武将!$BZ97)</f>
        <v>0</v>
      </c>
      <c r="AY97" s="15">
        <f>求节点(非R武将!$C$6:$C$105,非R武将!AY$6:AY$105,天数对应非R武将!$BZ97)</f>
        <v>15</v>
      </c>
      <c r="AZ97" s="15">
        <f>求节点(非R武将!$C$6:$C$105,非R武将!AZ$6:AZ$105,天数对应非R武将!$BZ97)</f>
        <v>40</v>
      </c>
      <c r="BA97" s="15">
        <f>求节点(非R武将!$C$6:$C$105,非R武将!BA$6:BA$105,天数对应非R武将!$BZ97)</f>
        <v>43</v>
      </c>
      <c r="BB97" s="15">
        <f>求节点(非R武将!$C$6:$C$105,非R武将!BB$6:BB$105,天数对应非R武将!$BZ97)</f>
        <v>66</v>
      </c>
      <c r="BC97" s="15">
        <f>求节点(非R武将!$C$6:$C$105,非R武将!BC$6:BC$105,天数对应非R武将!$BZ97)</f>
        <v>0</v>
      </c>
      <c r="BD97" s="15">
        <f>求节点(非R武将!$C$6:$C$105,非R武将!BD$6:BD$105,天数对应非R武将!$BZ97)</f>
        <v>2.6153341028505008</v>
      </c>
      <c r="BE97" s="15">
        <f>求节点(非R武将!$C$6:$C$105,非R武将!BE$6:BE$105,天数对应非R武将!$BZ97)</f>
        <v>2.6153341028505008</v>
      </c>
      <c r="BF97" s="15">
        <f>求节点(非R武将!$C$6:$C$105,非R武将!BF$6:BF$105,天数对应非R武将!$BZ97)</f>
        <v>2.6153341028505008</v>
      </c>
      <c r="BG97" s="15">
        <f>求节点(非R武将!$C$6:$C$105,非R武将!BG$6:BG$105,天数对应非R武将!$BZ97)</f>
        <v>2.6153341028505008</v>
      </c>
      <c r="BH97" s="15">
        <f>求节点(非R武将!$C$6:$C$105,非R武将!BH$6:BH$105,天数对应非R武将!$BZ97)</f>
        <v>10</v>
      </c>
      <c r="BI97" s="15">
        <f>求节点(非R武将!$C$6:$C$105,非R武将!BI$6:BI$105,天数对应非R武将!$BZ97)</f>
        <v>10</v>
      </c>
      <c r="BJ97" s="15">
        <f>求节点(非R武将!$C$6:$C$105,非R武将!BJ$6:BJ$105,天数对应非R武将!$BZ97)</f>
        <v>60</v>
      </c>
      <c r="BK97" s="15">
        <f>求节点(非R武将!$C$6:$C$105,非R武将!BK$6:BK$105,天数对应非R武将!$BZ97)</f>
        <v>65.38335257126252</v>
      </c>
      <c r="BL97" s="15">
        <f>求节点(非R武将!$C$6:$C$105,非R武将!BL$6:BL$105,天数对应非R武将!$BZ97)</f>
        <v>65.38335257126252</v>
      </c>
      <c r="BM97" s="15">
        <f>求节点(非R武将!$C$6:$C$105,非R武将!BM$6:BM$105,天数对应非R武将!$BZ97)</f>
        <v>0</v>
      </c>
      <c r="BN97" s="15">
        <f>求节点(非R武将!$C$6:$C$105,非R武将!BN$6:BN$105,天数对应非R武将!$BZ97)</f>
        <v>0</v>
      </c>
      <c r="BO97" s="15">
        <f>求节点(非R武将!$C$6:$C$105,非R武将!BO$6:BO$105,天数对应非R武将!$BZ97)</f>
        <v>2</v>
      </c>
      <c r="BP97" s="15">
        <f>求节点(非R武将!$C$6:$C$105,非R武将!BP$6:BP$105,天数对应非R武将!$BZ97)</f>
        <v>2</v>
      </c>
      <c r="BQ97" s="15">
        <f>求节点(非R武将!$C$6:$C$105,非R武将!BQ$6:BQ$105,天数对应非R武将!$BZ97)</f>
        <v>2</v>
      </c>
      <c r="BR97" s="15">
        <f>求节点(非R武将!$C$6:$C$105,非R武将!BR$6:BR$105,天数对应非R武将!$BZ97)</f>
        <v>0</v>
      </c>
      <c r="BS97" s="15">
        <f>求节点(非R武将!$C$6:$C$105,非R武将!BS$6:BS$105,天数对应非R武将!$BZ97)</f>
        <v>0</v>
      </c>
      <c r="BT97" s="15">
        <f>求节点(非R武将!$C$6:$C$105,非R武将!BT$6:BT$105,天数对应非R武将!$BZ97)</f>
        <v>4</v>
      </c>
      <c r="BU97" s="15">
        <f>求节点(非R武将!$C$6:$C$105,非R武将!BU$6:BU$105,天数对应非R武将!$BZ97)</f>
        <v>30</v>
      </c>
      <c r="BV97" s="15">
        <f>求节点(非R武将!$C$6:$C$105,非R武将!BV$6:BV$105,天数对应非R武将!$BZ97)</f>
        <v>80</v>
      </c>
      <c r="BY97" s="15">
        <v>92</v>
      </c>
      <c r="BZ97" s="15">
        <v>65.38335257126252</v>
      </c>
      <c r="CA97" s="15">
        <v>68.05374497731006</v>
      </c>
      <c r="CB97" s="15">
        <v>71.71493265075209</v>
      </c>
      <c r="CC97" s="15">
        <v>76.965129376280913</v>
      </c>
      <c r="CD97" s="15">
        <v>86.347712806716899</v>
      </c>
    </row>
    <row r="98" spans="3:82" x14ac:dyDescent="0.15">
      <c r="C98" s="15">
        <v>93</v>
      </c>
      <c r="E98" s="15">
        <f>求节点(非R武将!$C$6:$C$105,非R武将!E$6:E$105,天数对应非R武将!$BZ98)</f>
        <v>0</v>
      </c>
      <c r="F98" s="15">
        <f>求节点(非R武将!$C$6:$C$105,非R武将!F$6:F$105,天数对应非R武将!$BZ98)</f>
        <v>0</v>
      </c>
      <c r="G98" s="15">
        <f>求节点(非R武将!$C$6:$C$105,非R武将!G$6:G$105,天数对应非R武将!$BZ98)</f>
        <v>0</v>
      </c>
      <c r="H98" s="15">
        <f>求节点(非R武将!$C$6:$C$105,非R武将!H$6:H$105,天数对应非R武将!$BZ98)</f>
        <v>2.8851250883356814</v>
      </c>
      <c r="I98" s="15">
        <f>求节点(非R武将!$C$6:$C$105,非R武将!I$6:I$105,天数对应非R武将!$BZ98)</f>
        <v>3.1148749116643186</v>
      </c>
      <c r="J98" s="15">
        <f>求节点(非R武将!$C$6:$C$105,非R武将!J$6:J$105,天数对应非R武将!$BZ98)</f>
        <v>0</v>
      </c>
      <c r="K98" s="15">
        <f>求节点(非R武将!$C$6:$C$105,非R武将!K$6:K$105,天数对应非R武将!$BZ98)</f>
        <v>0</v>
      </c>
      <c r="L98" s="15">
        <f>求节点(非R武将!$C$6:$C$105,非R武将!L$6:L$105,天数对应非R武将!$BZ98)</f>
        <v>0</v>
      </c>
      <c r="M98" s="15">
        <f>求节点(非R武将!$C$6:$C$105,非R武将!M$6:M$105,天数对应非R武将!$BZ98)</f>
        <v>3.7087796755216744</v>
      </c>
      <c r="N98" s="15">
        <f>求节点(非R武将!$C$6:$C$105,非R武将!N$6:N$105,天数对应非R武将!$BZ98)</f>
        <v>2.1751710474851951</v>
      </c>
      <c r="O98" s="15">
        <f>求节点(非R武将!$C$6:$C$105,非R武将!O$6:O$105,天数对应非R武将!$BZ98)</f>
        <v>0</v>
      </c>
      <c r="P98" s="15">
        <f>求节点(非R武将!$C$6:$C$105,非R武将!P$6:P$105,天数对应非R武将!$BZ98)</f>
        <v>6</v>
      </c>
      <c r="Q98" s="15">
        <f>求节点(非R武将!$C$6:$C$105,非R武将!Q$6:Q$105,天数对应非R武将!$BZ98)</f>
        <v>10</v>
      </c>
      <c r="R98" s="15">
        <f>求节点(非R武将!$C$6:$C$105,非R武将!R$6:R$105,天数对应非R武将!$BZ98)</f>
        <v>43</v>
      </c>
      <c r="S98" s="15">
        <f>求节点(非R武将!$C$6:$C$105,非R武将!S$6:S$105,天数对应非R武将!$BZ98)</f>
        <v>66</v>
      </c>
      <c r="T98" s="15">
        <f>求节点(非R武将!$C$6:$C$105,非R武将!T$6:T$105,天数对应非R武将!$BZ98)</f>
        <v>0</v>
      </c>
      <c r="U98" s="15">
        <f>求节点(非R武将!$C$6:$C$105,非R武将!U$6:U$105,天数对应非R武将!$BZ98)</f>
        <v>0</v>
      </c>
      <c r="V98" s="15">
        <f>求节点(非R武将!$C$6:$C$105,非R武将!V$6:V$105,天数对应非R武将!$BZ98)</f>
        <v>2.6214915560738024</v>
      </c>
      <c r="W98" s="15">
        <f>求节点(非R武将!$C$6:$C$105,非R武将!W$6:W$105,天数对应非R武将!$BZ98)</f>
        <v>2.6214915560738024</v>
      </c>
      <c r="X98" s="15">
        <f>求节点(非R武将!$C$6:$C$105,非R武将!X$6:X$105,天数对应非R武将!$BZ98)</f>
        <v>2.6214915560738024</v>
      </c>
      <c r="Y98" s="15">
        <f>求节点(非R武将!$C$6:$C$105,非R武将!Y$6:Y$105,天数对应非R武将!$BZ98)</f>
        <v>0</v>
      </c>
      <c r="Z98" s="15">
        <f>求节点(非R武将!$C$6:$C$105,非R武将!Z$6:Z$105,天数对应非R武将!$BZ98)</f>
        <v>0</v>
      </c>
      <c r="AA98" s="15">
        <f>求节点(非R武将!$C$6:$C$105,非R武将!AA$6:AA$105,天数对应非R武将!$BZ98)</f>
        <v>60</v>
      </c>
      <c r="AB98" s="15">
        <f>求节点(非R武将!$C$6:$C$105,非R武将!AB$6:AB$105,天数对应非R武将!$BZ98)</f>
        <v>80</v>
      </c>
      <c r="AC98" s="15">
        <f>求节点(非R武将!$C$6:$C$105,非R武将!AC$6:AC$105,天数对应非R武将!$BZ98)</f>
        <v>80</v>
      </c>
      <c r="AD98" s="15">
        <f>求节点(非R武将!$C$6:$C$105,非R武将!AD$6:AD$105,天数对应非R武将!$BZ98)</f>
        <v>0</v>
      </c>
      <c r="AE98" s="15">
        <f>求节点(非R武将!$C$6:$C$105,非R武将!AE$6:AE$105,天数对应非R武将!$BZ98)</f>
        <v>0</v>
      </c>
      <c r="AF98" s="15">
        <f>求节点(非R武将!$C$6:$C$105,非R武将!AF$6:AF$105,天数对应非R武将!$BZ98)</f>
        <v>0</v>
      </c>
      <c r="AG98" s="15">
        <f>求节点(非R武将!$C$6:$C$105,非R武将!AG$6:AG$105,天数对应非R武将!$BZ98)</f>
        <v>2</v>
      </c>
      <c r="AH98" s="15">
        <f>求节点(非R武将!$C$6:$C$105,非R武将!AH$6:AH$105,天数对应非R武将!$BZ98)</f>
        <v>2</v>
      </c>
      <c r="AI98" s="15">
        <f>求节点(非R武将!$C$6:$C$105,非R武将!AI$6:AI$105,天数对应非R武将!$BZ98)</f>
        <v>0</v>
      </c>
      <c r="AJ98" s="15">
        <f>求节点(非R武将!$C$6:$C$105,非R武将!AJ$6:AJ$105,天数对应非R武将!$BZ98)</f>
        <v>0</v>
      </c>
      <c r="AK98" s="15">
        <f>求节点(非R武将!$C$6:$C$105,非R武将!AK$6:AK$105,天数对应非R武将!$BZ98)</f>
        <v>0</v>
      </c>
      <c r="AL98" s="15">
        <f>求节点(非R武将!$C$6:$C$105,非R武将!AL$6:AL$105,天数对应非R武将!$BZ98)</f>
        <v>30</v>
      </c>
      <c r="AM98" s="15">
        <f>求节点(非R武将!$C$6:$C$105,非R武将!AM$6:AM$105,天数对应非R武将!$BZ98)</f>
        <v>80</v>
      </c>
      <c r="AN98" s="15">
        <f>求节点(非R武将!$C$6:$C$105,非R武将!AN$6:AN$105,天数对应非R武将!$BZ98)</f>
        <v>0</v>
      </c>
      <c r="AO98" s="15">
        <f>求节点(非R武将!$C$6:$C$105,非R武将!AO$6:AO$105,天数对应非R武将!$BZ98)</f>
        <v>4.6432808365816651</v>
      </c>
      <c r="AP98" s="15">
        <f>求节点(非R武将!$C$6:$C$105,非R武将!AP$6:AP$105,天数对应非R武将!$BZ98)</f>
        <v>13.120922125877009</v>
      </c>
      <c r="AQ98" s="15">
        <f>求节点(非R武将!$C$6:$C$105,非R武将!AQ$6:AQ$105,天数对应非R武将!$BZ98)</f>
        <v>3.2297498233286372</v>
      </c>
      <c r="AR98" s="15">
        <f>求节点(非R武将!$C$6:$C$105,非R武将!AR$6:AR$105,天数对应非R武将!$BZ98)</f>
        <v>0</v>
      </c>
      <c r="AS98" s="15">
        <f>求节点(非R武将!$C$6:$C$105,非R武将!AS$6:AS$105,天数对应非R武将!$BZ98)</f>
        <v>0</v>
      </c>
      <c r="AT98" s="15">
        <f>求节点(非R武将!$C$6:$C$105,非R武将!AT$6:AT$105,天数对应非R武将!$BZ98)</f>
        <v>3</v>
      </c>
      <c r="AU98" s="15">
        <f>求节点(非R武将!$C$6:$C$105,非R武将!AU$6:AU$105,天数对应非R武将!$BZ98)</f>
        <v>6</v>
      </c>
      <c r="AV98" s="15">
        <f>求节点(非R武将!$C$6:$C$105,非R武将!AV$6:AV$105,天数对应非R武将!$BZ98)</f>
        <v>3.7087796755216744</v>
      </c>
      <c r="AW98" s="15">
        <f>求节点(非R武将!$C$6:$C$105,非R武将!AW$6:AW$105,天数对应非R武将!$BZ98)</f>
        <v>2.1751710474851951</v>
      </c>
      <c r="AX98" s="15">
        <f>求节点(非R武将!$C$6:$C$105,非R武将!AX$6:AX$105,天数对应非R武将!$BZ98)</f>
        <v>0</v>
      </c>
      <c r="AY98" s="15">
        <f>求节点(非R武将!$C$6:$C$105,非R武将!AY$6:AY$105,天数对应非R武将!$BZ98)</f>
        <v>15</v>
      </c>
      <c r="AZ98" s="15">
        <f>求节点(非R武将!$C$6:$C$105,非R武将!AZ$6:AZ$105,天数对应非R武将!$BZ98)</f>
        <v>40</v>
      </c>
      <c r="BA98" s="15">
        <f>求节点(非R武将!$C$6:$C$105,非R武将!BA$6:BA$105,天数对应非R武将!$BZ98)</f>
        <v>43</v>
      </c>
      <c r="BB98" s="15">
        <f>求节点(非R武将!$C$6:$C$105,非R武将!BB$6:BB$105,天数对应非R武将!$BZ98)</f>
        <v>66</v>
      </c>
      <c r="BC98" s="15">
        <f>求节点(非R武将!$C$6:$C$105,非R武将!BC$6:BC$105,天数对应非R武将!$BZ98)</f>
        <v>0</v>
      </c>
      <c r="BD98" s="15">
        <f>求节点(非R武将!$C$6:$C$105,非R武将!BD$6:BD$105,天数对应非R武将!$BZ98)</f>
        <v>2.6214915560738024</v>
      </c>
      <c r="BE98" s="15">
        <f>求节点(非R武将!$C$6:$C$105,非R武将!BE$6:BE$105,天数对应非R武将!$BZ98)</f>
        <v>2.6214915560738024</v>
      </c>
      <c r="BF98" s="15">
        <f>求节点(非R武将!$C$6:$C$105,非R武将!BF$6:BF$105,天数对应非R武将!$BZ98)</f>
        <v>2.6214915560738024</v>
      </c>
      <c r="BG98" s="15">
        <f>求节点(非R武将!$C$6:$C$105,非R武将!BG$6:BG$105,天数对应非R武将!$BZ98)</f>
        <v>2.6214915560738024</v>
      </c>
      <c r="BH98" s="15">
        <f>求节点(非R武将!$C$6:$C$105,非R武将!BH$6:BH$105,天数对应非R武将!$BZ98)</f>
        <v>10</v>
      </c>
      <c r="BI98" s="15">
        <f>求节点(非R武将!$C$6:$C$105,非R武将!BI$6:BI$105,天数对应非R武将!$BZ98)</f>
        <v>10</v>
      </c>
      <c r="BJ98" s="15">
        <f>求节点(非R武将!$C$6:$C$105,非R武将!BJ$6:BJ$105,天数对应非R武将!$BZ98)</f>
        <v>60</v>
      </c>
      <c r="BK98" s="15">
        <f>求节点(非R武将!$C$6:$C$105,非R武将!BK$6:BK$105,天数对应非R武将!$BZ98)</f>
        <v>65.537288901845059</v>
      </c>
      <c r="BL98" s="15">
        <f>求节点(非R武将!$C$6:$C$105,非R武将!BL$6:BL$105,天数对应非R武将!$BZ98)</f>
        <v>65.537288901845059</v>
      </c>
      <c r="BM98" s="15">
        <f>求节点(非R武将!$C$6:$C$105,非R武将!BM$6:BM$105,天数对应非R武将!$BZ98)</f>
        <v>0</v>
      </c>
      <c r="BN98" s="15">
        <f>求节点(非R武将!$C$6:$C$105,非R武将!BN$6:BN$105,天数对应非R武将!$BZ98)</f>
        <v>0</v>
      </c>
      <c r="BO98" s="15">
        <f>求节点(非R武将!$C$6:$C$105,非R武将!BO$6:BO$105,天数对应非R武将!$BZ98)</f>
        <v>2</v>
      </c>
      <c r="BP98" s="15">
        <f>求节点(非R武将!$C$6:$C$105,非R武将!BP$6:BP$105,天数对应非R武将!$BZ98)</f>
        <v>2</v>
      </c>
      <c r="BQ98" s="15">
        <f>求节点(非R武将!$C$6:$C$105,非R武将!BQ$6:BQ$105,天数对应非R武将!$BZ98)</f>
        <v>2</v>
      </c>
      <c r="BR98" s="15">
        <f>求节点(非R武将!$C$6:$C$105,非R武将!BR$6:BR$105,天数对应非R武将!$BZ98)</f>
        <v>0</v>
      </c>
      <c r="BS98" s="15">
        <f>求节点(非R武将!$C$6:$C$105,非R武将!BS$6:BS$105,天数对应非R武将!$BZ98)</f>
        <v>0</v>
      </c>
      <c r="BT98" s="15">
        <f>求节点(非R武将!$C$6:$C$105,非R武将!BT$6:BT$105,天数对应非R武将!$BZ98)</f>
        <v>4</v>
      </c>
      <c r="BU98" s="15">
        <f>求节点(非R武将!$C$6:$C$105,非R武将!BU$6:BU$105,天数对应非R武将!$BZ98)</f>
        <v>30</v>
      </c>
      <c r="BV98" s="15">
        <f>求节点(非R武将!$C$6:$C$105,非R武将!BV$6:BV$105,天数对应非R武将!$BZ98)</f>
        <v>80</v>
      </c>
      <c r="BY98" s="15">
        <v>93</v>
      </c>
      <c r="BZ98" s="15">
        <v>65.537288901845059</v>
      </c>
      <c r="CA98" s="15">
        <v>68.188808606295055</v>
      </c>
      <c r="CB98" s="15">
        <v>71.867353668613774</v>
      </c>
      <c r="CC98" s="15">
        <v>77.094491938042694</v>
      </c>
      <c r="CD98" s="15">
        <v>86.538393100082558</v>
      </c>
    </row>
    <row r="99" spans="3:82" x14ac:dyDescent="0.15">
      <c r="C99" s="15">
        <v>94</v>
      </c>
      <c r="E99" s="15">
        <f>求节点(非R武将!$C$6:$C$105,非R武将!E$6:E$105,天数对应非R武将!$BZ99)</f>
        <v>0</v>
      </c>
      <c r="F99" s="15">
        <f>求节点(非R武将!$C$6:$C$105,非R武将!F$6:F$105,天数对应非R武将!$BZ99)</f>
        <v>0</v>
      </c>
      <c r="G99" s="15">
        <f>求节点(非R武将!$C$6:$C$105,非R武将!G$6:G$105,天数对应非R武将!$BZ99)</f>
        <v>0</v>
      </c>
      <c r="H99" s="15">
        <f>求节点(非R武将!$C$6:$C$105,非R武将!H$6:H$105,天数对应非R武将!$BZ99)</f>
        <v>2.8484684023762536</v>
      </c>
      <c r="I99" s="15">
        <f>求节点(非R武将!$C$6:$C$105,非R武将!I$6:I$105,天数对应非R武将!$BZ99)</f>
        <v>3.1515315976237464</v>
      </c>
      <c r="J99" s="15">
        <f>求节点(非R武将!$C$6:$C$105,非R武将!J$6:J$105,天数对应非R武将!$BZ99)</f>
        <v>0</v>
      </c>
      <c r="K99" s="15">
        <f>求节点(非R武将!$C$6:$C$105,非R武将!K$6:K$105,天数对应非R武将!$BZ99)</f>
        <v>0</v>
      </c>
      <c r="L99" s="15">
        <f>求节点(非R武将!$C$6:$C$105,非R武将!L$6:L$105,天数对应非R武将!$BZ99)</f>
        <v>0</v>
      </c>
      <c r="M99" s="15">
        <f>求节点(非R武将!$C$6:$C$105,非R武将!M$6:M$105,天数对应非R武将!$BZ99)</f>
        <v>3.7192270888221826</v>
      </c>
      <c r="N99" s="15">
        <f>求节点(非R武将!$C$6:$C$105,非R武将!N$6:N$105,天数对应非R武将!$BZ99)</f>
        <v>2.1885316170463085</v>
      </c>
      <c r="O99" s="15">
        <f>求节点(非R武将!$C$6:$C$105,非R武将!O$6:O$105,天数对应非R武将!$BZ99)</f>
        <v>0</v>
      </c>
      <c r="P99" s="15">
        <f>求节点(非R武将!$C$6:$C$105,非R武将!P$6:P$105,天数对应非R武将!$BZ99)</f>
        <v>6</v>
      </c>
      <c r="Q99" s="15">
        <f>求节点(非R武将!$C$6:$C$105,非R武将!Q$6:Q$105,天数对应非R武将!$BZ99)</f>
        <v>10</v>
      </c>
      <c r="R99" s="15">
        <f>求节点(非R武将!$C$6:$C$105,非R武将!R$6:R$105,天数对应非R武将!$BZ99)</f>
        <v>43</v>
      </c>
      <c r="S99" s="15">
        <f>求节点(非R武将!$C$6:$C$105,非R武将!S$6:S$105,天数对应非R武将!$BZ99)</f>
        <v>66</v>
      </c>
      <c r="T99" s="15">
        <f>求节点(非R武将!$C$6:$C$105,非R武将!T$6:T$105,天数对应非R武将!$BZ99)</f>
        <v>0</v>
      </c>
      <c r="U99" s="15">
        <f>求节点(非R武将!$C$6:$C$105,非R武将!U$6:U$105,天数对应非R武将!$BZ99)</f>
        <v>0</v>
      </c>
      <c r="V99" s="15">
        <f>求节点(非R武将!$C$6:$C$105,非R武将!V$6:V$105,天数对应非R武将!$BZ99)</f>
        <v>2.6276490092971034</v>
      </c>
      <c r="W99" s="15">
        <f>求节点(非R武将!$C$6:$C$105,非R武将!W$6:W$105,天数对应非R武将!$BZ99)</f>
        <v>2.6276490092971034</v>
      </c>
      <c r="X99" s="15">
        <f>求节点(非R武将!$C$6:$C$105,非R武将!X$6:X$105,天数对应非R武将!$BZ99)</f>
        <v>2.6276490092971034</v>
      </c>
      <c r="Y99" s="15">
        <f>求节点(非R武将!$C$6:$C$105,非R武将!Y$6:Y$105,天数对应非R武将!$BZ99)</f>
        <v>0</v>
      </c>
      <c r="Z99" s="15">
        <f>求节点(非R武将!$C$6:$C$105,非R武将!Z$6:Z$105,天数对应非R武将!$BZ99)</f>
        <v>0</v>
      </c>
      <c r="AA99" s="15">
        <f>求节点(非R武将!$C$6:$C$105,非R武将!AA$6:AA$105,天数对应非R武将!$BZ99)</f>
        <v>60</v>
      </c>
      <c r="AB99" s="15">
        <f>求节点(非R武将!$C$6:$C$105,非R武将!AB$6:AB$105,天数对应非R武将!$BZ99)</f>
        <v>80</v>
      </c>
      <c r="AC99" s="15">
        <f>求节点(非R武将!$C$6:$C$105,非R武将!AC$6:AC$105,天数对应非R武将!$BZ99)</f>
        <v>80</v>
      </c>
      <c r="AD99" s="15">
        <f>求节点(非R武将!$C$6:$C$105,非R武将!AD$6:AD$105,天数对应非R武将!$BZ99)</f>
        <v>0</v>
      </c>
      <c r="AE99" s="15">
        <f>求节点(非R武将!$C$6:$C$105,非R武将!AE$6:AE$105,天数对应非R武将!$BZ99)</f>
        <v>0</v>
      </c>
      <c r="AF99" s="15">
        <f>求节点(非R武将!$C$6:$C$105,非R武将!AF$6:AF$105,天数对应非R武将!$BZ99)</f>
        <v>0</v>
      </c>
      <c r="AG99" s="15">
        <f>求节点(非R武将!$C$6:$C$105,非R武将!AG$6:AG$105,天数对应非R武将!$BZ99)</f>
        <v>2</v>
      </c>
      <c r="AH99" s="15">
        <f>求节点(非R武将!$C$6:$C$105,非R武将!AH$6:AH$105,天数对应非R武将!$BZ99)</f>
        <v>2</v>
      </c>
      <c r="AI99" s="15">
        <f>求节点(非R武将!$C$6:$C$105,非R武将!AI$6:AI$105,天数对应非R武将!$BZ99)</f>
        <v>0</v>
      </c>
      <c r="AJ99" s="15">
        <f>求节点(非R武将!$C$6:$C$105,非R武将!AJ$6:AJ$105,天数对应非R武将!$BZ99)</f>
        <v>0</v>
      </c>
      <c r="AK99" s="15">
        <f>求节点(非R武将!$C$6:$C$105,非R武将!AK$6:AK$105,天数对应非R武将!$BZ99)</f>
        <v>0</v>
      </c>
      <c r="AL99" s="15">
        <f>求节点(非R武将!$C$6:$C$105,非R武将!AL$6:AL$105,天数对应非R武将!$BZ99)</f>
        <v>30</v>
      </c>
      <c r="AM99" s="15">
        <f>求节点(非R武将!$C$6:$C$105,非R武将!AM$6:AM$105,天数对应非R武将!$BZ99)</f>
        <v>80</v>
      </c>
      <c r="AN99" s="15">
        <f>求节点(非R武将!$C$6:$C$105,非R武将!AN$6:AN$105,天数对应非R武将!$BZ99)</f>
        <v>0</v>
      </c>
      <c r="AO99" s="15">
        <f>求节点(非R武将!$C$6:$C$105,非R武将!AO$6:AO$105,天数对应非R武将!$BZ99)</f>
        <v>4.5373343950370275</v>
      </c>
      <c r="AP99" s="15">
        <f>求节点(非R武将!$C$6:$C$105,非R武将!AP$6:AP$105,天数对应非R武将!$BZ99)</f>
        <v>13.155567003669614</v>
      </c>
      <c r="AQ99" s="15">
        <f>求节点(非R武将!$C$6:$C$105,非R武将!AQ$6:AQ$105,天数对应非R武将!$BZ99)</f>
        <v>3.3030631952474936</v>
      </c>
      <c r="AR99" s="15">
        <f>求节点(非R武将!$C$6:$C$105,非R武将!AR$6:AR$105,天数对应非R武将!$BZ99)</f>
        <v>0</v>
      </c>
      <c r="AS99" s="15">
        <f>求节点(非R武将!$C$6:$C$105,非R武将!AS$6:AS$105,天数对应非R武将!$BZ99)</f>
        <v>0</v>
      </c>
      <c r="AT99" s="15">
        <f>求节点(非R武将!$C$6:$C$105,非R武将!AT$6:AT$105,天数对应非R武将!$BZ99)</f>
        <v>3</v>
      </c>
      <c r="AU99" s="15">
        <f>求节点(非R武将!$C$6:$C$105,非R武将!AU$6:AU$105,天数对应非R武将!$BZ99)</f>
        <v>6</v>
      </c>
      <c r="AV99" s="15">
        <f>求节点(非R武将!$C$6:$C$105,非R武将!AV$6:AV$105,天数对应非R武将!$BZ99)</f>
        <v>3.7192270888221826</v>
      </c>
      <c r="AW99" s="15">
        <f>求节点(非R武将!$C$6:$C$105,非R武将!AW$6:AW$105,天数对应非R武将!$BZ99)</f>
        <v>2.1885316170463085</v>
      </c>
      <c r="AX99" s="15">
        <f>求节点(非R武将!$C$6:$C$105,非R武将!AX$6:AX$105,天数对应非R武将!$BZ99)</f>
        <v>0</v>
      </c>
      <c r="AY99" s="15">
        <f>求节点(非R武将!$C$6:$C$105,非R武将!AY$6:AY$105,天数对应非R武将!$BZ99)</f>
        <v>15</v>
      </c>
      <c r="AZ99" s="15">
        <f>求节点(非R武将!$C$6:$C$105,非R武将!AZ$6:AZ$105,天数对应非R武将!$BZ99)</f>
        <v>40</v>
      </c>
      <c r="BA99" s="15">
        <f>求节点(非R武将!$C$6:$C$105,非R武将!BA$6:BA$105,天数对应非R武将!$BZ99)</f>
        <v>43</v>
      </c>
      <c r="BB99" s="15">
        <f>求节点(非R武将!$C$6:$C$105,非R武将!BB$6:BB$105,天数对应非R武将!$BZ99)</f>
        <v>66</v>
      </c>
      <c r="BC99" s="15">
        <f>求节点(非R武将!$C$6:$C$105,非R武将!BC$6:BC$105,天数对应非R武将!$BZ99)</f>
        <v>0</v>
      </c>
      <c r="BD99" s="15">
        <f>求节点(非R武将!$C$6:$C$105,非R武将!BD$6:BD$105,天数对应非R武将!$BZ99)</f>
        <v>2.6276490092971034</v>
      </c>
      <c r="BE99" s="15">
        <f>求节点(非R武将!$C$6:$C$105,非R武将!BE$6:BE$105,天数对应非R武将!$BZ99)</f>
        <v>2.6276490092971034</v>
      </c>
      <c r="BF99" s="15">
        <f>求节点(非R武将!$C$6:$C$105,非R武将!BF$6:BF$105,天数对应非R武将!$BZ99)</f>
        <v>2.6276490092971034</v>
      </c>
      <c r="BG99" s="15">
        <f>求节点(非R武将!$C$6:$C$105,非R武将!BG$6:BG$105,天数对应非R武将!$BZ99)</f>
        <v>2.6276490092971034</v>
      </c>
      <c r="BH99" s="15">
        <f>求节点(非R武将!$C$6:$C$105,非R武将!BH$6:BH$105,天数对应非R武将!$BZ99)</f>
        <v>10</v>
      </c>
      <c r="BI99" s="15">
        <f>求节点(非R武将!$C$6:$C$105,非R武将!BI$6:BI$105,天数对应非R武将!$BZ99)</f>
        <v>10</v>
      </c>
      <c r="BJ99" s="15">
        <f>求节点(非R武将!$C$6:$C$105,非R武将!BJ$6:BJ$105,天数对应非R武将!$BZ99)</f>
        <v>60</v>
      </c>
      <c r="BK99" s="15">
        <f>求节点(非R武将!$C$6:$C$105,非R武将!BK$6:BK$105,天数对应非R武将!$BZ99)</f>
        <v>65.691225232427584</v>
      </c>
      <c r="BL99" s="15">
        <f>求节点(非R武将!$C$6:$C$105,非R武将!BL$6:BL$105,天数对应非R武将!$BZ99)</f>
        <v>65.691225232427584</v>
      </c>
      <c r="BM99" s="15">
        <f>求节点(非R武将!$C$6:$C$105,非R武将!BM$6:BM$105,天数对应非R武将!$BZ99)</f>
        <v>0</v>
      </c>
      <c r="BN99" s="15">
        <f>求节点(非R武将!$C$6:$C$105,非R武将!BN$6:BN$105,天数对应非R武将!$BZ99)</f>
        <v>0</v>
      </c>
      <c r="BO99" s="15">
        <f>求节点(非R武将!$C$6:$C$105,非R武将!BO$6:BO$105,天数对应非R武将!$BZ99)</f>
        <v>2</v>
      </c>
      <c r="BP99" s="15">
        <f>求节点(非R武将!$C$6:$C$105,非R武将!BP$6:BP$105,天数对应非R武将!$BZ99)</f>
        <v>2</v>
      </c>
      <c r="BQ99" s="15">
        <f>求节点(非R武将!$C$6:$C$105,非R武将!BQ$6:BQ$105,天数对应非R武将!$BZ99)</f>
        <v>2</v>
      </c>
      <c r="BR99" s="15">
        <f>求节点(非R武将!$C$6:$C$105,非R武将!BR$6:BR$105,天数对应非R武将!$BZ99)</f>
        <v>0</v>
      </c>
      <c r="BS99" s="15">
        <f>求节点(非R武将!$C$6:$C$105,非R武将!BS$6:BS$105,天数对应非R武将!$BZ99)</f>
        <v>0</v>
      </c>
      <c r="BT99" s="15">
        <f>求节点(非R武将!$C$6:$C$105,非R武将!BT$6:BT$105,天数对应非R武将!$BZ99)</f>
        <v>4</v>
      </c>
      <c r="BU99" s="15">
        <f>求节点(非R武将!$C$6:$C$105,非R武将!BU$6:BU$105,天数对应非R武将!$BZ99)</f>
        <v>30</v>
      </c>
      <c r="BV99" s="15">
        <f>求节点(非R武将!$C$6:$C$105,非R武将!BV$6:BV$105,天数对应非R武将!$BZ99)</f>
        <v>80</v>
      </c>
      <c r="BY99" s="15">
        <v>94</v>
      </c>
      <c r="BZ99" s="15">
        <v>65.691225232427584</v>
      </c>
      <c r="CA99" s="15">
        <v>68.323872235280049</v>
      </c>
      <c r="CB99" s="15">
        <v>72.014922818734917</v>
      </c>
      <c r="CC99" s="15">
        <v>77.236610067038711</v>
      </c>
      <c r="CD99" s="15">
        <v>86.729073393448218</v>
      </c>
    </row>
    <row r="100" spans="3:82" x14ac:dyDescent="0.15">
      <c r="C100" s="15">
        <v>95</v>
      </c>
      <c r="E100" s="15">
        <f>求节点(非R武将!$C$6:$C$105,非R武将!E$6:E$105,天数对应非R武将!$BZ100)</f>
        <v>0</v>
      </c>
      <c r="F100" s="15">
        <f>求节点(非R武将!$C$6:$C$105,非R武将!F$6:F$105,天数对应非R武将!$BZ100)</f>
        <v>0</v>
      </c>
      <c r="G100" s="15">
        <f>求节点(非R武将!$C$6:$C$105,非R武将!G$6:G$105,天数对应非R武将!$BZ100)</f>
        <v>0</v>
      </c>
      <c r="H100" s="15">
        <f>求节点(非R武将!$C$6:$C$105,非R武将!H$6:H$105,天数对应非R武将!$BZ100)</f>
        <v>2.8118117164168219</v>
      </c>
      <c r="I100" s="15">
        <f>求节点(非R武将!$C$6:$C$105,非R武将!I$6:I$105,天数对应非R武将!$BZ100)</f>
        <v>3.1881882835831781</v>
      </c>
      <c r="J100" s="15">
        <f>求节点(非R武将!$C$6:$C$105,非R武将!J$6:J$105,天数对应非R武将!$BZ100)</f>
        <v>0</v>
      </c>
      <c r="K100" s="15">
        <f>求节点(非R武将!$C$6:$C$105,非R武将!K$6:K$105,天数对应非R武将!$BZ100)</f>
        <v>0</v>
      </c>
      <c r="L100" s="15">
        <f>求节点(非R武将!$C$6:$C$105,非R武将!L$6:L$105,天数对应非R武将!$BZ100)</f>
        <v>0</v>
      </c>
      <c r="M100" s="15">
        <f>求节点(非R武将!$C$6:$C$105,非R武将!M$6:M$105,天数对应非R武将!$BZ100)</f>
        <v>3.729674502122692</v>
      </c>
      <c r="N100" s="15">
        <f>求节点(非R武将!$C$6:$C$105,非R武将!N$6:N$105,天数对应非R武将!$BZ100)</f>
        <v>2.2018921866074228</v>
      </c>
      <c r="O100" s="15">
        <f>求节点(非R武将!$C$6:$C$105,非R武将!O$6:O$105,天数对应非R武将!$BZ100)</f>
        <v>0</v>
      </c>
      <c r="P100" s="15">
        <f>求节点(非R武将!$C$6:$C$105,非R武将!P$6:P$105,天数对应非R武将!$BZ100)</f>
        <v>6</v>
      </c>
      <c r="Q100" s="15">
        <f>求节点(非R武将!$C$6:$C$105,非R武将!Q$6:Q$105,天数对应非R武将!$BZ100)</f>
        <v>10</v>
      </c>
      <c r="R100" s="15">
        <f>求节点(非R武将!$C$6:$C$105,非R武将!R$6:R$105,天数对应非R武将!$BZ100)</f>
        <v>43</v>
      </c>
      <c r="S100" s="15">
        <f>求节点(非R武将!$C$6:$C$105,非R武将!S$6:S$105,天数对应非R武将!$BZ100)</f>
        <v>66</v>
      </c>
      <c r="T100" s="15">
        <f>求节点(非R武将!$C$6:$C$105,非R武将!T$6:T$105,天数对应非R武将!$BZ100)</f>
        <v>0</v>
      </c>
      <c r="U100" s="15">
        <f>求节点(非R武将!$C$6:$C$105,非R武将!U$6:U$105,天数对应非R武将!$BZ100)</f>
        <v>0</v>
      </c>
      <c r="V100" s="15">
        <f>求节点(非R武将!$C$6:$C$105,非R武将!V$6:V$105,天数对应非R武将!$BZ100)</f>
        <v>2.633806462520405</v>
      </c>
      <c r="W100" s="15">
        <f>求节点(非R武将!$C$6:$C$105,非R武将!W$6:W$105,天数对应非R武将!$BZ100)</f>
        <v>2.633806462520405</v>
      </c>
      <c r="X100" s="15">
        <f>求节点(非R武将!$C$6:$C$105,非R武将!X$6:X$105,天数对应非R武将!$BZ100)</f>
        <v>2.633806462520405</v>
      </c>
      <c r="Y100" s="15">
        <f>求节点(非R武将!$C$6:$C$105,非R武将!Y$6:Y$105,天数对应非R武将!$BZ100)</f>
        <v>0</v>
      </c>
      <c r="Z100" s="15">
        <f>求节点(非R武将!$C$6:$C$105,非R武将!Z$6:Z$105,天数对应非R武将!$BZ100)</f>
        <v>0</v>
      </c>
      <c r="AA100" s="15">
        <f>求节点(非R武将!$C$6:$C$105,非R武将!AA$6:AA$105,天数对应非R武将!$BZ100)</f>
        <v>60</v>
      </c>
      <c r="AB100" s="15">
        <f>求节点(非R武将!$C$6:$C$105,非R武将!AB$6:AB$105,天数对应非R武将!$BZ100)</f>
        <v>80</v>
      </c>
      <c r="AC100" s="15">
        <f>求节点(非R武将!$C$6:$C$105,非R武将!AC$6:AC$105,天数对应非R武将!$BZ100)</f>
        <v>80</v>
      </c>
      <c r="AD100" s="15">
        <f>求节点(非R武将!$C$6:$C$105,非R武将!AD$6:AD$105,天数对应非R武将!$BZ100)</f>
        <v>0</v>
      </c>
      <c r="AE100" s="15">
        <f>求节点(非R武将!$C$6:$C$105,非R武将!AE$6:AE$105,天数对应非R武将!$BZ100)</f>
        <v>0</v>
      </c>
      <c r="AF100" s="15">
        <f>求节点(非R武将!$C$6:$C$105,非R武将!AF$6:AF$105,天数对应非R武将!$BZ100)</f>
        <v>0</v>
      </c>
      <c r="AG100" s="15">
        <f>求节点(非R武将!$C$6:$C$105,非R武将!AG$6:AG$105,天数对应非R武将!$BZ100)</f>
        <v>2</v>
      </c>
      <c r="AH100" s="15">
        <f>求节点(非R武将!$C$6:$C$105,非R武将!AH$6:AH$105,天数对应非R武将!$BZ100)</f>
        <v>2</v>
      </c>
      <c r="AI100" s="15">
        <f>求节点(非R武将!$C$6:$C$105,非R武将!AI$6:AI$105,天数对应非R武将!$BZ100)</f>
        <v>0</v>
      </c>
      <c r="AJ100" s="15">
        <f>求节点(非R武将!$C$6:$C$105,非R武将!AJ$6:AJ$105,天数对应非R武将!$BZ100)</f>
        <v>0</v>
      </c>
      <c r="AK100" s="15">
        <f>求节点(非R武将!$C$6:$C$105,非R武将!AK$6:AK$105,天数对应非R武将!$BZ100)</f>
        <v>0</v>
      </c>
      <c r="AL100" s="15">
        <f>求节点(非R武将!$C$6:$C$105,非R武将!AL$6:AL$105,天数对应非R武将!$BZ100)</f>
        <v>30</v>
      </c>
      <c r="AM100" s="15">
        <f>求节点(非R武将!$C$6:$C$105,非R武将!AM$6:AM$105,天数对应非R武将!$BZ100)</f>
        <v>80</v>
      </c>
      <c r="AN100" s="15">
        <f>求节点(非R武将!$C$6:$C$105,非R武将!AN$6:AN$105,天数对应非R武将!$BZ100)</f>
        <v>0</v>
      </c>
      <c r="AO100" s="15">
        <f>求节点(非R武将!$C$6:$C$105,非R武将!AO$6:AO$105,天数对应非R武将!$BZ100)</f>
        <v>4.431387953492381</v>
      </c>
      <c r="AP100" s="15">
        <f>求节点(非R武将!$C$6:$C$105,非R武将!AP$6:AP$105,天数对应非R武将!$BZ100)</f>
        <v>13.19021188146222</v>
      </c>
      <c r="AQ100" s="15">
        <f>求节点(非R武将!$C$6:$C$105,非R武将!AQ$6:AQ$105,天数对应非R武将!$BZ100)</f>
        <v>3.3763765671663561</v>
      </c>
      <c r="AR100" s="15">
        <f>求节点(非R武将!$C$6:$C$105,非R武将!AR$6:AR$105,天数对应非R武将!$BZ100)</f>
        <v>0</v>
      </c>
      <c r="AS100" s="15">
        <f>求节点(非R武将!$C$6:$C$105,非R武将!AS$6:AS$105,天数对应非R武将!$BZ100)</f>
        <v>0</v>
      </c>
      <c r="AT100" s="15">
        <f>求节点(非R武将!$C$6:$C$105,非R武将!AT$6:AT$105,天数对应非R武将!$BZ100)</f>
        <v>3</v>
      </c>
      <c r="AU100" s="15">
        <f>求节点(非R武将!$C$6:$C$105,非R武将!AU$6:AU$105,天数对应非R武将!$BZ100)</f>
        <v>6</v>
      </c>
      <c r="AV100" s="15">
        <f>求节点(非R武将!$C$6:$C$105,非R武将!AV$6:AV$105,天数对应非R武将!$BZ100)</f>
        <v>3.729674502122692</v>
      </c>
      <c r="AW100" s="15">
        <f>求节点(非R武将!$C$6:$C$105,非R武将!AW$6:AW$105,天数对应非R武将!$BZ100)</f>
        <v>2.2018921866074228</v>
      </c>
      <c r="AX100" s="15">
        <f>求节点(非R武将!$C$6:$C$105,非R武将!AX$6:AX$105,天数对应非R武将!$BZ100)</f>
        <v>0</v>
      </c>
      <c r="AY100" s="15">
        <f>求节点(非R武将!$C$6:$C$105,非R武将!AY$6:AY$105,天数对应非R武将!$BZ100)</f>
        <v>15</v>
      </c>
      <c r="AZ100" s="15">
        <f>求节点(非R武将!$C$6:$C$105,非R武将!AZ$6:AZ$105,天数对应非R武将!$BZ100)</f>
        <v>40</v>
      </c>
      <c r="BA100" s="15">
        <f>求节点(非R武将!$C$6:$C$105,非R武将!BA$6:BA$105,天数对应非R武将!$BZ100)</f>
        <v>43</v>
      </c>
      <c r="BB100" s="15">
        <f>求节点(非R武将!$C$6:$C$105,非R武将!BB$6:BB$105,天数对应非R武将!$BZ100)</f>
        <v>66</v>
      </c>
      <c r="BC100" s="15">
        <f>求节点(非R武将!$C$6:$C$105,非R武将!BC$6:BC$105,天数对应非R武将!$BZ100)</f>
        <v>0</v>
      </c>
      <c r="BD100" s="15">
        <f>求节点(非R武将!$C$6:$C$105,非R武将!BD$6:BD$105,天数对应非R武将!$BZ100)</f>
        <v>2.633806462520405</v>
      </c>
      <c r="BE100" s="15">
        <f>求节点(非R武将!$C$6:$C$105,非R武将!BE$6:BE$105,天数对应非R武将!$BZ100)</f>
        <v>2.633806462520405</v>
      </c>
      <c r="BF100" s="15">
        <f>求节点(非R武将!$C$6:$C$105,非R武将!BF$6:BF$105,天数对应非R武将!$BZ100)</f>
        <v>2.633806462520405</v>
      </c>
      <c r="BG100" s="15">
        <f>求节点(非R武将!$C$6:$C$105,非R武将!BG$6:BG$105,天数对应非R武将!$BZ100)</f>
        <v>2.633806462520405</v>
      </c>
      <c r="BH100" s="15">
        <f>求节点(非R武将!$C$6:$C$105,非R武将!BH$6:BH$105,天数对应非R武将!$BZ100)</f>
        <v>10</v>
      </c>
      <c r="BI100" s="15">
        <f>求节点(非R武将!$C$6:$C$105,非R武将!BI$6:BI$105,天数对应非R武将!$BZ100)</f>
        <v>10</v>
      </c>
      <c r="BJ100" s="15">
        <f>求节点(非R武将!$C$6:$C$105,非R武将!BJ$6:BJ$105,天数对应非R武将!$BZ100)</f>
        <v>60</v>
      </c>
      <c r="BK100" s="15">
        <f>求节点(非R武将!$C$6:$C$105,非R武将!BK$6:BK$105,天数对应非R武将!$BZ100)</f>
        <v>65.845161563010123</v>
      </c>
      <c r="BL100" s="15">
        <f>求节点(非R武将!$C$6:$C$105,非R武将!BL$6:BL$105,天数对应非R武将!$BZ100)</f>
        <v>65.845161563010123</v>
      </c>
      <c r="BM100" s="15">
        <f>求节点(非R武将!$C$6:$C$105,非R武将!BM$6:BM$105,天数对应非R武将!$BZ100)</f>
        <v>0</v>
      </c>
      <c r="BN100" s="15">
        <f>求节点(非R武将!$C$6:$C$105,非R武将!BN$6:BN$105,天数对应非R武将!$BZ100)</f>
        <v>0</v>
      </c>
      <c r="BO100" s="15">
        <f>求节点(非R武将!$C$6:$C$105,非R武将!BO$6:BO$105,天数对应非R武将!$BZ100)</f>
        <v>2</v>
      </c>
      <c r="BP100" s="15">
        <f>求节点(非R武将!$C$6:$C$105,非R武将!BP$6:BP$105,天数对应非R武将!$BZ100)</f>
        <v>2</v>
      </c>
      <c r="BQ100" s="15">
        <f>求节点(非R武将!$C$6:$C$105,非R武将!BQ$6:BQ$105,天数对应非R武将!$BZ100)</f>
        <v>2</v>
      </c>
      <c r="BR100" s="15">
        <f>求节点(非R武将!$C$6:$C$105,非R武将!BR$6:BR$105,天数对应非R武将!$BZ100)</f>
        <v>0</v>
      </c>
      <c r="BS100" s="15">
        <f>求节点(非R武将!$C$6:$C$105,非R武将!BS$6:BS$105,天数对应非R武将!$BZ100)</f>
        <v>0</v>
      </c>
      <c r="BT100" s="15">
        <f>求节点(非R武将!$C$6:$C$105,非R武将!BT$6:BT$105,天数对应非R武将!$BZ100)</f>
        <v>4</v>
      </c>
      <c r="BU100" s="15">
        <f>求节点(非R武将!$C$6:$C$105,非R武将!BU$6:BU$105,天数对应非R武将!$BZ100)</f>
        <v>30</v>
      </c>
      <c r="BV100" s="15">
        <f>求节点(非R武将!$C$6:$C$105,非R武将!BV$6:BV$105,天数对应非R武将!$BZ100)</f>
        <v>80</v>
      </c>
      <c r="BY100" s="15">
        <v>95</v>
      </c>
      <c r="BZ100" s="15">
        <v>65.845161563010123</v>
      </c>
      <c r="CA100" s="15">
        <v>68.458935864265044</v>
      </c>
      <c r="CB100" s="15">
        <v>72.129946195907721</v>
      </c>
      <c r="CC100" s="15">
        <v>77.378728196034729</v>
      </c>
      <c r="CD100" s="15">
        <v>86.919753686813877</v>
      </c>
    </row>
    <row r="101" spans="3:82" x14ac:dyDescent="0.15">
      <c r="C101" s="15">
        <v>96</v>
      </c>
      <c r="E101" s="15">
        <f>求节点(非R武将!$C$6:$C$105,非R武将!E$6:E$105,天数对应非R武将!$BZ101)</f>
        <v>0</v>
      </c>
      <c r="F101" s="15">
        <f>求节点(非R武将!$C$6:$C$105,非R武将!F$6:F$105,天数对应非R武将!$BZ101)</f>
        <v>0</v>
      </c>
      <c r="G101" s="15">
        <f>求节点(非R武将!$C$6:$C$105,非R武将!G$6:G$105,天数对应非R武将!$BZ101)</f>
        <v>0</v>
      </c>
      <c r="H101" s="15">
        <f>求节点(非R武将!$C$6:$C$105,非R武将!H$6:H$105,天数对应非R武将!$BZ101)</f>
        <v>2.7751550304573942</v>
      </c>
      <c r="I101" s="15">
        <f>求节点(非R武将!$C$6:$C$105,非R武将!I$6:I$105,天数对应非R武将!$BZ101)</f>
        <v>3.2248449695426058</v>
      </c>
      <c r="J101" s="15">
        <f>求节点(非R武将!$C$6:$C$105,非R武将!J$6:J$105,天数对应非R武将!$BZ101)</f>
        <v>0</v>
      </c>
      <c r="K101" s="15">
        <f>求节点(非R武将!$C$6:$C$105,非R武将!K$6:K$105,天数对应非R武将!$BZ101)</f>
        <v>0</v>
      </c>
      <c r="L101" s="15">
        <f>求节点(非R武将!$C$6:$C$105,非R武将!L$6:L$105,天数对应非R武将!$BZ101)</f>
        <v>0</v>
      </c>
      <c r="M101" s="15">
        <f>求节点(非R武将!$C$6:$C$105,非R武将!M$6:M$105,天数对应非R武将!$BZ101)</f>
        <v>3.7401219154232006</v>
      </c>
      <c r="N101" s="15">
        <f>求节点(非R武将!$C$6:$C$105,非R武将!N$6:N$105,天数对应非R武将!$BZ101)</f>
        <v>2.2152527561685362</v>
      </c>
      <c r="O101" s="15">
        <f>求节点(非R武将!$C$6:$C$105,非R武将!O$6:O$105,天数对应非R武将!$BZ101)</f>
        <v>0</v>
      </c>
      <c r="P101" s="15">
        <f>求节点(非R武将!$C$6:$C$105,非R武将!P$6:P$105,天数对应非R武将!$BZ101)</f>
        <v>6</v>
      </c>
      <c r="Q101" s="15">
        <f>求节点(非R武将!$C$6:$C$105,非R武将!Q$6:Q$105,天数对应非R武将!$BZ101)</f>
        <v>10</v>
      </c>
      <c r="R101" s="15">
        <f>求节点(非R武将!$C$6:$C$105,非R武将!R$6:R$105,天数对应非R武将!$BZ101)</f>
        <v>43</v>
      </c>
      <c r="S101" s="15">
        <f>求节点(非R武将!$C$6:$C$105,非R武将!S$6:S$105,天数对应非R武将!$BZ101)</f>
        <v>66</v>
      </c>
      <c r="T101" s="15">
        <f>求节点(非R武将!$C$6:$C$105,非R武将!T$6:T$105,天数对应非R武将!$BZ101)</f>
        <v>0</v>
      </c>
      <c r="U101" s="15">
        <f>求节点(非R武将!$C$6:$C$105,非R武将!U$6:U$105,天数对应非R武将!$BZ101)</f>
        <v>0</v>
      </c>
      <c r="V101" s="15">
        <f>求节点(非R武将!$C$6:$C$105,非R武将!V$6:V$105,天数对应非R武将!$BZ101)</f>
        <v>2.639963915743706</v>
      </c>
      <c r="W101" s="15">
        <f>求节点(非R武将!$C$6:$C$105,非R武将!W$6:W$105,天数对应非R武将!$BZ101)</f>
        <v>2.639963915743706</v>
      </c>
      <c r="X101" s="15">
        <f>求节点(非R武将!$C$6:$C$105,非R武将!X$6:X$105,天数对应非R武将!$BZ101)</f>
        <v>2.639963915743706</v>
      </c>
      <c r="Y101" s="15">
        <f>求节点(非R武将!$C$6:$C$105,非R武将!Y$6:Y$105,天数对应非R武将!$BZ101)</f>
        <v>0</v>
      </c>
      <c r="Z101" s="15">
        <f>求节点(非R武将!$C$6:$C$105,非R武将!Z$6:Z$105,天数对应非R武将!$BZ101)</f>
        <v>0</v>
      </c>
      <c r="AA101" s="15">
        <f>求节点(非R武将!$C$6:$C$105,非R武将!AA$6:AA$105,天数对应非R武将!$BZ101)</f>
        <v>60</v>
      </c>
      <c r="AB101" s="15">
        <f>求节点(非R武将!$C$6:$C$105,非R武将!AB$6:AB$105,天数对应非R武将!$BZ101)</f>
        <v>80</v>
      </c>
      <c r="AC101" s="15">
        <f>求节点(非R武将!$C$6:$C$105,非R武将!AC$6:AC$105,天数对应非R武将!$BZ101)</f>
        <v>80</v>
      </c>
      <c r="AD101" s="15">
        <f>求节点(非R武将!$C$6:$C$105,非R武将!AD$6:AD$105,天数对应非R武将!$BZ101)</f>
        <v>0</v>
      </c>
      <c r="AE101" s="15">
        <f>求节点(非R武将!$C$6:$C$105,非R武将!AE$6:AE$105,天数对应非R武将!$BZ101)</f>
        <v>0</v>
      </c>
      <c r="AF101" s="15">
        <f>求节点(非R武将!$C$6:$C$105,非R武将!AF$6:AF$105,天数对应非R武将!$BZ101)</f>
        <v>0</v>
      </c>
      <c r="AG101" s="15">
        <f>求节点(非R武将!$C$6:$C$105,非R武将!AG$6:AG$105,天数对应非R武将!$BZ101)</f>
        <v>2</v>
      </c>
      <c r="AH101" s="15">
        <f>求节点(非R武将!$C$6:$C$105,非R武将!AH$6:AH$105,天数对应非R武将!$BZ101)</f>
        <v>2</v>
      </c>
      <c r="AI101" s="15">
        <f>求节点(非R武将!$C$6:$C$105,非R武将!AI$6:AI$105,天数对应非R武将!$BZ101)</f>
        <v>0</v>
      </c>
      <c r="AJ101" s="15">
        <f>求节点(非R武将!$C$6:$C$105,非R武将!AJ$6:AJ$105,天数对应非R武将!$BZ101)</f>
        <v>0</v>
      </c>
      <c r="AK101" s="15">
        <f>求节点(非R武将!$C$6:$C$105,非R武将!AK$6:AK$105,天数对应非R武将!$BZ101)</f>
        <v>0</v>
      </c>
      <c r="AL101" s="15">
        <f>求节点(非R武将!$C$6:$C$105,非R武将!AL$6:AL$105,天数对应非R武将!$BZ101)</f>
        <v>30</v>
      </c>
      <c r="AM101" s="15">
        <f>求节点(非R武将!$C$6:$C$105,非R武将!AM$6:AM$105,天数对应非R武将!$BZ101)</f>
        <v>80</v>
      </c>
      <c r="AN101" s="15">
        <f>求节点(非R武将!$C$6:$C$105,非R武将!AN$6:AN$105,天数对应非R武将!$BZ101)</f>
        <v>0</v>
      </c>
      <c r="AO101" s="15">
        <f>求节点(非R武将!$C$6:$C$105,非R武将!AO$6:AO$105,天数对应非R武将!$BZ101)</f>
        <v>4.3254415119477434</v>
      </c>
      <c r="AP101" s="15">
        <f>求节点(非R武将!$C$6:$C$105,非R武将!AP$6:AP$105,天数对应非R武将!$BZ101)</f>
        <v>13.224856759254825</v>
      </c>
      <c r="AQ101" s="15">
        <f>求节点(非R武将!$C$6:$C$105,非R武将!AQ$6:AQ$105,天数对应非R武将!$BZ101)</f>
        <v>3.4496899390852125</v>
      </c>
      <c r="AR101" s="15">
        <f>求节点(非R武将!$C$6:$C$105,非R武将!AR$6:AR$105,天数对应非R武将!$BZ101)</f>
        <v>0</v>
      </c>
      <c r="AS101" s="15">
        <f>求节点(非R武将!$C$6:$C$105,非R武将!AS$6:AS$105,天数对应非R武将!$BZ101)</f>
        <v>0</v>
      </c>
      <c r="AT101" s="15">
        <f>求节点(非R武将!$C$6:$C$105,非R武将!AT$6:AT$105,天数对应非R武将!$BZ101)</f>
        <v>3</v>
      </c>
      <c r="AU101" s="15">
        <f>求节点(非R武将!$C$6:$C$105,非R武将!AU$6:AU$105,天数对应非R武将!$BZ101)</f>
        <v>6</v>
      </c>
      <c r="AV101" s="15">
        <f>求节点(非R武将!$C$6:$C$105,非R武将!AV$6:AV$105,天数对应非R武将!$BZ101)</f>
        <v>3.7401219154232006</v>
      </c>
      <c r="AW101" s="15">
        <f>求节点(非R武将!$C$6:$C$105,非R武将!AW$6:AW$105,天数对应非R武将!$BZ101)</f>
        <v>2.2152527561685362</v>
      </c>
      <c r="AX101" s="15">
        <f>求节点(非R武将!$C$6:$C$105,非R武将!AX$6:AX$105,天数对应非R武将!$BZ101)</f>
        <v>0</v>
      </c>
      <c r="AY101" s="15">
        <f>求节点(非R武将!$C$6:$C$105,非R武将!AY$6:AY$105,天数对应非R武将!$BZ101)</f>
        <v>15</v>
      </c>
      <c r="AZ101" s="15">
        <f>求节点(非R武将!$C$6:$C$105,非R武将!AZ$6:AZ$105,天数对应非R武将!$BZ101)</f>
        <v>40</v>
      </c>
      <c r="BA101" s="15">
        <f>求节点(非R武将!$C$6:$C$105,非R武将!BA$6:BA$105,天数对应非R武将!$BZ101)</f>
        <v>43</v>
      </c>
      <c r="BB101" s="15">
        <f>求节点(非R武将!$C$6:$C$105,非R武将!BB$6:BB$105,天数对应非R武将!$BZ101)</f>
        <v>66</v>
      </c>
      <c r="BC101" s="15">
        <f>求节点(非R武将!$C$6:$C$105,非R武将!BC$6:BC$105,天数对应非R武将!$BZ101)</f>
        <v>0</v>
      </c>
      <c r="BD101" s="15">
        <f>求节点(非R武将!$C$6:$C$105,非R武将!BD$6:BD$105,天数对应非R武将!$BZ101)</f>
        <v>2.639963915743706</v>
      </c>
      <c r="BE101" s="15">
        <f>求节点(非R武将!$C$6:$C$105,非R武将!BE$6:BE$105,天数对应非R武将!$BZ101)</f>
        <v>2.639963915743706</v>
      </c>
      <c r="BF101" s="15">
        <f>求节点(非R武将!$C$6:$C$105,非R武将!BF$6:BF$105,天数对应非R武将!$BZ101)</f>
        <v>2.639963915743706</v>
      </c>
      <c r="BG101" s="15">
        <f>求节点(非R武将!$C$6:$C$105,非R武将!BG$6:BG$105,天数对应非R武将!$BZ101)</f>
        <v>2.639963915743706</v>
      </c>
      <c r="BH101" s="15">
        <f>求节点(非R武将!$C$6:$C$105,非R武将!BH$6:BH$105,天数对应非R武将!$BZ101)</f>
        <v>10</v>
      </c>
      <c r="BI101" s="15">
        <f>求节点(非R武将!$C$6:$C$105,非R武将!BI$6:BI$105,天数对应非R武将!$BZ101)</f>
        <v>10</v>
      </c>
      <c r="BJ101" s="15">
        <f>求节点(非R武将!$C$6:$C$105,非R武将!BJ$6:BJ$105,天数对应非R武将!$BZ101)</f>
        <v>60</v>
      </c>
      <c r="BK101" s="15">
        <f>求节点(非R武将!$C$6:$C$105,非R武将!BK$6:BK$105,天数对应非R武将!$BZ101)</f>
        <v>65.999097893592648</v>
      </c>
      <c r="BL101" s="15">
        <f>求节点(非R武将!$C$6:$C$105,非R武将!BL$6:BL$105,天数对应非R武将!$BZ101)</f>
        <v>65.999097893592648</v>
      </c>
      <c r="BM101" s="15">
        <f>求节点(非R武将!$C$6:$C$105,非R武将!BM$6:BM$105,天数对应非R武将!$BZ101)</f>
        <v>0</v>
      </c>
      <c r="BN101" s="15">
        <f>求节点(非R武将!$C$6:$C$105,非R武将!BN$6:BN$105,天数对应非R武将!$BZ101)</f>
        <v>0</v>
      </c>
      <c r="BO101" s="15">
        <f>求节点(非R武将!$C$6:$C$105,非R武将!BO$6:BO$105,天数对应非R武将!$BZ101)</f>
        <v>2</v>
      </c>
      <c r="BP101" s="15">
        <f>求节点(非R武将!$C$6:$C$105,非R武将!BP$6:BP$105,天数对应非R武将!$BZ101)</f>
        <v>2</v>
      </c>
      <c r="BQ101" s="15">
        <f>求节点(非R武将!$C$6:$C$105,非R武将!BQ$6:BQ$105,天数对应非R武将!$BZ101)</f>
        <v>2</v>
      </c>
      <c r="BR101" s="15">
        <f>求节点(非R武将!$C$6:$C$105,非R武将!BR$6:BR$105,天数对应非R武将!$BZ101)</f>
        <v>0</v>
      </c>
      <c r="BS101" s="15">
        <f>求节点(非R武将!$C$6:$C$105,非R武将!BS$6:BS$105,天数对应非R武将!$BZ101)</f>
        <v>0</v>
      </c>
      <c r="BT101" s="15">
        <f>求节点(非R武将!$C$6:$C$105,非R武将!BT$6:BT$105,天数对应非R武将!$BZ101)</f>
        <v>4</v>
      </c>
      <c r="BU101" s="15">
        <f>求节点(非R武将!$C$6:$C$105,非R武将!BU$6:BU$105,天数对应非R武将!$BZ101)</f>
        <v>30</v>
      </c>
      <c r="BV101" s="15">
        <f>求节点(非R武将!$C$6:$C$105,非R武将!BV$6:BV$105,天数对应非R武将!$BZ101)</f>
        <v>80</v>
      </c>
      <c r="BY101" s="15">
        <v>96</v>
      </c>
      <c r="BZ101" s="15">
        <v>65.999097893592648</v>
      </c>
      <c r="CA101" s="15">
        <v>68.593999493250038</v>
      </c>
      <c r="CB101" s="15">
        <v>72.244969573080525</v>
      </c>
      <c r="CC101" s="15">
        <v>77.52084632503076</v>
      </c>
      <c r="CD101" s="15">
        <v>87.103053524727059</v>
      </c>
    </row>
    <row r="102" spans="3:82" x14ac:dyDescent="0.15">
      <c r="C102" s="15">
        <v>97</v>
      </c>
      <c r="E102" s="15">
        <f>求节点(非R武将!$C$6:$C$105,非R武将!E$6:E$105,天数对应非R武将!$BZ102)</f>
        <v>0</v>
      </c>
      <c r="F102" s="15">
        <f>求节点(非R武将!$C$6:$C$105,非R武将!F$6:F$105,天数对应非R武将!$BZ102)</f>
        <v>0</v>
      </c>
      <c r="G102" s="15">
        <f>求节点(非R武将!$C$6:$C$105,非R武将!G$6:G$105,天数对应非R武将!$BZ102)</f>
        <v>0</v>
      </c>
      <c r="H102" s="15">
        <f>求节点(非R武将!$C$6:$C$105,非R武将!H$6:H$105,天数对应非R武将!$BZ102)</f>
        <v>2.7401812253547551</v>
      </c>
      <c r="I102" s="15">
        <f>求节点(非R武将!$C$6:$C$105,非R武将!I$6:I$105,天数对应非R武将!$BZ102)</f>
        <v>3.2598187746452449</v>
      </c>
      <c r="J102" s="15">
        <f>求节点(非R武将!$C$6:$C$105,非R武将!J$6:J$105,天数对应非R武将!$BZ102)</f>
        <v>0</v>
      </c>
      <c r="K102" s="15">
        <f>求节点(非R武将!$C$6:$C$105,非R武将!K$6:K$105,天数对应非R武将!$BZ102)</f>
        <v>0</v>
      </c>
      <c r="L102" s="15">
        <f>求节点(非R武将!$C$6:$C$105,非R武将!L$6:L$105,天数对应非R武将!$BZ102)</f>
        <v>0</v>
      </c>
      <c r="M102" s="15">
        <f>求节点(非R武将!$C$6:$C$105,非R武将!M$6:M$105,天数对应非R武将!$BZ102)</f>
        <v>3.7499387968590425</v>
      </c>
      <c r="N102" s="15">
        <f>求节点(非R武将!$C$6:$C$105,非R武将!N$6:N$105,天数对应非R武将!$BZ102)</f>
        <v>2.2254215970108264</v>
      </c>
      <c r="O102" s="15">
        <f>求节点(非R武将!$C$6:$C$105,非R武将!O$6:O$105,天数对应非R武将!$BZ102)</f>
        <v>0</v>
      </c>
      <c r="P102" s="15">
        <f>求节点(非R武将!$C$6:$C$105,非R武将!P$6:P$105,天数对应非R武将!$BZ102)</f>
        <v>6</v>
      </c>
      <c r="Q102" s="15">
        <f>求节点(非R武将!$C$6:$C$105,非R武将!Q$6:Q$105,天数对应非R武将!$BZ102)</f>
        <v>10</v>
      </c>
      <c r="R102" s="15">
        <f>求节点(非R武将!$C$6:$C$105,非R武将!R$6:R$105,天数对应非R武将!$BZ102)</f>
        <v>43</v>
      </c>
      <c r="S102" s="15">
        <f>求节点(非R武将!$C$6:$C$105,非R武将!S$6:S$105,天数对应非R武将!$BZ102)</f>
        <v>66</v>
      </c>
      <c r="T102" s="15">
        <f>求节点(非R武将!$C$6:$C$105,非R武将!T$6:T$105,天数对应非R武将!$BZ102)</f>
        <v>0</v>
      </c>
      <c r="U102" s="15">
        <f>求节点(非R武将!$C$6:$C$105,非R武将!U$6:U$105,天数对应非R武将!$BZ102)</f>
        <v>0</v>
      </c>
      <c r="V102" s="15">
        <f>求节点(非R武将!$C$6:$C$105,非R武将!V$6:V$105,天数对应非R武将!$BZ102)</f>
        <v>2.6457114391995873</v>
      </c>
      <c r="W102" s="15">
        <f>求节点(非R武将!$C$6:$C$105,非R武将!W$6:W$105,天数对应非R武将!$BZ102)</f>
        <v>2.6457114391995873</v>
      </c>
      <c r="X102" s="15">
        <f>求节点(非R武将!$C$6:$C$105,非R武将!X$6:X$105,天数对应非R武将!$BZ102)</f>
        <v>2.6457114391995873</v>
      </c>
      <c r="Y102" s="15">
        <f>求节点(非R武将!$C$6:$C$105,非R武将!Y$6:Y$105,天数对应非R武将!$BZ102)</f>
        <v>0</v>
      </c>
      <c r="Z102" s="15">
        <f>求节点(非R武将!$C$6:$C$105,非R武将!Z$6:Z$105,天数对应非R武将!$BZ102)</f>
        <v>0</v>
      </c>
      <c r="AA102" s="15">
        <f>求节点(非R武将!$C$6:$C$105,非R武将!AA$6:AA$105,天数对应非R武将!$BZ102)</f>
        <v>60</v>
      </c>
      <c r="AB102" s="15">
        <f>求节点(非R武将!$C$6:$C$105,非R武将!AB$6:AB$105,天数对应非R武将!$BZ102)</f>
        <v>80</v>
      </c>
      <c r="AC102" s="15">
        <f>求节点(非R武将!$C$6:$C$105,非R武将!AC$6:AC$105,天数对应非R武将!$BZ102)</f>
        <v>80</v>
      </c>
      <c r="AD102" s="15">
        <f>求节点(非R武将!$C$6:$C$105,非R武将!AD$6:AD$105,天数对应非R武将!$BZ102)</f>
        <v>0</v>
      </c>
      <c r="AE102" s="15">
        <f>求节点(非R武将!$C$6:$C$105,非R武将!AE$6:AE$105,天数对应非R武将!$BZ102)</f>
        <v>0</v>
      </c>
      <c r="AF102" s="15">
        <f>求节点(非R武将!$C$6:$C$105,非R武将!AF$6:AF$105,天数对应非R武将!$BZ102)</f>
        <v>0</v>
      </c>
      <c r="AG102" s="15">
        <f>求节点(非R武将!$C$6:$C$105,非R武将!AG$6:AG$105,天数对应非R武将!$BZ102)</f>
        <v>2</v>
      </c>
      <c r="AH102" s="15">
        <f>求节点(非R武将!$C$6:$C$105,非R武将!AH$6:AH$105,天数对应非R武将!$BZ102)</f>
        <v>2</v>
      </c>
      <c r="AI102" s="15">
        <f>求节点(非R武将!$C$6:$C$105,非R武将!AI$6:AI$105,天数对应非R武将!$BZ102)</f>
        <v>0</v>
      </c>
      <c r="AJ102" s="15">
        <f>求节点(非R武将!$C$6:$C$105,非R武将!AJ$6:AJ$105,天数对应非R武将!$BZ102)</f>
        <v>0</v>
      </c>
      <c r="AK102" s="15">
        <f>求节点(非R武将!$C$6:$C$105,非R武将!AK$6:AK$105,天数对应非R武将!$BZ102)</f>
        <v>0</v>
      </c>
      <c r="AL102" s="15">
        <f>求节点(非R武将!$C$6:$C$105,非R武将!AL$6:AL$105,天数对应非R武将!$BZ102)</f>
        <v>30</v>
      </c>
      <c r="AM102" s="15">
        <f>求节点(非R武将!$C$6:$C$105,非R武将!AM$6:AM$105,天数对应非R武将!$BZ102)</f>
        <v>80</v>
      </c>
      <c r="AN102" s="15">
        <f>求节点(非R武将!$C$6:$C$105,非R武将!AN$6:AN$105,天数对应非R武将!$BZ102)</f>
        <v>0</v>
      </c>
      <c r="AO102" s="15">
        <f>求节点(非R武将!$C$6:$C$105,非R武将!AO$6:AO$105,天数对应非R武将!$BZ102)</f>
        <v>4.2205436760642652</v>
      </c>
      <c r="AP102" s="15">
        <f>求节点(非R武将!$C$6:$C$105,非R武将!AP$6:AP$105,天数对应非R武将!$BZ102)</f>
        <v>13.259818774645245</v>
      </c>
      <c r="AQ102" s="15">
        <f>求节点(非R武将!$C$6:$C$105,非R武将!AQ$6:AQ$105,天数对应非R武将!$BZ102)</f>
        <v>3.5196375492904903</v>
      </c>
      <c r="AR102" s="15">
        <f>求节点(非R武将!$C$6:$C$105,非R武将!AR$6:AR$105,天数对应非R武将!$BZ102)</f>
        <v>0</v>
      </c>
      <c r="AS102" s="15">
        <f>求节点(非R武将!$C$6:$C$105,非R武将!AS$6:AS$105,天数对应非R武将!$BZ102)</f>
        <v>0</v>
      </c>
      <c r="AT102" s="15">
        <f>求节点(非R武将!$C$6:$C$105,非R武将!AT$6:AT$105,天数对应非R武将!$BZ102)</f>
        <v>3</v>
      </c>
      <c r="AU102" s="15">
        <f>求节点(非R武将!$C$6:$C$105,非R武将!AU$6:AU$105,天数对应非R武将!$BZ102)</f>
        <v>6</v>
      </c>
      <c r="AV102" s="15">
        <f>求节点(非R武将!$C$6:$C$105,非R武将!AV$6:AV$105,天数对应非R武将!$BZ102)</f>
        <v>3.7499387968590425</v>
      </c>
      <c r="AW102" s="15">
        <f>求节点(非R武将!$C$6:$C$105,非R武将!AW$6:AW$105,天数对应非R武将!$BZ102)</f>
        <v>2.2254215970108264</v>
      </c>
      <c r="AX102" s="15">
        <f>求节点(非R武将!$C$6:$C$105,非R武将!AX$6:AX$105,天数对应非R武将!$BZ102)</f>
        <v>0</v>
      </c>
      <c r="AY102" s="15">
        <f>求节点(非R武将!$C$6:$C$105,非R武将!AY$6:AY$105,天数对应非R武将!$BZ102)</f>
        <v>15</v>
      </c>
      <c r="AZ102" s="15">
        <f>求节点(非R武将!$C$6:$C$105,非R武将!AZ$6:AZ$105,天数对应非R武将!$BZ102)</f>
        <v>40</v>
      </c>
      <c r="BA102" s="15">
        <f>求节点(非R武将!$C$6:$C$105,非R武将!BA$6:BA$105,天数对应非R武将!$BZ102)</f>
        <v>43</v>
      </c>
      <c r="BB102" s="15">
        <f>求节点(非R武将!$C$6:$C$105,非R武将!BB$6:BB$105,天数对应非R武将!$BZ102)</f>
        <v>66</v>
      </c>
      <c r="BC102" s="15">
        <f>求节点(非R武将!$C$6:$C$105,非R武将!BC$6:BC$105,天数对应非R武将!$BZ102)</f>
        <v>0</v>
      </c>
      <c r="BD102" s="15">
        <f>求节点(非R武将!$C$6:$C$105,非R武将!BD$6:BD$105,天数对应非R武将!$BZ102)</f>
        <v>2.6457114391995873</v>
      </c>
      <c r="BE102" s="15">
        <f>求节点(非R武将!$C$6:$C$105,非R武将!BE$6:BE$105,天数对应非R武将!$BZ102)</f>
        <v>2.6457114391995873</v>
      </c>
      <c r="BF102" s="15">
        <f>求节点(非R武将!$C$6:$C$105,非R武将!BF$6:BF$105,天数对应非R武将!$BZ102)</f>
        <v>2.6457114391995873</v>
      </c>
      <c r="BG102" s="15">
        <f>求节点(非R武将!$C$6:$C$105,非R武将!BG$6:BG$105,天数对应非R武将!$BZ102)</f>
        <v>2.6457114391995873</v>
      </c>
      <c r="BH102" s="15">
        <f>求节点(非R武将!$C$6:$C$105,非R武将!BH$6:BH$105,天数对应非R武将!$BZ102)</f>
        <v>10</v>
      </c>
      <c r="BI102" s="15">
        <f>求节点(非R武将!$C$6:$C$105,非R武将!BI$6:BI$105,天数对应非R武将!$BZ102)</f>
        <v>10</v>
      </c>
      <c r="BJ102" s="15">
        <f>求节点(非R武将!$C$6:$C$105,非R武将!BJ$6:BJ$105,天数对应非R武将!$BZ102)</f>
        <v>60</v>
      </c>
      <c r="BK102" s="15">
        <f>求节点(非R武将!$C$6:$C$105,非R武将!BK$6:BK$105,天数对应非R武将!$BZ102)</f>
        <v>66.142785979989682</v>
      </c>
      <c r="BL102" s="15">
        <f>求节点(非R武将!$C$6:$C$105,非R武将!BL$6:BL$105,天数对应非R武将!$BZ102)</f>
        <v>66.142785979989682</v>
      </c>
      <c r="BM102" s="15">
        <f>求节点(非R武将!$C$6:$C$105,非R武将!BM$6:BM$105,天数对应非R武将!$BZ102)</f>
        <v>0</v>
      </c>
      <c r="BN102" s="15">
        <f>求节点(非R武将!$C$6:$C$105,非R武将!BN$6:BN$105,天数对应非R武将!$BZ102)</f>
        <v>0</v>
      </c>
      <c r="BO102" s="15">
        <f>求节点(非R武将!$C$6:$C$105,非R武将!BO$6:BO$105,天数对应非R武将!$BZ102)</f>
        <v>2</v>
      </c>
      <c r="BP102" s="15">
        <f>求节点(非R武将!$C$6:$C$105,非R武将!BP$6:BP$105,天数对应非R武将!$BZ102)</f>
        <v>2</v>
      </c>
      <c r="BQ102" s="15">
        <f>求节点(非R武将!$C$6:$C$105,非R武将!BQ$6:BQ$105,天数对应非R武将!$BZ102)</f>
        <v>2</v>
      </c>
      <c r="BR102" s="15">
        <f>求节点(非R武将!$C$6:$C$105,非R武将!BR$6:BR$105,天数对应非R武将!$BZ102)</f>
        <v>0</v>
      </c>
      <c r="BS102" s="15">
        <f>求节点(非R武将!$C$6:$C$105,非R武将!BS$6:BS$105,天数对应非R武将!$BZ102)</f>
        <v>0</v>
      </c>
      <c r="BT102" s="15">
        <f>求节点(非R武将!$C$6:$C$105,非R武将!BT$6:BT$105,天数对应非R武将!$BZ102)</f>
        <v>4</v>
      </c>
      <c r="BU102" s="15">
        <f>求节点(非R武将!$C$6:$C$105,非R武将!BU$6:BU$105,天数对应非R武将!$BZ102)</f>
        <v>30</v>
      </c>
      <c r="BV102" s="15">
        <f>求节点(非R武将!$C$6:$C$105,非R武将!BV$6:BV$105,天数对应非R武将!$BZ102)</f>
        <v>80</v>
      </c>
      <c r="BY102" s="15">
        <v>97</v>
      </c>
      <c r="BZ102" s="15">
        <v>66.142785979989682</v>
      </c>
      <c r="CA102" s="15">
        <v>68.729063122235033</v>
      </c>
      <c r="CB102" s="15">
        <v>72.359992950253343</v>
      </c>
      <c r="CC102" s="15">
        <v>77.662964454026778</v>
      </c>
      <c r="CD102" s="15">
        <v>87.280990390675157</v>
      </c>
    </row>
    <row r="103" spans="3:82" x14ac:dyDescent="0.15">
      <c r="C103" s="15">
        <v>98</v>
      </c>
      <c r="E103" s="15">
        <f>求节点(非R武将!$C$6:$C$105,非R武将!E$6:E$105,天数对应非R武将!$BZ103)</f>
        <v>0</v>
      </c>
      <c r="F103" s="15">
        <f>求节点(非R武将!$C$6:$C$105,非R武将!F$6:F$105,天数对应非R武将!$BZ103)</f>
        <v>0</v>
      </c>
      <c r="G103" s="15">
        <f>求节点(非R武将!$C$6:$C$105,非R武将!G$6:G$105,天数对应非R武将!$BZ103)</f>
        <v>0</v>
      </c>
      <c r="H103" s="15">
        <f>求节点(非R武将!$C$6:$C$105,非R武将!H$6:H$105,天数对应非R武将!$BZ103)</f>
        <v>2.7052173405010786</v>
      </c>
      <c r="I103" s="15">
        <f>求节点(非R武将!$C$6:$C$105,非R武将!I$6:I$105,天数对应非R武将!$BZ103)</f>
        <v>3.2947826594989214</v>
      </c>
      <c r="J103" s="15">
        <f>求节点(非R武将!$C$6:$C$105,非R武将!J$6:J$105,天数对应非R武将!$BZ103)</f>
        <v>0</v>
      </c>
      <c r="K103" s="15">
        <f>求节点(非R武将!$C$6:$C$105,非R武将!K$6:K$105,天数对应非R武将!$BZ103)</f>
        <v>0</v>
      </c>
      <c r="L103" s="15">
        <f>求节点(非R武将!$C$6:$C$105,非R武将!L$6:L$105,天数对应非R武将!$BZ103)</f>
        <v>0</v>
      </c>
      <c r="M103" s="15">
        <f>求节点(非R武将!$C$6:$C$105,非R武将!M$6:M$105,天数对应非R武将!$BZ103)</f>
        <v>3.7597519614345667</v>
      </c>
      <c r="N103" s="15">
        <f>求节点(非R武将!$C$6:$C$105,非R武将!N$6:N$105,天数对应非R武将!$BZ103)</f>
        <v>2.2355716232451868</v>
      </c>
      <c r="O103" s="15">
        <f>求节点(非R武将!$C$6:$C$105,非R武将!O$6:O$105,天数对应非R武将!$BZ103)</f>
        <v>0</v>
      </c>
      <c r="P103" s="15">
        <f>求节点(非R武将!$C$6:$C$105,非R武将!P$6:P$105,天数对应非R武将!$BZ103)</f>
        <v>6</v>
      </c>
      <c r="Q103" s="15">
        <f>求节点(非R武将!$C$6:$C$105,非R武将!Q$6:Q$105,天数对应非R武将!$BZ103)</f>
        <v>10</v>
      </c>
      <c r="R103" s="15">
        <f>求节点(非R武将!$C$6:$C$105,非R武将!R$6:R$105,天数对应非R武将!$BZ103)</f>
        <v>43</v>
      </c>
      <c r="S103" s="15">
        <f>求节点(非R武将!$C$6:$C$105,非R武将!S$6:S$105,天数对应非R武将!$BZ103)</f>
        <v>66</v>
      </c>
      <c r="T103" s="15">
        <f>求节点(非R武将!$C$6:$C$105,非R武将!T$6:T$105,天数对应非R武将!$BZ103)</f>
        <v>0</v>
      </c>
      <c r="U103" s="15">
        <f>求节点(非R武将!$C$6:$C$105,非R武将!U$6:U$105,天数对应非R武将!$BZ103)</f>
        <v>0</v>
      </c>
      <c r="V103" s="15">
        <f>求节点(非R武将!$C$6:$C$105,非R武将!V$6:V$105,天数对应非R武将!$BZ103)</f>
        <v>2.6514565462007722</v>
      </c>
      <c r="W103" s="15">
        <f>求节点(非R武将!$C$6:$C$105,非R武将!W$6:W$105,天数对应非R武将!$BZ103)</f>
        <v>2.6514565462007722</v>
      </c>
      <c r="X103" s="15">
        <f>求节点(非R武将!$C$6:$C$105,非R武将!X$6:X$105,天数对应非R武将!$BZ103)</f>
        <v>2.6514565462007722</v>
      </c>
      <c r="Y103" s="15">
        <f>求节点(非R武将!$C$6:$C$105,非R武将!Y$6:Y$105,天数对应非R武将!$BZ103)</f>
        <v>0</v>
      </c>
      <c r="Z103" s="15">
        <f>求节点(非R武将!$C$6:$C$105,非R武将!Z$6:Z$105,天数对应非R武将!$BZ103)</f>
        <v>0</v>
      </c>
      <c r="AA103" s="15">
        <f>求节点(非R武将!$C$6:$C$105,非R武将!AA$6:AA$105,天数对应非R武将!$BZ103)</f>
        <v>60</v>
      </c>
      <c r="AB103" s="15">
        <f>求节点(非R武将!$C$6:$C$105,非R武将!AB$6:AB$105,天数对应非R武将!$BZ103)</f>
        <v>80</v>
      </c>
      <c r="AC103" s="15">
        <f>求节点(非R武将!$C$6:$C$105,非R武将!AC$6:AC$105,天数对应非R武将!$BZ103)</f>
        <v>80</v>
      </c>
      <c r="AD103" s="15">
        <f>求节点(非R武将!$C$6:$C$105,非R武将!AD$6:AD$105,天数对应非R武将!$BZ103)</f>
        <v>0</v>
      </c>
      <c r="AE103" s="15">
        <f>求节点(非R武将!$C$6:$C$105,非R武将!AE$6:AE$105,天数对应非R武将!$BZ103)</f>
        <v>0</v>
      </c>
      <c r="AF103" s="15">
        <f>求节点(非R武将!$C$6:$C$105,非R武将!AF$6:AF$105,天数对应非R武将!$BZ103)</f>
        <v>0</v>
      </c>
      <c r="AG103" s="15">
        <f>求节点(非R武将!$C$6:$C$105,非R武将!AG$6:AG$105,天数对应非R武将!$BZ103)</f>
        <v>2</v>
      </c>
      <c r="AH103" s="15">
        <f>求节点(非R武将!$C$6:$C$105,非R武将!AH$6:AH$105,天数对应非R武将!$BZ103)</f>
        <v>2</v>
      </c>
      <c r="AI103" s="15">
        <f>求节点(非R武将!$C$6:$C$105,非R武将!AI$6:AI$105,天数对应非R武将!$BZ103)</f>
        <v>0</v>
      </c>
      <c r="AJ103" s="15">
        <f>求节点(非R武将!$C$6:$C$105,非R武将!AJ$6:AJ$105,天数对应非R武将!$BZ103)</f>
        <v>0</v>
      </c>
      <c r="AK103" s="15">
        <f>求节点(非R武将!$C$6:$C$105,非R武将!AK$6:AK$105,天数对应非R武将!$BZ103)</f>
        <v>0</v>
      </c>
      <c r="AL103" s="15">
        <f>求节点(非R武将!$C$6:$C$105,非R武将!AL$6:AL$105,天数对应非R武将!$BZ103)</f>
        <v>30</v>
      </c>
      <c r="AM103" s="15">
        <f>求节点(非R武将!$C$6:$C$105,非R武将!AM$6:AM$105,天数对应非R武将!$BZ103)</f>
        <v>80</v>
      </c>
      <c r="AN103" s="15">
        <f>求节点(非R武将!$C$6:$C$105,非R武将!AN$6:AN$105,天数对应非R武将!$BZ103)</f>
        <v>0</v>
      </c>
      <c r="AO103" s="15">
        <f>求节点(非R武将!$C$6:$C$105,非R武将!AO$6:AO$105,天数对应非R武将!$BZ103)</f>
        <v>4.1156520215032364</v>
      </c>
      <c r="AP103" s="15">
        <f>求节点(非R武将!$C$6:$C$105,非R武将!AP$6:AP$105,天数对应非R武将!$BZ103)</f>
        <v>13.294782659498921</v>
      </c>
      <c r="AQ103" s="15">
        <f>求节点(非R武将!$C$6:$C$105,非R武将!AQ$6:AQ$105,天数对应非R武将!$BZ103)</f>
        <v>3.5895653189978427</v>
      </c>
      <c r="AR103" s="15">
        <f>求节点(非R武将!$C$6:$C$105,非R武将!AR$6:AR$105,天数对应非R武将!$BZ103)</f>
        <v>0</v>
      </c>
      <c r="AS103" s="15">
        <f>求节点(非R武将!$C$6:$C$105,非R武将!AS$6:AS$105,天数对应非R武将!$BZ103)</f>
        <v>0</v>
      </c>
      <c r="AT103" s="15">
        <f>求节点(非R武将!$C$6:$C$105,非R武将!AT$6:AT$105,天数对应非R武将!$BZ103)</f>
        <v>3</v>
      </c>
      <c r="AU103" s="15">
        <f>求节点(非R武将!$C$6:$C$105,非R武将!AU$6:AU$105,天数对应非R武将!$BZ103)</f>
        <v>6</v>
      </c>
      <c r="AV103" s="15">
        <f>求节点(非R武将!$C$6:$C$105,非R武将!AV$6:AV$105,天数对应非R武将!$BZ103)</f>
        <v>3.7597519614345667</v>
      </c>
      <c r="AW103" s="15">
        <f>求节点(非R武将!$C$6:$C$105,非R武将!AW$6:AW$105,天数对应非R武将!$BZ103)</f>
        <v>2.2355716232451868</v>
      </c>
      <c r="AX103" s="15">
        <f>求节点(非R武将!$C$6:$C$105,非R武将!AX$6:AX$105,天数对应非R武将!$BZ103)</f>
        <v>0</v>
      </c>
      <c r="AY103" s="15">
        <f>求节点(非R武将!$C$6:$C$105,非R武将!AY$6:AY$105,天数对应非R武将!$BZ103)</f>
        <v>15</v>
      </c>
      <c r="AZ103" s="15">
        <f>求节点(非R武将!$C$6:$C$105,非R武将!AZ$6:AZ$105,天数对应非R武将!$BZ103)</f>
        <v>40</v>
      </c>
      <c r="BA103" s="15">
        <f>求节点(非R武将!$C$6:$C$105,非R武将!BA$6:BA$105,天数对应非R武将!$BZ103)</f>
        <v>43</v>
      </c>
      <c r="BB103" s="15">
        <f>求节点(非R武将!$C$6:$C$105,非R武将!BB$6:BB$105,天数对应非R武将!$BZ103)</f>
        <v>66</v>
      </c>
      <c r="BC103" s="15">
        <f>求节点(非R武将!$C$6:$C$105,非R武将!BC$6:BC$105,天数对应非R武将!$BZ103)</f>
        <v>0</v>
      </c>
      <c r="BD103" s="15">
        <f>求节点(非R武将!$C$6:$C$105,非R武将!BD$6:BD$105,天数对应非R武将!$BZ103)</f>
        <v>2.6514565462007722</v>
      </c>
      <c r="BE103" s="15">
        <f>求节点(非R武将!$C$6:$C$105,非R武将!BE$6:BE$105,天数对应非R武将!$BZ103)</f>
        <v>2.6514565462007722</v>
      </c>
      <c r="BF103" s="15">
        <f>求节点(非R武将!$C$6:$C$105,非R武将!BF$6:BF$105,天数对应非R武将!$BZ103)</f>
        <v>2.6514565462007722</v>
      </c>
      <c r="BG103" s="15">
        <f>求节点(非R武将!$C$6:$C$105,非R武将!BG$6:BG$105,天数对应非R武将!$BZ103)</f>
        <v>2.6514565462007722</v>
      </c>
      <c r="BH103" s="15">
        <f>求节点(非R武将!$C$6:$C$105,非R武将!BH$6:BH$105,天数对应非R武将!$BZ103)</f>
        <v>10</v>
      </c>
      <c r="BI103" s="15">
        <f>求节点(非R武将!$C$6:$C$105,非R武将!BI$6:BI$105,天数对应非R武将!$BZ103)</f>
        <v>10</v>
      </c>
      <c r="BJ103" s="15">
        <f>求节点(非R武将!$C$6:$C$105,非R武将!BJ$6:BJ$105,天数对应非R武将!$BZ103)</f>
        <v>60</v>
      </c>
      <c r="BK103" s="15">
        <f>求节点(非R武将!$C$6:$C$105,非R武将!BK$6:BK$105,天数对应非R武将!$BZ103)</f>
        <v>66.286413655019302</v>
      </c>
      <c r="BL103" s="15">
        <f>求节点(非R武将!$C$6:$C$105,非R武将!BL$6:BL$105,天数对应非R武将!$BZ103)</f>
        <v>66.286413655019302</v>
      </c>
      <c r="BM103" s="15">
        <f>求节点(非R武将!$C$6:$C$105,非R武将!BM$6:BM$105,天数对应非R武将!$BZ103)</f>
        <v>0</v>
      </c>
      <c r="BN103" s="15">
        <f>求节点(非R武将!$C$6:$C$105,非R武将!BN$6:BN$105,天数对应非R武将!$BZ103)</f>
        <v>0</v>
      </c>
      <c r="BO103" s="15">
        <f>求节点(非R武将!$C$6:$C$105,非R武将!BO$6:BO$105,天数对应非R武将!$BZ103)</f>
        <v>2</v>
      </c>
      <c r="BP103" s="15">
        <f>求节点(非R武将!$C$6:$C$105,非R武将!BP$6:BP$105,天数对应非R武将!$BZ103)</f>
        <v>2</v>
      </c>
      <c r="BQ103" s="15">
        <f>求节点(非R武将!$C$6:$C$105,非R武将!BQ$6:BQ$105,天数对应非R武将!$BZ103)</f>
        <v>2</v>
      </c>
      <c r="BR103" s="15">
        <f>求节点(非R武将!$C$6:$C$105,非R武将!BR$6:BR$105,天数对应非R武将!$BZ103)</f>
        <v>0</v>
      </c>
      <c r="BS103" s="15">
        <f>求节点(非R武将!$C$6:$C$105,非R武将!BS$6:BS$105,天数对应非R武将!$BZ103)</f>
        <v>0</v>
      </c>
      <c r="BT103" s="15">
        <f>求节点(非R武将!$C$6:$C$105,非R武将!BT$6:BT$105,天数对应非R武将!$BZ103)</f>
        <v>4</v>
      </c>
      <c r="BU103" s="15">
        <f>求节点(非R武将!$C$6:$C$105,非R武将!BU$6:BU$105,天数对应非R武将!$BZ103)</f>
        <v>30</v>
      </c>
      <c r="BV103" s="15">
        <f>求节点(非R武将!$C$6:$C$105,非R武将!BV$6:BV$105,天数对应非R武将!$BZ103)</f>
        <v>80</v>
      </c>
      <c r="BY103" s="15">
        <v>98</v>
      </c>
      <c r="BZ103" s="15">
        <v>66.286413655019302</v>
      </c>
      <c r="CA103" s="15">
        <v>68.864126751220027</v>
      </c>
      <c r="CB103" s="15">
        <v>72.475016327426147</v>
      </c>
      <c r="CC103" s="15">
        <v>77.805082583022795</v>
      </c>
      <c r="CD103" s="15">
        <v>87.458927256623255</v>
      </c>
    </row>
    <row r="104" spans="3:82" x14ac:dyDescent="0.15">
      <c r="C104" s="15">
        <v>99</v>
      </c>
      <c r="E104" s="15">
        <f>求节点(非R武将!$C$6:$C$105,非R武将!E$6:E$105,天数对应非R武将!$BZ104)</f>
        <v>0</v>
      </c>
      <c r="F104" s="15">
        <f>求节点(非R武将!$C$6:$C$105,非R武将!F$6:F$105,天数对应非R武将!$BZ104)</f>
        <v>0</v>
      </c>
      <c r="G104" s="15">
        <f>求节点(非R武将!$C$6:$C$105,非R武将!G$6:G$105,天数对应非R武将!$BZ104)</f>
        <v>0</v>
      </c>
      <c r="H104" s="15">
        <f>求节点(非R武将!$C$6:$C$105,非R武将!H$6:H$105,天数对应非R武将!$BZ104)</f>
        <v>2.6702534556474027</v>
      </c>
      <c r="I104" s="15">
        <f>求节点(非R武将!$C$6:$C$105,非R武将!I$6:I$105,天数对应非R武将!$BZ104)</f>
        <v>3.3297465443525973</v>
      </c>
      <c r="J104" s="15">
        <f>求节点(非R武将!$C$6:$C$105,非R武将!J$6:J$105,天数对应非R武将!$BZ104)</f>
        <v>0</v>
      </c>
      <c r="K104" s="15">
        <f>求节点(非R武将!$C$6:$C$105,非R武将!K$6:K$105,天数对应非R武将!$BZ104)</f>
        <v>0</v>
      </c>
      <c r="L104" s="15">
        <f>求节点(非R武将!$C$6:$C$105,非R武将!L$6:L$105,天数对应非R武将!$BZ104)</f>
        <v>0</v>
      </c>
      <c r="M104" s="15">
        <f>求节点(非R武将!$C$6:$C$105,非R武将!M$6:M$105,天数对应非R武将!$BZ104)</f>
        <v>3.7695651260100909</v>
      </c>
      <c r="N104" s="15">
        <f>求节点(非R武将!$C$6:$C$105,非R武将!N$6:N$105,天数对应非R武将!$BZ104)</f>
        <v>2.2457216494795471</v>
      </c>
      <c r="O104" s="15">
        <f>求节点(非R武将!$C$6:$C$105,非R武将!O$6:O$105,天数对应非R武将!$BZ104)</f>
        <v>0</v>
      </c>
      <c r="P104" s="15">
        <f>求节点(非R武将!$C$6:$C$105,非R武将!P$6:P$105,天数对应非R武将!$BZ104)</f>
        <v>6</v>
      </c>
      <c r="Q104" s="15">
        <f>求节点(非R武将!$C$6:$C$105,非R武将!Q$6:Q$105,天数对应非R武将!$BZ104)</f>
        <v>10</v>
      </c>
      <c r="R104" s="15">
        <f>求节点(非R武将!$C$6:$C$105,非R武将!R$6:R$105,天数对应非R武将!$BZ104)</f>
        <v>43</v>
      </c>
      <c r="S104" s="15">
        <f>求节点(非R武将!$C$6:$C$105,非R武将!S$6:S$105,天数对应非R武将!$BZ104)</f>
        <v>66</v>
      </c>
      <c r="T104" s="15">
        <f>求节点(非R武将!$C$6:$C$105,非R武将!T$6:T$105,天数对应非R武将!$BZ104)</f>
        <v>0</v>
      </c>
      <c r="U104" s="15">
        <f>求节点(非R武将!$C$6:$C$105,非R武将!U$6:U$105,天数对应非R武将!$BZ104)</f>
        <v>0</v>
      </c>
      <c r="V104" s="15">
        <f>求节点(非R武将!$C$6:$C$105,非R武将!V$6:V$105,天数对应非R武将!$BZ104)</f>
        <v>2.6572016532019571</v>
      </c>
      <c r="W104" s="15">
        <f>求节点(非R武将!$C$6:$C$105,非R武将!W$6:W$105,天数对应非R武将!$BZ104)</f>
        <v>2.6572016532019571</v>
      </c>
      <c r="X104" s="15">
        <f>求节点(非R武将!$C$6:$C$105,非R武将!X$6:X$105,天数对应非R武将!$BZ104)</f>
        <v>2.6572016532019571</v>
      </c>
      <c r="Y104" s="15">
        <f>求节点(非R武将!$C$6:$C$105,非R武将!Y$6:Y$105,天数对应非R武将!$BZ104)</f>
        <v>0</v>
      </c>
      <c r="Z104" s="15">
        <f>求节点(非R武将!$C$6:$C$105,非R武将!Z$6:Z$105,天数对应非R武将!$BZ104)</f>
        <v>0</v>
      </c>
      <c r="AA104" s="15">
        <f>求节点(非R武将!$C$6:$C$105,非R武将!AA$6:AA$105,天数对应非R武将!$BZ104)</f>
        <v>60</v>
      </c>
      <c r="AB104" s="15">
        <f>求节点(非R武将!$C$6:$C$105,非R武将!AB$6:AB$105,天数对应非R武将!$BZ104)</f>
        <v>80</v>
      </c>
      <c r="AC104" s="15">
        <f>求节点(非R武将!$C$6:$C$105,非R武将!AC$6:AC$105,天数对应非R武将!$BZ104)</f>
        <v>80</v>
      </c>
      <c r="AD104" s="15">
        <f>求节点(非R武将!$C$6:$C$105,非R武将!AD$6:AD$105,天数对应非R武将!$BZ104)</f>
        <v>0</v>
      </c>
      <c r="AE104" s="15">
        <f>求节点(非R武将!$C$6:$C$105,非R武将!AE$6:AE$105,天数对应非R武将!$BZ104)</f>
        <v>0</v>
      </c>
      <c r="AF104" s="15">
        <f>求节点(非R武将!$C$6:$C$105,非R武将!AF$6:AF$105,天数对应非R武将!$BZ104)</f>
        <v>0</v>
      </c>
      <c r="AG104" s="15">
        <f>求节点(非R武将!$C$6:$C$105,非R武将!AG$6:AG$105,天数对应非R武将!$BZ104)</f>
        <v>2</v>
      </c>
      <c r="AH104" s="15">
        <f>求节点(非R武将!$C$6:$C$105,非R武将!AH$6:AH$105,天数对应非R武将!$BZ104)</f>
        <v>2</v>
      </c>
      <c r="AI104" s="15">
        <f>求节点(非R武将!$C$6:$C$105,非R武将!AI$6:AI$105,天数对应非R武将!$BZ104)</f>
        <v>0</v>
      </c>
      <c r="AJ104" s="15">
        <f>求节点(非R武将!$C$6:$C$105,非R武将!AJ$6:AJ$105,天数对应非R武将!$BZ104)</f>
        <v>0</v>
      </c>
      <c r="AK104" s="15">
        <f>求节点(非R武将!$C$6:$C$105,非R武将!AK$6:AK$105,天数对应非R武将!$BZ104)</f>
        <v>0</v>
      </c>
      <c r="AL104" s="15">
        <f>求节点(非R武将!$C$6:$C$105,非R武将!AL$6:AL$105,天数对应非R武将!$BZ104)</f>
        <v>30</v>
      </c>
      <c r="AM104" s="15">
        <f>求节点(非R武将!$C$6:$C$105,非R武将!AM$6:AM$105,天数对应非R武将!$BZ104)</f>
        <v>80</v>
      </c>
      <c r="AN104" s="15">
        <f>求节点(非R武将!$C$6:$C$105,非R武将!AN$6:AN$105,天数对应非R武将!$BZ104)</f>
        <v>0</v>
      </c>
      <c r="AO104" s="15">
        <f>求节点(非R武将!$C$6:$C$105,非R武将!AO$6:AO$105,天数对应非R武将!$BZ104)</f>
        <v>4.0107603669422076</v>
      </c>
      <c r="AP104" s="15">
        <f>求节点(非R武将!$C$6:$C$105,非R武将!AP$6:AP$105,天数对应非R武将!$BZ104)</f>
        <v>13.329746544352597</v>
      </c>
      <c r="AQ104" s="15">
        <f>求节点(非R武将!$C$6:$C$105,非R武将!AQ$6:AQ$105,天数对应非R武将!$BZ104)</f>
        <v>3.6594930887051951</v>
      </c>
      <c r="AR104" s="15">
        <f>求节点(非R武将!$C$6:$C$105,非R武将!AR$6:AR$105,天数对应非R武将!$BZ104)</f>
        <v>0</v>
      </c>
      <c r="AS104" s="15">
        <f>求节点(非R武将!$C$6:$C$105,非R武将!AS$6:AS$105,天数对应非R武将!$BZ104)</f>
        <v>0</v>
      </c>
      <c r="AT104" s="15">
        <f>求节点(非R武将!$C$6:$C$105,非R武将!AT$6:AT$105,天数对应非R武将!$BZ104)</f>
        <v>3</v>
      </c>
      <c r="AU104" s="15">
        <f>求节点(非R武将!$C$6:$C$105,非R武将!AU$6:AU$105,天数对应非R武将!$BZ104)</f>
        <v>6</v>
      </c>
      <c r="AV104" s="15">
        <f>求节点(非R武将!$C$6:$C$105,非R武将!AV$6:AV$105,天数对应非R武将!$BZ104)</f>
        <v>3.7695651260100909</v>
      </c>
      <c r="AW104" s="15">
        <f>求节点(非R武将!$C$6:$C$105,非R武将!AW$6:AW$105,天数对应非R武将!$BZ104)</f>
        <v>2.2457216494795471</v>
      </c>
      <c r="AX104" s="15">
        <f>求节点(非R武将!$C$6:$C$105,非R武将!AX$6:AX$105,天数对应非R武将!$BZ104)</f>
        <v>0</v>
      </c>
      <c r="AY104" s="15">
        <f>求节点(非R武将!$C$6:$C$105,非R武将!AY$6:AY$105,天数对应非R武将!$BZ104)</f>
        <v>15</v>
      </c>
      <c r="AZ104" s="15">
        <f>求节点(非R武将!$C$6:$C$105,非R武将!AZ$6:AZ$105,天数对应非R武将!$BZ104)</f>
        <v>40</v>
      </c>
      <c r="BA104" s="15">
        <f>求节点(非R武将!$C$6:$C$105,非R武将!BA$6:BA$105,天数对应非R武将!$BZ104)</f>
        <v>43</v>
      </c>
      <c r="BB104" s="15">
        <f>求节点(非R武将!$C$6:$C$105,非R武将!BB$6:BB$105,天数对应非R武将!$BZ104)</f>
        <v>66</v>
      </c>
      <c r="BC104" s="15">
        <f>求节点(非R武将!$C$6:$C$105,非R武将!BC$6:BC$105,天数对应非R武将!$BZ104)</f>
        <v>0</v>
      </c>
      <c r="BD104" s="15">
        <f>求节点(非R武将!$C$6:$C$105,非R武将!BD$6:BD$105,天数对应非R武将!$BZ104)</f>
        <v>2.6572016532019571</v>
      </c>
      <c r="BE104" s="15">
        <f>求节点(非R武将!$C$6:$C$105,非R武将!BE$6:BE$105,天数对应非R武将!$BZ104)</f>
        <v>2.6572016532019571</v>
      </c>
      <c r="BF104" s="15">
        <f>求节点(非R武将!$C$6:$C$105,非R武将!BF$6:BF$105,天数对应非R武将!$BZ104)</f>
        <v>2.6572016532019571</v>
      </c>
      <c r="BG104" s="15">
        <f>求节点(非R武将!$C$6:$C$105,非R武将!BG$6:BG$105,天数对应非R武将!$BZ104)</f>
        <v>2.6572016532019571</v>
      </c>
      <c r="BH104" s="15">
        <f>求节点(非R武将!$C$6:$C$105,非R武将!BH$6:BH$105,天数对应非R武将!$BZ104)</f>
        <v>10</v>
      </c>
      <c r="BI104" s="15">
        <f>求节点(非R武将!$C$6:$C$105,非R武将!BI$6:BI$105,天数对应非R武将!$BZ104)</f>
        <v>10</v>
      </c>
      <c r="BJ104" s="15">
        <f>求节点(非R武将!$C$6:$C$105,非R武将!BJ$6:BJ$105,天数对应非R武将!$BZ104)</f>
        <v>60</v>
      </c>
      <c r="BK104" s="15">
        <f>求节点(非R武将!$C$6:$C$105,非R武将!BK$6:BK$105,天数对应非R武将!$BZ104)</f>
        <v>66.430041330048923</v>
      </c>
      <c r="BL104" s="15">
        <f>求节点(非R武将!$C$6:$C$105,非R武将!BL$6:BL$105,天数对应非R武将!$BZ104)</f>
        <v>66.430041330048923</v>
      </c>
      <c r="BM104" s="15">
        <f>求节点(非R武将!$C$6:$C$105,非R武将!BM$6:BM$105,天数对应非R武将!$BZ104)</f>
        <v>0</v>
      </c>
      <c r="BN104" s="15">
        <f>求节点(非R武将!$C$6:$C$105,非R武将!BN$6:BN$105,天数对应非R武将!$BZ104)</f>
        <v>0</v>
      </c>
      <c r="BO104" s="15">
        <f>求节点(非R武将!$C$6:$C$105,非R武将!BO$6:BO$105,天数对应非R武将!$BZ104)</f>
        <v>2</v>
      </c>
      <c r="BP104" s="15">
        <f>求节点(非R武将!$C$6:$C$105,非R武将!BP$6:BP$105,天数对应非R武将!$BZ104)</f>
        <v>2</v>
      </c>
      <c r="BQ104" s="15">
        <f>求节点(非R武将!$C$6:$C$105,非R武将!BQ$6:BQ$105,天数对应非R武将!$BZ104)</f>
        <v>2</v>
      </c>
      <c r="BR104" s="15">
        <f>求节点(非R武将!$C$6:$C$105,非R武将!BR$6:BR$105,天数对应非R武将!$BZ104)</f>
        <v>0</v>
      </c>
      <c r="BS104" s="15">
        <f>求节点(非R武将!$C$6:$C$105,非R武将!BS$6:BS$105,天数对应非R武将!$BZ104)</f>
        <v>0</v>
      </c>
      <c r="BT104" s="15">
        <f>求节点(非R武将!$C$6:$C$105,非R武将!BT$6:BT$105,天数对应非R武将!$BZ104)</f>
        <v>4</v>
      </c>
      <c r="BU104" s="15">
        <f>求节点(非R武将!$C$6:$C$105,非R武将!BU$6:BU$105,天数对应非R武将!$BZ104)</f>
        <v>30</v>
      </c>
      <c r="BV104" s="15">
        <f>求节点(非R武将!$C$6:$C$105,非R武将!BV$6:BV$105,天数对应非R武将!$BZ104)</f>
        <v>80</v>
      </c>
      <c r="BY104" s="15">
        <v>99</v>
      </c>
      <c r="BZ104" s="15">
        <v>66.430041330048923</v>
      </c>
      <c r="CA104" s="15">
        <v>68.999190380205022</v>
      </c>
      <c r="CB104" s="15">
        <v>72.590039704598951</v>
      </c>
      <c r="CC104" s="15">
        <v>77.947200712018812</v>
      </c>
      <c r="CD104" s="15">
        <v>87.636864122571353</v>
      </c>
    </row>
    <row r="105" spans="3:82" x14ac:dyDescent="0.15">
      <c r="C105" s="15">
        <v>100</v>
      </c>
      <c r="E105" s="15">
        <f>求节点(非R武将!$C$6:$C$105,非R武将!E$6:E$105,天数对应非R武将!$BZ105)</f>
        <v>0</v>
      </c>
      <c r="F105" s="15">
        <f>求节点(非R武将!$C$6:$C$105,非R武将!F$6:F$105,天数对应非R武将!$BZ105)</f>
        <v>0</v>
      </c>
      <c r="G105" s="15">
        <f>求节点(非R武将!$C$6:$C$105,非R武将!G$6:G$105,天数对应非R武将!$BZ105)</f>
        <v>0</v>
      </c>
      <c r="H105" s="15">
        <f>求节点(非R武将!$C$6:$C$105,非R武将!H$6:H$105,天数对应非R武将!$BZ105)</f>
        <v>2.6352895707937263</v>
      </c>
      <c r="I105" s="15">
        <f>求节点(非R武将!$C$6:$C$105,非R武将!I$6:I$105,天数对应非R武将!$BZ105)</f>
        <v>3.3647104292062737</v>
      </c>
      <c r="J105" s="15">
        <f>求节点(非R武将!$C$6:$C$105,非R武将!J$6:J$105,天数对应非R武将!$BZ105)</f>
        <v>0</v>
      </c>
      <c r="K105" s="15">
        <f>求节点(非R武将!$C$6:$C$105,非R武将!K$6:K$105,天数对应非R武将!$BZ105)</f>
        <v>0</v>
      </c>
      <c r="L105" s="15">
        <f>求节点(非R武将!$C$6:$C$105,非R武将!L$6:L$105,天数对应非R武将!$BZ105)</f>
        <v>0</v>
      </c>
      <c r="M105" s="15">
        <f>求节点(非R武将!$C$6:$C$105,非R武将!M$6:M$105,天数对应非R武将!$BZ105)</f>
        <v>3.779378290585615</v>
      </c>
      <c r="N105" s="15">
        <f>求节点(非R武将!$C$6:$C$105,非R武将!N$6:N$105,天数对应非R武将!$BZ105)</f>
        <v>2.2558716757139075</v>
      </c>
      <c r="O105" s="15">
        <f>求节点(非R武将!$C$6:$C$105,非R武将!O$6:O$105,天数对应非R武将!$BZ105)</f>
        <v>0</v>
      </c>
      <c r="P105" s="15">
        <f>求节点(非R武将!$C$6:$C$105,非R武将!P$6:P$105,天数对应非R武将!$BZ105)</f>
        <v>6</v>
      </c>
      <c r="Q105" s="15">
        <f>求节点(非R武将!$C$6:$C$105,非R武将!Q$6:Q$105,天数对应非R武将!$BZ105)</f>
        <v>10</v>
      </c>
      <c r="R105" s="15">
        <f>求节点(非R武将!$C$6:$C$105,非R武将!R$6:R$105,天数对应非R武将!$BZ105)</f>
        <v>43</v>
      </c>
      <c r="S105" s="15">
        <f>求节点(非R武将!$C$6:$C$105,非R武将!S$6:S$105,天数对应非R武将!$BZ105)</f>
        <v>66</v>
      </c>
      <c r="T105" s="15">
        <f>求节点(非R武将!$C$6:$C$105,非R武将!T$6:T$105,天数对应非R武将!$BZ105)</f>
        <v>0</v>
      </c>
      <c r="U105" s="15">
        <f>求节点(非R武将!$C$6:$C$105,非R武将!U$6:U$105,天数对应非R武将!$BZ105)</f>
        <v>0</v>
      </c>
      <c r="V105" s="15">
        <f>求节点(非R武将!$C$6:$C$105,非R武将!V$6:V$105,天数对应非R武将!$BZ105)</f>
        <v>2.662946760203142</v>
      </c>
      <c r="W105" s="15">
        <f>求节点(非R武将!$C$6:$C$105,非R武将!W$6:W$105,天数对应非R武将!$BZ105)</f>
        <v>2.662946760203142</v>
      </c>
      <c r="X105" s="15">
        <f>求节点(非R武将!$C$6:$C$105,非R武将!X$6:X$105,天数对应非R武将!$BZ105)</f>
        <v>2.662946760203142</v>
      </c>
      <c r="Y105" s="15">
        <f>求节点(非R武将!$C$6:$C$105,非R武将!Y$6:Y$105,天数对应非R武将!$BZ105)</f>
        <v>0</v>
      </c>
      <c r="Z105" s="15">
        <f>求节点(非R武将!$C$6:$C$105,非R武将!Z$6:Z$105,天数对应非R武将!$BZ105)</f>
        <v>0</v>
      </c>
      <c r="AA105" s="15">
        <f>求节点(非R武将!$C$6:$C$105,非R武将!AA$6:AA$105,天数对应非R武将!$BZ105)</f>
        <v>60</v>
      </c>
      <c r="AB105" s="15">
        <f>求节点(非R武将!$C$6:$C$105,非R武将!AB$6:AB$105,天数对应非R武将!$BZ105)</f>
        <v>80</v>
      </c>
      <c r="AC105" s="15">
        <f>求节点(非R武将!$C$6:$C$105,非R武将!AC$6:AC$105,天数对应非R武将!$BZ105)</f>
        <v>80</v>
      </c>
      <c r="AD105" s="15">
        <f>求节点(非R武将!$C$6:$C$105,非R武将!AD$6:AD$105,天数对应非R武将!$BZ105)</f>
        <v>0</v>
      </c>
      <c r="AE105" s="15">
        <f>求节点(非R武将!$C$6:$C$105,非R武将!AE$6:AE$105,天数对应非R武将!$BZ105)</f>
        <v>0</v>
      </c>
      <c r="AF105" s="15">
        <f>求节点(非R武将!$C$6:$C$105,非R武将!AF$6:AF$105,天数对应非R武将!$BZ105)</f>
        <v>0</v>
      </c>
      <c r="AG105" s="15">
        <f>求节点(非R武将!$C$6:$C$105,非R武将!AG$6:AG$105,天数对应非R武将!$BZ105)</f>
        <v>2</v>
      </c>
      <c r="AH105" s="15">
        <f>求节点(非R武将!$C$6:$C$105,非R武将!AH$6:AH$105,天数对应非R武将!$BZ105)</f>
        <v>2</v>
      </c>
      <c r="AI105" s="15">
        <f>求节点(非R武将!$C$6:$C$105,非R武将!AI$6:AI$105,天数对应非R武将!$BZ105)</f>
        <v>0</v>
      </c>
      <c r="AJ105" s="15">
        <f>求节点(非R武将!$C$6:$C$105,非R武将!AJ$6:AJ$105,天数对应非R武将!$BZ105)</f>
        <v>0</v>
      </c>
      <c r="AK105" s="15">
        <f>求节点(非R武将!$C$6:$C$105,非R武将!AK$6:AK$105,天数对应非R武将!$BZ105)</f>
        <v>0</v>
      </c>
      <c r="AL105" s="15">
        <f>求节点(非R武将!$C$6:$C$105,非R武将!AL$6:AL$105,天数对应非R武将!$BZ105)</f>
        <v>30</v>
      </c>
      <c r="AM105" s="15">
        <f>求节点(非R武将!$C$6:$C$105,非R武将!AM$6:AM$105,天数对应非R武将!$BZ105)</f>
        <v>80</v>
      </c>
      <c r="AN105" s="15">
        <f>求节点(非R武将!$C$6:$C$105,非R武将!AN$6:AN$105,天数对应非R武将!$BZ105)</f>
        <v>0</v>
      </c>
      <c r="AO105" s="15">
        <f>求节点(非R武将!$C$6:$C$105,非R武将!AO$6:AO$105,天数对应非R武将!$BZ105)</f>
        <v>3.9058687123811793</v>
      </c>
      <c r="AP105" s="15">
        <f>求节点(非R武将!$C$6:$C$105,非R武将!AP$6:AP$105,天数对应非R武将!$BZ105)</f>
        <v>13.364710429206273</v>
      </c>
      <c r="AQ105" s="15">
        <f>求节点(非R武将!$C$6:$C$105,非R武将!AQ$6:AQ$105,天数对应非R武将!$BZ105)</f>
        <v>3.7294208584125474</v>
      </c>
      <c r="AR105" s="15">
        <f>求节点(非R武将!$C$6:$C$105,非R武将!AR$6:AR$105,天数对应非R武将!$BZ105)</f>
        <v>0</v>
      </c>
      <c r="AS105" s="15">
        <f>求节点(非R武将!$C$6:$C$105,非R武将!AS$6:AS$105,天数对应非R武将!$BZ105)</f>
        <v>0</v>
      </c>
      <c r="AT105" s="15">
        <f>求节点(非R武将!$C$6:$C$105,非R武将!AT$6:AT$105,天数对应非R武将!$BZ105)</f>
        <v>3</v>
      </c>
      <c r="AU105" s="15">
        <f>求节点(非R武将!$C$6:$C$105,非R武将!AU$6:AU$105,天数对应非R武将!$BZ105)</f>
        <v>6</v>
      </c>
      <c r="AV105" s="15">
        <f>求节点(非R武将!$C$6:$C$105,非R武将!AV$6:AV$105,天数对应非R武将!$BZ105)</f>
        <v>3.779378290585615</v>
      </c>
      <c r="AW105" s="15">
        <f>求节点(非R武将!$C$6:$C$105,非R武将!AW$6:AW$105,天数对应非R武将!$BZ105)</f>
        <v>2.2558716757139075</v>
      </c>
      <c r="AX105" s="15">
        <f>求节点(非R武将!$C$6:$C$105,非R武将!AX$6:AX$105,天数对应非R武将!$BZ105)</f>
        <v>0</v>
      </c>
      <c r="AY105" s="15">
        <f>求节点(非R武将!$C$6:$C$105,非R武将!AY$6:AY$105,天数对应非R武将!$BZ105)</f>
        <v>15</v>
      </c>
      <c r="AZ105" s="15">
        <f>求节点(非R武将!$C$6:$C$105,非R武将!AZ$6:AZ$105,天数对应非R武将!$BZ105)</f>
        <v>40</v>
      </c>
      <c r="BA105" s="15">
        <f>求节点(非R武将!$C$6:$C$105,非R武将!BA$6:BA$105,天数对应非R武将!$BZ105)</f>
        <v>43</v>
      </c>
      <c r="BB105" s="15">
        <f>求节点(非R武将!$C$6:$C$105,非R武将!BB$6:BB$105,天数对应非R武将!$BZ105)</f>
        <v>66</v>
      </c>
      <c r="BC105" s="15">
        <f>求节点(非R武将!$C$6:$C$105,非R武将!BC$6:BC$105,天数对应非R武将!$BZ105)</f>
        <v>0</v>
      </c>
      <c r="BD105" s="15">
        <f>求节点(非R武将!$C$6:$C$105,非R武将!BD$6:BD$105,天数对应非R武将!$BZ105)</f>
        <v>2.662946760203142</v>
      </c>
      <c r="BE105" s="15">
        <f>求节点(非R武将!$C$6:$C$105,非R武将!BE$6:BE$105,天数对应非R武将!$BZ105)</f>
        <v>2.662946760203142</v>
      </c>
      <c r="BF105" s="15">
        <f>求节点(非R武将!$C$6:$C$105,非R武将!BF$6:BF$105,天数对应非R武将!$BZ105)</f>
        <v>2.662946760203142</v>
      </c>
      <c r="BG105" s="15">
        <f>求节点(非R武将!$C$6:$C$105,非R武将!BG$6:BG$105,天数对应非R武将!$BZ105)</f>
        <v>2.662946760203142</v>
      </c>
      <c r="BH105" s="15">
        <f>求节点(非R武将!$C$6:$C$105,非R武将!BH$6:BH$105,天数对应非R武将!$BZ105)</f>
        <v>10</v>
      </c>
      <c r="BI105" s="15">
        <f>求节点(非R武将!$C$6:$C$105,非R武将!BI$6:BI$105,天数对应非R武将!$BZ105)</f>
        <v>10</v>
      </c>
      <c r="BJ105" s="15">
        <f>求节点(非R武将!$C$6:$C$105,非R武将!BJ$6:BJ$105,天数对应非R武将!$BZ105)</f>
        <v>60</v>
      </c>
      <c r="BK105" s="15">
        <f>求节点(非R武将!$C$6:$C$105,非R武将!BK$6:BK$105,天数对应非R武将!$BZ105)</f>
        <v>66.573669005078543</v>
      </c>
      <c r="BL105" s="15">
        <f>求节点(非R武将!$C$6:$C$105,非R武将!BL$6:BL$105,天数对应非R武将!$BZ105)</f>
        <v>66.573669005078543</v>
      </c>
      <c r="BM105" s="15">
        <f>求节点(非R武将!$C$6:$C$105,非R武将!BM$6:BM$105,天数对应非R武将!$BZ105)</f>
        <v>0</v>
      </c>
      <c r="BN105" s="15">
        <f>求节点(非R武将!$C$6:$C$105,非R武将!BN$6:BN$105,天数对应非R武将!$BZ105)</f>
        <v>0</v>
      </c>
      <c r="BO105" s="15">
        <f>求节点(非R武将!$C$6:$C$105,非R武将!BO$6:BO$105,天数对应非R武将!$BZ105)</f>
        <v>2</v>
      </c>
      <c r="BP105" s="15">
        <f>求节点(非R武将!$C$6:$C$105,非R武将!BP$6:BP$105,天数对应非R武将!$BZ105)</f>
        <v>2</v>
      </c>
      <c r="BQ105" s="15">
        <f>求节点(非R武将!$C$6:$C$105,非R武将!BQ$6:BQ$105,天数对应非R武将!$BZ105)</f>
        <v>2</v>
      </c>
      <c r="BR105" s="15">
        <f>求节点(非R武将!$C$6:$C$105,非R武将!BR$6:BR$105,天数对应非R武将!$BZ105)</f>
        <v>0</v>
      </c>
      <c r="BS105" s="15">
        <f>求节点(非R武将!$C$6:$C$105,非R武将!BS$6:BS$105,天数对应非R武将!$BZ105)</f>
        <v>0</v>
      </c>
      <c r="BT105" s="15">
        <f>求节点(非R武将!$C$6:$C$105,非R武将!BT$6:BT$105,天数对应非R武将!$BZ105)</f>
        <v>4</v>
      </c>
      <c r="BU105" s="15">
        <f>求节点(非R武将!$C$6:$C$105,非R武将!BU$6:BU$105,天数对应非R武将!$BZ105)</f>
        <v>30</v>
      </c>
      <c r="BV105" s="15">
        <f>求节点(非R武将!$C$6:$C$105,非R武将!BV$6:BV$105,天数对应非R武将!$BZ105)</f>
        <v>80</v>
      </c>
      <c r="BY105" s="15">
        <v>100</v>
      </c>
      <c r="BZ105" s="15">
        <v>66.573669005078543</v>
      </c>
      <c r="CA105" s="15">
        <v>69.14198243663202</v>
      </c>
      <c r="CB105" s="15">
        <v>72.705063081771755</v>
      </c>
      <c r="CC105" s="15">
        <v>78.106885599784675</v>
      </c>
      <c r="CD105" s="15">
        <v>87.814800988519451</v>
      </c>
    </row>
    <row r="106" spans="3:82" x14ac:dyDescent="0.15">
      <c r="BY106" s="15">
        <v>101</v>
      </c>
      <c r="BZ106" s="15">
        <v>66.717296680108163</v>
      </c>
      <c r="CA106" s="15">
        <v>69.284821099397831</v>
      </c>
      <c r="CB106" s="15">
        <v>72.820086458944573</v>
      </c>
      <c r="CC106" s="15">
        <v>78.276954773157541</v>
      </c>
      <c r="CD106" s="15">
        <v>87.992737854467549</v>
      </c>
    </row>
    <row r="107" spans="3:82" x14ac:dyDescent="0.15">
      <c r="BY107" s="15">
        <v>102</v>
      </c>
      <c r="BZ107" s="15">
        <v>66.860924355137783</v>
      </c>
      <c r="CA107" s="15">
        <v>69.427659762163643</v>
      </c>
      <c r="CB107" s="15">
        <v>72.935109836117377</v>
      </c>
      <c r="CC107" s="15">
        <v>78.447023946530422</v>
      </c>
      <c r="CD107" s="15">
        <v>88.161654551236595</v>
      </c>
    </row>
    <row r="108" spans="3:82" x14ac:dyDescent="0.15">
      <c r="BY108" s="15">
        <v>103</v>
      </c>
      <c r="BZ108" s="15">
        <v>67.004247194324648</v>
      </c>
      <c r="CA108" s="15">
        <v>69.570498424929468</v>
      </c>
      <c r="CB108" s="15">
        <v>73.066520809744091</v>
      </c>
      <c r="CC108" s="15">
        <v>78.617093119903288</v>
      </c>
      <c r="CD108" s="15">
        <v>88.330187443180009</v>
      </c>
    </row>
    <row r="109" spans="3:82" x14ac:dyDescent="0.15">
      <c r="BY109" s="15">
        <v>104</v>
      </c>
      <c r="BZ109" s="15">
        <v>67.138256553625013</v>
      </c>
      <c r="CA109" s="15">
        <v>69.71333708769528</v>
      </c>
      <c r="CB109" s="15">
        <v>73.219143147050616</v>
      </c>
      <c r="CC109" s="15">
        <v>78.787162293276154</v>
      </c>
      <c r="CD109" s="15">
        <v>88.498720335123437</v>
      </c>
    </row>
    <row r="110" spans="3:82" x14ac:dyDescent="0.15">
      <c r="BY110" s="15">
        <v>105</v>
      </c>
      <c r="BZ110" s="15">
        <v>67.272265912925377</v>
      </c>
      <c r="CA110" s="15">
        <v>69.856175750461105</v>
      </c>
      <c r="CB110" s="15">
        <v>73.371765484357155</v>
      </c>
      <c r="CC110" s="15">
        <v>78.957231466649034</v>
      </c>
      <c r="CD110" s="15">
        <v>88.667253227066851</v>
      </c>
    </row>
    <row r="111" spans="3:82" x14ac:dyDescent="0.15">
      <c r="BY111" s="15">
        <v>106</v>
      </c>
      <c r="BZ111" s="15">
        <v>67.406275272225741</v>
      </c>
      <c r="CA111" s="15">
        <v>69.999014413226917</v>
      </c>
      <c r="CB111" s="15">
        <v>73.52438782166368</v>
      </c>
      <c r="CC111" s="15">
        <v>79.103910648711675</v>
      </c>
      <c r="CD111" s="15">
        <v>88.83578611901028</v>
      </c>
    </row>
    <row r="112" spans="3:82" x14ac:dyDescent="0.15">
      <c r="BY112" s="15">
        <v>107</v>
      </c>
      <c r="BZ112" s="15">
        <v>67.540284631526106</v>
      </c>
      <c r="CA112" s="15">
        <v>70.150020733778391</v>
      </c>
      <c r="CB112" s="15">
        <v>73.677010158970219</v>
      </c>
      <c r="CC112" s="15">
        <v>79.242731617152927</v>
      </c>
      <c r="CD112" s="15">
        <v>89.004091678221144</v>
      </c>
    </row>
    <row r="113" spans="77:82" x14ac:dyDescent="0.15">
      <c r="BY113" s="15">
        <v>108</v>
      </c>
      <c r="BZ113" s="15">
        <v>67.674293990826456</v>
      </c>
      <c r="CA113" s="15">
        <v>70.301083802732563</v>
      </c>
      <c r="CB113" s="15">
        <v>73.829632496276744</v>
      </c>
      <c r="CC113" s="15">
        <v>79.381552585594193</v>
      </c>
      <c r="CD113" s="15">
        <v>89.163753779314334</v>
      </c>
    </row>
    <row r="114" spans="77:82" x14ac:dyDescent="0.15">
      <c r="BY114" s="15">
        <v>109</v>
      </c>
      <c r="BZ114" s="15">
        <v>67.80830335012682</v>
      </c>
      <c r="CA114" s="15">
        <v>70.45214687168675</v>
      </c>
      <c r="CB114" s="15">
        <v>73.982254833583283</v>
      </c>
      <c r="CC114" s="15">
        <v>79.520373554035444</v>
      </c>
      <c r="CD114" s="15">
        <v>89.323415880407524</v>
      </c>
    </row>
    <row r="115" spans="77:82" x14ac:dyDescent="0.15">
      <c r="BY115" s="15">
        <v>110</v>
      </c>
      <c r="BZ115" s="15">
        <v>67.942312709427185</v>
      </c>
      <c r="CA115" s="15">
        <v>70.603209940640923</v>
      </c>
      <c r="CB115" s="15">
        <v>74.224532443766833</v>
      </c>
      <c r="CC115" s="15">
        <v>79.65919452247671</v>
      </c>
      <c r="CD115" s="15">
        <v>89.483077981500699</v>
      </c>
    </row>
    <row r="116" spans="77:82" x14ac:dyDescent="0.15">
      <c r="BY116" s="15">
        <v>111</v>
      </c>
      <c r="BZ116" s="15">
        <v>68.071211008105138</v>
      </c>
      <c r="CA116" s="15">
        <v>70.754273009595096</v>
      </c>
      <c r="CB116" s="15">
        <v>74.478605584111961</v>
      </c>
      <c r="CC116" s="15">
        <v>79.798015490917962</v>
      </c>
      <c r="CD116" s="15">
        <v>89.642740082593889</v>
      </c>
    </row>
    <row r="117" spans="77:82" x14ac:dyDescent="0.15">
      <c r="BY117" s="15">
        <v>112</v>
      </c>
      <c r="BZ117" s="15">
        <v>68.196246161507091</v>
      </c>
      <c r="CA117" s="15">
        <v>70.905336078549269</v>
      </c>
      <c r="CB117" s="15">
        <v>74.732678724457102</v>
      </c>
      <c r="CC117" s="15">
        <v>79.936836459359228</v>
      </c>
      <c r="CD117" s="15">
        <v>89.802402183687079</v>
      </c>
    </row>
    <row r="118" spans="77:82" x14ac:dyDescent="0.15">
      <c r="BY118" s="15">
        <v>113</v>
      </c>
      <c r="BZ118" s="15">
        <v>68.321281314909029</v>
      </c>
      <c r="CA118" s="15">
        <v>71.045522654449144</v>
      </c>
      <c r="CB118" s="15">
        <v>74.986751864802244</v>
      </c>
      <c r="CC118" s="15">
        <v>80.063207844948977</v>
      </c>
      <c r="CD118" s="15">
        <v>89.962064284780254</v>
      </c>
    </row>
    <row r="119" spans="77:82" x14ac:dyDescent="0.15">
      <c r="BY119" s="15">
        <v>114</v>
      </c>
      <c r="BZ119" s="15">
        <v>68.446316468310982</v>
      </c>
      <c r="CA119" s="15">
        <v>71.167453431640524</v>
      </c>
      <c r="CB119" s="15">
        <v>75.114812108232144</v>
      </c>
      <c r="CC119" s="15">
        <v>80.17918554210307</v>
      </c>
      <c r="CD119" s="15">
        <v>90.115346235609209</v>
      </c>
    </row>
    <row r="120" spans="77:82" x14ac:dyDescent="0.15">
      <c r="BY120" s="15">
        <v>115</v>
      </c>
      <c r="BZ120" s="15">
        <v>68.571351621712935</v>
      </c>
      <c r="CA120" s="15">
        <v>71.289384208831905</v>
      </c>
      <c r="CB120" s="15">
        <v>75.235940198192452</v>
      </c>
      <c r="CC120" s="15">
        <v>80.295163239257164</v>
      </c>
      <c r="CD120" s="15">
        <v>90.266639829010586</v>
      </c>
    </row>
    <row r="121" spans="77:82" x14ac:dyDescent="0.15">
      <c r="BY121" s="15">
        <v>116</v>
      </c>
      <c r="BZ121" s="15">
        <v>68.696386775114874</v>
      </c>
      <c r="CA121" s="15">
        <v>71.411314986023299</v>
      </c>
      <c r="CB121" s="15">
        <v>75.357068288152774</v>
      </c>
      <c r="CC121" s="15">
        <v>80.411140936411257</v>
      </c>
      <c r="CD121" s="15">
        <v>90.417933422411977</v>
      </c>
    </row>
    <row r="122" spans="77:82" x14ac:dyDescent="0.15">
      <c r="BY122" s="15">
        <v>117</v>
      </c>
      <c r="BZ122" s="15">
        <v>68.821421928516827</v>
      </c>
      <c r="CA122" s="15">
        <v>71.53324576321468</v>
      </c>
      <c r="CB122" s="15">
        <v>75.478196378113083</v>
      </c>
      <c r="CC122" s="15">
        <v>80.527118633565351</v>
      </c>
      <c r="CD122" s="15">
        <v>90.569227015813354</v>
      </c>
    </row>
    <row r="123" spans="77:82" x14ac:dyDescent="0.15">
      <c r="BY123" s="15">
        <v>118</v>
      </c>
      <c r="BZ123" s="15">
        <v>68.946457081918766</v>
      </c>
      <c r="CA123" s="15">
        <v>71.655176540406075</v>
      </c>
      <c r="CB123" s="15">
        <v>75.599324468073405</v>
      </c>
      <c r="CC123" s="15">
        <v>80.64309633071943</v>
      </c>
      <c r="CD123" s="15">
        <v>90.720520609214731</v>
      </c>
    </row>
    <row r="124" spans="77:82" x14ac:dyDescent="0.15">
      <c r="BY124" s="15">
        <v>119</v>
      </c>
      <c r="BZ124" s="15">
        <v>69.066704614192943</v>
      </c>
      <c r="CA124" s="15">
        <v>71.777107317597455</v>
      </c>
      <c r="CB124" s="15">
        <v>75.720452558033713</v>
      </c>
      <c r="CC124" s="15">
        <v>80.759074027873524</v>
      </c>
      <c r="CD124" s="15">
        <v>90.871814202616108</v>
      </c>
    </row>
    <row r="125" spans="77:82" x14ac:dyDescent="0.15">
      <c r="BY125" s="15">
        <v>120</v>
      </c>
      <c r="BZ125" s="15">
        <v>69.18336653741882</v>
      </c>
      <c r="CA125" s="15">
        <v>71.89903809478885</v>
      </c>
      <c r="CB125" s="15">
        <v>75.841580647994036</v>
      </c>
      <c r="CC125" s="15">
        <v>80.875051725027618</v>
      </c>
      <c r="CD125" s="15">
        <v>91.00035685111402</v>
      </c>
    </row>
    <row r="126" spans="77:82" x14ac:dyDescent="0.15">
      <c r="BY126" s="15">
        <v>121</v>
      </c>
      <c r="BZ126" s="15">
        <v>69.300028460644711</v>
      </c>
      <c r="CA126" s="15">
        <v>72.01719738920535</v>
      </c>
      <c r="CB126" s="15">
        <v>75.962708737954344</v>
      </c>
      <c r="CC126" s="15">
        <v>80.991029422181711</v>
      </c>
      <c r="CD126" s="15">
        <v>91.00269326118574</v>
      </c>
    </row>
    <row r="127" spans="77:82" x14ac:dyDescent="0.15">
      <c r="BY127" s="15">
        <v>122</v>
      </c>
      <c r="BZ127" s="15">
        <v>69.416690383870588</v>
      </c>
      <c r="CA127" s="15">
        <v>72.117197572021524</v>
      </c>
      <c r="CB127" s="15">
        <v>76.058075011690619</v>
      </c>
      <c r="CC127" s="15">
        <v>81.101685289178945</v>
      </c>
      <c r="CD127" s="15">
        <v>91.005029671257446</v>
      </c>
    </row>
    <row r="128" spans="77:82" x14ac:dyDescent="0.15">
      <c r="BY128" s="15">
        <v>123</v>
      </c>
      <c r="BZ128" s="15">
        <v>69.533352307096465</v>
      </c>
      <c r="CA128" s="15">
        <v>72.217197754837684</v>
      </c>
      <c r="CB128" s="15">
        <v>76.141982232603937</v>
      </c>
      <c r="CC128" s="15">
        <v>81.211895018649486</v>
      </c>
      <c r="CD128" s="15">
        <v>91.007366081329167</v>
      </c>
    </row>
    <row r="129" spans="77:82" x14ac:dyDescent="0.15">
      <c r="BY129" s="15">
        <v>124</v>
      </c>
      <c r="BZ129" s="15">
        <v>69.650014230322356</v>
      </c>
      <c r="CA129" s="15">
        <v>72.317197937653859</v>
      </c>
      <c r="CB129" s="15">
        <v>76.225889453517269</v>
      </c>
      <c r="CC129" s="15">
        <v>81.32210474812004</v>
      </c>
      <c r="CD129" s="15">
        <v>91.009702491400873</v>
      </c>
    </row>
    <row r="130" spans="77:82" x14ac:dyDescent="0.15">
      <c r="BY130" s="15">
        <v>125</v>
      </c>
      <c r="BZ130" s="15">
        <v>69.766676153548232</v>
      </c>
      <c r="CA130" s="15">
        <v>72.417198120470019</v>
      </c>
      <c r="CB130" s="15">
        <v>76.309796674430586</v>
      </c>
      <c r="CC130" s="15">
        <v>81.432314477590594</v>
      </c>
      <c r="CD130" s="15">
        <v>91.012038901472593</v>
      </c>
    </row>
    <row r="131" spans="77:82" x14ac:dyDescent="0.15">
      <c r="BY131" s="15">
        <v>126</v>
      </c>
      <c r="BZ131" s="15">
        <v>69.883338076774123</v>
      </c>
      <c r="CA131" s="15">
        <v>72.517198303286193</v>
      </c>
      <c r="CB131" s="15">
        <v>76.393703895343904</v>
      </c>
      <c r="CC131" s="15">
        <v>81.542524207061135</v>
      </c>
      <c r="CD131" s="15">
        <v>91.014375311544299</v>
      </c>
    </row>
    <row r="132" spans="77:82" x14ac:dyDescent="0.15">
      <c r="BY132" s="15">
        <v>127</v>
      </c>
      <c r="BZ132" s="15">
        <v>70</v>
      </c>
      <c r="CA132" s="15">
        <v>72.617198486102353</v>
      </c>
      <c r="CB132" s="15">
        <v>76.477611116257222</v>
      </c>
      <c r="CC132" s="15">
        <v>81.652733936531689</v>
      </c>
      <c r="CD132" s="15">
        <v>91.016711721616019</v>
      </c>
    </row>
    <row r="133" spans="77:82" x14ac:dyDescent="0.15">
      <c r="BY133" s="15">
        <v>128</v>
      </c>
      <c r="BZ133" s="15">
        <v>70.108849423225877</v>
      </c>
      <c r="CA133" s="15">
        <v>72.717198668918527</v>
      </c>
      <c r="CB133" s="15">
        <v>76.561518337170554</v>
      </c>
      <c r="CC133" s="15">
        <v>81.762943666002244</v>
      </c>
      <c r="CD133" s="15">
        <v>91.019048131687725</v>
      </c>
    </row>
    <row r="134" spans="77:82" x14ac:dyDescent="0.15">
      <c r="BY134" s="15">
        <v>129</v>
      </c>
      <c r="BZ134" s="15">
        <v>70.217698846451768</v>
      </c>
      <c r="CA134" s="15">
        <v>72.817198851734688</v>
      </c>
      <c r="CB134" s="15">
        <v>76.645425558083872</v>
      </c>
      <c r="CC134" s="15">
        <v>81.873153395472784</v>
      </c>
      <c r="CD134" s="15">
        <v>91.021384541759446</v>
      </c>
    </row>
    <row r="135" spans="77:82" x14ac:dyDescent="0.15">
      <c r="BY135" s="15">
        <v>130</v>
      </c>
      <c r="BZ135" s="15">
        <v>70.326548269677644</v>
      </c>
      <c r="CA135" s="15">
        <v>72.917199034550862</v>
      </c>
      <c r="CB135" s="15">
        <v>76.72933277899719</v>
      </c>
      <c r="CC135" s="15">
        <v>81.983363124943338</v>
      </c>
      <c r="CD135" s="15">
        <v>91.023720951831152</v>
      </c>
    </row>
    <row r="136" spans="77:82" x14ac:dyDescent="0.15">
      <c r="BY136" s="15">
        <v>131</v>
      </c>
      <c r="BZ136" s="15">
        <v>70.435397692903535</v>
      </c>
      <c r="CA136" s="15">
        <v>73.018071867982258</v>
      </c>
      <c r="CB136" s="15">
        <v>76.813239999910522</v>
      </c>
      <c r="CC136" s="15">
        <v>82.098865929953547</v>
      </c>
      <c r="CD136" s="15">
        <v>91.026057361902872</v>
      </c>
    </row>
    <row r="137" spans="77:82" x14ac:dyDescent="0.15">
      <c r="BY137" s="15">
        <v>132</v>
      </c>
      <c r="BZ137" s="15">
        <v>70.544247116129412</v>
      </c>
      <c r="CA137" s="15">
        <v>73.123145841029455</v>
      </c>
      <c r="CB137" s="15">
        <v>76.89714722082384</v>
      </c>
      <c r="CC137" s="15">
        <v>82.215309822386715</v>
      </c>
      <c r="CD137" s="15">
        <v>91.028393771974578</v>
      </c>
    </row>
    <row r="138" spans="77:82" x14ac:dyDescent="0.15">
      <c r="BY138" s="15">
        <v>133</v>
      </c>
      <c r="BZ138" s="15">
        <v>70.653096539355303</v>
      </c>
      <c r="CA138" s="15">
        <v>73.228219814076652</v>
      </c>
      <c r="CB138" s="15">
        <v>76.981054441737157</v>
      </c>
      <c r="CC138" s="15">
        <v>82.331753714819882</v>
      </c>
      <c r="CD138" s="15">
        <v>91.030730182046298</v>
      </c>
    </row>
    <row r="139" spans="77:82" x14ac:dyDescent="0.15">
      <c r="BY139" s="15">
        <v>134</v>
      </c>
      <c r="BZ139" s="15">
        <v>70.76194596258118</v>
      </c>
      <c r="CA139" s="15">
        <v>73.33329378712385</v>
      </c>
      <c r="CB139" s="15">
        <v>77.072992663880555</v>
      </c>
      <c r="CC139" s="15">
        <v>82.448197607253064</v>
      </c>
      <c r="CD139" s="15">
        <v>91.033066592118004</v>
      </c>
    </row>
    <row r="140" spans="77:82" x14ac:dyDescent="0.15">
      <c r="BY140" s="15">
        <v>135</v>
      </c>
      <c r="BZ140" s="15">
        <v>70.870795385807057</v>
      </c>
      <c r="CA140" s="15">
        <v>73.438367760171047</v>
      </c>
      <c r="CB140" s="15">
        <v>77.167273064402792</v>
      </c>
      <c r="CC140" s="15">
        <v>82.564641499686232</v>
      </c>
      <c r="CD140" s="15">
        <v>91.035403002189724</v>
      </c>
    </row>
    <row r="141" spans="77:82" x14ac:dyDescent="0.15">
      <c r="BY141" s="15">
        <v>136</v>
      </c>
      <c r="BZ141" s="15">
        <v>70.979644809032948</v>
      </c>
      <c r="CA141" s="15">
        <v>73.543441733218245</v>
      </c>
      <c r="CB141" s="15">
        <v>77.261553464925029</v>
      </c>
      <c r="CC141" s="15">
        <v>82.6810853921194</v>
      </c>
      <c r="CD141" s="15">
        <v>91.037739412261431</v>
      </c>
    </row>
    <row r="142" spans="77:82" x14ac:dyDescent="0.15">
      <c r="BY142" s="15">
        <v>137</v>
      </c>
      <c r="BZ142" s="15">
        <v>71.082568038258202</v>
      </c>
      <c r="CA142" s="15">
        <v>73.648515706265442</v>
      </c>
      <c r="CB142" s="15">
        <v>77.355833865447266</v>
      </c>
      <c r="CC142" s="15">
        <v>82.797529284552567</v>
      </c>
      <c r="CD142" s="15">
        <v>91.040075822333151</v>
      </c>
    </row>
    <row r="143" spans="77:82" x14ac:dyDescent="0.15">
      <c r="BY143" s="15">
        <v>138</v>
      </c>
      <c r="BZ143" s="15">
        <v>71.184128141237707</v>
      </c>
      <c r="CA143" s="15">
        <v>73.75358967931264</v>
      </c>
      <c r="CB143" s="15">
        <v>77.450114265969503</v>
      </c>
      <c r="CC143" s="15">
        <v>82.913973176985735</v>
      </c>
      <c r="CD143" s="15">
        <v>91.042412232404857</v>
      </c>
    </row>
    <row r="144" spans="77:82" x14ac:dyDescent="0.15">
      <c r="BY144" s="15">
        <v>139</v>
      </c>
      <c r="BZ144" s="15">
        <v>71.285688244217212</v>
      </c>
      <c r="CA144" s="15">
        <v>73.858663652359837</v>
      </c>
      <c r="CB144" s="15">
        <v>77.544394666491741</v>
      </c>
      <c r="CC144" s="15">
        <v>83.028347400726503</v>
      </c>
      <c r="CD144" s="15">
        <v>91.044748642476577</v>
      </c>
    </row>
    <row r="145" spans="77:82" x14ac:dyDescent="0.15">
      <c r="BY145" s="15">
        <v>140</v>
      </c>
      <c r="BZ145" s="15">
        <v>71.387248347196717</v>
      </c>
      <c r="CA145" s="15">
        <v>73.963737625407035</v>
      </c>
      <c r="CB145" s="15">
        <v>77.638675067013978</v>
      </c>
      <c r="CC145" s="15">
        <v>83.136868101241632</v>
      </c>
      <c r="CD145" s="15">
        <v>91.047085052548283</v>
      </c>
    </row>
    <row r="146" spans="77:82" x14ac:dyDescent="0.15">
      <c r="BY146" s="15">
        <v>141</v>
      </c>
      <c r="BZ146" s="15">
        <v>71.488808450176208</v>
      </c>
      <c r="CA146" s="15">
        <v>74.092358304279472</v>
      </c>
      <c r="CB146" s="15">
        <v>77.7329554675362</v>
      </c>
      <c r="CC146" s="15">
        <v>83.245388801756761</v>
      </c>
      <c r="CD146" s="15">
        <v>91.049421462619989</v>
      </c>
    </row>
    <row r="147" spans="77:82" x14ac:dyDescent="0.15">
      <c r="BY147" s="15">
        <v>142</v>
      </c>
      <c r="BZ147" s="15">
        <v>71.590368553155713</v>
      </c>
      <c r="CA147" s="15">
        <v>74.233387639341359</v>
      </c>
      <c r="CB147" s="15">
        <v>77.827235868058438</v>
      </c>
      <c r="CC147" s="15">
        <v>83.353909502271875</v>
      </c>
      <c r="CD147" s="15">
        <v>91.051757872691709</v>
      </c>
    </row>
    <row r="148" spans="77:82" x14ac:dyDescent="0.15">
      <c r="BY148" s="15">
        <v>143</v>
      </c>
      <c r="BZ148" s="15">
        <v>71.691928656135218</v>
      </c>
      <c r="CA148" s="15">
        <v>74.374416974403246</v>
      </c>
      <c r="CB148" s="15">
        <v>77.921516268580675</v>
      </c>
      <c r="CC148" s="15">
        <v>83.462430202787004</v>
      </c>
      <c r="CD148" s="15">
        <v>91.054094282763415</v>
      </c>
    </row>
    <row r="149" spans="77:82" x14ac:dyDescent="0.15">
      <c r="BY149" s="15">
        <v>144</v>
      </c>
      <c r="BZ149" s="15">
        <v>71.793488759114723</v>
      </c>
      <c r="CA149" s="15">
        <v>74.515446309465133</v>
      </c>
      <c r="CB149" s="15">
        <v>78.018393388372672</v>
      </c>
      <c r="CC149" s="15">
        <v>83.570950903302133</v>
      </c>
      <c r="CD149" s="15">
        <v>91.056430692835136</v>
      </c>
    </row>
    <row r="150" spans="77:82" x14ac:dyDescent="0.15">
      <c r="BY150" s="15">
        <v>145</v>
      </c>
      <c r="BZ150" s="15">
        <v>71.895048862094214</v>
      </c>
      <c r="CA150" s="15">
        <v>74.656475644527021</v>
      </c>
      <c r="CB150" s="15">
        <v>78.128171975962218</v>
      </c>
      <c r="CC150" s="15">
        <v>83.679471603817262</v>
      </c>
      <c r="CD150" s="15">
        <v>91.058767102906842</v>
      </c>
    </row>
    <row r="151" spans="77:82" x14ac:dyDescent="0.15">
      <c r="BY151" s="15">
        <v>146</v>
      </c>
      <c r="BZ151" s="15">
        <v>71.996608965073719</v>
      </c>
      <c r="CA151" s="15">
        <v>74.797504979588908</v>
      </c>
      <c r="CB151" s="15">
        <v>78.237950563551763</v>
      </c>
      <c r="CC151" s="15">
        <v>83.787992304332391</v>
      </c>
      <c r="CD151" s="15">
        <v>91.061103512978562</v>
      </c>
    </row>
    <row r="152" spans="77:82" x14ac:dyDescent="0.15">
      <c r="BY152" s="15">
        <v>147</v>
      </c>
      <c r="BZ152" s="15">
        <v>72.091594979242075</v>
      </c>
      <c r="CA152" s="15">
        <v>74.938534314650781</v>
      </c>
      <c r="CB152" s="15">
        <v>78.347729151141309</v>
      </c>
      <c r="CC152" s="15">
        <v>83.89651300484752</v>
      </c>
      <c r="CD152" s="15">
        <v>91.063439923050268</v>
      </c>
    </row>
    <row r="153" spans="77:82" x14ac:dyDescent="0.15">
      <c r="BY153" s="15">
        <v>148</v>
      </c>
      <c r="BZ153" s="15">
        <v>72.186353905945822</v>
      </c>
      <c r="CA153" s="15">
        <v>75.053019114609526</v>
      </c>
      <c r="CB153" s="15">
        <v>78.45750773873084</v>
      </c>
      <c r="CC153" s="15">
        <v>84.003702464283904</v>
      </c>
      <c r="CD153" s="15">
        <v>91.065776333121988</v>
      </c>
    </row>
    <row r="154" spans="77:82" x14ac:dyDescent="0.15">
      <c r="BY154" s="15">
        <v>149</v>
      </c>
      <c r="BZ154" s="15">
        <v>72.281112832649583</v>
      </c>
      <c r="CA154" s="15">
        <v>75.146997338408383</v>
      </c>
      <c r="CB154" s="15">
        <v>78.567286326320385</v>
      </c>
      <c r="CC154" s="15">
        <v>84.083523190523351</v>
      </c>
      <c r="CD154" s="15">
        <v>91.068112743193694</v>
      </c>
    </row>
    <row r="155" spans="77:82" x14ac:dyDescent="0.15">
      <c r="BY155" s="15">
        <v>150</v>
      </c>
      <c r="BZ155" s="15">
        <v>72.375871759353331</v>
      </c>
      <c r="CA155" s="15">
        <v>75.240975562207254</v>
      </c>
      <c r="CB155" s="15">
        <v>78.677064913909931</v>
      </c>
      <c r="CC155" s="15">
        <v>84.163343916762813</v>
      </c>
      <c r="CD155" s="15">
        <v>91.070449153265415</v>
      </c>
    </row>
    <row r="156" spans="77:82" x14ac:dyDescent="0.15">
      <c r="BY156" s="15">
        <v>151</v>
      </c>
      <c r="BZ156" s="15">
        <v>72.470630686057078</v>
      </c>
      <c r="CA156" s="15">
        <v>75.33495378600611</v>
      </c>
      <c r="CB156" s="15">
        <v>78.786843501499476</v>
      </c>
      <c r="CC156" s="15">
        <v>84.24316464300226</v>
      </c>
      <c r="CD156" s="15">
        <v>91.072785563337121</v>
      </c>
    </row>
    <row r="157" spans="77:82" x14ac:dyDescent="0.15">
      <c r="BY157" s="15">
        <v>152</v>
      </c>
      <c r="BZ157" s="15">
        <v>72.565389612760825</v>
      </c>
      <c r="CA157" s="15">
        <v>75.428932009804967</v>
      </c>
      <c r="CB157" s="15">
        <v>78.896622089089007</v>
      </c>
      <c r="CC157" s="15">
        <v>84.322985369241707</v>
      </c>
      <c r="CD157" s="15">
        <v>91.075121973408841</v>
      </c>
    </row>
    <row r="158" spans="77:82" x14ac:dyDescent="0.15">
      <c r="BY158" s="15">
        <v>153</v>
      </c>
      <c r="BZ158" s="15">
        <v>72.660148539464572</v>
      </c>
      <c r="CA158" s="15">
        <v>75.522910233603824</v>
      </c>
      <c r="CB158" s="15">
        <v>79.005697883154625</v>
      </c>
      <c r="CC158" s="15">
        <v>84.402806095481168</v>
      </c>
      <c r="CD158" s="15">
        <v>91.077458383480547</v>
      </c>
    </row>
    <row r="159" spans="77:82" x14ac:dyDescent="0.15">
      <c r="BY159" s="15">
        <v>154</v>
      </c>
      <c r="BZ159" s="15">
        <v>72.754907466168333</v>
      </c>
      <c r="CA159" s="15">
        <v>75.616888457402681</v>
      </c>
      <c r="CB159" s="15">
        <v>79.103422795125269</v>
      </c>
      <c r="CC159" s="15">
        <v>84.482626821720615</v>
      </c>
      <c r="CD159" s="15">
        <v>91.079794793552267</v>
      </c>
    </row>
    <row r="160" spans="77:82" x14ac:dyDescent="0.15">
      <c r="BY160" s="15">
        <v>155</v>
      </c>
      <c r="BZ160" s="15">
        <v>72.849666392872081</v>
      </c>
      <c r="CA160" s="15">
        <v>75.710866681201551</v>
      </c>
      <c r="CB160" s="15">
        <v>79.201147707095913</v>
      </c>
      <c r="CC160" s="15">
        <v>84.562447547960062</v>
      </c>
      <c r="CD160" s="15">
        <v>91.082131203623973</v>
      </c>
    </row>
    <row r="161" spans="77:82" x14ac:dyDescent="0.15">
      <c r="BY161" s="15">
        <v>156</v>
      </c>
      <c r="BZ161" s="15">
        <v>72.944425319575828</v>
      </c>
      <c r="CA161" s="15">
        <v>75.804844905000408</v>
      </c>
      <c r="CB161" s="15">
        <v>79.298872619066572</v>
      </c>
      <c r="CC161" s="15">
        <v>84.642268274199523</v>
      </c>
      <c r="CD161" s="15">
        <v>91.084467613695693</v>
      </c>
    </row>
    <row r="162" spans="77:82" x14ac:dyDescent="0.15">
      <c r="BY162" s="15">
        <v>157</v>
      </c>
      <c r="BZ162" s="15">
        <v>73.036560194527354</v>
      </c>
      <c r="CA162" s="15">
        <v>75.898823128799265</v>
      </c>
      <c r="CB162" s="15">
        <v>79.396597531037216</v>
      </c>
      <c r="CC162" s="15">
        <v>84.72208900043897</v>
      </c>
      <c r="CD162" s="15">
        <v>91.086804023767399</v>
      </c>
    </row>
    <row r="163" spans="77:82" x14ac:dyDescent="0.15">
      <c r="BY163" s="15">
        <v>158</v>
      </c>
      <c r="BZ163" s="15">
        <v>73.124973399384572</v>
      </c>
      <c r="CA163" s="15">
        <v>75.992801352598121</v>
      </c>
      <c r="CB163" s="15">
        <v>79.494322443007874</v>
      </c>
      <c r="CC163" s="15">
        <v>84.801909726678417</v>
      </c>
      <c r="CD163" s="15">
        <v>91.08914043383912</v>
      </c>
    </row>
    <row r="164" spans="77:82" x14ac:dyDescent="0.15">
      <c r="BY164" s="15">
        <v>159</v>
      </c>
      <c r="BZ164" s="15">
        <v>73.213386604241791</v>
      </c>
      <c r="CA164" s="15">
        <v>76.071842975611986</v>
      </c>
      <c r="CB164" s="15">
        <v>79.592047354978519</v>
      </c>
      <c r="CC164" s="15">
        <v>84.881730452917878</v>
      </c>
      <c r="CD164" s="15">
        <v>91.091476843910826</v>
      </c>
    </row>
    <row r="165" spans="77:82" x14ac:dyDescent="0.15">
      <c r="BY165" s="15">
        <v>160</v>
      </c>
      <c r="BZ165" s="15">
        <v>73.301799809099009</v>
      </c>
      <c r="CA165" s="15">
        <v>76.149645559131798</v>
      </c>
      <c r="CB165" s="15">
        <v>79.689772266949177</v>
      </c>
      <c r="CC165" s="15">
        <v>84.961551179157325</v>
      </c>
      <c r="CD165" s="15">
        <v>91.093813253982546</v>
      </c>
    </row>
    <row r="166" spans="77:82" x14ac:dyDescent="0.15">
      <c r="BY166" s="15">
        <v>161</v>
      </c>
      <c r="BZ166" s="15">
        <v>73.390213013956213</v>
      </c>
      <c r="CA166" s="15">
        <v>76.22744814265161</v>
      </c>
      <c r="CB166" s="15">
        <v>79.787497178919821</v>
      </c>
      <c r="CC166" s="15">
        <v>85.037572424446495</v>
      </c>
      <c r="CD166" s="15">
        <v>91.096149664054252</v>
      </c>
    </row>
    <row r="167" spans="77:82" x14ac:dyDescent="0.15">
      <c r="BY167" s="15">
        <v>162</v>
      </c>
      <c r="BZ167" s="15">
        <v>73.478626218813432</v>
      </c>
      <c r="CA167" s="15">
        <v>76.305250726171408</v>
      </c>
      <c r="CB167" s="15">
        <v>79.885222090890466</v>
      </c>
      <c r="CC167" s="15">
        <v>85.110062636756837</v>
      </c>
      <c r="CD167" s="15">
        <v>91.098486074125958</v>
      </c>
    </row>
    <row r="168" spans="77:82" x14ac:dyDescent="0.15">
      <c r="BY168" s="15">
        <v>163</v>
      </c>
      <c r="BZ168" s="15">
        <v>73.56703942367065</v>
      </c>
      <c r="CA168" s="15">
        <v>76.383053309691221</v>
      </c>
      <c r="CB168" s="15">
        <v>79.982947002861124</v>
      </c>
      <c r="CC168" s="15">
        <v>85.182552849067179</v>
      </c>
      <c r="CD168" s="15">
        <v>91.100822484197678</v>
      </c>
    </row>
    <row r="169" spans="77:82" x14ac:dyDescent="0.15">
      <c r="BY169" s="15">
        <v>164</v>
      </c>
      <c r="BZ169" s="15">
        <v>73.655452628527868</v>
      </c>
      <c r="CA169" s="15">
        <v>76.460855893211033</v>
      </c>
      <c r="CB169" s="15">
        <v>80.067389956069874</v>
      </c>
      <c r="CC169" s="15">
        <v>85.255043061377521</v>
      </c>
      <c r="CD169" s="15">
        <v>91.103158894269384</v>
      </c>
    </row>
    <row r="170" spans="77:82" x14ac:dyDescent="0.15">
      <c r="BY170" s="15">
        <v>165</v>
      </c>
      <c r="BZ170" s="15">
        <v>73.743865833385087</v>
      </c>
      <c r="CA170" s="15">
        <v>76.538658476730831</v>
      </c>
      <c r="CB170" s="15">
        <v>80.149025275355015</v>
      </c>
      <c r="CC170" s="15">
        <v>85.327533273687862</v>
      </c>
      <c r="CD170" s="15">
        <v>91.105495304341105</v>
      </c>
    </row>
    <row r="171" spans="77:82" x14ac:dyDescent="0.15">
      <c r="BY171" s="15">
        <v>166</v>
      </c>
      <c r="BZ171" s="15">
        <v>73.832279038242305</v>
      </c>
      <c r="CA171" s="15">
        <v>76.616461060250643</v>
      </c>
      <c r="CB171" s="15">
        <v>80.230660594640142</v>
      </c>
      <c r="CC171" s="15">
        <v>85.400023485998204</v>
      </c>
      <c r="CD171" s="15">
        <v>91.107831714412811</v>
      </c>
    </row>
    <row r="172" spans="77:82" x14ac:dyDescent="0.15">
      <c r="BY172" s="15">
        <v>167</v>
      </c>
      <c r="BZ172" s="15">
        <v>73.920692243099523</v>
      </c>
      <c r="CA172" s="15">
        <v>76.694263643770455</v>
      </c>
      <c r="CB172" s="15">
        <v>80.312295913925283</v>
      </c>
      <c r="CC172" s="15">
        <v>85.472513698308546</v>
      </c>
      <c r="CD172" s="15">
        <v>91.110168124484531</v>
      </c>
    </row>
    <row r="173" spans="77:82" x14ac:dyDescent="0.15">
      <c r="BY173" s="15">
        <v>168</v>
      </c>
      <c r="BZ173" s="15">
        <v>74.008495683346354</v>
      </c>
      <c r="CA173" s="15">
        <v>76.772066227290253</v>
      </c>
      <c r="CB173" s="15">
        <v>80.393931233210409</v>
      </c>
      <c r="CC173" s="15">
        <v>85.545003910618888</v>
      </c>
      <c r="CD173" s="15">
        <v>91.112504534556237</v>
      </c>
    </row>
    <row r="174" spans="77:82" x14ac:dyDescent="0.15">
      <c r="BY174" s="15">
        <v>169</v>
      </c>
      <c r="BZ174" s="15">
        <v>74.090988120365651</v>
      </c>
      <c r="CA174" s="15">
        <v>76.849868810810065</v>
      </c>
      <c r="CB174" s="15">
        <v>80.47556655249555</v>
      </c>
      <c r="CC174" s="15">
        <v>85.61749412292923</v>
      </c>
      <c r="CD174" s="15">
        <v>91.114840944627957</v>
      </c>
    </row>
    <row r="175" spans="77:82" x14ac:dyDescent="0.15">
      <c r="BY175" s="15">
        <v>170</v>
      </c>
      <c r="BZ175" s="15">
        <v>74.173480557384934</v>
      </c>
      <c r="CA175" s="15">
        <v>76.927671394329877</v>
      </c>
      <c r="CB175" s="15">
        <v>80.557201871780677</v>
      </c>
      <c r="CC175" s="15">
        <v>85.689984335239572</v>
      </c>
      <c r="CD175" s="15">
        <v>91.117177354699663</v>
      </c>
    </row>
    <row r="176" spans="77:82" x14ac:dyDescent="0.15">
      <c r="BY176" s="15">
        <v>171</v>
      </c>
      <c r="BZ176" s="15">
        <v>74.255972994404218</v>
      </c>
      <c r="CA176" s="15">
        <v>77.005210353207772</v>
      </c>
      <c r="CB176" s="15">
        <v>80.638837191065818</v>
      </c>
      <c r="CC176" s="15">
        <v>85.762474547549914</v>
      </c>
      <c r="CD176" s="15">
        <v>91.119513764771384</v>
      </c>
    </row>
    <row r="177" spans="77:82" x14ac:dyDescent="0.15">
      <c r="BY177" s="15">
        <v>172</v>
      </c>
      <c r="BZ177" s="15">
        <v>74.338465431423501</v>
      </c>
      <c r="CA177" s="15">
        <v>77.079265994598359</v>
      </c>
      <c r="CB177" s="15">
        <v>80.720472510350945</v>
      </c>
      <c r="CC177" s="15">
        <v>85.834964759860256</v>
      </c>
      <c r="CD177" s="15">
        <v>91.12185017484309</v>
      </c>
    </row>
    <row r="178" spans="77:82" x14ac:dyDescent="0.15">
      <c r="BY178" s="15">
        <v>173</v>
      </c>
      <c r="BZ178" s="15">
        <v>74.420957868442784</v>
      </c>
      <c r="CA178" s="15">
        <v>77.153321635988931</v>
      </c>
      <c r="CB178" s="15">
        <v>80.802107829636071</v>
      </c>
      <c r="CC178" s="15">
        <v>85.907454972170598</v>
      </c>
      <c r="CD178" s="15">
        <v>91.12418658491481</v>
      </c>
    </row>
    <row r="179" spans="77:82" x14ac:dyDescent="0.15">
      <c r="BY179" s="15">
        <v>174</v>
      </c>
      <c r="BZ179" s="15">
        <v>74.503450305462081</v>
      </c>
      <c r="CA179" s="15">
        <v>77.227377277379517</v>
      </c>
      <c r="CB179" s="15">
        <v>80.883743148921212</v>
      </c>
      <c r="CC179" s="15">
        <v>85.979945184480954</v>
      </c>
      <c r="CD179" s="15">
        <v>91.126522994986516</v>
      </c>
    </row>
    <row r="180" spans="77:82" x14ac:dyDescent="0.15">
      <c r="BY180" s="15">
        <v>175</v>
      </c>
      <c r="BZ180" s="15">
        <v>74.585942742481365</v>
      </c>
      <c r="CA180" s="15">
        <v>77.301432918770089</v>
      </c>
      <c r="CB180" s="15">
        <v>80.965378468206339</v>
      </c>
      <c r="CC180" s="15">
        <v>86.070508589426112</v>
      </c>
      <c r="CD180" s="15">
        <v>91.128859405058236</v>
      </c>
    </row>
    <row r="181" spans="77:82" x14ac:dyDescent="0.15">
      <c r="BY181" s="15">
        <v>176</v>
      </c>
      <c r="BZ181" s="15">
        <v>74.668435179500648</v>
      </c>
      <c r="CA181" s="15">
        <v>77.375488560160676</v>
      </c>
      <c r="CB181" s="15">
        <v>81.044139929567947</v>
      </c>
      <c r="CC181" s="15">
        <v>86.167984396418603</v>
      </c>
      <c r="CD181" s="15">
        <v>91.131195815129942</v>
      </c>
    </row>
    <row r="182" spans="77:82" x14ac:dyDescent="0.15">
      <c r="BY182" s="15">
        <v>177</v>
      </c>
      <c r="BZ182" s="15">
        <v>74.750927616519931</v>
      </c>
      <c r="CA182" s="15">
        <v>77.449544201551262</v>
      </c>
      <c r="CB182" s="15">
        <v>81.120785046580806</v>
      </c>
      <c r="CC182" s="15">
        <v>86.265460203411081</v>
      </c>
      <c r="CD182" s="15">
        <v>91.133532225201662</v>
      </c>
    </row>
    <row r="183" spans="77:82" x14ac:dyDescent="0.15">
      <c r="BY183" s="15">
        <v>178</v>
      </c>
      <c r="BZ183" s="15">
        <v>74.833420053539214</v>
      </c>
      <c r="CA183" s="15">
        <v>77.523599842941834</v>
      </c>
      <c r="CB183" s="15">
        <v>81.197430163593665</v>
      </c>
      <c r="CC183" s="15">
        <v>86.362936010403573</v>
      </c>
      <c r="CD183" s="15">
        <v>91.135868635273368</v>
      </c>
    </row>
    <row r="184" spans="77:82" x14ac:dyDescent="0.15">
      <c r="BY184" s="15">
        <v>179</v>
      </c>
      <c r="BZ184" s="15">
        <v>74.915912490558512</v>
      </c>
      <c r="CA184" s="15">
        <v>77.597655484332421</v>
      </c>
      <c r="CB184" s="15">
        <v>81.274075280606525</v>
      </c>
      <c r="CC184" s="15">
        <v>86.46041181739605</v>
      </c>
      <c r="CD184" s="15">
        <v>91.138205045345089</v>
      </c>
    </row>
    <row r="185" spans="77:82" x14ac:dyDescent="0.15">
      <c r="BY185" s="15">
        <v>180</v>
      </c>
      <c r="BZ185" s="15">
        <v>74.998404927577795</v>
      </c>
      <c r="CA185" s="15">
        <v>77.671711125722993</v>
      </c>
      <c r="CB185" s="15">
        <v>81.350720397619384</v>
      </c>
      <c r="CC185" s="15">
        <v>86.557887624388528</v>
      </c>
      <c r="CD185" s="15">
        <v>91.140541455416795</v>
      </c>
    </row>
    <row r="186" spans="77:82" x14ac:dyDescent="0.15">
      <c r="BY186" s="15">
        <v>181</v>
      </c>
      <c r="BZ186" s="15">
        <v>75.075479910097457</v>
      </c>
      <c r="CA186" s="15">
        <v>77.745766767113579</v>
      </c>
      <c r="CB186" s="15">
        <v>81.427365514632243</v>
      </c>
      <c r="CC186" s="15">
        <v>86.655363431381019</v>
      </c>
      <c r="CD186" s="15">
        <v>91.142877865488515</v>
      </c>
    </row>
    <row r="187" spans="77:82" x14ac:dyDescent="0.15">
      <c r="BY187" s="15">
        <v>182</v>
      </c>
      <c r="BZ187" s="15">
        <v>75.152448075388719</v>
      </c>
      <c r="CA187" s="15">
        <v>77.819822408504152</v>
      </c>
      <c r="CB187" s="15">
        <v>81.504010631645116</v>
      </c>
      <c r="CC187" s="15">
        <v>86.752839238373497</v>
      </c>
      <c r="CD187" s="15">
        <v>91.145214275560221</v>
      </c>
    </row>
    <row r="188" spans="77:82" x14ac:dyDescent="0.15">
      <c r="BY188" s="15">
        <v>183</v>
      </c>
      <c r="BZ188" s="15">
        <v>75.229416240679981</v>
      </c>
      <c r="CA188" s="15">
        <v>77.893878049894738</v>
      </c>
      <c r="CB188" s="15">
        <v>81.580655748657975</v>
      </c>
      <c r="CC188" s="15">
        <v>86.850315045365988</v>
      </c>
      <c r="CD188" s="15">
        <v>91.147550685631927</v>
      </c>
    </row>
    <row r="189" spans="77:82" x14ac:dyDescent="0.15">
      <c r="BY189" s="15">
        <v>184</v>
      </c>
      <c r="BZ189" s="15">
        <v>75.306384405971258</v>
      </c>
      <c r="CA189" s="15">
        <v>77.96793369128531</v>
      </c>
      <c r="CB189" s="15">
        <v>81.657300865670834</v>
      </c>
      <c r="CC189" s="15">
        <v>86.947790852358466</v>
      </c>
      <c r="CD189" s="15">
        <v>91.149887095703647</v>
      </c>
    </row>
    <row r="190" spans="77:82" x14ac:dyDescent="0.15">
      <c r="BY190" s="15">
        <v>185</v>
      </c>
      <c r="BZ190" s="15">
        <v>75.38335257126252</v>
      </c>
      <c r="CA190" s="15">
        <v>78.044059418486015</v>
      </c>
      <c r="CB190" s="15">
        <v>81.733945982683693</v>
      </c>
      <c r="CC190" s="15">
        <v>87.041513342167775</v>
      </c>
      <c r="CD190" s="15">
        <v>91.152223505775353</v>
      </c>
    </row>
    <row r="191" spans="77:82" x14ac:dyDescent="0.15">
      <c r="BY191" s="15">
        <v>186</v>
      </c>
      <c r="BZ191" s="15">
        <v>75.460320736553783</v>
      </c>
      <c r="CA191" s="15">
        <v>78.121766023648405</v>
      </c>
      <c r="CB191" s="15">
        <v>81.810591099696552</v>
      </c>
      <c r="CC191" s="15">
        <v>87.130906873450627</v>
      </c>
      <c r="CD191" s="15">
        <v>91.154559915847074</v>
      </c>
    </row>
    <row r="192" spans="77:82" x14ac:dyDescent="0.15">
      <c r="BY192" s="15">
        <v>187</v>
      </c>
      <c r="BZ192" s="15">
        <v>75.537288901845045</v>
      </c>
      <c r="CA192" s="15">
        <v>78.19947262881081</v>
      </c>
      <c r="CB192" s="15">
        <v>81.887236216709425</v>
      </c>
      <c r="CC192" s="15">
        <v>87.220300404733479</v>
      </c>
      <c r="CD192" s="15">
        <v>91.15689632591878</v>
      </c>
    </row>
    <row r="193" spans="77:82" x14ac:dyDescent="0.15">
      <c r="BY193" s="15">
        <v>188</v>
      </c>
      <c r="BZ193" s="15">
        <v>75.614257067136322</v>
      </c>
      <c r="CA193" s="15">
        <v>78.2771792339732</v>
      </c>
      <c r="CB193" s="15">
        <v>81.963881333722284</v>
      </c>
      <c r="CC193" s="15">
        <v>87.30969393601633</v>
      </c>
      <c r="CD193" s="15">
        <v>91.1592327359905</v>
      </c>
    </row>
    <row r="194" spans="77:82" x14ac:dyDescent="0.15">
      <c r="BY194" s="15">
        <v>189</v>
      </c>
      <c r="BZ194" s="15">
        <v>75.691225232427584</v>
      </c>
      <c r="CA194" s="15">
        <v>78.354885839135591</v>
      </c>
      <c r="CB194" s="15">
        <v>82.04006813606351</v>
      </c>
      <c r="CC194" s="15">
        <v>87.399087467299182</v>
      </c>
      <c r="CD194" s="15">
        <v>91.161569146062206</v>
      </c>
    </row>
    <row r="195" spans="77:82" x14ac:dyDescent="0.15">
      <c r="BY195" s="15">
        <v>190</v>
      </c>
      <c r="BZ195" s="15">
        <v>75.768193397718846</v>
      </c>
      <c r="CA195" s="15">
        <v>78.432592444297981</v>
      </c>
      <c r="CB195" s="15">
        <v>82.11584647148068</v>
      </c>
      <c r="CC195" s="15">
        <v>87.488480998582034</v>
      </c>
      <c r="CD195" s="15">
        <v>91.163905556133926</v>
      </c>
    </row>
    <row r="196" spans="77:82" x14ac:dyDescent="0.15">
      <c r="BY196" s="15">
        <v>191</v>
      </c>
      <c r="BZ196" s="15">
        <v>75.845161563010109</v>
      </c>
      <c r="CA196" s="15">
        <v>78.510299049460372</v>
      </c>
      <c r="CB196" s="15">
        <v>82.191624806897863</v>
      </c>
      <c r="CC196" s="15">
        <v>87.577874529864886</v>
      </c>
      <c r="CD196" s="15">
        <v>91.166241966205632</v>
      </c>
    </row>
    <row r="197" spans="77:82" x14ac:dyDescent="0.15">
      <c r="BY197" s="15">
        <v>192</v>
      </c>
      <c r="BZ197" s="15">
        <v>75.922129728301385</v>
      </c>
      <c r="CA197" s="15">
        <v>78.588005654622762</v>
      </c>
      <c r="CB197" s="15">
        <v>82.267403142315032</v>
      </c>
      <c r="CC197" s="15">
        <v>87.667268061147752</v>
      </c>
      <c r="CD197" s="15">
        <v>91.168578376277353</v>
      </c>
    </row>
    <row r="198" spans="77:82" x14ac:dyDescent="0.15">
      <c r="BY198" s="15">
        <v>193</v>
      </c>
      <c r="BZ198" s="15">
        <v>75.999097893592648</v>
      </c>
      <c r="CA198" s="15">
        <v>78.665712259785153</v>
      </c>
      <c r="CB198" s="15">
        <v>82.343181477732202</v>
      </c>
      <c r="CC198" s="15">
        <v>87.756661592430603</v>
      </c>
      <c r="CD198" s="15">
        <v>91.170914786349059</v>
      </c>
    </row>
    <row r="199" spans="77:82" x14ac:dyDescent="0.15">
      <c r="BY199" s="15">
        <v>194</v>
      </c>
      <c r="BZ199" s="15">
        <v>76.070972142474872</v>
      </c>
      <c r="CA199" s="15">
        <v>78.743418864947543</v>
      </c>
      <c r="CB199" s="15">
        <v>82.418959813149371</v>
      </c>
      <c r="CC199" s="15">
        <v>87.846055123713455</v>
      </c>
      <c r="CD199" s="15">
        <v>91.173251196420779</v>
      </c>
    </row>
    <row r="200" spans="77:82" x14ac:dyDescent="0.15">
      <c r="BY200" s="15">
        <v>195</v>
      </c>
      <c r="BZ200" s="15">
        <v>76.142785979989682</v>
      </c>
      <c r="CA200" s="15">
        <v>78.821125470109948</v>
      </c>
      <c r="CB200" s="15">
        <v>82.49473814856654</v>
      </c>
      <c r="CC200" s="15">
        <v>87.935448654996307</v>
      </c>
      <c r="CD200" s="15">
        <v>91.175587606492485</v>
      </c>
    </row>
    <row r="201" spans="77:82" x14ac:dyDescent="0.15">
      <c r="BY201" s="15">
        <v>196</v>
      </c>
      <c r="BZ201" s="15">
        <v>76.214599817504492</v>
      </c>
      <c r="CA201" s="15">
        <v>78.898832075272338</v>
      </c>
      <c r="CB201" s="15">
        <v>82.570516483983724</v>
      </c>
      <c r="CC201" s="15">
        <v>88.023473620234455</v>
      </c>
      <c r="CD201" s="15">
        <v>91.177924016564205</v>
      </c>
    </row>
    <row r="202" spans="77:82" x14ac:dyDescent="0.15">
      <c r="BY202" s="15">
        <v>197</v>
      </c>
      <c r="BZ202" s="15">
        <v>76.286413655019302</v>
      </c>
      <c r="CA202" s="15">
        <v>78.976538680434729</v>
      </c>
      <c r="CB202" s="15">
        <v>82.646294819400893</v>
      </c>
      <c r="CC202" s="15">
        <v>88.107942425885085</v>
      </c>
      <c r="CD202" s="15">
        <v>91.180260426635911</v>
      </c>
    </row>
    <row r="203" spans="77:82" x14ac:dyDescent="0.15">
      <c r="BY203" s="15">
        <v>198</v>
      </c>
      <c r="BZ203" s="15">
        <v>76.358227492534112</v>
      </c>
      <c r="CA203" s="15">
        <v>79.052376507076758</v>
      </c>
      <c r="CB203" s="15">
        <v>82.722073154818062</v>
      </c>
      <c r="CC203" s="15">
        <v>88.192411231535715</v>
      </c>
      <c r="CD203" s="15">
        <v>91.182596836707631</v>
      </c>
    </row>
    <row r="204" spans="77:82" x14ac:dyDescent="0.15">
      <c r="BY204" s="15">
        <v>199</v>
      </c>
      <c r="BZ204" s="15">
        <v>76.430041330048923</v>
      </c>
      <c r="CA204" s="15">
        <v>79.127406078963006</v>
      </c>
      <c r="CB204" s="15">
        <v>82.797851490235232</v>
      </c>
      <c r="CC204" s="15">
        <v>88.276880037186331</v>
      </c>
      <c r="CD204" s="15">
        <v>91.184933246779337</v>
      </c>
    </row>
    <row r="205" spans="77:82" x14ac:dyDescent="0.15">
      <c r="BY205" s="15">
        <v>200</v>
      </c>
      <c r="BZ205" s="15">
        <v>76.501855167563733</v>
      </c>
      <c r="CA205" s="15">
        <v>79.202435650849239</v>
      </c>
      <c r="CB205" s="15">
        <v>82.873629825652415</v>
      </c>
      <c r="CC205" s="15">
        <v>88.361348842836961</v>
      </c>
      <c r="CD205" s="15">
        <v>91.187269656851058</v>
      </c>
    </row>
    <row r="206" spans="77:82" x14ac:dyDescent="0.15">
      <c r="BY206" s="15">
        <v>201</v>
      </c>
      <c r="BZ206" s="15">
        <v>76.573669005078543</v>
      </c>
      <c r="CA206" s="15">
        <v>79.277465222735486</v>
      </c>
      <c r="CB206" s="15">
        <v>82.949408161069584</v>
      </c>
      <c r="CC206" s="15">
        <v>88.445817648487591</v>
      </c>
      <c r="CD206" s="15">
        <v>91.189606066922764</v>
      </c>
    </row>
    <row r="207" spans="77:82" x14ac:dyDescent="0.15">
      <c r="BY207" s="15">
        <v>202</v>
      </c>
      <c r="BZ207" s="15">
        <v>76.645482842593353</v>
      </c>
      <c r="CA207" s="15">
        <v>79.352494794621734</v>
      </c>
      <c r="CB207" s="15">
        <v>83.024358795670281</v>
      </c>
      <c r="CC207" s="15">
        <v>88.530286454138221</v>
      </c>
      <c r="CD207" s="15">
        <v>91.191942476994484</v>
      </c>
    </row>
    <row r="208" spans="77:82" x14ac:dyDescent="0.15">
      <c r="BY208" s="15">
        <v>203</v>
      </c>
      <c r="BZ208" s="15">
        <v>76.717296680108163</v>
      </c>
      <c r="CA208" s="15">
        <v>79.427524366507967</v>
      </c>
      <c r="CB208" s="15">
        <v>83.097646836729552</v>
      </c>
      <c r="CC208" s="15">
        <v>88.614755259788851</v>
      </c>
      <c r="CD208" s="15">
        <v>91.19427888706619</v>
      </c>
    </row>
    <row r="209" spans="77:82" x14ac:dyDescent="0.15">
      <c r="BY209" s="15">
        <v>204</v>
      </c>
      <c r="BZ209" s="15">
        <v>76.789110517622973</v>
      </c>
      <c r="CA209" s="15">
        <v>79.502553938394215</v>
      </c>
      <c r="CB209" s="15">
        <v>83.170934877788838</v>
      </c>
      <c r="CC209" s="15">
        <v>88.699224065439466</v>
      </c>
      <c r="CD209" s="15">
        <v>91.196615297137896</v>
      </c>
    </row>
    <row r="210" spans="77:82" x14ac:dyDescent="0.15">
      <c r="BY210" s="15">
        <v>205</v>
      </c>
      <c r="BZ210" s="15">
        <v>76.860924355137783</v>
      </c>
      <c r="CA210" s="15">
        <v>79.577583510280448</v>
      </c>
      <c r="CB210" s="15">
        <v>83.244222918848124</v>
      </c>
      <c r="CC210" s="15">
        <v>88.783692871090096</v>
      </c>
      <c r="CD210" s="15">
        <v>91.198951707209616</v>
      </c>
    </row>
    <row r="211" spans="77:82" x14ac:dyDescent="0.15">
      <c r="BY211" s="15">
        <v>206</v>
      </c>
      <c r="BZ211" s="15">
        <v>76.932738192652593</v>
      </c>
      <c r="CA211" s="15">
        <v>79.652613082166695</v>
      </c>
      <c r="CB211" s="15">
        <v>83.317510959907395</v>
      </c>
      <c r="CC211" s="15">
        <v>88.868161676740726</v>
      </c>
      <c r="CD211" s="15">
        <v>91.201288117281322</v>
      </c>
    </row>
    <row r="212" spans="77:82" x14ac:dyDescent="0.15">
      <c r="BY212" s="15">
        <v>207</v>
      </c>
      <c r="BZ212" s="15">
        <v>77.004247194324648</v>
      </c>
      <c r="CA212" s="15">
        <v>79.727642654052943</v>
      </c>
      <c r="CB212" s="15">
        <v>83.39079900096668</v>
      </c>
      <c r="CC212" s="15">
        <v>88.952630482391356</v>
      </c>
      <c r="CD212" s="15">
        <v>91.203624527353043</v>
      </c>
    </row>
    <row r="213" spans="77:82" x14ac:dyDescent="0.15">
      <c r="BY213" s="15">
        <v>208</v>
      </c>
      <c r="BZ213" s="15">
        <v>77.07125187397483</v>
      </c>
      <c r="CA213" s="15">
        <v>79.802672225939176</v>
      </c>
      <c r="CB213" s="15">
        <v>83.464087042025966</v>
      </c>
      <c r="CC213" s="15">
        <v>89.035061086457219</v>
      </c>
      <c r="CD213" s="15">
        <v>91.205960937424749</v>
      </c>
    </row>
    <row r="214" spans="77:82" x14ac:dyDescent="0.15">
      <c r="BY214" s="15">
        <v>209</v>
      </c>
      <c r="BZ214" s="15">
        <v>77.138256553625013</v>
      </c>
      <c r="CA214" s="15">
        <v>79.877701797825424</v>
      </c>
      <c r="CB214" s="15">
        <v>83.537375083085237</v>
      </c>
      <c r="CC214" s="15">
        <v>89.114889251744472</v>
      </c>
      <c r="CD214" s="15">
        <v>91.208297347496469</v>
      </c>
    </row>
    <row r="215" spans="77:82" x14ac:dyDescent="0.15">
      <c r="BY215" s="15">
        <v>210</v>
      </c>
      <c r="BZ215" s="15">
        <v>77.205261233275195</v>
      </c>
      <c r="CA215" s="15">
        <v>79.952731369711671</v>
      </c>
      <c r="CB215" s="15">
        <v>83.610663124144523</v>
      </c>
      <c r="CC215" s="15">
        <v>89.19471741703174</v>
      </c>
      <c r="CD215" s="15">
        <v>91.210633757568175</v>
      </c>
    </row>
    <row r="216" spans="77:82" x14ac:dyDescent="0.15">
      <c r="BY216" s="15">
        <v>211</v>
      </c>
      <c r="BZ216" s="15">
        <v>77.272265912925377</v>
      </c>
      <c r="CA216" s="15">
        <v>80.023990197631434</v>
      </c>
      <c r="CB216" s="15">
        <v>83.683951165203808</v>
      </c>
      <c r="CC216" s="15">
        <v>89.274545582318993</v>
      </c>
      <c r="CD216" s="15">
        <v>91.212970167639895</v>
      </c>
    </row>
    <row r="217" spans="77:82" x14ac:dyDescent="0.15">
      <c r="BY217" s="15">
        <v>212</v>
      </c>
      <c r="BZ217" s="15">
        <v>77.339270592575559</v>
      </c>
      <c r="CA217" s="15">
        <v>80.088828569608253</v>
      </c>
      <c r="CB217" s="15">
        <v>83.757239206263094</v>
      </c>
      <c r="CC217" s="15">
        <v>89.354373747606246</v>
      </c>
      <c r="CD217" s="15">
        <v>91.215306577711601</v>
      </c>
    </row>
    <row r="218" spans="77:82" x14ac:dyDescent="0.15">
      <c r="BY218" s="15">
        <v>213</v>
      </c>
      <c r="BZ218" s="15">
        <v>77.406275272225741</v>
      </c>
      <c r="CA218" s="15">
        <v>80.153666941585087</v>
      </c>
      <c r="CB218" s="15">
        <v>83.830527247322365</v>
      </c>
      <c r="CC218" s="15">
        <v>89.434201912893499</v>
      </c>
      <c r="CD218" s="15">
        <v>91.217642987783321</v>
      </c>
    </row>
    <row r="219" spans="77:82" x14ac:dyDescent="0.15">
      <c r="BY219" s="15">
        <v>214</v>
      </c>
      <c r="BZ219" s="15">
        <v>77.473279951875909</v>
      </c>
      <c r="CA219" s="15">
        <v>80.21850531356192</v>
      </c>
      <c r="CB219" s="15">
        <v>83.903815288381651</v>
      </c>
      <c r="CC219" s="15">
        <v>89.514030078180767</v>
      </c>
      <c r="CD219" s="15">
        <v>91.219979397855028</v>
      </c>
    </row>
    <row r="220" spans="77:82" x14ac:dyDescent="0.15">
      <c r="BY220" s="15">
        <v>215</v>
      </c>
      <c r="BZ220" s="15">
        <v>77.540284631526092</v>
      </c>
      <c r="CA220" s="15">
        <v>80.283343685538753</v>
      </c>
      <c r="CB220" s="15">
        <v>83.977103329440936</v>
      </c>
      <c r="CC220" s="15">
        <v>89.59385824346802</v>
      </c>
      <c r="CD220" s="15">
        <v>91.222315807926748</v>
      </c>
    </row>
    <row r="221" spans="77:82" x14ac:dyDescent="0.15">
      <c r="BY221" s="15">
        <v>216</v>
      </c>
      <c r="BZ221" s="15">
        <v>77.607289311176274</v>
      </c>
      <c r="CA221" s="15">
        <v>80.348182057515587</v>
      </c>
      <c r="CB221" s="15">
        <v>84.042767207887536</v>
      </c>
      <c r="CC221" s="15">
        <v>89.673686408755273</v>
      </c>
      <c r="CD221" s="15">
        <v>91.224652217998454</v>
      </c>
    </row>
    <row r="222" spans="77:82" x14ac:dyDescent="0.15">
      <c r="BY222" s="15">
        <v>217</v>
      </c>
      <c r="BZ222" s="15">
        <v>77.674293990826456</v>
      </c>
      <c r="CA222" s="15">
        <v>80.41302042949242</v>
      </c>
      <c r="CB222" s="15">
        <v>84.104966843589821</v>
      </c>
      <c r="CC222" s="15">
        <v>89.753514574042541</v>
      </c>
      <c r="CD222" s="15">
        <v>91.226988628070174</v>
      </c>
    </row>
    <row r="223" spans="77:82" x14ac:dyDescent="0.15">
      <c r="BY223" s="15">
        <v>218</v>
      </c>
      <c r="BZ223" s="15">
        <v>77.741298670476638</v>
      </c>
      <c r="CA223" s="15">
        <v>80.477858801469253</v>
      </c>
      <c r="CB223" s="15">
        <v>84.167166479292106</v>
      </c>
      <c r="CC223" s="15">
        <v>89.833342739329794</v>
      </c>
      <c r="CD223" s="15">
        <v>91.22932503814188</v>
      </c>
    </row>
    <row r="224" spans="77:82" x14ac:dyDescent="0.15">
      <c r="BY224" s="15">
        <v>219</v>
      </c>
      <c r="BZ224" s="15">
        <v>77.80830335012682</v>
      </c>
      <c r="CA224" s="15">
        <v>80.542697173446086</v>
      </c>
      <c r="CB224" s="15">
        <v>84.229366114994392</v>
      </c>
      <c r="CC224" s="15">
        <v>89.913170904617047</v>
      </c>
      <c r="CD224" s="15">
        <v>91.2316614482136</v>
      </c>
    </row>
    <row r="225" spans="77:82" x14ac:dyDescent="0.15">
      <c r="BY225" s="15">
        <v>220</v>
      </c>
      <c r="BZ225" s="15">
        <v>77.875308029777003</v>
      </c>
      <c r="CA225" s="15">
        <v>80.60753554542292</v>
      </c>
      <c r="CB225" s="15">
        <v>84.291565750696677</v>
      </c>
      <c r="CC225" s="15">
        <v>89.9929990699043</v>
      </c>
      <c r="CD225" s="15">
        <v>91.233997858285306</v>
      </c>
    </row>
    <row r="226" spans="77:82" x14ac:dyDescent="0.15">
      <c r="BY226" s="15">
        <v>221</v>
      </c>
      <c r="BZ226" s="15">
        <v>77.942312709427185</v>
      </c>
      <c r="CA226" s="15">
        <v>80.672373917399753</v>
      </c>
      <c r="CB226" s="15">
        <v>84.353765386398962</v>
      </c>
      <c r="CC226" s="15">
        <v>90.068837486127464</v>
      </c>
      <c r="CD226" s="15">
        <v>91.236334268357027</v>
      </c>
    </row>
    <row r="227" spans="77:82" x14ac:dyDescent="0.15">
      <c r="BY227" s="15">
        <v>222</v>
      </c>
      <c r="BZ227" s="15">
        <v>78.008693431404168</v>
      </c>
      <c r="CA227" s="15">
        <v>80.737212289376586</v>
      </c>
      <c r="CB227" s="15">
        <v>84.415965022101247</v>
      </c>
      <c r="CC227" s="15">
        <v>90.14429236514475</v>
      </c>
      <c r="CD227" s="15">
        <v>91.238670678428733</v>
      </c>
    </row>
    <row r="228" spans="77:82" x14ac:dyDescent="0.15">
      <c r="BY228" s="15">
        <v>223</v>
      </c>
      <c r="BZ228" s="15">
        <v>78.071211008105138</v>
      </c>
      <c r="CA228" s="15">
        <v>80.80205066135342</v>
      </c>
      <c r="CB228" s="15">
        <v>84.478164657803532</v>
      </c>
      <c r="CC228" s="15">
        <v>90.219747244162036</v>
      </c>
      <c r="CD228" s="15">
        <v>91.241007088500453</v>
      </c>
    </row>
    <row r="229" spans="77:82" x14ac:dyDescent="0.15">
      <c r="BY229" s="15">
        <v>224</v>
      </c>
      <c r="BZ229" s="15">
        <v>78.133728584806107</v>
      </c>
      <c r="CA229" s="15">
        <v>80.866889033330253</v>
      </c>
      <c r="CB229" s="15">
        <v>84.540364293505831</v>
      </c>
      <c r="CC229" s="15">
        <v>90.295202123179308</v>
      </c>
      <c r="CD229" s="15">
        <v>91.243343498572159</v>
      </c>
    </row>
    <row r="230" spans="77:82" x14ac:dyDescent="0.15">
      <c r="BY230" s="15">
        <v>225</v>
      </c>
      <c r="BZ230" s="15">
        <v>78.196246161507091</v>
      </c>
      <c r="CA230" s="15">
        <v>80.931727405307072</v>
      </c>
      <c r="CB230" s="15">
        <v>84.602563929208117</v>
      </c>
      <c r="CC230" s="15">
        <v>90.370657002196594</v>
      </c>
      <c r="CD230" s="15">
        <v>91.245679908643879</v>
      </c>
    </row>
    <row r="231" spans="77:82" x14ac:dyDescent="0.15">
      <c r="BY231" s="15">
        <v>226</v>
      </c>
      <c r="BZ231" s="15">
        <v>78.25876373820806</v>
      </c>
      <c r="CA231" s="15">
        <v>80.996565777283905</v>
      </c>
      <c r="CB231" s="15">
        <v>84.664763564910402</v>
      </c>
      <c r="CC231" s="15">
        <v>90.446111881213881</v>
      </c>
      <c r="CD231" s="15">
        <v>91.248016318715585</v>
      </c>
    </row>
    <row r="232" spans="77:82" x14ac:dyDescent="0.15">
      <c r="BY232" s="15">
        <v>227</v>
      </c>
      <c r="BZ232" s="15">
        <v>78.321281314909029</v>
      </c>
      <c r="CA232" s="15">
        <v>81.056728170941597</v>
      </c>
      <c r="CB232" s="15">
        <v>84.726963200612687</v>
      </c>
      <c r="CC232" s="15">
        <v>90.521566760231167</v>
      </c>
      <c r="CD232" s="15">
        <v>91.250352728787291</v>
      </c>
    </row>
    <row r="233" spans="77:82" x14ac:dyDescent="0.15">
      <c r="BY233" s="15">
        <v>228</v>
      </c>
      <c r="BZ233" s="15">
        <v>78.383798891610013</v>
      </c>
      <c r="CA233" s="15">
        <v>81.116629045611461</v>
      </c>
      <c r="CB233" s="15">
        <v>84.789162836314972</v>
      </c>
      <c r="CC233" s="15">
        <v>90.597021639248439</v>
      </c>
      <c r="CD233" s="15">
        <v>91.252689138859012</v>
      </c>
    </row>
    <row r="234" spans="77:82" x14ac:dyDescent="0.15">
      <c r="BY234" s="15">
        <v>229</v>
      </c>
      <c r="BZ234" s="15">
        <v>78.446316468310982</v>
      </c>
      <c r="CA234" s="15">
        <v>81.176529920281311</v>
      </c>
      <c r="CB234" s="15">
        <v>84.851362472017257</v>
      </c>
      <c r="CC234" s="15">
        <v>90.672476518265725</v>
      </c>
      <c r="CD234" s="15">
        <v>91.255025548930718</v>
      </c>
    </row>
    <row r="235" spans="77:82" x14ac:dyDescent="0.15">
      <c r="BY235" s="15">
        <v>230</v>
      </c>
      <c r="BZ235" s="15">
        <v>78.508834045011952</v>
      </c>
      <c r="CA235" s="15">
        <v>81.236430794951161</v>
      </c>
      <c r="CB235" s="15">
        <v>84.913562107719542</v>
      </c>
      <c r="CC235" s="15">
        <v>90.747931397283011</v>
      </c>
      <c r="CD235" s="15">
        <v>91.257361959002438</v>
      </c>
    </row>
    <row r="236" spans="77:82" x14ac:dyDescent="0.15">
      <c r="BY236" s="15">
        <v>231</v>
      </c>
      <c r="BZ236" s="15">
        <v>78.571351621712921</v>
      </c>
      <c r="CA236" s="15">
        <v>81.296331669621026</v>
      </c>
      <c r="CB236" s="15">
        <v>84.975761743421828</v>
      </c>
      <c r="CC236" s="15">
        <v>90.823386276300297</v>
      </c>
      <c r="CD236" s="15">
        <v>91.259698369074144</v>
      </c>
    </row>
    <row r="237" spans="77:82" x14ac:dyDescent="0.15">
      <c r="BY237" s="15">
        <v>232</v>
      </c>
      <c r="BZ237" s="15">
        <v>78.633869198413905</v>
      </c>
      <c r="CA237" s="15">
        <v>81.356232544290876</v>
      </c>
      <c r="CB237" s="15">
        <v>85.000700980224224</v>
      </c>
      <c r="CC237" s="15">
        <v>90.898841155317569</v>
      </c>
      <c r="CD237" s="15">
        <v>91.262034779145864</v>
      </c>
    </row>
    <row r="238" spans="77:82" x14ac:dyDescent="0.15">
      <c r="BY238" s="15">
        <v>233</v>
      </c>
      <c r="BZ238" s="15">
        <v>78.696386775114874</v>
      </c>
      <c r="CA238" s="15">
        <v>81.416133418960726</v>
      </c>
      <c r="CB238" s="15">
        <v>85.001849534770656</v>
      </c>
      <c r="CC238" s="15">
        <v>90.974296034334856</v>
      </c>
      <c r="CD238" s="15">
        <v>91.26437118921757</v>
      </c>
    </row>
    <row r="239" spans="77:82" x14ac:dyDescent="0.15">
      <c r="BY239" s="15">
        <v>234</v>
      </c>
      <c r="BZ239" s="15">
        <v>78.758904351815843</v>
      </c>
      <c r="CA239" s="15">
        <v>81.47603429363059</v>
      </c>
      <c r="CB239" s="15">
        <v>85.002998089317074</v>
      </c>
      <c r="CC239" s="15">
        <v>91.00188523865414</v>
      </c>
      <c r="CD239" s="15">
        <v>91.26670759928929</v>
      </c>
    </row>
    <row r="240" spans="77:82" x14ac:dyDescent="0.15">
      <c r="BY240" s="15">
        <v>235</v>
      </c>
      <c r="BZ240" s="15">
        <v>78.821421928516827</v>
      </c>
      <c r="CA240" s="15">
        <v>81.535935168300441</v>
      </c>
      <c r="CB240" s="15">
        <v>85.004146643863507</v>
      </c>
      <c r="CC240" s="15">
        <v>91.004744491781025</v>
      </c>
      <c r="CD240" s="15">
        <v>91.269044009360996</v>
      </c>
    </row>
    <row r="241" spans="77:82" x14ac:dyDescent="0.15">
      <c r="BY241" s="15">
        <v>236</v>
      </c>
      <c r="BZ241" s="15">
        <v>78.883939505217796</v>
      </c>
      <c r="CA241" s="15">
        <v>81.595836042970291</v>
      </c>
      <c r="CB241" s="15">
        <v>85.005295198409925</v>
      </c>
      <c r="CC241" s="15">
        <v>91.007603744907897</v>
      </c>
      <c r="CD241" s="15">
        <v>91.271380419432717</v>
      </c>
    </row>
    <row r="242" spans="77:82" x14ac:dyDescent="0.15">
      <c r="BY242" s="15">
        <v>237</v>
      </c>
      <c r="BZ242" s="15">
        <v>78.946457081918766</v>
      </c>
      <c r="CA242" s="15">
        <v>81.655736917640155</v>
      </c>
      <c r="CB242" s="15">
        <v>85.006443752956358</v>
      </c>
      <c r="CC242" s="15">
        <v>91.010462998034768</v>
      </c>
      <c r="CD242" s="15">
        <v>91.273716829504423</v>
      </c>
    </row>
    <row r="243" spans="77:82" x14ac:dyDescent="0.15">
      <c r="BY243" s="15">
        <v>238</v>
      </c>
      <c r="BZ243" s="15">
        <v>79.008373652580005</v>
      </c>
      <c r="CA243" s="15">
        <v>81.715637792310005</v>
      </c>
      <c r="CB243" s="15">
        <v>85.007592307502776</v>
      </c>
      <c r="CC243" s="15">
        <v>91.013322251161654</v>
      </c>
      <c r="CD243" s="15">
        <v>91.276053239576143</v>
      </c>
    </row>
    <row r="244" spans="77:82" x14ac:dyDescent="0.15">
      <c r="BY244" s="15">
        <v>239</v>
      </c>
      <c r="BZ244" s="15">
        <v>79.066704614192943</v>
      </c>
      <c r="CA244" s="15">
        <v>81.775538666979855</v>
      </c>
      <c r="CB244" s="15">
        <v>85.008740862049208</v>
      </c>
      <c r="CC244" s="15">
        <v>91.016181504288525</v>
      </c>
      <c r="CD244" s="15">
        <v>91.278389649647849</v>
      </c>
    </row>
    <row r="245" spans="77:82" x14ac:dyDescent="0.15">
      <c r="BY245" s="15">
        <v>240</v>
      </c>
      <c r="BZ245" s="15">
        <v>79.125035575805882</v>
      </c>
      <c r="CA245" s="15">
        <v>81.83543954164972</v>
      </c>
      <c r="CB245" s="15">
        <v>85.009889416595627</v>
      </c>
      <c r="CC245" s="15">
        <v>91.019040757415411</v>
      </c>
      <c r="CD245" s="15">
        <v>91.280726059719569</v>
      </c>
    </row>
    <row r="246" spans="77:82" x14ac:dyDescent="0.15">
      <c r="BY246" s="15">
        <v>241</v>
      </c>
      <c r="BZ246" s="15">
        <v>79.18336653741882</v>
      </c>
      <c r="CA246" s="15">
        <v>81.89534041631957</v>
      </c>
      <c r="CB246" s="15">
        <v>85.011037971142059</v>
      </c>
      <c r="CC246" s="15">
        <v>91.021900010542282</v>
      </c>
      <c r="CD246" s="15">
        <v>91.283062469791275</v>
      </c>
    </row>
    <row r="247" spans="77:82" x14ac:dyDescent="0.15">
      <c r="BY247" s="15">
        <v>242</v>
      </c>
      <c r="BZ247" s="15">
        <v>79.241697499031773</v>
      </c>
      <c r="CA247" s="15">
        <v>81.95524129098942</v>
      </c>
      <c r="CB247" s="15">
        <v>85.012186525688477</v>
      </c>
      <c r="CC247" s="15">
        <v>91.024759263669154</v>
      </c>
      <c r="CD247" s="15">
        <v>91.285398879862996</v>
      </c>
    </row>
    <row r="248" spans="77:82" x14ac:dyDescent="0.15">
      <c r="BY248" s="15">
        <v>243</v>
      </c>
      <c r="BZ248" s="15">
        <v>79.300028460644711</v>
      </c>
      <c r="CA248" s="15">
        <v>82.014433695424543</v>
      </c>
      <c r="CB248" s="15">
        <v>85.01333508023491</v>
      </c>
      <c r="CC248" s="15">
        <v>91.027618516796039</v>
      </c>
      <c r="CD248" s="15">
        <v>91.287735289934702</v>
      </c>
    </row>
    <row r="249" spans="77:82" x14ac:dyDescent="0.15">
      <c r="BY249" s="15">
        <v>244</v>
      </c>
      <c r="BZ249" s="15">
        <v>79.358359422257649</v>
      </c>
      <c r="CA249" s="15">
        <v>82.071531933556571</v>
      </c>
      <c r="CB249" s="15">
        <v>85.014483634781328</v>
      </c>
      <c r="CC249" s="15">
        <v>91.030477769922911</v>
      </c>
      <c r="CD249" s="15">
        <v>91.290071700006422</v>
      </c>
    </row>
    <row r="250" spans="77:82" x14ac:dyDescent="0.15">
      <c r="BY250" s="15">
        <v>245</v>
      </c>
      <c r="BZ250" s="15">
        <v>79.416690383870588</v>
      </c>
      <c r="CA250" s="15">
        <v>82.128630171688613</v>
      </c>
      <c r="CB250" s="15">
        <v>85.015632189327761</v>
      </c>
      <c r="CC250" s="15">
        <v>91.033337023049796</v>
      </c>
      <c r="CD250" s="15">
        <v>91.292408110078128</v>
      </c>
    </row>
    <row r="251" spans="77:82" x14ac:dyDescent="0.15">
      <c r="BY251" s="15">
        <v>246</v>
      </c>
      <c r="BZ251" s="15">
        <v>79.475021345483526</v>
      </c>
      <c r="CA251" s="15">
        <v>82.185728409820641</v>
      </c>
      <c r="CB251" s="15">
        <v>85.016780743874179</v>
      </c>
      <c r="CC251" s="15">
        <v>91.036196276176668</v>
      </c>
      <c r="CD251" s="15">
        <v>91.294744520149848</v>
      </c>
    </row>
    <row r="252" spans="77:82" x14ac:dyDescent="0.15">
      <c r="BY252" s="15">
        <v>247</v>
      </c>
      <c r="BZ252" s="15">
        <v>79.533352307096465</v>
      </c>
      <c r="CA252" s="15">
        <v>82.242826647952683</v>
      </c>
      <c r="CB252" s="15">
        <v>85.017929298420611</v>
      </c>
      <c r="CC252" s="15">
        <v>91.039055529303539</v>
      </c>
      <c r="CD252" s="15">
        <v>91.297080930221554</v>
      </c>
    </row>
    <row r="253" spans="77:82" x14ac:dyDescent="0.15">
      <c r="BY253" s="15">
        <v>248</v>
      </c>
      <c r="BZ253" s="15">
        <v>79.591683268709417</v>
      </c>
      <c r="CA253" s="15">
        <v>82.29992488608471</v>
      </c>
      <c r="CB253" s="15">
        <v>85.01907785296703</v>
      </c>
      <c r="CC253" s="15">
        <v>91.041914782430425</v>
      </c>
      <c r="CD253" s="15">
        <v>91.29941734029326</v>
      </c>
    </row>
    <row r="254" spans="77:82" x14ac:dyDescent="0.15">
      <c r="BY254" s="15">
        <v>249</v>
      </c>
      <c r="BZ254" s="15">
        <v>79.650014230322356</v>
      </c>
      <c r="CA254" s="15">
        <v>82.357023124216752</v>
      </c>
      <c r="CB254" s="15">
        <v>85.020226407513462</v>
      </c>
      <c r="CC254" s="15">
        <v>91.044774035557296</v>
      </c>
      <c r="CD254" s="15">
        <v>91.301753750364981</v>
      </c>
    </row>
    <row r="255" spans="77:82" x14ac:dyDescent="0.15">
      <c r="BY255" s="15">
        <v>250</v>
      </c>
      <c r="BZ255" s="15">
        <v>79.708345191935294</v>
      </c>
      <c r="CA255" s="15">
        <v>82.41412136234878</v>
      </c>
      <c r="CB255" s="15">
        <v>85.02137496205988</v>
      </c>
      <c r="CC255" s="15">
        <v>91.047633288684182</v>
      </c>
      <c r="CD255" s="15">
        <v>91.304090160436687</v>
      </c>
    </row>
    <row r="256" spans="77:82" x14ac:dyDescent="0.15">
      <c r="BY256" s="15">
        <v>251</v>
      </c>
      <c r="BZ256" s="15">
        <v>79.766676153548232</v>
      </c>
      <c r="CA256" s="15">
        <v>82.471219600480808</v>
      </c>
      <c r="CB256" s="15">
        <v>85.022523516606313</v>
      </c>
      <c r="CC256" s="15">
        <v>91.050492541811053</v>
      </c>
      <c r="CD256" s="15">
        <v>91.306426570508407</v>
      </c>
    </row>
    <row r="257" spans="77:82" x14ac:dyDescent="0.15">
      <c r="BY257" s="15">
        <v>252</v>
      </c>
      <c r="BZ257" s="15">
        <v>79.825007115161171</v>
      </c>
      <c r="CA257" s="15">
        <v>82.52831783861285</v>
      </c>
      <c r="CB257" s="15">
        <v>85.023672071152731</v>
      </c>
      <c r="CC257" s="15">
        <v>91.053351794937925</v>
      </c>
      <c r="CD257" s="15">
        <v>91.308762980580113</v>
      </c>
    </row>
    <row r="258" spans="77:82" x14ac:dyDescent="0.15">
      <c r="BY258" s="15">
        <v>253</v>
      </c>
      <c r="BZ258" s="15">
        <v>79.883338076774123</v>
      </c>
      <c r="CA258" s="15">
        <v>82.585416076744878</v>
      </c>
      <c r="CB258" s="15">
        <v>85.024820625699164</v>
      </c>
      <c r="CC258" s="15">
        <v>91.05621104806481</v>
      </c>
      <c r="CD258" s="15">
        <v>91.311099390651833</v>
      </c>
    </row>
    <row r="259" spans="77:82" x14ac:dyDescent="0.15">
      <c r="BY259" s="15">
        <v>254</v>
      </c>
      <c r="BZ259" s="15">
        <v>79.941669038387062</v>
      </c>
      <c r="CA259" s="15">
        <v>82.642514314876919</v>
      </c>
      <c r="CB259" s="15">
        <v>85.025969180245582</v>
      </c>
      <c r="CC259" s="15">
        <v>91.059070301191682</v>
      </c>
      <c r="CD259" s="15">
        <v>91.313435800723539</v>
      </c>
    </row>
    <row r="260" spans="77:82" x14ac:dyDescent="0.15">
      <c r="BY260" s="15">
        <v>255</v>
      </c>
      <c r="BZ260" s="15">
        <v>80</v>
      </c>
      <c r="CA260" s="15">
        <v>82.699612553008947</v>
      </c>
      <c r="CB260" s="15">
        <v>85.027117734792014</v>
      </c>
      <c r="CC260" s="15">
        <v>91.061929554318567</v>
      </c>
      <c r="CD260" s="15">
        <v>91.315772210795259</v>
      </c>
    </row>
    <row r="261" spans="77:82" x14ac:dyDescent="0.15">
      <c r="BY261" s="15">
        <v>256</v>
      </c>
      <c r="BZ261" s="15">
        <v>80.054424711612938</v>
      </c>
      <c r="CA261" s="15">
        <v>82.756710791140989</v>
      </c>
      <c r="CB261" s="15">
        <v>85.028266289338433</v>
      </c>
      <c r="CC261" s="15">
        <v>91.064788807445439</v>
      </c>
      <c r="CD261" s="15">
        <v>91.318108620866965</v>
      </c>
    </row>
    <row r="262" spans="77:82" x14ac:dyDescent="0.15">
      <c r="BY262" s="15">
        <v>257</v>
      </c>
      <c r="BZ262" s="15">
        <v>80.108849423225877</v>
      </c>
      <c r="CA262" s="15">
        <v>82.813809029273017</v>
      </c>
      <c r="CB262" s="15">
        <v>85.029414843884865</v>
      </c>
      <c r="CC262" s="15">
        <v>91.06764806057231</v>
      </c>
      <c r="CD262" s="15">
        <v>91.320445030938686</v>
      </c>
    </row>
    <row r="263" spans="77:82" x14ac:dyDescent="0.15">
      <c r="BY263" s="15">
        <v>258</v>
      </c>
      <c r="BZ263" s="15">
        <v>80.163274134838829</v>
      </c>
      <c r="CA263" s="15">
        <v>82.870907267405059</v>
      </c>
      <c r="CB263" s="15">
        <v>85.030563398431283</v>
      </c>
      <c r="CC263" s="15">
        <v>91.070507313699196</v>
      </c>
      <c r="CD263" s="15">
        <v>91.322781441010392</v>
      </c>
    </row>
    <row r="264" spans="77:82" x14ac:dyDescent="0.15">
      <c r="BY264" s="15">
        <v>259</v>
      </c>
      <c r="BZ264" s="15">
        <v>80.217698846451768</v>
      </c>
      <c r="CA264" s="15">
        <v>82.928005505537087</v>
      </c>
      <c r="CB264" s="15">
        <v>85.031711952977716</v>
      </c>
      <c r="CC264" s="15">
        <v>91.073366566826067</v>
      </c>
      <c r="CD264" s="15">
        <v>91.325117851082112</v>
      </c>
    </row>
    <row r="265" spans="77:82" x14ac:dyDescent="0.15">
      <c r="BY265" s="15">
        <v>260</v>
      </c>
      <c r="BZ265" s="15">
        <v>80.272123558064706</v>
      </c>
      <c r="CA265" s="15">
        <v>82.985103743669114</v>
      </c>
      <c r="CB265" s="15">
        <v>85.032860507524134</v>
      </c>
      <c r="CC265" s="15">
        <v>91.076225819952953</v>
      </c>
      <c r="CD265" s="15">
        <v>91.327454261153818</v>
      </c>
    </row>
    <row r="266" spans="77:82" x14ac:dyDescent="0.15">
      <c r="BY266" s="15">
        <v>261</v>
      </c>
      <c r="BZ266" s="15">
        <v>80.326548269677644</v>
      </c>
      <c r="CA266" s="15">
        <v>83.041219829867714</v>
      </c>
      <c r="CB266" s="15">
        <v>85.034009062070567</v>
      </c>
      <c r="CC266" s="15">
        <v>91.079085073079824</v>
      </c>
      <c r="CD266" s="15">
        <v>91.329790671225538</v>
      </c>
    </row>
    <row r="267" spans="77:82" x14ac:dyDescent="0.15">
      <c r="BY267" s="15">
        <v>262</v>
      </c>
      <c r="BZ267" s="15">
        <v>80.380972981290597</v>
      </c>
      <c r="CA267" s="15">
        <v>83.096989240712887</v>
      </c>
      <c r="CB267" s="15">
        <v>85.035157616616985</v>
      </c>
      <c r="CC267" s="15">
        <v>91.081944326206695</v>
      </c>
      <c r="CD267" s="15">
        <v>91.332127081297244</v>
      </c>
    </row>
    <row r="268" spans="77:82" x14ac:dyDescent="0.15">
      <c r="BY268" s="15">
        <v>263</v>
      </c>
      <c r="BZ268" s="15">
        <v>80.435397692903535</v>
      </c>
      <c r="CA268" s="15">
        <v>83.152758651558045</v>
      </c>
      <c r="CB268" s="15">
        <v>85.036306171163417</v>
      </c>
      <c r="CC268" s="15">
        <v>91.084803579333581</v>
      </c>
      <c r="CD268" s="15">
        <v>91.334463491368965</v>
      </c>
    </row>
    <row r="269" spans="77:82" x14ac:dyDescent="0.15">
      <c r="BY269" s="15">
        <v>264</v>
      </c>
      <c r="BZ269" s="15">
        <v>80.489822404516474</v>
      </c>
      <c r="CA269" s="15">
        <v>83.208528062403218</v>
      </c>
      <c r="CB269" s="15">
        <v>85.037454725709836</v>
      </c>
      <c r="CC269" s="15">
        <v>91.087662832460452</v>
      </c>
      <c r="CD269" s="15">
        <v>91.336799901440671</v>
      </c>
    </row>
    <row r="270" spans="77:82" x14ac:dyDescent="0.15">
      <c r="BY270" s="15">
        <v>265</v>
      </c>
      <c r="BZ270" s="15">
        <v>80.544247116129412</v>
      </c>
      <c r="CA270" s="15">
        <v>83.264297473248376</v>
      </c>
      <c r="CB270" s="15">
        <v>85.038603280256268</v>
      </c>
      <c r="CC270" s="15">
        <v>91.090522085587338</v>
      </c>
      <c r="CD270" s="15">
        <v>91.339136311512391</v>
      </c>
    </row>
    <row r="271" spans="77:82" x14ac:dyDescent="0.15">
      <c r="BY271" s="15">
        <v>266</v>
      </c>
      <c r="BZ271" s="15">
        <v>80.598671827742351</v>
      </c>
      <c r="CA271" s="15">
        <v>83.320066884093549</v>
      </c>
      <c r="CB271" s="15">
        <v>85.039751834802686</v>
      </c>
      <c r="CC271" s="15">
        <v>91.09338133871421</v>
      </c>
      <c r="CD271" s="15">
        <v>91.341472721584097</v>
      </c>
    </row>
    <row r="272" spans="77:82" x14ac:dyDescent="0.15">
      <c r="BY272" s="15">
        <v>267</v>
      </c>
      <c r="BZ272" s="15">
        <v>80.653096539355303</v>
      </c>
      <c r="CA272" s="15">
        <v>83.375836294938708</v>
      </c>
      <c r="CB272" s="15">
        <v>85.040900389349119</v>
      </c>
      <c r="CC272" s="15">
        <v>91.096240591841081</v>
      </c>
      <c r="CD272" s="15">
        <v>91.343809131655817</v>
      </c>
    </row>
    <row r="273" spans="77:82" x14ac:dyDescent="0.15">
      <c r="BY273" s="15">
        <v>268</v>
      </c>
      <c r="BZ273" s="15">
        <v>80.707521250968242</v>
      </c>
      <c r="CA273" s="15">
        <v>83.43160570578388</v>
      </c>
      <c r="CB273" s="15">
        <v>85.042048943895537</v>
      </c>
      <c r="CC273" s="15">
        <v>91.099099844967967</v>
      </c>
      <c r="CD273" s="15">
        <v>91.346145541727523</v>
      </c>
    </row>
    <row r="274" spans="77:82" x14ac:dyDescent="0.15">
      <c r="BY274" s="15">
        <v>269</v>
      </c>
      <c r="BZ274" s="15">
        <v>80.76194596258118</v>
      </c>
      <c r="CA274" s="15">
        <v>83.487375116629039</v>
      </c>
      <c r="CB274" s="15">
        <v>85.04319749844197</v>
      </c>
      <c r="CC274" s="15">
        <v>91.101959098094838</v>
      </c>
      <c r="CD274" s="15">
        <v>91.348481951799229</v>
      </c>
    </row>
    <row r="275" spans="77:82" x14ac:dyDescent="0.15">
      <c r="BY275" s="15">
        <v>270</v>
      </c>
      <c r="BZ275" s="15">
        <v>80.816370674194118</v>
      </c>
      <c r="CA275" s="15">
        <v>83.543144527474212</v>
      </c>
      <c r="CB275" s="15">
        <v>85.044346052988388</v>
      </c>
      <c r="CC275" s="15">
        <v>91.104818351221724</v>
      </c>
      <c r="CD275" s="15">
        <v>91.35081836187095</v>
      </c>
    </row>
    <row r="276" spans="77:82" x14ac:dyDescent="0.15">
      <c r="BY276" s="15">
        <v>271</v>
      </c>
      <c r="BZ276" s="15">
        <v>80.870795385807057</v>
      </c>
      <c r="CA276" s="15">
        <v>83.598913938319384</v>
      </c>
      <c r="CB276" s="15">
        <v>85.04549460753482</v>
      </c>
      <c r="CC276" s="15">
        <v>91.107677604348595</v>
      </c>
      <c r="CD276" s="15">
        <v>91.353154771942656</v>
      </c>
    </row>
    <row r="277" spans="77:82" x14ac:dyDescent="0.15">
      <c r="BY277" s="15">
        <v>272</v>
      </c>
      <c r="BZ277" s="15">
        <v>80.925220097420009</v>
      </c>
      <c r="CA277" s="15">
        <v>83.654683349164543</v>
      </c>
      <c r="CB277" s="15">
        <v>85.046643162081239</v>
      </c>
      <c r="CC277" s="15">
        <v>91.110536857475466</v>
      </c>
      <c r="CD277" s="15">
        <v>91.355491182014376</v>
      </c>
    </row>
    <row r="278" spans="77:82" x14ac:dyDescent="0.15">
      <c r="BY278" s="15">
        <v>273</v>
      </c>
      <c r="BZ278" s="15">
        <v>80.979644809032948</v>
      </c>
      <c r="CA278" s="15">
        <v>83.710452760009716</v>
      </c>
      <c r="CB278" s="15">
        <v>85.047791716627671</v>
      </c>
      <c r="CC278" s="15">
        <v>91.113396110602352</v>
      </c>
      <c r="CD278" s="15">
        <v>91.357827592086082</v>
      </c>
    </row>
    <row r="279" spans="77:82" x14ac:dyDescent="0.15">
      <c r="BY279" s="15">
        <v>274</v>
      </c>
      <c r="BZ279" s="15">
        <v>81.031787986768464</v>
      </c>
      <c r="CA279" s="15">
        <v>83.766222170854874</v>
      </c>
      <c r="CB279" s="15">
        <v>85.048940271174089</v>
      </c>
      <c r="CC279" s="15">
        <v>91.116255363729223</v>
      </c>
      <c r="CD279" s="15">
        <v>91.360164002157802</v>
      </c>
    </row>
    <row r="280" spans="77:82" x14ac:dyDescent="0.15">
      <c r="BY280" s="15">
        <v>275</v>
      </c>
      <c r="BZ280" s="15">
        <v>81.082568038258216</v>
      </c>
      <c r="CA280" s="15">
        <v>83.821991581700047</v>
      </c>
      <c r="CB280" s="15">
        <v>85.050088825720522</v>
      </c>
      <c r="CC280" s="15">
        <v>91.119114616856109</v>
      </c>
      <c r="CD280" s="15">
        <v>91.362500412229508</v>
      </c>
    </row>
    <row r="281" spans="77:82" x14ac:dyDescent="0.15">
      <c r="BY281" s="15">
        <v>276</v>
      </c>
      <c r="BZ281" s="15">
        <v>81.133348089747955</v>
      </c>
      <c r="CA281" s="15">
        <v>83.877760992545205</v>
      </c>
      <c r="CB281" s="15">
        <v>85.05123738026694</v>
      </c>
      <c r="CC281" s="15">
        <v>91.12197386998298</v>
      </c>
      <c r="CD281" s="15">
        <v>91.364836822301228</v>
      </c>
    </row>
    <row r="282" spans="77:82" x14ac:dyDescent="0.15">
      <c r="BY282" s="15">
        <v>277</v>
      </c>
      <c r="BZ282" s="15">
        <v>81.184128141237707</v>
      </c>
      <c r="CA282" s="15">
        <v>83.933530403390378</v>
      </c>
      <c r="CB282" s="15">
        <v>85.052385934813373</v>
      </c>
      <c r="CC282" s="15">
        <v>91.124833123109852</v>
      </c>
      <c r="CD282" s="15">
        <v>91.367173232372934</v>
      </c>
    </row>
    <row r="283" spans="77:82" x14ac:dyDescent="0.15">
      <c r="BY283" s="15">
        <v>278</v>
      </c>
      <c r="BZ283" s="15">
        <v>81.23490819272746</v>
      </c>
      <c r="CA283" s="15">
        <v>83.989299814235537</v>
      </c>
      <c r="CB283" s="15">
        <v>85.053534489359791</v>
      </c>
      <c r="CC283" s="15">
        <v>91.127692376236737</v>
      </c>
      <c r="CD283" s="15">
        <v>91.369509642444655</v>
      </c>
    </row>
    <row r="284" spans="77:82" x14ac:dyDescent="0.15">
      <c r="BY284" s="15">
        <v>279</v>
      </c>
      <c r="BZ284" s="15">
        <v>81.285688244217212</v>
      </c>
      <c r="CA284" s="15">
        <v>84.040944677148232</v>
      </c>
      <c r="CB284" s="15">
        <v>85.054683043906223</v>
      </c>
      <c r="CC284" s="15">
        <v>91.130551629363609</v>
      </c>
      <c r="CD284" s="15">
        <v>91.371846052516361</v>
      </c>
    </row>
    <row r="285" spans="77:82" x14ac:dyDescent="0.15">
      <c r="BY285" s="15">
        <v>280</v>
      </c>
      <c r="BZ285" s="15">
        <v>81.336468295706965</v>
      </c>
      <c r="CA285" s="15">
        <v>84.091610303586521</v>
      </c>
      <c r="CB285" s="15">
        <v>85.055831598452642</v>
      </c>
      <c r="CC285" s="15">
        <v>91.133410882490494</v>
      </c>
      <c r="CD285" s="15">
        <v>91.374182462588081</v>
      </c>
    </row>
    <row r="286" spans="77:82" x14ac:dyDescent="0.15">
      <c r="BY286" s="15">
        <v>281</v>
      </c>
      <c r="BZ286" s="15">
        <v>81.387248347196717</v>
      </c>
      <c r="CA286" s="15">
        <v>84.142275930024823</v>
      </c>
      <c r="CB286" s="15">
        <v>85.056980152999074</v>
      </c>
      <c r="CC286" s="15">
        <v>91.136270135617366</v>
      </c>
      <c r="CD286" s="15">
        <v>91.376518872659787</v>
      </c>
    </row>
    <row r="287" spans="77:82" x14ac:dyDescent="0.15">
      <c r="BY287" s="15">
        <v>282</v>
      </c>
      <c r="BZ287" s="15">
        <v>81.43802839868647</v>
      </c>
      <c r="CA287" s="15">
        <v>84.192941556463111</v>
      </c>
      <c r="CB287" s="15">
        <v>85.058128707545492</v>
      </c>
      <c r="CC287" s="15">
        <v>91.139129388744237</v>
      </c>
      <c r="CD287" s="15">
        <v>91.378855282731507</v>
      </c>
    </row>
    <row r="288" spans="77:82" x14ac:dyDescent="0.15">
      <c r="BY288" s="15">
        <v>283</v>
      </c>
      <c r="BZ288" s="15">
        <v>81.488808450176222</v>
      </c>
      <c r="CA288" s="15">
        <v>84.2436071829014</v>
      </c>
      <c r="CB288" s="15">
        <v>85.059277262091925</v>
      </c>
      <c r="CC288" s="15">
        <v>91.141988641871123</v>
      </c>
      <c r="CD288" s="15">
        <v>91.381191692803213</v>
      </c>
    </row>
    <row r="289" spans="77:82" x14ac:dyDescent="0.15">
      <c r="BY289" s="15">
        <v>284</v>
      </c>
      <c r="BZ289" s="15">
        <v>81.539588501665975</v>
      </c>
      <c r="CA289" s="15">
        <v>84.294272809339688</v>
      </c>
      <c r="CB289" s="15">
        <v>85.060425816638343</v>
      </c>
      <c r="CC289" s="15">
        <v>91.144847894997994</v>
      </c>
      <c r="CD289" s="15">
        <v>91.383528102874934</v>
      </c>
    </row>
    <row r="290" spans="77:82" x14ac:dyDescent="0.15">
      <c r="BY290" s="15">
        <v>285</v>
      </c>
      <c r="BZ290" s="15">
        <v>81.590368553155727</v>
      </c>
      <c r="CA290" s="15">
        <v>84.344938435777991</v>
      </c>
      <c r="CB290" s="15">
        <v>85.061574371184776</v>
      </c>
      <c r="CC290" s="15">
        <v>91.14770714812488</v>
      </c>
      <c r="CD290" s="15">
        <v>91.38586451294664</v>
      </c>
    </row>
    <row r="291" spans="77:82" x14ac:dyDescent="0.15">
      <c r="BY291" s="15">
        <v>286</v>
      </c>
      <c r="BZ291" s="15">
        <v>81.64114860464548</v>
      </c>
      <c r="CA291" s="15">
        <v>84.395604062216279</v>
      </c>
      <c r="CB291" s="15">
        <v>85.062722925731194</v>
      </c>
      <c r="CC291" s="15">
        <v>91.150566401251751</v>
      </c>
      <c r="CD291" s="15">
        <v>91.38820092301836</v>
      </c>
    </row>
    <row r="292" spans="77:82" x14ac:dyDescent="0.15">
      <c r="BY292" s="15">
        <v>287</v>
      </c>
      <c r="BZ292" s="15">
        <v>81.691928656135218</v>
      </c>
      <c r="CA292" s="15">
        <v>84.446269688654567</v>
      </c>
      <c r="CB292" s="15">
        <v>85.063871480277626</v>
      </c>
      <c r="CC292" s="15">
        <v>91.153425654378623</v>
      </c>
      <c r="CD292" s="15">
        <v>91.390537333090066</v>
      </c>
    </row>
    <row r="293" spans="77:82" x14ac:dyDescent="0.15">
      <c r="BY293" s="15">
        <v>288</v>
      </c>
      <c r="BZ293" s="15">
        <v>81.742708707624971</v>
      </c>
      <c r="CA293" s="15">
        <v>84.496935315092855</v>
      </c>
      <c r="CB293" s="15">
        <v>85.065020034824045</v>
      </c>
      <c r="CC293" s="15">
        <v>91.156284907505508</v>
      </c>
      <c r="CD293" s="15">
        <v>91.392873743161786</v>
      </c>
    </row>
    <row r="294" spans="77:82" x14ac:dyDescent="0.15">
      <c r="BY294" s="15">
        <v>289</v>
      </c>
      <c r="BZ294" s="15">
        <v>81.793488759114723</v>
      </c>
      <c r="CA294" s="15">
        <v>84.547600941531158</v>
      </c>
      <c r="CB294" s="15">
        <v>85.066168589370477</v>
      </c>
      <c r="CC294" s="15">
        <v>91.15914416063238</v>
      </c>
      <c r="CD294" s="15">
        <v>91.395210153233492</v>
      </c>
    </row>
    <row r="295" spans="77:82" x14ac:dyDescent="0.15">
      <c r="BY295" s="15">
        <v>290</v>
      </c>
      <c r="BZ295" s="15">
        <v>81.844268810604476</v>
      </c>
      <c r="CA295" s="15">
        <v>84.598266567969446</v>
      </c>
      <c r="CB295" s="15">
        <v>85.067317143916895</v>
      </c>
      <c r="CC295" s="15">
        <v>91.162003413759265</v>
      </c>
      <c r="CD295" s="15">
        <v>91.397546563305212</v>
      </c>
    </row>
    <row r="296" spans="77:82" x14ac:dyDescent="0.15">
      <c r="BY296" s="15">
        <v>291</v>
      </c>
      <c r="BZ296" s="15">
        <v>81.895048862094228</v>
      </c>
      <c r="CA296" s="15">
        <v>84.648932194407735</v>
      </c>
      <c r="CB296" s="15">
        <v>85.068465698463328</v>
      </c>
      <c r="CC296" s="15">
        <v>91.164862666886137</v>
      </c>
      <c r="CD296" s="15">
        <v>91.399882973376918</v>
      </c>
    </row>
    <row r="297" spans="77:82" x14ac:dyDescent="0.15">
      <c r="BY297" s="15">
        <v>292</v>
      </c>
      <c r="BZ297" s="15">
        <v>81.945828913583981</v>
      </c>
      <c r="CA297" s="15">
        <v>84.699597820846037</v>
      </c>
      <c r="CB297" s="15">
        <v>85.069614253009746</v>
      </c>
      <c r="CC297" s="15">
        <v>91.167721920013008</v>
      </c>
      <c r="CD297" s="15">
        <v>91.402219383448625</v>
      </c>
    </row>
    <row r="298" spans="77:82" x14ac:dyDescent="0.15">
      <c r="BY298" s="15">
        <v>293</v>
      </c>
      <c r="BZ298" s="15">
        <v>81.996608965073733</v>
      </c>
      <c r="CA298" s="15">
        <v>84.750263447284325</v>
      </c>
      <c r="CB298" s="15">
        <v>85.070762807556179</v>
      </c>
      <c r="CC298" s="15">
        <v>91.170581173139894</v>
      </c>
      <c r="CD298" s="15">
        <v>91.404555793520345</v>
      </c>
    </row>
    <row r="299" spans="77:82" x14ac:dyDescent="0.15">
      <c r="BY299" s="15">
        <v>294</v>
      </c>
      <c r="BZ299" s="15">
        <v>82.044215515890215</v>
      </c>
      <c r="CA299" s="15">
        <v>84.800929073722614</v>
      </c>
      <c r="CB299" s="15">
        <v>85.071911362102597</v>
      </c>
      <c r="CC299" s="15">
        <v>91.173440426266765</v>
      </c>
      <c r="CD299" s="15">
        <v>91.406892203592051</v>
      </c>
    </row>
    <row r="300" spans="77:82" x14ac:dyDescent="0.15">
      <c r="BY300" s="15">
        <v>295</v>
      </c>
      <c r="BZ300" s="15">
        <v>82.091594979242089</v>
      </c>
      <c r="CA300" s="15">
        <v>84.851594700160902</v>
      </c>
      <c r="CB300" s="15">
        <v>85.073059916649029</v>
      </c>
      <c r="CC300" s="15">
        <v>91.176299679393651</v>
      </c>
      <c r="CD300" s="15">
        <v>91.409228613663771</v>
      </c>
    </row>
    <row r="301" spans="77:82" x14ac:dyDescent="0.15">
      <c r="BY301" s="15">
        <v>296</v>
      </c>
      <c r="BZ301" s="15">
        <v>82.138974442593963</v>
      </c>
      <c r="CA301" s="15">
        <v>84.902260326599205</v>
      </c>
      <c r="CB301" s="15">
        <v>85.074208471195448</v>
      </c>
      <c r="CC301" s="15">
        <v>91.179158932520522</v>
      </c>
      <c r="CD301" s="15">
        <v>91.411565023735477</v>
      </c>
    </row>
    <row r="302" spans="77:82" x14ac:dyDescent="0.15">
      <c r="BY302" s="15">
        <v>297</v>
      </c>
      <c r="BZ302" s="15">
        <v>82.186353905945836</v>
      </c>
      <c r="CA302" s="15">
        <v>84.952925953037493</v>
      </c>
      <c r="CB302" s="15">
        <v>85.07535702574188</v>
      </c>
      <c r="CC302" s="15">
        <v>91.182018185647394</v>
      </c>
      <c r="CD302" s="15">
        <v>91.413901433807197</v>
      </c>
    </row>
    <row r="303" spans="77:82" x14ac:dyDescent="0.15">
      <c r="BY303" s="15">
        <v>298</v>
      </c>
      <c r="BZ303" s="15">
        <v>82.23373336929771</v>
      </c>
      <c r="CA303" s="15">
        <v>85.002958805105465</v>
      </c>
      <c r="CB303" s="15">
        <v>85.076505580288298</v>
      </c>
      <c r="CC303" s="15">
        <v>91.184877438774279</v>
      </c>
      <c r="CD303" s="15">
        <v>91.416237843878903</v>
      </c>
    </row>
    <row r="304" spans="77:82" x14ac:dyDescent="0.15">
      <c r="BY304" s="15">
        <v>299</v>
      </c>
      <c r="BZ304" s="15">
        <v>82.281112832649583</v>
      </c>
      <c r="CA304" s="15">
        <v>85.044698021845136</v>
      </c>
      <c r="CB304" s="15">
        <v>85.077654134834731</v>
      </c>
      <c r="CC304" s="15">
        <v>91.187736691901151</v>
      </c>
      <c r="CD304" s="15">
        <v>91.418574253950624</v>
      </c>
    </row>
    <row r="305" spans="77:82" x14ac:dyDescent="0.15">
      <c r="BY305" s="15">
        <v>300</v>
      </c>
      <c r="BZ305" s="15">
        <v>82.328492296001457</v>
      </c>
      <c r="CA305" s="15">
        <v>85.086437238584807</v>
      </c>
      <c r="CB305" s="15">
        <v>85.078802689381149</v>
      </c>
      <c r="CC305" s="15">
        <v>91.190595945028036</v>
      </c>
      <c r="CD305" s="15">
        <v>91.42091066402233</v>
      </c>
    </row>
    <row r="306" spans="77:82" x14ac:dyDescent="0.15">
      <c r="BY306" s="15">
        <v>301</v>
      </c>
      <c r="BZ306" s="15">
        <v>82.375871759353331</v>
      </c>
      <c r="CA306" s="15">
        <v>85.128176455324464</v>
      </c>
      <c r="CB306" s="15">
        <v>85.079951243927582</v>
      </c>
      <c r="CC306" s="15">
        <v>91.193455198154908</v>
      </c>
      <c r="CD306" s="15">
        <v>91.42324707409405</v>
      </c>
    </row>
    <row r="307" spans="77:82" x14ac:dyDescent="0.15">
      <c r="BY307" s="15">
        <v>302</v>
      </c>
      <c r="BZ307" s="15">
        <v>82.423251222705204</v>
      </c>
      <c r="CA307" s="15">
        <v>85.169915672064135</v>
      </c>
      <c r="CB307" s="15">
        <v>85.081099798474</v>
      </c>
      <c r="CC307" s="15">
        <v>91.196314451281779</v>
      </c>
      <c r="CD307" s="15">
        <v>91.425583484165756</v>
      </c>
    </row>
    <row r="308" spans="77:82" x14ac:dyDescent="0.15">
      <c r="BY308" s="15">
        <v>303</v>
      </c>
      <c r="BZ308" s="15">
        <v>82.470630686057078</v>
      </c>
      <c r="CA308" s="15">
        <v>85.211654888803793</v>
      </c>
      <c r="CB308" s="15">
        <v>85.082248353020418</v>
      </c>
      <c r="CC308" s="15">
        <v>91.199173704408665</v>
      </c>
      <c r="CD308" s="15">
        <v>91.427919894237476</v>
      </c>
    </row>
    <row r="309" spans="77:82" x14ac:dyDescent="0.15">
      <c r="BY309" s="15">
        <v>304</v>
      </c>
      <c r="BZ309" s="15">
        <v>82.518010149408951</v>
      </c>
      <c r="CA309" s="15">
        <v>85.253394105543464</v>
      </c>
      <c r="CB309" s="15">
        <v>85.083396907566851</v>
      </c>
      <c r="CC309" s="15">
        <v>91.202032957535536</v>
      </c>
      <c r="CD309" s="15">
        <v>91.430256304309182</v>
      </c>
    </row>
    <row r="310" spans="77:82" x14ac:dyDescent="0.15">
      <c r="BY310" s="15">
        <v>305</v>
      </c>
      <c r="BZ310" s="15">
        <v>82.565389612760825</v>
      </c>
      <c r="CA310" s="15">
        <v>85.295133322283121</v>
      </c>
      <c r="CB310" s="15">
        <v>85.084545462113269</v>
      </c>
      <c r="CC310" s="15">
        <v>91.204892210662422</v>
      </c>
      <c r="CD310" s="15">
        <v>91.432592714380903</v>
      </c>
    </row>
    <row r="311" spans="77:82" x14ac:dyDescent="0.15">
      <c r="BY311" s="15">
        <v>306</v>
      </c>
      <c r="BZ311" s="15">
        <v>82.612769076112698</v>
      </c>
      <c r="CA311" s="15">
        <v>85.336872539022792</v>
      </c>
      <c r="CB311" s="15">
        <v>85.085694016659701</v>
      </c>
      <c r="CC311" s="15">
        <v>91.207751463789293</v>
      </c>
      <c r="CD311" s="15">
        <v>91.434929124452609</v>
      </c>
    </row>
    <row r="312" spans="77:82" x14ac:dyDescent="0.15">
      <c r="BY312" s="15">
        <v>307</v>
      </c>
      <c r="BZ312" s="15">
        <v>82.660148539464572</v>
      </c>
      <c r="CA312" s="15">
        <v>85.378611755762449</v>
      </c>
      <c r="CB312" s="15">
        <v>85.08684257120612</v>
      </c>
      <c r="CC312" s="15">
        <v>91.210610716916179</v>
      </c>
      <c r="CD312" s="15">
        <v>91.437265534524329</v>
      </c>
    </row>
    <row r="313" spans="77:82" x14ac:dyDescent="0.15">
      <c r="BY313" s="15">
        <v>308</v>
      </c>
      <c r="BZ313" s="15">
        <v>82.707528002816446</v>
      </c>
      <c r="CA313" s="15">
        <v>85.420350972502121</v>
      </c>
      <c r="CB313" s="15">
        <v>85.087991125752552</v>
      </c>
      <c r="CC313" s="15">
        <v>91.21346997004305</v>
      </c>
      <c r="CD313" s="15">
        <v>91.439601944596035</v>
      </c>
    </row>
    <row r="314" spans="77:82" x14ac:dyDescent="0.15">
      <c r="BY314" s="15">
        <v>309</v>
      </c>
      <c r="BZ314" s="15">
        <v>82.754907466168319</v>
      </c>
      <c r="CA314" s="15">
        <v>85.462090189241778</v>
      </c>
      <c r="CB314" s="15">
        <v>85.08913968029897</v>
      </c>
      <c r="CC314" s="15">
        <v>91.216329223169922</v>
      </c>
      <c r="CD314" s="15">
        <v>91.441938354667755</v>
      </c>
    </row>
    <row r="315" spans="77:82" x14ac:dyDescent="0.15">
      <c r="BY315" s="15">
        <v>310</v>
      </c>
      <c r="BZ315" s="15">
        <v>82.802286929520193</v>
      </c>
      <c r="CA315" s="15">
        <v>85.503829405981449</v>
      </c>
      <c r="CB315" s="15">
        <v>85.090288234845403</v>
      </c>
      <c r="CC315" s="15">
        <v>91.219188476296807</v>
      </c>
      <c r="CD315" s="15">
        <v>91.444274764739461</v>
      </c>
    </row>
    <row r="316" spans="77:82" x14ac:dyDescent="0.15">
      <c r="BY316" s="15">
        <v>311</v>
      </c>
      <c r="BZ316" s="15">
        <v>82.849666392872066</v>
      </c>
      <c r="CA316" s="15">
        <v>85.54556862272112</v>
      </c>
      <c r="CB316" s="15">
        <v>85.091436789391821</v>
      </c>
      <c r="CC316" s="15">
        <v>91.222047729423679</v>
      </c>
      <c r="CD316" s="15">
        <v>91.446611174811181</v>
      </c>
    </row>
    <row r="317" spans="77:82" x14ac:dyDescent="0.15">
      <c r="BY317" s="15">
        <v>312</v>
      </c>
      <c r="BZ317" s="15">
        <v>82.89704585622394</v>
      </c>
      <c r="CA317" s="15">
        <v>85.587307839460777</v>
      </c>
      <c r="CB317" s="15">
        <v>85.092585343938254</v>
      </c>
      <c r="CC317" s="15">
        <v>91.224906982550564</v>
      </c>
      <c r="CD317" s="15">
        <v>91.448947584882887</v>
      </c>
    </row>
    <row r="318" spans="77:82" x14ac:dyDescent="0.15">
      <c r="BY318" s="15">
        <v>313</v>
      </c>
      <c r="BZ318" s="15">
        <v>82.944425319575814</v>
      </c>
      <c r="CA318" s="15">
        <v>85.629047056200449</v>
      </c>
      <c r="CB318" s="15">
        <v>85.093733898484672</v>
      </c>
      <c r="CC318" s="15">
        <v>91.227766235677436</v>
      </c>
      <c r="CD318" s="15">
        <v>91.451283994954593</v>
      </c>
    </row>
    <row r="319" spans="77:82" x14ac:dyDescent="0.15">
      <c r="BY319" s="15">
        <v>314</v>
      </c>
      <c r="BZ319" s="15">
        <v>82.991804782927687</v>
      </c>
      <c r="CA319" s="15">
        <v>85.670786272940106</v>
      </c>
      <c r="CB319" s="15">
        <v>85.094882453031104</v>
      </c>
      <c r="CC319" s="15">
        <v>91.230625488804307</v>
      </c>
      <c r="CD319" s="15">
        <v>91.453620405026314</v>
      </c>
    </row>
    <row r="320" spans="77:82" x14ac:dyDescent="0.15">
      <c r="BY320" s="15">
        <v>315</v>
      </c>
      <c r="BZ320" s="15">
        <v>83.03656019452734</v>
      </c>
      <c r="CA320" s="15">
        <v>85.712525489679777</v>
      </c>
      <c r="CB320" s="15">
        <v>85.096031007577523</v>
      </c>
      <c r="CC320" s="15">
        <v>91.233484741931193</v>
      </c>
      <c r="CD320" s="15">
        <v>91.45595681509802</v>
      </c>
    </row>
    <row r="321" spans="77:82" x14ac:dyDescent="0.15">
      <c r="BY321" s="15">
        <v>316</v>
      </c>
      <c r="BZ321" s="15">
        <v>83.080766796955942</v>
      </c>
      <c r="CA321" s="15">
        <v>85.754264706419434</v>
      </c>
      <c r="CB321" s="15">
        <v>85.097179562123955</v>
      </c>
      <c r="CC321" s="15">
        <v>91.236343995058064</v>
      </c>
      <c r="CD321" s="15">
        <v>91.45829322516974</v>
      </c>
    </row>
    <row r="322" spans="77:82" x14ac:dyDescent="0.15">
      <c r="BY322" s="15">
        <v>317</v>
      </c>
      <c r="BZ322" s="15">
        <v>83.124973399384558</v>
      </c>
      <c r="CA322" s="15">
        <v>85.796003923159105</v>
      </c>
      <c r="CB322" s="15">
        <v>85.098328116670373</v>
      </c>
      <c r="CC322" s="15">
        <v>91.23920324818495</v>
      </c>
      <c r="CD322" s="15">
        <v>91.460629635241446</v>
      </c>
    </row>
    <row r="323" spans="77:82" x14ac:dyDescent="0.15">
      <c r="BY323" s="15">
        <v>318</v>
      </c>
      <c r="BZ323" s="15">
        <v>83.16918000181316</v>
      </c>
      <c r="CA323" s="15">
        <v>85.837743139898762</v>
      </c>
      <c r="CB323" s="15">
        <v>85.099476671216806</v>
      </c>
      <c r="CC323" s="15">
        <v>91.242062501311821</v>
      </c>
      <c r="CD323" s="15">
        <v>91.462966045313166</v>
      </c>
    </row>
    <row r="324" spans="77:82" x14ac:dyDescent="0.15">
      <c r="BY324" s="15">
        <v>319</v>
      </c>
      <c r="BZ324" s="15">
        <v>83.213386604241776</v>
      </c>
      <c r="CA324" s="15">
        <v>85.879482356638434</v>
      </c>
      <c r="CB324" s="15">
        <v>85.100625225763224</v>
      </c>
      <c r="CC324" s="15">
        <v>91.244921754438693</v>
      </c>
      <c r="CD324" s="15">
        <v>91.465302455384872</v>
      </c>
    </row>
    <row r="325" spans="77:82" x14ac:dyDescent="0.15">
      <c r="BY325" s="15">
        <v>320</v>
      </c>
      <c r="BZ325" s="15">
        <v>83.257593206670379</v>
      </c>
      <c r="CA325" s="15">
        <v>85.921221573378091</v>
      </c>
      <c r="CB325" s="15">
        <v>85.101773780309657</v>
      </c>
      <c r="CC325" s="15">
        <v>91.247781007565578</v>
      </c>
      <c r="CD325" s="15">
        <v>91.467638865456593</v>
      </c>
    </row>
    <row r="326" spans="77:82" x14ac:dyDescent="0.15">
      <c r="BY326" s="15">
        <v>321</v>
      </c>
      <c r="BZ326" s="15">
        <v>83.301799809098995</v>
      </c>
      <c r="CA326" s="15">
        <v>85.962960790117762</v>
      </c>
      <c r="CB326" s="15">
        <v>85.102922334856075</v>
      </c>
      <c r="CC326" s="15">
        <v>91.25064026069245</v>
      </c>
      <c r="CD326" s="15">
        <v>91.469975275528299</v>
      </c>
    </row>
    <row r="327" spans="77:82" x14ac:dyDescent="0.15">
      <c r="BY327" s="15">
        <v>322</v>
      </c>
      <c r="BZ327" s="15">
        <v>83.346006411527597</v>
      </c>
      <c r="CA327" s="15">
        <v>86.004844095083982</v>
      </c>
      <c r="CB327" s="15">
        <v>85.104070889402507</v>
      </c>
      <c r="CC327" s="15">
        <v>91.253499513819335</v>
      </c>
      <c r="CD327" s="15">
        <v>91.472311685600019</v>
      </c>
    </row>
    <row r="328" spans="77:82" x14ac:dyDescent="0.15">
      <c r="BY328" s="15">
        <v>323</v>
      </c>
      <c r="BZ328" s="15">
        <v>83.390213013956213</v>
      </c>
      <c r="CA328" s="15">
        <v>86.047862912024357</v>
      </c>
      <c r="CB328" s="15">
        <v>85.105219443948926</v>
      </c>
      <c r="CC328" s="15">
        <v>91.256358766946207</v>
      </c>
      <c r="CD328" s="15">
        <v>91.474648095671725</v>
      </c>
    </row>
    <row r="329" spans="77:82" x14ac:dyDescent="0.15">
      <c r="BY329" s="15">
        <v>324</v>
      </c>
      <c r="BZ329" s="15">
        <v>83.434419616384815</v>
      </c>
      <c r="CA329" s="15">
        <v>86.090881728964732</v>
      </c>
      <c r="CB329" s="15">
        <v>85.106367998495358</v>
      </c>
      <c r="CC329" s="15">
        <v>91.259218020073078</v>
      </c>
      <c r="CD329" s="15">
        <v>91.476984505743445</v>
      </c>
    </row>
    <row r="330" spans="77:82" x14ac:dyDescent="0.15">
      <c r="BY330" s="15">
        <v>325</v>
      </c>
      <c r="BZ330" s="15">
        <v>83.478626218813432</v>
      </c>
      <c r="CA330" s="15">
        <v>86.133900545905107</v>
      </c>
      <c r="CB330" s="15">
        <v>85.107516553041776</v>
      </c>
      <c r="CC330" s="15">
        <v>91.262077273199964</v>
      </c>
      <c r="CD330" s="15">
        <v>91.479320915815151</v>
      </c>
    </row>
    <row r="331" spans="77:82" x14ac:dyDescent="0.15">
      <c r="BY331" s="15">
        <v>326</v>
      </c>
      <c r="BZ331" s="15">
        <v>83.522832821242034</v>
      </c>
      <c r="CA331" s="15">
        <v>86.176919362845481</v>
      </c>
      <c r="CB331" s="15">
        <v>85.108665107588209</v>
      </c>
      <c r="CC331" s="15">
        <v>91.264936526326835</v>
      </c>
      <c r="CD331" s="15">
        <v>91.481657325886871</v>
      </c>
    </row>
    <row r="332" spans="77:82" x14ac:dyDescent="0.15">
      <c r="BY332" s="15">
        <v>327</v>
      </c>
      <c r="BZ332" s="15">
        <v>83.56703942367065</v>
      </c>
      <c r="CA332" s="15">
        <v>86.219938179785856</v>
      </c>
      <c r="CB332" s="15">
        <v>85.109813662134627</v>
      </c>
      <c r="CC332" s="15">
        <v>91.267795779453721</v>
      </c>
      <c r="CD332" s="15">
        <v>91.483993735958578</v>
      </c>
    </row>
    <row r="333" spans="77:82" x14ac:dyDescent="0.15">
      <c r="BY333" s="15">
        <v>328</v>
      </c>
      <c r="BZ333" s="15">
        <v>83.611246026099252</v>
      </c>
      <c r="CA333" s="15">
        <v>86.262956996726217</v>
      </c>
      <c r="CB333" s="15">
        <v>85.11096221668106</v>
      </c>
      <c r="CC333" s="15">
        <v>91.270655032580592</v>
      </c>
      <c r="CD333" s="15">
        <v>91.486330146030298</v>
      </c>
    </row>
    <row r="334" spans="77:82" x14ac:dyDescent="0.15">
      <c r="BY334" s="15">
        <v>329</v>
      </c>
      <c r="BZ334" s="15">
        <v>83.655452628527868</v>
      </c>
      <c r="CA334" s="15">
        <v>86.305975813666592</v>
      </c>
      <c r="CB334" s="15">
        <v>85.112110771227478</v>
      </c>
      <c r="CC334" s="15">
        <v>91.273514285707464</v>
      </c>
      <c r="CD334" s="15">
        <v>91.488666556102004</v>
      </c>
    </row>
    <row r="335" spans="77:82" x14ac:dyDescent="0.15">
      <c r="BY335" s="15">
        <v>330</v>
      </c>
      <c r="BZ335" s="15">
        <v>83.69965923095647</v>
      </c>
      <c r="CA335" s="15">
        <v>86.348994630606967</v>
      </c>
      <c r="CB335" s="15">
        <v>85.11325932577391</v>
      </c>
      <c r="CC335" s="15">
        <v>91.276373538834349</v>
      </c>
      <c r="CD335" s="15">
        <v>91.491002966173724</v>
      </c>
    </row>
    <row r="336" spans="77:82" x14ac:dyDescent="0.15">
      <c r="BY336" s="15">
        <v>331</v>
      </c>
      <c r="BZ336" s="15">
        <v>83.743865833385087</v>
      </c>
      <c r="CA336" s="15">
        <v>86.392013447547342</v>
      </c>
      <c r="CB336" s="15">
        <v>85.114407880320329</v>
      </c>
      <c r="CC336" s="15">
        <v>91.279232791961221</v>
      </c>
      <c r="CD336" s="15">
        <v>91.49333937624543</v>
      </c>
    </row>
    <row r="337" spans="77:82" x14ac:dyDescent="0.15">
      <c r="BY337" s="15">
        <v>332</v>
      </c>
      <c r="BZ337" s="15">
        <v>83.788072435813689</v>
      </c>
      <c r="CA337" s="15">
        <v>86.435032264487717</v>
      </c>
      <c r="CB337" s="15">
        <v>85.115556434866761</v>
      </c>
      <c r="CC337" s="15">
        <v>91.282092045088106</v>
      </c>
      <c r="CD337" s="15">
        <v>91.49567578631715</v>
      </c>
    </row>
    <row r="338" spans="77:82" x14ac:dyDescent="0.15">
      <c r="BY338" s="15">
        <v>333</v>
      </c>
      <c r="BZ338" s="15">
        <v>83.832279038242305</v>
      </c>
      <c r="CA338" s="15">
        <v>86.478051081428077</v>
      </c>
      <c r="CB338" s="15">
        <v>85.116704989413179</v>
      </c>
      <c r="CC338" s="15">
        <v>91.284951298214978</v>
      </c>
      <c r="CD338" s="15">
        <v>91.498012196388856</v>
      </c>
    </row>
    <row r="339" spans="77:82" x14ac:dyDescent="0.15">
      <c r="BY339" s="15">
        <v>334</v>
      </c>
      <c r="BZ339" s="15">
        <v>83.876485640670907</v>
      </c>
      <c r="CA339" s="15">
        <v>86.521069898368452</v>
      </c>
      <c r="CB339" s="15">
        <v>85.117853543959612</v>
      </c>
      <c r="CC339" s="15">
        <v>91.287810551341849</v>
      </c>
      <c r="CD339" s="15">
        <v>91.500348606460562</v>
      </c>
    </row>
    <row r="340" spans="77:82" x14ac:dyDescent="0.15">
      <c r="BY340" s="15">
        <v>335</v>
      </c>
      <c r="BZ340" s="15">
        <v>83.920692243099523</v>
      </c>
      <c r="CA340" s="15">
        <v>86.564088715308827</v>
      </c>
      <c r="CB340" s="15">
        <v>85.11900209850603</v>
      </c>
      <c r="CC340" s="15">
        <v>91.290669804468735</v>
      </c>
      <c r="CD340" s="15">
        <v>91.502685016532283</v>
      </c>
    </row>
    <row r="341" spans="77:82" x14ac:dyDescent="0.15">
      <c r="BY341" s="15">
        <v>336</v>
      </c>
      <c r="BZ341" s="15">
        <v>83.964898845528126</v>
      </c>
      <c r="CA341" s="15">
        <v>86.607107532249202</v>
      </c>
      <c r="CB341" s="15">
        <v>85.120150653052463</v>
      </c>
      <c r="CC341" s="15">
        <v>91.293529057595606</v>
      </c>
      <c r="CD341" s="15">
        <v>91.505021426603989</v>
      </c>
    </row>
    <row r="342" spans="77:82" x14ac:dyDescent="0.15">
      <c r="BY342" s="15">
        <v>337</v>
      </c>
      <c r="BZ342" s="15">
        <v>84.008495683346354</v>
      </c>
      <c r="CA342" s="15">
        <v>86.650126349189577</v>
      </c>
      <c r="CB342" s="15">
        <v>85.121299207598881</v>
      </c>
      <c r="CC342" s="15">
        <v>91.296388310722492</v>
      </c>
      <c r="CD342" s="15">
        <v>91.507357836675709</v>
      </c>
    </row>
    <row r="343" spans="77:82" x14ac:dyDescent="0.15">
      <c r="BY343" s="15">
        <v>338</v>
      </c>
      <c r="BZ343" s="15">
        <v>84.049741901856009</v>
      </c>
      <c r="CA343" s="15">
        <v>86.693145166129938</v>
      </c>
      <c r="CB343" s="15">
        <v>85.122447762145313</v>
      </c>
      <c r="CC343" s="15">
        <v>91.299247563849363</v>
      </c>
      <c r="CD343" s="15">
        <v>91.509694246747415</v>
      </c>
    </row>
    <row r="344" spans="77:82" x14ac:dyDescent="0.15">
      <c r="BY344" s="15">
        <v>339</v>
      </c>
      <c r="BZ344" s="15">
        <v>84.090988120365651</v>
      </c>
      <c r="CA344" s="15">
        <v>86.736163983070313</v>
      </c>
      <c r="CB344" s="15">
        <v>85.123596316691732</v>
      </c>
      <c r="CC344" s="15">
        <v>91.302106816976234</v>
      </c>
      <c r="CD344" s="15">
        <v>91.512030656819135</v>
      </c>
    </row>
    <row r="345" spans="77:82" x14ac:dyDescent="0.15">
      <c r="BY345" s="15">
        <v>340</v>
      </c>
      <c r="BZ345" s="15">
        <v>84.132234338875293</v>
      </c>
      <c r="CA345" s="15">
        <v>86.779182800010688</v>
      </c>
      <c r="CB345" s="15">
        <v>85.124744871238164</v>
      </c>
      <c r="CC345" s="15">
        <v>91.30496607010312</v>
      </c>
      <c r="CD345" s="15">
        <v>91.514367066890841</v>
      </c>
    </row>
    <row r="346" spans="77:82" x14ac:dyDescent="0.15">
      <c r="BY346" s="15">
        <v>341</v>
      </c>
      <c r="BZ346" s="15">
        <v>84.173480557384934</v>
      </c>
      <c r="CA346" s="15">
        <v>86.822201616951062</v>
      </c>
      <c r="CB346" s="15">
        <v>85.125893425784582</v>
      </c>
      <c r="CC346" s="15">
        <v>91.307825323229991</v>
      </c>
      <c r="CD346" s="15">
        <v>91.516703476962562</v>
      </c>
    </row>
    <row r="347" spans="77:82" x14ac:dyDescent="0.15">
      <c r="BY347" s="15">
        <v>342</v>
      </c>
      <c r="BZ347" s="15">
        <v>84.214726775894576</v>
      </c>
      <c r="CA347" s="15">
        <v>86.865220433891437</v>
      </c>
      <c r="CB347" s="15">
        <v>85.127041980331015</v>
      </c>
      <c r="CC347" s="15">
        <v>91.310684576356877</v>
      </c>
      <c r="CD347" s="15">
        <v>91.519039887034268</v>
      </c>
    </row>
    <row r="348" spans="77:82" x14ac:dyDescent="0.15">
      <c r="BY348" s="15">
        <v>343</v>
      </c>
      <c r="BZ348" s="15">
        <v>84.255972994404218</v>
      </c>
      <c r="CA348" s="15">
        <v>86.908239250831812</v>
      </c>
      <c r="CB348" s="15">
        <v>85.128190534877433</v>
      </c>
      <c r="CC348" s="15">
        <v>91.313543829483748</v>
      </c>
      <c r="CD348" s="15">
        <v>91.521376297105988</v>
      </c>
    </row>
    <row r="349" spans="77:82" x14ac:dyDescent="0.15">
      <c r="BY349" s="15">
        <v>344</v>
      </c>
      <c r="BZ349" s="15">
        <v>84.297219212913859</v>
      </c>
      <c r="CA349" s="15">
        <v>86.951258067772173</v>
      </c>
      <c r="CB349" s="15">
        <v>85.129339089423866</v>
      </c>
      <c r="CC349" s="15">
        <v>91.31640308261062</v>
      </c>
      <c r="CD349" s="15">
        <v>91.523712707177694</v>
      </c>
    </row>
    <row r="350" spans="77:82" x14ac:dyDescent="0.15">
      <c r="BY350" s="15">
        <v>345</v>
      </c>
      <c r="BZ350" s="15">
        <v>84.338465431423501</v>
      </c>
      <c r="CA350" s="15">
        <v>86.994276884712548</v>
      </c>
      <c r="CB350" s="15">
        <v>85.130487643970284</v>
      </c>
      <c r="CC350" s="15">
        <v>91.319262335737506</v>
      </c>
      <c r="CD350" s="15">
        <v>91.526049117249414</v>
      </c>
    </row>
    <row r="351" spans="77:82" x14ac:dyDescent="0.15">
      <c r="BY351" s="15">
        <v>346</v>
      </c>
      <c r="BZ351" s="15">
        <v>84.379711649933142</v>
      </c>
      <c r="CA351" s="15">
        <v>87.039196619687274</v>
      </c>
      <c r="CB351" s="15">
        <v>85.131636198516716</v>
      </c>
      <c r="CC351" s="15">
        <v>91.322121588864377</v>
      </c>
      <c r="CD351" s="15">
        <v>91.52838552732112</v>
      </c>
    </row>
    <row r="352" spans="77:82" x14ac:dyDescent="0.15">
      <c r="BY352" s="15">
        <v>347</v>
      </c>
      <c r="BZ352" s="15">
        <v>84.420957868442784</v>
      </c>
      <c r="CA352" s="15">
        <v>87.084408055114878</v>
      </c>
      <c r="CB352" s="15">
        <v>85.132784753063135</v>
      </c>
      <c r="CC352" s="15">
        <v>91.324980841991263</v>
      </c>
      <c r="CD352" s="15">
        <v>91.53072193739284</v>
      </c>
    </row>
    <row r="353" spans="77:82" x14ac:dyDescent="0.15">
      <c r="BY353" s="15">
        <v>348</v>
      </c>
      <c r="BZ353" s="15">
        <v>84.462204086952426</v>
      </c>
      <c r="CA353" s="15">
        <v>87.129619490542481</v>
      </c>
      <c r="CB353" s="15">
        <v>85.133933307609567</v>
      </c>
      <c r="CC353" s="15">
        <v>91.327840095118134</v>
      </c>
      <c r="CD353" s="15">
        <v>91.533058347464547</v>
      </c>
    </row>
    <row r="354" spans="77:82" x14ac:dyDescent="0.15">
      <c r="BY354" s="15">
        <v>349</v>
      </c>
      <c r="BZ354" s="15">
        <v>84.503450305462081</v>
      </c>
      <c r="CA354" s="15">
        <v>87.17483092597007</v>
      </c>
      <c r="CB354" s="15">
        <v>85.135081862155985</v>
      </c>
      <c r="CC354" s="15">
        <v>91.330699348245005</v>
      </c>
      <c r="CD354" s="15">
        <v>91.535394757536267</v>
      </c>
    </row>
    <row r="355" spans="77:82" x14ac:dyDescent="0.15">
      <c r="BY355" s="15">
        <v>350</v>
      </c>
      <c r="BZ355" s="15">
        <v>84.544696523971723</v>
      </c>
      <c r="CA355" s="15">
        <v>87.220042361397674</v>
      </c>
      <c r="CB355" s="15">
        <v>85.136230416702418</v>
      </c>
      <c r="CC355" s="15">
        <v>91.333558601371891</v>
      </c>
      <c r="CD355" s="15">
        <v>91.537731167607973</v>
      </c>
    </row>
    <row r="356" spans="77:82" x14ac:dyDescent="0.15">
      <c r="BY356" s="15">
        <v>351</v>
      </c>
      <c r="BZ356" s="15">
        <v>84.585942742481365</v>
      </c>
      <c r="CA356" s="15">
        <v>87.265253796825277</v>
      </c>
      <c r="CB356" s="15">
        <v>85.137378971248836</v>
      </c>
      <c r="CC356" s="15">
        <v>91.336417854498762</v>
      </c>
      <c r="CD356" s="15">
        <v>91.540067577679693</v>
      </c>
    </row>
    <row r="357" spans="77:82" x14ac:dyDescent="0.15">
      <c r="BY357" s="15">
        <v>352</v>
      </c>
      <c r="BZ357" s="15">
        <v>84.627188960991006</v>
      </c>
      <c r="CA357" s="15">
        <v>87.310465232252881</v>
      </c>
      <c r="CB357" s="15">
        <v>85.138527525795269</v>
      </c>
      <c r="CC357" s="15">
        <v>91.339277107625648</v>
      </c>
      <c r="CD357" s="15">
        <v>91.542403987751399</v>
      </c>
    </row>
    <row r="358" spans="77:82" x14ac:dyDescent="0.15">
      <c r="BY358" s="15">
        <v>353</v>
      </c>
      <c r="BZ358" s="15">
        <v>84.668435179500648</v>
      </c>
      <c r="CA358" s="15">
        <v>87.355676667680484</v>
      </c>
      <c r="CB358" s="15">
        <v>85.139676080341687</v>
      </c>
      <c r="CC358" s="15">
        <v>91.342136360752519</v>
      </c>
      <c r="CD358" s="15">
        <v>91.544740397823119</v>
      </c>
    </row>
    <row r="359" spans="77:82" x14ac:dyDescent="0.15">
      <c r="BY359" s="15">
        <v>354</v>
      </c>
      <c r="BZ359" s="15">
        <v>84.709681398010289</v>
      </c>
      <c r="CA359" s="15">
        <v>87.400888103108073</v>
      </c>
      <c r="CB359" s="15">
        <v>85.140824634888119</v>
      </c>
      <c r="CC359" s="15">
        <v>91.344995613879391</v>
      </c>
      <c r="CD359" s="15">
        <v>91.547076807894825</v>
      </c>
    </row>
    <row r="360" spans="77:82" x14ac:dyDescent="0.15">
      <c r="BY360" s="15">
        <v>355</v>
      </c>
      <c r="BZ360" s="15">
        <v>84.750927616519931</v>
      </c>
      <c r="CA360" s="15">
        <v>87.446099538535677</v>
      </c>
      <c r="CB360" s="15">
        <v>85.141973189434538</v>
      </c>
      <c r="CC360" s="15">
        <v>91.347854867006276</v>
      </c>
      <c r="CD360" s="15">
        <v>91.549413217966531</v>
      </c>
    </row>
    <row r="361" spans="77:82" x14ac:dyDescent="0.15">
      <c r="BY361" s="15">
        <v>356</v>
      </c>
      <c r="BZ361" s="15">
        <v>84.792173835029573</v>
      </c>
      <c r="CA361" s="15">
        <v>87.49131097396328</v>
      </c>
      <c r="CB361" s="15">
        <v>85.14312174398097</v>
      </c>
      <c r="CC361" s="15">
        <v>91.350714120133148</v>
      </c>
      <c r="CD361" s="15">
        <v>91.551749628038252</v>
      </c>
    </row>
    <row r="362" spans="77:82" x14ac:dyDescent="0.15">
      <c r="BY362" s="15">
        <v>357</v>
      </c>
      <c r="BZ362" s="15">
        <v>84.833420053539214</v>
      </c>
      <c r="CA362" s="15">
        <v>87.536522409390884</v>
      </c>
      <c r="CB362" s="15">
        <v>85.144270298527388</v>
      </c>
      <c r="CC362" s="15">
        <v>91.353573373260033</v>
      </c>
      <c r="CD362" s="15">
        <v>91.554086038109958</v>
      </c>
    </row>
    <row r="363" spans="77:82" x14ac:dyDescent="0.15">
      <c r="BY363" s="15">
        <v>358</v>
      </c>
      <c r="BZ363" s="15">
        <v>84.874666272048856</v>
      </c>
      <c r="CA363" s="15">
        <v>87.581733844818487</v>
      </c>
      <c r="CB363" s="15">
        <v>85.145418853073821</v>
      </c>
      <c r="CC363" s="15">
        <v>91.356432626386905</v>
      </c>
      <c r="CD363" s="15">
        <v>91.556422448181678</v>
      </c>
    </row>
    <row r="364" spans="77:82" x14ac:dyDescent="0.15">
      <c r="BY364" s="15">
        <v>359</v>
      </c>
      <c r="BZ364" s="15">
        <v>84.915912490558497</v>
      </c>
      <c r="CA364" s="15">
        <v>87.62694528024609</v>
      </c>
      <c r="CB364" s="15">
        <v>85.146567407620239</v>
      </c>
      <c r="CC364" s="15">
        <v>91.359291879513776</v>
      </c>
      <c r="CD364" s="15">
        <v>91.558758858253384</v>
      </c>
    </row>
    <row r="365" spans="77:82" x14ac:dyDescent="0.15">
      <c r="BY365" s="15">
        <v>360</v>
      </c>
      <c r="BZ365" s="15">
        <v>84.957158709068153</v>
      </c>
      <c r="CA365" s="15">
        <v>87.67215671567368</v>
      </c>
      <c r="CB365" s="15">
        <v>85.147715962166671</v>
      </c>
      <c r="CC365" s="15">
        <v>91.362151132640662</v>
      </c>
      <c r="CD365" s="15">
        <v>91.561095268325104</v>
      </c>
    </row>
  </sheetData>
  <mergeCells count="16">
    <mergeCell ref="BR4:BV4"/>
    <mergeCell ref="E3:AM3"/>
    <mergeCell ref="AN3:BV3"/>
    <mergeCell ref="E4:I4"/>
    <mergeCell ref="J4:N4"/>
    <mergeCell ref="O4:S4"/>
    <mergeCell ref="T4:X4"/>
    <mergeCell ref="Y4:AC4"/>
    <mergeCell ref="AD4:AH4"/>
    <mergeCell ref="AI4:AM4"/>
    <mergeCell ref="AN4:AR4"/>
    <mergeCell ref="AS4:AW4"/>
    <mergeCell ref="AX4:BB4"/>
    <mergeCell ref="BC4:BG4"/>
    <mergeCell ref="BH4:BL4"/>
    <mergeCell ref="BM4:BQ4"/>
  </mergeCells>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606B-AAA8-4E67-A47B-6E561F8D0678}">
  <sheetPr codeName="Sheet8"/>
  <dimension ref="C3:CD365"/>
  <sheetViews>
    <sheetView topLeftCell="AY1" workbookViewId="0">
      <selection activeCell="BO1" sqref="BO1:BQ1048576"/>
    </sheetView>
  </sheetViews>
  <sheetFormatPr defaultRowHeight="11.25" x14ac:dyDescent="0.15"/>
  <cols>
    <col min="1" max="39" width="9" style="16"/>
    <col min="40" max="40" width="9.125" style="16" customWidth="1"/>
    <col min="41" max="16384" width="9" style="16"/>
  </cols>
  <sheetData>
    <row r="3" spans="3:82" x14ac:dyDescent="0.15">
      <c r="E3" s="37" t="s">
        <v>97</v>
      </c>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t="s">
        <v>98</v>
      </c>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3:82" x14ac:dyDescent="0.15">
      <c r="E4" s="37" t="s">
        <v>73</v>
      </c>
      <c r="F4" s="37"/>
      <c r="G4" s="37"/>
      <c r="H4" s="37"/>
      <c r="I4" s="37"/>
      <c r="J4" s="37" t="s">
        <v>57</v>
      </c>
      <c r="K4" s="37"/>
      <c r="L4" s="37"/>
      <c r="M4" s="37"/>
      <c r="N4" s="37"/>
      <c r="O4" s="37" t="s">
        <v>72</v>
      </c>
      <c r="P4" s="37"/>
      <c r="Q4" s="37"/>
      <c r="R4" s="37"/>
      <c r="S4" s="37"/>
      <c r="T4" s="37" t="s">
        <v>56</v>
      </c>
      <c r="U4" s="37"/>
      <c r="V4" s="37"/>
      <c r="W4" s="37"/>
      <c r="X4" s="37"/>
      <c r="Y4" s="37" t="s">
        <v>58</v>
      </c>
      <c r="Z4" s="37"/>
      <c r="AA4" s="37"/>
      <c r="AB4" s="37"/>
      <c r="AC4" s="37"/>
      <c r="AD4" s="37" t="s">
        <v>59</v>
      </c>
      <c r="AE4" s="37"/>
      <c r="AF4" s="37"/>
      <c r="AG4" s="37"/>
      <c r="AH4" s="37"/>
      <c r="AI4" s="37" t="s">
        <v>80</v>
      </c>
      <c r="AJ4" s="37"/>
      <c r="AK4" s="37"/>
      <c r="AL4" s="37"/>
      <c r="AM4" s="37"/>
      <c r="AN4" s="37" t="s">
        <v>75</v>
      </c>
      <c r="AO4" s="37"/>
      <c r="AP4" s="37"/>
      <c r="AQ4" s="37"/>
      <c r="AR4" s="37"/>
      <c r="AS4" s="37" t="s">
        <v>76</v>
      </c>
      <c r="AT4" s="37"/>
      <c r="AU4" s="37"/>
      <c r="AV4" s="37"/>
      <c r="AW4" s="37"/>
      <c r="AX4" s="37" t="s">
        <v>72</v>
      </c>
      <c r="AY4" s="37"/>
      <c r="AZ4" s="37"/>
      <c r="BA4" s="37"/>
      <c r="BB4" s="37"/>
      <c r="BC4" s="37" t="s">
        <v>81</v>
      </c>
      <c r="BD4" s="37"/>
      <c r="BE4" s="37"/>
      <c r="BF4" s="37"/>
      <c r="BG4" s="37"/>
      <c r="BH4" s="37" t="s">
        <v>82</v>
      </c>
      <c r="BI4" s="37"/>
      <c r="BJ4" s="37"/>
      <c r="BK4" s="37"/>
      <c r="BL4" s="37"/>
      <c r="BM4" s="37" t="s">
        <v>83</v>
      </c>
      <c r="BN4" s="37"/>
      <c r="BO4" s="37"/>
      <c r="BP4" s="37"/>
      <c r="BQ4" s="37"/>
      <c r="BR4" s="37" t="s">
        <v>80</v>
      </c>
      <c r="BS4" s="37"/>
      <c r="BT4" s="37"/>
      <c r="BU4" s="37"/>
      <c r="BV4" s="37"/>
      <c r="BZ4" s="16" t="s">
        <v>167</v>
      </c>
    </row>
    <row r="5" spans="3:82" x14ac:dyDescent="0.15">
      <c r="C5" s="16" t="s">
        <v>89</v>
      </c>
      <c r="E5" s="16" t="s">
        <v>60</v>
      </c>
      <c r="F5" s="16" t="s">
        <v>61</v>
      </c>
      <c r="G5" s="16" t="s">
        <v>62</v>
      </c>
      <c r="H5" s="16" t="s">
        <v>63</v>
      </c>
      <c r="I5" s="16" t="s">
        <v>64</v>
      </c>
      <c r="J5" s="16" t="s">
        <v>60</v>
      </c>
      <c r="K5" s="16" t="s">
        <v>61</v>
      </c>
      <c r="L5" s="16" t="s">
        <v>62</v>
      </c>
      <c r="M5" s="16" t="s">
        <v>63</v>
      </c>
      <c r="N5" s="16" t="s">
        <v>64</v>
      </c>
      <c r="O5" s="16" t="s">
        <v>60</v>
      </c>
      <c r="P5" s="16" t="s">
        <v>61</v>
      </c>
      <c r="Q5" s="16" t="s">
        <v>62</v>
      </c>
      <c r="R5" s="16" t="s">
        <v>63</v>
      </c>
      <c r="S5" s="16" t="s">
        <v>64</v>
      </c>
      <c r="T5" s="16" t="s">
        <v>60</v>
      </c>
      <c r="U5" s="16" t="s">
        <v>61</v>
      </c>
      <c r="V5" s="16" t="s">
        <v>62</v>
      </c>
      <c r="W5" s="16" t="s">
        <v>63</v>
      </c>
      <c r="X5" s="16" t="s">
        <v>64</v>
      </c>
      <c r="Y5" s="16" t="s">
        <v>60</v>
      </c>
      <c r="Z5" s="16" t="s">
        <v>61</v>
      </c>
      <c r="AA5" s="16" t="s">
        <v>62</v>
      </c>
      <c r="AB5" s="16" t="s">
        <v>63</v>
      </c>
      <c r="AC5" s="16" t="s">
        <v>64</v>
      </c>
      <c r="AD5" s="16" t="s">
        <v>60</v>
      </c>
      <c r="AE5" s="16" t="s">
        <v>61</v>
      </c>
      <c r="AF5" s="16" t="s">
        <v>62</v>
      </c>
      <c r="AG5" s="16" t="s">
        <v>63</v>
      </c>
      <c r="AH5" s="16" t="s">
        <v>64</v>
      </c>
      <c r="AI5" s="16" t="s">
        <v>60</v>
      </c>
      <c r="AJ5" s="16" t="s">
        <v>61</v>
      </c>
      <c r="AK5" s="16" t="s">
        <v>62</v>
      </c>
      <c r="AL5" s="16" t="s">
        <v>63</v>
      </c>
      <c r="AM5" s="16" t="s">
        <v>64</v>
      </c>
      <c r="AN5" s="16" t="s">
        <v>60</v>
      </c>
      <c r="AO5" s="16" t="s">
        <v>61</v>
      </c>
      <c r="AP5" s="16" t="s">
        <v>62</v>
      </c>
      <c r="AQ5" s="16" t="s">
        <v>63</v>
      </c>
      <c r="AR5" s="16" t="s">
        <v>64</v>
      </c>
      <c r="AS5" s="16" t="s">
        <v>60</v>
      </c>
      <c r="AT5" s="16" t="s">
        <v>61</v>
      </c>
      <c r="AU5" s="16" t="s">
        <v>62</v>
      </c>
      <c r="AV5" s="16" t="s">
        <v>63</v>
      </c>
      <c r="AW5" s="16" t="s">
        <v>64</v>
      </c>
      <c r="AX5" s="16" t="s">
        <v>60</v>
      </c>
      <c r="AY5" s="16" t="s">
        <v>61</v>
      </c>
      <c r="AZ5" s="16" t="s">
        <v>62</v>
      </c>
      <c r="BA5" s="16" t="s">
        <v>63</v>
      </c>
      <c r="BB5" s="16" t="s">
        <v>64</v>
      </c>
      <c r="BC5" s="16" t="s">
        <v>60</v>
      </c>
      <c r="BD5" s="16" t="s">
        <v>61</v>
      </c>
      <c r="BE5" s="16" t="s">
        <v>62</v>
      </c>
      <c r="BF5" s="16" t="s">
        <v>63</v>
      </c>
      <c r="BG5" s="16" t="s">
        <v>64</v>
      </c>
      <c r="BH5" s="16" t="s">
        <v>60</v>
      </c>
      <c r="BI5" s="16" t="s">
        <v>61</v>
      </c>
      <c r="BJ5" s="16" t="s">
        <v>62</v>
      </c>
      <c r="BK5" s="16" t="s">
        <v>63</v>
      </c>
      <c r="BL5" s="16" t="s">
        <v>64</v>
      </c>
      <c r="BM5" s="16" t="s">
        <v>60</v>
      </c>
      <c r="BN5" s="16" t="s">
        <v>61</v>
      </c>
      <c r="BO5" s="16" t="s">
        <v>62</v>
      </c>
      <c r="BP5" s="16" t="s">
        <v>63</v>
      </c>
      <c r="BQ5" s="16" t="s">
        <v>64</v>
      </c>
      <c r="BR5" s="16" t="s">
        <v>60</v>
      </c>
      <c r="BS5" s="16" t="s">
        <v>61</v>
      </c>
      <c r="BT5" s="16" t="s">
        <v>62</v>
      </c>
      <c r="BU5" s="16" t="s">
        <v>63</v>
      </c>
      <c r="BV5" s="16" t="s">
        <v>64</v>
      </c>
      <c r="BY5" s="16" t="s">
        <v>88</v>
      </c>
      <c r="BZ5" s="16" t="s">
        <v>147</v>
      </c>
      <c r="CA5" s="16" t="s">
        <v>91</v>
      </c>
      <c r="CB5" s="16" t="s">
        <v>92</v>
      </c>
      <c r="CC5" s="16" t="s">
        <v>93</v>
      </c>
      <c r="CD5" s="16" t="s">
        <v>94</v>
      </c>
    </row>
    <row r="6" spans="3:82" s="17" customFormat="1" x14ac:dyDescent="0.15">
      <c r="C6" s="17">
        <v>1</v>
      </c>
      <c r="E6" s="17">
        <f>求节点(中R武将!$C$6:$C$105,中R武将!E$6:E$105,天数对应中R武将!$CB6)</f>
        <v>0</v>
      </c>
      <c r="F6" s="17">
        <f>求节点(中R武将!$C$6:$C$105,中R武将!F$6:F$105,天数对应中R武将!$CB6)</f>
        <v>0</v>
      </c>
      <c r="G6" s="17">
        <f>求节点(中R武将!$C$6:$C$105,中R武将!G$6:G$105,天数对应中R武将!$CB6)</f>
        <v>1.316936307424005</v>
      </c>
      <c r="H6" s="17">
        <f>求节点(中R武将!$C$6:$C$105,中R武将!H$6:H$105,天数对应中R武将!$CB6)</f>
        <v>4.6830636925759954</v>
      </c>
      <c r="I6" s="17">
        <f>求节点(中R武将!$C$6:$C$105,中R武将!I$6:I$105,天数对应中R武将!$CB6)</f>
        <v>0</v>
      </c>
      <c r="J6" s="17">
        <f>求节点(中R武将!$C$6:$C$105,中R武将!J$6:J$105,天数对应中R武将!$CB6)</f>
        <v>0</v>
      </c>
      <c r="K6" s="17">
        <f>求节点(中R武将!$C$6:$C$105,中R武将!K$6:K$105,天数对应中R武将!$CB6)</f>
        <v>0</v>
      </c>
      <c r="L6" s="17">
        <f>求节点(中R武将!$C$6:$C$105,中R武将!L$6:L$105,天数对应中R武将!$CB6)</f>
        <v>0.67988586908115789</v>
      </c>
      <c r="M6" s="17">
        <f>求节点(中R武将!$C$6:$C$105,中R武将!M$6:M$105,天数对应中R武将!$CB6)</f>
        <v>0</v>
      </c>
      <c r="N6" s="17">
        <f>求节点(中R武将!$C$6:$C$105,中R武将!N$6:N$105,天数对应中R武将!$CB6)</f>
        <v>0</v>
      </c>
      <c r="O6" s="17">
        <f>求节点(中R武将!$C$6:$C$105,中R武将!O$6:O$105,天数对应中R武将!$CB6)</f>
        <v>0</v>
      </c>
      <c r="P6" s="17">
        <f>求节点(中R武将!$C$6:$C$105,中R武将!P$6:P$105,天数对应中R武将!$CB6)</f>
        <v>6</v>
      </c>
      <c r="Q6" s="17">
        <f>求节点(中R武将!$C$6:$C$105,中R武将!Q$6:Q$105,天数对应中R武将!$CB6)</f>
        <v>10</v>
      </c>
      <c r="R6" s="17">
        <f>求节点(中R武将!$C$6:$C$105,中R武将!R$6:R$105,天数对应中R武将!$CB6)</f>
        <v>22</v>
      </c>
      <c r="S6" s="17">
        <f>求节点(中R武将!$C$6:$C$105,中R武将!S$6:S$105,天数对应中R武将!$CB6)</f>
        <v>50</v>
      </c>
      <c r="T6" s="17">
        <f>求节点(中R武将!$C$6:$C$105,中R武将!T$6:T$105,天数对应中R武将!$CB6)</f>
        <v>0</v>
      </c>
      <c r="U6" s="17">
        <f>求节点(中R武将!$C$6:$C$105,中R武将!U$6:U$105,天数对应中R武将!$CB6)</f>
        <v>0</v>
      </c>
      <c r="V6" s="17">
        <f>求节点(中R武将!$C$6:$C$105,中R武将!V$6:V$105,天数对应中R武将!$CB6)</f>
        <v>0.53651615196956615</v>
      </c>
      <c r="W6" s="17">
        <f>求节点(中R武将!$C$6:$C$105,中R武将!W$6:W$105,天数对应中R武将!$CB6)</f>
        <v>0.53651615196956615</v>
      </c>
      <c r="X6" s="17">
        <f>求节点(中R武将!$C$6:$C$105,中R武将!X$6:X$105,天数对应中R武将!$CB6)</f>
        <v>0</v>
      </c>
      <c r="Y6" s="17">
        <f>求节点(中R武将!$C$6:$C$105,中R武将!Y$6:Y$105,天数对应中R武将!$CB6)</f>
        <v>0</v>
      </c>
      <c r="Z6" s="17">
        <f>求节点(中R武将!$C$6:$C$105,中R武将!Z$6:Z$105,天数对应中R武将!$CB6)</f>
        <v>0</v>
      </c>
      <c r="AA6" s="17">
        <f>求节点(中R武将!$C$6:$C$105,中R武将!AA$6:AA$105,天数对应中R武将!$CB6)</f>
        <v>26.825807598478306</v>
      </c>
      <c r="AB6" s="17">
        <f>求节点(中R武将!$C$6:$C$105,中R武将!AB$6:AB$105,天数对应中R武将!$CB6)</f>
        <v>26.825807598478306</v>
      </c>
      <c r="AC6" s="17">
        <f>求节点(中R武将!$C$6:$C$105,中R武将!AC$6:AC$105,天数对应中R武将!$CB6)</f>
        <v>0</v>
      </c>
      <c r="AD6" s="17">
        <f>求节点(中R武将!$C$6:$C$105,中R武将!AD$6:AD$105,天数对应中R武将!$CB6)</f>
        <v>0</v>
      </c>
      <c r="AE6" s="17">
        <f>求节点(中R武将!$C$6:$C$105,中R武将!AE$6:AE$105,天数对应中R武将!$CB6)</f>
        <v>0</v>
      </c>
      <c r="AF6" s="17">
        <f>求节点(中R武将!$C$6:$C$105,中R武将!AF$6:AF$105,天数对应中R武将!$CB6)</f>
        <v>0.23726923885044549</v>
      </c>
      <c r="AG6" s="17">
        <f>求节点(中R武将!$C$6:$C$105,中R武将!AG$6:AG$105,天数对应中R武将!$CB6)</f>
        <v>0.45917679543530132</v>
      </c>
      <c r="AH6" s="17">
        <f>求节点(中R武将!$C$6:$C$105,中R武将!AH$6:AH$105,天数对应中R武将!$CB6)</f>
        <v>0</v>
      </c>
      <c r="AI6" s="17">
        <f>求节点(中R武将!$C$6:$C$105,中R武将!AI$6:AI$105,天数对应中R武将!$CB6)</f>
        <v>0</v>
      </c>
      <c r="AJ6" s="17">
        <f>求节点(中R武将!$C$6:$C$105,中R武将!AJ$6:AJ$105,天数对应中R武将!$CB6)</f>
        <v>0</v>
      </c>
      <c r="AK6" s="17">
        <f>求节点(中R武将!$C$6:$C$105,中R武将!AK$6:AK$105,天数对应中R武将!$CB6)</f>
        <v>0</v>
      </c>
      <c r="AL6" s="17">
        <f>求节点(中R武将!$C$6:$C$105,中R武将!AL$6:AL$105,天数对应中R武将!$CB6)</f>
        <v>0</v>
      </c>
      <c r="AM6" s="17">
        <f>求节点(中R武将!$C$6:$C$105,中R武将!AM$6:AM$105,天数对应中R武将!$CB6)</f>
        <v>0</v>
      </c>
      <c r="AN6" s="17">
        <f>求节点(中R武将!$C$6:$C$105,中R武将!AN$6:AN$105,天数对应中R武将!$CB6)</f>
        <v>0</v>
      </c>
      <c r="AO6" s="17">
        <f>求节点(中R武将!$C$6:$C$105,中R武将!AO$6:AO$105,天数对应中R武将!$CB6)</f>
        <v>4.6830636925759954</v>
      </c>
      <c r="AP6" s="17">
        <f>求节点(中R武将!$C$6:$C$105,中R武将!AP$6:AP$105,天数对应中R武将!$CB6)</f>
        <v>0</v>
      </c>
      <c r="AQ6" s="17">
        <f>求节点(中R武将!$C$6:$C$105,中R武将!AQ$6:AQ$105,天数对应中R武将!$CB6)</f>
        <v>0</v>
      </c>
      <c r="AR6" s="17">
        <f>求节点(中R武将!$C$6:$C$105,中R武将!AR$6:AR$105,天数对应中R武将!$CB6)</f>
        <v>0</v>
      </c>
      <c r="AS6" s="17">
        <f>求节点(中R武将!$C$6:$C$105,中R武将!AS$6:AS$105,天数对应中R武将!$CB6)</f>
        <v>0</v>
      </c>
      <c r="AT6" s="17">
        <f>求节点(中R武将!$C$6:$C$105,中R武将!AT$6:AT$105,天数对应中R武将!$CB6)</f>
        <v>3</v>
      </c>
      <c r="AU6" s="17">
        <f>求节点(中R武将!$C$6:$C$105,中R武将!AU$6:AU$105,天数对应中R武将!$CB6)</f>
        <v>1.6015586128802366</v>
      </c>
      <c r="AV6" s="17">
        <f>求节点(中R武将!$C$6:$C$105,中R武将!AV$6:AV$105,天数对应中R武将!$CB6)</f>
        <v>0</v>
      </c>
      <c r="AW6" s="17">
        <f>求节点(中R武将!$C$6:$C$105,中R武将!AW$6:AW$105,天数对应中R武将!$CB6)</f>
        <v>0</v>
      </c>
      <c r="AX6" s="17">
        <f>求节点(中R武将!$C$6:$C$105,中R武将!AX$6:AX$105,天数对应中R武将!$CB6)</f>
        <v>0</v>
      </c>
      <c r="AY6" s="17">
        <f>求节点(中R武将!$C$6:$C$105,中R武将!AY$6:AY$105,天数对应中R武将!$CB6)</f>
        <v>15</v>
      </c>
      <c r="AZ6" s="17">
        <f>求节点(中R武将!$C$6:$C$105,中R武将!AZ$6:AZ$105,天数对应中R武将!$CB6)</f>
        <v>15</v>
      </c>
      <c r="BA6" s="17">
        <f>求节点(中R武将!$C$6:$C$105,中R武将!BA$6:BA$105,天数对应中R武将!$CB6)</f>
        <v>22</v>
      </c>
      <c r="BB6" s="17">
        <f>求节点(中R武将!$C$6:$C$105,中R武将!BB$6:BB$105,天数对应中R武将!$CB6)</f>
        <v>50</v>
      </c>
      <c r="BC6" s="17">
        <f>求节点(中R武将!$C$6:$C$105,中R武将!BC$6:BC$105,天数对应中R武将!$CB6)</f>
        <v>0</v>
      </c>
      <c r="BD6" s="17">
        <f>求节点(中R武将!$C$6:$C$105,中R武将!BD$6:BD$105,天数对应中R武将!$CB6)</f>
        <v>0.53651615196956615</v>
      </c>
      <c r="BE6" s="17">
        <f>求节点(中R武将!$C$6:$C$105,中R武将!BE$6:BE$105,天数对应中R武将!$CB6)</f>
        <v>0.53651615196956615</v>
      </c>
      <c r="BF6" s="17">
        <f>求节点(中R武将!$C$6:$C$105,中R武将!BF$6:BF$105,天数对应中R武将!$CB6)</f>
        <v>0.53651615196956615</v>
      </c>
      <c r="BG6" s="17">
        <f>求节点(中R武将!$C$6:$C$105,中R武将!BG$6:BG$105,天数对应中R武将!$CB6)</f>
        <v>0.53651615196956615</v>
      </c>
      <c r="BH6" s="17">
        <f>求节点(中R武将!$C$6:$C$105,中R武将!BH$6:BH$105,天数对应中R武将!$CB6)</f>
        <v>10</v>
      </c>
      <c r="BI6" s="17">
        <f>求节点(中R武将!$C$6:$C$105,中R武将!BI$6:BI$105,天数对应中R武将!$CB6)</f>
        <v>10</v>
      </c>
      <c r="BJ6" s="17">
        <f>求节点(中R武将!$C$6:$C$105,中R武将!BJ$6:BJ$105,天数对应中R武将!$CB6)</f>
        <v>13.412903799239153</v>
      </c>
      <c r="BK6" s="17">
        <f>求节点(中R武将!$C$6:$C$105,中R武将!BK$6:BK$105,天数对应中R武将!$CB6)</f>
        <v>13.412903799239153</v>
      </c>
      <c r="BL6" s="17">
        <f>求节点(中R武将!$C$6:$C$105,中R武将!BL$6:BL$105,天数对应中R武将!$CB6)</f>
        <v>13.412903799239153</v>
      </c>
      <c r="BM6" s="17">
        <f>求节点(中R武将!$C$6:$C$105,中R武将!BM$6:BM$105,天数对应中R武将!$CB6)</f>
        <v>0</v>
      </c>
      <c r="BN6" s="17">
        <f>求节点(中R武将!$C$6:$C$105,中R武将!BN$6:BN$105,天数对应中R武将!$CB6)</f>
        <v>0</v>
      </c>
      <c r="BO6" s="17">
        <f>求节点(中R武将!$C$6:$C$105,中R武将!BO$6:BO$105,天数对应中R武将!$CB6)</f>
        <v>0.35140544541305874</v>
      </c>
      <c r="BP6" s="17">
        <f>求节点(中R武将!$C$6:$C$105,中R武将!BP$6:BP$105,天数对应中R武将!$CB6)</f>
        <v>0.35140544541305874</v>
      </c>
      <c r="BQ6" s="17">
        <f>求节点(中R武将!$C$6:$C$105,中R武将!BQ$6:BQ$105,天数对应中R武将!$CB6)</f>
        <v>0.35140544541305874</v>
      </c>
      <c r="BR6" s="17">
        <f>求节点(中R武将!$C$6:$C$105,中R武将!BR$6:BR$105,天数对应中R武将!$CB6)</f>
        <v>0</v>
      </c>
      <c r="BS6" s="17">
        <f>求节点(中R武将!$C$6:$C$105,中R武将!BS$6:BS$105,天数对应中R武将!$CB6)</f>
        <v>0</v>
      </c>
      <c r="BT6" s="17">
        <f>求节点(中R武将!$C$6:$C$105,中R武将!BT$6:BT$105,天数对应中R武将!$CB6)</f>
        <v>0</v>
      </c>
      <c r="BU6" s="17">
        <f>求节点(中R武将!$C$6:$C$105,中R武将!BU$6:BU$105,天数对应中R武将!$CB6)</f>
        <v>0</v>
      </c>
      <c r="BV6" s="17">
        <f>求节点(中R武将!$C$6:$C$105,中R武将!BV$6:BV$105,天数对应中R武将!$CB6)</f>
        <v>0</v>
      </c>
      <c r="BY6" s="17">
        <v>1</v>
      </c>
      <c r="BZ6" s="17">
        <v>10</v>
      </c>
      <c r="CA6" s="17">
        <v>11.433968828491247</v>
      </c>
      <c r="CB6" s="17">
        <v>13.412903799239153</v>
      </c>
      <c r="CC6" s="17">
        <v>16.685491146180304</v>
      </c>
      <c r="CD6" s="17">
        <v>23.753381838126177</v>
      </c>
    </row>
    <row r="7" spans="3:82" x14ac:dyDescent="0.15">
      <c r="C7" s="16">
        <v>2</v>
      </c>
      <c r="E7" s="16">
        <f>求节点(中R武将!$C$6:$C$105,中R武将!E$6:E$105,天数对应中R武将!$CB7)</f>
        <v>0</v>
      </c>
      <c r="F7" s="16">
        <f>求节点(中R武将!$C$6:$C$105,中R武将!F$6:F$105,天数对应中R武将!$CB7)</f>
        <v>0</v>
      </c>
      <c r="G7" s="16">
        <f>求节点(中R武将!$C$6:$C$105,中R武将!G$6:G$105,天数对应中R武将!$CB7)</f>
        <v>1.6027666787145511E-2</v>
      </c>
      <c r="H7" s="16">
        <f>求节点(中R武将!$C$6:$C$105,中R武将!H$6:H$105,天数对应中R武将!$CB7)</f>
        <v>5.9839723332128543</v>
      </c>
      <c r="I7" s="16">
        <f>求节点(中R武将!$C$6:$C$105,中R武将!I$6:I$105,天数对应中R武将!$CB7)</f>
        <v>0</v>
      </c>
      <c r="J7" s="16">
        <f>求节点(中R武将!$C$6:$C$105,中R武将!J$6:J$105,天数对应中R武将!$CB7)</f>
        <v>0</v>
      </c>
      <c r="K7" s="16">
        <f>求节点(中R武将!$C$6:$C$105,中R武将!K$6:K$105,天数对应中R武将!$CB7)</f>
        <v>0</v>
      </c>
      <c r="L7" s="16">
        <f>求节点(中R武将!$C$6:$C$105,中R武将!L$6:L$105,天数对应中R武将!$CB7)</f>
        <v>8.2744959657439221E-3</v>
      </c>
      <c r="M7" s="16">
        <f>求节点(中R武将!$C$6:$C$105,中R武将!M$6:M$105,天数对应中R武将!$CB7)</f>
        <v>1.1395843998687682E-2</v>
      </c>
      <c r="N7" s="16">
        <f>求节点(中R武将!$C$6:$C$105,中R武将!N$6:N$105,天数对应中R武将!$CB7)</f>
        <v>0</v>
      </c>
      <c r="O7" s="16">
        <f>求节点(中R武将!$C$6:$C$105,中R武将!O$6:O$105,天数对应中R武将!$CB7)</f>
        <v>0</v>
      </c>
      <c r="P7" s="16">
        <f>求节点(中R武将!$C$6:$C$105,中R武将!P$6:P$105,天数对应中R武将!$CB7)</f>
        <v>6</v>
      </c>
      <c r="Q7" s="16">
        <f>求节点(中R武将!$C$6:$C$105,中R武将!Q$6:Q$105,天数对应中R武将!$CB7)</f>
        <v>10</v>
      </c>
      <c r="R7" s="16">
        <f>求节点(中R武将!$C$6:$C$105,中R武将!R$6:R$105,天数对应中R武将!$CB7)</f>
        <v>22</v>
      </c>
      <c r="S7" s="16">
        <f>求节点(中R武将!$C$6:$C$105,中R武将!S$6:S$105,天数对应中R武将!$CB7)</f>
        <v>50</v>
      </c>
      <c r="T7" s="16">
        <f>求节点(中R武将!$C$6:$C$105,中R武将!T$6:T$105,天数对应中R武将!$CB7)</f>
        <v>0</v>
      </c>
      <c r="U7" s="16">
        <f>求节点(中R武将!$C$6:$C$105,中R武将!U$6:U$105,天数对应中R武将!$CB7)</f>
        <v>0</v>
      </c>
      <c r="V7" s="16">
        <f>求节点(中R武将!$C$6:$C$105,中R武将!V$6:V$105,天数对应中R武将!$CB7)</f>
        <v>0.79611416047545014</v>
      </c>
      <c r="W7" s="16">
        <f>求节点(中R武将!$C$6:$C$105,中R武将!W$6:W$105,天数对应中R武将!$CB7)</f>
        <v>0.79611416047545025</v>
      </c>
      <c r="X7" s="16">
        <f>求节点(中R武将!$C$6:$C$105,中R武将!X$6:X$105,天数对应中R武将!$CB7)</f>
        <v>0</v>
      </c>
      <c r="Y7" s="16">
        <f>求节点(中R武将!$C$6:$C$105,中R武将!Y$6:Y$105,天数对应中R武将!$CB7)</f>
        <v>0</v>
      </c>
      <c r="Z7" s="16">
        <f>求节点(中R武将!$C$6:$C$105,中R武将!Z$6:Z$105,天数对应中R武将!$CB7)</f>
        <v>0</v>
      </c>
      <c r="AA7" s="16">
        <f>求节点(中R武将!$C$6:$C$105,中R武将!AA$6:AA$105,天数对应中R武将!$CB7)</f>
        <v>39.80570802377251</v>
      </c>
      <c r="AB7" s="16">
        <f>求节点(中R武将!$C$6:$C$105,中R武将!AB$6:AB$105,天数对应中R武将!$CB7)</f>
        <v>39.80570802377251</v>
      </c>
      <c r="AC7" s="16">
        <f>求节点(中R武将!$C$6:$C$105,中R武将!AC$6:AC$105,天数对应中R武将!$CB7)</f>
        <v>0</v>
      </c>
      <c r="AD7" s="16">
        <f>求节点(中R武将!$C$6:$C$105,中R武将!AD$6:AD$105,天数对应中R武将!$CB7)</f>
        <v>0</v>
      </c>
      <c r="AE7" s="16">
        <f>求节点(中R武将!$C$6:$C$105,中R武将!AE$6:AE$105,天数对应中R武将!$CB7)</f>
        <v>0</v>
      </c>
      <c r="AF7" s="16">
        <f>求节点(中R武将!$C$6:$C$105,中R武将!AF$6:AF$105,天数对应中R武将!$CB7)</f>
        <v>0.35207402461349657</v>
      </c>
      <c r="AG7" s="16">
        <f>求节点(中R武将!$C$6:$C$105,中R武将!AG$6:AG$105,天数对应中R武将!$CB7)</f>
        <v>0.99341795494235063</v>
      </c>
      <c r="AH7" s="16">
        <f>求节点(中R武将!$C$6:$C$105,中R武将!AH$6:AH$105,天数对应中R武将!$CB7)</f>
        <v>0</v>
      </c>
      <c r="AI7" s="16">
        <f>求节点(中R武将!$C$6:$C$105,中R武将!AI$6:AI$105,天数对应中R武将!$CB7)</f>
        <v>0</v>
      </c>
      <c r="AJ7" s="16">
        <f>求节点(中R武将!$C$6:$C$105,中R武将!AJ$6:AJ$105,天数对应中R武将!$CB7)</f>
        <v>0</v>
      </c>
      <c r="AK7" s="16">
        <f>求节点(中R武将!$C$6:$C$105,中R武将!AK$6:AK$105,天数对应中R武将!$CB7)</f>
        <v>0</v>
      </c>
      <c r="AL7" s="16">
        <f>求节点(中R武将!$C$6:$C$105,中R武将!AL$6:AL$105,天数对应中R武将!$CB7)</f>
        <v>9.0285401188625514</v>
      </c>
      <c r="AM7" s="16">
        <f>求节点(中R武将!$C$6:$C$105,中R武将!AM$6:AM$105,天数对应中R武将!$CB7)</f>
        <v>0</v>
      </c>
      <c r="AN7" s="16">
        <f>求节点(中R武将!$C$6:$C$105,中R武将!AN$6:AN$105,天数对应中R武将!$CB7)</f>
        <v>0</v>
      </c>
      <c r="AO7" s="16">
        <f>求节点(中R武将!$C$6:$C$105,中R武将!AO$6:AO$105,天数对应中R武将!$CB7)</f>
        <v>5.9839723332128543</v>
      </c>
      <c r="AP7" s="16">
        <f>求节点(中R武将!$C$6:$C$105,中R武将!AP$6:AP$105,天数对应中R武将!$CB7)</f>
        <v>4.5273915135834786E-2</v>
      </c>
      <c r="AQ7" s="16">
        <f>求节点(中R武将!$C$6:$C$105,中R武将!AQ$6:AQ$105,天数对应中R武将!$CB7)</f>
        <v>0</v>
      </c>
      <c r="AR7" s="16">
        <f>求节点(中R武将!$C$6:$C$105,中R武将!AR$6:AR$105,天数对应中R武将!$CB7)</f>
        <v>0</v>
      </c>
      <c r="AS7" s="16">
        <f>求节点(中R武将!$C$6:$C$105,中R武将!AS$6:AS$105,天数对应中R武将!$CB7)</f>
        <v>0</v>
      </c>
      <c r="AT7" s="16">
        <f>求节点(中R武将!$C$6:$C$105,中R武将!AT$6:AT$105,天数对应中R武将!$CB7)</f>
        <v>3</v>
      </c>
      <c r="AU7" s="16">
        <f>求节点(中R武将!$C$6:$C$105,中R武将!AU$6:AU$105,天数对应中R武将!$CB7)</f>
        <v>2.7163269318567664</v>
      </c>
      <c r="AV7" s="16">
        <f>求节点(中R武将!$C$6:$C$105,中R武将!AV$6:AV$105,天数对应中R武将!$CB7)</f>
        <v>1.1395843998687682E-2</v>
      </c>
      <c r="AW7" s="16">
        <f>求节点(中R武将!$C$6:$C$105,中R武将!AW$6:AW$105,天数对应中R武将!$CB7)</f>
        <v>0</v>
      </c>
      <c r="AX7" s="16">
        <f>求节点(中R武将!$C$6:$C$105,中R武将!AX$6:AX$105,天数对应中R武将!$CB7)</f>
        <v>0</v>
      </c>
      <c r="AY7" s="16">
        <f>求节点(中R武将!$C$6:$C$105,中R武将!AY$6:AY$105,天数对应中R武将!$CB7)</f>
        <v>15</v>
      </c>
      <c r="AZ7" s="16">
        <f>求节点(中R武将!$C$6:$C$105,中R武将!AZ$6:AZ$105,天数对应中R武将!$CB7)</f>
        <v>20</v>
      </c>
      <c r="BA7" s="16">
        <f>求节点(中R武将!$C$6:$C$105,中R武将!BA$6:BA$105,天数对应中R武将!$CB7)</f>
        <v>22</v>
      </c>
      <c r="BB7" s="16">
        <f>求节点(中R武将!$C$6:$C$105,中R武将!BB$6:BB$105,天数对应中R武将!$CB7)</f>
        <v>50</v>
      </c>
      <c r="BC7" s="16">
        <f>求节点(中R武将!$C$6:$C$105,中R武将!BC$6:BC$105,天数对应中R武将!$CB7)</f>
        <v>0</v>
      </c>
      <c r="BD7" s="16">
        <f>求节点(中R武将!$C$6:$C$105,中R武将!BD$6:BD$105,天数对应中R武将!$CB7)</f>
        <v>0.79611416047545025</v>
      </c>
      <c r="BE7" s="16">
        <f>求节点(中R武将!$C$6:$C$105,中R武将!BE$6:BE$105,天数对应中R武将!$CB7)</f>
        <v>0.79611416047545025</v>
      </c>
      <c r="BF7" s="16">
        <f>求节点(中R武将!$C$6:$C$105,中R武将!BF$6:BF$105,天数对应中R武将!$CB7)</f>
        <v>0.79611416047545025</v>
      </c>
      <c r="BG7" s="16">
        <f>求节点(中R武将!$C$6:$C$105,中R武将!BG$6:BG$105,天数对应中R武将!$CB7)</f>
        <v>0.79611416047545025</v>
      </c>
      <c r="BH7" s="16">
        <f>求节点(中R武将!$C$6:$C$105,中R武将!BH$6:BH$105,天数对应中R武将!$CB7)</f>
        <v>10</v>
      </c>
      <c r="BI7" s="16">
        <f>求节点(中R武将!$C$6:$C$105,中R武将!BI$6:BI$105,天数对应中R武将!$CB7)</f>
        <v>10</v>
      </c>
      <c r="BJ7" s="16">
        <f>求节点(中R武将!$C$6:$C$105,中R武将!BJ$6:BJ$105,天数对应中R武将!$CB7)</f>
        <v>19.902854011886255</v>
      </c>
      <c r="BK7" s="16">
        <f>求节点(中R武将!$C$6:$C$105,中R武将!BK$6:BK$105,天数对应中R武将!$CB7)</f>
        <v>19.902854011886255</v>
      </c>
      <c r="BL7" s="16">
        <f>求节点(中R武将!$C$6:$C$105,中R武将!BL$6:BL$105,天数对应中R武将!$CB7)</f>
        <v>19.902854011886255</v>
      </c>
      <c r="BM7" s="16">
        <f>求节点(中R武将!$C$6:$C$105,中R武将!BM$6:BM$105,天数对应中R武将!$CB7)</f>
        <v>0</v>
      </c>
      <c r="BN7" s="16">
        <f>求节点(中R武将!$C$6:$C$105,中R武将!BN$6:BN$105,天数对应中R武将!$CB7)</f>
        <v>0</v>
      </c>
      <c r="BO7" s="16">
        <f>求节点(中R武将!$C$6:$C$105,中R武将!BO$6:BO$105,天数对应中R武将!$CB7)</f>
        <v>0.99210633244578805</v>
      </c>
      <c r="BP7" s="16">
        <f>求节点(中R武将!$C$6:$C$105,中R武将!BP$6:BP$105,天数对应中R武将!$CB7)</f>
        <v>0.99210633244578805</v>
      </c>
      <c r="BQ7" s="16">
        <f>求节点(中R武将!$C$6:$C$105,中R武将!BQ$6:BQ$105,天数对应中R武将!$CB7)</f>
        <v>0.99210633244578805</v>
      </c>
      <c r="BR7" s="16">
        <f>求节点(中R武将!$C$6:$C$105,中R武将!BR$6:BR$105,天数对应中R武将!$CB7)</f>
        <v>0</v>
      </c>
      <c r="BS7" s="16">
        <f>求节点(中R武将!$C$6:$C$105,中R武将!BS$6:BS$105,天数对应中R武将!$CB7)</f>
        <v>0</v>
      </c>
      <c r="BT7" s="16">
        <f>求节点(中R武将!$C$6:$C$105,中R武将!BT$6:BT$105,天数对应中R武将!$CB7)</f>
        <v>1.8057080237725103</v>
      </c>
      <c r="BU7" s="16">
        <f>求节点(中R武将!$C$6:$C$105,中R武将!BU$6:BU$105,天数对应中R武将!$CB7)</f>
        <v>9.0285401188625514</v>
      </c>
      <c r="BV7" s="16">
        <f>求节点(中R武将!$C$6:$C$105,中R武将!BV$6:BV$105,天数对应中R武将!$CB7)</f>
        <v>18.057080237725103</v>
      </c>
      <c r="BY7" s="16">
        <v>2</v>
      </c>
      <c r="BZ7" s="16">
        <v>15.845161563010114</v>
      </c>
      <c r="CA7" s="16">
        <v>17.531084133841556</v>
      </c>
      <c r="CB7" s="16">
        <v>19.902854011886255</v>
      </c>
      <c r="CC7" s="16">
        <v>24.145005153769379</v>
      </c>
      <c r="CD7" s="16">
        <v>32.324810468169304</v>
      </c>
    </row>
    <row r="8" spans="3:82" s="17" customFormat="1" x14ac:dyDescent="0.15">
      <c r="C8" s="17">
        <v>3</v>
      </c>
      <c r="E8" s="17">
        <f>求节点(中R武将!$C$6:$C$105,中R武将!E$6:E$105,天数对应中R武将!$CB8)</f>
        <v>0</v>
      </c>
      <c r="F8" s="17">
        <f>求节点(中R武将!$C$6:$C$105,中R武将!F$6:F$105,天数对应中R武将!$CB8)</f>
        <v>0</v>
      </c>
      <c r="G8" s="17">
        <f>求节点(中R武将!$C$6:$C$105,中R武将!G$6:G$105,天数对应中R武将!$CB8)</f>
        <v>0</v>
      </c>
      <c r="H8" s="17">
        <f>求节点(中R武将!$C$6:$C$105,中R武将!H$6:H$105,天数对应中R武将!$CB8)</f>
        <v>6</v>
      </c>
      <c r="I8" s="17">
        <f>求节点(中R武将!$C$6:$C$105,中R武将!I$6:I$105,天数对应中R武将!$CB8)</f>
        <v>0</v>
      </c>
      <c r="J8" s="17">
        <f>求节点(中R武将!$C$6:$C$105,中R武将!J$6:J$105,天数对应中R武将!$CB8)</f>
        <v>0</v>
      </c>
      <c r="K8" s="17">
        <f>求节点(中R武将!$C$6:$C$105,中R武将!K$6:K$105,天数对应中R武将!$CB8)</f>
        <v>0</v>
      </c>
      <c r="L8" s="17">
        <f>求节点(中R武将!$C$6:$C$105,中R武将!L$6:L$105,天数对应中R武将!$CB8)</f>
        <v>0</v>
      </c>
      <c r="M8" s="17">
        <f>求节点(中R武将!$C$6:$C$105,中R武将!M$6:M$105,天数对应中R武将!$CB8)</f>
        <v>0.30789977855660616</v>
      </c>
      <c r="N8" s="17">
        <f>求节点(中R武将!$C$6:$C$105,中R武将!N$6:N$105,天数对应中R武将!$CB8)</f>
        <v>0</v>
      </c>
      <c r="O8" s="17">
        <f>求节点(中R武将!$C$6:$C$105,中R武将!O$6:O$105,天数对应中R武将!$CB8)</f>
        <v>0</v>
      </c>
      <c r="P8" s="17">
        <f>求节点(中R武将!$C$6:$C$105,中R武将!P$6:P$105,天数对应中R武将!$CB8)</f>
        <v>6</v>
      </c>
      <c r="Q8" s="17">
        <f>求节点(中R武将!$C$6:$C$105,中R武将!Q$6:Q$105,天数对应中R武将!$CB8)</f>
        <v>10</v>
      </c>
      <c r="R8" s="17">
        <f>求节点(中R武将!$C$6:$C$105,中R武将!R$6:R$105,天数对应中R武将!$CB8)</f>
        <v>22</v>
      </c>
      <c r="S8" s="17">
        <f>求节点(中R武将!$C$6:$C$105,中R武将!S$6:S$105,天数对应中R武将!$CB8)</f>
        <v>50</v>
      </c>
      <c r="T8" s="17">
        <f>求节点(中R武将!$C$6:$C$105,中R武将!T$6:T$105,天数对应中R武将!$CB8)</f>
        <v>0</v>
      </c>
      <c r="U8" s="17">
        <f>求节点(中R武将!$C$6:$C$105,中R武将!U$6:U$105,天数对应中R武将!$CB8)</f>
        <v>0</v>
      </c>
      <c r="V8" s="17">
        <f>求节点(中R武将!$C$6:$C$105,中R武将!V$6:V$105,天数对应中R武将!$CB8)</f>
        <v>0.98696530809931704</v>
      </c>
      <c r="W8" s="17">
        <f>求节点(中R武将!$C$6:$C$105,中R武将!W$6:W$105,天数对应中R武将!$CB8)</f>
        <v>0.98696530809931715</v>
      </c>
      <c r="X8" s="17">
        <f>求节点(中R武将!$C$6:$C$105,中R武将!X$6:X$105,天数对应中R武将!$CB8)</f>
        <v>0</v>
      </c>
      <c r="Y8" s="17">
        <f>求节点(中R武将!$C$6:$C$105,中R武将!Y$6:Y$105,天数对应中R武将!$CB8)</f>
        <v>0</v>
      </c>
      <c r="Z8" s="17">
        <f>求节点(中R武将!$C$6:$C$105,中R武将!Z$6:Z$105,天数对应中R武将!$CB8)</f>
        <v>0</v>
      </c>
      <c r="AA8" s="17">
        <f>求节点(中R武将!$C$6:$C$105,中R武将!AA$6:AA$105,天数对应中R武将!$CB8)</f>
        <v>49.348265404965858</v>
      </c>
      <c r="AB8" s="17">
        <f>求节点(中R武将!$C$6:$C$105,中R武将!AB$6:AB$105,天数对应中R武将!$CB8)</f>
        <v>49.348265404965858</v>
      </c>
      <c r="AC8" s="17">
        <f>求节点(中R武将!$C$6:$C$105,中R武将!AC$6:AC$105,天数对应中R武将!$CB8)</f>
        <v>0</v>
      </c>
      <c r="AD8" s="17">
        <f>求节点(中R武将!$C$6:$C$105,中R武将!AD$6:AD$105,天数对应中R武将!$CB8)</f>
        <v>0</v>
      </c>
      <c r="AE8" s="17">
        <f>求节点(中R武将!$C$6:$C$105,中R武将!AE$6:AE$105,天数对应中R武将!$CB8)</f>
        <v>0</v>
      </c>
      <c r="AF8" s="17">
        <f>求节点(中R武将!$C$6:$C$105,中R武将!AF$6:AF$105,天数对应中R武将!$CB8)</f>
        <v>0.43647615559168484</v>
      </c>
      <c r="AG8" s="17">
        <f>求节点(中R武将!$C$6:$C$105,中R武将!AG$6:AG$105,天数对应中R武将!$CB8)</f>
        <v>1</v>
      </c>
      <c r="AH8" s="17">
        <f>求节点(中R武将!$C$6:$C$105,中R武将!AH$6:AH$105,天数对应中R武将!$CB8)</f>
        <v>0</v>
      </c>
      <c r="AI8" s="17">
        <f>求节点(中R武将!$C$6:$C$105,中R武将!AI$6:AI$105,天数对应中R武将!$CB8)</f>
        <v>0</v>
      </c>
      <c r="AJ8" s="17">
        <f>求节点(中R武将!$C$6:$C$105,中R武将!AJ$6:AJ$105,天数对应中R武将!$CB8)</f>
        <v>0</v>
      </c>
      <c r="AK8" s="17">
        <f>求节点(中R武将!$C$6:$C$105,中R武将!AK$6:AK$105,天数对应中R武将!$CB8)</f>
        <v>0</v>
      </c>
      <c r="AL8" s="17">
        <f>求节点(中R武将!$C$6:$C$105,中R武将!AL$6:AL$105,天数对应中R武将!$CB8)</f>
        <v>10</v>
      </c>
      <c r="AM8" s="17">
        <f>求节点(中R武将!$C$6:$C$105,中R武将!AM$6:AM$105,天数对应中R武将!$CB8)</f>
        <v>0</v>
      </c>
      <c r="AN8" s="17">
        <f>求节点(中R武将!$C$6:$C$105,中R武将!AN$6:AN$105,天数对应中R武将!$CB8)</f>
        <v>0</v>
      </c>
      <c r="AO8" s="17">
        <f>求节点(中R武将!$C$6:$C$105,中R武将!AO$6:AO$105,天数对应中R武将!$CB8)</f>
        <v>6</v>
      </c>
      <c r="AP8" s="17">
        <f>求节点(中R武将!$C$6:$C$105,中R武将!AP$6:AP$105,天数对应中R武将!$CB8)</f>
        <v>1.2232379143062497</v>
      </c>
      <c r="AQ8" s="17">
        <f>求节点(中R武将!$C$6:$C$105,中R武将!AQ$6:AQ$105,天数对应中R武将!$CB8)</f>
        <v>0</v>
      </c>
      <c r="AR8" s="17">
        <f>求节点(中R武将!$C$6:$C$105,中R武将!AR$6:AR$105,天数对应中R武将!$CB8)</f>
        <v>0</v>
      </c>
      <c r="AS8" s="17">
        <f>求节点(中R武将!$C$6:$C$105,中R武将!AS$6:AS$105,天数对应中R武将!$CB8)</f>
        <v>0</v>
      </c>
      <c r="AT8" s="17">
        <f>求节点(中R武将!$C$6:$C$105,中R武将!AT$6:AT$105,天数对应中R武将!$CB8)</f>
        <v>3</v>
      </c>
      <c r="AU8" s="17">
        <f>求节点(中R武将!$C$6:$C$105,中R武将!AU$6:AU$105,天数对应中R武将!$CB8)</f>
        <v>3.5371735140260108</v>
      </c>
      <c r="AV8" s="17">
        <f>求节点(中R武将!$C$6:$C$105,中R武将!AV$6:AV$105,天数对应中R武将!$CB8)</f>
        <v>0.30789977855660616</v>
      </c>
      <c r="AW8" s="17">
        <f>求节点(中R武将!$C$6:$C$105,中R武将!AW$6:AW$105,天数对应中R武将!$CB8)</f>
        <v>0</v>
      </c>
      <c r="AX8" s="17">
        <f>求节点(中R武将!$C$6:$C$105,中R武将!AX$6:AX$105,天数对应中R武将!$CB8)</f>
        <v>0</v>
      </c>
      <c r="AY8" s="17">
        <f>求节点(中R武将!$C$6:$C$105,中R武将!AY$6:AY$105,天数对应中R武将!$CB8)</f>
        <v>15</v>
      </c>
      <c r="AZ8" s="17">
        <f>求节点(中R武将!$C$6:$C$105,中R武将!AZ$6:AZ$105,天数对应中R武将!$CB8)</f>
        <v>25</v>
      </c>
      <c r="BA8" s="17">
        <f>求节点(中R武将!$C$6:$C$105,中R武将!BA$6:BA$105,天数对应中R武将!$CB8)</f>
        <v>22</v>
      </c>
      <c r="BB8" s="17">
        <f>求节点(中R武将!$C$6:$C$105,中R武将!BB$6:BB$105,天数对应中R武将!$CB8)</f>
        <v>50</v>
      </c>
      <c r="BC8" s="17">
        <f>求节点(中R武将!$C$6:$C$105,中R武将!BC$6:BC$105,天数对应中R武将!$CB8)</f>
        <v>0</v>
      </c>
      <c r="BD8" s="17">
        <f>求节点(中R武将!$C$6:$C$105,中R武将!BD$6:BD$105,天数对应中R武将!$CB8)</f>
        <v>0.98696530809931715</v>
      </c>
      <c r="BE8" s="17">
        <f>求节点(中R武将!$C$6:$C$105,中R武将!BE$6:BE$105,天数对应中R武将!$CB8)</f>
        <v>0.98696530809931715</v>
      </c>
      <c r="BF8" s="17">
        <f>求节点(中R武将!$C$6:$C$105,中R武将!BF$6:BF$105,天数对应中R武将!$CB8)</f>
        <v>0.98696530809931715</v>
      </c>
      <c r="BG8" s="17">
        <f>求节点(中R武将!$C$6:$C$105,中R武将!BG$6:BG$105,天数对应中R武将!$CB8)</f>
        <v>0.98696530809931715</v>
      </c>
      <c r="BH8" s="17">
        <f>求节点(中R武将!$C$6:$C$105,中R武将!BH$6:BH$105,天数对应中R武将!$CB8)</f>
        <v>10</v>
      </c>
      <c r="BI8" s="17">
        <f>求节点(中R武将!$C$6:$C$105,中R武将!BI$6:BI$105,天数对应中R武将!$CB8)</f>
        <v>10</v>
      </c>
      <c r="BJ8" s="17">
        <f>求节点(中R武将!$C$6:$C$105,中R武将!BJ$6:BJ$105,天数对应中R武将!$CB8)</f>
        <v>24.674132702482929</v>
      </c>
      <c r="BK8" s="17">
        <f>求节点(中R武将!$C$6:$C$105,中R武将!BK$6:BK$105,天数对应中R武将!$CB8)</f>
        <v>24.674132702482929</v>
      </c>
      <c r="BL8" s="17">
        <f>求节点(中R武将!$C$6:$C$105,中R武将!BL$6:BL$105,天数对应中R武将!$CB8)</f>
        <v>24.674132702482929</v>
      </c>
      <c r="BM8" s="17">
        <f>求节点(中R武将!$C$6:$C$105,中R武将!BM$6:BM$105,天数对应中R武将!$CB8)</f>
        <v>0</v>
      </c>
      <c r="BN8" s="17">
        <f>求节点(中R武将!$C$6:$C$105,中R武将!BN$6:BN$105,天数对应中R武将!$CB8)</f>
        <v>0</v>
      </c>
      <c r="BO8" s="17">
        <f>求节点(中R武将!$C$6:$C$105,中R武将!BO$6:BO$105,天数对应中R武将!$CB8)</f>
        <v>1</v>
      </c>
      <c r="BP8" s="17">
        <f>求节点(中R武将!$C$6:$C$105,中R武将!BP$6:BP$105,天数对应中R武将!$CB8)</f>
        <v>1</v>
      </c>
      <c r="BQ8" s="17">
        <f>求节点(中R武将!$C$6:$C$105,中R武将!BQ$6:BQ$105,天数对应中R武将!$CB8)</f>
        <v>1</v>
      </c>
      <c r="BR8" s="17">
        <f>求节点(中R武将!$C$6:$C$105,中R武将!BR$6:BR$105,天数对应中R武将!$CB8)</f>
        <v>0</v>
      </c>
      <c r="BS8" s="17">
        <f>求节点(中R武将!$C$6:$C$105,中R武将!BS$6:BS$105,天数对应中R武将!$CB8)</f>
        <v>0</v>
      </c>
      <c r="BT8" s="17">
        <f>求节点(中R武将!$C$6:$C$105,中R武将!BT$6:BT$105,天数对应中R武将!$CB8)</f>
        <v>2</v>
      </c>
      <c r="BU8" s="17">
        <f>求节点(中R武将!$C$6:$C$105,中R武将!BU$6:BU$105,天数对应中R武将!$CB8)</f>
        <v>10</v>
      </c>
      <c r="BV8" s="17">
        <f>求节点(中R武将!$C$6:$C$105,中R武将!BV$6:BV$105,天数对应中R武将!$CB8)</f>
        <v>20</v>
      </c>
      <c r="BY8" s="17">
        <v>3</v>
      </c>
      <c r="BZ8" s="17">
        <v>20</v>
      </c>
      <c r="CA8" s="17">
        <v>21.907273253796447</v>
      </c>
      <c r="CB8" s="17">
        <v>24.674132702482929</v>
      </c>
      <c r="CC8" s="17">
        <v>29.270905102482974</v>
      </c>
      <c r="CD8" s="17">
        <v>38.360915983444102</v>
      </c>
    </row>
    <row r="9" spans="3:82" x14ac:dyDescent="0.15">
      <c r="C9" s="16">
        <v>4</v>
      </c>
      <c r="E9" s="16">
        <f>求节点(中R武将!$C$6:$C$105,中R武将!E$6:E$105,天数对应中R武将!$CB9)</f>
        <v>0</v>
      </c>
      <c r="F9" s="16">
        <f>求节点(中R武将!$C$6:$C$105,中R武将!F$6:F$105,天数对应中R武将!$CB9)</f>
        <v>0</v>
      </c>
      <c r="G9" s="16">
        <f>求节点(中R武将!$C$6:$C$105,中R武将!G$6:G$105,天数对应中R武将!$CB9)</f>
        <v>0</v>
      </c>
      <c r="H9" s="16">
        <f>求节点(中R武将!$C$6:$C$105,中R武将!H$6:H$105,天数对应中R武将!$CB9)</f>
        <v>6</v>
      </c>
      <c r="I9" s="16">
        <f>求节点(中R武将!$C$6:$C$105,中R武将!I$6:I$105,天数对应中R武将!$CB9)</f>
        <v>0</v>
      </c>
      <c r="J9" s="16">
        <f>求节点(中R武将!$C$6:$C$105,中R武将!J$6:J$105,天数对应中R武将!$CB9)</f>
        <v>0</v>
      </c>
      <c r="K9" s="16">
        <f>求节点(中R武将!$C$6:$C$105,中R武将!K$6:K$105,天数对应中R武将!$CB9)</f>
        <v>0</v>
      </c>
      <c r="L9" s="16">
        <f>求节点(中R武将!$C$6:$C$105,中R武将!L$6:L$105,天数对应中R武将!$CB9)</f>
        <v>0</v>
      </c>
      <c r="M9" s="16">
        <f>求节点(中R武将!$C$6:$C$105,中R武将!M$6:M$105,天数对应中R武将!$CB9)</f>
        <v>0.55337937041356433</v>
      </c>
      <c r="N9" s="16">
        <f>求节点(中R武将!$C$6:$C$105,中R武将!N$6:N$105,天数对应中R武将!$CB9)</f>
        <v>0</v>
      </c>
      <c r="O9" s="16">
        <f>求节点(中R武将!$C$6:$C$105,中R武将!O$6:O$105,天数对应中R武将!$CB9)</f>
        <v>0</v>
      </c>
      <c r="P9" s="16">
        <f>求节点(中R武将!$C$6:$C$105,中R武将!P$6:P$105,天数对应中R武将!$CB9)</f>
        <v>6</v>
      </c>
      <c r="Q9" s="16">
        <f>求节点(中R武将!$C$6:$C$105,中R武将!Q$6:Q$105,天数对应中R武将!$CB9)</f>
        <v>10</v>
      </c>
      <c r="R9" s="16">
        <f>求节点(中R武将!$C$6:$C$105,中R武将!R$6:R$105,天数对应中R武将!$CB9)</f>
        <v>22</v>
      </c>
      <c r="S9" s="16">
        <f>求节点(中R武将!$C$6:$C$105,中R武将!S$6:S$105,天数对应中R武将!$CB9)</f>
        <v>50</v>
      </c>
      <c r="T9" s="16">
        <f>求节点(中R武将!$C$6:$C$105,中R武将!T$6:T$105,天数对应中R武将!$CB9)</f>
        <v>0</v>
      </c>
      <c r="U9" s="16">
        <f>求节点(中R武将!$C$6:$C$105,中R武将!U$6:U$105,天数对应中R武将!$CB9)</f>
        <v>0</v>
      </c>
      <c r="V9" s="16">
        <f>求节点(中R武将!$C$6:$C$105,中R武将!V$6:V$105,天数对应中R武将!$CB9)</f>
        <v>1.1283352459476645</v>
      </c>
      <c r="W9" s="16">
        <f>求节点(中R武将!$C$6:$C$105,中R武将!W$6:W$105,天数对应中R武将!$CB9)</f>
        <v>1.1283352459476645</v>
      </c>
      <c r="X9" s="16">
        <f>求节点(中R武将!$C$6:$C$105,中R武将!X$6:X$105,天数对应中R武将!$CB9)</f>
        <v>0</v>
      </c>
      <c r="Y9" s="16">
        <f>求节点(中R武将!$C$6:$C$105,中R武将!Y$6:Y$105,天数对应中R武将!$CB9)</f>
        <v>0</v>
      </c>
      <c r="Z9" s="16">
        <f>求节点(中R武将!$C$6:$C$105,中R武将!Z$6:Z$105,天数对应中R武将!$CB9)</f>
        <v>0</v>
      </c>
      <c r="AA9" s="16">
        <f>求节点(中R武将!$C$6:$C$105,中R武将!AA$6:AA$105,天数对应中R武将!$CB9)</f>
        <v>56.416762297383229</v>
      </c>
      <c r="AB9" s="16">
        <f>求节点(中R武将!$C$6:$C$105,中R武将!AB$6:AB$105,天数对应中R武将!$CB9)</f>
        <v>56.416762297383229</v>
      </c>
      <c r="AC9" s="16">
        <f>求节点(中R武将!$C$6:$C$105,中R武将!AC$6:AC$105,天数对应中R武将!$CB9)</f>
        <v>0</v>
      </c>
      <c r="AD9" s="16">
        <f>求节点(中R武将!$C$6:$C$105,中R武将!AD$6:AD$105,天数对应中R武将!$CB9)</f>
        <v>0</v>
      </c>
      <c r="AE9" s="16">
        <f>求节点(中R武将!$C$6:$C$105,中R武将!AE$6:AE$105,天数对应中R武将!$CB9)</f>
        <v>0</v>
      </c>
      <c r="AF9" s="16">
        <f>求节点(中R武将!$C$6:$C$105,中R武将!AF$6:AF$105,天数对应中R武将!$CB9)</f>
        <v>0.49899568538864592</v>
      </c>
      <c r="AG9" s="16">
        <f>求节点(中R武将!$C$6:$C$105,中R武将!AG$6:AG$105,天数对应中R武将!$CB9)</f>
        <v>1.0556932365988481</v>
      </c>
      <c r="AH9" s="16">
        <f>求节点(中R武将!$C$6:$C$105,中R武将!AH$6:AH$105,天数对应中R武将!$CB9)</f>
        <v>0</v>
      </c>
      <c r="AI9" s="16">
        <f>求节点(中R武将!$C$6:$C$105,中R武将!AI$6:AI$105,天数对应中R武将!$CB9)</f>
        <v>0</v>
      </c>
      <c r="AJ9" s="16">
        <f>求节点(中R武将!$C$6:$C$105,中R武将!AJ$6:AJ$105,天数对应中R武将!$CB9)</f>
        <v>0</v>
      </c>
      <c r="AK9" s="16">
        <f>求节点(中R武将!$C$6:$C$105,中R武将!AK$6:AK$105,天数对应中R武将!$CB9)</f>
        <v>0</v>
      </c>
      <c r="AL9" s="16">
        <f>求节点(中R武将!$C$6:$C$105,中R武将!AL$6:AL$105,天数对应中R武将!$CB9)</f>
        <v>10</v>
      </c>
      <c r="AM9" s="16">
        <f>求节点(中R武将!$C$6:$C$105,中R武将!AM$6:AM$105,天数对应中R武将!$CB9)</f>
        <v>0</v>
      </c>
      <c r="AN9" s="16">
        <f>求节点(中R武将!$C$6:$C$105,中R武将!AN$6:AN$105,天数对应中R武将!$CB9)</f>
        <v>0</v>
      </c>
      <c r="AO9" s="16">
        <f>求节点(中R武将!$C$6:$C$105,中R武将!AO$6:AO$105,天数对应中R武将!$CB9)</f>
        <v>6</v>
      </c>
      <c r="AP9" s="16">
        <f>求节点(中R武将!$C$6:$C$105,中R武将!AP$6:AP$105,天数对应中R武将!$CB9)</f>
        <v>2.1367811604928217</v>
      </c>
      <c r="AQ9" s="16">
        <f>求节点(中R武将!$C$6:$C$105,中R武将!AQ$6:AQ$105,天数对应中R武将!$CB9)</f>
        <v>0.13678116049282141</v>
      </c>
      <c r="AR9" s="16">
        <f>求节点(中R武将!$C$6:$C$105,中R武将!AR$6:AR$105,天数对应中R武将!$CB9)</f>
        <v>0</v>
      </c>
      <c r="AS9" s="16">
        <f>求节点(中R武将!$C$6:$C$105,中R武将!AS$6:AS$105,天数对应中R武将!$CB9)</f>
        <v>0</v>
      </c>
      <c r="AT9" s="16">
        <f>求节点(中R武将!$C$6:$C$105,中R武将!AT$6:AT$105,天数对应中R武将!$CB9)</f>
        <v>3</v>
      </c>
      <c r="AU9" s="16">
        <f>求节点(中R武将!$C$6:$C$105,中R武将!AU$6:AU$105,天数对应中R武将!$CB9)</f>
        <v>4.1490274655938819</v>
      </c>
      <c r="AV9" s="16">
        <f>求节点(中R武将!$C$6:$C$105,中R武将!AV$6:AV$105,天数对应中R武将!$CB9)</f>
        <v>0.55337937041356433</v>
      </c>
      <c r="AW9" s="16">
        <f>求节点(中R武将!$C$6:$C$105,中R武将!AW$6:AW$105,天数对应中R武将!$CB9)</f>
        <v>0</v>
      </c>
      <c r="AX9" s="16">
        <f>求节点(中R武将!$C$6:$C$105,中R武将!AX$6:AX$105,天数对应中R武将!$CB9)</f>
        <v>0</v>
      </c>
      <c r="AY9" s="16">
        <f>求节点(中R武将!$C$6:$C$105,中R武将!AY$6:AY$105,天数对应中R武将!$CB9)</f>
        <v>15</v>
      </c>
      <c r="AZ9" s="16">
        <f>求节点(中R武将!$C$6:$C$105,中R武将!AZ$6:AZ$105,天数对应中R武将!$CB9)</f>
        <v>30</v>
      </c>
      <c r="BA9" s="16">
        <f>求节点(中R武将!$C$6:$C$105,中R武将!BA$6:BA$105,天数对应中R武将!$CB9)</f>
        <v>22</v>
      </c>
      <c r="BB9" s="16">
        <f>求节点(中R武将!$C$6:$C$105,中R武将!BB$6:BB$105,天数对应中R武将!$CB9)</f>
        <v>50</v>
      </c>
      <c r="BC9" s="16">
        <f>求节点(中R武将!$C$6:$C$105,中R武将!BC$6:BC$105,天数对应中R武将!$CB9)</f>
        <v>0</v>
      </c>
      <c r="BD9" s="16">
        <f>求节点(中R武将!$C$6:$C$105,中R武将!BD$6:BD$105,天数对应中R武将!$CB9)</f>
        <v>1.1283352459476645</v>
      </c>
      <c r="BE9" s="16">
        <f>求节点(中R武将!$C$6:$C$105,中R武将!BE$6:BE$105,天数对应中R武将!$CB9)</f>
        <v>1.1283352459476645</v>
      </c>
      <c r="BF9" s="16">
        <f>求节点(中R武将!$C$6:$C$105,中R武将!BF$6:BF$105,天数对应中R武将!$CB9)</f>
        <v>1.1283352459476645</v>
      </c>
      <c r="BG9" s="16">
        <f>求节点(中R武将!$C$6:$C$105,中R武将!BG$6:BG$105,天数对应中R武将!$CB9)</f>
        <v>1.1283352459476645</v>
      </c>
      <c r="BH9" s="16">
        <f>求节点(中R武将!$C$6:$C$105,中R武将!BH$6:BH$105,天数对应中R武将!$CB9)</f>
        <v>10</v>
      </c>
      <c r="BI9" s="16">
        <f>求节点(中R武将!$C$6:$C$105,中R武将!BI$6:BI$105,天数对应中R武将!$CB9)</f>
        <v>10</v>
      </c>
      <c r="BJ9" s="16">
        <f>求节点(中R武将!$C$6:$C$105,中R武将!BJ$6:BJ$105,天数对应中R武将!$CB9)</f>
        <v>28.208381148691615</v>
      </c>
      <c r="BK9" s="16">
        <f>求节点(中R武将!$C$6:$C$105,中R武将!BK$6:BK$105,天数对应中R武将!$CB9)</f>
        <v>28.208381148691615</v>
      </c>
      <c r="BL9" s="16">
        <f>求节点(中R武将!$C$6:$C$105,中R武将!BL$6:BL$105,天数对应中R武将!$CB9)</f>
        <v>28.208381148691615</v>
      </c>
      <c r="BM9" s="16">
        <f>求节点(中R武将!$C$6:$C$105,中R武将!BM$6:BM$105,天数对应中R武将!$CB9)</f>
        <v>0</v>
      </c>
      <c r="BN9" s="16">
        <f>求节点(中R武将!$C$6:$C$105,中R武将!BN$6:BN$105,天数对应中R武将!$CB9)</f>
        <v>0</v>
      </c>
      <c r="BO9" s="16">
        <f>求节点(中R武将!$C$6:$C$105,中R武将!BO$6:BO$105,天数对应中R武将!$CB9)</f>
        <v>1.0135886973733226</v>
      </c>
      <c r="BP9" s="16">
        <f>求节点(中R武将!$C$6:$C$105,中R武将!BP$6:BP$105,天数对应中R武将!$CB9)</f>
        <v>1.0135886973733226</v>
      </c>
      <c r="BQ9" s="16">
        <f>求节点(中R武将!$C$6:$C$105,中R武将!BQ$6:BQ$105,天数对应中R武将!$CB9)</f>
        <v>1.0135886973733226</v>
      </c>
      <c r="BR9" s="16">
        <f>求节点(中R武将!$C$6:$C$105,中R武将!BR$6:BR$105,天数对应中R武将!$CB9)</f>
        <v>0</v>
      </c>
      <c r="BS9" s="16">
        <f>求节点(中R武将!$C$6:$C$105,中R武将!BS$6:BS$105,天数对应中R武将!$CB9)</f>
        <v>0</v>
      </c>
      <c r="BT9" s="16">
        <f>求节点(中R武将!$C$6:$C$105,中R武将!BT$6:BT$105,天数对应中R武将!$CB9)</f>
        <v>2</v>
      </c>
      <c r="BU9" s="16">
        <f>求节点(中R武将!$C$6:$C$105,中R武将!BU$6:BU$105,天数对应中R武将!$CB9)</f>
        <v>10</v>
      </c>
      <c r="BV9" s="16">
        <f>求节点(中R武将!$C$6:$C$105,中R武将!BV$6:BV$105,天数对应中R武将!$CB9)</f>
        <v>20</v>
      </c>
      <c r="BY9" s="16">
        <v>4</v>
      </c>
      <c r="BZ9" s="16">
        <v>23.213386604241784</v>
      </c>
      <c r="CA9" s="16">
        <v>25.239520952900875</v>
      </c>
      <c r="CB9" s="16">
        <v>28.208381148691615</v>
      </c>
      <c r="CC9" s="16">
        <v>32.82718132203123</v>
      </c>
      <c r="CD9" s="16">
        <v>41.657593792189552</v>
      </c>
    </row>
    <row r="10" spans="3:82" x14ac:dyDescent="0.15">
      <c r="C10" s="16">
        <v>5</v>
      </c>
      <c r="E10" s="16">
        <f>求节点(中R武将!$C$6:$C$105,中R武将!E$6:E$105,天数对应中R武将!$CB10)</f>
        <v>0</v>
      </c>
      <c r="F10" s="16">
        <f>求节点(中R武将!$C$6:$C$105,中R武将!F$6:F$105,天数对应中R武将!$CB10)</f>
        <v>0</v>
      </c>
      <c r="G10" s="16">
        <f>求节点(中R武将!$C$6:$C$105,中R武将!G$6:G$105,天数对应中R武将!$CB10)</f>
        <v>0</v>
      </c>
      <c r="H10" s="16">
        <f>求节点(中R武将!$C$6:$C$105,中R武将!H$6:H$105,天数对应中R武将!$CB10)</f>
        <v>6</v>
      </c>
      <c r="I10" s="16">
        <f>求节点(中R武将!$C$6:$C$105,中R武将!I$6:I$105,天数对应中R武将!$CB10)</f>
        <v>0</v>
      </c>
      <c r="J10" s="16">
        <f>求节点(中R武将!$C$6:$C$105,中R武将!J$6:J$105,天数对应中R武将!$CB10)</f>
        <v>0</v>
      </c>
      <c r="K10" s="16">
        <f>求节点(中R武将!$C$6:$C$105,中R武将!K$6:K$105,天数对应中R武将!$CB10)</f>
        <v>0</v>
      </c>
      <c r="L10" s="16">
        <f>求节点(中R武将!$C$6:$C$105,中R武将!L$6:L$105,天数对应中R武将!$CB10)</f>
        <v>0</v>
      </c>
      <c r="M10" s="16">
        <f>求节点(中R武将!$C$6:$C$105,中R武将!M$6:M$105,天数对应中R武将!$CB10)</f>
        <v>0.88049766654899186</v>
      </c>
      <c r="N10" s="16">
        <f>求节点(中R武将!$C$6:$C$105,中R武将!N$6:N$105,天数对应中R武将!$CB10)</f>
        <v>0</v>
      </c>
      <c r="O10" s="16">
        <f>求节点(中R武将!$C$6:$C$105,中R武将!O$6:O$105,天数对应中R武将!$CB10)</f>
        <v>0</v>
      </c>
      <c r="P10" s="16">
        <f>求节点(中R武将!$C$6:$C$105,中R武将!P$6:P$105,天数对应中R武将!$CB10)</f>
        <v>6</v>
      </c>
      <c r="Q10" s="16">
        <f>求节点(中R武将!$C$6:$C$105,中R武将!Q$6:Q$105,天数对应中R武将!$CB10)</f>
        <v>10</v>
      </c>
      <c r="R10" s="16">
        <f>求节点(中R武将!$C$6:$C$105,中R武将!R$6:R$105,天数对应中R武将!$CB10)</f>
        <v>22</v>
      </c>
      <c r="S10" s="16">
        <f>求节点(中R武将!$C$6:$C$105,中R武将!S$6:S$105,天数对应中R武将!$CB10)</f>
        <v>50</v>
      </c>
      <c r="T10" s="16">
        <f>求节点(中R武将!$C$6:$C$105,中R武将!T$6:T$105,天数对应中R武将!$CB10)</f>
        <v>0</v>
      </c>
      <c r="U10" s="16">
        <f>求节点(中R武将!$C$6:$C$105,中R武将!U$6:U$105,天数对应中R武将!$CB10)</f>
        <v>0</v>
      </c>
      <c r="V10" s="16">
        <f>求节点(中R武将!$C$6:$C$105,中R武将!V$6:V$105,天数对应中R武将!$CB10)</f>
        <v>1.243379531159825</v>
      </c>
      <c r="W10" s="16">
        <f>求节点(中R武将!$C$6:$C$105,中R武将!W$6:W$105,天数对应中R武将!$CB10)</f>
        <v>1.2433795311598252</v>
      </c>
      <c r="X10" s="16">
        <f>求节点(中R武将!$C$6:$C$105,中R武将!X$6:X$105,天数对应中R武将!$CB10)</f>
        <v>0</v>
      </c>
      <c r="Y10" s="16">
        <f>求节点(中R武将!$C$6:$C$105,中R武将!Y$6:Y$105,天数对应中R武将!$CB10)</f>
        <v>0</v>
      </c>
      <c r="Z10" s="16">
        <f>求节点(中R武将!$C$6:$C$105,中R武将!Z$6:Z$105,天数对应中R武将!$CB10)</f>
        <v>0</v>
      </c>
      <c r="AA10" s="16">
        <f>求节点(中R武将!$C$6:$C$105,中R武将!AA$6:AA$105,天数对应中R武将!$CB10)</f>
        <v>62.168976557991257</v>
      </c>
      <c r="AB10" s="16">
        <f>求节点(中R武将!$C$6:$C$105,中R武将!AB$6:AB$105,天数对应中R武将!$CB10)</f>
        <v>62.168976557991257</v>
      </c>
      <c r="AC10" s="16">
        <f>求节点(中R武将!$C$6:$C$105,中R武将!AC$6:AC$105,天数对应中R武将!$CB10)</f>
        <v>0</v>
      </c>
      <c r="AD10" s="16">
        <f>求节点(中R武将!$C$6:$C$105,中R武将!AD$6:AD$105,天数对应中R武将!$CB10)</f>
        <v>0</v>
      </c>
      <c r="AE10" s="16">
        <f>求节点(中R武将!$C$6:$C$105,中R武将!AE$6:AE$105,天数对应中R武将!$CB10)</f>
        <v>0</v>
      </c>
      <c r="AF10" s="16">
        <f>求节点(中R武将!$C$6:$C$105,中R武将!AF$6:AF$105,天数对应中R武将!$CB10)</f>
        <v>0.5498729420866536</v>
      </c>
      <c r="AG10" s="16">
        <f>求节点(中R武将!$C$6:$C$105,中R武将!AG$6:AG$105,天数对应中R武将!$CB10)</f>
        <v>1.4203379441997852</v>
      </c>
      <c r="AH10" s="16">
        <f>求节点(中R武将!$C$6:$C$105,中R武将!AH$6:AH$105,天数对应中R武将!$CB10)</f>
        <v>0</v>
      </c>
      <c r="AI10" s="16">
        <f>求节点(中R武将!$C$6:$C$105,中R武将!AI$6:AI$105,天数对应中R武将!$CB10)</f>
        <v>0</v>
      </c>
      <c r="AJ10" s="16">
        <f>求节点(中R武将!$C$6:$C$105,中R武将!AJ$6:AJ$105,天数对应中R武将!$CB10)</f>
        <v>0</v>
      </c>
      <c r="AK10" s="16">
        <f>求节点(中R武将!$C$6:$C$105,中R武将!AK$6:AK$105,天数对应中R武将!$CB10)</f>
        <v>0</v>
      </c>
      <c r="AL10" s="16">
        <f>求节点(中R武将!$C$6:$C$105,中R武将!AL$6:AL$105,天数对应中R武将!$CB10)</f>
        <v>10</v>
      </c>
      <c r="AM10" s="16">
        <f>求节点(中R武将!$C$6:$C$105,中R武将!AM$6:AM$105,天数对应中R武将!$CB10)</f>
        <v>0</v>
      </c>
      <c r="AN10" s="16">
        <f>求节点(中R武将!$C$6:$C$105,中R武将!AN$6:AN$105,天数对应中R武将!$CB10)</f>
        <v>0</v>
      </c>
      <c r="AO10" s="16">
        <f>求节点(中R武将!$C$6:$C$105,中R武将!AO$6:AO$105,天数对应中R武将!$CB10)</f>
        <v>6</v>
      </c>
      <c r="AP10" s="16">
        <f>求节点(中R武将!$C$6:$C$105,中R武将!AP$6:AP$105,天数对应中R武将!$CB10)</f>
        <v>3.0323392088152126</v>
      </c>
      <c r="AQ10" s="16">
        <f>求节点(中R武将!$C$6:$C$105,中R武将!AQ$6:AQ$105,天数对应中R武将!$CB10)</f>
        <v>1.0323392088152126</v>
      </c>
      <c r="AR10" s="16">
        <f>求节点(中R武将!$C$6:$C$105,中R武将!AR$6:AR$105,天数对应中R武将!$CB10)</f>
        <v>0</v>
      </c>
      <c r="AS10" s="16">
        <f>求节点(中R武将!$C$6:$C$105,中R武将!AS$6:AS$105,天数对应中R武将!$CB10)</f>
        <v>0</v>
      </c>
      <c r="AT10" s="16">
        <f>求节点(中R武将!$C$6:$C$105,中R武将!AT$6:AT$105,天数对应中R武将!$CB10)</f>
        <v>3</v>
      </c>
      <c r="AU10" s="16">
        <f>求节点(中R武将!$C$6:$C$105,中R武将!AU$6:AU$105,天数对应中R武将!$CB10)</f>
        <v>4.6687803790582034</v>
      </c>
      <c r="AV10" s="16">
        <f>求节点(中R武将!$C$6:$C$105,中R武将!AV$6:AV$105,天数对应中R武将!$CB10)</f>
        <v>0.88049766654899186</v>
      </c>
      <c r="AW10" s="16">
        <f>求节点(中R武将!$C$6:$C$105,中R武将!AW$6:AW$105,天数对应中R武将!$CB10)</f>
        <v>0</v>
      </c>
      <c r="AX10" s="16">
        <f>求节点(中R武将!$C$6:$C$105,中R武将!AX$6:AX$105,天数对应中R武将!$CB10)</f>
        <v>0</v>
      </c>
      <c r="AY10" s="16">
        <f>求节点(中R武将!$C$6:$C$105,中R武将!AY$6:AY$105,天数对应中R武将!$CB10)</f>
        <v>15</v>
      </c>
      <c r="AZ10" s="16">
        <f>求节点(中R武将!$C$6:$C$105,中R武将!AZ$6:AZ$105,天数对应中R武将!$CB10)</f>
        <v>30</v>
      </c>
      <c r="BA10" s="16">
        <f>求节点(中R武将!$C$6:$C$105,中R武将!BA$6:BA$105,天数对应中R武将!$CB10)</f>
        <v>22</v>
      </c>
      <c r="BB10" s="16">
        <f>求节点(中R武将!$C$6:$C$105,中R武将!BB$6:BB$105,天数对应中R武将!$CB10)</f>
        <v>50</v>
      </c>
      <c r="BC10" s="16">
        <f>求节点(中R武将!$C$6:$C$105,中R武将!BC$6:BC$105,天数对应中R武将!$CB10)</f>
        <v>0</v>
      </c>
      <c r="BD10" s="16">
        <f>求节点(中R武将!$C$6:$C$105,中R武将!BD$6:BD$105,天数对应中R武将!$CB10)</f>
        <v>1.2433795311598252</v>
      </c>
      <c r="BE10" s="16">
        <f>求节点(中R武将!$C$6:$C$105,中R武将!BE$6:BE$105,天数对应中R武将!$CB10)</f>
        <v>1.2433795311598252</v>
      </c>
      <c r="BF10" s="16">
        <f>求节点(中R武将!$C$6:$C$105,中R武将!BF$6:BF$105,天数对应中R武将!$CB10)</f>
        <v>1.2433795311598252</v>
      </c>
      <c r="BG10" s="16">
        <f>求节点(中R武将!$C$6:$C$105,中R武将!BG$6:BG$105,天数对应中R武将!$CB10)</f>
        <v>1.2433795311598252</v>
      </c>
      <c r="BH10" s="16">
        <f>求节点(中R武将!$C$6:$C$105,中R武将!BH$6:BH$105,天数对应中R武将!$CB10)</f>
        <v>10</v>
      </c>
      <c r="BI10" s="16">
        <f>求节点(中R武将!$C$6:$C$105,中R武将!BI$6:BI$105,天数对应中R武将!$CB10)</f>
        <v>10</v>
      </c>
      <c r="BJ10" s="16">
        <f>求节点(中R武将!$C$6:$C$105,中R武将!BJ$6:BJ$105,天数对应中R武将!$CB10)</f>
        <v>31.084488278995629</v>
      </c>
      <c r="BK10" s="16">
        <f>求节点(中R武将!$C$6:$C$105,中R武将!BK$6:BK$105,天数对应中R武将!$CB10)</f>
        <v>31.084488278995629</v>
      </c>
      <c r="BL10" s="16">
        <f>求节点(中R武将!$C$6:$C$105,中R武将!BL$6:BL$105,天数对应中R武将!$CB10)</f>
        <v>31.084488278995629</v>
      </c>
      <c r="BM10" s="16">
        <f>求节点(中R武将!$C$6:$C$105,中R武将!BM$6:BM$105,天数对应中R武将!$CB10)</f>
        <v>0</v>
      </c>
      <c r="BN10" s="16">
        <f>求节点(中R武将!$C$6:$C$105,中R武将!BN$6:BN$105,天数对应中R武将!$CB10)</f>
        <v>0</v>
      </c>
      <c r="BO10" s="16">
        <f>求节点(中R武将!$C$6:$C$105,中R武将!BO$6:BO$105,天数对应中R武将!$CB10)</f>
        <v>1.1025590442767272</v>
      </c>
      <c r="BP10" s="16">
        <f>求节点(中R武将!$C$6:$C$105,中R武将!BP$6:BP$105,天数对应中R武将!$CB10)</f>
        <v>1.1025590442767272</v>
      </c>
      <c r="BQ10" s="16">
        <f>求节点(中R武将!$C$6:$C$105,中R武将!BQ$6:BQ$105,天数对应中R武将!$CB10)</f>
        <v>1.1025590442767272</v>
      </c>
      <c r="BR10" s="16">
        <f>求节点(中R武将!$C$6:$C$105,中R武将!BR$6:BR$105,天数对应中R武将!$CB10)</f>
        <v>0</v>
      </c>
      <c r="BS10" s="16">
        <f>求节点(中R武将!$C$6:$C$105,中R武将!BS$6:BS$105,天数对应中R武将!$CB10)</f>
        <v>0</v>
      </c>
      <c r="BT10" s="16">
        <f>求节点(中R武将!$C$6:$C$105,中R武将!BT$6:BT$105,天数对应中R武将!$CB10)</f>
        <v>2</v>
      </c>
      <c r="BU10" s="16">
        <f>求节点(中R武将!$C$6:$C$105,中R武将!BU$6:BU$105,天数对应中R武将!$CB10)</f>
        <v>10</v>
      </c>
      <c r="BV10" s="16">
        <f>求节点(中R武将!$C$6:$C$105,中R武将!BV$6:BV$105,天数对应中R武将!$CB10)</f>
        <v>20</v>
      </c>
      <c r="BY10" s="16">
        <v>5</v>
      </c>
      <c r="BZ10" s="16">
        <v>25.845161563010112</v>
      </c>
      <c r="CA10" s="16">
        <v>27.944294228978819</v>
      </c>
      <c r="CB10" s="16">
        <v>31.084488278995629</v>
      </c>
      <c r="CC10" s="16">
        <v>35.932179530813592</v>
      </c>
      <c r="CD10" s="16">
        <v>44.747812245545909</v>
      </c>
    </row>
    <row r="11" spans="3:82" x14ac:dyDescent="0.15">
      <c r="C11" s="16">
        <v>6</v>
      </c>
      <c r="E11" s="16">
        <f>求节点(中R武将!$C$6:$C$105,中R武将!E$6:E$105,天数对应中R武将!$CB11)</f>
        <v>0</v>
      </c>
      <c r="F11" s="16">
        <f>求节点(中R武将!$C$6:$C$105,中R武将!F$6:F$105,天数对应中R武将!$CB11)</f>
        <v>0</v>
      </c>
      <c r="G11" s="16">
        <f>求节点(中R武将!$C$6:$C$105,中R武将!G$6:G$105,天数对应中R武将!$CB11)</f>
        <v>0</v>
      </c>
      <c r="H11" s="16">
        <f>求节点(中R武将!$C$6:$C$105,中R武将!H$6:H$105,天数对应中R武将!$CB11)</f>
        <v>6</v>
      </c>
      <c r="I11" s="16">
        <f>求节点(中R武将!$C$6:$C$105,中R武将!I$6:I$105,天数对应中R武将!$CB11)</f>
        <v>0</v>
      </c>
      <c r="J11" s="16">
        <f>求节点(中R武将!$C$6:$C$105,中R武将!J$6:J$105,天数对应中R武将!$CB11)</f>
        <v>0</v>
      </c>
      <c r="K11" s="16">
        <f>求节点(中R武将!$C$6:$C$105,中R武将!K$6:K$105,天数对应中R武将!$CB11)</f>
        <v>0</v>
      </c>
      <c r="L11" s="16">
        <f>求节点(中R武将!$C$6:$C$105,中R武将!L$6:L$105,天数对应中R武将!$CB11)</f>
        <v>0</v>
      </c>
      <c r="M11" s="16">
        <f>求节点(中R武将!$C$6:$C$105,中R武将!M$6:M$105,天数对应中R武将!$CB11)</f>
        <v>1.1456887316164088</v>
      </c>
      <c r="N11" s="16">
        <f>求节点(中R武将!$C$6:$C$105,中R武将!N$6:N$105,天数对应中R武将!$CB11)</f>
        <v>0</v>
      </c>
      <c r="O11" s="16">
        <f>求节点(中R武将!$C$6:$C$105,中R武将!O$6:O$105,天数对应中R武将!$CB11)</f>
        <v>0</v>
      </c>
      <c r="P11" s="16">
        <f>求节点(中R武将!$C$6:$C$105,中R武将!P$6:P$105,天数对应中R武将!$CB11)</f>
        <v>6</v>
      </c>
      <c r="Q11" s="16">
        <f>求节点(中R武将!$C$6:$C$105,中R武将!Q$6:Q$105,天数对应中R武将!$CB11)</f>
        <v>10</v>
      </c>
      <c r="R11" s="16">
        <f>求节点(中R武将!$C$6:$C$105,中R武将!R$6:R$105,天数对应中R武将!$CB11)</f>
        <v>29</v>
      </c>
      <c r="S11" s="16">
        <f>求节点(中R武将!$C$6:$C$105,中R武将!S$6:S$105,天数对应中R武将!$CB11)</f>
        <v>50</v>
      </c>
      <c r="T11" s="16">
        <f>求节点(中R武将!$C$6:$C$105,中R武将!T$6:T$105,天数对应中R武将!$CB11)</f>
        <v>0</v>
      </c>
      <c r="U11" s="16">
        <f>求节点(中R武将!$C$6:$C$105,中R武将!U$6:U$105,天数对应中R武将!$CB11)</f>
        <v>0</v>
      </c>
      <c r="V11" s="16">
        <f>求节点(中R武将!$C$6:$C$105,中R武将!V$6:V$105,天数对应中R武将!$CB11)</f>
        <v>1.3366446187008223</v>
      </c>
      <c r="W11" s="16">
        <f>求节点(中R武将!$C$6:$C$105,中R武将!W$6:W$105,天数对应中R武将!$CB11)</f>
        <v>1.3366446187008225</v>
      </c>
      <c r="X11" s="16">
        <f>求节点(中R武将!$C$6:$C$105,中R武将!X$6:X$105,天数对应中R武将!$CB11)</f>
        <v>0</v>
      </c>
      <c r="Y11" s="16">
        <f>求节点(中R武将!$C$6:$C$105,中R武将!Y$6:Y$105,天数对应中R武将!$CB11)</f>
        <v>0</v>
      </c>
      <c r="Z11" s="16">
        <f>求节点(中R武将!$C$6:$C$105,中R武将!Z$6:Z$105,天数对应中R武将!$CB11)</f>
        <v>0</v>
      </c>
      <c r="AA11" s="16">
        <f>求节点(中R武将!$C$6:$C$105,中R武将!AA$6:AA$105,天数对应中R武将!$CB11)</f>
        <v>66.832230935041125</v>
      </c>
      <c r="AB11" s="16">
        <f>求节点(中R武将!$C$6:$C$105,中R武将!AB$6:AB$105,天数对应中R武将!$CB11)</f>
        <v>66.832230935041125</v>
      </c>
      <c r="AC11" s="16">
        <f>求节点(中R武将!$C$6:$C$105,中R武将!AC$6:AC$105,天数对应中R武将!$CB11)</f>
        <v>0</v>
      </c>
      <c r="AD11" s="16">
        <f>求节点(中R武将!$C$6:$C$105,中R武将!AD$6:AD$105,天数对应中R武将!$CB11)</f>
        <v>0</v>
      </c>
      <c r="AE11" s="16">
        <f>求节点(中R武将!$C$6:$C$105,中R武将!AE$6:AE$105,天数对应中R武将!$CB11)</f>
        <v>0</v>
      </c>
      <c r="AF11" s="16">
        <f>求节点(中R武将!$C$6:$C$105,中R武将!AF$6:AF$105,天数对应中R武将!$CB11)</f>
        <v>0.59111855277504877</v>
      </c>
      <c r="AG11" s="16">
        <f>求节点(中R武将!$C$6:$C$105,中R武将!AG$6:AG$105,天数对应中R武将!$CB11)</f>
        <v>1.7159512422705696</v>
      </c>
      <c r="AH11" s="16">
        <f>求节点(中R武将!$C$6:$C$105,中R武将!AH$6:AH$105,天数对应中R武将!$CB11)</f>
        <v>0</v>
      </c>
      <c r="AI11" s="16">
        <f>求节点(中R武将!$C$6:$C$105,中R武将!AI$6:AI$105,天数对应中R武将!$CB11)</f>
        <v>0</v>
      </c>
      <c r="AJ11" s="16">
        <f>求节点(中R武将!$C$6:$C$105,中R武将!AJ$6:AJ$105,天数对应中R武将!$CB11)</f>
        <v>0</v>
      </c>
      <c r="AK11" s="16">
        <f>求节点(中R武将!$C$6:$C$105,中R武将!AK$6:AK$105,天数对应中R武将!$CB11)</f>
        <v>0</v>
      </c>
      <c r="AL11" s="16">
        <f>求节点(中R武将!$C$6:$C$105,中R武将!AL$6:AL$105,天数对应中R武将!$CB11)</f>
        <v>10</v>
      </c>
      <c r="AM11" s="16">
        <f>求节点(中R武将!$C$6:$C$105,中R武将!AM$6:AM$105,天数对应中R武将!$CB11)</f>
        <v>0</v>
      </c>
      <c r="AN11" s="16">
        <f>求节点(中R武将!$C$6:$C$105,中R武将!AN$6:AN$105,天数对应中R武将!$CB11)</f>
        <v>0</v>
      </c>
      <c r="AO11" s="16">
        <f>求节点(中R武将!$C$6:$C$105,中R武将!AO$6:AO$105,天数对应中R武将!$CB11)</f>
        <v>6</v>
      </c>
      <c r="AP11" s="16">
        <f>求节点(中R武将!$C$6:$C$105,中R武将!AP$6:AP$105,天数对应中R武将!$CB11)</f>
        <v>3.7583578860645868</v>
      </c>
      <c r="AQ11" s="16">
        <f>求节点(中R武将!$C$6:$C$105,中R武将!AQ$6:AQ$105,天数对应中R武将!$CB11)</f>
        <v>1.7583578860645868</v>
      </c>
      <c r="AR11" s="16">
        <f>求节点(中R武将!$C$6:$C$105,中R武将!AR$6:AR$105,天数对应中R武将!$CB11)</f>
        <v>0</v>
      </c>
      <c r="AS11" s="16">
        <f>求节点(中R武将!$C$6:$C$105,中R武将!AS$6:AS$105,天数对应中R武将!$CB11)</f>
        <v>0</v>
      </c>
      <c r="AT11" s="16">
        <f>求节点(中R武将!$C$6:$C$105,中R武将!AT$6:AT$105,天数对应中R武将!$CB11)</f>
        <v>3</v>
      </c>
      <c r="AU11" s="16">
        <f>求节点(中R武将!$C$6:$C$105,中R武将!AU$6:AU$105,天数对应中R武将!$CB11)</f>
        <v>5.0901381273769735</v>
      </c>
      <c r="AV11" s="16">
        <f>求节点(中R武将!$C$6:$C$105,中R武将!AV$6:AV$105,天数对应中R武将!$CB11)</f>
        <v>1.1456887316164088</v>
      </c>
      <c r="AW11" s="16">
        <f>求节点(中R武将!$C$6:$C$105,中R武将!AW$6:AW$105,天数对应中R武将!$CB11)</f>
        <v>0</v>
      </c>
      <c r="AX11" s="16">
        <f>求节点(中R武将!$C$6:$C$105,中R武将!AX$6:AX$105,天数对应中R武将!$CB11)</f>
        <v>0</v>
      </c>
      <c r="AY11" s="16">
        <f>求节点(中R武将!$C$6:$C$105,中R武将!AY$6:AY$105,天数对应中R武将!$CB11)</f>
        <v>15</v>
      </c>
      <c r="AZ11" s="16">
        <f>求节点(中R武将!$C$6:$C$105,中R武将!AZ$6:AZ$105,天数对应中R武将!$CB11)</f>
        <v>35</v>
      </c>
      <c r="BA11" s="16">
        <f>求节点(中R武将!$C$6:$C$105,中R武将!BA$6:BA$105,天数对应中R武将!$CB11)</f>
        <v>29</v>
      </c>
      <c r="BB11" s="16">
        <f>求节点(中R武将!$C$6:$C$105,中R武将!BB$6:BB$105,天数对应中R武将!$CB11)</f>
        <v>50</v>
      </c>
      <c r="BC11" s="16">
        <f>求节点(中R武将!$C$6:$C$105,中R武将!BC$6:BC$105,天数对应中R武将!$CB11)</f>
        <v>0</v>
      </c>
      <c r="BD11" s="16">
        <f>求节点(中R武将!$C$6:$C$105,中R武将!BD$6:BD$105,天数对应中R武将!$CB11)</f>
        <v>1.3366446187008225</v>
      </c>
      <c r="BE11" s="16">
        <f>求节点(中R武将!$C$6:$C$105,中R武将!BE$6:BE$105,天数对应中R武将!$CB11)</f>
        <v>1.3366446187008225</v>
      </c>
      <c r="BF11" s="16">
        <f>求节点(中R武将!$C$6:$C$105,中R武将!BF$6:BF$105,天数对应中R武将!$CB11)</f>
        <v>1.3366446187008225</v>
      </c>
      <c r="BG11" s="16">
        <f>求节点(中R武将!$C$6:$C$105,中R武将!BG$6:BG$105,天数对应中R武将!$CB11)</f>
        <v>1.3366446187008225</v>
      </c>
      <c r="BH11" s="16">
        <f>求节点(中R武将!$C$6:$C$105,中R武将!BH$6:BH$105,天数对应中R武将!$CB11)</f>
        <v>10</v>
      </c>
      <c r="BI11" s="16">
        <f>求节点(中R武将!$C$6:$C$105,中R武将!BI$6:BI$105,天数对应中R武将!$CB11)</f>
        <v>10</v>
      </c>
      <c r="BJ11" s="16">
        <f>求节点(中R武将!$C$6:$C$105,中R武将!BJ$6:BJ$105,天数对应中R武将!$CB11)</f>
        <v>33.416115467520562</v>
      </c>
      <c r="BK11" s="16">
        <f>求节点(中R武将!$C$6:$C$105,中R武将!BK$6:BK$105,天数对应中R武将!$CB11)</f>
        <v>33.416115467520562</v>
      </c>
      <c r="BL11" s="16">
        <f>求节点(中R武将!$C$6:$C$105,中R武将!BL$6:BL$105,天数对应中R武将!$CB11)</f>
        <v>33.416115467520562</v>
      </c>
      <c r="BM11" s="16">
        <f>求节点(中R武将!$C$6:$C$105,中R武将!BM$6:BM$105,天数对应中R武将!$CB11)</f>
        <v>0</v>
      </c>
      <c r="BN11" s="16">
        <f>求节点(中R武将!$C$6:$C$105,中R武将!BN$6:BN$105,天数对应中R武将!$CB11)</f>
        <v>0</v>
      </c>
      <c r="BO11" s="16">
        <f>求节点(中R武将!$C$6:$C$105,中R武将!BO$6:BO$105,天数对应中R武将!$CB11)</f>
        <v>1.1746862879481215</v>
      </c>
      <c r="BP11" s="16">
        <f>求节点(中R武将!$C$6:$C$105,中R武将!BP$6:BP$105,天数对应中R武将!$CB11)</f>
        <v>1.1746862879481215</v>
      </c>
      <c r="BQ11" s="16">
        <f>求节点(中R武将!$C$6:$C$105,中R武将!BQ$6:BQ$105,天数对应中R武将!$CB11)</f>
        <v>1.1746862879481215</v>
      </c>
      <c r="BR11" s="16">
        <f>求节点(中R武将!$C$6:$C$105,中R武将!BR$6:BR$105,天数对应中R武将!$CB11)</f>
        <v>0</v>
      </c>
      <c r="BS11" s="16">
        <f>求节点(中R武将!$C$6:$C$105,中R武将!BS$6:BS$105,天数对应中R武将!$CB11)</f>
        <v>0</v>
      </c>
      <c r="BT11" s="16">
        <f>求节点(中R武将!$C$6:$C$105,中R武将!BT$6:BT$105,天数对应中R武将!$CB11)</f>
        <v>2</v>
      </c>
      <c r="BU11" s="16">
        <f>求节点(中R武将!$C$6:$C$105,中R武将!BU$6:BU$105,天数对应中R武将!$CB11)</f>
        <v>10</v>
      </c>
      <c r="BV11" s="16">
        <f>求节点(中R武将!$C$6:$C$105,中R武将!BV$6:BV$105,天数对应中R武将!$CB11)</f>
        <v>20</v>
      </c>
      <c r="BY11" s="16">
        <v>6</v>
      </c>
      <c r="BZ11" s="16">
        <v>28.071211008105138</v>
      </c>
      <c r="CA11" s="16">
        <v>30.317252820480867</v>
      </c>
      <c r="CB11" s="16">
        <v>33.416115467520562</v>
      </c>
      <c r="CC11" s="16">
        <v>38.669345045841951</v>
      </c>
      <c r="CD11" s="16">
        <v>47.021308710617106</v>
      </c>
    </row>
    <row r="12" spans="3:82" s="17" customFormat="1" x14ac:dyDescent="0.15">
      <c r="C12" s="17">
        <v>7</v>
      </c>
      <c r="E12" s="17">
        <f>求节点(中R武将!$C$6:$C$105,中R武将!E$6:E$105,天数对应中R武将!$CB12)</f>
        <v>0</v>
      </c>
      <c r="F12" s="17">
        <f>求节点(中R武将!$C$6:$C$105,中R武将!F$6:F$105,天数对应中R武将!$CB12)</f>
        <v>0</v>
      </c>
      <c r="G12" s="17">
        <f>求节点(中R武将!$C$6:$C$105,中R武将!G$6:G$105,天数对应中R武将!$CB12)</f>
        <v>0</v>
      </c>
      <c r="H12" s="17">
        <f>求节点(中R武将!$C$6:$C$105,中R武将!H$6:H$105,天数对应中R武将!$CB12)</f>
        <v>6</v>
      </c>
      <c r="I12" s="17">
        <f>求节点(中R武将!$C$6:$C$105,中R武将!I$6:I$105,天数对应中R武将!$CB12)</f>
        <v>0</v>
      </c>
      <c r="J12" s="17">
        <f>求节点(中R武将!$C$6:$C$105,中R武将!J$6:J$105,天数对应中R武将!$CB12)</f>
        <v>0</v>
      </c>
      <c r="K12" s="17">
        <f>求节点(中R武将!$C$6:$C$105,中R武将!K$6:K$105,天数对应中R武将!$CB12)</f>
        <v>0</v>
      </c>
      <c r="L12" s="17">
        <f>求节点(中R武将!$C$6:$C$105,中R武将!L$6:L$105,天数对应中R武将!$CB12)</f>
        <v>0</v>
      </c>
      <c r="M12" s="17">
        <f>求节点(中R武将!$C$6:$C$105,中R武将!M$6:M$105,天数对应中R武将!$CB12)</f>
        <v>1.394674634808343</v>
      </c>
      <c r="N12" s="17">
        <f>求节点(中R武将!$C$6:$C$105,中R武将!N$6:N$105,天数对应中R武将!$CB12)</f>
        <v>0</v>
      </c>
      <c r="O12" s="17">
        <f>求节点(中R武将!$C$6:$C$105,中R武将!O$6:O$105,天数对应中R武将!$CB12)</f>
        <v>0</v>
      </c>
      <c r="P12" s="17">
        <f>求节点(中R武将!$C$6:$C$105,中R武将!P$6:P$105,天数对应中R武将!$CB12)</f>
        <v>6</v>
      </c>
      <c r="Q12" s="17">
        <f>求节点(中R武将!$C$6:$C$105,中R武将!Q$6:Q$105,天数对应中R武将!$CB12)</f>
        <v>10</v>
      </c>
      <c r="R12" s="17">
        <f>求节点(中R武将!$C$6:$C$105,中R武将!R$6:R$105,天数对应中R武将!$CB12)</f>
        <v>29</v>
      </c>
      <c r="S12" s="17">
        <f>求节点(中R武将!$C$6:$C$105,中R武将!S$6:S$105,天数对应中R武将!$CB12)</f>
        <v>50</v>
      </c>
      <c r="T12" s="17">
        <f>求节点(中R武将!$C$6:$C$105,中R武将!T$6:T$105,天数对应中R武将!$CB12)</f>
        <v>0</v>
      </c>
      <c r="U12" s="17">
        <f>求节点(中R武将!$C$6:$C$105,中R武将!U$6:U$105,天数对应中R武将!$CB12)</f>
        <v>0</v>
      </c>
      <c r="V12" s="17">
        <f>求节点(中R武将!$C$6:$C$105,中R武将!V$6:V$105,天数对应中R武将!$CB12)</f>
        <v>1.4204067845635926</v>
      </c>
      <c r="W12" s="17">
        <f>求节点(中R武将!$C$6:$C$105,中R武将!W$6:W$105,天数对应中R武将!$CB12)</f>
        <v>1.4204067845635926</v>
      </c>
      <c r="X12" s="17">
        <f>求节点(中R武将!$C$6:$C$105,中R武将!X$6:X$105,天数对应中R武将!$CB12)</f>
        <v>0</v>
      </c>
      <c r="Y12" s="17">
        <f>求节点(中R武将!$C$6:$C$105,中R武将!Y$6:Y$105,天数对应中R武将!$CB12)</f>
        <v>0</v>
      </c>
      <c r="Z12" s="17">
        <f>求节点(中R武将!$C$6:$C$105,中R武将!Z$6:Z$105,天数对应中R武将!$CB12)</f>
        <v>0</v>
      </c>
      <c r="AA12" s="17">
        <f>求节点(中R武将!$C$6:$C$105,中R武将!AA$6:AA$105,天数对应中R武将!$CB12)</f>
        <v>71.020339228179637</v>
      </c>
      <c r="AB12" s="17">
        <f>求节点(中R武将!$C$6:$C$105,中R武将!AB$6:AB$105,天数对应中R武将!$CB12)</f>
        <v>71.020339228179637</v>
      </c>
      <c r="AC12" s="17">
        <f>求节点(中R武将!$C$6:$C$105,中R武将!AC$6:AC$105,天数对应中R武将!$CB12)</f>
        <v>0</v>
      </c>
      <c r="AD12" s="17">
        <f>求节点(中R武将!$C$6:$C$105,中R武将!AD$6:AD$105,天数对应中R武将!$CB12)</f>
        <v>0</v>
      </c>
      <c r="AE12" s="17">
        <f>求节点(中R武将!$C$6:$C$105,中R武将!AE$6:AE$105,天数对应中R武将!$CB12)</f>
        <v>0</v>
      </c>
      <c r="AF12" s="17">
        <f>求节点(中R武将!$C$6:$C$105,中R武将!AF$6:AF$105,天数对应中R武将!$CB12)</f>
        <v>0.62816158543262213</v>
      </c>
      <c r="AG12" s="17">
        <f>求节点(中R武将!$C$6:$C$105,中R武将!AG$6:AG$105,天数对应中R武将!$CB12)</f>
        <v>1.8593251683994712</v>
      </c>
      <c r="AH12" s="17">
        <f>求节点(中R武将!$C$6:$C$105,中R武将!AH$6:AH$105,天数对应中R武将!$CB12)</f>
        <v>0</v>
      </c>
      <c r="AI12" s="17">
        <f>求节点(中R武将!$C$6:$C$105,中R武将!AI$6:AI$105,天数对应中R武将!$CB12)</f>
        <v>0</v>
      </c>
      <c r="AJ12" s="17">
        <f>求节点(中R武将!$C$6:$C$105,中R武将!AJ$6:AJ$105,天数对应中R武将!$CB12)</f>
        <v>0</v>
      </c>
      <c r="AK12" s="17">
        <f>求节点(中R武将!$C$6:$C$105,中R武将!AK$6:AK$105,天数对应中R武将!$CB12)</f>
        <v>0</v>
      </c>
      <c r="AL12" s="17">
        <f>求节点(中R武将!$C$6:$C$105,中R武将!AL$6:AL$105,天数对应中R武将!$CB12)</f>
        <v>10</v>
      </c>
      <c r="AM12" s="17">
        <f>求节点(中R武将!$C$6:$C$105,中R武将!AM$6:AM$105,天数对应中R武将!$CB12)</f>
        <v>0</v>
      </c>
      <c r="AN12" s="17">
        <f>求节点(中R武将!$C$6:$C$105,中R武将!AN$6:AN$105,天数对应中R武将!$CB12)</f>
        <v>0</v>
      </c>
      <c r="AO12" s="17">
        <f>求节点(中R武将!$C$6:$C$105,中R武将!AO$6:AO$105,天数对应中R武将!$CB12)</f>
        <v>6</v>
      </c>
      <c r="AP12" s="17">
        <f>求节点(中R武将!$C$6:$C$105,中R武将!AP$6:AP$105,天数对应中R武将!$CB12)</f>
        <v>4.4845911670551315</v>
      </c>
      <c r="AQ12" s="17">
        <f>求节点(中R武将!$C$6:$C$105,中R武将!AQ$6:AQ$105,天数对应中R武将!$CB12)</f>
        <v>2.4845911670551319</v>
      </c>
      <c r="AR12" s="17">
        <f>求节点(中R武将!$C$6:$C$105,中R武将!AR$6:AR$105,天数对应中R武将!$CB12)</f>
        <v>0</v>
      </c>
      <c r="AS12" s="17">
        <f>求节点(中R武将!$C$6:$C$105,中R武将!AS$6:AS$105,天数对应中R武将!$CB12)</f>
        <v>0</v>
      </c>
      <c r="AT12" s="17">
        <f>求节点(中R武将!$C$6:$C$105,中R武将!AT$6:AT$105,天数对应中R武将!$CB12)</f>
        <v>3</v>
      </c>
      <c r="AU12" s="17">
        <f>求节点(中R武将!$C$6:$C$105,中R武将!AU$6:AU$105,天数对应中R武将!$CB12)</f>
        <v>5.4168550658817063</v>
      </c>
      <c r="AV12" s="17">
        <f>求节点(中R武将!$C$6:$C$105,中R武将!AV$6:AV$105,天数对应中R武将!$CB12)</f>
        <v>1.394674634808343</v>
      </c>
      <c r="AW12" s="17">
        <f>求节点(中R武将!$C$6:$C$105,中R武将!AW$6:AW$105,天数对应中R武将!$CB12)</f>
        <v>0</v>
      </c>
      <c r="AX12" s="17">
        <f>求节点(中R武将!$C$6:$C$105,中R武将!AX$6:AX$105,天数对应中R武将!$CB12)</f>
        <v>0</v>
      </c>
      <c r="AY12" s="17">
        <f>求节点(中R武将!$C$6:$C$105,中R武将!AY$6:AY$105,天数对应中R武将!$CB12)</f>
        <v>15</v>
      </c>
      <c r="AZ12" s="17">
        <f>求节点(中R武将!$C$6:$C$105,中R武将!AZ$6:AZ$105,天数对应中R武将!$CB12)</f>
        <v>35</v>
      </c>
      <c r="BA12" s="17">
        <f>求节点(中R武将!$C$6:$C$105,中R武将!BA$6:BA$105,天数对应中R武将!$CB12)</f>
        <v>29</v>
      </c>
      <c r="BB12" s="17">
        <f>求节点(中R武将!$C$6:$C$105,中R武将!BB$6:BB$105,天数对应中R武将!$CB12)</f>
        <v>50</v>
      </c>
      <c r="BC12" s="17">
        <f>求节点(中R武将!$C$6:$C$105,中R武将!BC$6:BC$105,天数对应中R武将!$CB12)</f>
        <v>0</v>
      </c>
      <c r="BD12" s="17">
        <f>求节点(中R武将!$C$6:$C$105,中R武将!BD$6:BD$105,天数对应中R武将!$CB12)</f>
        <v>1.4204067845635926</v>
      </c>
      <c r="BE12" s="17">
        <f>求节点(中R武将!$C$6:$C$105,中R武将!BE$6:BE$105,天数对应中R武将!$CB12)</f>
        <v>1.4204067845635926</v>
      </c>
      <c r="BF12" s="17">
        <f>求节点(中R武将!$C$6:$C$105,中R武将!BF$6:BF$105,天数对应中R武将!$CB12)</f>
        <v>1.4204067845635926</v>
      </c>
      <c r="BG12" s="17">
        <f>求节点(中R武将!$C$6:$C$105,中R武将!BG$6:BG$105,天数对应中R武将!$CB12)</f>
        <v>1.4204067845635926</v>
      </c>
      <c r="BH12" s="17">
        <f>求节点(中R武将!$C$6:$C$105,中R武将!BH$6:BH$105,天数对应中R武将!$CB12)</f>
        <v>10</v>
      </c>
      <c r="BI12" s="17">
        <f>求节点(中R武将!$C$6:$C$105,中R武将!BI$6:BI$105,天数对应中R武将!$CB12)</f>
        <v>10</v>
      </c>
      <c r="BJ12" s="17">
        <f>求节点(中R武将!$C$6:$C$105,中R武将!BJ$6:BJ$105,天数对应中R武将!$CB12)</f>
        <v>35.510169614089818</v>
      </c>
      <c r="BK12" s="17">
        <f>求节点(中R武将!$C$6:$C$105,中R武将!BK$6:BK$105,天数对应中R武将!$CB12)</f>
        <v>35.510169614089818</v>
      </c>
      <c r="BL12" s="17">
        <f>求节点(中R武将!$C$6:$C$105,中R武将!BL$6:BL$105,天数对应中R武将!$CB12)</f>
        <v>35.510169614089818</v>
      </c>
      <c r="BM12" s="17">
        <f>求节点(中R武将!$C$6:$C$105,中R武将!BM$6:BM$105,天数对应中R武将!$CB12)</f>
        <v>0</v>
      </c>
      <c r="BN12" s="17">
        <f>求节点(中R武将!$C$6:$C$105,中R武将!BN$6:BN$105,天数对应中R武将!$CB12)</f>
        <v>0</v>
      </c>
      <c r="BO12" s="17">
        <f>求节点(中R武将!$C$6:$C$105,中R武将!BO$6:BO$105,天数对应中R武将!$CB12)</f>
        <v>1.3928457905411173</v>
      </c>
      <c r="BP12" s="17">
        <f>求节点(中R武将!$C$6:$C$105,中R武将!BP$6:BP$105,天数对应中R武将!$CB12)</f>
        <v>1.3928457905411173</v>
      </c>
      <c r="BQ12" s="17">
        <f>求节点(中R武将!$C$6:$C$105,中R武将!BQ$6:BQ$105,天数对应中R武将!$CB12)</f>
        <v>1.3928457905411173</v>
      </c>
      <c r="BR12" s="17">
        <f>求节点(中R武将!$C$6:$C$105,中R武将!BR$6:BR$105,天数对应中R武将!$CB12)</f>
        <v>0</v>
      </c>
      <c r="BS12" s="17">
        <f>求节点(中R武将!$C$6:$C$105,中R武将!BS$6:BS$105,天数对应中R武将!$CB12)</f>
        <v>0</v>
      </c>
      <c r="BT12" s="17">
        <f>求节点(中R武将!$C$6:$C$105,中R武将!BT$6:BT$105,天数对应中R武将!$CB12)</f>
        <v>2</v>
      </c>
      <c r="BU12" s="17">
        <f>求节点(中R武将!$C$6:$C$105,中R武将!BU$6:BU$105,天数对应中R武将!$CB12)</f>
        <v>10</v>
      </c>
      <c r="BV12" s="17">
        <f>求节点(中R武将!$C$6:$C$105,中R武将!BV$6:BV$105,天数对应中R武将!$CB12)</f>
        <v>20</v>
      </c>
      <c r="BY12" s="17">
        <v>7</v>
      </c>
      <c r="BZ12" s="17">
        <v>30</v>
      </c>
      <c r="CA12" s="17">
        <v>32.252130885685759</v>
      </c>
      <c r="CB12" s="17">
        <v>35.510169614089818</v>
      </c>
      <c r="CC12" s="17">
        <v>40.490622091213496</v>
      </c>
      <c r="CD12" s="17">
        <v>49.469934985231134</v>
      </c>
    </row>
    <row r="13" spans="3:82" x14ac:dyDescent="0.15">
      <c r="C13" s="16">
        <v>8</v>
      </c>
      <c r="E13" s="16">
        <f>求节点(中R武将!$C$6:$C$105,中R武将!E$6:E$105,天数对应中R武将!$CB13)</f>
        <v>0</v>
      </c>
      <c r="F13" s="16">
        <f>求节点(中R武将!$C$6:$C$105,中R武将!F$6:F$105,天数对应中R武将!$CB13)</f>
        <v>0</v>
      </c>
      <c r="G13" s="16">
        <f>求节点(中R武将!$C$6:$C$105,中R武将!G$6:G$105,天数对应中R武将!$CB13)</f>
        <v>0</v>
      </c>
      <c r="H13" s="16">
        <f>求节点(中R武将!$C$6:$C$105,中R武将!H$6:H$105,天数对应中R武将!$CB13)</f>
        <v>6</v>
      </c>
      <c r="I13" s="16">
        <f>求节点(中R武将!$C$6:$C$105,中R武将!I$6:I$105,天数对应中R武将!$CB13)</f>
        <v>0</v>
      </c>
      <c r="J13" s="16">
        <f>求节点(中R武将!$C$6:$C$105,中R武将!J$6:J$105,天数对应中R武将!$CB13)</f>
        <v>0</v>
      </c>
      <c r="K13" s="16">
        <f>求节点(中R武将!$C$6:$C$105,中R武将!K$6:K$105,天数对应中R武将!$CB13)</f>
        <v>0</v>
      </c>
      <c r="L13" s="16">
        <f>求节点(中R武将!$C$6:$C$105,中R武将!L$6:L$105,天数对应中R武将!$CB13)</f>
        <v>0</v>
      </c>
      <c r="M13" s="16">
        <f>求节点(中R武将!$C$6:$C$105,中R武将!M$6:M$105,天数对应中R武将!$CB13)</f>
        <v>1.6410031674571495</v>
      </c>
      <c r="N13" s="16">
        <f>求节点(中R武将!$C$6:$C$105,中R武将!N$6:N$105,天数对应中R武将!$CB13)</f>
        <v>0</v>
      </c>
      <c r="O13" s="16">
        <f>求节点(中R武将!$C$6:$C$105,中R武将!O$6:O$105,天数对应中R武将!$CB13)</f>
        <v>0</v>
      </c>
      <c r="P13" s="16">
        <f>求节点(中R武将!$C$6:$C$105,中R武将!P$6:P$105,天数对应中R武将!$CB13)</f>
        <v>6</v>
      </c>
      <c r="Q13" s="16">
        <f>求节点(中R武将!$C$6:$C$105,中R武将!Q$6:Q$105,天数对应中R武将!$CB13)</f>
        <v>10</v>
      </c>
      <c r="R13" s="16">
        <f>求节点(中R武将!$C$6:$C$105,中R武将!R$6:R$105,天数对应中R武将!$CB13)</f>
        <v>29</v>
      </c>
      <c r="S13" s="16">
        <f>求节点(中R武将!$C$6:$C$105,中R武将!S$6:S$105,天数对应中R武将!$CB13)</f>
        <v>50</v>
      </c>
      <c r="T13" s="16">
        <f>求节点(中R武将!$C$6:$C$105,中R武将!T$6:T$105,天数对应中R武将!$CB13)</f>
        <v>0</v>
      </c>
      <c r="U13" s="16">
        <f>求节点(中R武将!$C$6:$C$105,中R武将!U$6:U$105,天数对应中R武将!$CB13)</f>
        <v>0</v>
      </c>
      <c r="V13" s="16">
        <f>求节点(中R武将!$C$6:$C$105,中R武将!V$6:V$105,天数对应中R武将!$CB13)</f>
        <v>1.5012083687779381</v>
      </c>
      <c r="W13" s="16">
        <f>求节点(中R武将!$C$6:$C$105,中R武将!W$6:W$105,天数对应中R武将!$CB13)</f>
        <v>1.5012083687779383</v>
      </c>
      <c r="X13" s="16">
        <f>求节点(中R武将!$C$6:$C$105,中R武将!X$6:X$105,天数对应中R武将!$CB13)</f>
        <v>0</v>
      </c>
      <c r="Y13" s="16">
        <f>求节点(中R武将!$C$6:$C$105,中R武将!Y$6:Y$105,天数对应中R武将!$CB13)</f>
        <v>0</v>
      </c>
      <c r="Z13" s="16">
        <f>求节点(中R武将!$C$6:$C$105,中R武将!Z$6:Z$105,天数对应中R武将!$CB13)</f>
        <v>0</v>
      </c>
      <c r="AA13" s="16">
        <f>求节点(中R武将!$C$6:$C$105,中R武将!AA$6:AA$105,天数对应中R武将!$CB13)</f>
        <v>75.060418438896917</v>
      </c>
      <c r="AB13" s="16">
        <f>求节点(中R武将!$C$6:$C$105,中R武将!AB$6:AB$105,天数对应中R武将!$CB13)</f>
        <v>75.060418438896917</v>
      </c>
      <c r="AC13" s="16">
        <f>求节点(中R武将!$C$6:$C$105,中R武将!AC$6:AC$105,天数对应中R武将!$CB13)</f>
        <v>0</v>
      </c>
      <c r="AD13" s="16">
        <f>求节点(中R武将!$C$6:$C$105,中R武将!AD$6:AD$105,天数对应中R武将!$CB13)</f>
        <v>0</v>
      </c>
      <c r="AE13" s="16">
        <f>求节点(中R武将!$C$6:$C$105,中R武将!AE$6:AE$105,天数对应中R武将!$CB13)</f>
        <v>0</v>
      </c>
      <c r="AF13" s="16">
        <f>求节点(中R武将!$C$6:$C$105,中R武将!AF$6:AF$105,天数对应中R武将!$CB13)</f>
        <v>0.66389532860897948</v>
      </c>
      <c r="AG13" s="16">
        <f>求节点(中R武将!$C$6:$C$105,中R武将!AG$6:AG$105,天数对应中R武将!$CB13)</f>
        <v>1.9282700134785882</v>
      </c>
      <c r="AH13" s="16">
        <f>求节点(中R武将!$C$6:$C$105,中R武将!AH$6:AH$105,天数对应中R武将!$CB13)</f>
        <v>0</v>
      </c>
      <c r="AI13" s="16">
        <f>求节点(中R武将!$C$6:$C$105,中R武将!AI$6:AI$105,天数对应中R武将!$CB13)</f>
        <v>0</v>
      </c>
      <c r="AJ13" s="16">
        <f>求节点(中R武将!$C$6:$C$105,中R武将!AJ$6:AJ$105,天数对应中R武将!$CB13)</f>
        <v>0</v>
      </c>
      <c r="AK13" s="16">
        <f>求节点(中R武将!$C$6:$C$105,中R武将!AK$6:AK$105,天数对应中R武将!$CB13)</f>
        <v>0</v>
      </c>
      <c r="AL13" s="16">
        <f>求节点(中R武将!$C$6:$C$105,中R武将!AL$6:AL$105,天数对应中R武将!$CB13)</f>
        <v>10</v>
      </c>
      <c r="AM13" s="16">
        <f>求节点(中R武将!$C$6:$C$105,中R武将!AM$6:AM$105,天数对应中R武将!$CB13)</f>
        <v>0</v>
      </c>
      <c r="AN13" s="16">
        <f>求节点(中R武将!$C$6:$C$105,中R武将!AN$6:AN$105,天数对应中R武将!$CB13)</f>
        <v>0</v>
      </c>
      <c r="AO13" s="16">
        <f>求节点(中R武将!$C$6:$C$105,中R武将!AO$6:AO$105,天数对应中R武将!$CB13)</f>
        <v>6</v>
      </c>
      <c r="AP13" s="16">
        <f>求节点(中R武将!$C$6:$C$105,中R武将!AP$6:AP$105,天数对应中R武将!$CB13)</f>
        <v>5.2272942222512295</v>
      </c>
      <c r="AQ13" s="16">
        <f>求节点(中R武将!$C$6:$C$105,中R武将!AQ$6:AQ$105,天数对应中R武将!$CB13)</f>
        <v>3.2272942222512295</v>
      </c>
      <c r="AR13" s="16">
        <f>求节点(中R武将!$C$6:$C$105,中R武将!AR$6:AR$105,天数对应中R武将!$CB13)</f>
        <v>0</v>
      </c>
      <c r="AS13" s="16">
        <f>求节点(中R武将!$C$6:$C$105,中R武将!AS$6:AS$105,天数对应中R武将!$CB13)</f>
        <v>0</v>
      </c>
      <c r="AT13" s="16">
        <f>求节点(中R武将!$C$6:$C$105,中R武将!AT$6:AT$105,天数对应中R武将!$CB13)</f>
        <v>3</v>
      </c>
      <c r="AU13" s="16">
        <f>求节点(中R武将!$C$6:$C$105,中R武将!AU$6:AU$105,天数对应中R武将!$CB13)</f>
        <v>5.7026548545434501</v>
      </c>
      <c r="AV13" s="16">
        <f>求节点(中R武将!$C$6:$C$105,中R武将!AV$6:AV$105,天数对应中R武将!$CB13)</f>
        <v>1.6410031674571495</v>
      </c>
      <c r="AW13" s="16">
        <f>求节点(中R武将!$C$6:$C$105,中R武将!AW$6:AW$105,天数对应中R武将!$CB13)</f>
        <v>0</v>
      </c>
      <c r="AX13" s="16">
        <f>求节点(中R武将!$C$6:$C$105,中R武将!AX$6:AX$105,天数对应中R武将!$CB13)</f>
        <v>0</v>
      </c>
      <c r="AY13" s="16">
        <f>求节点(中R武将!$C$6:$C$105,中R武将!AY$6:AY$105,天数对应中R武将!$CB13)</f>
        <v>15</v>
      </c>
      <c r="AZ13" s="16">
        <f>求节点(中R武将!$C$6:$C$105,中R武将!AZ$6:AZ$105,天数对应中R武将!$CB13)</f>
        <v>35</v>
      </c>
      <c r="BA13" s="16">
        <f>求节点(中R武将!$C$6:$C$105,中R武将!BA$6:BA$105,天数对应中R武将!$CB13)</f>
        <v>29</v>
      </c>
      <c r="BB13" s="16">
        <f>求节点(中R武将!$C$6:$C$105,中R武将!BB$6:BB$105,天数对应中R武将!$CB13)</f>
        <v>50</v>
      </c>
      <c r="BC13" s="16">
        <f>求节点(中R武将!$C$6:$C$105,中R武将!BC$6:BC$105,天数对应中R武将!$CB13)</f>
        <v>0</v>
      </c>
      <c r="BD13" s="16">
        <f>求节点(中R武将!$C$6:$C$105,中R武将!BD$6:BD$105,天数对应中R武将!$CB13)</f>
        <v>1.5012083687779383</v>
      </c>
      <c r="BE13" s="16">
        <f>求节点(中R武将!$C$6:$C$105,中R武将!BE$6:BE$105,天数对应中R武将!$CB13)</f>
        <v>1.5012083687779383</v>
      </c>
      <c r="BF13" s="16">
        <f>求节点(中R武将!$C$6:$C$105,中R武将!BF$6:BF$105,天数对应中R武将!$CB13)</f>
        <v>1.5012083687779383</v>
      </c>
      <c r="BG13" s="16">
        <f>求节点(中R武将!$C$6:$C$105,中R武将!BG$6:BG$105,天数对应中R武将!$CB13)</f>
        <v>1.5012083687779383</v>
      </c>
      <c r="BH13" s="16">
        <f>求节点(中R武将!$C$6:$C$105,中R武将!BH$6:BH$105,天数对应中R武将!$CB13)</f>
        <v>10</v>
      </c>
      <c r="BI13" s="16">
        <f>求节点(中R武将!$C$6:$C$105,中R武将!BI$6:BI$105,天数对应中R武将!$CB13)</f>
        <v>10</v>
      </c>
      <c r="BJ13" s="16">
        <f>求节点(中R武将!$C$6:$C$105,中R武将!BJ$6:BJ$105,天数对应中R武将!$CB13)</f>
        <v>37.530209219448459</v>
      </c>
      <c r="BK13" s="16">
        <f>求节点(中R武将!$C$6:$C$105,中R武将!BK$6:BK$105,天数对应中R武将!$CB13)</f>
        <v>37.530209219448459</v>
      </c>
      <c r="BL13" s="16">
        <f>求节点(中R武将!$C$6:$C$105,中R武将!BL$6:BL$105,天数对应中R武将!$CB13)</f>
        <v>37.530209219448459</v>
      </c>
      <c r="BM13" s="16">
        <f>求节点(中R武将!$C$6:$C$105,中R武将!BM$6:BM$105,天数对应中R武将!$CB13)</f>
        <v>0</v>
      </c>
      <c r="BN13" s="16">
        <f>求节点(中R武将!$C$6:$C$105,中R武将!BN$6:BN$105,天数对应中R武将!$CB13)</f>
        <v>0</v>
      </c>
      <c r="BO13" s="16">
        <f>求节点(中R武将!$C$6:$C$105,中R武将!BO$6:BO$105,天数对应中R武将!$CB13)</f>
        <v>1.6904125438402839</v>
      </c>
      <c r="BP13" s="16">
        <f>求节点(中R武将!$C$6:$C$105,中R武将!BP$6:BP$105,天数对应中R武将!$CB13)</f>
        <v>1.6904125438402839</v>
      </c>
      <c r="BQ13" s="16">
        <f>求节点(中R武将!$C$6:$C$105,中R武将!BQ$6:BQ$105,天数对应中R武将!$CB13)</f>
        <v>1.6904125438402839</v>
      </c>
      <c r="BR13" s="16">
        <f>求节点(中R武将!$C$6:$C$105,中R武将!BR$6:BR$105,天数对应中R武将!$CB13)</f>
        <v>0</v>
      </c>
      <c r="BS13" s="16">
        <f>求节点(中R武将!$C$6:$C$105,中R武将!BS$6:BS$105,天数对应中R武将!$CB13)</f>
        <v>0</v>
      </c>
      <c r="BT13" s="16">
        <f>求节点(中R武将!$C$6:$C$105,中R武将!BT$6:BT$105,天数对应中R武将!$CB13)</f>
        <v>2</v>
      </c>
      <c r="BU13" s="16">
        <f>求节点(中R武将!$C$6:$C$105,中R武将!BU$6:BU$105,天数对应中R武将!$CB13)</f>
        <v>10</v>
      </c>
      <c r="BV13" s="16">
        <f>求节点(中R武将!$C$6:$C$105,中R武将!BV$6:BV$105,天数对应中R武将!$CB13)</f>
        <v>20</v>
      </c>
      <c r="BY13" s="16">
        <v>8</v>
      </c>
      <c r="BZ13" s="16">
        <v>31.691928656135214</v>
      </c>
      <c r="CA13" s="16">
        <v>33.991453106970425</v>
      </c>
      <c r="CB13" s="16">
        <v>37.530209219448459</v>
      </c>
      <c r="CC13" s="16">
        <v>42.180612312203031</v>
      </c>
      <c r="CD13" s="16">
        <v>50.964303526104139</v>
      </c>
    </row>
    <row r="14" spans="3:82" x14ac:dyDescent="0.15">
      <c r="C14" s="16">
        <v>9</v>
      </c>
      <c r="E14" s="16">
        <f>求节点(中R武将!$C$6:$C$105,中R武将!E$6:E$105,天数对应中R武将!$CB14)</f>
        <v>0</v>
      </c>
      <c r="F14" s="16">
        <f>求节点(中R武将!$C$6:$C$105,中R武将!F$6:F$105,天数对应中R武将!$CB14)</f>
        <v>0</v>
      </c>
      <c r="G14" s="16">
        <f>求节点(中R武将!$C$6:$C$105,中R武将!G$6:G$105,天数对应中R武将!$CB14)</f>
        <v>0</v>
      </c>
      <c r="H14" s="16">
        <f>求节点(中R武将!$C$6:$C$105,中R武将!H$6:H$105,天数对应中R武将!$CB14)</f>
        <v>6</v>
      </c>
      <c r="I14" s="16">
        <f>求节点(中R武将!$C$6:$C$105,中R武将!I$6:I$105,天数对应中R武将!$CB14)</f>
        <v>0</v>
      </c>
      <c r="J14" s="16">
        <f>求节点(中R武将!$C$6:$C$105,中R武将!J$6:J$105,天数对应中R武将!$CB14)</f>
        <v>0</v>
      </c>
      <c r="K14" s="16">
        <f>求节点(中R武将!$C$6:$C$105,中R武将!K$6:K$105,天数对应中R武将!$CB14)</f>
        <v>0</v>
      </c>
      <c r="L14" s="16">
        <f>求节点(中R武将!$C$6:$C$105,中R武将!L$6:L$105,天数对应中R武将!$CB14)</f>
        <v>0</v>
      </c>
      <c r="M14" s="16">
        <f>求节点(中R武将!$C$6:$C$105,中R武将!M$6:M$105,天数对应中R武将!$CB14)</f>
        <v>1.8338592764714026</v>
      </c>
      <c r="N14" s="16">
        <f>求节点(中R武将!$C$6:$C$105,中R武将!N$6:N$105,天数对应中R武将!$CB14)</f>
        <v>0</v>
      </c>
      <c r="O14" s="16">
        <f>求节点(中R武将!$C$6:$C$105,中R武将!O$6:O$105,天数对应中R武将!$CB14)</f>
        <v>0</v>
      </c>
      <c r="P14" s="16">
        <f>求节点(中R武将!$C$6:$C$105,中R武将!P$6:P$105,天数对应中R武将!$CB14)</f>
        <v>6</v>
      </c>
      <c r="Q14" s="16">
        <f>求节点(中R武将!$C$6:$C$105,中R武将!Q$6:Q$105,天数对应中R武将!$CB14)</f>
        <v>10</v>
      </c>
      <c r="R14" s="16">
        <f>求节点(中R武将!$C$6:$C$105,中R武将!R$6:R$105,天数对应中R武将!$CB14)</f>
        <v>29</v>
      </c>
      <c r="S14" s="16">
        <f>求节点(中R武将!$C$6:$C$105,中R武将!S$6:S$105,天数对应中R武将!$CB14)</f>
        <v>50</v>
      </c>
      <c r="T14" s="16">
        <f>求节点(中R武将!$C$6:$C$105,中R武将!T$6:T$105,天数对应中R武将!$CB14)</f>
        <v>0</v>
      </c>
      <c r="U14" s="16">
        <f>求节点(中R武将!$C$6:$C$105,中R武将!U$6:U$105,天数对应中R武将!$CB14)</f>
        <v>0</v>
      </c>
      <c r="V14" s="16">
        <f>求节点(中R武将!$C$6:$C$105,中R武将!V$6:V$105,天数对应中R武将!$CB14)</f>
        <v>1.5639449214837553</v>
      </c>
      <c r="W14" s="16">
        <f>求节点(中R武将!$C$6:$C$105,中R武将!W$6:W$105,天数对应中R武将!$CB14)</f>
        <v>1.5639449214837553</v>
      </c>
      <c r="X14" s="16">
        <f>求节点(中R武将!$C$6:$C$105,中R武将!X$6:X$105,天数对应中R武将!$CB14)</f>
        <v>0</v>
      </c>
      <c r="Y14" s="16">
        <f>求节点(中R武将!$C$6:$C$105,中R武将!Y$6:Y$105,天数对应中R武将!$CB14)</f>
        <v>0</v>
      </c>
      <c r="Z14" s="16">
        <f>求节点(中R武将!$C$6:$C$105,中R武将!Z$6:Z$105,天数对应中R武将!$CB14)</f>
        <v>0</v>
      </c>
      <c r="AA14" s="16">
        <f>求节点(中R武将!$C$6:$C$105,中R武将!AA$6:AA$105,天数对应中R武将!$CB14)</f>
        <v>78.197246074187774</v>
      </c>
      <c r="AB14" s="16">
        <f>求节点(中R武将!$C$6:$C$105,中R武将!AB$6:AB$105,天数对应中R武将!$CB14)</f>
        <v>78.197246074187774</v>
      </c>
      <c r="AC14" s="16">
        <f>求节点(中R武将!$C$6:$C$105,中R武将!AC$6:AC$105,天数对应中R武将!$CB14)</f>
        <v>0</v>
      </c>
      <c r="AD14" s="16">
        <f>求节点(中R武将!$C$6:$C$105,中R武将!AD$6:AD$105,天数对应中R武将!$CB14)</f>
        <v>0</v>
      </c>
      <c r="AE14" s="16">
        <f>求节点(中R武将!$C$6:$C$105,中R武将!AE$6:AE$105,天数对应中R武将!$CB14)</f>
        <v>0</v>
      </c>
      <c r="AF14" s="16">
        <f>求节点(中R武将!$C$6:$C$105,中R武将!AF$6:AF$105,天数对应中R武将!$CB14)</f>
        <v>0.69163998094417045</v>
      </c>
      <c r="AG14" s="16">
        <f>求节点(中R武将!$C$6:$C$105,中R武将!AG$6:AG$105,天数对应中R武将!$CB14)</f>
        <v>1.9805614658166208</v>
      </c>
      <c r="AH14" s="16">
        <f>求节点(中R武将!$C$6:$C$105,中R武将!AH$6:AH$105,天数对应中R武将!$CB14)</f>
        <v>0</v>
      </c>
      <c r="AI14" s="16">
        <f>求节点(中R武将!$C$6:$C$105,中R武将!AI$6:AI$105,天数对应中R武将!$CB14)</f>
        <v>0</v>
      </c>
      <c r="AJ14" s="16">
        <f>求节点(中R武将!$C$6:$C$105,中R武将!AJ$6:AJ$105,天数对应中R武将!$CB14)</f>
        <v>0</v>
      </c>
      <c r="AK14" s="16">
        <f>求节点(中R武将!$C$6:$C$105,中R武将!AK$6:AK$105,天数对应中R武将!$CB14)</f>
        <v>0</v>
      </c>
      <c r="AL14" s="16">
        <f>求节点(中R武将!$C$6:$C$105,中R武将!AL$6:AL$105,天数对应中R武将!$CB14)</f>
        <v>11.97246074187774</v>
      </c>
      <c r="AM14" s="16">
        <f>求节点(中R武将!$C$6:$C$105,中R武将!AM$6:AM$105,天数对应中R武将!$CB14)</f>
        <v>0</v>
      </c>
      <c r="AN14" s="16">
        <f>求节点(中R武将!$C$6:$C$105,中R武将!AN$6:AN$105,天数对应中R武将!$CB14)</f>
        <v>0</v>
      </c>
      <c r="AO14" s="16">
        <f>求节点(中R武将!$C$6:$C$105,中R武将!AO$6:AO$105,天数对应中R武将!$CB14)</f>
        <v>5.9905769089989471</v>
      </c>
      <c r="AP14" s="16">
        <f>求节点(中R武将!$C$6:$C$105,中R武将!AP$6:AP$105,天数对应中R武将!$CB14)</f>
        <v>5.8094460635456446</v>
      </c>
      <c r="AQ14" s="16">
        <f>求节点(中R武将!$C$6:$C$105,中R武将!AQ$6:AQ$105,天数对应中R武将!$CB14)</f>
        <v>3.8094460635456451</v>
      </c>
      <c r="AR14" s="16">
        <f>求节点(中R武将!$C$6:$C$105,中R武将!AR$6:AR$105,天数对应中R武将!$CB14)</f>
        <v>0</v>
      </c>
      <c r="AS14" s="16">
        <f>求节点(中R武将!$C$6:$C$105,中R武将!AS$6:AS$105,天数对应中R武将!$CB14)</f>
        <v>0</v>
      </c>
      <c r="AT14" s="16">
        <f>求节点(中R武将!$C$6:$C$105,中R武将!AT$6:AT$105,天数对应中R武将!$CB14)</f>
        <v>3</v>
      </c>
      <c r="AU14" s="16">
        <f>求节点(中R武将!$C$6:$C$105,中R武将!AU$6:AU$105,天数对应中R武将!$CB14)</f>
        <v>5.9194206766999233</v>
      </c>
      <c r="AV14" s="16">
        <f>求节点(中R武将!$C$6:$C$105,中R武将!AV$6:AV$105,天数对应中R武将!$CB14)</f>
        <v>1.8338592764714026</v>
      </c>
      <c r="AW14" s="16">
        <f>求节点(中R武将!$C$6:$C$105,中R武将!AW$6:AW$105,天数对应中R武将!$CB14)</f>
        <v>0</v>
      </c>
      <c r="AX14" s="16">
        <f>求节点(中R武将!$C$6:$C$105,中R武将!AX$6:AX$105,天数对应中R武将!$CB14)</f>
        <v>0</v>
      </c>
      <c r="AY14" s="16">
        <f>求节点(中R武将!$C$6:$C$105,中R武将!AY$6:AY$105,天数对应中R武将!$CB14)</f>
        <v>15</v>
      </c>
      <c r="AZ14" s="16">
        <f>求节点(中R武将!$C$6:$C$105,中R武将!AZ$6:AZ$105,天数对应中R武将!$CB14)</f>
        <v>35.493115185469435</v>
      </c>
      <c r="BA14" s="16">
        <f>求节点(中R武将!$C$6:$C$105,中R武将!BA$6:BA$105,天数对应中R武将!$CB14)</f>
        <v>29</v>
      </c>
      <c r="BB14" s="16">
        <f>求节点(中R武将!$C$6:$C$105,中R武将!BB$6:BB$105,天数对应中R武将!$CB14)</f>
        <v>50</v>
      </c>
      <c r="BC14" s="16">
        <f>求节点(中R武将!$C$6:$C$105,中R武将!BC$6:BC$105,天数对应中R武将!$CB14)</f>
        <v>0</v>
      </c>
      <c r="BD14" s="16">
        <f>求节点(中R武将!$C$6:$C$105,中R武将!BD$6:BD$105,天数对应中R武将!$CB14)</f>
        <v>1.5639449214837553</v>
      </c>
      <c r="BE14" s="16">
        <f>求节点(中R武将!$C$6:$C$105,中R武将!BE$6:BE$105,天数对应中R武将!$CB14)</f>
        <v>1.5639449214837553</v>
      </c>
      <c r="BF14" s="16">
        <f>求节点(中R武将!$C$6:$C$105,中R武将!BF$6:BF$105,天数对应中R武将!$CB14)</f>
        <v>1.5639449214837553</v>
      </c>
      <c r="BG14" s="16">
        <f>求节点(中R武将!$C$6:$C$105,中R武将!BG$6:BG$105,天数对应中R武将!$CB14)</f>
        <v>1.5639449214837553</v>
      </c>
      <c r="BH14" s="16">
        <f>求节点(中R武将!$C$6:$C$105,中R武将!BH$6:BH$105,天数对应中R武将!$CB14)</f>
        <v>10</v>
      </c>
      <c r="BI14" s="16">
        <f>求节点(中R武将!$C$6:$C$105,中R武将!BI$6:BI$105,天数对应中R武将!$CB14)</f>
        <v>10</v>
      </c>
      <c r="BJ14" s="16">
        <f>求节点(中R武将!$C$6:$C$105,中R武将!BJ$6:BJ$105,天数对应中R武将!$CB14)</f>
        <v>39.098623037093887</v>
      </c>
      <c r="BK14" s="16">
        <f>求节点(中R武将!$C$6:$C$105,中R武将!BK$6:BK$105,天数对应中R武将!$CB14)</f>
        <v>39.098623037093887</v>
      </c>
      <c r="BL14" s="16">
        <f>求节点(中R武将!$C$6:$C$105,中R武将!BL$6:BL$105,天数对应中R武将!$CB14)</f>
        <v>39.098623037093887</v>
      </c>
      <c r="BM14" s="16">
        <f>求节点(中R武将!$C$6:$C$105,中R武将!BM$6:BM$105,天数对应中R武将!$CB14)</f>
        <v>0</v>
      </c>
      <c r="BN14" s="16">
        <f>求节点(中R武将!$C$6:$C$105,中R武将!BN$6:BN$105,天数对应中R武将!$CB14)</f>
        <v>0</v>
      </c>
      <c r="BO14" s="16">
        <f>求节点(中R武将!$C$6:$C$105,中R武将!BO$6:BO$105,天数对应中R武将!$CB14)</f>
        <v>1.9161030603636089</v>
      </c>
      <c r="BP14" s="16">
        <f>求节点(中R武将!$C$6:$C$105,中R武将!BP$6:BP$105,天数对应中R武将!$CB14)</f>
        <v>1.9161030603636089</v>
      </c>
      <c r="BQ14" s="16">
        <f>求节点(中R武将!$C$6:$C$105,中R武将!BQ$6:BQ$105,天数对应中R武将!$CB14)</f>
        <v>1.9161030603636089</v>
      </c>
      <c r="BR14" s="16">
        <f>求节点(中R武将!$C$6:$C$105,中R武将!BR$6:BR$105,天数对应中R武将!$CB14)</f>
        <v>0</v>
      </c>
      <c r="BS14" s="16">
        <f>求节点(中R武将!$C$6:$C$105,中R武将!BS$6:BS$105,天数对应中R武将!$CB14)</f>
        <v>0</v>
      </c>
      <c r="BT14" s="16">
        <f>求节点(中R武将!$C$6:$C$105,中R武将!BT$6:BT$105,天数对应中R武将!$CB14)</f>
        <v>2.197246074187774</v>
      </c>
      <c r="BU14" s="16">
        <f>求节点(中R武将!$C$6:$C$105,中R武将!BU$6:BU$105,天数对应中R武将!$CB14)</f>
        <v>11.97246074187774</v>
      </c>
      <c r="BV14" s="16">
        <f>求节点(中R武将!$C$6:$C$105,中R武将!BV$6:BV$105,天数对应中R武将!$CB14)</f>
        <v>25.917382225633219</v>
      </c>
      <c r="BY14" s="16">
        <v>9</v>
      </c>
      <c r="BZ14" s="16">
        <v>33.213386604241784</v>
      </c>
      <c r="CA14" s="16">
        <v>35.574608799658463</v>
      </c>
      <c r="CB14" s="16">
        <v>39.098623037093887</v>
      </c>
      <c r="CC14" s="16">
        <v>43.870547898407366</v>
      </c>
      <c r="CD14" s="16">
        <v>52.913914486206764</v>
      </c>
    </row>
    <row r="15" spans="3:82" x14ac:dyDescent="0.15">
      <c r="C15" s="16">
        <v>10</v>
      </c>
      <c r="E15" s="16">
        <f>求节点(中R武将!$C$6:$C$105,中R武将!E$6:E$105,天数对应中R武将!$CB15)</f>
        <v>0</v>
      </c>
      <c r="F15" s="16">
        <f>求节点(中R武将!$C$6:$C$105,中R武将!F$6:F$105,天数对应中R武将!$CB15)</f>
        <v>0</v>
      </c>
      <c r="G15" s="16">
        <f>求节点(中R武将!$C$6:$C$105,中R武将!G$6:G$105,天数对应中R武将!$CB15)</f>
        <v>0</v>
      </c>
      <c r="H15" s="16">
        <f>求节点(中R武将!$C$6:$C$105,中R武将!H$6:H$105,天数对应中R武将!$CB15)</f>
        <v>6</v>
      </c>
      <c r="I15" s="16">
        <f>求节点(中R武将!$C$6:$C$105,中R武将!I$6:I$105,天数对应中R武将!$CB15)</f>
        <v>0</v>
      </c>
      <c r="J15" s="16">
        <f>求节点(中R武将!$C$6:$C$105,中R武将!J$6:J$105,天数对应中R武将!$CB15)</f>
        <v>0</v>
      </c>
      <c r="K15" s="16">
        <f>求节点(中R武将!$C$6:$C$105,中R武将!K$6:K$105,天数对应中R武将!$CB15)</f>
        <v>0</v>
      </c>
      <c r="L15" s="16">
        <f>求节点(中R武将!$C$6:$C$105,中R武将!L$6:L$105,天数对应中R武将!$CB15)</f>
        <v>0</v>
      </c>
      <c r="M15" s="16">
        <f>求节点(中R武将!$C$6:$C$105,中R武将!M$6:M$105,天数对应中R武将!$CB15)</f>
        <v>2.0188925843779169</v>
      </c>
      <c r="N15" s="16">
        <f>求节点(中R武将!$C$6:$C$105,中R武将!N$6:N$105,天数对应中R武将!$CB15)</f>
        <v>0</v>
      </c>
      <c r="O15" s="16">
        <f>求节点(中R武将!$C$6:$C$105,中R武将!O$6:O$105,天数对应中R武将!$CB15)</f>
        <v>0</v>
      </c>
      <c r="P15" s="16">
        <f>求节点(中R武将!$C$6:$C$105,中R武将!P$6:P$105,天数对应中R武将!$CB15)</f>
        <v>6</v>
      </c>
      <c r="Q15" s="16">
        <f>求节点(中R武将!$C$6:$C$105,中R武将!Q$6:Q$105,天数对应中R武将!$CB15)</f>
        <v>10</v>
      </c>
      <c r="R15" s="16">
        <f>求节点(中R武将!$C$6:$C$105,中R武将!R$6:R$105,天数对应中R武将!$CB15)</f>
        <v>31.550854994761451</v>
      </c>
      <c r="S15" s="16">
        <f>求节点(中R武将!$C$6:$C$105,中R武将!S$6:S$105,天数对应中R武将!$CB15)</f>
        <v>50</v>
      </c>
      <c r="T15" s="16">
        <f>求节点(中R武将!$C$6:$C$105,中R武将!T$6:T$105,天数对应中R武将!$CB15)</f>
        <v>0</v>
      </c>
      <c r="U15" s="16">
        <f>求节点(中R武将!$C$6:$C$105,中R武将!U$6:U$105,天数对应中R武将!$CB15)</f>
        <v>0</v>
      </c>
      <c r="V15" s="16">
        <f>求节点(中R武将!$C$6:$C$105,中R武将!V$6:V$105,天数对应中R武将!$CB15)</f>
        <v>1.6145763142557794</v>
      </c>
      <c r="W15" s="16">
        <f>求节点(中R武将!$C$6:$C$105,中R武将!W$6:W$105,天数对应中R武将!$CB15)</f>
        <v>1.6145763142557796</v>
      </c>
      <c r="X15" s="16">
        <f>求节点(中R武将!$C$6:$C$105,中R武将!X$6:X$105,天数对应中R武将!$CB15)</f>
        <v>0</v>
      </c>
      <c r="Y15" s="16">
        <f>求节点(中R武将!$C$6:$C$105,中R武将!Y$6:Y$105,天数对应中R武将!$CB15)</f>
        <v>0</v>
      </c>
      <c r="Z15" s="16">
        <f>求节点(中R武将!$C$6:$C$105,中R武将!Z$6:Z$105,天数对应中R武将!$CB15)</f>
        <v>0</v>
      </c>
      <c r="AA15" s="16">
        <f>求节点(中R武将!$C$6:$C$105,中R武将!AA$6:AA$105,天数对应中R武将!$CB15)</f>
        <v>80.728815712788986</v>
      </c>
      <c r="AB15" s="16">
        <f>求节点(中R武将!$C$6:$C$105,中R武将!AB$6:AB$105,天数对应中R武将!$CB15)</f>
        <v>80.728815712788986</v>
      </c>
      <c r="AC15" s="16">
        <f>求节点(中R武将!$C$6:$C$105,中R武将!AC$6:AC$105,天数对应中R武将!$CB15)</f>
        <v>0</v>
      </c>
      <c r="AD15" s="16">
        <f>求节点(中R武将!$C$6:$C$105,中R武将!AD$6:AD$105,天数对应中R武将!$CB15)</f>
        <v>0</v>
      </c>
      <c r="AE15" s="16">
        <f>求节点(中R武将!$C$6:$C$105,中R武将!AE$6:AE$105,天数对应中R武将!$CB15)</f>
        <v>0</v>
      </c>
      <c r="AF15" s="16">
        <f>求节点(中R武将!$C$6:$C$105,中R武将!AF$6:AF$105,天数对应中R武将!$CB15)</f>
        <v>0.71403123977366711</v>
      </c>
      <c r="AG15" s="16">
        <f>求节点(中R武将!$C$6:$C$105,中R武将!AG$6:AG$105,天数对应中R武将!$CB15)</f>
        <v>2</v>
      </c>
      <c r="AH15" s="16">
        <f>求节点(中R武将!$C$6:$C$105,中R武将!AH$6:AH$105,天数对应中R武将!$CB15)</f>
        <v>0</v>
      </c>
      <c r="AI15" s="16">
        <f>求节点(中R武将!$C$6:$C$105,中R武将!AI$6:AI$105,天数对应中R武将!$CB15)</f>
        <v>0</v>
      </c>
      <c r="AJ15" s="16">
        <f>求节点(中R武将!$C$6:$C$105,中R武将!AJ$6:AJ$105,天数对应中R武将!$CB15)</f>
        <v>0</v>
      </c>
      <c r="AK15" s="16">
        <f>求节点(中R武将!$C$6:$C$105,中R武将!AK$6:AK$105,天数对应中R武将!$CB15)</f>
        <v>0</v>
      </c>
      <c r="AL15" s="16">
        <f>求节点(中R武将!$C$6:$C$105,中R武将!AL$6:AL$105,天数对应中R武将!$CB15)</f>
        <v>30</v>
      </c>
      <c r="AM15" s="16">
        <f>求节点(中R武将!$C$6:$C$105,中R武将!AM$6:AM$105,天数对应中R武将!$CB15)</f>
        <v>0</v>
      </c>
      <c r="AN15" s="16">
        <f>求节点(中R武将!$C$6:$C$105,中R武将!AN$6:AN$105,天数对应中R武将!$CB15)</f>
        <v>0</v>
      </c>
      <c r="AO15" s="16">
        <f>求节点(中R武将!$C$6:$C$105,中R武将!AO$6:AO$105,天数对应中R武将!$CB15)</f>
        <v>5.8098776724188363</v>
      </c>
      <c r="AP15" s="16">
        <f>求节点(中R武将!$C$6:$C$105,中R武将!AP$6:AP$105,天数对应中R武将!$CB15)</f>
        <v>6.3802446551623273</v>
      </c>
      <c r="AQ15" s="16">
        <f>求节点(中R武将!$C$6:$C$105,中R武将!AQ$6:AQ$105,天数对应中R武将!$CB15)</f>
        <v>4.3802446551623273</v>
      </c>
      <c r="AR15" s="16">
        <f>求节点(中R武将!$C$6:$C$105,中R武将!AR$6:AR$105,天数对应中R武将!$CB15)</f>
        <v>0</v>
      </c>
      <c r="AS15" s="16">
        <f>求节点(中R武将!$C$6:$C$105,中R武将!AS$6:AS$105,天数对应中R武将!$CB15)</f>
        <v>0</v>
      </c>
      <c r="AT15" s="16">
        <f>求节点(中R武将!$C$6:$C$105,中R武将!AT$6:AT$105,天数对应中R武将!$CB15)</f>
        <v>3</v>
      </c>
      <c r="AU15" s="16">
        <f>求节点(中R武将!$C$6:$C$105,中R武将!AU$6:AU$105,天数对应中R武将!$CB15)</f>
        <v>6</v>
      </c>
      <c r="AV15" s="16">
        <f>求节点(中R武将!$C$6:$C$105,中R武将!AV$6:AV$105,天数对应中R武将!$CB15)</f>
        <v>2.0188925843779169</v>
      </c>
      <c r="AW15" s="16">
        <f>求节点(中R武将!$C$6:$C$105,中R武将!AW$6:AW$105,天数对应中R武将!$CB15)</f>
        <v>0</v>
      </c>
      <c r="AX15" s="16">
        <f>求节点(中R武将!$C$6:$C$105,中R武将!AX$6:AX$105,天数对应中R武将!$CB15)</f>
        <v>0</v>
      </c>
      <c r="AY15" s="16">
        <f>求节点(中R武将!$C$6:$C$105,中R武将!AY$6:AY$105,天数对应中R武将!$CB15)</f>
        <v>15</v>
      </c>
      <c r="AZ15" s="16">
        <f>求节点(中R武将!$C$6:$C$105,中R武将!AZ$6:AZ$105,天数对应中R武将!$CB15)</f>
        <v>40</v>
      </c>
      <c r="BA15" s="16">
        <f>求节点(中R武将!$C$6:$C$105,中R武将!BA$6:BA$105,天数对应中R武将!$CB15)</f>
        <v>31.550854994761451</v>
      </c>
      <c r="BB15" s="16">
        <f>求节点(中R武将!$C$6:$C$105,中R武将!BB$6:BB$105,天数对应中R武将!$CB15)</f>
        <v>50</v>
      </c>
      <c r="BC15" s="16">
        <f>求节点(中R武将!$C$6:$C$105,中R武将!BC$6:BC$105,天数对应中R武将!$CB15)</f>
        <v>0</v>
      </c>
      <c r="BD15" s="16">
        <f>求节点(中R武将!$C$6:$C$105,中R武将!BD$6:BD$105,天数对应中R武将!$CB15)</f>
        <v>1.6145763142557796</v>
      </c>
      <c r="BE15" s="16">
        <f>求节点(中R武将!$C$6:$C$105,中R武将!BE$6:BE$105,天数对应中R武将!$CB15)</f>
        <v>1.6145763142557796</v>
      </c>
      <c r="BF15" s="16">
        <f>求节点(中R武将!$C$6:$C$105,中R武将!BF$6:BF$105,天数对应中R武将!$CB15)</f>
        <v>1.6145763142557796</v>
      </c>
      <c r="BG15" s="16">
        <f>求节点(中R武将!$C$6:$C$105,中R武将!BG$6:BG$105,天数对应中R武将!$CB15)</f>
        <v>1.6145763142557796</v>
      </c>
      <c r="BH15" s="16">
        <f>求节点(中R武将!$C$6:$C$105,中R武将!BH$6:BH$105,天数对应中R武将!$CB15)</f>
        <v>10</v>
      </c>
      <c r="BI15" s="16">
        <f>求节点(中R武将!$C$6:$C$105,中R武将!BI$6:BI$105,天数对应中R武将!$CB15)</f>
        <v>10</v>
      </c>
      <c r="BJ15" s="16">
        <f>求节点(中R武将!$C$6:$C$105,中R武将!BJ$6:BJ$105,天数对应中R武将!$CB15)</f>
        <v>40.364407856394493</v>
      </c>
      <c r="BK15" s="16">
        <f>求节点(中R武将!$C$6:$C$105,中R武将!BK$6:BK$105,天数对应中R武将!$CB15)</f>
        <v>40.364407856394493</v>
      </c>
      <c r="BL15" s="16">
        <f>求节点(中R武将!$C$6:$C$105,中R武将!BL$6:BL$105,天数对应中R武将!$CB15)</f>
        <v>40.364407856394493</v>
      </c>
      <c r="BM15" s="16">
        <f>求节点(中R武将!$C$6:$C$105,中R武将!BM$6:BM$105,天数对应中R武将!$CB15)</f>
        <v>0</v>
      </c>
      <c r="BN15" s="16">
        <f>求节点(中R武将!$C$6:$C$105,中R武将!BN$6:BN$105,天数对应中R武将!$CB15)</f>
        <v>0</v>
      </c>
      <c r="BO15" s="16">
        <f>求节点(中R武将!$C$6:$C$105,中R武将!BO$6:BO$105,天数对应中R武将!$CB15)</f>
        <v>2</v>
      </c>
      <c r="BP15" s="16">
        <f>求节点(中R武将!$C$6:$C$105,中R武将!BP$6:BP$105,天数对应中R武将!$CB15)</f>
        <v>2</v>
      </c>
      <c r="BQ15" s="16">
        <f>求节点(中R武将!$C$6:$C$105,中R武将!BQ$6:BQ$105,天数对应中R武将!$CB15)</f>
        <v>2</v>
      </c>
      <c r="BR15" s="16">
        <f>求节点(中R武将!$C$6:$C$105,中R武将!BR$6:BR$105,天数对应中R武将!$CB15)</f>
        <v>0</v>
      </c>
      <c r="BS15" s="16">
        <f>求节点(中R武将!$C$6:$C$105,中R武将!BS$6:BS$105,天数对应中R武将!$CB15)</f>
        <v>0</v>
      </c>
      <c r="BT15" s="16">
        <f>求节点(中R武将!$C$6:$C$105,中R武将!BT$6:BT$105,天数对应中R武将!$CB15)</f>
        <v>4</v>
      </c>
      <c r="BU15" s="16">
        <f>求节点(中R武将!$C$6:$C$105,中R武将!BU$6:BU$105,天数对应中R武将!$CB15)</f>
        <v>30</v>
      </c>
      <c r="BV15" s="16">
        <f>求节点(中R武将!$C$6:$C$105,中R武将!BV$6:BV$105,天数对应中R武将!$CB15)</f>
        <v>80</v>
      </c>
      <c r="BY15" s="16">
        <v>10</v>
      </c>
      <c r="BZ15" s="16">
        <v>34.585942742481357</v>
      </c>
      <c r="CA15" s="16">
        <v>37.007232315886228</v>
      </c>
      <c r="CB15" s="16">
        <v>40.364407856394493</v>
      </c>
      <c r="CC15" s="16">
        <v>45.269625114410665</v>
      </c>
      <c r="CD15" s="16">
        <v>54.935056155307777</v>
      </c>
    </row>
    <row r="16" spans="3:82" x14ac:dyDescent="0.15">
      <c r="C16" s="16">
        <v>11</v>
      </c>
      <c r="E16" s="16">
        <f>求节点(中R武将!$C$6:$C$105,中R武将!E$6:E$105,天数对应中R武将!$CB16)</f>
        <v>0</v>
      </c>
      <c r="F16" s="16">
        <f>求节点(中R武将!$C$6:$C$105,中R武将!F$6:F$105,天数对应中R武将!$CB16)</f>
        <v>0</v>
      </c>
      <c r="G16" s="16">
        <f>求节点(中R武将!$C$6:$C$105,中R武将!G$6:G$105,天数对应中R武将!$CB16)</f>
        <v>0</v>
      </c>
      <c r="H16" s="16">
        <f>求节点(中R武将!$C$6:$C$105,中R武将!H$6:H$105,天数对应中R武将!$CB16)</f>
        <v>6</v>
      </c>
      <c r="I16" s="16">
        <f>求节点(中R武将!$C$6:$C$105,中R武将!I$6:I$105,天数对应中R武将!$CB16)</f>
        <v>0</v>
      </c>
      <c r="J16" s="16">
        <f>求节点(中R武将!$C$6:$C$105,中R武将!J$6:J$105,天数对应中R武将!$CB16)</f>
        <v>0</v>
      </c>
      <c r="K16" s="16">
        <f>求节点(中R武将!$C$6:$C$105,中R武将!K$6:K$105,天数对应中R武将!$CB16)</f>
        <v>0</v>
      </c>
      <c r="L16" s="16">
        <f>求节点(中R武将!$C$6:$C$105,中R武将!L$6:L$105,天数对应中R武将!$CB16)</f>
        <v>0</v>
      </c>
      <c r="M16" s="16">
        <f>求节点(中R武将!$C$6:$C$105,中R武将!M$6:M$105,天数对应中R武将!$CB16)</f>
        <v>2.2241480606775426</v>
      </c>
      <c r="N16" s="16">
        <f>求节点(中R武将!$C$6:$C$105,中R武将!N$6:N$105,天数对应中R武将!$CB16)</f>
        <v>0</v>
      </c>
      <c r="O16" s="16">
        <f>求节点(中R武将!$C$6:$C$105,中R武将!O$6:O$105,天数对应中R武将!$CB16)</f>
        <v>0</v>
      </c>
      <c r="P16" s="16">
        <f>求节点(中R武将!$C$6:$C$105,中R武将!P$6:P$105,天数对应中R武将!$CB16)</f>
        <v>6</v>
      </c>
      <c r="Q16" s="16">
        <f>求节点(中R武将!$C$6:$C$105,中R武将!Q$6:Q$105,天数对应中R武将!$CB16)</f>
        <v>10</v>
      </c>
      <c r="R16" s="16">
        <f>求节点(中R武将!$C$6:$C$105,中R武将!R$6:R$105,天数对应中R武将!$CB16)</f>
        <v>36</v>
      </c>
      <c r="S16" s="16">
        <f>求节点(中R武将!$C$6:$C$105,中R武将!S$6:S$105,天数对应中R武将!$CB16)</f>
        <v>50</v>
      </c>
      <c r="T16" s="16">
        <f>求节点(中R武将!$C$6:$C$105,中R武将!T$6:T$105,天数对应中R武将!$CB16)</f>
        <v>0</v>
      </c>
      <c r="U16" s="16">
        <f>求节点(中R武将!$C$6:$C$105,中R武将!U$6:U$105,天数对应中R武将!$CB16)</f>
        <v>0</v>
      </c>
      <c r="V16" s="16">
        <f>求节点(中R武将!$C$6:$C$105,中R武将!V$6:V$105,天数对应中R武将!$CB16)</f>
        <v>1.6640331434528608</v>
      </c>
      <c r="W16" s="16">
        <f>求节点(中R武将!$C$6:$C$105,中R武将!W$6:W$105,天数对应中R武将!$CB16)</f>
        <v>1.664033143452861</v>
      </c>
      <c r="X16" s="16">
        <f>求节点(中R武将!$C$6:$C$105,中R武将!X$6:X$105,天数对应中R武将!$CB16)</f>
        <v>0</v>
      </c>
      <c r="Y16" s="16">
        <f>求节点(中R武将!$C$6:$C$105,中R武将!Y$6:Y$105,天数对应中R武将!$CB16)</f>
        <v>0</v>
      </c>
      <c r="Z16" s="16">
        <f>求节点(中R武将!$C$6:$C$105,中R武将!Z$6:Z$105,天数对应中R武将!$CB16)</f>
        <v>0</v>
      </c>
      <c r="AA16" s="16">
        <f>求节点(中R武将!$C$6:$C$105,中R武将!AA$6:AA$105,天数对应中R武将!$CB16)</f>
        <v>83.201657172643053</v>
      </c>
      <c r="AB16" s="16">
        <f>求节点(中R武将!$C$6:$C$105,中R武将!AB$6:AB$105,天数对应中R武将!$CB16)</f>
        <v>83.201657172643053</v>
      </c>
      <c r="AC16" s="16">
        <f>求节点(中R武将!$C$6:$C$105,中R武将!AC$6:AC$105,天数对应中R武将!$CB16)</f>
        <v>0</v>
      </c>
      <c r="AD16" s="16">
        <f>求节点(中R武将!$C$6:$C$105,中R武将!AD$6:AD$105,天数对应中R武将!$CB16)</f>
        <v>0</v>
      </c>
      <c r="AE16" s="16">
        <f>求节点(中R武将!$C$6:$C$105,中R武将!AE$6:AE$105,天数对应中R武将!$CB16)</f>
        <v>0</v>
      </c>
      <c r="AF16" s="16">
        <f>求节点(中R武将!$C$6:$C$105,中R武将!AF$6:AF$105,天数对应中R武将!$CB16)</f>
        <v>0.73590305887262619</v>
      </c>
      <c r="AG16" s="16">
        <f>求节点(中R武将!$C$6:$C$105,中R武将!AG$6:AG$105,天数对应中R武将!$CB16)</f>
        <v>2</v>
      </c>
      <c r="AH16" s="16">
        <f>求节点(中R武将!$C$6:$C$105,中R武将!AH$6:AH$105,天数对应中R武将!$CB16)</f>
        <v>0</v>
      </c>
      <c r="AI16" s="16">
        <f>求节点(中R武将!$C$6:$C$105,中R武将!AI$6:AI$105,天数对应中R武将!$CB16)</f>
        <v>0</v>
      </c>
      <c r="AJ16" s="16">
        <f>求节点(中R武将!$C$6:$C$105,中R武将!AJ$6:AJ$105,天数对应中R武将!$CB16)</f>
        <v>0</v>
      </c>
      <c r="AK16" s="16">
        <f>求节点(中R武将!$C$6:$C$105,中R武将!AK$6:AK$105,天数对应中R武将!$CB16)</f>
        <v>0</v>
      </c>
      <c r="AL16" s="16">
        <f>求节点(中R武将!$C$6:$C$105,中R武将!AL$6:AL$105,天数对应中R武将!$CB16)</f>
        <v>30</v>
      </c>
      <c r="AM16" s="16">
        <f>求节点(中R武将!$C$6:$C$105,中R武将!AM$6:AM$105,天数对应中R武将!$CB16)</f>
        <v>0</v>
      </c>
      <c r="AN16" s="16">
        <f>求节点(中R武将!$C$6:$C$105,中R武将!AN$6:AN$105,天数对应中R武将!$CB16)</f>
        <v>0</v>
      </c>
      <c r="AO16" s="16">
        <f>求节点(中R武将!$C$6:$C$105,中R武将!AO$6:AO$105,天数对应中R武将!$CB16)</f>
        <v>5.4889859869250106</v>
      </c>
      <c r="AP16" s="16">
        <f>求节点(中R武将!$C$6:$C$105,中R武将!AP$6:AP$105,天数对应中R武将!$CB16)</f>
        <v>7.0220280261499797</v>
      </c>
      <c r="AQ16" s="16">
        <f>求节点(中R武将!$C$6:$C$105,中R武将!AQ$6:AQ$105,天数对应中R武将!$CB16)</f>
        <v>5.0220280261499797</v>
      </c>
      <c r="AR16" s="16">
        <f>求节点(中R武将!$C$6:$C$105,中R武将!AR$6:AR$105,天数对应中R武将!$CB16)</f>
        <v>0</v>
      </c>
      <c r="AS16" s="16">
        <f>求节点(中R武将!$C$6:$C$105,中R武将!AS$6:AS$105,天数对应中R武将!$CB16)</f>
        <v>0</v>
      </c>
      <c r="AT16" s="16">
        <f>求节点(中R武将!$C$6:$C$105,中R武将!AT$6:AT$105,天数对应中R武将!$CB16)</f>
        <v>3</v>
      </c>
      <c r="AU16" s="16">
        <f>求节点(中R武将!$C$6:$C$105,中R武将!AU$6:AU$105,天数对应中R武将!$CB16)</f>
        <v>6</v>
      </c>
      <c r="AV16" s="16">
        <f>求节点(中R武将!$C$6:$C$105,中R武将!AV$6:AV$105,天数对应中R武将!$CB16)</f>
        <v>2.2241480606775426</v>
      </c>
      <c r="AW16" s="16">
        <f>求节点(中R武将!$C$6:$C$105,中R武将!AW$6:AW$105,天数对应中R武将!$CB16)</f>
        <v>0</v>
      </c>
      <c r="AX16" s="16">
        <f>求节点(中R武将!$C$6:$C$105,中R武将!AX$6:AX$105,天数对应中R武将!$CB16)</f>
        <v>0</v>
      </c>
      <c r="AY16" s="16">
        <f>求节点(中R武将!$C$6:$C$105,中R武将!AY$6:AY$105,天数对应中R武将!$CB16)</f>
        <v>15</v>
      </c>
      <c r="AZ16" s="16">
        <f>求节点(中R武将!$C$6:$C$105,中R武将!AZ$6:AZ$105,天数对应中R武将!$CB16)</f>
        <v>40</v>
      </c>
      <c r="BA16" s="16">
        <f>求节点(中R武将!$C$6:$C$105,中R武将!BA$6:BA$105,天数对应中R武将!$CB16)</f>
        <v>36</v>
      </c>
      <c r="BB16" s="16">
        <f>求节点(中R武将!$C$6:$C$105,中R武将!BB$6:BB$105,天数对应中R武将!$CB16)</f>
        <v>50</v>
      </c>
      <c r="BC16" s="16">
        <f>求节点(中R武将!$C$6:$C$105,中R武将!BC$6:BC$105,天数对应中R武将!$CB16)</f>
        <v>0</v>
      </c>
      <c r="BD16" s="16">
        <f>求节点(中R武将!$C$6:$C$105,中R武将!BD$6:BD$105,天数对应中R武将!$CB16)</f>
        <v>1.664033143452861</v>
      </c>
      <c r="BE16" s="16">
        <f>求节点(中R武将!$C$6:$C$105,中R武将!BE$6:BE$105,天数对应中R武将!$CB16)</f>
        <v>1.664033143452861</v>
      </c>
      <c r="BF16" s="16">
        <f>求节点(中R武将!$C$6:$C$105,中R武将!BF$6:BF$105,天数对应中R武将!$CB16)</f>
        <v>1.664033143452861</v>
      </c>
      <c r="BG16" s="16">
        <f>求节点(中R武将!$C$6:$C$105,中R武将!BG$6:BG$105,天数对应中R武将!$CB16)</f>
        <v>1.664033143452861</v>
      </c>
      <c r="BH16" s="16">
        <f>求节点(中R武将!$C$6:$C$105,中R武将!BH$6:BH$105,天数对应中R武将!$CB16)</f>
        <v>10</v>
      </c>
      <c r="BI16" s="16">
        <f>求节点(中R武将!$C$6:$C$105,中R武将!BI$6:BI$105,天数对应中R武将!$CB16)</f>
        <v>10</v>
      </c>
      <c r="BJ16" s="16">
        <f>求节点(中R武将!$C$6:$C$105,中R武将!BJ$6:BJ$105,天数对应中R武将!$CB16)</f>
        <v>41.600828586321526</v>
      </c>
      <c r="BK16" s="16">
        <f>求节点(中R武将!$C$6:$C$105,中R武将!BK$6:BK$105,天数对应中R武将!$CB16)</f>
        <v>41.600828586321526</v>
      </c>
      <c r="BL16" s="16">
        <f>求节点(中R武将!$C$6:$C$105,中R武将!BL$6:BL$105,天数对应中R武将!$CB16)</f>
        <v>41.600828586321526</v>
      </c>
      <c r="BM16" s="16">
        <f>求节点(中R武将!$C$6:$C$105,中R武将!BM$6:BM$105,天数对应中R武将!$CB16)</f>
        <v>0</v>
      </c>
      <c r="BN16" s="16">
        <f>求节点(中R武将!$C$6:$C$105,中R武将!BN$6:BN$105,天数对应中R武将!$CB16)</f>
        <v>0</v>
      </c>
      <c r="BO16" s="16">
        <f>求节点(中R武将!$C$6:$C$105,中R武将!BO$6:BO$105,天数对应中R武将!$CB16)</f>
        <v>2</v>
      </c>
      <c r="BP16" s="16">
        <f>求节点(中R武将!$C$6:$C$105,中R武将!BP$6:BP$105,天数对应中R武将!$CB16)</f>
        <v>2</v>
      </c>
      <c r="BQ16" s="16">
        <f>求节点(中R武将!$C$6:$C$105,中R武将!BQ$6:BQ$105,天数对应中R武将!$CB16)</f>
        <v>2</v>
      </c>
      <c r="BR16" s="16">
        <f>求节点(中R武将!$C$6:$C$105,中R武将!BR$6:BR$105,天数对应中R武将!$CB16)</f>
        <v>0</v>
      </c>
      <c r="BS16" s="16">
        <f>求节点(中R武将!$C$6:$C$105,中R武将!BS$6:BS$105,天数对应中R武将!$CB16)</f>
        <v>0</v>
      </c>
      <c r="BT16" s="16">
        <f>求节点(中R武将!$C$6:$C$105,中R武将!BT$6:BT$105,天数对应中R武将!$CB16)</f>
        <v>4</v>
      </c>
      <c r="BU16" s="16">
        <f>求节点(中R武将!$C$6:$C$105,中R武将!BU$6:BU$105,天数对应中R武将!$CB16)</f>
        <v>30</v>
      </c>
      <c r="BV16" s="16">
        <f>求节点(中R武将!$C$6:$C$105,中R武将!BV$6:BV$105,天数对应中R武将!$CB16)</f>
        <v>80</v>
      </c>
      <c r="BY16" s="16">
        <v>11</v>
      </c>
      <c r="BZ16" s="16">
        <v>35.845161563010116</v>
      </c>
      <c r="CA16" s="16">
        <v>38.393241416721686</v>
      </c>
      <c r="CB16" s="16">
        <v>41.600828586321526</v>
      </c>
      <c r="CC16" s="16">
        <v>46.366409620960852</v>
      </c>
      <c r="CD16" s="16">
        <v>56.324354987216218</v>
      </c>
    </row>
    <row r="17" spans="3:82" x14ac:dyDescent="0.15">
      <c r="C17" s="16">
        <v>12</v>
      </c>
      <c r="E17" s="16">
        <f>求节点(中R武将!$C$6:$C$105,中R武将!E$6:E$105,天数对应中R武将!$CB17)</f>
        <v>0</v>
      </c>
      <c r="F17" s="16">
        <f>求节点(中R武将!$C$6:$C$105,中R武将!F$6:F$105,天数对应中R武将!$CB17)</f>
        <v>0</v>
      </c>
      <c r="G17" s="16">
        <f>求节点(中R武将!$C$6:$C$105,中R武将!G$6:G$105,天数对应中R武将!$CB17)</f>
        <v>0</v>
      </c>
      <c r="H17" s="16">
        <f>求节点(中R武将!$C$6:$C$105,中R武将!H$6:H$105,天数对应中R武将!$CB17)</f>
        <v>6</v>
      </c>
      <c r="I17" s="16">
        <f>求节点(中R武将!$C$6:$C$105,中R武将!I$6:I$105,天数对应中R武将!$CB17)</f>
        <v>0</v>
      </c>
      <c r="J17" s="16">
        <f>求节点(中R武将!$C$6:$C$105,中R武将!J$6:J$105,天数对应中R武将!$CB17)</f>
        <v>0</v>
      </c>
      <c r="K17" s="16">
        <f>求节点(中R武将!$C$6:$C$105,中R武将!K$6:K$105,天数对应中R武将!$CB17)</f>
        <v>0</v>
      </c>
      <c r="L17" s="16">
        <f>求节点(中R武将!$C$6:$C$105,中R武将!L$6:L$105,天数对应中R武将!$CB17)</f>
        <v>0</v>
      </c>
      <c r="M17" s="16">
        <f>求节点(中R武将!$C$6:$C$105,中R武将!M$6:M$105,天数对应中R武将!$CB17)</f>
        <v>2.413705570863701</v>
      </c>
      <c r="N17" s="16">
        <f>求节点(中R武将!$C$6:$C$105,中R武将!N$6:N$105,天数对应中R武将!$CB17)</f>
        <v>0</v>
      </c>
      <c r="O17" s="16">
        <f>求节点(中R武将!$C$6:$C$105,中R武将!O$6:O$105,天数对应中R武将!$CB17)</f>
        <v>0</v>
      </c>
      <c r="P17" s="16">
        <f>求节点(中R武将!$C$6:$C$105,中R武将!P$6:P$105,天数对应中R武将!$CB17)</f>
        <v>6</v>
      </c>
      <c r="Q17" s="16">
        <f>求节点(中R武将!$C$6:$C$105,中R武将!Q$6:Q$105,天数对应中R武将!$CB17)</f>
        <v>10</v>
      </c>
      <c r="R17" s="16">
        <f>求节点(中R武将!$C$6:$C$105,中R武将!R$6:R$105,天数对应中R武将!$CB17)</f>
        <v>36</v>
      </c>
      <c r="S17" s="16">
        <f>求节点(中R武将!$C$6:$C$105,中R武将!S$6:S$105,天数对应中R武将!$CB17)</f>
        <v>50</v>
      </c>
      <c r="T17" s="16">
        <f>求节点(中R武将!$C$6:$C$105,中R武将!T$6:T$105,天数对应中R武将!$CB17)</f>
        <v>0</v>
      </c>
      <c r="U17" s="16">
        <f>求节点(中R武将!$C$6:$C$105,中R武将!U$6:U$105,天数对应中R武将!$CB17)</f>
        <v>0</v>
      </c>
      <c r="V17" s="16">
        <f>求节点(中R武将!$C$6:$C$105,中R武将!V$6:V$105,天数对应中R武将!$CB17)</f>
        <v>1.709707507778301</v>
      </c>
      <c r="W17" s="16">
        <f>求节点(中R武将!$C$6:$C$105,中R武将!W$6:W$105,天数对应中R武将!$CB17)</f>
        <v>1.709707507778301</v>
      </c>
      <c r="X17" s="16">
        <f>求节点(中R武将!$C$6:$C$105,中R武将!X$6:X$105,天数对应中R武将!$CB17)</f>
        <v>0</v>
      </c>
      <c r="Y17" s="16">
        <f>求节点(中R武将!$C$6:$C$105,中R武将!Y$6:Y$105,天数对应中R武将!$CB17)</f>
        <v>0</v>
      </c>
      <c r="Z17" s="16">
        <f>求节点(中R武将!$C$6:$C$105,中R武将!Z$6:Z$105,天数对应中R武将!$CB17)</f>
        <v>0</v>
      </c>
      <c r="AA17" s="16">
        <f>求节点(中R武将!$C$6:$C$105,中R武将!AA$6:AA$105,天数对应中R武将!$CB17)</f>
        <v>85.48537538891506</v>
      </c>
      <c r="AB17" s="16">
        <f>求节点(中R武将!$C$6:$C$105,中R武将!AB$6:AB$105,天数对应中R武将!$CB17)</f>
        <v>85.48537538891506</v>
      </c>
      <c r="AC17" s="16">
        <f>求节点(中R武将!$C$6:$C$105,中R武将!AC$6:AC$105,天数对应中R武将!$CB17)</f>
        <v>0</v>
      </c>
      <c r="AD17" s="16">
        <f>求节点(中R武将!$C$6:$C$105,中R武将!AD$6:AD$105,天数对应中R武将!$CB17)</f>
        <v>0</v>
      </c>
      <c r="AE17" s="16">
        <f>求节点(中R武将!$C$6:$C$105,中R武将!AE$6:AE$105,天数对应中R武将!$CB17)</f>
        <v>0</v>
      </c>
      <c r="AF17" s="16">
        <f>求节点(中R武将!$C$6:$C$105,中R武将!AF$6:AF$105,天数对应中R武将!$CB17)</f>
        <v>0.75610211833932028</v>
      </c>
      <c r="AG17" s="16">
        <f>求节点(中R武将!$C$6:$C$105,中R武将!AG$6:AG$105,天数对应中R武将!$CB17)</f>
        <v>2</v>
      </c>
      <c r="AH17" s="16">
        <f>求节点(中R武将!$C$6:$C$105,中R武将!AH$6:AH$105,天数对应中R武将!$CB17)</f>
        <v>0</v>
      </c>
      <c r="AI17" s="16">
        <f>求节点(中R武将!$C$6:$C$105,中R武将!AI$6:AI$105,天数对应中R武将!$CB17)</f>
        <v>0</v>
      </c>
      <c r="AJ17" s="16">
        <f>求节点(中R武将!$C$6:$C$105,中R武将!AJ$6:AJ$105,天数对应中R武将!$CB17)</f>
        <v>0</v>
      </c>
      <c r="AK17" s="16">
        <f>求节点(中R武将!$C$6:$C$105,中R武将!AK$6:AK$105,天数对应中R武将!$CB17)</f>
        <v>0</v>
      </c>
      <c r="AL17" s="16">
        <f>求节点(中R武将!$C$6:$C$105,中R武将!AL$6:AL$105,天数对应中R武将!$CB17)</f>
        <v>30</v>
      </c>
      <c r="AM17" s="16">
        <f>求节点(中R武将!$C$6:$C$105,中R武将!AM$6:AM$105,天数对应中R武将!$CB17)</f>
        <v>0</v>
      </c>
      <c r="AN17" s="16">
        <f>求节点(中R武将!$C$6:$C$105,中R武将!AN$6:AN$105,天数对应中R武将!$CB17)</f>
        <v>0</v>
      </c>
      <c r="AO17" s="16">
        <f>求节点(中R武将!$C$6:$C$105,中R武将!AO$6:AO$105,天数对应中R武将!$CB17)</f>
        <v>5.1926361401961678</v>
      </c>
      <c r="AP17" s="16">
        <f>求节点(中R武将!$C$6:$C$105,中R武将!AP$6:AP$105,天数对应中R武将!$CB17)</f>
        <v>7.6147277196076635</v>
      </c>
      <c r="AQ17" s="16">
        <f>求节点(中R武将!$C$6:$C$105,中R武将!AQ$6:AQ$105,天数对应中R武将!$CB17)</f>
        <v>5.6147277196076635</v>
      </c>
      <c r="AR17" s="16">
        <f>求节点(中R武将!$C$6:$C$105,中R武将!AR$6:AR$105,天数对应中R武将!$CB17)</f>
        <v>0</v>
      </c>
      <c r="AS17" s="16">
        <f>求节点(中R武将!$C$6:$C$105,中R武将!AS$6:AS$105,天数对应中R武将!$CB17)</f>
        <v>0</v>
      </c>
      <c r="AT17" s="16">
        <f>求节点(中R武将!$C$6:$C$105,中R武将!AT$6:AT$105,天数对应中R武将!$CB17)</f>
        <v>3</v>
      </c>
      <c r="AU17" s="16">
        <f>求节点(中R武将!$C$6:$C$105,中R武将!AU$6:AU$105,天数对应中R武将!$CB17)</f>
        <v>6</v>
      </c>
      <c r="AV17" s="16">
        <f>求节点(中R武将!$C$6:$C$105,中R武将!AV$6:AV$105,天数对应中R武将!$CB17)</f>
        <v>2.413705570863701</v>
      </c>
      <c r="AW17" s="16">
        <f>求节点(中R武将!$C$6:$C$105,中R武将!AW$6:AW$105,天数对应中R武将!$CB17)</f>
        <v>0</v>
      </c>
      <c r="AX17" s="16">
        <f>求节点(中R武将!$C$6:$C$105,中R武将!AX$6:AX$105,天数对应中R武将!$CB17)</f>
        <v>0</v>
      </c>
      <c r="AY17" s="16">
        <f>求节点(中R武将!$C$6:$C$105,中R武将!AY$6:AY$105,天数对应中R武将!$CB17)</f>
        <v>15</v>
      </c>
      <c r="AZ17" s="16">
        <f>求节点(中R武将!$C$6:$C$105,中R武将!AZ$6:AZ$105,天数对应中R武将!$CB17)</f>
        <v>40</v>
      </c>
      <c r="BA17" s="16">
        <f>求节点(中R武将!$C$6:$C$105,中R武将!BA$6:BA$105,天数对应中R武将!$CB17)</f>
        <v>36</v>
      </c>
      <c r="BB17" s="16">
        <f>求节点(中R武将!$C$6:$C$105,中R武将!BB$6:BB$105,天数对应中R武将!$CB17)</f>
        <v>50</v>
      </c>
      <c r="BC17" s="16">
        <f>求节点(中R武将!$C$6:$C$105,中R武将!BC$6:BC$105,天数对应中R武将!$CB17)</f>
        <v>0</v>
      </c>
      <c r="BD17" s="16">
        <f>求节点(中R武将!$C$6:$C$105,中R武将!BD$6:BD$105,天数对应中R武将!$CB17)</f>
        <v>1.709707507778301</v>
      </c>
      <c r="BE17" s="16">
        <f>求节点(中R武将!$C$6:$C$105,中R武将!BE$6:BE$105,天数对应中R武将!$CB17)</f>
        <v>1.709707507778301</v>
      </c>
      <c r="BF17" s="16">
        <f>求节点(中R武将!$C$6:$C$105,中R武将!BF$6:BF$105,天数对应中R武将!$CB17)</f>
        <v>1.709707507778301</v>
      </c>
      <c r="BG17" s="16">
        <f>求节点(中R武将!$C$6:$C$105,中R武将!BG$6:BG$105,天数对应中R武将!$CB17)</f>
        <v>1.709707507778301</v>
      </c>
      <c r="BH17" s="16">
        <f>求节点(中R武将!$C$6:$C$105,中R武将!BH$6:BH$105,天数对应中R武将!$CB17)</f>
        <v>10</v>
      </c>
      <c r="BI17" s="16">
        <f>求节点(中R武将!$C$6:$C$105,中R武将!BI$6:BI$105,天数对应中R武将!$CB17)</f>
        <v>10</v>
      </c>
      <c r="BJ17" s="16">
        <f>求节点(中R武将!$C$6:$C$105,中R武将!BJ$6:BJ$105,天数对应中R武将!$CB17)</f>
        <v>42.74268769445753</v>
      </c>
      <c r="BK17" s="16">
        <f>求节点(中R武将!$C$6:$C$105,中R武将!BK$6:BK$105,天数对应中R武将!$CB17)</f>
        <v>42.74268769445753</v>
      </c>
      <c r="BL17" s="16">
        <f>求节点(中R武将!$C$6:$C$105,中R武将!BL$6:BL$105,天数对应中R武将!$CB17)</f>
        <v>42.74268769445753</v>
      </c>
      <c r="BM17" s="16">
        <f>求节点(中R武将!$C$6:$C$105,中R武将!BM$6:BM$105,天数对应中R武将!$CB17)</f>
        <v>0</v>
      </c>
      <c r="BN17" s="16">
        <f>求节点(中R武将!$C$6:$C$105,中R武将!BN$6:BN$105,天数对应中R武将!$CB17)</f>
        <v>0</v>
      </c>
      <c r="BO17" s="16">
        <f>求节点(中R武将!$C$6:$C$105,中R武将!BO$6:BO$105,天数对应中R武将!$CB17)</f>
        <v>2</v>
      </c>
      <c r="BP17" s="16">
        <f>求节点(中R武将!$C$6:$C$105,中R武将!BP$6:BP$105,天数对应中R武将!$CB17)</f>
        <v>2</v>
      </c>
      <c r="BQ17" s="16">
        <f>求节点(中R武将!$C$6:$C$105,中R武将!BQ$6:BQ$105,天数对应中R武将!$CB17)</f>
        <v>2</v>
      </c>
      <c r="BR17" s="16">
        <f>求节点(中R武将!$C$6:$C$105,中R武将!BR$6:BR$105,天数对应中R武将!$CB17)</f>
        <v>0</v>
      </c>
      <c r="BS17" s="16">
        <f>求节点(中R武将!$C$6:$C$105,中R武将!BS$6:BS$105,天数对应中R武将!$CB17)</f>
        <v>0</v>
      </c>
      <c r="BT17" s="16">
        <f>求节点(中R武将!$C$6:$C$105,中R武将!BT$6:BT$105,天数对应中R武将!$CB17)</f>
        <v>4</v>
      </c>
      <c r="BU17" s="16">
        <f>求节点(中R武将!$C$6:$C$105,中R武将!BU$6:BU$105,天数对应中R武将!$CB17)</f>
        <v>30</v>
      </c>
      <c r="BV17" s="16">
        <f>求节点(中R武将!$C$6:$C$105,中R武将!BV$6:BV$105,天数对应中R武将!$CB17)</f>
        <v>80</v>
      </c>
      <c r="BY17" s="16">
        <v>12</v>
      </c>
      <c r="BZ17" s="16">
        <v>37.004247194324648</v>
      </c>
      <c r="CA17" s="16">
        <v>39.507710476381696</v>
      </c>
      <c r="CB17" s="16">
        <v>42.74268769445753</v>
      </c>
      <c r="CC17" s="16">
        <v>47.662645980012094</v>
      </c>
      <c r="CD17" s="16">
        <v>57.381360464281777</v>
      </c>
    </row>
    <row r="18" spans="3:82" x14ac:dyDescent="0.15">
      <c r="C18" s="16">
        <v>13</v>
      </c>
      <c r="E18" s="16">
        <f>求节点(中R武将!$C$6:$C$105,中R武将!E$6:E$105,天数对应中R武将!$CB18)</f>
        <v>0</v>
      </c>
      <c r="F18" s="16">
        <f>求节点(中R武将!$C$6:$C$105,中R武将!F$6:F$105,天数对应中R武将!$CB18)</f>
        <v>0</v>
      </c>
      <c r="G18" s="16">
        <f>求节点(中R武将!$C$6:$C$105,中R武将!G$6:G$105,天数对应中R武将!$CB18)</f>
        <v>0</v>
      </c>
      <c r="H18" s="16">
        <f>求节点(中R武将!$C$6:$C$105,中R武将!H$6:H$105,天数对应中R武将!$CB18)</f>
        <v>6</v>
      </c>
      <c r="I18" s="16">
        <f>求节点(中R武将!$C$6:$C$105,中R武将!I$6:I$105,天数对应中R武将!$CB18)</f>
        <v>0</v>
      </c>
      <c r="J18" s="16">
        <f>求节点(中R武将!$C$6:$C$105,中R武将!J$6:J$105,天数对应中R武将!$CB18)</f>
        <v>0</v>
      </c>
      <c r="K18" s="16">
        <f>求节点(中R武将!$C$6:$C$105,中R武将!K$6:K$105,天数对应中R武将!$CB18)</f>
        <v>0</v>
      </c>
      <c r="L18" s="16">
        <f>求节点(中R武将!$C$6:$C$105,中R武将!L$6:L$105,天数对应中R武将!$CB18)</f>
        <v>0</v>
      </c>
      <c r="M18" s="16">
        <f>求节点(中R武将!$C$6:$C$105,中R武将!M$6:M$105,天数对应中R武将!$CB18)</f>
        <v>2.5857417572574746</v>
      </c>
      <c r="N18" s="16">
        <f>求节点(中R武将!$C$6:$C$105,中R武将!N$6:N$105,天数对应中R武将!$CB18)</f>
        <v>0</v>
      </c>
      <c r="O18" s="16">
        <f>求节点(中R武将!$C$6:$C$105,中R武将!O$6:O$105,天数对应中R武将!$CB18)</f>
        <v>0</v>
      </c>
      <c r="P18" s="16">
        <f>求节点(中R武将!$C$6:$C$105,中R武将!P$6:P$105,天数对应中R武将!$CB18)</f>
        <v>6</v>
      </c>
      <c r="Q18" s="16">
        <f>求节点(中R武将!$C$6:$C$105,中R武将!Q$6:Q$105,天数对应中R武将!$CB18)</f>
        <v>10</v>
      </c>
      <c r="R18" s="16">
        <f>求节点(中R武将!$C$6:$C$105,中R武将!R$6:R$105,天数对应中R武将!$CB18)</f>
        <v>36</v>
      </c>
      <c r="S18" s="16">
        <f>求节点(中R武将!$C$6:$C$105,中R武将!S$6:S$105,天数对应中R武将!$CB18)</f>
        <v>50</v>
      </c>
      <c r="T18" s="16">
        <f>求节点(中R武将!$C$6:$C$105,中R武将!T$6:T$105,天数对应中R武将!$CB18)</f>
        <v>0</v>
      </c>
      <c r="U18" s="16">
        <f>求节点(中R武将!$C$6:$C$105,中R武将!U$6:U$105,天数对应中R武将!$CB18)</f>
        <v>0</v>
      </c>
      <c r="V18" s="16">
        <f>求节点(中R武将!$C$6:$C$105,中R武将!V$6:V$105,天数对应中R武将!$CB18)</f>
        <v>1.7546480620263991</v>
      </c>
      <c r="W18" s="16">
        <f>求节点(中R武将!$C$6:$C$105,中R武将!W$6:W$105,天数对应中R武将!$CB18)</f>
        <v>1.7546480620263991</v>
      </c>
      <c r="X18" s="16">
        <f>求节点(中R武将!$C$6:$C$105,中R武将!X$6:X$105,天数对应中R武将!$CB18)</f>
        <v>0</v>
      </c>
      <c r="Y18" s="16">
        <f>求节点(中R武将!$C$6:$C$105,中R武将!Y$6:Y$105,天数对应中R武将!$CB18)</f>
        <v>0</v>
      </c>
      <c r="Z18" s="16">
        <f>求节点(中R武将!$C$6:$C$105,中R武将!Z$6:Z$105,天数对应中R武将!$CB18)</f>
        <v>0</v>
      </c>
      <c r="AA18" s="16">
        <f>求节点(中R武将!$C$6:$C$105,中R武将!AA$6:AA$105,天数对应中R武将!$CB18)</f>
        <v>87.73240310131996</v>
      </c>
      <c r="AB18" s="16">
        <f>求节点(中R武将!$C$6:$C$105,中R武将!AB$6:AB$105,天数对应中R武将!$CB18)</f>
        <v>87.73240310131996</v>
      </c>
      <c r="AC18" s="16">
        <f>求节点(中R武将!$C$6:$C$105,中R武将!AC$6:AC$105,天数对应中R武将!$CB18)</f>
        <v>0</v>
      </c>
      <c r="AD18" s="16">
        <f>求节点(中R武将!$C$6:$C$105,中R武将!AD$6:AD$105,天数对应中R武将!$CB18)</f>
        <v>0</v>
      </c>
      <c r="AE18" s="16">
        <f>求节点(中R武将!$C$6:$C$105,中R武将!AE$6:AE$105,天数对应中R武将!$CB18)</f>
        <v>0</v>
      </c>
      <c r="AF18" s="16">
        <f>求节点(中R武将!$C$6:$C$105,中R武将!AF$6:AF$105,天数对应中R武将!$CB18)</f>
        <v>0.7759766571781217</v>
      </c>
      <c r="AG18" s="16">
        <f>求节点(中R武将!$C$6:$C$105,中R武将!AG$6:AG$105,天数对应中R武将!$CB18)</f>
        <v>2</v>
      </c>
      <c r="AH18" s="16">
        <f>求节点(中R武将!$C$6:$C$105,中R武将!AH$6:AH$105,天数对应中R武将!$CB18)</f>
        <v>0</v>
      </c>
      <c r="AI18" s="16">
        <f>求节点(中R武将!$C$6:$C$105,中R武将!AI$6:AI$105,天数对应中R武将!$CB18)</f>
        <v>0</v>
      </c>
      <c r="AJ18" s="16">
        <f>求节点(中R武将!$C$6:$C$105,中R武将!AJ$6:AJ$105,天数对应中R武将!$CB18)</f>
        <v>0</v>
      </c>
      <c r="AK18" s="16">
        <f>求节点(中R武将!$C$6:$C$105,中R武将!AK$6:AK$105,天数对应中R武将!$CB18)</f>
        <v>0</v>
      </c>
      <c r="AL18" s="16">
        <f>求节点(中R武将!$C$6:$C$105,中R武将!AL$6:AL$105,天数对应中R武将!$CB18)</f>
        <v>30</v>
      </c>
      <c r="AM18" s="16">
        <f>求节点(中R武将!$C$6:$C$105,中R武将!AM$6:AM$105,天数对应中R武将!$CB18)</f>
        <v>0</v>
      </c>
      <c r="AN18" s="16">
        <f>求节点(中R武将!$C$6:$C$105,中R武将!AN$6:AN$105,天数对应中R武将!$CB18)</f>
        <v>0</v>
      </c>
      <c r="AO18" s="16">
        <f>求节点(中R武将!$C$6:$C$105,中R武将!AO$6:AO$105,天数对应中R武将!$CB18)</f>
        <v>4.6257452154019498</v>
      </c>
      <c r="AP18" s="16">
        <f>求节点(中R武将!$C$6:$C$105,中R武将!AP$6:AP$105,天数对应中R武将!$CB18)</f>
        <v>8.1227591519068376</v>
      </c>
      <c r="AQ18" s="16">
        <f>求节点(中R武将!$C$6:$C$105,中R武将!AQ$6:AQ$105,天数对应中R武将!$CB18)</f>
        <v>5.9663215475845215</v>
      </c>
      <c r="AR18" s="16">
        <f>求节点(中R武将!$C$6:$C$105,中R武将!AR$6:AR$105,天数对应中R武将!$CB18)</f>
        <v>0</v>
      </c>
      <c r="AS18" s="16">
        <f>求节点(中R武将!$C$6:$C$105,中R武将!AS$6:AS$105,天数对应中R武将!$CB18)</f>
        <v>0</v>
      </c>
      <c r="AT18" s="16">
        <f>求节点(中R武将!$C$6:$C$105,中R武将!AT$6:AT$105,天数对应中R武将!$CB18)</f>
        <v>3</v>
      </c>
      <c r="AU18" s="16">
        <f>求节点(中R武将!$C$6:$C$105,中R武将!AU$6:AU$105,天数对应中R武将!$CB18)</f>
        <v>6</v>
      </c>
      <c r="AV18" s="16">
        <f>求节点(中R武将!$C$6:$C$105,中R武将!AV$6:AV$105,天数对应中R武将!$CB18)</f>
        <v>2.5857417572574746</v>
      </c>
      <c r="AW18" s="16">
        <f>求节点(中R武将!$C$6:$C$105,中R武将!AW$6:AW$105,天数对应中R武将!$CB18)</f>
        <v>0</v>
      </c>
      <c r="AX18" s="16">
        <f>求节点(中R武将!$C$6:$C$105,中R武将!AX$6:AX$105,天数对应中R武将!$CB18)</f>
        <v>0</v>
      </c>
      <c r="AY18" s="16">
        <f>求节点(中R武将!$C$6:$C$105,中R武将!AY$6:AY$105,天数对应中R武将!$CB18)</f>
        <v>15</v>
      </c>
      <c r="AZ18" s="16">
        <f>求节点(中R武将!$C$6:$C$105,中R武将!AZ$6:AZ$105,天数对应中R武将!$CB18)</f>
        <v>40</v>
      </c>
      <c r="BA18" s="16">
        <f>求节点(中R武将!$C$6:$C$105,中R武将!BA$6:BA$105,天数对应中R武将!$CB18)</f>
        <v>36</v>
      </c>
      <c r="BB18" s="16">
        <f>求节点(中R武将!$C$6:$C$105,中R武将!BB$6:BB$105,天数对应中R武将!$CB18)</f>
        <v>50</v>
      </c>
      <c r="BC18" s="16">
        <f>求节点(中R武将!$C$6:$C$105,中R武将!BC$6:BC$105,天数对应中R武将!$CB18)</f>
        <v>0</v>
      </c>
      <c r="BD18" s="16">
        <f>求节点(中R武将!$C$6:$C$105,中R武将!BD$6:BD$105,天数对应中R武将!$CB18)</f>
        <v>1.7546480620263991</v>
      </c>
      <c r="BE18" s="16">
        <f>求节点(中R武将!$C$6:$C$105,中R武将!BE$6:BE$105,天数对应中R武将!$CB18)</f>
        <v>1.7546480620263991</v>
      </c>
      <c r="BF18" s="16">
        <f>求节点(中R武将!$C$6:$C$105,中R武将!BF$6:BF$105,天数对应中R武将!$CB18)</f>
        <v>1.7546480620263991</v>
      </c>
      <c r="BG18" s="16">
        <f>求节点(中R武将!$C$6:$C$105,中R武将!BG$6:BG$105,天数对应中R武将!$CB18)</f>
        <v>1.7546480620263991</v>
      </c>
      <c r="BH18" s="16">
        <f>求节点(中R武将!$C$6:$C$105,中R武将!BH$6:BH$105,天数对应中R武将!$CB18)</f>
        <v>10</v>
      </c>
      <c r="BI18" s="16">
        <f>求节点(中R武将!$C$6:$C$105,中R武将!BI$6:BI$105,天数对应中R武将!$CB18)</f>
        <v>10</v>
      </c>
      <c r="BJ18" s="16">
        <f>求节点(中R武将!$C$6:$C$105,中R武将!BJ$6:BJ$105,天数对应中R武将!$CB18)</f>
        <v>43.86620155065998</v>
      </c>
      <c r="BK18" s="16">
        <f>求节点(中R武将!$C$6:$C$105,中R武将!BK$6:BK$105,天数对应中R武将!$CB18)</f>
        <v>43.86620155065998</v>
      </c>
      <c r="BL18" s="16">
        <f>求节点(中R武将!$C$6:$C$105,中R武将!BL$6:BL$105,天数对应中R武将!$CB18)</f>
        <v>43.86620155065998</v>
      </c>
      <c r="BM18" s="16">
        <f>求节点(中R武将!$C$6:$C$105,中R武将!BM$6:BM$105,天数对应中R武将!$CB18)</f>
        <v>0</v>
      </c>
      <c r="BN18" s="16">
        <f>求节点(中R武将!$C$6:$C$105,中R武将!BN$6:BN$105,天数对应中R武将!$CB18)</f>
        <v>0</v>
      </c>
      <c r="BO18" s="16">
        <f>求节点(中R武将!$C$6:$C$105,中R武将!BO$6:BO$105,天数对应中R武将!$CB18)</f>
        <v>2</v>
      </c>
      <c r="BP18" s="16">
        <f>求节点(中R武将!$C$6:$C$105,中R武将!BP$6:BP$105,天数对应中R武将!$CB18)</f>
        <v>2</v>
      </c>
      <c r="BQ18" s="16">
        <f>求节点(中R武将!$C$6:$C$105,中R武将!BQ$6:BQ$105,天数对应中R武将!$CB18)</f>
        <v>2</v>
      </c>
      <c r="BR18" s="16">
        <f>求节点(中R武将!$C$6:$C$105,中R武将!BR$6:BR$105,天数对应中R武将!$CB18)</f>
        <v>0</v>
      </c>
      <c r="BS18" s="16">
        <f>求节点(中R武将!$C$6:$C$105,中R武将!BS$6:BS$105,天数对应中R武将!$CB18)</f>
        <v>0</v>
      </c>
      <c r="BT18" s="16">
        <f>求节点(中R武将!$C$6:$C$105,中R武将!BT$6:BT$105,天数对应中R武将!$CB18)</f>
        <v>4</v>
      </c>
      <c r="BU18" s="16">
        <f>求节点(中R武将!$C$6:$C$105,中R武将!BU$6:BU$105,天数对应中R武将!$CB18)</f>
        <v>30</v>
      </c>
      <c r="BV18" s="16">
        <f>求节点(中R武将!$C$6:$C$105,中R武将!BV$6:BV$105,天数对应中R武将!$CB18)</f>
        <v>80</v>
      </c>
      <c r="BY18" s="16">
        <v>13</v>
      </c>
      <c r="BZ18" s="16">
        <v>38.071211008105138</v>
      </c>
      <c r="CA18" s="16">
        <v>40.538783412959503</v>
      </c>
      <c r="CB18" s="16">
        <v>43.86620155065998</v>
      </c>
      <c r="CC18" s="16">
        <v>49.046140941971913</v>
      </c>
      <c r="CD18" s="16">
        <v>58.379142163162605</v>
      </c>
    </row>
    <row r="19" spans="3:82" s="17" customFormat="1" x14ac:dyDescent="0.15">
      <c r="C19" s="17">
        <v>14</v>
      </c>
      <c r="E19" s="17">
        <f>求节点(中R武将!$C$6:$C$105,中R武将!E$6:E$105,天数对应中R武将!$CB19)</f>
        <v>0</v>
      </c>
      <c r="F19" s="17">
        <f>求节点(中R武将!$C$6:$C$105,中R武将!F$6:F$105,天数对应中R武将!$CB19)</f>
        <v>0</v>
      </c>
      <c r="G19" s="17">
        <f>求节点(中R武将!$C$6:$C$105,中R武将!G$6:G$105,天数对应中R武将!$CB19)</f>
        <v>0</v>
      </c>
      <c r="H19" s="17">
        <f>求节点(中R武将!$C$6:$C$105,中R武将!H$6:H$105,天数对应中R武将!$CB19)</f>
        <v>6</v>
      </c>
      <c r="I19" s="17">
        <f>求节点(中R武将!$C$6:$C$105,中R武将!I$6:I$105,天数对应中R武将!$CB19)</f>
        <v>0</v>
      </c>
      <c r="J19" s="17">
        <f>求节点(中R武将!$C$6:$C$105,中R武将!J$6:J$105,天数对应中R武将!$CB19)</f>
        <v>0</v>
      </c>
      <c r="K19" s="17">
        <f>求节点(中R武将!$C$6:$C$105,中R武将!K$6:K$105,天数对应中R武将!$CB19)</f>
        <v>0</v>
      </c>
      <c r="L19" s="17">
        <f>求节点(中R武将!$C$6:$C$105,中R武将!L$6:L$105,天数对应中R武将!$CB19)</f>
        <v>0</v>
      </c>
      <c r="M19" s="17">
        <f>求节点(中R武将!$C$6:$C$105,中R武将!M$6:M$105,天数对应中R武将!$CB19)</f>
        <v>2.7352296689435915</v>
      </c>
      <c r="N19" s="17">
        <f>求节点(中R武将!$C$6:$C$105,中R武将!N$6:N$105,天数对应中R武将!$CB19)</f>
        <v>0</v>
      </c>
      <c r="O19" s="17">
        <f>求节点(中R武将!$C$6:$C$105,中R武将!O$6:O$105,天数对应中R武将!$CB19)</f>
        <v>0</v>
      </c>
      <c r="P19" s="17">
        <f>求节点(中R武将!$C$6:$C$105,中R武将!P$6:P$105,天数对应中R武将!$CB19)</f>
        <v>6</v>
      </c>
      <c r="Q19" s="17">
        <f>求节点(中R武将!$C$6:$C$105,中R武将!Q$6:Q$105,天数对应中R武将!$CB19)</f>
        <v>10</v>
      </c>
      <c r="R19" s="17">
        <f>求节点(中R武将!$C$6:$C$105,中R武将!R$6:R$105,天数对应中R武将!$CB19)</f>
        <v>36</v>
      </c>
      <c r="S19" s="17">
        <f>求节点(中R武将!$C$6:$C$105,中R武将!S$6:S$105,天数对应中R武将!$CB19)</f>
        <v>50</v>
      </c>
      <c r="T19" s="17">
        <f>求节点(中R武将!$C$6:$C$105,中R武将!T$6:T$105,天数对应中R武将!$CB19)</f>
        <v>0</v>
      </c>
      <c r="U19" s="17">
        <f>求节点(中R武将!$C$6:$C$105,中R武将!U$6:U$105,天数对应中R武将!$CB19)</f>
        <v>0</v>
      </c>
      <c r="V19" s="17">
        <f>求节点(中R武将!$C$6:$C$105,中R武将!V$6:V$105,天数对应中R武将!$CB19)</f>
        <v>1.7987872043579525</v>
      </c>
      <c r="W19" s="17">
        <f>求节点(中R武将!$C$6:$C$105,中R武将!W$6:W$105,天数对应中R武将!$CB19)</f>
        <v>1.7987872043579527</v>
      </c>
      <c r="X19" s="17">
        <f>求节点(中R武将!$C$6:$C$105,中R武将!X$6:X$105,天数对应中R武将!$CB19)</f>
        <v>0</v>
      </c>
      <c r="Y19" s="17">
        <f>求节点(中R武将!$C$6:$C$105,中R武将!Y$6:Y$105,天数对应中R武将!$CB19)</f>
        <v>0</v>
      </c>
      <c r="Z19" s="17">
        <f>求节点(中R武将!$C$6:$C$105,中R武将!Z$6:Z$105,天数对应中R武将!$CB19)</f>
        <v>0</v>
      </c>
      <c r="AA19" s="17">
        <f>求节点(中R武将!$C$6:$C$105,中R武将!AA$6:AA$105,天数对应中R武将!$CB19)</f>
        <v>89.939360217897629</v>
      </c>
      <c r="AB19" s="17">
        <f>求节点(中R武将!$C$6:$C$105,中R武将!AB$6:AB$105,天数对应中R武将!$CB19)</f>
        <v>89.939360217897629</v>
      </c>
      <c r="AC19" s="17">
        <f>求节点(中R武将!$C$6:$C$105,中R武将!AC$6:AC$105,天数对应中R武将!$CB19)</f>
        <v>0</v>
      </c>
      <c r="AD19" s="17">
        <f>求节点(中R武将!$C$6:$C$105,中R武将!AD$6:AD$105,天数对应中R武将!$CB19)</f>
        <v>0</v>
      </c>
      <c r="AE19" s="17">
        <f>求节点(中R武将!$C$6:$C$105,中R武将!AE$6:AE$105,天数对应中R武将!$CB19)</f>
        <v>0</v>
      </c>
      <c r="AF19" s="17">
        <f>求节点(中R武将!$C$6:$C$105,中R武将!AF$6:AF$105,天数对应中R武将!$CB19)</f>
        <v>0.79549677910934957</v>
      </c>
      <c r="AG19" s="17">
        <f>求节点(中R武将!$C$6:$C$105,中R武将!AG$6:AG$105,天数对应中R武将!$CB19)</f>
        <v>2</v>
      </c>
      <c r="AH19" s="17">
        <f>求节点(中R武将!$C$6:$C$105,中R武将!AH$6:AH$105,天数对应中R武将!$CB19)</f>
        <v>0</v>
      </c>
      <c r="AI19" s="17">
        <f>求节点(中R武将!$C$6:$C$105,中R武将!AI$6:AI$105,天数对应中R武将!$CB19)</f>
        <v>0</v>
      </c>
      <c r="AJ19" s="17">
        <f>求节点(中R武将!$C$6:$C$105,中R武将!AJ$6:AJ$105,天数对应中R武将!$CB19)</f>
        <v>0</v>
      </c>
      <c r="AK19" s="17">
        <f>求节点(中R武将!$C$6:$C$105,中R武将!AK$6:AK$105,天数对应中R武将!$CB19)</f>
        <v>0</v>
      </c>
      <c r="AL19" s="17">
        <f>求节点(中R武将!$C$6:$C$105,中R武将!AL$6:AL$105,天数对应中R武将!$CB19)</f>
        <v>30</v>
      </c>
      <c r="AM19" s="17">
        <f>求节点(中R武将!$C$6:$C$105,中R武将!AM$6:AM$105,天数对应中R武将!$CB19)</f>
        <v>0</v>
      </c>
      <c r="AN19" s="17">
        <f>求节点(中R武将!$C$6:$C$105,中R武将!AN$6:AN$105,天数对应中R武将!$CB19)</f>
        <v>0</v>
      </c>
      <c r="AO19" s="17">
        <f>求节点(中R武将!$C$6:$C$105,中R武将!AO$6:AO$105,天数对应中R武将!$CB19)</f>
        <v>3.6984849237157871</v>
      </c>
      <c r="AP19" s="17">
        <f>求节点(中R武将!$C$6:$C$105,中R武将!AP$6:AP$105,天数对应中R武将!$CB19)</f>
        <v>8.5206060305136866</v>
      </c>
      <c r="AQ19" s="17">
        <f>求节点(中R武将!$C$6:$C$105,中R武将!AQ$6:AQ$105,天数对应中R武将!$CB19)</f>
        <v>6</v>
      </c>
      <c r="AR19" s="17">
        <f>求节点(中R武将!$C$6:$C$105,中R武将!AR$6:AR$105,天数对应中R武将!$CB19)</f>
        <v>0</v>
      </c>
      <c r="AS19" s="17">
        <f>求节点(中R武将!$C$6:$C$105,中R武将!AS$6:AS$105,天数对应中R武将!$CB19)</f>
        <v>0</v>
      </c>
      <c r="AT19" s="17">
        <f>求节点(中R武将!$C$6:$C$105,中R武将!AT$6:AT$105,天数对应中R武将!$CB19)</f>
        <v>3</v>
      </c>
      <c r="AU19" s="17">
        <f>求节点(中R武将!$C$6:$C$105,中R武将!AU$6:AU$105,天数对应中R武将!$CB19)</f>
        <v>6</v>
      </c>
      <c r="AV19" s="17">
        <f>求节点(中R武将!$C$6:$C$105,中R武将!AV$6:AV$105,天数对应中R武将!$CB19)</f>
        <v>2.7352296689435915</v>
      </c>
      <c r="AW19" s="17">
        <f>求节点(中R武将!$C$6:$C$105,中R武将!AW$6:AW$105,天数对应中R武将!$CB19)</f>
        <v>0</v>
      </c>
      <c r="AX19" s="17">
        <f>求节点(中R武将!$C$6:$C$105,中R武将!AX$6:AX$105,天数对应中R武将!$CB19)</f>
        <v>0</v>
      </c>
      <c r="AY19" s="17">
        <f>求节点(中R武将!$C$6:$C$105,中R武将!AY$6:AY$105,天数对应中R武将!$CB19)</f>
        <v>15</v>
      </c>
      <c r="AZ19" s="17">
        <f>求节点(中R武将!$C$6:$C$105,中R武将!AZ$6:AZ$105,天数对应中R武将!$CB19)</f>
        <v>40</v>
      </c>
      <c r="BA19" s="17">
        <f>求节点(中R武将!$C$6:$C$105,中R武将!BA$6:BA$105,天数对应中R武将!$CB19)</f>
        <v>36</v>
      </c>
      <c r="BB19" s="17">
        <f>求节点(中R武将!$C$6:$C$105,中R武将!BB$6:BB$105,天数对应中R武将!$CB19)</f>
        <v>50</v>
      </c>
      <c r="BC19" s="17">
        <f>求节点(中R武将!$C$6:$C$105,中R武将!BC$6:BC$105,天数对应中R武将!$CB19)</f>
        <v>0</v>
      </c>
      <c r="BD19" s="17">
        <f>求节点(中R武将!$C$6:$C$105,中R武将!BD$6:BD$105,天数对应中R武将!$CB19)</f>
        <v>1.7987872043579527</v>
      </c>
      <c r="BE19" s="17">
        <f>求节点(中R武将!$C$6:$C$105,中R武将!BE$6:BE$105,天数对应中R武将!$CB19)</f>
        <v>1.7987872043579527</v>
      </c>
      <c r="BF19" s="17">
        <f>求节点(中R武将!$C$6:$C$105,中R武将!BF$6:BF$105,天数对应中R武将!$CB19)</f>
        <v>1.7987872043579527</v>
      </c>
      <c r="BG19" s="17">
        <f>求节点(中R武将!$C$6:$C$105,中R武将!BG$6:BG$105,天数对应中R武将!$CB19)</f>
        <v>1.7987872043579527</v>
      </c>
      <c r="BH19" s="17">
        <f>求节点(中R武将!$C$6:$C$105,中R武将!BH$6:BH$105,天数对应中R武将!$CB19)</f>
        <v>10</v>
      </c>
      <c r="BI19" s="17">
        <f>求节点(中R武将!$C$6:$C$105,中R武将!BI$6:BI$105,天数对应中R武将!$CB19)</f>
        <v>10</v>
      </c>
      <c r="BJ19" s="17">
        <f>求节点(中R武将!$C$6:$C$105,中R武将!BJ$6:BJ$105,天数对应中R武将!$CB19)</f>
        <v>44.969680108948815</v>
      </c>
      <c r="BK19" s="17">
        <f>求节点(中R武将!$C$6:$C$105,中R武将!BK$6:BK$105,天数对应中R武将!$CB19)</f>
        <v>44.969680108948815</v>
      </c>
      <c r="BL19" s="17">
        <f>求节点(中R武将!$C$6:$C$105,中R武将!BL$6:BL$105,天数对应中R武将!$CB19)</f>
        <v>44.969680108948815</v>
      </c>
      <c r="BM19" s="17">
        <f>求节点(中R武将!$C$6:$C$105,中R武将!BM$6:BM$105,天数对应中R武将!$CB19)</f>
        <v>0</v>
      </c>
      <c r="BN19" s="17">
        <f>求节点(中R武将!$C$6:$C$105,中R武将!BN$6:BN$105,天数对应中R武将!$CB19)</f>
        <v>0</v>
      </c>
      <c r="BO19" s="17">
        <f>求节点(中R武将!$C$6:$C$105,中R武将!BO$6:BO$105,天数对应中R武将!$CB19)</f>
        <v>2</v>
      </c>
      <c r="BP19" s="17">
        <f>求节点(中R武将!$C$6:$C$105,中R武将!BP$6:BP$105,天数对应中R武将!$CB19)</f>
        <v>2</v>
      </c>
      <c r="BQ19" s="17">
        <f>求节点(中R武将!$C$6:$C$105,中R武将!BQ$6:BQ$105,天数对应中R武将!$CB19)</f>
        <v>2</v>
      </c>
      <c r="BR19" s="17">
        <f>求节点(中R武将!$C$6:$C$105,中R武将!BR$6:BR$105,天数对应中R武将!$CB19)</f>
        <v>0</v>
      </c>
      <c r="BS19" s="17">
        <f>求节点(中R武将!$C$6:$C$105,中R武将!BS$6:BS$105,天数对应中R武将!$CB19)</f>
        <v>0</v>
      </c>
      <c r="BT19" s="17">
        <f>求节点(中R武将!$C$6:$C$105,中R武将!BT$6:BT$105,天数对应中R武将!$CB19)</f>
        <v>4</v>
      </c>
      <c r="BU19" s="17">
        <f>求节点(中R武将!$C$6:$C$105,中R武将!BU$6:BU$105,天数对应中R武将!$CB19)</f>
        <v>30</v>
      </c>
      <c r="BV19" s="17">
        <f>求节点(中R武将!$C$6:$C$105,中R武将!BV$6:BV$105,天数对应中R武将!$CB19)</f>
        <v>80</v>
      </c>
      <c r="BY19" s="17">
        <v>14</v>
      </c>
      <c r="BZ19" s="17">
        <v>39.066704614192943</v>
      </c>
      <c r="CA19" s="17">
        <v>41.524552390119503</v>
      </c>
      <c r="CB19" s="17">
        <v>44.969680108948815</v>
      </c>
      <c r="CC19" s="17">
        <v>49.988689418284252</v>
      </c>
      <c r="CD19" s="17">
        <v>59.267701490660706</v>
      </c>
    </row>
    <row r="20" spans="3:82" x14ac:dyDescent="0.15">
      <c r="C20" s="16">
        <v>15</v>
      </c>
      <c r="E20" s="16">
        <f>求节点(中R武将!$C$6:$C$105,中R武将!E$6:E$105,天数对应中R武将!$CB20)</f>
        <v>0</v>
      </c>
      <c r="F20" s="16">
        <f>求节点(中R武将!$C$6:$C$105,中R武将!F$6:F$105,天数对应中R武将!$CB20)</f>
        <v>0</v>
      </c>
      <c r="G20" s="16">
        <f>求节点(中R武将!$C$6:$C$105,中R武将!G$6:G$105,天数对应中R武将!$CB20)</f>
        <v>0</v>
      </c>
      <c r="H20" s="16">
        <f>求节点(中R武将!$C$6:$C$105,中R武将!H$6:H$105,天数对应中R武将!$CB20)</f>
        <v>6</v>
      </c>
      <c r="I20" s="16">
        <f>求节点(中R武将!$C$6:$C$105,中R武将!I$6:I$105,天数对应中R武将!$CB20)</f>
        <v>0</v>
      </c>
      <c r="J20" s="16">
        <f>求节点(中R武将!$C$6:$C$105,中R武将!J$6:J$105,天数对应中R武将!$CB20)</f>
        <v>0</v>
      </c>
      <c r="K20" s="16">
        <f>求节点(中R武将!$C$6:$C$105,中R武将!K$6:K$105,天数对应中R武将!$CB20)</f>
        <v>0</v>
      </c>
      <c r="L20" s="16">
        <f>求节点(中R武将!$C$6:$C$105,中R武将!L$6:L$105,天数对应中R武将!$CB20)</f>
        <v>0</v>
      </c>
      <c r="M20" s="16">
        <f>求节点(中R武将!$C$6:$C$105,中R武将!M$6:M$105,天数对应中R武将!$CB20)</f>
        <v>2.8454717126764808</v>
      </c>
      <c r="N20" s="16">
        <f>求节点(中R武将!$C$6:$C$105,中R武将!N$6:N$105,天数对应中R武将!$CB20)</f>
        <v>0</v>
      </c>
      <c r="O20" s="16">
        <f>求节点(中R武将!$C$6:$C$105,中R武将!O$6:O$105,天数对应中R武将!$CB20)</f>
        <v>0</v>
      </c>
      <c r="P20" s="16">
        <f>求节点(中R武将!$C$6:$C$105,中R武将!P$6:P$105,天数对应中R武将!$CB20)</f>
        <v>6</v>
      </c>
      <c r="Q20" s="16">
        <f>求节点(中R武将!$C$6:$C$105,中R武将!Q$6:Q$105,天数对应中R武将!$CB20)</f>
        <v>10</v>
      </c>
      <c r="R20" s="16">
        <f>求节点(中R武将!$C$6:$C$105,中R武将!R$6:R$105,天数对应中R武将!$CB20)</f>
        <v>36</v>
      </c>
      <c r="S20" s="16">
        <f>求节点(中R武将!$C$6:$C$105,中R武将!S$6:S$105,天数对应中R武将!$CB20)</f>
        <v>50</v>
      </c>
      <c r="T20" s="16">
        <f>求节点(中R武将!$C$6:$C$105,中R武将!T$6:T$105,天数对应中R武将!$CB20)</f>
        <v>0</v>
      </c>
      <c r="U20" s="16">
        <f>求节点(中R武将!$C$6:$C$105,中R武将!U$6:U$105,天数对应中R武将!$CB20)</f>
        <v>0</v>
      </c>
      <c r="V20" s="16">
        <f>求节点(中R武将!$C$6:$C$105,中R武将!V$6:V$105,天数对应中R武将!$CB20)</f>
        <v>1.8318032110358184</v>
      </c>
      <c r="W20" s="16">
        <f>求节点(中R武将!$C$6:$C$105,中R武将!W$6:W$105,天数对应中R武将!$CB20)</f>
        <v>1.8318032110358187</v>
      </c>
      <c r="X20" s="16">
        <f>求节点(中R武将!$C$6:$C$105,中R武将!X$6:X$105,天数对应中R武将!$CB20)</f>
        <v>0</v>
      </c>
      <c r="Y20" s="16">
        <f>求节点(中R武将!$C$6:$C$105,中R武将!Y$6:Y$105,天数对应中R武将!$CB20)</f>
        <v>0</v>
      </c>
      <c r="Z20" s="16">
        <f>求节点(中R武将!$C$6:$C$105,中R武将!Z$6:Z$105,天数对应中R武将!$CB20)</f>
        <v>0</v>
      </c>
      <c r="AA20" s="16">
        <f>求节点(中R武将!$C$6:$C$105,中R武将!AA$6:AA$105,天数对应中R武将!$CB20)</f>
        <v>91.59016055179093</v>
      </c>
      <c r="AB20" s="16">
        <f>求节点(中R武将!$C$6:$C$105,中R武将!AB$6:AB$105,天数对应中R武将!$CB20)</f>
        <v>91.59016055179093</v>
      </c>
      <c r="AC20" s="16">
        <f>求节点(中R武将!$C$6:$C$105,中R武将!AC$6:AC$105,天数对应中R武将!$CB20)</f>
        <v>0</v>
      </c>
      <c r="AD20" s="16">
        <f>求节点(中R武将!$C$6:$C$105,中R武将!AD$6:AD$105,天数对应中R武将!$CB20)</f>
        <v>0</v>
      </c>
      <c r="AE20" s="16">
        <f>求节点(中R武将!$C$6:$C$105,中R武将!AE$6:AE$105,天数对应中R武将!$CB20)</f>
        <v>0</v>
      </c>
      <c r="AF20" s="16">
        <f>求节点(中R武将!$C$6:$C$105,中R武将!AF$6:AF$105,天数对应中R武将!$CB20)</f>
        <v>0.81009779856716235</v>
      </c>
      <c r="AG20" s="16">
        <f>求节点(中R武将!$C$6:$C$105,中R武将!AG$6:AG$105,天数对应中R武将!$CB20)</f>
        <v>2</v>
      </c>
      <c r="AH20" s="16">
        <f>求节点(中R武将!$C$6:$C$105,中R武将!AH$6:AH$105,天数对应中R武将!$CB20)</f>
        <v>0</v>
      </c>
      <c r="AI20" s="16">
        <f>求节点(中R武将!$C$6:$C$105,中R武将!AI$6:AI$105,天数对应中R武将!$CB20)</f>
        <v>0</v>
      </c>
      <c r="AJ20" s="16">
        <f>求节点(中R武将!$C$6:$C$105,中R武将!AJ$6:AJ$105,天数对应中R武将!$CB20)</f>
        <v>0</v>
      </c>
      <c r="AK20" s="16">
        <f>求节点(中R武将!$C$6:$C$105,中R武将!AK$6:AK$105,天数对应中R武将!$CB20)</f>
        <v>0</v>
      </c>
      <c r="AL20" s="16">
        <f>求节点(中R武将!$C$6:$C$105,中R武将!AL$6:AL$105,天数对应中R武将!$CB20)</f>
        <v>30</v>
      </c>
      <c r="AM20" s="16">
        <f>求节点(中R武将!$C$6:$C$105,中R武将!AM$6:AM$105,天数对应中R武将!$CB20)</f>
        <v>0</v>
      </c>
      <c r="AN20" s="16">
        <f>求节点(中R武将!$C$6:$C$105,中R武将!AN$6:AN$105,天数对应中R武将!$CB20)</f>
        <v>0</v>
      </c>
      <c r="AO20" s="16">
        <f>求节点(中R武将!$C$6:$C$105,中R武将!AO$6:AO$105,天数对应中R武将!$CB20)</f>
        <v>2.9749486176361271</v>
      </c>
      <c r="AP20" s="16">
        <f>求节点(中R武将!$C$6:$C$105,中R武将!AP$6:AP$105,天数对应中R武将!$CB20)</f>
        <v>8.8100205529455486</v>
      </c>
      <c r="AQ20" s="16">
        <f>求节点(中R武将!$C$6:$C$105,中R武将!AQ$6:AQ$105,天数对应中R武将!$CB20)</f>
        <v>6</v>
      </c>
      <c r="AR20" s="16">
        <f>求节点(中R武将!$C$6:$C$105,中R武将!AR$6:AR$105,天数对应中R武将!$CB20)</f>
        <v>0</v>
      </c>
      <c r="AS20" s="16">
        <f>求节点(中R武将!$C$6:$C$105,中R武将!AS$6:AS$105,天数对应中R武将!$CB20)</f>
        <v>0</v>
      </c>
      <c r="AT20" s="16">
        <f>求节点(中R武将!$C$6:$C$105,中R武将!AT$6:AT$105,天数对应中R武将!$CB20)</f>
        <v>3</v>
      </c>
      <c r="AU20" s="16">
        <f>求节点(中R武将!$C$6:$C$105,中R武将!AU$6:AU$105,天数对应中R武将!$CB20)</f>
        <v>6</v>
      </c>
      <c r="AV20" s="16">
        <f>求节点(中R武将!$C$6:$C$105,中R武将!AV$6:AV$105,天数对应中R武将!$CB20)</f>
        <v>2.8454717126764808</v>
      </c>
      <c r="AW20" s="16">
        <f>求节点(中R武将!$C$6:$C$105,中R武将!AW$6:AW$105,天数对应中R武将!$CB20)</f>
        <v>0</v>
      </c>
      <c r="AX20" s="16">
        <f>求节点(中R武将!$C$6:$C$105,中R武将!AX$6:AX$105,天数对应中R武将!$CB20)</f>
        <v>0</v>
      </c>
      <c r="AY20" s="16">
        <f>求节点(中R武将!$C$6:$C$105,中R武将!AY$6:AY$105,天数对应中R武将!$CB20)</f>
        <v>15</v>
      </c>
      <c r="AZ20" s="16">
        <f>求节点(中R武将!$C$6:$C$105,中R武将!AZ$6:AZ$105,天数对应中R武将!$CB20)</f>
        <v>40</v>
      </c>
      <c r="BA20" s="16">
        <f>求节点(中R武将!$C$6:$C$105,中R武将!BA$6:BA$105,天数对应中R武将!$CB20)</f>
        <v>36</v>
      </c>
      <c r="BB20" s="16">
        <f>求节点(中R武将!$C$6:$C$105,中R武将!BB$6:BB$105,天数对应中R武将!$CB20)</f>
        <v>50</v>
      </c>
      <c r="BC20" s="16">
        <f>求节点(中R武将!$C$6:$C$105,中R武将!BC$6:BC$105,天数对应中R武将!$CB20)</f>
        <v>0</v>
      </c>
      <c r="BD20" s="16">
        <f>求节点(中R武将!$C$6:$C$105,中R武将!BD$6:BD$105,天数对应中R武将!$CB20)</f>
        <v>1.8318032110358187</v>
      </c>
      <c r="BE20" s="16">
        <f>求节点(中R武将!$C$6:$C$105,中R武将!BE$6:BE$105,天数对应中R武将!$CB20)</f>
        <v>1.8318032110358187</v>
      </c>
      <c r="BF20" s="16">
        <f>求节点(中R武将!$C$6:$C$105,中R武将!BF$6:BF$105,天数对应中R武将!$CB20)</f>
        <v>1.8318032110358187</v>
      </c>
      <c r="BG20" s="16">
        <f>求节点(中R武将!$C$6:$C$105,中R武将!BG$6:BG$105,天数对应中R武将!$CB20)</f>
        <v>1.8318032110358187</v>
      </c>
      <c r="BH20" s="16">
        <f>求节点(中R武将!$C$6:$C$105,中R武将!BH$6:BH$105,天数对应中R武将!$CB20)</f>
        <v>10</v>
      </c>
      <c r="BI20" s="16">
        <f>求节点(中R武将!$C$6:$C$105,中R武将!BI$6:BI$105,天数对应中R武将!$CB20)</f>
        <v>10</v>
      </c>
      <c r="BJ20" s="16">
        <f>求节点(中R武将!$C$6:$C$105,中R武将!BJ$6:BJ$105,天数对应中R武将!$CB20)</f>
        <v>45.795080275895465</v>
      </c>
      <c r="BK20" s="16">
        <f>求节点(中R武将!$C$6:$C$105,中R武将!BK$6:BK$105,天数对应中R武将!$CB20)</f>
        <v>45.795080275895465</v>
      </c>
      <c r="BL20" s="16">
        <f>求节点(中R武将!$C$6:$C$105,中R武将!BL$6:BL$105,天数对应中R武将!$CB20)</f>
        <v>45.795080275895465</v>
      </c>
      <c r="BM20" s="16">
        <f>求节点(中R武将!$C$6:$C$105,中R武将!BM$6:BM$105,天数对应中R武将!$CB20)</f>
        <v>0</v>
      </c>
      <c r="BN20" s="16">
        <f>求节点(中R武将!$C$6:$C$105,中R武将!BN$6:BN$105,天数对应中R武将!$CB20)</f>
        <v>0</v>
      </c>
      <c r="BO20" s="16">
        <f>求节点(中R武将!$C$6:$C$105,中R武将!BO$6:BO$105,天数对应中R武将!$CB20)</f>
        <v>2</v>
      </c>
      <c r="BP20" s="16">
        <f>求节点(中R武将!$C$6:$C$105,中R武将!BP$6:BP$105,天数对应中R武将!$CB20)</f>
        <v>2</v>
      </c>
      <c r="BQ20" s="16">
        <f>求节点(中R武将!$C$6:$C$105,中R武将!BQ$6:BQ$105,天数对应中R武将!$CB20)</f>
        <v>2</v>
      </c>
      <c r="BR20" s="16">
        <f>求节点(中R武将!$C$6:$C$105,中R武将!BR$6:BR$105,天数对应中R武将!$CB20)</f>
        <v>0</v>
      </c>
      <c r="BS20" s="16">
        <f>求节点(中R武将!$C$6:$C$105,中R武将!BS$6:BS$105,天数对应中R武将!$CB20)</f>
        <v>0</v>
      </c>
      <c r="BT20" s="16">
        <f>求节点(中R武将!$C$6:$C$105,中R武将!BT$6:BT$105,天数对应中R武将!$CB20)</f>
        <v>4</v>
      </c>
      <c r="BU20" s="16">
        <f>求节点(中R武将!$C$6:$C$105,中R武将!BU$6:BU$105,天数对应中R武将!$CB20)</f>
        <v>30</v>
      </c>
      <c r="BV20" s="16">
        <f>求节点(中R武将!$C$6:$C$105,中R武将!BV$6:BV$105,天数对应中R武将!$CB20)</f>
        <v>80</v>
      </c>
      <c r="BY20" s="16">
        <v>15</v>
      </c>
      <c r="BZ20" s="16">
        <v>40</v>
      </c>
      <c r="CA20" s="16">
        <v>42.447751285658811</v>
      </c>
      <c r="CB20" s="16">
        <v>45.795080275895465</v>
      </c>
      <c r="CC20" s="16">
        <v>50.729447110721161</v>
      </c>
      <c r="CD20" s="16">
        <v>60.148240139639277</v>
      </c>
    </row>
    <row r="21" spans="3:82" x14ac:dyDescent="0.15">
      <c r="C21" s="16">
        <v>16</v>
      </c>
      <c r="E21" s="16">
        <f>求节点(中R武将!$C$6:$C$105,中R武将!E$6:E$105,天数对应中R武将!$CB21)</f>
        <v>0</v>
      </c>
      <c r="F21" s="16">
        <f>求节点(中R武将!$C$6:$C$105,中R武将!F$6:F$105,天数对应中R武将!$CB21)</f>
        <v>0</v>
      </c>
      <c r="G21" s="16">
        <f>求节点(中R武将!$C$6:$C$105,中R武将!G$6:G$105,天数对应中R武将!$CB21)</f>
        <v>0</v>
      </c>
      <c r="H21" s="16">
        <f>求节点(中R武将!$C$6:$C$105,中R武将!H$6:H$105,天数对应中R武将!$CB21)</f>
        <v>6</v>
      </c>
      <c r="I21" s="16">
        <f>求节点(中R武将!$C$6:$C$105,中R武将!I$6:I$105,天数对应中R武将!$CB21)</f>
        <v>0</v>
      </c>
      <c r="J21" s="16">
        <f>求节点(中R武将!$C$6:$C$105,中R武将!J$6:J$105,天数对应中R武将!$CB21)</f>
        <v>0</v>
      </c>
      <c r="K21" s="16">
        <f>求节点(中R武将!$C$6:$C$105,中R武将!K$6:K$105,天数对应中R武将!$CB21)</f>
        <v>0</v>
      </c>
      <c r="L21" s="16">
        <f>求节点(中R武将!$C$6:$C$105,中R武将!L$6:L$105,天数对应中R武将!$CB21)</f>
        <v>0</v>
      </c>
      <c r="M21" s="16">
        <f>求节点(中R武将!$C$6:$C$105,中R武将!M$6:M$105,天数对应中R武将!$CB21)</f>
        <v>2.9497352024274046</v>
      </c>
      <c r="N21" s="16">
        <f>求节点(中R武将!$C$6:$C$105,中R武将!N$6:N$105,天数对应中R武将!$CB21)</f>
        <v>0</v>
      </c>
      <c r="O21" s="16">
        <f>求节点(中R武将!$C$6:$C$105,中R武将!O$6:O$105,天数对应中R武将!$CB21)</f>
        <v>0</v>
      </c>
      <c r="P21" s="16">
        <f>求节点(中R武将!$C$6:$C$105,中R武将!P$6:P$105,天数对应中R武将!$CB21)</f>
        <v>6</v>
      </c>
      <c r="Q21" s="16">
        <f>求节点(中R武将!$C$6:$C$105,中R武将!Q$6:Q$105,天数对应中R武将!$CB21)</f>
        <v>10</v>
      </c>
      <c r="R21" s="16">
        <f>求节点(中R武将!$C$6:$C$105,中R武将!R$6:R$105,天数对应中R武将!$CB21)</f>
        <v>40.030026236625176</v>
      </c>
      <c r="S21" s="16">
        <f>求节点(中R武将!$C$6:$C$105,中R武将!S$6:S$105,天数对应中R武将!$CB21)</f>
        <v>50</v>
      </c>
      <c r="T21" s="16">
        <f>求节点(中R武将!$C$6:$C$105,中R武将!T$6:T$105,天数对应中R武将!$CB21)</f>
        <v>0</v>
      </c>
      <c r="U21" s="16">
        <f>求节点(中R武将!$C$6:$C$105,中R武将!U$6:U$105,天数对应中R武将!$CB21)</f>
        <v>0</v>
      </c>
      <c r="V21" s="16">
        <f>求节点(中R武将!$C$6:$C$105,中R武将!V$6:V$105,天数对应中R武将!$CB21)</f>
        <v>1.8630287213521437</v>
      </c>
      <c r="W21" s="16">
        <f>求节点(中R武将!$C$6:$C$105,中R武将!W$6:W$105,天数对应中R武将!$CB21)</f>
        <v>1.8630287213521439</v>
      </c>
      <c r="X21" s="16">
        <f>求节点(中R武将!$C$6:$C$105,中R武将!X$6:X$105,天数对应中R武将!$CB21)</f>
        <v>0</v>
      </c>
      <c r="Y21" s="16">
        <f>求节点(中R武将!$C$6:$C$105,中R武将!Y$6:Y$105,天数对应中R武将!$CB21)</f>
        <v>0</v>
      </c>
      <c r="Z21" s="16">
        <f>求节点(中R武将!$C$6:$C$105,中R武将!Z$6:Z$105,天数对应中R武将!$CB21)</f>
        <v>0</v>
      </c>
      <c r="AA21" s="16">
        <f>求节点(中R武将!$C$6:$C$105,中R武将!AA$6:AA$105,天数对应中R武将!$CB21)</f>
        <v>93.151436067607193</v>
      </c>
      <c r="AB21" s="16">
        <f>求节点(中R武将!$C$6:$C$105,中R武将!AB$6:AB$105,天数对应中R武将!$CB21)</f>
        <v>93.151436067607193</v>
      </c>
      <c r="AC21" s="16">
        <f>求节点(中R武将!$C$6:$C$105,中R武将!AC$6:AC$105,天数对应中R武将!$CB21)</f>
        <v>0</v>
      </c>
      <c r="AD21" s="16">
        <f>求节点(中R武将!$C$6:$C$105,中R武将!AD$6:AD$105,天数对应中R武将!$CB21)</f>
        <v>0</v>
      </c>
      <c r="AE21" s="16">
        <f>求节点(中R武将!$C$6:$C$105,中R武将!AE$6:AE$105,天数对应中R武将!$CB21)</f>
        <v>0</v>
      </c>
      <c r="AF21" s="16">
        <f>求节点(中R武将!$C$6:$C$105,中R武将!AF$6:AF$105,天数对应中R武将!$CB21)</f>
        <v>0.82390698779338256</v>
      </c>
      <c r="AG21" s="16">
        <f>求节点(中R武将!$C$6:$C$105,中R武将!AG$6:AG$105,天数对应中R武将!$CB21)</f>
        <v>2</v>
      </c>
      <c r="AH21" s="16">
        <f>求节点(中R武将!$C$6:$C$105,中R武将!AH$6:AH$105,天数对应中R武将!$CB21)</f>
        <v>0</v>
      </c>
      <c r="AI21" s="16">
        <f>求节点(中R武将!$C$6:$C$105,中R武将!AI$6:AI$105,天数对应中R武将!$CB21)</f>
        <v>0</v>
      </c>
      <c r="AJ21" s="16">
        <f>求节点(中R武将!$C$6:$C$105,中R武将!AJ$6:AJ$105,天数对应中R武将!$CB21)</f>
        <v>0</v>
      </c>
      <c r="AK21" s="16">
        <f>求节点(中R武将!$C$6:$C$105,中R武将!AK$6:AK$105,天数对应中R武将!$CB21)</f>
        <v>0</v>
      </c>
      <c r="AL21" s="16">
        <f>求节点(中R武将!$C$6:$C$105,中R武将!AL$6:AL$105,天数对应中R武将!$CB21)</f>
        <v>30</v>
      </c>
      <c r="AM21" s="16">
        <f>求节点(中R武将!$C$6:$C$105,中R武将!AM$6:AM$105,天数对应中R武将!$CB21)</f>
        <v>0</v>
      </c>
      <c r="AN21" s="16">
        <f>求节点(中R武将!$C$6:$C$105,中R武将!AN$6:AN$105,天数对应中R武将!$CB21)</f>
        <v>0</v>
      </c>
      <c r="AO21" s="16">
        <f>求节点(中R武将!$C$6:$C$105,中R武将!AO$6:AO$105,天数对应中R武将!$CB21)</f>
        <v>2.2906505251938172</v>
      </c>
      <c r="AP21" s="16">
        <f>求节点(中R武将!$C$6:$C$105,中R武将!AP$6:AP$105,天数对应中R武将!$CB21)</f>
        <v>9.0837397899224719</v>
      </c>
      <c r="AQ21" s="16">
        <f>求节点(中R武将!$C$6:$C$105,中R武将!AQ$6:AQ$105,天数对应中R武将!$CB21)</f>
        <v>6</v>
      </c>
      <c r="AR21" s="16">
        <f>求节点(中R武将!$C$6:$C$105,中R武将!AR$6:AR$105,天数对应中R武将!$CB21)</f>
        <v>0</v>
      </c>
      <c r="AS21" s="16">
        <f>求节点(中R武将!$C$6:$C$105,中R武将!AS$6:AS$105,天数对应中R武将!$CB21)</f>
        <v>0</v>
      </c>
      <c r="AT21" s="16">
        <f>求节点(中R武将!$C$6:$C$105,中R武将!AT$6:AT$105,天数对应中R武将!$CB21)</f>
        <v>3</v>
      </c>
      <c r="AU21" s="16">
        <f>求节点(中R武将!$C$6:$C$105,中R武将!AU$6:AU$105,天数对应中R武将!$CB21)</f>
        <v>6</v>
      </c>
      <c r="AV21" s="16">
        <f>求节点(中R武将!$C$6:$C$105,中R武将!AV$6:AV$105,天数对应中R武将!$CB21)</f>
        <v>2.9497352024274046</v>
      </c>
      <c r="AW21" s="16">
        <f>求节点(中R武将!$C$6:$C$105,中R武将!AW$6:AW$105,天数对应中R武将!$CB21)</f>
        <v>0</v>
      </c>
      <c r="AX21" s="16">
        <f>求节点(中R武将!$C$6:$C$105,中R武将!AX$6:AX$105,天数对应中R武将!$CB21)</f>
        <v>0</v>
      </c>
      <c r="AY21" s="16">
        <f>求节点(中R武将!$C$6:$C$105,中R武将!AY$6:AY$105,天数对应中R武将!$CB21)</f>
        <v>15</v>
      </c>
      <c r="AZ21" s="16">
        <f>求节点(中R武将!$C$6:$C$105,中R武将!AZ$6:AZ$105,天数对应中R武将!$CB21)</f>
        <v>40</v>
      </c>
      <c r="BA21" s="16">
        <f>求节点(中R武将!$C$6:$C$105,中R武将!BA$6:BA$105,天数对应中R武将!$CB21)</f>
        <v>40.030026236625176</v>
      </c>
      <c r="BB21" s="16">
        <f>求节点(中R武将!$C$6:$C$105,中R武将!BB$6:BB$105,天数对应中R武将!$CB21)</f>
        <v>50</v>
      </c>
      <c r="BC21" s="16">
        <f>求节点(中R武将!$C$6:$C$105,中R武将!BC$6:BC$105,天数对应中R武将!$CB21)</f>
        <v>0</v>
      </c>
      <c r="BD21" s="16">
        <f>求节点(中R武将!$C$6:$C$105,中R武将!BD$6:BD$105,天数对应中R武将!$CB21)</f>
        <v>1.8630287213521439</v>
      </c>
      <c r="BE21" s="16">
        <f>求节点(中R武将!$C$6:$C$105,中R武将!BE$6:BE$105,天数对应中R武将!$CB21)</f>
        <v>1.8630287213521439</v>
      </c>
      <c r="BF21" s="16">
        <f>求节点(中R武将!$C$6:$C$105,中R武将!BF$6:BF$105,天数对应中R武将!$CB21)</f>
        <v>1.8630287213521439</v>
      </c>
      <c r="BG21" s="16">
        <f>求节点(中R武将!$C$6:$C$105,中R武将!BG$6:BG$105,天数对应中R武将!$CB21)</f>
        <v>1.8630287213521439</v>
      </c>
      <c r="BH21" s="16">
        <f>求节点(中R武将!$C$6:$C$105,中R武将!BH$6:BH$105,天数对应中R武将!$CB21)</f>
        <v>10</v>
      </c>
      <c r="BI21" s="16">
        <f>求节点(中R武将!$C$6:$C$105,中R武将!BI$6:BI$105,天数对应中R武将!$CB21)</f>
        <v>10</v>
      </c>
      <c r="BJ21" s="16">
        <f>求节点(中R武将!$C$6:$C$105,中R武将!BJ$6:BJ$105,天数对应中R武将!$CB21)</f>
        <v>46.575718033803597</v>
      </c>
      <c r="BK21" s="16">
        <f>求节点(中R武将!$C$6:$C$105,中R武将!BK$6:BK$105,天数对应中R武将!$CB21)</f>
        <v>46.575718033803597</v>
      </c>
      <c r="BL21" s="16">
        <f>求节点(中R武将!$C$6:$C$105,中R武将!BL$6:BL$105,天数对应中R武将!$CB21)</f>
        <v>46.575718033803597</v>
      </c>
      <c r="BM21" s="16">
        <f>求节点(中R武将!$C$6:$C$105,中R武将!BM$6:BM$105,天数对应中R武将!$CB21)</f>
        <v>0</v>
      </c>
      <c r="BN21" s="16">
        <f>求节点(中R武将!$C$6:$C$105,中R武将!BN$6:BN$105,天数对应中R武将!$CB21)</f>
        <v>0</v>
      </c>
      <c r="BO21" s="16">
        <f>求节点(中R武将!$C$6:$C$105,中R武将!BO$6:BO$105,天数对应中R武将!$CB21)</f>
        <v>2</v>
      </c>
      <c r="BP21" s="16">
        <f>求节点(中R武将!$C$6:$C$105,中R武将!BP$6:BP$105,天数对应中R武将!$CB21)</f>
        <v>2</v>
      </c>
      <c r="BQ21" s="16">
        <f>求节点(中R武将!$C$6:$C$105,中R武将!BQ$6:BQ$105,天数对应中R武将!$CB21)</f>
        <v>2</v>
      </c>
      <c r="BR21" s="16">
        <f>求节点(中R武将!$C$6:$C$105,中R武将!BR$6:BR$105,天数对应中R武将!$CB21)</f>
        <v>0</v>
      </c>
      <c r="BS21" s="16">
        <f>求节点(中R武将!$C$6:$C$105,中R武将!BS$6:BS$105,天数对应中R武将!$CB21)</f>
        <v>0</v>
      </c>
      <c r="BT21" s="16">
        <f>求节点(中R武将!$C$6:$C$105,中R武将!BT$6:BT$105,天数对应中R武将!$CB21)</f>
        <v>4</v>
      </c>
      <c r="BU21" s="16">
        <f>求节点(中R武将!$C$6:$C$105,中R武将!BU$6:BU$105,天数对应中R武将!$CB21)</f>
        <v>30</v>
      </c>
      <c r="BV21" s="16">
        <f>求节点(中R武将!$C$6:$C$105,中R武将!BV$6:BV$105,天数对应中R武将!$CB21)</f>
        <v>80</v>
      </c>
      <c r="BY21" s="16">
        <v>16</v>
      </c>
      <c r="BZ21" s="16">
        <v>40.870795385807064</v>
      </c>
      <c r="CA21" s="16">
        <v>43.327184003333819</v>
      </c>
      <c r="CB21" s="16">
        <v>46.575718033803597</v>
      </c>
      <c r="CC21" s="16">
        <v>51.605322735031436</v>
      </c>
      <c r="CD21" s="16">
        <v>61.311615994233762</v>
      </c>
    </row>
    <row r="22" spans="3:82" x14ac:dyDescent="0.15">
      <c r="C22" s="16">
        <v>17</v>
      </c>
      <c r="E22" s="16">
        <f>求节点(中R武将!$C$6:$C$105,中R武将!E$6:E$105,天数对应中R武将!$CB22)</f>
        <v>0</v>
      </c>
      <c r="F22" s="16">
        <f>求节点(中R武将!$C$6:$C$105,中R武将!F$6:F$105,天数对应中R武将!$CB22)</f>
        <v>0</v>
      </c>
      <c r="G22" s="16">
        <f>求节点(中R武将!$C$6:$C$105,中R武将!G$6:G$105,天数对应中R武将!$CB22)</f>
        <v>0</v>
      </c>
      <c r="H22" s="16">
        <f>求节点(中R武将!$C$6:$C$105,中R武将!H$6:H$105,天数对应中R武将!$CB22)</f>
        <v>6</v>
      </c>
      <c r="I22" s="16">
        <f>求节点(中R武将!$C$6:$C$105,中R武将!I$6:I$105,天数对应中R武将!$CB22)</f>
        <v>0</v>
      </c>
      <c r="J22" s="16">
        <f>求节点(中R武将!$C$6:$C$105,中R武将!J$6:J$105,天数对应中R武将!$CB22)</f>
        <v>0</v>
      </c>
      <c r="K22" s="16">
        <f>求节点(中R武将!$C$6:$C$105,中R武将!K$6:K$105,天数对应中R武将!$CB22)</f>
        <v>0</v>
      </c>
      <c r="L22" s="16">
        <f>求节点(中R武将!$C$6:$C$105,中R武将!L$6:L$105,天数对应中R武将!$CB22)</f>
        <v>0</v>
      </c>
      <c r="M22" s="16">
        <f>求节点(中R武将!$C$6:$C$105,中R武将!M$6:M$105,天数对应中R武将!$CB22)</f>
        <v>3.061786977545637</v>
      </c>
      <c r="N22" s="16">
        <f>求节点(中R武将!$C$6:$C$105,中R武将!N$6:N$105,天数对应中R武将!$CB22)</f>
        <v>0</v>
      </c>
      <c r="O22" s="16">
        <f>求节点(中R武将!$C$6:$C$105,中R武将!O$6:O$105,天数对应中R武将!$CB22)</f>
        <v>0</v>
      </c>
      <c r="P22" s="16">
        <f>求节点(中R武将!$C$6:$C$105,中R武将!P$6:P$105,天数对应中R武将!$CB22)</f>
        <v>6</v>
      </c>
      <c r="Q22" s="16">
        <f>求节点(中R武将!$C$6:$C$105,中R武将!Q$6:Q$105,天数对应中R武将!$CB22)</f>
        <v>10</v>
      </c>
      <c r="R22" s="16">
        <f>求节点(中R武将!$C$6:$C$105,中R武将!R$6:R$105,天数对应中R武将!$CB22)</f>
        <v>43</v>
      </c>
      <c r="S22" s="16">
        <f>求节点(中R武将!$C$6:$C$105,中R武将!S$6:S$105,天数对应中R武将!$CB22)</f>
        <v>50</v>
      </c>
      <c r="T22" s="16">
        <f>求节点(中R武将!$C$6:$C$105,中R武将!T$6:T$105,天数对应中R武将!$CB22)</f>
        <v>0</v>
      </c>
      <c r="U22" s="16">
        <f>求节点(中R武将!$C$6:$C$105,中R武将!U$6:U$105,天数对应中R武将!$CB22)</f>
        <v>0</v>
      </c>
      <c r="V22" s="16">
        <f>求节点(中R武将!$C$6:$C$105,中R武将!V$6:V$105,天数对应中R武将!$CB22)</f>
        <v>1.89658671819529</v>
      </c>
      <c r="W22" s="16">
        <f>求节点(中R武将!$C$6:$C$105,中R武将!W$6:W$105,天数对应中R武将!$CB22)</f>
        <v>1.8965867181952902</v>
      </c>
      <c r="X22" s="16">
        <f>求节点(中R武将!$C$6:$C$105,中R武将!X$6:X$105,天数对应中R武将!$CB22)</f>
        <v>0</v>
      </c>
      <c r="Y22" s="16">
        <f>求节点(中R武将!$C$6:$C$105,中R武将!Y$6:Y$105,天数对应中R武将!$CB22)</f>
        <v>0</v>
      </c>
      <c r="Z22" s="16">
        <f>求节点(中R武将!$C$6:$C$105,中R武将!Z$6:Z$105,天数对应中R武将!$CB22)</f>
        <v>0</v>
      </c>
      <c r="AA22" s="16">
        <f>求节点(中R武将!$C$6:$C$105,中R武将!AA$6:AA$105,天数对应中R武将!$CB22)</f>
        <v>94.829335909764509</v>
      </c>
      <c r="AB22" s="16">
        <f>求节点(中R武将!$C$6:$C$105,中R武将!AB$6:AB$105,天数对应中R武将!$CB22)</f>
        <v>94.829335909764509</v>
      </c>
      <c r="AC22" s="16">
        <f>求节点(中R武将!$C$6:$C$105,中R武将!AC$6:AC$105,天数对应中R武将!$CB22)</f>
        <v>0</v>
      </c>
      <c r="AD22" s="16">
        <f>求节点(中R武将!$C$6:$C$105,中R武将!AD$6:AD$105,天数对应中R武将!$CB22)</f>
        <v>0</v>
      </c>
      <c r="AE22" s="16">
        <f>求节点(中R武将!$C$6:$C$105,中R武将!AE$6:AE$105,天数对应中R武将!$CB22)</f>
        <v>0</v>
      </c>
      <c r="AF22" s="16">
        <f>求节点(中R武将!$C$6:$C$105,中R武将!AF$6:AF$105,天数对应中R武将!$CB22)</f>
        <v>0.83874769732111853</v>
      </c>
      <c r="AG22" s="16">
        <f>求节点(中R武将!$C$6:$C$105,中R武将!AG$6:AG$105,天数对应中R武将!$CB22)</f>
        <v>2</v>
      </c>
      <c r="AH22" s="16">
        <f>求节点(中R武将!$C$6:$C$105,中R武将!AH$6:AH$105,天数对应中R武将!$CB22)</f>
        <v>0</v>
      </c>
      <c r="AI22" s="16">
        <f>求节点(中R武将!$C$6:$C$105,中R武将!AI$6:AI$105,天数对应中R武将!$CB22)</f>
        <v>0</v>
      </c>
      <c r="AJ22" s="16">
        <f>求节点(中R武将!$C$6:$C$105,中R武将!AJ$6:AJ$105,天数对应中R武将!$CB22)</f>
        <v>0</v>
      </c>
      <c r="AK22" s="16">
        <f>求节点(中R武将!$C$6:$C$105,中R武将!AK$6:AK$105,天数对应中R武将!$CB22)</f>
        <v>0</v>
      </c>
      <c r="AL22" s="16">
        <f>求节点(中R武将!$C$6:$C$105,中R武将!AL$6:AL$105,天数对应中R武将!$CB22)</f>
        <v>30</v>
      </c>
      <c r="AM22" s="16">
        <f>求节点(中R武将!$C$6:$C$105,中R武将!AM$6:AM$105,天数对应中R武将!$CB22)</f>
        <v>0</v>
      </c>
      <c r="AN22" s="16">
        <f>求节点(中R武将!$C$6:$C$105,中R武将!AN$6:AN$105,天数对应中R武将!$CB22)</f>
        <v>0</v>
      </c>
      <c r="AO22" s="16">
        <f>求节点(中R武将!$C$6:$C$105,中R武将!AO$6:AO$105,天数对应中R武将!$CB22)</f>
        <v>1.5552366602699099</v>
      </c>
      <c r="AP22" s="16">
        <f>求节点(中R武将!$C$6:$C$105,中R武将!AP$6:AP$105,天数对应中R武将!$CB22)</f>
        <v>9.3779053358920361</v>
      </c>
      <c r="AQ22" s="16">
        <f>求节点(中R武将!$C$6:$C$105,中R武将!AQ$6:AQ$105,天数对应中R武将!$CB22)</f>
        <v>6</v>
      </c>
      <c r="AR22" s="16">
        <f>求节点(中R武将!$C$6:$C$105,中R武将!AR$6:AR$105,天数对应中R武将!$CB22)</f>
        <v>0</v>
      </c>
      <c r="AS22" s="16">
        <f>求节点(中R武将!$C$6:$C$105,中R武将!AS$6:AS$105,天数对应中R武将!$CB22)</f>
        <v>0</v>
      </c>
      <c r="AT22" s="16">
        <f>求节点(中R武将!$C$6:$C$105,中R武将!AT$6:AT$105,天数对应中R武将!$CB22)</f>
        <v>3</v>
      </c>
      <c r="AU22" s="16">
        <f>求节点(中R武将!$C$6:$C$105,中R武将!AU$6:AU$105,天数对应中R武将!$CB22)</f>
        <v>6</v>
      </c>
      <c r="AV22" s="16">
        <f>求节点(中R武将!$C$6:$C$105,中R武将!AV$6:AV$105,天数对应中R武将!$CB22)</f>
        <v>3.061786977545637</v>
      </c>
      <c r="AW22" s="16">
        <f>求节点(中R武将!$C$6:$C$105,中R武将!AW$6:AW$105,天数对应中R武将!$CB22)</f>
        <v>0</v>
      </c>
      <c r="AX22" s="16">
        <f>求节点(中R武将!$C$6:$C$105,中R武将!AX$6:AX$105,天数对应中R武将!$CB22)</f>
        <v>0</v>
      </c>
      <c r="AY22" s="16">
        <f>求节点(中R武将!$C$6:$C$105,中R武将!AY$6:AY$105,天数对应中R武将!$CB22)</f>
        <v>15</v>
      </c>
      <c r="AZ22" s="16">
        <f>求节点(中R武将!$C$6:$C$105,中R武将!AZ$6:AZ$105,天数对应中R武将!$CB22)</f>
        <v>40</v>
      </c>
      <c r="BA22" s="16">
        <f>求节点(中R武将!$C$6:$C$105,中R武将!BA$6:BA$105,天数对应中R武将!$CB22)</f>
        <v>43</v>
      </c>
      <c r="BB22" s="16">
        <f>求节点(中R武将!$C$6:$C$105,中R武将!BB$6:BB$105,天数对应中R武将!$CB22)</f>
        <v>50</v>
      </c>
      <c r="BC22" s="16">
        <f>求节点(中R武将!$C$6:$C$105,中R武将!BC$6:BC$105,天数对应中R武将!$CB22)</f>
        <v>0</v>
      </c>
      <c r="BD22" s="16">
        <f>求节点(中R武将!$C$6:$C$105,中R武将!BD$6:BD$105,天数对应中R武将!$CB22)</f>
        <v>1.8965867181952902</v>
      </c>
      <c r="BE22" s="16">
        <f>求节点(中R武将!$C$6:$C$105,中R武将!BE$6:BE$105,天数对应中R武将!$CB22)</f>
        <v>1.8965867181952902</v>
      </c>
      <c r="BF22" s="16">
        <f>求节点(中R武将!$C$6:$C$105,中R武将!BF$6:BF$105,天数对应中R武将!$CB22)</f>
        <v>1.8965867181952902</v>
      </c>
      <c r="BG22" s="16">
        <f>求节点(中R武将!$C$6:$C$105,中R武将!BG$6:BG$105,天数对应中R武将!$CB22)</f>
        <v>1.8965867181952902</v>
      </c>
      <c r="BH22" s="16">
        <f>求节点(中R武将!$C$6:$C$105,中R武将!BH$6:BH$105,天数对应中R武将!$CB22)</f>
        <v>10</v>
      </c>
      <c r="BI22" s="16">
        <f>求节点(中R武将!$C$6:$C$105,中R武将!BI$6:BI$105,天数对应中R武将!$CB22)</f>
        <v>10</v>
      </c>
      <c r="BJ22" s="16">
        <f>求节点(中R武将!$C$6:$C$105,中R武将!BJ$6:BJ$105,天数对应中R武将!$CB22)</f>
        <v>47.414667954882255</v>
      </c>
      <c r="BK22" s="16">
        <f>求节点(中R武将!$C$6:$C$105,中R武将!BK$6:BK$105,天数对应中R武将!$CB22)</f>
        <v>47.414667954882255</v>
      </c>
      <c r="BL22" s="16">
        <f>求节点(中R武将!$C$6:$C$105,中R武将!BL$6:BL$105,天数对应中R武将!$CB22)</f>
        <v>47.414667954882255</v>
      </c>
      <c r="BM22" s="16">
        <f>求节点(中R武将!$C$6:$C$105,中R武将!BM$6:BM$105,天数对应中R武将!$CB22)</f>
        <v>0</v>
      </c>
      <c r="BN22" s="16">
        <f>求节点(中R武将!$C$6:$C$105,中R武将!BN$6:BN$105,天数对应中R武将!$CB22)</f>
        <v>0</v>
      </c>
      <c r="BO22" s="16">
        <f>求节点(中R武将!$C$6:$C$105,中R武将!BO$6:BO$105,天数对应中R武将!$CB22)</f>
        <v>2</v>
      </c>
      <c r="BP22" s="16">
        <f>求节点(中R武将!$C$6:$C$105,中R武将!BP$6:BP$105,天数对应中R武将!$CB22)</f>
        <v>2</v>
      </c>
      <c r="BQ22" s="16">
        <f>求节点(中R武将!$C$6:$C$105,中R武将!BQ$6:BQ$105,天数对应中R武将!$CB22)</f>
        <v>2</v>
      </c>
      <c r="BR22" s="16">
        <f>求节点(中R武将!$C$6:$C$105,中R武将!BR$6:BR$105,天数对应中R武将!$CB22)</f>
        <v>0</v>
      </c>
      <c r="BS22" s="16">
        <f>求节点(中R武将!$C$6:$C$105,中R武将!BS$6:BS$105,天数对应中R武将!$CB22)</f>
        <v>0</v>
      </c>
      <c r="BT22" s="16">
        <f>求节点(中R武将!$C$6:$C$105,中R武将!BT$6:BT$105,天数对应中R武将!$CB22)</f>
        <v>4</v>
      </c>
      <c r="BU22" s="16">
        <f>求节点(中R武将!$C$6:$C$105,中R武将!BU$6:BU$105,天数对应中R武将!$CB22)</f>
        <v>30</v>
      </c>
      <c r="BV22" s="16">
        <f>求节点(中R武将!$C$6:$C$105,中R武将!BV$6:BV$105,天数对应中R武将!$CB22)</f>
        <v>80</v>
      </c>
      <c r="BY22" s="16">
        <v>17</v>
      </c>
      <c r="BZ22" s="16">
        <v>41.691928656135218</v>
      </c>
      <c r="CA22" s="16">
        <v>44.169311404464054</v>
      </c>
      <c r="CB22" s="16">
        <v>47.414667954882255</v>
      </c>
      <c r="CC22" s="16">
        <v>52.561181523599124</v>
      </c>
      <c r="CD22" s="16">
        <v>62.291521352606765</v>
      </c>
    </row>
    <row r="23" spans="3:82" x14ac:dyDescent="0.15">
      <c r="C23" s="16">
        <v>18</v>
      </c>
      <c r="E23" s="16">
        <f>求节点(中R武将!$C$6:$C$105,中R武将!E$6:E$105,天数对应中R武将!$CB23)</f>
        <v>0</v>
      </c>
      <c r="F23" s="16">
        <f>求节点(中R武将!$C$6:$C$105,中R武将!F$6:F$105,天数对应中R武将!$CB23)</f>
        <v>0</v>
      </c>
      <c r="G23" s="16">
        <f>求节点(中R武将!$C$6:$C$105,中R武将!G$6:G$105,天数对应中R武将!$CB23)</f>
        <v>0</v>
      </c>
      <c r="H23" s="16">
        <f>求节点(中R武将!$C$6:$C$105,中R武将!H$6:H$105,天数对应中R武将!$CB23)</f>
        <v>6</v>
      </c>
      <c r="I23" s="16">
        <f>求节点(中R武将!$C$6:$C$105,中R武将!I$6:I$105,天数对应中R武将!$CB23)</f>
        <v>0</v>
      </c>
      <c r="J23" s="16">
        <f>求节点(中R武将!$C$6:$C$105,中R武将!J$6:J$105,天数对应中R武将!$CB23)</f>
        <v>0</v>
      </c>
      <c r="K23" s="16">
        <f>求节点(中R武将!$C$6:$C$105,中R武将!K$6:K$105,天数对应中R武将!$CB23)</f>
        <v>0</v>
      </c>
      <c r="L23" s="16">
        <f>求节点(中R武将!$C$6:$C$105,中R武将!L$6:L$105,天数对应中R武将!$CB23)</f>
        <v>0</v>
      </c>
      <c r="M23" s="16">
        <f>求节点(中R武将!$C$6:$C$105,中R武将!M$6:M$105,天数对应中R武将!$CB23)</f>
        <v>3.1846814593265229</v>
      </c>
      <c r="N23" s="16">
        <f>求节点(中R武将!$C$6:$C$105,中R武将!N$6:N$105,天数对应中R武将!$CB23)</f>
        <v>0</v>
      </c>
      <c r="O23" s="16">
        <f>求节点(中R武将!$C$6:$C$105,中R武将!O$6:O$105,天数对应中R武将!$CB23)</f>
        <v>0</v>
      </c>
      <c r="P23" s="16">
        <f>求节点(中R武将!$C$6:$C$105,中R武将!P$6:P$105,天数对应中R武将!$CB23)</f>
        <v>6</v>
      </c>
      <c r="Q23" s="16">
        <f>求节点(中R武将!$C$6:$C$105,中R武将!Q$6:Q$105,天数对应中R武将!$CB23)</f>
        <v>10</v>
      </c>
      <c r="R23" s="16">
        <f>求节点(中R武将!$C$6:$C$105,中R武将!R$6:R$105,天数对应中R武将!$CB23)</f>
        <v>43</v>
      </c>
      <c r="S23" s="16">
        <f>求节点(中R武将!$C$6:$C$105,中R武将!S$6:S$105,天数对应中R武将!$CB23)</f>
        <v>50</v>
      </c>
      <c r="T23" s="16">
        <f>求节点(中R武将!$C$6:$C$105,中R武将!T$6:T$105,天数对应中R武将!$CB23)</f>
        <v>0</v>
      </c>
      <c r="U23" s="16">
        <f>求节点(中R武将!$C$6:$C$105,中R武将!U$6:U$105,天数对应中R武将!$CB23)</f>
        <v>0</v>
      </c>
      <c r="V23" s="16">
        <f>求节点(中R武将!$C$6:$C$105,中R武将!V$6:V$105,天数对应中R武将!$CB23)</f>
        <v>1.9333919595874189</v>
      </c>
      <c r="W23" s="16">
        <f>求节点(中R武将!$C$6:$C$105,中R武将!W$6:W$105,天数对应中R武将!$CB23)</f>
        <v>1.9333919595874192</v>
      </c>
      <c r="X23" s="16">
        <f>求节点(中R武将!$C$6:$C$105,中R武将!X$6:X$105,天数对应中R武将!$CB23)</f>
        <v>0</v>
      </c>
      <c r="Y23" s="16">
        <f>求节点(中R武将!$C$6:$C$105,中R武将!Y$6:Y$105,天数对应中R武将!$CB23)</f>
        <v>0</v>
      </c>
      <c r="Z23" s="16">
        <f>求节点(中R武将!$C$6:$C$105,中R武将!Z$6:Z$105,天数对应中R武将!$CB23)</f>
        <v>0</v>
      </c>
      <c r="AA23" s="16">
        <f>求节点(中R武将!$C$6:$C$105,中R武将!AA$6:AA$105,天数对应中R武将!$CB23)</f>
        <v>96.669597979370948</v>
      </c>
      <c r="AB23" s="16">
        <f>求节点(中R武将!$C$6:$C$105,中R武将!AB$6:AB$105,天数对应中R武将!$CB23)</f>
        <v>96.669597979370948</v>
      </c>
      <c r="AC23" s="16">
        <f>求节点(中R武将!$C$6:$C$105,中R武将!AC$6:AC$105,天数对应中R武将!$CB23)</f>
        <v>0</v>
      </c>
      <c r="AD23" s="16">
        <f>求节点(中R武将!$C$6:$C$105,中R武将!AD$6:AD$105,天数对应中R武将!$CB23)</f>
        <v>0</v>
      </c>
      <c r="AE23" s="16">
        <f>求节点(中R武将!$C$6:$C$105,中R武将!AE$6:AE$105,天数对应中R武将!$CB23)</f>
        <v>0</v>
      </c>
      <c r="AF23" s="16">
        <f>求节点(中R武将!$C$6:$C$105,中R武将!AF$6:AF$105,天数对应中R武将!$CB23)</f>
        <v>0.85502447031063455</v>
      </c>
      <c r="AG23" s="16">
        <f>求节点(中R武将!$C$6:$C$105,中R武将!AG$6:AG$105,天数对应中R武将!$CB23)</f>
        <v>2</v>
      </c>
      <c r="AH23" s="16">
        <f>求节点(中R武将!$C$6:$C$105,中R武将!AH$6:AH$105,天数对应中R武将!$CB23)</f>
        <v>0</v>
      </c>
      <c r="AI23" s="16">
        <f>求节点(中R武将!$C$6:$C$105,中R武将!AI$6:AI$105,天数对应中R武将!$CB23)</f>
        <v>0</v>
      </c>
      <c r="AJ23" s="16">
        <f>求节点(中R武将!$C$6:$C$105,中R武将!AJ$6:AJ$105,天数对应中R武将!$CB23)</f>
        <v>0</v>
      </c>
      <c r="AK23" s="16">
        <f>求节点(中R武将!$C$6:$C$105,中R武将!AK$6:AK$105,天数对应中R武将!$CB23)</f>
        <v>0</v>
      </c>
      <c r="AL23" s="16">
        <f>求节点(中R武将!$C$6:$C$105,中R武将!AL$6:AL$105,天数对应中R武将!$CB23)</f>
        <v>30</v>
      </c>
      <c r="AM23" s="16">
        <f>求节点(中R武将!$C$6:$C$105,中R武将!AM$6:AM$105,天数对应中R武将!$CB23)</f>
        <v>0</v>
      </c>
      <c r="AN23" s="16">
        <f>求节点(中R武将!$C$6:$C$105,中R武将!AN$6:AN$105,天数对应中R武将!$CB23)</f>
        <v>0</v>
      </c>
      <c r="AO23" s="16">
        <f>求节点(中R武将!$C$6:$C$105,中R武将!AO$6:AO$105,天数对应中R武将!$CB23)</f>
        <v>0.74866036347373188</v>
      </c>
      <c r="AP23" s="16">
        <f>求节点(中R武将!$C$6:$C$105,中R武将!AP$6:AP$105,天数对应中R武将!$CB23)</f>
        <v>9.7005358546105072</v>
      </c>
      <c r="AQ23" s="16">
        <f>求节点(中R武将!$C$6:$C$105,中R武将!AQ$6:AQ$105,天数对应中R武将!$CB23)</f>
        <v>6</v>
      </c>
      <c r="AR23" s="16">
        <f>求节点(中R武将!$C$6:$C$105,中R武将!AR$6:AR$105,天数对应中R武将!$CB23)</f>
        <v>0</v>
      </c>
      <c r="AS23" s="16">
        <f>求节点(中R武将!$C$6:$C$105,中R武将!AS$6:AS$105,天数对应中R武将!$CB23)</f>
        <v>0</v>
      </c>
      <c r="AT23" s="16">
        <f>求节点(中R武将!$C$6:$C$105,中R武将!AT$6:AT$105,天数对应中R武将!$CB23)</f>
        <v>3</v>
      </c>
      <c r="AU23" s="16">
        <f>求节点(中R武将!$C$6:$C$105,中R武将!AU$6:AU$105,天数对应中R武将!$CB23)</f>
        <v>6</v>
      </c>
      <c r="AV23" s="16">
        <f>求节点(中R武将!$C$6:$C$105,中R武将!AV$6:AV$105,天数对应中R武将!$CB23)</f>
        <v>3.1846814593265229</v>
      </c>
      <c r="AW23" s="16">
        <f>求节点(中R武将!$C$6:$C$105,中R武将!AW$6:AW$105,天数对应中R武将!$CB23)</f>
        <v>0</v>
      </c>
      <c r="AX23" s="16">
        <f>求节点(中R武将!$C$6:$C$105,中R武将!AX$6:AX$105,天数对应中R武将!$CB23)</f>
        <v>0</v>
      </c>
      <c r="AY23" s="16">
        <f>求节点(中R武将!$C$6:$C$105,中R武将!AY$6:AY$105,天数对应中R武将!$CB23)</f>
        <v>15</v>
      </c>
      <c r="AZ23" s="16">
        <f>求节点(中R武将!$C$6:$C$105,中R武将!AZ$6:AZ$105,天数对应中R武将!$CB23)</f>
        <v>40</v>
      </c>
      <c r="BA23" s="16">
        <f>求节点(中R武将!$C$6:$C$105,中R武将!BA$6:BA$105,天数对应中R武将!$CB23)</f>
        <v>43</v>
      </c>
      <c r="BB23" s="16">
        <f>求节点(中R武将!$C$6:$C$105,中R武将!BB$6:BB$105,天数对应中R武将!$CB23)</f>
        <v>50</v>
      </c>
      <c r="BC23" s="16">
        <f>求节点(中R武将!$C$6:$C$105,中R武将!BC$6:BC$105,天数对应中R武将!$CB23)</f>
        <v>0</v>
      </c>
      <c r="BD23" s="16">
        <f>求节点(中R武将!$C$6:$C$105,中R武将!BD$6:BD$105,天数对应中R武将!$CB23)</f>
        <v>1.9333919595874192</v>
      </c>
      <c r="BE23" s="16">
        <f>求节点(中R武将!$C$6:$C$105,中R武将!BE$6:BE$105,天数对应中R武将!$CB23)</f>
        <v>1.9333919595874192</v>
      </c>
      <c r="BF23" s="16">
        <f>求节点(中R武将!$C$6:$C$105,中R武将!BF$6:BF$105,天数对应中R武将!$CB23)</f>
        <v>1.9333919595874192</v>
      </c>
      <c r="BG23" s="16">
        <f>求节点(中R武将!$C$6:$C$105,中R武将!BG$6:BG$105,天数对应中R武将!$CB23)</f>
        <v>1.9333919595874192</v>
      </c>
      <c r="BH23" s="16">
        <f>求节点(中R武将!$C$6:$C$105,中R武将!BH$6:BH$105,天数对应中R武将!$CB23)</f>
        <v>10</v>
      </c>
      <c r="BI23" s="16">
        <f>求节点(中R武将!$C$6:$C$105,中R武将!BI$6:BI$105,天数对应中R武将!$CB23)</f>
        <v>10</v>
      </c>
      <c r="BJ23" s="16">
        <f>求节点(中R武将!$C$6:$C$105,中R武将!BJ$6:BJ$105,天数对应中R武将!$CB23)</f>
        <v>48.334798989685474</v>
      </c>
      <c r="BK23" s="16">
        <f>求节点(中R武将!$C$6:$C$105,中R武将!BK$6:BK$105,天数对应中R武将!$CB23)</f>
        <v>48.334798989685474</v>
      </c>
      <c r="BL23" s="16">
        <f>求节点(中R武将!$C$6:$C$105,中R武将!BL$6:BL$105,天数对应中R武将!$CB23)</f>
        <v>48.334798989685474</v>
      </c>
      <c r="BM23" s="16">
        <f>求节点(中R武将!$C$6:$C$105,中R武将!BM$6:BM$105,天数对应中R武将!$CB23)</f>
        <v>0</v>
      </c>
      <c r="BN23" s="16">
        <f>求节点(中R武将!$C$6:$C$105,中R武将!BN$6:BN$105,天数对应中R武将!$CB23)</f>
        <v>0</v>
      </c>
      <c r="BO23" s="16">
        <f>求节点(中R武将!$C$6:$C$105,中R武将!BO$6:BO$105,天数对应中R武将!$CB23)</f>
        <v>2</v>
      </c>
      <c r="BP23" s="16">
        <f>求节点(中R武将!$C$6:$C$105,中R武将!BP$6:BP$105,天数对应中R武将!$CB23)</f>
        <v>2</v>
      </c>
      <c r="BQ23" s="16">
        <f>求节点(中R武将!$C$6:$C$105,中R武将!BQ$6:BQ$105,天数对应中R武将!$CB23)</f>
        <v>2</v>
      </c>
      <c r="BR23" s="16">
        <f>求节点(中R武将!$C$6:$C$105,中R武将!BR$6:BR$105,天数对应中R武将!$CB23)</f>
        <v>0</v>
      </c>
      <c r="BS23" s="16">
        <f>求节点(中R武将!$C$6:$C$105,中R武将!BS$6:BS$105,天数对应中R武将!$CB23)</f>
        <v>0</v>
      </c>
      <c r="BT23" s="16">
        <f>求节点(中R武将!$C$6:$C$105,中R武将!BT$6:BT$105,天数对应中R武将!$CB23)</f>
        <v>4</v>
      </c>
      <c r="BU23" s="16">
        <f>求节点(中R武将!$C$6:$C$105,中R武将!BU$6:BU$105,天数对应中R武将!$CB23)</f>
        <v>30</v>
      </c>
      <c r="BV23" s="16">
        <f>求节点(中R武将!$C$6:$C$105,中R武将!BV$6:BV$105,天数对应中R武将!$CB23)</f>
        <v>80</v>
      </c>
      <c r="BY23" s="16">
        <v>18</v>
      </c>
      <c r="BZ23" s="16">
        <v>42.470630686057078</v>
      </c>
      <c r="CA23" s="16">
        <v>44.997794652893667</v>
      </c>
      <c r="CB23" s="16">
        <v>48.334798989685474</v>
      </c>
      <c r="CC23" s="16">
        <v>53.48272946821762</v>
      </c>
      <c r="CD23" s="16">
        <v>63.03553895856767</v>
      </c>
    </row>
    <row r="24" spans="3:82" x14ac:dyDescent="0.15">
      <c r="C24" s="16">
        <v>19</v>
      </c>
      <c r="E24" s="16">
        <f>求节点(中R武将!$C$6:$C$105,中R武将!E$6:E$105,天数对应中R武将!$CB24)</f>
        <v>0</v>
      </c>
      <c r="F24" s="16">
        <f>求节点(中R武将!$C$6:$C$105,中R武将!F$6:F$105,天数对应中R武将!$CB24)</f>
        <v>0</v>
      </c>
      <c r="G24" s="16">
        <f>求节点(中R武将!$C$6:$C$105,中R武将!G$6:G$105,天数对应中R武将!$CB24)</f>
        <v>0</v>
      </c>
      <c r="H24" s="16">
        <f>求节点(中R武将!$C$6:$C$105,中R武将!H$6:H$105,天数对应中R武将!$CB24)</f>
        <v>5.9587334448299947</v>
      </c>
      <c r="I24" s="16">
        <f>求节点(中R武将!$C$6:$C$105,中R武将!I$6:I$105,天数对应中R武将!$CB24)</f>
        <v>4.1266555170005763E-2</v>
      </c>
      <c r="J24" s="16">
        <f>求节点(中R武将!$C$6:$C$105,中R武将!J$6:J$105,天数对应中R武将!$CB24)</f>
        <v>0</v>
      </c>
      <c r="K24" s="16">
        <f>求节点(中R武将!$C$6:$C$105,中R武将!K$6:K$105,天数对应中R武将!$CB24)</f>
        <v>0</v>
      </c>
      <c r="L24" s="16">
        <f>求节点(中R武将!$C$6:$C$105,中R武将!L$6:L$105,天数对应中R武将!$CB24)</f>
        <v>0</v>
      </c>
      <c r="M24" s="16">
        <f>求节点(中R武将!$C$6:$C$105,中R武将!M$6:M$105,天数对应中R武将!$CB24)</f>
        <v>3.2982639205201791</v>
      </c>
      <c r="N24" s="16">
        <f>求节点(中R武将!$C$6:$C$105,中R武将!N$6:N$105,天数对应中R武将!$CB24)</f>
        <v>0</v>
      </c>
      <c r="O24" s="16">
        <f>求节点(中R武将!$C$6:$C$105,中R武将!O$6:O$105,天数对应中R武将!$CB24)</f>
        <v>0</v>
      </c>
      <c r="P24" s="16">
        <f>求节点(中R武将!$C$6:$C$105,中R武将!P$6:P$105,天数对应中R武将!$CB24)</f>
        <v>6</v>
      </c>
      <c r="Q24" s="16">
        <f>求节点(中R武将!$C$6:$C$105,中R武将!Q$6:Q$105,天数对应中R武将!$CB24)</f>
        <v>10</v>
      </c>
      <c r="R24" s="16">
        <f>求节点(中R武将!$C$6:$C$105,中R武将!R$6:R$105,天数对应中R武将!$CB24)</f>
        <v>43</v>
      </c>
      <c r="S24" s="16">
        <f>求节点(中R武将!$C$6:$C$105,中R武将!S$6:S$105,天数对应中R武将!$CB24)</f>
        <v>50</v>
      </c>
      <c r="T24" s="16">
        <f>求节点(中R武将!$C$6:$C$105,中R武将!T$6:T$105,天数对应中R武将!$CB24)</f>
        <v>0</v>
      </c>
      <c r="U24" s="16">
        <f>求节点(中R武将!$C$6:$C$105,中R武将!U$6:U$105,天数对应中R武将!$CB24)</f>
        <v>0</v>
      </c>
      <c r="V24" s="16">
        <f>求节点(中R武将!$C$6:$C$105,中R武将!V$6:V$105,天数对应中R武将!$CB24)</f>
        <v>1.9681884482992349</v>
      </c>
      <c r="W24" s="16">
        <f>求节点(中R武将!$C$6:$C$105,中R武将!W$6:W$105,天数对应中R武将!$CB24)</f>
        <v>1.9681884482992351</v>
      </c>
      <c r="X24" s="16">
        <f>求节点(中R武将!$C$6:$C$105,中R武将!X$6:X$105,天数对应中R武将!$CB24)</f>
        <v>0</v>
      </c>
      <c r="Y24" s="16">
        <f>求节点(中R武将!$C$6:$C$105,中R武将!Y$6:Y$105,天数对应中R武将!$CB24)</f>
        <v>0</v>
      </c>
      <c r="Z24" s="16">
        <f>求节点(中R武将!$C$6:$C$105,中R武将!Z$6:Z$105,天数对应中R武将!$CB24)</f>
        <v>0</v>
      </c>
      <c r="AA24" s="16">
        <f>求节点(中R武将!$C$6:$C$105,中R武将!AA$6:AA$105,天数对应中R武将!$CB24)</f>
        <v>98.409422414961753</v>
      </c>
      <c r="AB24" s="16">
        <f>求节点(中R武将!$C$6:$C$105,中R武将!AB$6:AB$105,天数对应中R武将!$CB24)</f>
        <v>98.409422414961753</v>
      </c>
      <c r="AC24" s="16">
        <f>求节点(中R武将!$C$6:$C$105,中R武将!AC$6:AC$105,天数对应中R武将!$CB24)</f>
        <v>0</v>
      </c>
      <c r="AD24" s="16">
        <f>求节点(中R武将!$C$6:$C$105,中R武将!AD$6:AD$105,天数对应中R武将!$CB24)</f>
        <v>0</v>
      </c>
      <c r="AE24" s="16">
        <f>求节点(中R武将!$C$6:$C$105,中R武将!AE$6:AE$105,天数对应中R武将!$CB24)</f>
        <v>0</v>
      </c>
      <c r="AF24" s="16">
        <f>求节点(中R武将!$C$6:$C$105,中R武将!AF$6:AF$105,天数对应中R武将!$CB24)</f>
        <v>0.8704128912575384</v>
      </c>
      <c r="AG24" s="16">
        <f>求节点(中R武将!$C$6:$C$105,中R武将!AG$6:AG$105,天数对应中R武将!$CB24)</f>
        <v>2</v>
      </c>
      <c r="AH24" s="16">
        <f>求节点(中R武将!$C$6:$C$105,中R武将!AH$6:AH$105,天数对应中R武将!$CB24)</f>
        <v>0</v>
      </c>
      <c r="AI24" s="16">
        <f>求节点(中R武将!$C$6:$C$105,中R武将!AI$6:AI$105,天数对应中R武将!$CB24)</f>
        <v>0</v>
      </c>
      <c r="AJ24" s="16">
        <f>求节点(中R武将!$C$6:$C$105,中R武将!AJ$6:AJ$105,天数对应中R武将!$CB24)</f>
        <v>0</v>
      </c>
      <c r="AK24" s="16">
        <f>求节点(中R武将!$C$6:$C$105,中R武将!AK$6:AK$105,天数对应中R武将!$CB24)</f>
        <v>0</v>
      </c>
      <c r="AL24" s="16">
        <f>求节点(中R武将!$C$6:$C$105,中R武将!AL$6:AL$105,天数对应中R武将!$CB24)</f>
        <v>30</v>
      </c>
      <c r="AM24" s="16">
        <f>求节点(中R武将!$C$6:$C$105,中R武将!AM$6:AM$105,天数对应中R武将!$CB24)</f>
        <v>0</v>
      </c>
      <c r="AN24" s="16">
        <f>求节点(中R武将!$C$6:$C$105,中R武将!AN$6:AN$105,天数对应中R武将!$CB24)</f>
        <v>0</v>
      </c>
      <c r="AO24" s="16">
        <f>求节点(中R武将!$C$6:$C$105,中R武将!AO$6:AO$105,天数对应中R武将!$CB24)</f>
        <v>0.13166228490287207</v>
      </c>
      <c r="AP24" s="16">
        <f>求节点(中R武将!$C$6:$C$105,中R武将!AP$6:AP$105,天数对应中R武将!$CB24)</f>
        <v>10.029868196378862</v>
      </c>
      <c r="AQ24" s="16">
        <f>求节点(中R武将!$C$6:$C$105,中R武将!AQ$6:AQ$105,天数对应中R武将!$CB24)</f>
        <v>6</v>
      </c>
      <c r="AR24" s="16">
        <f>求节点(中R武将!$C$6:$C$105,中R武将!AR$6:AR$105,天数对应中R武将!$CB24)</f>
        <v>0</v>
      </c>
      <c r="AS24" s="16">
        <f>求节点(中R武将!$C$6:$C$105,中R武将!AS$6:AS$105,天数对应中R武将!$CB24)</f>
        <v>0</v>
      </c>
      <c r="AT24" s="16">
        <f>求节点(中R武将!$C$6:$C$105,中R武将!AT$6:AT$105,天数对应中R武将!$CB24)</f>
        <v>3</v>
      </c>
      <c r="AU24" s="16">
        <f>求节点(中R武将!$C$6:$C$105,中R武将!AU$6:AU$105,天数对应中R武将!$CB24)</f>
        <v>6</v>
      </c>
      <c r="AV24" s="16">
        <f>求节点(中R武将!$C$6:$C$105,中R武将!AV$6:AV$105,天数对应中R武将!$CB24)</f>
        <v>3.2982639205201791</v>
      </c>
      <c r="AW24" s="16">
        <f>求节点(中R武将!$C$6:$C$105,中R武将!AW$6:AW$105,天数对应中R武将!$CB24)</f>
        <v>0</v>
      </c>
      <c r="AX24" s="16">
        <f>求节点(中R武将!$C$6:$C$105,中R武将!AX$6:AX$105,天数对应中R武将!$CB24)</f>
        <v>0</v>
      </c>
      <c r="AY24" s="16">
        <f>求节点(中R武将!$C$6:$C$105,中R武将!AY$6:AY$105,天数对应中R武将!$CB24)</f>
        <v>15</v>
      </c>
      <c r="AZ24" s="16">
        <f>求节点(中R武将!$C$6:$C$105,中R武将!AZ$6:AZ$105,天数对应中R武将!$CB24)</f>
        <v>40</v>
      </c>
      <c r="BA24" s="16">
        <f>求节点(中R武将!$C$6:$C$105,中R武将!BA$6:BA$105,天数对应中R武将!$CB24)</f>
        <v>43</v>
      </c>
      <c r="BB24" s="16">
        <f>求节点(中R武将!$C$6:$C$105,中R武将!BB$6:BB$105,天数对应中R武将!$CB24)</f>
        <v>50</v>
      </c>
      <c r="BC24" s="16">
        <f>求节点(中R武将!$C$6:$C$105,中R武将!BC$6:BC$105,天数对应中R武将!$CB24)</f>
        <v>0</v>
      </c>
      <c r="BD24" s="16">
        <f>求节点(中R武将!$C$6:$C$105,中R武将!BD$6:BD$105,天数对应中R武将!$CB24)</f>
        <v>1.9681884482992351</v>
      </c>
      <c r="BE24" s="16">
        <f>求节点(中R武将!$C$6:$C$105,中R武将!BE$6:BE$105,天数对应中R武将!$CB24)</f>
        <v>1.9681884482992351</v>
      </c>
      <c r="BF24" s="16">
        <f>求节点(中R武将!$C$6:$C$105,中R武将!BF$6:BF$105,天数对应中R武将!$CB24)</f>
        <v>1.9681884482992351</v>
      </c>
      <c r="BG24" s="16">
        <f>求节点(中R武将!$C$6:$C$105,中R武将!BG$6:BG$105,天数对应中R武将!$CB24)</f>
        <v>1.9681884482992351</v>
      </c>
      <c r="BH24" s="16">
        <f>求节点(中R武将!$C$6:$C$105,中R武将!BH$6:BH$105,天数对应中R武将!$CB24)</f>
        <v>10</v>
      </c>
      <c r="BI24" s="16">
        <f>求节点(中R武将!$C$6:$C$105,中R武将!BI$6:BI$105,天数对应中R武将!$CB24)</f>
        <v>10</v>
      </c>
      <c r="BJ24" s="16">
        <f>求节点(中R武将!$C$6:$C$105,中R武将!BJ$6:BJ$105,天数对应中R武将!$CB24)</f>
        <v>49.204711207480877</v>
      </c>
      <c r="BK24" s="16">
        <f>求节点(中R武将!$C$6:$C$105,中R武将!BK$6:BK$105,天数对应中R武将!$CB24)</f>
        <v>49.204711207480877</v>
      </c>
      <c r="BL24" s="16">
        <f>求节点(中R武将!$C$6:$C$105,中R武将!BL$6:BL$105,天数对应中R武将!$CB24)</f>
        <v>49.204711207480877</v>
      </c>
      <c r="BM24" s="16">
        <f>求节点(中R武将!$C$6:$C$105,中R武将!BM$6:BM$105,天数对应中R武将!$CB24)</f>
        <v>0</v>
      </c>
      <c r="BN24" s="16">
        <f>求节点(中R武将!$C$6:$C$105,中R武将!BN$6:BN$105,天数对应中R武将!$CB24)</f>
        <v>0</v>
      </c>
      <c r="BO24" s="16">
        <f>求节点(中R武将!$C$6:$C$105,中R武将!BO$6:BO$105,天数对应中R武将!$CB24)</f>
        <v>2</v>
      </c>
      <c r="BP24" s="16">
        <f>求节点(中R武将!$C$6:$C$105,中R武将!BP$6:BP$105,天数对应中R武将!$CB24)</f>
        <v>2</v>
      </c>
      <c r="BQ24" s="16">
        <f>求节点(中R武将!$C$6:$C$105,中R武将!BQ$6:BQ$105,天数对应中R武将!$CB24)</f>
        <v>2</v>
      </c>
      <c r="BR24" s="16">
        <f>求节点(中R武将!$C$6:$C$105,中R武将!BR$6:BR$105,天数对应中R武将!$CB24)</f>
        <v>0</v>
      </c>
      <c r="BS24" s="16">
        <f>求节点(中R武将!$C$6:$C$105,中R武将!BS$6:BS$105,天数对应中R武将!$CB24)</f>
        <v>0</v>
      </c>
      <c r="BT24" s="16">
        <f>求节点(中R武将!$C$6:$C$105,中R武将!BT$6:BT$105,天数对应中R武将!$CB24)</f>
        <v>4</v>
      </c>
      <c r="BU24" s="16">
        <f>求节点(中R武将!$C$6:$C$105,中R武将!BU$6:BU$105,天数对应中R武将!$CB24)</f>
        <v>30</v>
      </c>
      <c r="BV24" s="16">
        <f>求节点(中R武将!$C$6:$C$105,中R武将!BV$6:BV$105,天数对应中R武将!$CB24)</f>
        <v>80</v>
      </c>
      <c r="BY24" s="16">
        <v>19</v>
      </c>
      <c r="BZ24" s="16">
        <v>43.213386604241784</v>
      </c>
      <c r="CA24" s="16">
        <v>45.721618743389712</v>
      </c>
      <c r="CB24" s="16">
        <v>49.204711207480877</v>
      </c>
      <c r="CC24" s="16">
        <v>54.438314710356273</v>
      </c>
      <c r="CD24" s="16">
        <v>63.619309601844606</v>
      </c>
    </row>
    <row r="25" spans="3:82" x14ac:dyDescent="0.15">
      <c r="C25" s="16">
        <v>20</v>
      </c>
      <c r="E25" s="16">
        <f>求节点(中R武将!$C$6:$C$105,中R武将!E$6:E$105,天数对应中R武将!$CB25)</f>
        <v>0</v>
      </c>
      <c r="F25" s="16">
        <f>求节点(中R武将!$C$6:$C$105,中R武将!F$6:F$105,天数对应中R武将!$CB25)</f>
        <v>0</v>
      </c>
      <c r="G25" s="16">
        <f>求节点(中R武将!$C$6:$C$105,中R武将!G$6:G$105,天数对应中R武将!$CB25)</f>
        <v>0</v>
      </c>
      <c r="H25" s="16">
        <f>求节点(中R武将!$C$6:$C$105,中R武将!H$6:H$105,天数对应中R武将!$CB25)</f>
        <v>5.8052606374842126</v>
      </c>
      <c r="I25" s="16">
        <f>求节点(中R武将!$C$6:$C$105,中R武将!I$6:I$105,天数对应中R武将!$CB25)</f>
        <v>0.19473936251578772</v>
      </c>
      <c r="J25" s="16">
        <f>求节点(中R武将!$C$6:$C$105,中R武将!J$6:J$105,天数对应中R武将!$CB25)</f>
        <v>0</v>
      </c>
      <c r="K25" s="16">
        <f>求节点(中R武将!$C$6:$C$105,中R武将!K$6:K$105,天数对应中R武将!$CB25)</f>
        <v>0</v>
      </c>
      <c r="L25" s="16">
        <f>求节点(中R武将!$C$6:$C$105,中R武将!L$6:L$105,天数对应中R武将!$CB25)</f>
        <v>0</v>
      </c>
      <c r="M25" s="16">
        <f>求节点(中R武将!$C$6:$C$105,中R武将!M$6:M$105,天数对应中R武将!$CB25)</f>
        <v>3.3902620433316391</v>
      </c>
      <c r="N25" s="16">
        <f>求节点(中R武将!$C$6:$C$105,中R武将!N$6:N$105,天数对应中R武将!$CB25)</f>
        <v>0</v>
      </c>
      <c r="O25" s="16">
        <f>求节点(中R武将!$C$6:$C$105,中R武将!O$6:O$105,天数对应中R武将!$CB25)</f>
        <v>0</v>
      </c>
      <c r="P25" s="16">
        <f>求节点(中R武将!$C$6:$C$105,中R武将!P$6:P$105,天数对应中R武将!$CB25)</f>
        <v>6</v>
      </c>
      <c r="Q25" s="16">
        <f>求节点(中R武将!$C$6:$C$105,中R武将!Q$6:Q$105,天数对应中R武将!$CB25)</f>
        <v>10</v>
      </c>
      <c r="R25" s="16">
        <f>求节点(中R武将!$C$6:$C$105,中R武将!R$6:R$105,天数对应中R武将!$CB25)</f>
        <v>43</v>
      </c>
      <c r="S25" s="16">
        <f>求节点(中R武将!$C$6:$C$105,中R武将!S$6:S$105,天数对应中R武将!$CB25)</f>
        <v>50</v>
      </c>
      <c r="T25" s="16">
        <f>求节点(中R武将!$C$6:$C$105,中R武将!T$6:T$105,天数对应中R武将!$CB25)</f>
        <v>0</v>
      </c>
      <c r="U25" s="16">
        <f>求节点(中R武将!$C$6:$C$105,中R武将!U$6:U$105,天数对应中R武将!$CB25)</f>
        <v>0</v>
      </c>
      <c r="V25" s="16">
        <f>求节点(中R武将!$C$6:$C$105,中R武将!V$6:V$105,天数对应中R武将!$CB25)</f>
        <v>1.9986417813461093</v>
      </c>
      <c r="W25" s="16">
        <f>求节点(中R武将!$C$6:$C$105,中R武将!W$6:W$105,天数对应中R武将!$CB25)</f>
        <v>1.9986417813461095</v>
      </c>
      <c r="X25" s="16">
        <f>求节点(中R武将!$C$6:$C$105,中R武将!X$6:X$105,天数对应中R武将!$CB25)</f>
        <v>0</v>
      </c>
      <c r="Y25" s="16">
        <f>求节点(中R武将!$C$6:$C$105,中R武将!Y$6:Y$105,天数对应中R武将!$CB25)</f>
        <v>0</v>
      </c>
      <c r="Z25" s="16">
        <f>求节点(中R武将!$C$6:$C$105,中R武将!Z$6:Z$105,天数对应中R武将!$CB25)</f>
        <v>0</v>
      </c>
      <c r="AA25" s="16">
        <f>求节点(中R武将!$C$6:$C$105,中R武将!AA$6:AA$105,天数对应中R武将!$CB25)</f>
        <v>99.932089067305469</v>
      </c>
      <c r="AB25" s="16">
        <f>求节点(中R武将!$C$6:$C$105,中R武将!AB$6:AB$105,天数对应中R武将!$CB25)</f>
        <v>99.932089067305469</v>
      </c>
      <c r="AC25" s="16">
        <f>求节点(中R武将!$C$6:$C$105,中R武将!AC$6:AC$105,天数对应中R武将!$CB25)</f>
        <v>0</v>
      </c>
      <c r="AD25" s="16">
        <f>求节点(中R武将!$C$6:$C$105,中R武将!AD$6:AD$105,天数对应中R武将!$CB25)</f>
        <v>0</v>
      </c>
      <c r="AE25" s="16">
        <f>求节点(中R武将!$C$6:$C$105,中R武将!AE$6:AE$105,天数对应中R武将!$CB25)</f>
        <v>0</v>
      </c>
      <c r="AF25" s="16">
        <f>求节点(中R武将!$C$6:$C$105,中R武将!AF$6:AF$105,天数对应中R武将!$CB25)</f>
        <v>0.88388059232481375</v>
      </c>
      <c r="AG25" s="16">
        <f>求节点(中R武将!$C$6:$C$105,中R武将!AG$6:AG$105,天数对应中R武将!$CB25)</f>
        <v>2</v>
      </c>
      <c r="AH25" s="16">
        <f>求节点(中R武将!$C$6:$C$105,中R武将!AH$6:AH$105,天数对应中R武将!$CB25)</f>
        <v>0</v>
      </c>
      <c r="AI25" s="16">
        <f>求节点(中R武将!$C$6:$C$105,中R武将!AI$6:AI$105,天数对应中R武将!$CB25)</f>
        <v>0</v>
      </c>
      <c r="AJ25" s="16">
        <f>求节点(中R武将!$C$6:$C$105,中R武将!AJ$6:AJ$105,天数对应中R武将!$CB25)</f>
        <v>0</v>
      </c>
      <c r="AK25" s="16">
        <f>求节点(中R武将!$C$6:$C$105,中R武将!AK$6:AK$105,天数对应中R武将!$CB25)</f>
        <v>0</v>
      </c>
      <c r="AL25" s="16">
        <f>求节点(中R武将!$C$6:$C$105,中R武将!AL$6:AL$105,天数对应中R武将!$CB25)</f>
        <v>30</v>
      </c>
      <c r="AM25" s="16">
        <f>求节点(中R武将!$C$6:$C$105,中R武将!AM$6:AM$105,天数对应中R武将!$CB25)</f>
        <v>0</v>
      </c>
      <c r="AN25" s="16">
        <f>求节点(中R武将!$C$6:$C$105,中R武将!AN$6:AN$105,天数对应中R武将!$CB25)</f>
        <v>0</v>
      </c>
      <c r="AO25" s="16">
        <f>求节点(中R武将!$C$6:$C$105,中R武将!AO$6:AO$105,天数对应中R武将!$CB25)</f>
        <v>5.6214224647407607E-3</v>
      </c>
      <c r="AP25" s="16">
        <f>求节点(中R武将!$C$6:$C$105,中R武将!AP$6:AP$105,天数对应中R武将!$CB25)</f>
        <v>10.387230156045678</v>
      </c>
      <c r="AQ25" s="16">
        <f>求节点(中R武将!$C$6:$C$105,中R武将!AQ$6:AQ$105,天数对应中R武将!$CB25)</f>
        <v>6</v>
      </c>
      <c r="AR25" s="16">
        <f>求节点(中R武将!$C$6:$C$105,中R武将!AR$6:AR$105,天数对应中R武将!$CB25)</f>
        <v>0</v>
      </c>
      <c r="AS25" s="16">
        <f>求节点(中R武将!$C$6:$C$105,中R武将!AS$6:AS$105,天数对应中R武将!$CB25)</f>
        <v>0</v>
      </c>
      <c r="AT25" s="16">
        <f>求节点(中R武将!$C$6:$C$105,中R武将!AT$6:AT$105,天数对应中R武将!$CB25)</f>
        <v>3</v>
      </c>
      <c r="AU25" s="16">
        <f>求节点(中R武将!$C$6:$C$105,中R武将!AU$6:AU$105,天数对应中R武将!$CB25)</f>
        <v>6</v>
      </c>
      <c r="AV25" s="16">
        <f>求节点(中R武将!$C$6:$C$105,中R武将!AV$6:AV$105,天数对应中R武将!$CB25)</f>
        <v>3.3902620433316391</v>
      </c>
      <c r="AW25" s="16">
        <f>求节点(中R武将!$C$6:$C$105,中R武将!AW$6:AW$105,天数对应中R武将!$CB25)</f>
        <v>0</v>
      </c>
      <c r="AX25" s="16">
        <f>求节点(中R武将!$C$6:$C$105,中R武将!AX$6:AX$105,天数对应中R武将!$CB25)</f>
        <v>0</v>
      </c>
      <c r="AY25" s="16">
        <f>求节点(中R武将!$C$6:$C$105,中R武将!AY$6:AY$105,天数对应中R武将!$CB25)</f>
        <v>15</v>
      </c>
      <c r="AZ25" s="16">
        <f>求节点(中R武将!$C$6:$C$105,中R武将!AZ$6:AZ$105,天数对应中R武将!$CB25)</f>
        <v>40</v>
      </c>
      <c r="BA25" s="16">
        <f>求节点(中R武将!$C$6:$C$105,中R武将!BA$6:BA$105,天数对应中R武将!$CB25)</f>
        <v>43</v>
      </c>
      <c r="BB25" s="16">
        <f>求节点(中R武将!$C$6:$C$105,中R武将!BB$6:BB$105,天数对应中R武将!$CB25)</f>
        <v>50</v>
      </c>
      <c r="BC25" s="16">
        <f>求节点(中R武将!$C$6:$C$105,中R武将!BC$6:BC$105,天数对应中R武将!$CB25)</f>
        <v>0</v>
      </c>
      <c r="BD25" s="16">
        <f>求节点(中R武将!$C$6:$C$105,中R武将!BD$6:BD$105,天数对应中R武将!$CB25)</f>
        <v>1.9986417813461095</v>
      </c>
      <c r="BE25" s="16">
        <f>求节点(中R武将!$C$6:$C$105,中R武将!BE$6:BE$105,天数对应中R武将!$CB25)</f>
        <v>1.9986417813461095</v>
      </c>
      <c r="BF25" s="16">
        <f>求节点(中R武将!$C$6:$C$105,中R武将!BF$6:BF$105,天数对应中R武将!$CB25)</f>
        <v>1.9986417813461095</v>
      </c>
      <c r="BG25" s="16">
        <f>求节点(中R武将!$C$6:$C$105,中R武将!BG$6:BG$105,天数对应中R武将!$CB25)</f>
        <v>1.9986417813461095</v>
      </c>
      <c r="BH25" s="16">
        <f>求节点(中R武将!$C$6:$C$105,中R武将!BH$6:BH$105,天数对应中R武将!$CB25)</f>
        <v>10</v>
      </c>
      <c r="BI25" s="16">
        <f>求节点(中R武将!$C$6:$C$105,中R武将!BI$6:BI$105,天数对应中R武将!$CB25)</f>
        <v>10</v>
      </c>
      <c r="BJ25" s="16">
        <f>求节点(中R武将!$C$6:$C$105,中R武将!BJ$6:BJ$105,天数对应中R武将!$CB25)</f>
        <v>49.966044533652735</v>
      </c>
      <c r="BK25" s="16">
        <f>求节点(中R武将!$C$6:$C$105,中R武将!BK$6:BK$105,天数对应中R武将!$CB25)</f>
        <v>49.966044533652735</v>
      </c>
      <c r="BL25" s="16">
        <f>求节点(中R武将!$C$6:$C$105,中R武将!BL$6:BL$105,天数对应中R武将!$CB25)</f>
        <v>49.966044533652735</v>
      </c>
      <c r="BM25" s="16">
        <f>求节点(中R武将!$C$6:$C$105,中R武将!BM$6:BM$105,天数对应中R武将!$CB25)</f>
        <v>0</v>
      </c>
      <c r="BN25" s="16">
        <f>求节点(中R武将!$C$6:$C$105,中R武将!BN$6:BN$105,天数对应中R武将!$CB25)</f>
        <v>0</v>
      </c>
      <c r="BO25" s="16">
        <f>求节点(中R武将!$C$6:$C$105,中R武将!BO$6:BO$105,天数对应中R武将!$CB25)</f>
        <v>2</v>
      </c>
      <c r="BP25" s="16">
        <f>求节点(中R武将!$C$6:$C$105,中R武将!BP$6:BP$105,天数对应中R武将!$CB25)</f>
        <v>2</v>
      </c>
      <c r="BQ25" s="16">
        <f>求节点(中R武将!$C$6:$C$105,中R武将!BQ$6:BQ$105,天数对应中R武将!$CB25)</f>
        <v>2</v>
      </c>
      <c r="BR25" s="16">
        <f>求节点(中R武将!$C$6:$C$105,中R武将!BR$6:BR$105,天数对应中R武将!$CB25)</f>
        <v>0</v>
      </c>
      <c r="BS25" s="16">
        <f>求节点(中R武将!$C$6:$C$105,中R武将!BS$6:BS$105,天数对应中R武将!$CB25)</f>
        <v>0</v>
      </c>
      <c r="BT25" s="16">
        <f>求节点(中R武将!$C$6:$C$105,中R武将!BT$6:BT$105,天数对应中R武将!$CB25)</f>
        <v>4</v>
      </c>
      <c r="BU25" s="16">
        <f>求节点(中R武将!$C$6:$C$105,中R武将!BU$6:BU$105,天数对应中R武将!$CB25)</f>
        <v>30</v>
      </c>
      <c r="BV25" s="16">
        <f>求节点(中R武将!$C$6:$C$105,中R武将!BV$6:BV$105,天数对应中R武将!$CB25)</f>
        <v>80</v>
      </c>
      <c r="BY25" s="16">
        <v>20</v>
      </c>
      <c r="BZ25" s="16">
        <v>43.920692243099523</v>
      </c>
      <c r="CA25" s="16">
        <v>46.379529851584898</v>
      </c>
      <c r="CB25" s="16">
        <v>49.966044533652735</v>
      </c>
      <c r="CC25" s="16">
        <v>55.364016553992158</v>
      </c>
      <c r="CD25" s="16">
        <v>64.269017288626586</v>
      </c>
    </row>
    <row r="26" spans="3:82" x14ac:dyDescent="0.15">
      <c r="C26" s="16">
        <v>21</v>
      </c>
      <c r="E26" s="16">
        <f>求节点(中R武将!$C$6:$C$105,中R武将!E$6:E$105,天数对应中R武将!$CB26)</f>
        <v>0</v>
      </c>
      <c r="F26" s="16">
        <f>求节点(中R武将!$C$6:$C$105,中R武将!F$6:F$105,天数对应中R武将!$CB26)</f>
        <v>0</v>
      </c>
      <c r="G26" s="16">
        <f>求节点(中R武将!$C$6:$C$105,中R武将!G$6:G$105,天数对应中R武将!$CB26)</f>
        <v>0</v>
      </c>
      <c r="H26" s="16">
        <f>求节点(中R武将!$C$6:$C$105,中R武将!H$6:H$105,天数对应中R武将!$CB26)</f>
        <v>5.6744029495371082</v>
      </c>
      <c r="I26" s="16">
        <f>求节点(中R武将!$C$6:$C$105,中R武将!I$6:I$105,天数对应中R武将!$CB26)</f>
        <v>0.32559705046289239</v>
      </c>
      <c r="J26" s="16">
        <f>求节点(中R武将!$C$6:$C$105,中R武将!J$6:J$105,天数对应中R武将!$CB26)</f>
        <v>0</v>
      </c>
      <c r="K26" s="16">
        <f>求节点(中R武将!$C$6:$C$105,中R武将!K$6:K$105,天数对应中R武将!$CB26)</f>
        <v>0</v>
      </c>
      <c r="L26" s="16">
        <f>求节点(中R武将!$C$6:$C$105,中R武将!L$6:L$105,天数对应中R武将!$CB26)</f>
        <v>0</v>
      </c>
      <c r="M26" s="16">
        <f>求节点(中R武将!$C$6:$C$105,中R武将!M$6:M$105,天数对应中R武将!$CB26)</f>
        <v>3.453185787381869</v>
      </c>
      <c r="N26" s="16">
        <f>求节点(中R武将!$C$6:$C$105,中R武将!N$6:N$105,天数对应中R武将!$CB26)</f>
        <v>0</v>
      </c>
      <c r="O26" s="16">
        <f>求节点(中R武将!$C$6:$C$105,中R武将!O$6:O$105,天数对应中R武将!$CB26)</f>
        <v>0</v>
      </c>
      <c r="P26" s="16">
        <f>求节点(中R武将!$C$6:$C$105,中R武将!P$6:P$105,天数对应中R武将!$CB26)</f>
        <v>6</v>
      </c>
      <c r="Q26" s="16">
        <f>求节点(中R武将!$C$6:$C$105,中R武将!Q$6:Q$105,天数对应中R武将!$CB26)</f>
        <v>10</v>
      </c>
      <c r="R26" s="16">
        <f>求节点(中R武将!$C$6:$C$105,中R武将!R$6:R$105,天数对应中R武将!$CB26)</f>
        <v>43</v>
      </c>
      <c r="S26" s="16">
        <f>求节点(中R武将!$C$6:$C$105,中R武将!S$6:S$105,天数对应中R武将!$CB26)</f>
        <v>50</v>
      </c>
      <c r="T26" s="16">
        <f>求节点(中R武将!$C$6:$C$105,中R武将!T$6:T$105,天数对应中R武将!$CB26)</f>
        <v>0</v>
      </c>
      <c r="U26" s="16">
        <f>求节点(中R武将!$C$6:$C$105,中R武将!U$6:U$105,天数对应中R武将!$CB26)</f>
        <v>0</v>
      </c>
      <c r="V26" s="16">
        <f>求节点(中R武将!$C$6:$C$105,中R武将!V$6:V$105,天数对应中R武将!$CB26)</f>
        <v>2.0199602304487452</v>
      </c>
      <c r="W26" s="16">
        <f>求节点(中R武将!$C$6:$C$105,中R武将!W$6:W$105,天数对应中R武将!$CB26)</f>
        <v>2.0199602304487452</v>
      </c>
      <c r="X26" s="16">
        <f>求节点(中R武将!$C$6:$C$105,中R武将!X$6:X$105,天数对应中R武将!$CB26)</f>
        <v>0</v>
      </c>
      <c r="Y26" s="16">
        <f>求节点(中R武将!$C$6:$C$105,中R武将!Y$6:Y$105,天数对应中R武将!$CB26)</f>
        <v>0</v>
      </c>
      <c r="Z26" s="16">
        <f>求节点(中R武将!$C$6:$C$105,中R武将!Z$6:Z$105,天数对应中R武将!$CB26)</f>
        <v>0</v>
      </c>
      <c r="AA26" s="16">
        <f>求节点(中R武将!$C$6:$C$105,中R武将!AA$6:AA$105,天数对应中R武将!$CB26)</f>
        <v>100.99801152243727</v>
      </c>
      <c r="AB26" s="16">
        <f>求节点(中R武将!$C$6:$C$105,中R武将!AB$6:AB$105,天数对应中R武将!$CB26)</f>
        <v>100.99801152243727</v>
      </c>
      <c r="AC26" s="16">
        <f>求节点(中R武将!$C$6:$C$105,中R武将!AC$6:AC$105,天数对应中R武将!$CB26)</f>
        <v>0</v>
      </c>
      <c r="AD26" s="16">
        <f>求节点(中R武将!$C$6:$C$105,中R武将!AD$6:AD$105,天数对应中R武将!$CB26)</f>
        <v>0</v>
      </c>
      <c r="AE26" s="16">
        <f>求节点(中R武将!$C$6:$C$105,中R武将!AE$6:AE$105,天数对应中R武将!$CB26)</f>
        <v>0</v>
      </c>
      <c r="AF26" s="16">
        <f>求节点(中R武将!$C$6:$C$105,中R武将!AF$6:AF$105,天数对应中R武将!$CB26)</f>
        <v>0.89330847659909984</v>
      </c>
      <c r="AG26" s="16">
        <f>求节点(中R武将!$C$6:$C$105,中R武将!AG$6:AG$105,天数对应中R武将!$CB26)</f>
        <v>2</v>
      </c>
      <c r="AH26" s="16">
        <f>求节点(中R武将!$C$6:$C$105,中R武将!AH$6:AH$105,天数对应中R武将!$CB26)</f>
        <v>0</v>
      </c>
      <c r="AI26" s="16">
        <f>求节点(中R武将!$C$6:$C$105,中R武将!AI$6:AI$105,天数对应中R武将!$CB26)</f>
        <v>0</v>
      </c>
      <c r="AJ26" s="16">
        <f>求节点(中R武将!$C$6:$C$105,中R武将!AJ$6:AJ$105,天数对应中R武将!$CB26)</f>
        <v>0</v>
      </c>
      <c r="AK26" s="16">
        <f>求节点(中R武将!$C$6:$C$105,中R武将!AK$6:AK$105,天数对应中R武将!$CB26)</f>
        <v>0</v>
      </c>
      <c r="AL26" s="16">
        <f>求节点(中R武将!$C$6:$C$105,中R武将!AL$6:AL$105,天数对应中R武将!$CB26)</f>
        <v>30</v>
      </c>
      <c r="AM26" s="16">
        <f>求节点(中R武将!$C$6:$C$105,中R武将!AM$6:AM$105,天数对应中R武将!$CB26)</f>
        <v>0</v>
      </c>
      <c r="AN26" s="16">
        <f>求节点(中R武将!$C$6:$C$105,中R武将!AN$6:AN$105,天数对应中R武将!$CB26)</f>
        <v>0</v>
      </c>
      <c r="AO26" s="16">
        <f>求节点(中R武将!$C$6:$C$105,中R武将!AO$6:AO$105,天数对应中R武将!$CB26)</f>
        <v>0</v>
      </c>
      <c r="AP26" s="16">
        <f>求节点(中R武将!$C$6:$C$105,中R武将!AP$6:AP$105,天数对应中R武将!$CB26)</f>
        <v>10.651194100925784</v>
      </c>
      <c r="AQ26" s="16">
        <f>求节点(中R武将!$C$6:$C$105,中R武将!AQ$6:AQ$105,天数对应中R武将!$CB26)</f>
        <v>6</v>
      </c>
      <c r="AR26" s="16">
        <f>求节点(中R武将!$C$6:$C$105,中R武将!AR$6:AR$105,天数对应中R武将!$CB26)</f>
        <v>0</v>
      </c>
      <c r="AS26" s="16">
        <f>求节点(中R武将!$C$6:$C$105,中R武将!AS$6:AS$105,天数对应中R武将!$CB26)</f>
        <v>0</v>
      </c>
      <c r="AT26" s="16">
        <f>求节点(中R武将!$C$6:$C$105,中R武将!AT$6:AT$105,天数对应中R武将!$CB26)</f>
        <v>3</v>
      </c>
      <c r="AU26" s="16">
        <f>求节点(中R武将!$C$6:$C$105,中R武将!AU$6:AU$105,天数对应中R武将!$CB26)</f>
        <v>6</v>
      </c>
      <c r="AV26" s="16">
        <f>求节点(中R武将!$C$6:$C$105,中R武将!AV$6:AV$105,天数对应中R武将!$CB26)</f>
        <v>3.453185787381869</v>
      </c>
      <c r="AW26" s="16">
        <f>求节点(中R武将!$C$6:$C$105,中R武将!AW$6:AW$105,天数对应中R武将!$CB26)</f>
        <v>0</v>
      </c>
      <c r="AX26" s="16">
        <f>求节点(中R武将!$C$6:$C$105,中R武将!AX$6:AX$105,天数对应中R武将!$CB26)</f>
        <v>0</v>
      </c>
      <c r="AY26" s="16">
        <f>求节点(中R武将!$C$6:$C$105,中R武将!AY$6:AY$105,天数对应中R武将!$CB26)</f>
        <v>15</v>
      </c>
      <c r="AZ26" s="16">
        <f>求节点(中R武将!$C$6:$C$105,中R武将!AZ$6:AZ$105,天数对应中R武将!$CB26)</f>
        <v>40</v>
      </c>
      <c r="BA26" s="16">
        <f>求节点(中R武将!$C$6:$C$105,中R武将!BA$6:BA$105,天数对应中R武将!$CB26)</f>
        <v>43</v>
      </c>
      <c r="BB26" s="16">
        <f>求节点(中R武将!$C$6:$C$105,中R武将!BB$6:BB$105,天数对应中R武将!$CB26)</f>
        <v>50</v>
      </c>
      <c r="BC26" s="16">
        <f>求节点(中R武将!$C$6:$C$105,中R武将!BC$6:BC$105,天数对应中R武将!$CB26)</f>
        <v>0</v>
      </c>
      <c r="BD26" s="16">
        <f>求节点(中R武将!$C$6:$C$105,中R武将!BD$6:BD$105,天数对应中R武将!$CB26)</f>
        <v>2.0199602304487452</v>
      </c>
      <c r="BE26" s="16">
        <f>求节点(中R武将!$C$6:$C$105,中R武将!BE$6:BE$105,天数对应中R武将!$CB26)</f>
        <v>2.0199602304487452</v>
      </c>
      <c r="BF26" s="16">
        <f>求节点(中R武将!$C$6:$C$105,中R武将!BF$6:BF$105,天数对应中R武将!$CB26)</f>
        <v>2.0199602304487452</v>
      </c>
      <c r="BG26" s="16">
        <f>求节点(中R武将!$C$6:$C$105,中R武将!BG$6:BG$105,天数对应中R武将!$CB26)</f>
        <v>2.0199602304487452</v>
      </c>
      <c r="BH26" s="16">
        <f>求节点(中R武将!$C$6:$C$105,中R武将!BH$6:BH$105,天数对应中R武将!$CB26)</f>
        <v>10</v>
      </c>
      <c r="BI26" s="16">
        <f>求节点(中R武将!$C$6:$C$105,中R武将!BI$6:BI$105,天数对应中R武将!$CB26)</f>
        <v>10</v>
      </c>
      <c r="BJ26" s="16">
        <f>求节点(中R武将!$C$6:$C$105,中R武将!BJ$6:BJ$105,天数对应中R武将!$CB26)</f>
        <v>50.499005761218633</v>
      </c>
      <c r="BK26" s="16">
        <f>求节点(中R武将!$C$6:$C$105,中R武将!BK$6:BK$105,天数对应中R武将!$CB26)</f>
        <v>50.499005761218633</v>
      </c>
      <c r="BL26" s="16">
        <f>求节点(中R武将!$C$6:$C$105,中R武将!BL$6:BL$105,天数对应中R武将!$CB26)</f>
        <v>50.499005761218633</v>
      </c>
      <c r="BM26" s="16">
        <f>求节点(中R武将!$C$6:$C$105,中R武将!BM$6:BM$105,天数对应中R武将!$CB26)</f>
        <v>0</v>
      </c>
      <c r="BN26" s="16">
        <f>求节点(中R武将!$C$6:$C$105,中R武将!BN$6:BN$105,天数对应中R武将!$CB26)</f>
        <v>0</v>
      </c>
      <c r="BO26" s="16">
        <f>求节点(中R武将!$C$6:$C$105,中R武将!BO$6:BO$105,天数对应中R武将!$CB26)</f>
        <v>2</v>
      </c>
      <c r="BP26" s="16">
        <f>求节点(中R武将!$C$6:$C$105,中R武将!BP$6:BP$105,天数对应中R武将!$CB26)</f>
        <v>2</v>
      </c>
      <c r="BQ26" s="16">
        <f>求节点(中R武将!$C$6:$C$105,中R武将!BQ$6:BQ$105,天数对应中R武将!$CB26)</f>
        <v>2</v>
      </c>
      <c r="BR26" s="16">
        <f>求节点(中R武将!$C$6:$C$105,中R武将!BR$6:BR$105,天数对应中R武将!$CB26)</f>
        <v>0</v>
      </c>
      <c r="BS26" s="16">
        <f>求节点(中R武将!$C$6:$C$105,中R武将!BS$6:BS$105,天数对应中R武将!$CB26)</f>
        <v>0</v>
      </c>
      <c r="BT26" s="16">
        <f>求节点(中R武将!$C$6:$C$105,中R武将!BT$6:BT$105,天数对应中R武将!$CB26)</f>
        <v>4</v>
      </c>
      <c r="BU26" s="16">
        <f>求节点(中R武将!$C$6:$C$105,中R武将!BU$6:BU$105,天数对应中R武将!$CB26)</f>
        <v>30</v>
      </c>
      <c r="BV26" s="16">
        <f>求节点(中R武将!$C$6:$C$105,中R武将!BV$6:BV$105,天数对应中R武将!$CB26)</f>
        <v>80</v>
      </c>
      <c r="BY26" s="16">
        <v>21</v>
      </c>
      <c r="BZ26" s="16">
        <v>44.585942742481357</v>
      </c>
      <c r="CA26" s="16">
        <v>46.996397215525448</v>
      </c>
      <c r="CB26" s="16">
        <v>50.499005761218633</v>
      </c>
      <c r="CC26" s="16">
        <v>56.114766115701777</v>
      </c>
      <c r="CD26" s="16">
        <v>65.041515227598822</v>
      </c>
    </row>
    <row r="27" spans="3:82" x14ac:dyDescent="0.15">
      <c r="C27" s="16">
        <v>22</v>
      </c>
      <c r="E27" s="16">
        <f>求节点(中R武将!$C$6:$C$105,中R武将!E$6:E$105,天数对应中R武将!$CB27)</f>
        <v>0</v>
      </c>
      <c r="F27" s="16">
        <f>求节点(中R武将!$C$6:$C$105,中R武将!F$6:F$105,天数对应中R武将!$CB27)</f>
        <v>0</v>
      </c>
      <c r="G27" s="16">
        <f>求节点(中R武将!$C$6:$C$105,中R武将!G$6:G$105,天数对应中R武将!$CB27)</f>
        <v>0</v>
      </c>
      <c r="H27" s="16">
        <f>求节点(中R武将!$C$6:$C$105,中R武将!H$6:H$105,天数对应中R武将!$CB27)</f>
        <v>5.5437858332330263</v>
      </c>
      <c r="I27" s="16">
        <f>求节点(中R武将!$C$6:$C$105,中R武将!I$6:I$105,天数对应中R武将!$CB27)</f>
        <v>0.45621416676697352</v>
      </c>
      <c r="J27" s="16">
        <f>求节点(中R武将!$C$6:$C$105,中R武将!J$6:J$105,天数对应中R武将!$CB27)</f>
        <v>0</v>
      </c>
      <c r="K27" s="16">
        <f>求节点(中R武将!$C$6:$C$105,中R武将!K$6:K$105,天数对应中R武将!$CB27)</f>
        <v>0</v>
      </c>
      <c r="L27" s="16">
        <f>求节点(中R武将!$C$6:$C$105,中R武将!L$6:L$105,天数对应中R武将!$CB27)</f>
        <v>0</v>
      </c>
      <c r="M27" s="16">
        <f>求节点(中R武将!$C$6:$C$105,中R武将!M$6:M$105,天数对应中R武将!$CB27)</f>
        <v>3.5151389142612772</v>
      </c>
      <c r="N27" s="16">
        <f>求节点(中R武将!$C$6:$C$105,中R武将!N$6:N$105,天数对应中R武将!$CB27)</f>
        <v>0</v>
      </c>
      <c r="O27" s="16">
        <f>求节点(中R武将!$C$6:$C$105,中R武将!O$6:O$105,天数对应中R武将!$CB27)</f>
        <v>0</v>
      </c>
      <c r="P27" s="16">
        <f>求节点(中R武将!$C$6:$C$105,中R武将!P$6:P$105,天数对应中R武将!$CB27)</f>
        <v>6</v>
      </c>
      <c r="Q27" s="16">
        <f>求节点(中R武将!$C$6:$C$105,中R武将!Q$6:Q$105,天数对应中R武将!$CB27)</f>
        <v>10</v>
      </c>
      <c r="R27" s="16">
        <f>求节点(中R武将!$C$6:$C$105,中R武将!R$6:R$105,天数对应中R武将!$CB27)</f>
        <v>43</v>
      </c>
      <c r="S27" s="16">
        <f>求节点(中R武将!$C$6:$C$105,中R武将!S$6:S$105,天数对应中R武将!$CB27)</f>
        <v>50</v>
      </c>
      <c r="T27" s="16">
        <f>求节点(中R武将!$C$6:$C$105,中R武将!T$6:T$105,天数对应中R武将!$CB27)</f>
        <v>0</v>
      </c>
      <c r="U27" s="16">
        <f>求节点(中R武将!$C$6:$C$105,中R武将!U$6:U$105,天数对应中R武将!$CB27)</f>
        <v>0</v>
      </c>
      <c r="V27" s="16">
        <f>求节点(中R武将!$C$6:$C$105,中R武将!V$6:V$105,天数对应中R武将!$CB27)</f>
        <v>2.0409834452010429</v>
      </c>
      <c r="W27" s="16">
        <f>求节点(中R武将!$C$6:$C$105,中R武将!W$6:W$105,天数对应中R武将!$CB27)</f>
        <v>2.0409834452010429</v>
      </c>
      <c r="X27" s="16">
        <f>求节点(中R武将!$C$6:$C$105,中R武将!X$6:X$105,天数对应中R武将!$CB27)</f>
        <v>0</v>
      </c>
      <c r="Y27" s="16">
        <f>求节点(中R武将!$C$6:$C$105,中R武将!Y$6:Y$105,天数对应中R武将!$CB27)</f>
        <v>0</v>
      </c>
      <c r="Z27" s="16">
        <f>求节点(中R武将!$C$6:$C$105,中R武将!Z$6:Z$105,天数对应中R武将!$CB27)</f>
        <v>0</v>
      </c>
      <c r="AA27" s="16">
        <f>求节点(中R武将!$C$6:$C$105,中R武将!AA$6:AA$105,天数对应中R武将!$CB27)</f>
        <v>102.04917226005215</v>
      </c>
      <c r="AB27" s="16">
        <f>求节点(中R武将!$C$6:$C$105,中R武将!AB$6:AB$105,天数对应中R武将!$CB27)</f>
        <v>102.04917226005215</v>
      </c>
      <c r="AC27" s="16">
        <f>求节点(中R武将!$C$6:$C$105,中R武将!AC$6:AC$105,天数对应中R武将!$CB27)</f>
        <v>0</v>
      </c>
      <c r="AD27" s="16">
        <f>求节点(中R武将!$C$6:$C$105,中R武将!AD$6:AD$105,天数对应中R武将!$CB27)</f>
        <v>0</v>
      </c>
      <c r="AE27" s="16">
        <f>求节点(中R武将!$C$6:$C$105,中R武将!AE$6:AE$105,天数对应中R武将!$CB27)</f>
        <v>0</v>
      </c>
      <c r="AF27" s="16">
        <f>求节点(中R武将!$C$6:$C$105,中R武将!AF$6:AF$105,天数对应中R武将!$CB27)</f>
        <v>0.90260579624950632</v>
      </c>
      <c r="AG27" s="16">
        <f>求节点(中R武将!$C$6:$C$105,中R武将!AG$6:AG$105,天数对应中R武将!$CB27)</f>
        <v>2</v>
      </c>
      <c r="AH27" s="16">
        <f>求节点(中R武将!$C$6:$C$105,中R武将!AH$6:AH$105,天数对应中R武将!$CB27)</f>
        <v>0</v>
      </c>
      <c r="AI27" s="16">
        <f>求节点(中R武将!$C$6:$C$105,中R武将!AI$6:AI$105,天数对应中R武将!$CB27)</f>
        <v>0</v>
      </c>
      <c r="AJ27" s="16">
        <f>求节点(中R武将!$C$6:$C$105,中R武将!AJ$6:AJ$105,天数对应中R武将!$CB27)</f>
        <v>0</v>
      </c>
      <c r="AK27" s="16">
        <f>求节点(中R武将!$C$6:$C$105,中R武将!AK$6:AK$105,天数对应中R武将!$CB27)</f>
        <v>0</v>
      </c>
      <c r="AL27" s="16">
        <f>求节点(中R武将!$C$6:$C$105,中R武将!AL$6:AL$105,天数对应中R武将!$CB27)</f>
        <v>30</v>
      </c>
      <c r="AM27" s="16">
        <f>求节点(中R武将!$C$6:$C$105,中R武将!AM$6:AM$105,天数对应中R武将!$CB27)</f>
        <v>0</v>
      </c>
      <c r="AN27" s="16">
        <f>求节点(中R武将!$C$6:$C$105,中R武将!AN$6:AN$105,天数对应中R武将!$CB27)</f>
        <v>0</v>
      </c>
      <c r="AO27" s="16">
        <f>求节点(中R武将!$C$6:$C$105,中R武将!AO$6:AO$105,天数对应中R武将!$CB27)</f>
        <v>0</v>
      </c>
      <c r="AP27" s="16">
        <f>求节点(中R武将!$C$6:$C$105,中R武将!AP$6:AP$105,天数对应中R武将!$CB27)</f>
        <v>10.912428333533947</v>
      </c>
      <c r="AQ27" s="16">
        <f>求节点(中R武将!$C$6:$C$105,中R武将!AQ$6:AQ$105,天数对应中R武将!$CB27)</f>
        <v>6</v>
      </c>
      <c r="AR27" s="16">
        <f>求节点(中R武将!$C$6:$C$105,中R武将!AR$6:AR$105,天数对应中R武将!$CB27)</f>
        <v>0</v>
      </c>
      <c r="AS27" s="16">
        <f>求节点(中R武将!$C$6:$C$105,中R武将!AS$6:AS$105,天数对应中R武将!$CB27)</f>
        <v>0</v>
      </c>
      <c r="AT27" s="16">
        <f>求节点(中R武将!$C$6:$C$105,中R武将!AT$6:AT$105,天数对应中R武将!$CB27)</f>
        <v>3</v>
      </c>
      <c r="AU27" s="16">
        <f>求节点(中R武将!$C$6:$C$105,中R武将!AU$6:AU$105,天数对应中R武将!$CB27)</f>
        <v>6</v>
      </c>
      <c r="AV27" s="16">
        <f>求节点(中R武将!$C$6:$C$105,中R武将!AV$6:AV$105,天数对应中R武将!$CB27)</f>
        <v>3.5151389142612772</v>
      </c>
      <c r="AW27" s="16">
        <f>求节点(中R武将!$C$6:$C$105,中R武将!AW$6:AW$105,天数对应中R武将!$CB27)</f>
        <v>0</v>
      </c>
      <c r="AX27" s="16">
        <f>求节点(中R武将!$C$6:$C$105,中R武将!AX$6:AX$105,天数对应中R武将!$CB27)</f>
        <v>0</v>
      </c>
      <c r="AY27" s="16">
        <f>求节点(中R武将!$C$6:$C$105,中R武将!AY$6:AY$105,天数对应中R武将!$CB27)</f>
        <v>15</v>
      </c>
      <c r="AZ27" s="16">
        <f>求节点(中R武将!$C$6:$C$105,中R武将!AZ$6:AZ$105,天数对应中R武将!$CB27)</f>
        <v>40</v>
      </c>
      <c r="BA27" s="16">
        <f>求节点(中R武将!$C$6:$C$105,中R武将!BA$6:BA$105,天数对应中R武将!$CB27)</f>
        <v>43</v>
      </c>
      <c r="BB27" s="16">
        <f>求节点(中R武将!$C$6:$C$105,中R武将!BB$6:BB$105,天数对应中R武将!$CB27)</f>
        <v>50</v>
      </c>
      <c r="BC27" s="16">
        <f>求节点(中R武将!$C$6:$C$105,中R武将!BC$6:BC$105,天数对应中R武将!$CB27)</f>
        <v>0</v>
      </c>
      <c r="BD27" s="16">
        <f>求节点(中R武将!$C$6:$C$105,中R武将!BD$6:BD$105,天数对应中R武将!$CB27)</f>
        <v>2.0409834452010429</v>
      </c>
      <c r="BE27" s="16">
        <f>求节点(中R武将!$C$6:$C$105,中R武将!BE$6:BE$105,天数对应中R武将!$CB27)</f>
        <v>2.0409834452010429</v>
      </c>
      <c r="BF27" s="16">
        <f>求节点(中R武将!$C$6:$C$105,中R武将!BF$6:BF$105,天数对应中R武将!$CB27)</f>
        <v>2.0409834452010429</v>
      </c>
      <c r="BG27" s="16">
        <f>求节点(中R武将!$C$6:$C$105,中R武将!BG$6:BG$105,天数对应中R武将!$CB27)</f>
        <v>2.0409834452010429</v>
      </c>
      <c r="BH27" s="16">
        <f>求节点(中R武将!$C$6:$C$105,中R武将!BH$6:BH$105,天数对应中R武将!$CB27)</f>
        <v>10</v>
      </c>
      <c r="BI27" s="16">
        <f>求节点(中R武将!$C$6:$C$105,中R武将!BI$6:BI$105,天数对应中R武将!$CB27)</f>
        <v>10</v>
      </c>
      <c r="BJ27" s="16">
        <f>求节点(中R武将!$C$6:$C$105,中R武将!BJ$6:BJ$105,天数对应中R武将!$CB27)</f>
        <v>51.024586130026073</v>
      </c>
      <c r="BK27" s="16">
        <f>求节点(中R武将!$C$6:$C$105,中R武将!BK$6:BK$105,天数对应中R武将!$CB27)</f>
        <v>51.024586130026073</v>
      </c>
      <c r="BL27" s="16">
        <f>求节点(中R武将!$C$6:$C$105,中R武将!BL$6:BL$105,天数对应中R武将!$CB27)</f>
        <v>51.024586130026073</v>
      </c>
      <c r="BM27" s="16">
        <f>求节点(中R武将!$C$6:$C$105,中R武将!BM$6:BM$105,天数对应中R武将!$CB27)</f>
        <v>0</v>
      </c>
      <c r="BN27" s="16">
        <f>求节点(中R武将!$C$6:$C$105,中R武将!BN$6:BN$105,天数对应中R武将!$CB27)</f>
        <v>0</v>
      </c>
      <c r="BO27" s="16">
        <f>求节点(中R武将!$C$6:$C$105,中R武将!BO$6:BO$105,天数对应中R武将!$CB27)</f>
        <v>2</v>
      </c>
      <c r="BP27" s="16">
        <f>求节点(中R武将!$C$6:$C$105,中R武将!BP$6:BP$105,天数对应中R武将!$CB27)</f>
        <v>2</v>
      </c>
      <c r="BQ27" s="16">
        <f>求节点(中R武将!$C$6:$C$105,中R武将!BQ$6:BQ$105,天数对应中R武将!$CB27)</f>
        <v>2</v>
      </c>
      <c r="BR27" s="16">
        <f>求节点(中R武将!$C$6:$C$105,中R武将!BR$6:BR$105,天数对应中R武将!$CB27)</f>
        <v>0</v>
      </c>
      <c r="BS27" s="16">
        <f>求节点(中R武将!$C$6:$C$105,中R武将!BS$6:BS$105,天数对应中R武将!$CB27)</f>
        <v>0</v>
      </c>
      <c r="BT27" s="16">
        <f>求节点(中R武将!$C$6:$C$105,中R武将!BT$6:BT$105,天数对应中R武将!$CB27)</f>
        <v>4</v>
      </c>
      <c r="BU27" s="16">
        <f>求节点(中R武将!$C$6:$C$105,中R武将!BU$6:BU$105,天数对应中R武将!$CB27)</f>
        <v>30</v>
      </c>
      <c r="BV27" s="16">
        <f>求节点(中R武将!$C$6:$C$105,中R武将!BV$6:BV$105,天数对应中R武将!$CB27)</f>
        <v>80</v>
      </c>
      <c r="BY27" s="16">
        <v>22</v>
      </c>
      <c r="BZ27" s="16">
        <v>45.229416240679988</v>
      </c>
      <c r="CA27" s="16">
        <v>47.627585537046002</v>
      </c>
      <c r="CB27" s="16">
        <v>51.024586130026073</v>
      </c>
      <c r="CC27" s="16">
        <v>56.707209476034656</v>
      </c>
      <c r="CD27" s="16">
        <v>65.799954753897211</v>
      </c>
    </row>
    <row r="28" spans="3:82" x14ac:dyDescent="0.15">
      <c r="C28" s="16">
        <v>23</v>
      </c>
      <c r="E28" s="16">
        <f>求节点(中R武将!$C$6:$C$105,中R武将!E$6:E$105,天数对应中R武将!$CB28)</f>
        <v>0</v>
      </c>
      <c r="F28" s="16">
        <f>求节点(中R武将!$C$6:$C$105,中R武将!F$6:F$105,天数对应中R武将!$CB28)</f>
        <v>0</v>
      </c>
      <c r="G28" s="16">
        <f>求节点(中R武将!$C$6:$C$105,中R武将!G$6:G$105,天数对应中R武将!$CB28)</f>
        <v>0</v>
      </c>
      <c r="H28" s="16">
        <f>求节点(中R武将!$C$6:$C$105,中R武将!H$6:H$105,天数对应中R武将!$CB28)</f>
        <v>5.3940012492349441</v>
      </c>
      <c r="I28" s="16">
        <f>求节点(中R武将!$C$6:$C$105,中R武将!I$6:I$105,天数对应中R武将!$CB28)</f>
        <v>0.60599875076505594</v>
      </c>
      <c r="J28" s="16">
        <f>求节点(中R武将!$C$6:$C$105,中R武将!J$6:J$105,天数对应中R武将!$CB28)</f>
        <v>0</v>
      </c>
      <c r="K28" s="16">
        <f>求节点(中R武将!$C$6:$C$105,中R武将!K$6:K$105,天数对应中R武将!$CB28)</f>
        <v>0</v>
      </c>
      <c r="L28" s="16">
        <f>求节点(中R武将!$C$6:$C$105,中R武将!L$6:L$105,天数对应中R武将!$CB28)</f>
        <v>0</v>
      </c>
      <c r="M28" s="16">
        <f>求节点(中R武将!$C$6:$C$105,中R武将!M$6:M$105,天数对应中R武将!$CB28)</f>
        <v>3.5861833807109065</v>
      </c>
      <c r="N28" s="16">
        <f>求节点(中R武将!$C$6:$C$105,中R武将!N$6:N$105,天数对应中R武将!$CB28)</f>
        <v>0</v>
      </c>
      <c r="O28" s="16">
        <f>求节点(中R武将!$C$6:$C$105,中R武将!O$6:O$105,天数对应中R武将!$CB28)</f>
        <v>0</v>
      </c>
      <c r="P28" s="16">
        <f>求节点(中R武将!$C$6:$C$105,中R武将!P$6:P$105,天数对应中R武将!$CB28)</f>
        <v>6</v>
      </c>
      <c r="Q28" s="16">
        <f>求节点(中R武将!$C$6:$C$105,中R武将!Q$6:Q$105,天数对应中R武将!$CB28)</f>
        <v>10</v>
      </c>
      <c r="R28" s="16">
        <f>求节点(中R武将!$C$6:$C$105,中R武将!R$6:R$105,天数对应中R武将!$CB28)</f>
        <v>43</v>
      </c>
      <c r="S28" s="16">
        <f>求节点(中R武将!$C$6:$C$105,中R武将!S$6:S$105,天数对应中R武将!$CB28)</f>
        <v>50</v>
      </c>
      <c r="T28" s="16">
        <f>求节点(中R武将!$C$6:$C$105,中R武将!T$6:T$105,天数对应中R武将!$CB28)</f>
        <v>0</v>
      </c>
      <c r="U28" s="16">
        <f>求节点(中R武将!$C$6:$C$105,中R武将!U$6:U$105,天数对应中R武将!$CB28)</f>
        <v>0</v>
      </c>
      <c r="V28" s="16">
        <f>求节点(中R武将!$C$6:$C$105,中R武将!V$6:V$105,天数对应中R武将!$CB28)</f>
        <v>2.0650917210922697</v>
      </c>
      <c r="W28" s="16">
        <f>求节点(中R武将!$C$6:$C$105,中R武将!W$6:W$105,天数对应中R武将!$CB28)</f>
        <v>2.0650917210922697</v>
      </c>
      <c r="X28" s="16">
        <f>求节点(中R武将!$C$6:$C$105,中R武将!X$6:X$105,天数对应中R武将!$CB28)</f>
        <v>0</v>
      </c>
      <c r="Y28" s="16">
        <f>求节点(中R武将!$C$6:$C$105,中R武将!Y$6:Y$105,天数对应中R武将!$CB28)</f>
        <v>0</v>
      </c>
      <c r="Z28" s="16">
        <f>求节点(中R武将!$C$6:$C$105,中R武将!Z$6:Z$105,天数对应中R武将!$CB28)</f>
        <v>0</v>
      </c>
      <c r="AA28" s="16">
        <f>求节点(中R武将!$C$6:$C$105,中R武将!AA$6:AA$105,天数对应中R武将!$CB28)</f>
        <v>103.25458605461348</v>
      </c>
      <c r="AB28" s="16">
        <f>求节点(中R武将!$C$6:$C$105,中R武将!AB$6:AB$105,天数对应中R武将!$CB28)</f>
        <v>103.25458605461348</v>
      </c>
      <c r="AC28" s="16">
        <f>求节点(中R武将!$C$6:$C$105,中R武将!AC$6:AC$105,天数对应中R武将!$CB28)</f>
        <v>0</v>
      </c>
      <c r="AD28" s="16">
        <f>求节点(中R武将!$C$6:$C$105,中R武将!AD$6:AD$105,天数对应中R武将!$CB28)</f>
        <v>0</v>
      </c>
      <c r="AE28" s="16">
        <f>求节点(中R武将!$C$6:$C$105,中R武将!AE$6:AE$105,天数对应中R武将!$CB28)</f>
        <v>0</v>
      </c>
      <c r="AF28" s="16">
        <f>求节点(中R武将!$C$6:$C$105,中R武将!AF$6:AF$105,天数对应中R武将!$CB28)</f>
        <v>0.91326745526892095</v>
      </c>
      <c r="AG28" s="16">
        <f>求节点(中R武将!$C$6:$C$105,中R武将!AG$6:AG$105,天数对应中R武将!$CB28)</f>
        <v>2</v>
      </c>
      <c r="AH28" s="16">
        <f>求节点(中R武将!$C$6:$C$105,中R武将!AH$6:AH$105,天数对应中R武将!$CB28)</f>
        <v>0</v>
      </c>
      <c r="AI28" s="16">
        <f>求节点(中R武将!$C$6:$C$105,中R武将!AI$6:AI$105,天数对应中R武将!$CB28)</f>
        <v>0</v>
      </c>
      <c r="AJ28" s="16">
        <f>求节点(中R武将!$C$6:$C$105,中R武将!AJ$6:AJ$105,天数对应中R武将!$CB28)</f>
        <v>0</v>
      </c>
      <c r="AK28" s="16">
        <f>求节点(中R武将!$C$6:$C$105,中R武将!AK$6:AK$105,天数对应中R武将!$CB28)</f>
        <v>0</v>
      </c>
      <c r="AL28" s="16">
        <f>求节点(中R武将!$C$6:$C$105,中R武将!AL$6:AL$105,天数对应中R武将!$CB28)</f>
        <v>30</v>
      </c>
      <c r="AM28" s="16">
        <f>求节点(中R武将!$C$6:$C$105,中R武将!AM$6:AM$105,天数对应中R武将!$CB28)</f>
        <v>0</v>
      </c>
      <c r="AN28" s="16">
        <f>求节点(中R武将!$C$6:$C$105,中R武将!AN$6:AN$105,天数对应中R武将!$CB28)</f>
        <v>0</v>
      </c>
      <c r="AO28" s="16">
        <f>求节点(中R武将!$C$6:$C$105,中R武将!AO$6:AO$105,天数对应中R武将!$CB28)</f>
        <v>0</v>
      </c>
      <c r="AP28" s="16">
        <f>求节点(中R武将!$C$6:$C$105,中R武将!AP$6:AP$105,天数对应中R武将!$CB28)</f>
        <v>11.211997501530112</v>
      </c>
      <c r="AQ28" s="16">
        <f>求节点(中R武将!$C$6:$C$105,中R武将!AQ$6:AQ$105,天数对应中R武将!$CB28)</f>
        <v>6</v>
      </c>
      <c r="AR28" s="16">
        <f>求节点(中R武将!$C$6:$C$105,中R武将!AR$6:AR$105,天数对应中R武将!$CB28)</f>
        <v>0</v>
      </c>
      <c r="AS28" s="16">
        <f>求节点(中R武将!$C$6:$C$105,中R武将!AS$6:AS$105,天数对应中R武将!$CB28)</f>
        <v>0</v>
      </c>
      <c r="AT28" s="16">
        <f>求节点(中R武将!$C$6:$C$105,中R武将!AT$6:AT$105,天数对应中R武将!$CB28)</f>
        <v>3</v>
      </c>
      <c r="AU28" s="16">
        <f>求节点(中R武将!$C$6:$C$105,中R武将!AU$6:AU$105,天数对应中R武将!$CB28)</f>
        <v>6</v>
      </c>
      <c r="AV28" s="16">
        <f>求节点(中R武将!$C$6:$C$105,中R武将!AV$6:AV$105,天数对应中R武将!$CB28)</f>
        <v>3.5861833807109065</v>
      </c>
      <c r="AW28" s="16">
        <f>求节点(中R武将!$C$6:$C$105,中R武将!AW$6:AW$105,天数对应中R武将!$CB28)</f>
        <v>0</v>
      </c>
      <c r="AX28" s="16">
        <f>求节点(中R武将!$C$6:$C$105,中R武将!AX$6:AX$105,天数对应中R武将!$CB28)</f>
        <v>0</v>
      </c>
      <c r="AY28" s="16">
        <f>求节点(中R武将!$C$6:$C$105,中R武将!AY$6:AY$105,天数对应中R武将!$CB28)</f>
        <v>15</v>
      </c>
      <c r="AZ28" s="16">
        <f>求节点(中R武将!$C$6:$C$105,中R武将!AZ$6:AZ$105,天数对应中R武将!$CB28)</f>
        <v>40</v>
      </c>
      <c r="BA28" s="16">
        <f>求节点(中R武将!$C$6:$C$105,中R武将!BA$6:BA$105,天数对应中R武将!$CB28)</f>
        <v>43</v>
      </c>
      <c r="BB28" s="16">
        <f>求节点(中R武将!$C$6:$C$105,中R武将!BB$6:BB$105,天数对应中R武将!$CB28)</f>
        <v>50</v>
      </c>
      <c r="BC28" s="16">
        <f>求节点(中R武将!$C$6:$C$105,中R武将!BC$6:BC$105,天数对应中R武将!$CB28)</f>
        <v>0</v>
      </c>
      <c r="BD28" s="16">
        <f>求节点(中R武将!$C$6:$C$105,中R武将!BD$6:BD$105,天数对应中R武将!$CB28)</f>
        <v>2.0650917210922697</v>
      </c>
      <c r="BE28" s="16">
        <f>求节点(中R武将!$C$6:$C$105,中R武将!BE$6:BE$105,天数对应中R武将!$CB28)</f>
        <v>2.0650917210922697</v>
      </c>
      <c r="BF28" s="16">
        <f>求节点(中R武将!$C$6:$C$105,中R武将!BF$6:BF$105,天数对应中R武将!$CB28)</f>
        <v>2.0650917210922697</v>
      </c>
      <c r="BG28" s="16">
        <f>求节点(中R武将!$C$6:$C$105,中R武将!BG$6:BG$105,天数对应中R武将!$CB28)</f>
        <v>2.0650917210922697</v>
      </c>
      <c r="BH28" s="16">
        <f>求节点(中R武将!$C$6:$C$105,中R武将!BH$6:BH$105,天数对应中R武将!$CB28)</f>
        <v>10</v>
      </c>
      <c r="BI28" s="16">
        <f>求节点(中R武将!$C$6:$C$105,中R武将!BI$6:BI$105,天数对应中R武将!$CB28)</f>
        <v>10</v>
      </c>
      <c r="BJ28" s="16">
        <f>求节点(中R武将!$C$6:$C$105,中R武将!BJ$6:BJ$105,天数对应中R武将!$CB28)</f>
        <v>51.627293027306742</v>
      </c>
      <c r="BK28" s="16">
        <f>求节点(中R武将!$C$6:$C$105,中R武将!BK$6:BK$105,天数对应中R武将!$CB28)</f>
        <v>51.627293027306742</v>
      </c>
      <c r="BL28" s="16">
        <f>求节点(中R武将!$C$6:$C$105,中R武将!BL$6:BL$105,天数对应中R武将!$CB28)</f>
        <v>51.627293027306742</v>
      </c>
      <c r="BM28" s="16">
        <f>求节点(中R武将!$C$6:$C$105,中R武将!BM$6:BM$105,天数对应中R武将!$CB28)</f>
        <v>0</v>
      </c>
      <c r="BN28" s="16">
        <f>求节点(中R武将!$C$6:$C$105,中R武将!BN$6:BN$105,天数对应中R武将!$CB28)</f>
        <v>0</v>
      </c>
      <c r="BO28" s="16">
        <f>求节点(中R武将!$C$6:$C$105,中R武将!BO$6:BO$105,天数对应中R武将!$CB28)</f>
        <v>2</v>
      </c>
      <c r="BP28" s="16">
        <f>求节点(中R武将!$C$6:$C$105,中R武将!BP$6:BP$105,天数对应中R武将!$CB28)</f>
        <v>2</v>
      </c>
      <c r="BQ28" s="16">
        <f>求节点(中R武将!$C$6:$C$105,中R武将!BQ$6:BQ$105,天数对应中R武将!$CB28)</f>
        <v>2</v>
      </c>
      <c r="BR28" s="16">
        <f>求节点(中R武将!$C$6:$C$105,中R武将!BR$6:BR$105,天数对应中R武将!$CB28)</f>
        <v>0</v>
      </c>
      <c r="BS28" s="16">
        <f>求节点(中R武将!$C$6:$C$105,中R武将!BS$6:BS$105,天数对应中R武将!$CB28)</f>
        <v>0</v>
      </c>
      <c r="BT28" s="16">
        <f>求节点(中R武将!$C$6:$C$105,中R武将!BT$6:BT$105,天数对应中R武将!$CB28)</f>
        <v>4</v>
      </c>
      <c r="BU28" s="16">
        <f>求节点(中R武将!$C$6:$C$105,中R武将!BU$6:BU$105,天数对应中R武将!$CB28)</f>
        <v>30</v>
      </c>
      <c r="BV28" s="16">
        <f>求节点(中R武将!$C$6:$C$105,中R武将!BV$6:BV$105,天数对应中R武将!$CB28)</f>
        <v>80</v>
      </c>
      <c r="BY28" s="16">
        <v>23</v>
      </c>
      <c r="BZ28" s="16">
        <v>45.845161563010116</v>
      </c>
      <c r="CA28" s="16">
        <v>48.284895131741251</v>
      </c>
      <c r="CB28" s="16">
        <v>51.627293027306742</v>
      </c>
      <c r="CC28" s="16">
        <v>57.265742379787866</v>
      </c>
      <c r="CD28" s="16">
        <v>66.433857256825831</v>
      </c>
    </row>
    <row r="29" spans="3:82" x14ac:dyDescent="0.15">
      <c r="C29" s="16">
        <v>24</v>
      </c>
      <c r="E29" s="16">
        <f>求节点(中R武将!$C$6:$C$105,中R武将!E$6:E$105,天数对应中R武将!$CB29)</f>
        <v>0</v>
      </c>
      <c r="F29" s="16">
        <f>求节点(中R武将!$C$6:$C$105,中R武将!F$6:F$105,天数对应中R武将!$CB29)</f>
        <v>0</v>
      </c>
      <c r="G29" s="16">
        <f>求节点(中R武将!$C$6:$C$105,中R武将!G$6:G$105,天数对应中R武将!$CB29)</f>
        <v>0</v>
      </c>
      <c r="H29" s="16">
        <f>求节点(中R武将!$C$6:$C$105,中R武将!H$6:H$105,天数对应中R武将!$CB29)</f>
        <v>5.2375260749328154</v>
      </c>
      <c r="I29" s="16">
        <f>求节点(中R武将!$C$6:$C$105,中R武将!I$6:I$105,天数对应中R武将!$CB29)</f>
        <v>0.76247392506718448</v>
      </c>
      <c r="J29" s="16">
        <f>求节点(中R武将!$C$6:$C$105,中R武将!J$6:J$105,天数对应中R武将!$CB29)</f>
        <v>0</v>
      </c>
      <c r="K29" s="16">
        <f>求节点(中R武将!$C$6:$C$105,中R武将!K$6:K$105,天数对应中R武将!$CB29)</f>
        <v>0</v>
      </c>
      <c r="L29" s="16">
        <f>求节点(中R武将!$C$6:$C$105,中R武将!L$6:L$105,天数对应中R武将!$CB29)</f>
        <v>0</v>
      </c>
      <c r="M29" s="16">
        <f>求节点(中R武将!$C$6:$C$105,中R武将!M$6:M$105,天数对应中R武将!$CB29)</f>
        <v>3.6604012673196498</v>
      </c>
      <c r="N29" s="16">
        <f>求节点(中R武将!$C$6:$C$105,中R武将!N$6:N$105,天数对应中R武将!$CB29)</f>
        <v>0</v>
      </c>
      <c r="O29" s="16">
        <f>求节点(中R武将!$C$6:$C$105,中R武将!O$6:O$105,天数对应中R武将!$CB29)</f>
        <v>0</v>
      </c>
      <c r="P29" s="16">
        <f>求节点(中R武将!$C$6:$C$105,中R武将!P$6:P$105,天数对应中R武将!$CB29)</f>
        <v>6</v>
      </c>
      <c r="Q29" s="16">
        <f>求节点(中R武将!$C$6:$C$105,中R武将!Q$6:Q$105,天数对应中R武将!$CB29)</f>
        <v>10</v>
      </c>
      <c r="R29" s="16">
        <f>求节点(中R武将!$C$6:$C$105,中R武将!R$6:R$105,天数对应中R武将!$CB29)</f>
        <v>43</v>
      </c>
      <c r="S29" s="16">
        <f>求节点(中R武将!$C$6:$C$105,中R武将!S$6:S$105,天数对应中R武将!$CB29)</f>
        <v>50</v>
      </c>
      <c r="T29" s="16">
        <f>求节点(中R武将!$C$6:$C$105,中R武将!T$6:T$105,天数对应中R武将!$CB29)</f>
        <v>0</v>
      </c>
      <c r="U29" s="16">
        <f>求节点(中R武将!$C$6:$C$105,中R武将!U$6:U$105,天数对应中R武将!$CB29)</f>
        <v>0</v>
      </c>
      <c r="V29" s="16">
        <f>求节点(中R武将!$C$6:$C$105,中R武将!V$6:V$105,天数对应中R武将!$CB29)</f>
        <v>2.0902768674638872</v>
      </c>
      <c r="W29" s="16">
        <f>求节点(中R武将!$C$6:$C$105,中R武将!W$6:W$105,天数对应中R武将!$CB29)</f>
        <v>2.0902768674638872</v>
      </c>
      <c r="X29" s="16">
        <f>求节点(中R武将!$C$6:$C$105,中R武将!X$6:X$105,天数对应中R武将!$CB29)</f>
        <v>0</v>
      </c>
      <c r="Y29" s="16">
        <f>求节点(中R武将!$C$6:$C$105,中R武将!Y$6:Y$105,天数对应中R武将!$CB29)</f>
        <v>0</v>
      </c>
      <c r="Z29" s="16">
        <f>求节点(中R武将!$C$6:$C$105,中R武将!Z$6:Z$105,天数对应中R武将!$CB29)</f>
        <v>0</v>
      </c>
      <c r="AA29" s="16">
        <f>求节点(中R武将!$C$6:$C$105,中R武将!AA$6:AA$105,天数对应中R武将!$CB29)</f>
        <v>104.51384337319435</v>
      </c>
      <c r="AB29" s="16">
        <f>求节点(中R武将!$C$6:$C$105,中R武将!AB$6:AB$105,天数对应中R武将!$CB29)</f>
        <v>104.51384337319435</v>
      </c>
      <c r="AC29" s="16">
        <f>求节点(中R武将!$C$6:$C$105,中R武将!AC$6:AC$105,天数对应中R武将!$CB29)</f>
        <v>0</v>
      </c>
      <c r="AD29" s="16">
        <f>求节点(中R武将!$C$6:$C$105,中R武将!AD$6:AD$105,天数对应中R武将!$CB29)</f>
        <v>0</v>
      </c>
      <c r="AE29" s="16">
        <f>求节点(中R武将!$C$6:$C$105,中R武将!AE$6:AE$105,天数对应中R武将!$CB29)</f>
        <v>0</v>
      </c>
      <c r="AF29" s="16">
        <f>求节点(中R武将!$C$6:$C$105,中R武将!AF$6:AF$105,天数对应中R武将!$CB29)</f>
        <v>0.9244053501635926</v>
      </c>
      <c r="AG29" s="16">
        <f>求节点(中R武将!$C$6:$C$105,中R武将!AG$6:AG$105,天数对应中R武将!$CB29)</f>
        <v>2</v>
      </c>
      <c r="AH29" s="16">
        <f>求节点(中R武将!$C$6:$C$105,中R武将!AH$6:AH$105,天数对应中R武将!$CB29)</f>
        <v>0</v>
      </c>
      <c r="AI29" s="16">
        <f>求节点(中R武将!$C$6:$C$105,中R武将!AI$6:AI$105,天数对应中R武将!$CB29)</f>
        <v>0</v>
      </c>
      <c r="AJ29" s="16">
        <f>求节点(中R武将!$C$6:$C$105,中R武将!AJ$6:AJ$105,天数对应中R武将!$CB29)</f>
        <v>0</v>
      </c>
      <c r="AK29" s="16">
        <f>求节点(中R武将!$C$6:$C$105,中R武将!AK$6:AK$105,天数对应中R武将!$CB29)</f>
        <v>0</v>
      </c>
      <c r="AL29" s="16">
        <f>求节点(中R武将!$C$6:$C$105,中R武将!AL$6:AL$105,天数对应中R武将!$CB29)</f>
        <v>30</v>
      </c>
      <c r="AM29" s="16">
        <f>求节点(中R武将!$C$6:$C$105,中R武将!AM$6:AM$105,天数对应中R武将!$CB29)</f>
        <v>0</v>
      </c>
      <c r="AN29" s="16">
        <f>求节点(中R武将!$C$6:$C$105,中R武将!AN$6:AN$105,天数对应中R武将!$CB29)</f>
        <v>0</v>
      </c>
      <c r="AO29" s="16">
        <f>求节点(中R武将!$C$6:$C$105,中R武将!AO$6:AO$105,天数对应中R武将!$CB29)</f>
        <v>0</v>
      </c>
      <c r="AP29" s="16">
        <f>求节点(中R武将!$C$6:$C$105,中R武将!AP$6:AP$105,天数对应中R武将!$CB29)</f>
        <v>11.524947850134369</v>
      </c>
      <c r="AQ29" s="16">
        <f>求节点(中R武将!$C$6:$C$105,中R武将!AQ$6:AQ$105,天数对应中R武将!$CB29)</f>
        <v>6</v>
      </c>
      <c r="AR29" s="16">
        <f>求节点(中R武将!$C$6:$C$105,中R武将!AR$6:AR$105,天数对应中R武将!$CB29)</f>
        <v>0</v>
      </c>
      <c r="AS29" s="16">
        <f>求节点(中R武将!$C$6:$C$105,中R武将!AS$6:AS$105,天数对应中R武将!$CB29)</f>
        <v>0</v>
      </c>
      <c r="AT29" s="16">
        <f>求节点(中R武将!$C$6:$C$105,中R武将!AT$6:AT$105,天数对应中R武将!$CB29)</f>
        <v>3</v>
      </c>
      <c r="AU29" s="16">
        <f>求节点(中R武将!$C$6:$C$105,中R武将!AU$6:AU$105,天数对应中R武将!$CB29)</f>
        <v>6</v>
      </c>
      <c r="AV29" s="16">
        <f>求节点(中R武将!$C$6:$C$105,中R武将!AV$6:AV$105,天数对应中R武将!$CB29)</f>
        <v>3.6604012673196498</v>
      </c>
      <c r="AW29" s="16">
        <f>求节点(中R武将!$C$6:$C$105,中R武将!AW$6:AW$105,天数对应中R武将!$CB29)</f>
        <v>0</v>
      </c>
      <c r="AX29" s="16">
        <f>求节点(中R武将!$C$6:$C$105,中R武将!AX$6:AX$105,天数对应中R武将!$CB29)</f>
        <v>0</v>
      </c>
      <c r="AY29" s="16">
        <f>求节点(中R武将!$C$6:$C$105,中R武将!AY$6:AY$105,天数对应中R武将!$CB29)</f>
        <v>15</v>
      </c>
      <c r="AZ29" s="16">
        <f>求节点(中R武将!$C$6:$C$105,中R武将!AZ$6:AZ$105,天数对应中R武将!$CB29)</f>
        <v>40</v>
      </c>
      <c r="BA29" s="16">
        <f>求节点(中R武将!$C$6:$C$105,中R武将!BA$6:BA$105,天数对应中R武将!$CB29)</f>
        <v>43</v>
      </c>
      <c r="BB29" s="16">
        <f>求节点(中R武将!$C$6:$C$105,中R武将!BB$6:BB$105,天数对应中R武将!$CB29)</f>
        <v>50</v>
      </c>
      <c r="BC29" s="16">
        <f>求节点(中R武将!$C$6:$C$105,中R武将!BC$6:BC$105,天数对应中R武将!$CB29)</f>
        <v>0</v>
      </c>
      <c r="BD29" s="16">
        <f>求节点(中R武将!$C$6:$C$105,中R武将!BD$6:BD$105,天数对应中R武将!$CB29)</f>
        <v>2.0902768674638872</v>
      </c>
      <c r="BE29" s="16">
        <f>求节点(中R武将!$C$6:$C$105,中R武将!BE$6:BE$105,天数对应中R武将!$CB29)</f>
        <v>2.0902768674638872</v>
      </c>
      <c r="BF29" s="16">
        <f>求节点(中R武将!$C$6:$C$105,中R武将!BF$6:BF$105,天数对应中R武将!$CB29)</f>
        <v>2.0902768674638872</v>
      </c>
      <c r="BG29" s="16">
        <f>求节点(中R武将!$C$6:$C$105,中R武将!BG$6:BG$105,天数对应中R武将!$CB29)</f>
        <v>2.0902768674638872</v>
      </c>
      <c r="BH29" s="16">
        <f>求节点(中R武将!$C$6:$C$105,中R武将!BH$6:BH$105,天数对应中R武将!$CB29)</f>
        <v>10</v>
      </c>
      <c r="BI29" s="16">
        <f>求节点(中R武将!$C$6:$C$105,中R武将!BI$6:BI$105,天数对应中R武将!$CB29)</f>
        <v>10</v>
      </c>
      <c r="BJ29" s="16">
        <f>求节点(中R武将!$C$6:$C$105,中R武将!BJ$6:BJ$105,天数对应中R武将!$CB29)</f>
        <v>52.256921686597174</v>
      </c>
      <c r="BK29" s="16">
        <f>求节点(中R武将!$C$6:$C$105,中R武将!BK$6:BK$105,天数对应中R武将!$CB29)</f>
        <v>52.256921686597174</v>
      </c>
      <c r="BL29" s="16">
        <f>求节点(中R武将!$C$6:$C$105,中R武将!BL$6:BL$105,天数对应中R武将!$CB29)</f>
        <v>52.256921686597174</v>
      </c>
      <c r="BM29" s="16">
        <f>求节点(中R武将!$C$6:$C$105,中R武将!BM$6:BM$105,天数对应中R武将!$CB29)</f>
        <v>0</v>
      </c>
      <c r="BN29" s="16">
        <f>求节点(中R武将!$C$6:$C$105,中R武将!BN$6:BN$105,天数对应中R武将!$CB29)</f>
        <v>0</v>
      </c>
      <c r="BO29" s="16">
        <f>求节点(中R武将!$C$6:$C$105,中R武将!BO$6:BO$105,天数对应中R武将!$CB29)</f>
        <v>2</v>
      </c>
      <c r="BP29" s="16">
        <f>求节点(中R武将!$C$6:$C$105,中R武将!BP$6:BP$105,天数对应中R武将!$CB29)</f>
        <v>2</v>
      </c>
      <c r="BQ29" s="16">
        <f>求节点(中R武将!$C$6:$C$105,中R武将!BQ$6:BQ$105,天数对应中R武将!$CB29)</f>
        <v>2</v>
      </c>
      <c r="BR29" s="16">
        <f>求节点(中R武将!$C$6:$C$105,中R武将!BR$6:BR$105,天数对应中R武将!$CB29)</f>
        <v>0</v>
      </c>
      <c r="BS29" s="16">
        <f>求节点(中R武将!$C$6:$C$105,中R武将!BS$6:BS$105,天数对应中R武将!$CB29)</f>
        <v>0</v>
      </c>
      <c r="BT29" s="16">
        <f>求节点(中R武将!$C$6:$C$105,中R武将!BT$6:BT$105,天数对应中R武将!$CB29)</f>
        <v>4</v>
      </c>
      <c r="BU29" s="16">
        <f>求节点(中R武将!$C$6:$C$105,中R武将!BU$6:BU$105,天数对应中R武将!$CB29)</f>
        <v>30</v>
      </c>
      <c r="BV29" s="16">
        <f>求节点(中R武将!$C$6:$C$105,中R武将!BV$6:BV$105,天数对应中R武将!$CB29)</f>
        <v>80</v>
      </c>
      <c r="BY29" s="16">
        <v>24</v>
      </c>
      <c r="BZ29" s="16">
        <v>46.430041330048923</v>
      </c>
      <c r="CA29" s="16">
        <v>48.97966390560758</v>
      </c>
      <c r="CB29" s="16">
        <v>52.256921686597174</v>
      </c>
      <c r="CC29" s="16">
        <v>57.791141406117383</v>
      </c>
      <c r="CD29" s="16">
        <v>67.018500188991894</v>
      </c>
    </row>
    <row r="30" spans="3:82" x14ac:dyDescent="0.15">
      <c r="C30" s="16">
        <v>25</v>
      </c>
      <c r="E30" s="16">
        <f>求节点(中R武将!$C$6:$C$105,中R武将!E$6:E$105,天数对应中R武将!$CB30)</f>
        <v>0</v>
      </c>
      <c r="F30" s="16">
        <f>求节点(中R武将!$C$6:$C$105,中R武将!F$6:F$105,天数对应中R武将!$CB30)</f>
        <v>0</v>
      </c>
      <c r="G30" s="16">
        <f>求节点(中R武将!$C$6:$C$105,中R武将!G$6:G$105,天数对应中R武将!$CB30)</f>
        <v>0</v>
      </c>
      <c r="H30" s="16">
        <f>求节点(中R武将!$C$6:$C$105,中R武将!H$6:H$105,天数对应中R武将!$CB30)</f>
        <v>5.0702090289986623</v>
      </c>
      <c r="I30" s="16">
        <f>求节点(中R武将!$C$6:$C$105,中R武将!I$6:I$105,天数对应中R武将!$CB30)</f>
        <v>0.92979097100133745</v>
      </c>
      <c r="J30" s="16">
        <f>求节点(中R武将!$C$6:$C$105,中R武将!J$6:J$105,天数对应中R武将!$CB30)</f>
        <v>0</v>
      </c>
      <c r="K30" s="16">
        <f>求节点(中R武将!$C$6:$C$105,中R武将!K$6:K$105,天数对应中R武将!$CB30)</f>
        <v>0</v>
      </c>
      <c r="L30" s="16">
        <f>求节点(中R武将!$C$6:$C$105,中R武将!L$6:L$105,天数对应中R武将!$CB30)</f>
        <v>0</v>
      </c>
      <c r="M30" s="16">
        <f>求节点(中R武将!$C$6:$C$105,中R武将!M$6:M$105,天数对应中R武将!$CB30)</f>
        <v>3.739761572225742</v>
      </c>
      <c r="N30" s="16">
        <f>求节点(中R武将!$C$6:$C$105,中R武将!N$6:N$105,天数对应中R武将!$CB30)</f>
        <v>0</v>
      </c>
      <c r="O30" s="16">
        <f>求节点(中R武将!$C$6:$C$105,中R武将!O$6:O$105,天数对应中R武将!$CB30)</f>
        <v>0</v>
      </c>
      <c r="P30" s="16">
        <f>求节点(中R武将!$C$6:$C$105,中R武将!P$6:P$105,天数对应中R武将!$CB30)</f>
        <v>6</v>
      </c>
      <c r="Q30" s="16">
        <f>求节点(中R武将!$C$6:$C$105,中R武将!Q$6:Q$105,天数对应中R武将!$CB30)</f>
        <v>10</v>
      </c>
      <c r="R30" s="16">
        <f>求节点(中R武将!$C$6:$C$105,中R武将!R$6:R$105,天数对应中R武将!$CB30)</f>
        <v>43</v>
      </c>
      <c r="S30" s="16">
        <f>求节点(中R武将!$C$6:$C$105,中R武将!S$6:S$105,天数对应中R武将!$CB30)</f>
        <v>50</v>
      </c>
      <c r="T30" s="16">
        <f>求节点(中R武将!$C$6:$C$105,中R武将!T$6:T$105,天数对应中R武将!$CB30)</f>
        <v>0</v>
      </c>
      <c r="U30" s="16">
        <f>求节点(中R武将!$C$6:$C$105,中R武将!U$6:U$105,天数对应中R武将!$CB30)</f>
        <v>0</v>
      </c>
      <c r="V30" s="16">
        <f>求节点(中R武将!$C$6:$C$105,中R武将!V$6:V$105,天数对应中R武将!$CB30)</f>
        <v>2.1172070454369236</v>
      </c>
      <c r="W30" s="16">
        <f>求节点(中R武将!$C$6:$C$105,中R武将!W$6:W$105,天数对应中R武将!$CB30)</f>
        <v>2.1172070454369236</v>
      </c>
      <c r="X30" s="16">
        <f>求节点(中R武将!$C$6:$C$105,中R武将!X$6:X$105,天数对应中R武将!$CB30)</f>
        <v>0</v>
      </c>
      <c r="Y30" s="16">
        <f>求节点(中R武将!$C$6:$C$105,中R武将!Y$6:Y$105,天数对应中R武将!$CB30)</f>
        <v>0</v>
      </c>
      <c r="Z30" s="16">
        <f>求节点(中R武将!$C$6:$C$105,中R武将!Z$6:Z$105,天数对应中R武将!$CB30)</f>
        <v>0</v>
      </c>
      <c r="AA30" s="16">
        <f>求节点(中R武将!$C$6:$C$105,中R武将!AA$6:AA$105,天数对应中R武将!$CB30)</f>
        <v>105.86035227184618</v>
      </c>
      <c r="AB30" s="16">
        <f>求节点(中R武将!$C$6:$C$105,中R武将!AB$6:AB$105,天数对应中R武将!$CB30)</f>
        <v>105.86035227184618</v>
      </c>
      <c r="AC30" s="16">
        <f>求节点(中R武将!$C$6:$C$105,中R武将!AC$6:AC$105,天数对应中R武将!$CB30)</f>
        <v>0</v>
      </c>
      <c r="AD30" s="16">
        <f>求节点(中R武将!$C$6:$C$105,中R武将!AD$6:AD$105,天数对应中R武将!$CB30)</f>
        <v>0</v>
      </c>
      <c r="AE30" s="16">
        <f>求节点(中R武将!$C$6:$C$105,中R武将!AE$6:AE$105,天数对应中R武将!$CB30)</f>
        <v>0</v>
      </c>
      <c r="AF30" s="16">
        <f>求节点(中R武将!$C$6:$C$105,中R武将!AF$6:AF$105,天数对应中R武将!$CB30)</f>
        <v>0.93631496892588451</v>
      </c>
      <c r="AG30" s="16">
        <f>求节点(中R武将!$C$6:$C$105,中R武将!AG$6:AG$105,天数对应中R武将!$CB30)</f>
        <v>2</v>
      </c>
      <c r="AH30" s="16">
        <f>求节点(中R武将!$C$6:$C$105,中R武将!AH$6:AH$105,天数对应中R武将!$CB30)</f>
        <v>0</v>
      </c>
      <c r="AI30" s="16">
        <f>求节点(中R武将!$C$6:$C$105,中R武将!AI$6:AI$105,天数对应中R武将!$CB30)</f>
        <v>0</v>
      </c>
      <c r="AJ30" s="16">
        <f>求节点(中R武将!$C$6:$C$105,中R武将!AJ$6:AJ$105,天数对应中R武将!$CB30)</f>
        <v>0</v>
      </c>
      <c r="AK30" s="16">
        <f>求节点(中R武将!$C$6:$C$105,中R武将!AK$6:AK$105,天数对应中R武将!$CB30)</f>
        <v>0</v>
      </c>
      <c r="AL30" s="16">
        <f>求节点(中R武将!$C$6:$C$105,中R武将!AL$6:AL$105,天数对应中R武将!$CB30)</f>
        <v>30</v>
      </c>
      <c r="AM30" s="16">
        <f>求节点(中R武将!$C$6:$C$105,中R武将!AM$6:AM$105,天数对应中R武将!$CB30)</f>
        <v>0</v>
      </c>
      <c r="AN30" s="16">
        <f>求节点(中R武将!$C$6:$C$105,中R武将!AN$6:AN$105,天数对应中R武将!$CB30)</f>
        <v>0</v>
      </c>
      <c r="AO30" s="16">
        <f>求节点(中R武将!$C$6:$C$105,中R武将!AO$6:AO$105,天数对应中R武将!$CB30)</f>
        <v>0</v>
      </c>
      <c r="AP30" s="16">
        <f>求节点(中R武将!$C$6:$C$105,中R武将!AP$6:AP$105,天数对应中R武将!$CB30)</f>
        <v>11.859581942002675</v>
      </c>
      <c r="AQ30" s="16">
        <f>求节点(中R武将!$C$6:$C$105,中R武将!AQ$6:AQ$105,天数对应中R武将!$CB30)</f>
        <v>6</v>
      </c>
      <c r="AR30" s="16">
        <f>求节点(中R武将!$C$6:$C$105,中R武将!AR$6:AR$105,天数对应中R武将!$CB30)</f>
        <v>0</v>
      </c>
      <c r="AS30" s="16">
        <f>求节点(中R武将!$C$6:$C$105,中R武将!AS$6:AS$105,天数对应中R武将!$CB30)</f>
        <v>0</v>
      </c>
      <c r="AT30" s="16">
        <f>求节点(中R武将!$C$6:$C$105,中R武将!AT$6:AT$105,天数对应中R武将!$CB30)</f>
        <v>3</v>
      </c>
      <c r="AU30" s="16">
        <f>求节点(中R武将!$C$6:$C$105,中R武将!AU$6:AU$105,天数对应中R武将!$CB30)</f>
        <v>6</v>
      </c>
      <c r="AV30" s="16">
        <f>求节点(中R武将!$C$6:$C$105,中R武将!AV$6:AV$105,天数对应中R武将!$CB30)</f>
        <v>3.739761572225742</v>
      </c>
      <c r="AW30" s="16">
        <f>求节点(中R武将!$C$6:$C$105,中R武将!AW$6:AW$105,天数对应中R武将!$CB30)</f>
        <v>0</v>
      </c>
      <c r="AX30" s="16">
        <f>求节点(中R武将!$C$6:$C$105,中R武将!AX$6:AX$105,天数对应中R武将!$CB30)</f>
        <v>0</v>
      </c>
      <c r="AY30" s="16">
        <f>求节点(中R武将!$C$6:$C$105,中R武将!AY$6:AY$105,天数对应中R武将!$CB30)</f>
        <v>15</v>
      </c>
      <c r="AZ30" s="16">
        <f>求节点(中R武将!$C$6:$C$105,中R武将!AZ$6:AZ$105,天数对应中R武将!$CB30)</f>
        <v>40</v>
      </c>
      <c r="BA30" s="16">
        <f>求节点(中R武将!$C$6:$C$105,中R武将!BA$6:BA$105,天数对应中R武将!$CB30)</f>
        <v>43</v>
      </c>
      <c r="BB30" s="16">
        <f>求节点(中R武将!$C$6:$C$105,中R武将!BB$6:BB$105,天数对应中R武将!$CB30)</f>
        <v>50</v>
      </c>
      <c r="BC30" s="16">
        <f>求节点(中R武将!$C$6:$C$105,中R武将!BC$6:BC$105,天数对应中R武将!$CB30)</f>
        <v>0</v>
      </c>
      <c r="BD30" s="16">
        <f>求节点(中R武将!$C$6:$C$105,中R武将!BD$6:BD$105,天数对应中R武将!$CB30)</f>
        <v>2.1172070454369236</v>
      </c>
      <c r="BE30" s="16">
        <f>求节点(中R武将!$C$6:$C$105,中R武将!BE$6:BE$105,天数对应中R武将!$CB30)</f>
        <v>2.1172070454369236</v>
      </c>
      <c r="BF30" s="16">
        <f>求节点(中R武将!$C$6:$C$105,中R武将!BF$6:BF$105,天数对应中R武将!$CB30)</f>
        <v>2.1172070454369236</v>
      </c>
      <c r="BG30" s="16">
        <f>求节点(中R武将!$C$6:$C$105,中R武将!BG$6:BG$105,天数对应中R武将!$CB30)</f>
        <v>2.1172070454369236</v>
      </c>
      <c r="BH30" s="16">
        <f>求节点(中R武将!$C$6:$C$105,中R武将!BH$6:BH$105,天数对应中R武将!$CB30)</f>
        <v>10</v>
      </c>
      <c r="BI30" s="16">
        <f>求节点(中R武将!$C$6:$C$105,中R武将!BI$6:BI$105,天数对应中R武将!$CB30)</f>
        <v>10</v>
      </c>
      <c r="BJ30" s="16">
        <f>求节点(中R武将!$C$6:$C$105,中R武将!BJ$6:BJ$105,天数对应中R武将!$CB30)</f>
        <v>52.930176135923091</v>
      </c>
      <c r="BK30" s="16">
        <f>求节点(中R武将!$C$6:$C$105,中R武将!BK$6:BK$105,天数对应中R武将!$CB30)</f>
        <v>52.930176135923091</v>
      </c>
      <c r="BL30" s="16">
        <f>求节点(中R武将!$C$6:$C$105,中R武将!BL$6:BL$105,天数对应中R武将!$CB30)</f>
        <v>52.930176135923091</v>
      </c>
      <c r="BM30" s="16">
        <f>求节点(中R武将!$C$6:$C$105,中R武将!BM$6:BM$105,天数对应中R武将!$CB30)</f>
        <v>0</v>
      </c>
      <c r="BN30" s="16">
        <f>求节点(中R武将!$C$6:$C$105,中R武将!BN$6:BN$105,天数对应中R武将!$CB30)</f>
        <v>0</v>
      </c>
      <c r="BO30" s="16">
        <f>求节点(中R武将!$C$6:$C$105,中R武将!BO$6:BO$105,天数对应中R武将!$CB30)</f>
        <v>2</v>
      </c>
      <c r="BP30" s="16">
        <f>求节点(中R武将!$C$6:$C$105,中R武将!BP$6:BP$105,天数对应中R武将!$CB30)</f>
        <v>2</v>
      </c>
      <c r="BQ30" s="16">
        <f>求节点(中R武将!$C$6:$C$105,中R武将!BQ$6:BQ$105,天数对应中R武将!$CB30)</f>
        <v>2</v>
      </c>
      <c r="BR30" s="16">
        <f>求节点(中R武将!$C$6:$C$105,中R武将!BR$6:BR$105,天数对应中R武将!$CB30)</f>
        <v>0</v>
      </c>
      <c r="BS30" s="16">
        <f>求节点(中R武将!$C$6:$C$105,中R武将!BS$6:BS$105,天数对应中R武将!$CB30)</f>
        <v>0</v>
      </c>
      <c r="BT30" s="16">
        <f>求节点(中R武将!$C$6:$C$105,中R武将!BT$6:BT$105,天数对应中R武将!$CB30)</f>
        <v>4</v>
      </c>
      <c r="BU30" s="16">
        <f>求节点(中R武将!$C$6:$C$105,中R武将!BU$6:BU$105,天数对应中R武将!$CB30)</f>
        <v>30</v>
      </c>
      <c r="BV30" s="16">
        <f>求节点(中R武将!$C$6:$C$105,中R武将!BV$6:BV$105,天数对应中R武将!$CB30)</f>
        <v>80</v>
      </c>
      <c r="BY30" s="16">
        <v>25</v>
      </c>
      <c r="BZ30" s="16">
        <v>47.004247194324648</v>
      </c>
      <c r="CA30" s="16">
        <v>49.563581606563311</v>
      </c>
      <c r="CB30" s="16">
        <v>52.930176135923091</v>
      </c>
      <c r="CC30" s="16">
        <v>58.316028546272449</v>
      </c>
      <c r="CD30" s="16">
        <v>67.489542279755199</v>
      </c>
    </row>
    <row r="31" spans="3:82" x14ac:dyDescent="0.15">
      <c r="C31" s="16">
        <v>26</v>
      </c>
      <c r="E31" s="16">
        <f>求节点(中R武将!$C$6:$C$105,中R武将!E$6:E$105,天数对应中R武将!$CB31)</f>
        <v>0</v>
      </c>
      <c r="F31" s="16">
        <f>求节点(中R武将!$C$6:$C$105,中R武将!F$6:F$105,天数对应中R武将!$CB31)</f>
        <v>0</v>
      </c>
      <c r="G31" s="16">
        <f>求节点(中R武将!$C$6:$C$105,中R武将!G$6:G$105,天数对应中R武将!$CB31)</f>
        <v>0</v>
      </c>
      <c r="H31" s="16">
        <f>求节点(中R武将!$C$6:$C$105,中R武将!H$6:H$105,天数对应中R武将!$CB31)</f>
        <v>4.9576235697918856</v>
      </c>
      <c r="I31" s="16">
        <f>求节点(中R武将!$C$6:$C$105,中R武将!I$6:I$105,天数对应中R武将!$CB31)</f>
        <v>1.0423764302081147</v>
      </c>
      <c r="J31" s="16">
        <f>求节点(中R武将!$C$6:$C$105,中R武将!J$6:J$105,天数对应中R武将!$CB31)</f>
        <v>0</v>
      </c>
      <c r="K31" s="16">
        <f>求节点(中R武将!$C$6:$C$105,中R武将!K$6:K$105,天数对应中R武将!$CB31)</f>
        <v>0</v>
      </c>
      <c r="L31" s="16">
        <f>求节点(中R武将!$C$6:$C$105,中R武将!L$6:L$105,天数对应中R武将!$CB31)</f>
        <v>0</v>
      </c>
      <c r="M31" s="16">
        <f>求节点(中R武将!$C$6:$C$105,中R武将!M$6:M$105,天数对应中R武将!$CB31)</f>
        <v>3.8094620943465842</v>
      </c>
      <c r="N31" s="16">
        <f>求节点(中R武将!$C$6:$C$105,中R武将!N$6:N$105,天数对应中R武将!$CB31)</f>
        <v>7.0404557986014596E-2</v>
      </c>
      <c r="O31" s="16">
        <f>求节点(中R武将!$C$6:$C$105,中R武将!O$6:O$105,天数对应中R武将!$CB31)</f>
        <v>0</v>
      </c>
      <c r="P31" s="16">
        <f>求节点(中R武将!$C$6:$C$105,中R武将!P$6:P$105,天数对应中R武将!$CB31)</f>
        <v>6</v>
      </c>
      <c r="Q31" s="16">
        <f>求节点(中R武将!$C$6:$C$105,中R武将!Q$6:Q$105,天数对应中R武将!$CB31)</f>
        <v>10</v>
      </c>
      <c r="R31" s="16">
        <f>求节点(中R武将!$C$6:$C$105,中R武将!R$6:R$105,天数对应中R武将!$CB31)</f>
        <v>43</v>
      </c>
      <c r="S31" s="16">
        <f>求节点(中R武将!$C$6:$C$105,中R武将!S$6:S$105,天数对应中R武将!$CB31)</f>
        <v>50</v>
      </c>
      <c r="T31" s="16">
        <f>求节点(中R武将!$C$6:$C$105,中R武将!T$6:T$105,天数对应中R武将!$CB31)</f>
        <v>0</v>
      </c>
      <c r="U31" s="16">
        <f>求节点(中R武将!$C$6:$C$105,中R武将!U$6:U$105,天数对应中R武将!$CB31)</f>
        <v>0</v>
      </c>
      <c r="V31" s="16">
        <f>求节点(中R武将!$C$6:$C$105,中R武将!V$6:V$105,天数对应中R武将!$CB31)</f>
        <v>2.1403932360526552</v>
      </c>
      <c r="W31" s="16">
        <f>求节点(中R武将!$C$6:$C$105,中R武将!W$6:W$105,天数对应中R武将!$CB31)</f>
        <v>2.1403932360526552</v>
      </c>
      <c r="X31" s="16">
        <f>求节点(中R武将!$C$6:$C$105,中R武将!X$6:X$105,天数对应中R武将!$CB31)</f>
        <v>1.1012347468433745</v>
      </c>
      <c r="Y31" s="16">
        <f>求节点(中R武将!$C$6:$C$105,中R武将!Y$6:Y$105,天数对应中R武将!$CB31)</f>
        <v>0</v>
      </c>
      <c r="Z31" s="16">
        <f>求节点(中R武将!$C$6:$C$105,中R武将!Z$6:Z$105,天数对应中R武将!$CB31)</f>
        <v>0</v>
      </c>
      <c r="AA31" s="16">
        <f>求节点(中R武将!$C$6:$C$105,中R武将!AA$6:AA$105,天数对应中R武将!$CB31)</f>
        <v>107.01966180263275</v>
      </c>
      <c r="AB31" s="16">
        <f>求节点(中R武将!$C$6:$C$105,中R武将!AB$6:AB$105,天数对应中R武将!$CB31)</f>
        <v>107.01966180263275</v>
      </c>
      <c r="AC31" s="16">
        <f>求节点(中R武将!$C$6:$C$105,中R武将!AC$6:AC$105,天数对应中R武将!$CB31)</f>
        <v>55.061737342168726</v>
      </c>
      <c r="AD31" s="16">
        <f>求节点(中R武将!$C$6:$C$105,中R武将!AD$6:AD$105,天数对应中R武将!$CB31)</f>
        <v>0</v>
      </c>
      <c r="AE31" s="16">
        <f>求节点(中R武将!$C$6:$C$105,中R武将!AE$6:AE$105,天数对应中R武将!$CB31)</f>
        <v>0</v>
      </c>
      <c r="AF31" s="16">
        <f>求节点(中R武将!$C$6:$C$105,中R武将!AF$6:AF$105,天数对应中R武将!$CB31)</f>
        <v>0.94656884437593436</v>
      </c>
      <c r="AG31" s="16">
        <f>求节点(中R武将!$C$6:$C$105,中R武将!AG$6:AG$105,天数对应中R武将!$CB31)</f>
        <v>2</v>
      </c>
      <c r="AH31" s="16">
        <f>求节点(中R武将!$C$6:$C$105,中R武将!AH$6:AH$105,天数对应中R武将!$CB31)</f>
        <v>1.0196618026327542</v>
      </c>
      <c r="AI31" s="16">
        <f>求节点(中R武将!$C$6:$C$105,中R武将!AI$6:AI$105,天数对应中R武将!$CB31)</f>
        <v>0</v>
      </c>
      <c r="AJ31" s="16">
        <f>求节点(中R武将!$C$6:$C$105,中R武将!AJ$6:AJ$105,天数对应中R武将!$CB31)</f>
        <v>0</v>
      </c>
      <c r="AK31" s="16">
        <f>求节点(中R武将!$C$6:$C$105,中R武将!AK$6:AK$105,天数对应中R武将!$CB31)</f>
        <v>0</v>
      </c>
      <c r="AL31" s="16">
        <f>求节点(中R武将!$C$6:$C$105,中R武将!AL$6:AL$105,天数对应中R武将!$CB31)</f>
        <v>30</v>
      </c>
      <c r="AM31" s="16">
        <f>求节点(中R武将!$C$6:$C$105,中R武将!AM$6:AM$105,天数对应中R武将!$CB31)</f>
        <v>40.786472105310168</v>
      </c>
      <c r="AN31" s="16">
        <f>求节点(中R武将!$C$6:$C$105,中R武将!AN$6:AN$105,天数对应中R武将!$CB31)</f>
        <v>0</v>
      </c>
      <c r="AO31" s="16">
        <f>求节点(中R武将!$C$6:$C$105,中R武将!AO$6:AO$105,天数对应中R武将!$CB31)</f>
        <v>0</v>
      </c>
      <c r="AP31" s="16">
        <f>求节点(中R武将!$C$6:$C$105,中R武将!AP$6:AP$105,天数对应中R武将!$CB31)</f>
        <v>12.084752860416229</v>
      </c>
      <c r="AQ31" s="16">
        <f>求节点(中R武将!$C$6:$C$105,中R武将!AQ$6:AQ$105,天数对应中R武将!$CB31)</f>
        <v>6.1365700257963232</v>
      </c>
      <c r="AR31" s="16">
        <f>求节点(中R武将!$C$6:$C$105,中R武将!AR$6:AR$105,天数对应中R武将!$CB31)</f>
        <v>0</v>
      </c>
      <c r="AS31" s="16">
        <f>求节点(中R武将!$C$6:$C$105,中R武将!AS$6:AS$105,天数对应中R武将!$CB31)</f>
        <v>0</v>
      </c>
      <c r="AT31" s="16">
        <f>求节点(中R武将!$C$6:$C$105,中R武将!AT$6:AT$105,天数对应中R武将!$CB31)</f>
        <v>3</v>
      </c>
      <c r="AU31" s="16">
        <f>求节点(中R武将!$C$6:$C$105,中R武将!AU$6:AU$105,天数对应中R武将!$CB31)</f>
        <v>6</v>
      </c>
      <c r="AV31" s="16">
        <f>求节点(中R武将!$C$6:$C$105,中R武将!AV$6:AV$105,天数对应中R武将!$CB31)</f>
        <v>3.8094620943465842</v>
      </c>
      <c r="AW31" s="16">
        <f>求节点(中R武将!$C$6:$C$105,中R武将!AW$6:AW$105,天数对应中R武将!$CB31)</f>
        <v>7.0404557986014596E-2</v>
      </c>
      <c r="AX31" s="16">
        <f>求节点(中R武将!$C$6:$C$105,中R武将!AX$6:AX$105,天数对应中R武将!$CB31)</f>
        <v>0</v>
      </c>
      <c r="AY31" s="16">
        <f>求节点(中R武将!$C$6:$C$105,中R武将!AY$6:AY$105,天数对应中R武将!$CB31)</f>
        <v>15</v>
      </c>
      <c r="AZ31" s="16">
        <f>求节点(中R武将!$C$6:$C$105,中R武将!AZ$6:AZ$105,天数对应中R武将!$CB31)</f>
        <v>40</v>
      </c>
      <c r="BA31" s="16">
        <f>求节点(中R武将!$C$6:$C$105,中R武将!BA$6:BA$105,天数对应中R武将!$CB31)</f>
        <v>43</v>
      </c>
      <c r="BB31" s="16">
        <f>求节点(中R武将!$C$6:$C$105,中R武将!BB$6:BB$105,天数对应中R武将!$CB31)</f>
        <v>50</v>
      </c>
      <c r="BC31" s="16">
        <f>求节点(中R武将!$C$6:$C$105,中R武将!BC$6:BC$105,天数对应中R武将!$CB31)</f>
        <v>0</v>
      </c>
      <c r="BD31" s="16">
        <f>求节点(中R武将!$C$6:$C$105,中R武将!BD$6:BD$105,天数对应中R武将!$CB31)</f>
        <v>2.1403932360526552</v>
      </c>
      <c r="BE31" s="16">
        <f>求节点(中R武将!$C$6:$C$105,中R武将!BE$6:BE$105,天数对应中R武将!$CB31)</f>
        <v>2.1403932360526552</v>
      </c>
      <c r="BF31" s="16">
        <f>求节点(中R武将!$C$6:$C$105,中R武将!BF$6:BF$105,天数对应中R武将!$CB31)</f>
        <v>2.1403932360526552</v>
      </c>
      <c r="BG31" s="16">
        <f>求节点(中R武将!$C$6:$C$105,中R武将!BG$6:BG$105,天数对应中R武将!$CB31)</f>
        <v>2.1403932360526552</v>
      </c>
      <c r="BH31" s="16">
        <f>求节点(中R武将!$C$6:$C$105,中R武将!BH$6:BH$105,天数对应中R武将!$CB31)</f>
        <v>10</v>
      </c>
      <c r="BI31" s="16">
        <f>求节点(中R武将!$C$6:$C$105,中R武将!BI$6:BI$105,天数对应中R武将!$CB31)</f>
        <v>10</v>
      </c>
      <c r="BJ31" s="16">
        <f>求节点(中R武将!$C$6:$C$105,中R武将!BJ$6:BJ$105,天数对应中R武将!$CB31)</f>
        <v>53.509830901316377</v>
      </c>
      <c r="BK31" s="16">
        <f>求节点(中R武将!$C$6:$C$105,中R武将!BK$6:BK$105,天数对应中R武将!$CB31)</f>
        <v>53.509830901316377</v>
      </c>
      <c r="BL31" s="16">
        <f>求节点(中R武将!$C$6:$C$105,中R武将!BL$6:BL$105,天数对应中R武将!$CB31)</f>
        <v>53.509830901316377</v>
      </c>
      <c r="BM31" s="16">
        <f>求节点(中R武将!$C$6:$C$105,中R武将!BM$6:BM$105,天数对应中R武将!$CB31)</f>
        <v>0</v>
      </c>
      <c r="BN31" s="16">
        <f>求节点(中R武将!$C$6:$C$105,中R武将!BN$6:BN$105,天数对应中R武将!$CB31)</f>
        <v>0</v>
      </c>
      <c r="BO31" s="16">
        <f>求节点(中R武将!$C$6:$C$105,中R武将!BO$6:BO$105,天数对应中R武将!$CB31)</f>
        <v>2</v>
      </c>
      <c r="BP31" s="16">
        <f>求节点(中R武将!$C$6:$C$105,中R武将!BP$6:BP$105,天数对应中R武将!$CB31)</f>
        <v>2</v>
      </c>
      <c r="BQ31" s="16">
        <f>求节点(中R武将!$C$6:$C$105,中R武将!BQ$6:BQ$105,天数对应中R武将!$CB31)</f>
        <v>2</v>
      </c>
      <c r="BR31" s="16">
        <f>求节点(中R武将!$C$6:$C$105,中R武将!BR$6:BR$105,天数对应中R武将!$CB31)</f>
        <v>0</v>
      </c>
      <c r="BS31" s="16">
        <f>求节点(中R武将!$C$6:$C$105,中R武将!BS$6:BS$105,天数对应中R武将!$CB31)</f>
        <v>0</v>
      </c>
      <c r="BT31" s="16">
        <f>求节点(中R武将!$C$6:$C$105,中R武将!BT$6:BT$105,天数对应中R武将!$CB31)</f>
        <v>4</v>
      </c>
      <c r="BU31" s="16">
        <f>求节点(中R武将!$C$6:$C$105,中R武将!BU$6:BU$105,天数对应中R武将!$CB31)</f>
        <v>30</v>
      </c>
      <c r="BV31" s="16">
        <f>求节点(中R武将!$C$6:$C$105,中R武将!BV$6:BV$105,天数对应中R武将!$CB31)</f>
        <v>80</v>
      </c>
      <c r="BY31" s="16">
        <v>26</v>
      </c>
      <c r="BZ31" s="16">
        <v>47.540284631526092</v>
      </c>
      <c r="CA31" s="16">
        <v>50.114549305053892</v>
      </c>
      <c r="CB31" s="16">
        <v>53.509830901316377</v>
      </c>
      <c r="CC31" s="16">
        <v>58.840577935493776</v>
      </c>
      <c r="CD31" s="16">
        <v>67.96058437051849</v>
      </c>
    </row>
    <row r="32" spans="3:82" x14ac:dyDescent="0.15">
      <c r="C32" s="16">
        <v>27</v>
      </c>
      <c r="E32" s="16">
        <f>求节点(中R武将!$C$6:$C$105,中R武将!E$6:E$105,天数对应中R武将!$CB32)</f>
        <v>0</v>
      </c>
      <c r="F32" s="16">
        <f>求节点(中R武将!$C$6:$C$105,中R武将!F$6:F$105,天数对应中R武将!$CB32)</f>
        <v>0</v>
      </c>
      <c r="G32" s="16">
        <f>求节点(中R武将!$C$6:$C$105,中R武将!G$6:G$105,天数对应中R武将!$CB32)</f>
        <v>0</v>
      </c>
      <c r="H32" s="16">
        <f>求节点(中R武将!$C$6:$C$105,中R武将!H$6:H$105,天数对应中R武将!$CB32)</f>
        <v>4.8513072111474296</v>
      </c>
      <c r="I32" s="16">
        <f>求节点(中R武将!$C$6:$C$105,中R武将!I$6:I$105,天数对应中R武将!$CB32)</f>
        <v>1.1486927888525706</v>
      </c>
      <c r="J32" s="16">
        <f>求节点(中R武将!$C$6:$C$105,中R武将!J$6:J$105,天数对应中R武将!$CB32)</f>
        <v>0</v>
      </c>
      <c r="K32" s="16">
        <f>求节点(中R武将!$C$6:$C$105,中R武将!K$6:K$105,天数对应中R武将!$CB32)</f>
        <v>0</v>
      </c>
      <c r="L32" s="16">
        <f>求节点(中R武将!$C$6:$C$105,中R武将!L$6:L$105,天数对应中R武将!$CB32)</f>
        <v>0</v>
      </c>
      <c r="M32" s="16">
        <f>求节点(中R武将!$C$6:$C$105,中R武将!M$6:M$105,天数对应中R武将!$CB32)</f>
        <v>3.8790828835910949</v>
      </c>
      <c r="N32" s="16">
        <f>求节点(中R武将!$C$6:$C$105,中R武将!N$6:N$105,天数对应中R武将!$CB32)</f>
        <v>0.15330816573888195</v>
      </c>
      <c r="O32" s="16">
        <f>求节点(中R武将!$C$6:$C$105,中R武将!O$6:O$105,天数对应中R武将!$CB32)</f>
        <v>0</v>
      </c>
      <c r="P32" s="16">
        <f>求节点(中R武将!$C$6:$C$105,中R武将!P$6:P$105,天数对应中R武将!$CB32)</f>
        <v>6</v>
      </c>
      <c r="Q32" s="16">
        <f>求节点(中R武将!$C$6:$C$105,中R武将!Q$6:Q$105,天数对应中R武将!$CB32)</f>
        <v>10</v>
      </c>
      <c r="R32" s="16">
        <f>求节点(中R武将!$C$6:$C$105,中R武将!R$6:R$105,天数对应中R武将!$CB32)</f>
        <v>43</v>
      </c>
      <c r="S32" s="16">
        <f>求节点(中R武将!$C$6:$C$105,中R武将!S$6:S$105,天数对应中R武将!$CB32)</f>
        <v>50</v>
      </c>
      <c r="T32" s="16">
        <f>求节点(中R武将!$C$6:$C$105,中R武将!T$6:T$105,天数对应中R武将!$CB32)</f>
        <v>0</v>
      </c>
      <c r="U32" s="16">
        <f>求节点(中R武将!$C$6:$C$105,中R武将!U$6:U$105,天数对应中R武将!$CB32)</f>
        <v>0</v>
      </c>
      <c r="V32" s="16">
        <f>求节点(中R武将!$C$6:$C$105,中R武将!V$6:V$105,天数对应中R武将!$CB32)</f>
        <v>2.1634696348470999</v>
      </c>
      <c r="W32" s="16">
        <f>求节点(中R武将!$C$6:$C$105,中R武将!W$6:W$105,天数对应中R武将!$CB32)</f>
        <v>2.1634696348470999</v>
      </c>
      <c r="X32" s="16">
        <f>求节点(中R武将!$C$6:$C$105,中R武将!X$6:X$105,天数对应中R武将!$CB32)</f>
        <v>2.1634696348470999</v>
      </c>
      <c r="Y32" s="16">
        <f>求节点(中R武将!$C$6:$C$105,中R武将!Y$6:Y$105,天数对应中R武将!$CB32)</f>
        <v>0</v>
      </c>
      <c r="Z32" s="16">
        <f>求节点(中R武将!$C$6:$C$105,中R武将!Z$6:Z$105,天数对应中R武将!$CB32)</f>
        <v>0</v>
      </c>
      <c r="AA32" s="16">
        <f>求节点(中R武将!$C$6:$C$105,中R武将!AA$6:AA$105,天数对应中R武将!$CB32)</f>
        <v>108.17348174235498</v>
      </c>
      <c r="AB32" s="16">
        <f>求节点(中R武将!$C$6:$C$105,中R武将!AB$6:AB$105,天数对应中R武将!$CB32)</f>
        <v>108.17348174235498</v>
      </c>
      <c r="AC32" s="16">
        <f>求节点(中R武将!$C$6:$C$105,中R武将!AC$6:AC$105,天数对应中R武将!$CB32)</f>
        <v>108.17348174235498</v>
      </c>
      <c r="AD32" s="16">
        <f>求节点(中R武将!$C$6:$C$105,中R武将!AD$6:AD$105,天数对应中R武将!$CB32)</f>
        <v>0</v>
      </c>
      <c r="AE32" s="16">
        <f>求节点(中R武将!$C$6:$C$105,中R武将!AE$6:AE$105,天数对应中R武将!$CB32)</f>
        <v>0</v>
      </c>
      <c r="AF32" s="16">
        <f>求节点(中R武将!$C$6:$C$105,中R武将!AF$6:AF$105,天数对应中R武将!$CB32)</f>
        <v>0.95677416542221994</v>
      </c>
      <c r="AG32" s="16">
        <f>求节点(中R武将!$C$6:$C$105,中R武将!AG$6:AG$105,天数对应中R武将!$CB32)</f>
        <v>2</v>
      </c>
      <c r="AH32" s="16">
        <f>求节点(中R武将!$C$6:$C$105,中R武将!AH$6:AH$105,天数对应中R武将!$CB32)</f>
        <v>2</v>
      </c>
      <c r="AI32" s="16">
        <f>求节点(中R武将!$C$6:$C$105,中R武将!AI$6:AI$105,天数对应中R武将!$CB32)</f>
        <v>0</v>
      </c>
      <c r="AJ32" s="16">
        <f>求节点(中R武将!$C$6:$C$105,中R武将!AJ$6:AJ$105,天数对应中R武将!$CB32)</f>
        <v>0</v>
      </c>
      <c r="AK32" s="16">
        <f>求节点(中R武将!$C$6:$C$105,中R武将!AK$6:AK$105,天数对应中R武将!$CB32)</f>
        <v>0</v>
      </c>
      <c r="AL32" s="16">
        <f>求节点(中R武将!$C$6:$C$105,中R武将!AL$6:AL$105,天数对应中R武将!$CB32)</f>
        <v>30</v>
      </c>
      <c r="AM32" s="16">
        <f>求节点(中R武将!$C$6:$C$105,中R武将!AM$6:AM$105,天数对应中R武将!$CB32)</f>
        <v>80</v>
      </c>
      <c r="AN32" s="16">
        <f>求节点(中R武将!$C$6:$C$105,中R武将!AN$6:AN$105,天数对应中R武将!$CB32)</f>
        <v>0</v>
      </c>
      <c r="AO32" s="16">
        <f>求节点(中R武将!$C$6:$C$105,中R武将!AO$6:AO$105,天数对应中R武将!$CB32)</f>
        <v>0</v>
      </c>
      <c r="AP32" s="16">
        <f>求节点(中R武将!$C$6:$C$105,中R武将!AP$6:AP$105,天数对应中R武将!$CB32)</f>
        <v>12.297385577705141</v>
      </c>
      <c r="AQ32" s="16">
        <f>求节点(中R武将!$C$6:$C$105,中R武将!AQ$6:AQ$105,天数对应中R武将!$CB32)</f>
        <v>6.2973855777051417</v>
      </c>
      <c r="AR32" s="16">
        <f>求节点(中R武将!$C$6:$C$105,中R武将!AR$6:AR$105,天数对应中R武将!$CB32)</f>
        <v>0</v>
      </c>
      <c r="AS32" s="16">
        <f>求节点(中R武将!$C$6:$C$105,中R武将!AS$6:AS$105,天数对应中R武将!$CB32)</f>
        <v>0</v>
      </c>
      <c r="AT32" s="16">
        <f>求节点(中R武将!$C$6:$C$105,中R武将!AT$6:AT$105,天数对应中R武将!$CB32)</f>
        <v>3</v>
      </c>
      <c r="AU32" s="16">
        <f>求节点(中R武将!$C$6:$C$105,中R武将!AU$6:AU$105,天数对应中R武将!$CB32)</f>
        <v>6</v>
      </c>
      <c r="AV32" s="16">
        <f>求节点(中R武将!$C$6:$C$105,中R武将!AV$6:AV$105,天数对应中R武将!$CB32)</f>
        <v>3.8790828835910949</v>
      </c>
      <c r="AW32" s="16">
        <f>求节点(中R武将!$C$6:$C$105,中R武将!AW$6:AW$105,天数对应中R武将!$CB32)</f>
        <v>0.15330816573888195</v>
      </c>
      <c r="AX32" s="16">
        <f>求节点(中R武将!$C$6:$C$105,中R武将!AX$6:AX$105,天数对应中R武将!$CB32)</f>
        <v>0</v>
      </c>
      <c r="AY32" s="16">
        <f>求节点(中R武将!$C$6:$C$105,中R武将!AY$6:AY$105,天数对应中R武将!$CB32)</f>
        <v>15</v>
      </c>
      <c r="AZ32" s="16">
        <f>求节点(中R武将!$C$6:$C$105,中R武将!AZ$6:AZ$105,天数对应中R武将!$CB32)</f>
        <v>40</v>
      </c>
      <c r="BA32" s="16">
        <f>求节点(中R武将!$C$6:$C$105,中R武将!BA$6:BA$105,天数对应中R武将!$CB32)</f>
        <v>43</v>
      </c>
      <c r="BB32" s="16">
        <f>求节点(中R武将!$C$6:$C$105,中R武将!BB$6:BB$105,天数对应中R武将!$CB32)</f>
        <v>50</v>
      </c>
      <c r="BC32" s="16">
        <f>求节点(中R武将!$C$6:$C$105,中R武将!BC$6:BC$105,天数对应中R武将!$CB32)</f>
        <v>0</v>
      </c>
      <c r="BD32" s="16">
        <f>求节点(中R武将!$C$6:$C$105,中R武将!BD$6:BD$105,天数对应中R武将!$CB32)</f>
        <v>2.1634696348470999</v>
      </c>
      <c r="BE32" s="16">
        <f>求节点(中R武将!$C$6:$C$105,中R武将!BE$6:BE$105,天数对应中R武将!$CB32)</f>
        <v>2.1634696348470999</v>
      </c>
      <c r="BF32" s="16">
        <f>求节点(中R武将!$C$6:$C$105,中R武将!BF$6:BF$105,天数对应中R武将!$CB32)</f>
        <v>2.1634696348470999</v>
      </c>
      <c r="BG32" s="16">
        <f>求节点(中R武将!$C$6:$C$105,中R武将!BG$6:BG$105,天数对应中R武将!$CB32)</f>
        <v>2.1634696348470999</v>
      </c>
      <c r="BH32" s="16">
        <f>求节点(中R武将!$C$6:$C$105,中R武将!BH$6:BH$105,天数对应中R武将!$CB32)</f>
        <v>10</v>
      </c>
      <c r="BI32" s="16">
        <f>求节点(中R武将!$C$6:$C$105,中R武将!BI$6:BI$105,天数对应中R武将!$CB32)</f>
        <v>10</v>
      </c>
      <c r="BJ32" s="16">
        <f>求节点(中R武将!$C$6:$C$105,中R武将!BJ$6:BJ$105,天数对应中R武将!$CB32)</f>
        <v>54.08674087117749</v>
      </c>
      <c r="BK32" s="16">
        <f>求节点(中R武将!$C$6:$C$105,中R武将!BK$6:BK$105,天数对应中R武将!$CB32)</f>
        <v>54.08674087117749</v>
      </c>
      <c r="BL32" s="16">
        <f>求节点(中R武将!$C$6:$C$105,中R武将!BL$6:BL$105,天数对应中R武将!$CB32)</f>
        <v>54.08674087117749</v>
      </c>
      <c r="BM32" s="16">
        <f>求节点(中R武将!$C$6:$C$105,中R武将!BM$6:BM$105,天数对应中R武将!$CB32)</f>
        <v>0</v>
      </c>
      <c r="BN32" s="16">
        <f>求节点(中R武将!$C$6:$C$105,中R武将!BN$6:BN$105,天数对应中R武将!$CB32)</f>
        <v>0</v>
      </c>
      <c r="BO32" s="16">
        <f>求节点(中R武将!$C$6:$C$105,中R武将!BO$6:BO$105,天数对应中R武将!$CB32)</f>
        <v>2</v>
      </c>
      <c r="BP32" s="16">
        <f>求节点(中R武将!$C$6:$C$105,中R武将!BP$6:BP$105,天数对应中R武将!$CB32)</f>
        <v>2</v>
      </c>
      <c r="BQ32" s="16">
        <f>求节点(中R武将!$C$6:$C$105,中R武将!BQ$6:BQ$105,天数对应中R武将!$CB32)</f>
        <v>2</v>
      </c>
      <c r="BR32" s="16">
        <f>求节点(中R武将!$C$6:$C$105,中R武将!BR$6:BR$105,天数对应中R武将!$CB32)</f>
        <v>0</v>
      </c>
      <c r="BS32" s="16">
        <f>求节点(中R武将!$C$6:$C$105,中R武将!BS$6:BS$105,天数对应中R武将!$CB32)</f>
        <v>0</v>
      </c>
      <c r="BT32" s="16">
        <f>求节点(中R武将!$C$6:$C$105,中R武将!BT$6:BT$105,天数对应中R武将!$CB32)</f>
        <v>4</v>
      </c>
      <c r="BU32" s="16">
        <f>求节点(中R武将!$C$6:$C$105,中R武将!BU$6:BU$105,天数对应中R武将!$CB32)</f>
        <v>30</v>
      </c>
      <c r="BV32" s="16">
        <f>求节点(中R武将!$C$6:$C$105,中R武将!BV$6:BV$105,天数对应中R武将!$CB32)</f>
        <v>80</v>
      </c>
      <c r="BY32" s="16">
        <v>27</v>
      </c>
      <c r="BZ32" s="16">
        <v>48.071211008105138</v>
      </c>
      <c r="CA32" s="16">
        <v>50.57588359846465</v>
      </c>
      <c r="CB32" s="16">
        <v>54.08674087117749</v>
      </c>
      <c r="CC32" s="16">
        <v>59.306254029579584</v>
      </c>
      <c r="CD32" s="16">
        <v>68.53541448536896</v>
      </c>
    </row>
    <row r="33" spans="3:82" x14ac:dyDescent="0.15">
      <c r="C33" s="16">
        <v>28</v>
      </c>
      <c r="E33" s="16">
        <f>求节点(中R武将!$C$6:$C$105,中R武将!E$6:E$105,天数对应中R武将!$CB33)</f>
        <v>0</v>
      </c>
      <c r="F33" s="16">
        <f>求节点(中R武将!$C$6:$C$105,中R武将!F$6:F$105,天数对应中R武将!$CB33)</f>
        <v>0</v>
      </c>
      <c r="G33" s="16">
        <f>求节点(中R武将!$C$6:$C$105,中R武将!G$6:G$105,天数对应中R武将!$CB33)</f>
        <v>0</v>
      </c>
      <c r="H33" s="16">
        <f>求节点(中R武将!$C$6:$C$105,中R武将!H$6:H$105,天数对应中R武将!$CB33)</f>
        <v>4.7445921744570665</v>
      </c>
      <c r="I33" s="16">
        <f>求节点(中R武将!$C$6:$C$105,中R武将!I$6:I$105,天数对应中R武将!$CB33)</f>
        <v>1.2554078255429333</v>
      </c>
      <c r="J33" s="16">
        <f>求节点(中R武将!$C$6:$C$105,中R武将!J$6:J$105,天数对应中R武将!$CB33)</f>
        <v>0</v>
      </c>
      <c r="K33" s="16">
        <f>求节点(中R武将!$C$6:$C$105,中R武将!K$6:K$105,天数对应中R武将!$CB33)</f>
        <v>0</v>
      </c>
      <c r="L33" s="16">
        <f>求节点(中R武将!$C$6:$C$105,中R武将!L$6:L$105,天数对应中R武将!$CB33)</f>
        <v>0</v>
      </c>
      <c r="M33" s="16">
        <f>求节点(中R武将!$C$6:$C$105,中R武将!M$6:M$105,天数对应中R武将!$CB33)</f>
        <v>3.9551724577421385</v>
      </c>
      <c r="N33" s="16">
        <f>求节点(中R武将!$C$6:$C$105,中R武将!N$6:N$105,天数对应中R武将!$CB33)</f>
        <v>0.26333560323605787</v>
      </c>
      <c r="O33" s="16">
        <f>求节点(中R武将!$C$6:$C$105,中R武将!O$6:O$105,天数对应中R武将!$CB33)</f>
        <v>0</v>
      </c>
      <c r="P33" s="16">
        <f>求节点(中R武将!$C$6:$C$105,中R武将!P$6:P$105,天数对应中R武将!$CB33)</f>
        <v>6</v>
      </c>
      <c r="Q33" s="16">
        <f>求节点(中R武将!$C$6:$C$105,中R武将!Q$6:Q$105,天数对应中R武将!$CB33)</f>
        <v>10</v>
      </c>
      <c r="R33" s="16">
        <f>求节点(中R武将!$C$6:$C$105,中R武将!R$6:R$105,天数对应中R武将!$CB33)</f>
        <v>43</v>
      </c>
      <c r="S33" s="16">
        <f>求节点(中R武将!$C$6:$C$105,中R武将!S$6:S$105,天数对应中R武将!$CB33)</f>
        <v>50</v>
      </c>
      <c r="T33" s="16">
        <f>求节点(中R武将!$C$6:$C$105,中R武将!T$6:T$105,天数对应中R武将!$CB33)</f>
        <v>0</v>
      </c>
      <c r="U33" s="16">
        <f>求节点(中R武将!$C$6:$C$105,中R武将!U$6:U$105,天数对应中R武将!$CB33)</f>
        <v>0</v>
      </c>
      <c r="V33" s="16">
        <f>求节点(中R武将!$C$6:$C$105,中R武将!V$6:V$105,天数对应中R武将!$CB33)</f>
        <v>2.1885616140403465</v>
      </c>
      <c r="W33" s="16">
        <f>求节点(中R武将!$C$6:$C$105,中R武将!W$6:W$105,天数对应中R武将!$CB33)</f>
        <v>2.1885616140403465</v>
      </c>
      <c r="X33" s="16">
        <f>求节点(中R武将!$C$6:$C$105,中R武将!X$6:X$105,天数对应中R武将!$CB33)</f>
        <v>2.1885616140403465</v>
      </c>
      <c r="Y33" s="16">
        <f>求节点(中R武将!$C$6:$C$105,中R武将!Y$6:Y$105,天数对应中R武将!$CB33)</f>
        <v>0</v>
      </c>
      <c r="Z33" s="16">
        <f>求节点(中R武将!$C$6:$C$105,中R武将!Z$6:Z$105,天数对应中R武将!$CB33)</f>
        <v>0</v>
      </c>
      <c r="AA33" s="16">
        <f>求节点(中R武将!$C$6:$C$105,中R武将!AA$6:AA$105,天数对应中R武将!$CB33)</f>
        <v>109.42808070201733</v>
      </c>
      <c r="AB33" s="16">
        <f>求节点(中R武将!$C$6:$C$105,中R武将!AB$6:AB$105,天数对应中R武将!$CB33)</f>
        <v>109.42808070201733</v>
      </c>
      <c r="AC33" s="16">
        <f>求节点(中R武将!$C$6:$C$105,中R武将!AC$6:AC$105,天数对应中R武将!$CB33)</f>
        <v>109.42808070201733</v>
      </c>
      <c r="AD33" s="16">
        <f>求节点(中R武将!$C$6:$C$105,中R武将!AD$6:AD$105,天数对应中R武将!$CB33)</f>
        <v>0</v>
      </c>
      <c r="AE33" s="16">
        <f>求节点(中R武将!$C$6:$C$105,中R武将!AE$6:AE$105,天数对应中R武将!$CB33)</f>
        <v>0</v>
      </c>
      <c r="AF33" s="16">
        <f>求节点(中R武将!$C$6:$C$105,中R武将!AF$6:AF$105,天数对应中R武将!$CB33)</f>
        <v>0.96787085800561612</v>
      </c>
      <c r="AG33" s="16">
        <f>求节点(中R武将!$C$6:$C$105,中R武将!AG$6:AG$105,天数对应中R武将!$CB33)</f>
        <v>2</v>
      </c>
      <c r="AH33" s="16">
        <f>求节点(中R武将!$C$6:$C$105,中R武将!AH$6:AH$105,天数对应中R武将!$CB33)</f>
        <v>2</v>
      </c>
      <c r="AI33" s="16">
        <f>求节点(中R武将!$C$6:$C$105,中R武将!AI$6:AI$105,天数对应中R武将!$CB33)</f>
        <v>0</v>
      </c>
      <c r="AJ33" s="16">
        <f>求节点(中R武将!$C$6:$C$105,中R武将!AJ$6:AJ$105,天数对应中R武将!$CB33)</f>
        <v>0</v>
      </c>
      <c r="AK33" s="16">
        <f>求节点(中R武将!$C$6:$C$105,中R武将!AK$6:AK$105,天数对应中R武将!$CB33)</f>
        <v>0</v>
      </c>
      <c r="AL33" s="16">
        <f>求节点(中R武将!$C$6:$C$105,中R武将!AL$6:AL$105,天数对应中R武将!$CB33)</f>
        <v>30</v>
      </c>
      <c r="AM33" s="16">
        <f>求节点(中R武将!$C$6:$C$105,中R武将!AM$6:AM$105,天数对应中R武将!$CB33)</f>
        <v>80</v>
      </c>
      <c r="AN33" s="16">
        <f>求节点(中R武将!$C$6:$C$105,中R武将!AN$6:AN$105,天数对应中R武将!$CB33)</f>
        <v>0</v>
      </c>
      <c r="AO33" s="16">
        <f>求节点(中R武将!$C$6:$C$105,中R武将!AO$6:AO$105,天数对应中R武将!$CB33)</f>
        <v>0</v>
      </c>
      <c r="AP33" s="16">
        <f>求节点(中R武将!$C$6:$C$105,中R武将!AP$6:AP$105,天数对应中R武将!$CB33)</f>
        <v>12.510815651085867</v>
      </c>
      <c r="AQ33" s="16">
        <f>求节点(中R武将!$C$6:$C$105,中R武将!AQ$6:AQ$105,天数对应中R武将!$CB33)</f>
        <v>6.5108156510858661</v>
      </c>
      <c r="AR33" s="16">
        <f>求节点(中R武将!$C$6:$C$105,中R武将!AR$6:AR$105,天数对应中R武将!$CB33)</f>
        <v>0</v>
      </c>
      <c r="AS33" s="16">
        <f>求节点(中R武将!$C$6:$C$105,中R武将!AS$6:AS$105,天数对应中R武将!$CB33)</f>
        <v>0</v>
      </c>
      <c r="AT33" s="16">
        <f>求节点(中R武将!$C$6:$C$105,中R武将!AT$6:AT$105,天数对应中R武将!$CB33)</f>
        <v>3</v>
      </c>
      <c r="AU33" s="16">
        <f>求节点(中R武将!$C$6:$C$105,中R武将!AU$6:AU$105,天数对应中R武将!$CB33)</f>
        <v>6</v>
      </c>
      <c r="AV33" s="16">
        <f>求节点(中R武将!$C$6:$C$105,中R武将!AV$6:AV$105,天数对应中R武将!$CB33)</f>
        <v>3.9551724577421385</v>
      </c>
      <c r="AW33" s="16">
        <f>求节点(中R武将!$C$6:$C$105,中R武将!AW$6:AW$105,天数对应中R武将!$CB33)</f>
        <v>0.26333560323605787</v>
      </c>
      <c r="AX33" s="16">
        <f>求节点(中R武将!$C$6:$C$105,中R武将!AX$6:AX$105,天数对应中R武将!$CB33)</f>
        <v>0</v>
      </c>
      <c r="AY33" s="16">
        <f>求节点(中R武将!$C$6:$C$105,中R武将!AY$6:AY$105,天数对应中R武将!$CB33)</f>
        <v>15</v>
      </c>
      <c r="AZ33" s="16">
        <f>求节点(中R武将!$C$6:$C$105,中R武将!AZ$6:AZ$105,天数对应中R武将!$CB33)</f>
        <v>40</v>
      </c>
      <c r="BA33" s="16">
        <f>求节点(中R武将!$C$6:$C$105,中R武将!BA$6:BA$105,天数对应中R武将!$CB33)</f>
        <v>43</v>
      </c>
      <c r="BB33" s="16">
        <f>求节点(中R武将!$C$6:$C$105,中R武将!BB$6:BB$105,天数对应中R武将!$CB33)</f>
        <v>50</v>
      </c>
      <c r="BC33" s="16">
        <f>求节点(中R武将!$C$6:$C$105,中R武将!BC$6:BC$105,天数对应中R武将!$CB33)</f>
        <v>0</v>
      </c>
      <c r="BD33" s="16">
        <f>求节点(中R武将!$C$6:$C$105,中R武将!BD$6:BD$105,天数对应中R武将!$CB33)</f>
        <v>2.1885616140403465</v>
      </c>
      <c r="BE33" s="16">
        <f>求节点(中R武将!$C$6:$C$105,中R武将!BE$6:BE$105,天数对应中R武将!$CB33)</f>
        <v>2.1885616140403465</v>
      </c>
      <c r="BF33" s="16">
        <f>求节点(中R武将!$C$6:$C$105,中R武将!BF$6:BF$105,天数对应中R武将!$CB33)</f>
        <v>2.1885616140403465</v>
      </c>
      <c r="BG33" s="16">
        <f>求节点(中R武将!$C$6:$C$105,中R武将!BG$6:BG$105,天数对应中R武将!$CB33)</f>
        <v>2.1885616140403465</v>
      </c>
      <c r="BH33" s="16">
        <f>求节点(中R武将!$C$6:$C$105,中R武将!BH$6:BH$105,天数对应中R武将!$CB33)</f>
        <v>10</v>
      </c>
      <c r="BI33" s="16">
        <f>求节点(中R武将!$C$6:$C$105,中R武将!BI$6:BI$105,天数对应中R武将!$CB33)</f>
        <v>10</v>
      </c>
      <c r="BJ33" s="16">
        <f>求节点(中R武将!$C$6:$C$105,中R武将!BJ$6:BJ$105,天数对应中R武将!$CB33)</f>
        <v>54.714040351008663</v>
      </c>
      <c r="BK33" s="16">
        <f>求节点(中R武将!$C$6:$C$105,中R武将!BK$6:BK$105,天数对应中R武将!$CB33)</f>
        <v>54.714040351008663</v>
      </c>
      <c r="BL33" s="16">
        <f>求节点(中R武将!$C$6:$C$105,中R武将!BL$6:BL$105,天数对应中R武将!$CB33)</f>
        <v>54.714040351008663</v>
      </c>
      <c r="BM33" s="16">
        <f>求节点(中R武将!$C$6:$C$105,中R武将!BM$6:BM$105,天数对应中R武将!$CB33)</f>
        <v>0</v>
      </c>
      <c r="BN33" s="16">
        <f>求节点(中R武将!$C$6:$C$105,中R武将!BN$6:BN$105,天数对应中R武将!$CB33)</f>
        <v>0</v>
      </c>
      <c r="BO33" s="16">
        <f>求节点(中R武将!$C$6:$C$105,中R武将!BO$6:BO$105,天数对应中R武将!$CB33)</f>
        <v>2</v>
      </c>
      <c r="BP33" s="16">
        <f>求节点(中R武将!$C$6:$C$105,中R武将!BP$6:BP$105,天数对应中R武将!$CB33)</f>
        <v>2</v>
      </c>
      <c r="BQ33" s="16">
        <f>求节点(中R武将!$C$6:$C$105,中R武将!BQ$6:BQ$105,天数对应中R武将!$CB33)</f>
        <v>2</v>
      </c>
      <c r="BR33" s="16">
        <f>求节点(中R武将!$C$6:$C$105,中R武将!BR$6:BR$105,天数对应中R武将!$CB33)</f>
        <v>0</v>
      </c>
      <c r="BS33" s="16">
        <f>求节点(中R武将!$C$6:$C$105,中R武将!BS$6:BS$105,天数对应中R武将!$CB33)</f>
        <v>0</v>
      </c>
      <c r="BT33" s="16">
        <f>求节点(中R武将!$C$6:$C$105,中R武将!BT$6:BT$105,天数对应中R武将!$CB33)</f>
        <v>4</v>
      </c>
      <c r="BU33" s="16">
        <f>求节点(中R武将!$C$6:$C$105,中R武将!BU$6:BU$105,天数对应中R武将!$CB33)</f>
        <v>30</v>
      </c>
      <c r="BV33" s="16">
        <f>求节点(中R武将!$C$6:$C$105,中R武将!BV$6:BV$105,天数对应中R武将!$CB33)</f>
        <v>80</v>
      </c>
      <c r="BY33" s="16">
        <v>28</v>
      </c>
      <c r="BZ33" s="16">
        <v>48.571351621712928</v>
      </c>
      <c r="CA33" s="16">
        <v>51.038419936141409</v>
      </c>
      <c r="CB33" s="16">
        <v>54.714040351008663</v>
      </c>
      <c r="CC33" s="16">
        <v>59.74622483781171</v>
      </c>
      <c r="CD33" s="16">
        <v>69.137413064119187</v>
      </c>
    </row>
    <row r="34" spans="3:82" x14ac:dyDescent="0.15">
      <c r="C34" s="16">
        <v>29</v>
      </c>
      <c r="E34" s="16">
        <f>求节点(中R武将!$C$6:$C$105,中R武将!E$6:E$105,天数对应中R武将!$CB34)</f>
        <v>0</v>
      </c>
      <c r="F34" s="16">
        <f>求节点(中R武将!$C$6:$C$105,中R武将!F$6:F$105,天数对应中R武将!$CB34)</f>
        <v>0</v>
      </c>
      <c r="G34" s="16">
        <f>求节点(中R武将!$C$6:$C$105,中R武将!G$6:G$105,天数对应中R武将!$CB34)</f>
        <v>0</v>
      </c>
      <c r="H34" s="16">
        <f>求节点(中R武将!$C$6:$C$105,中R武将!H$6:H$105,天数对应中R武将!$CB34)</f>
        <v>4.6452855618821998</v>
      </c>
      <c r="I34" s="16">
        <f>求节点(中R武将!$C$6:$C$105,中R武将!I$6:I$105,天数对应中R武将!$CB34)</f>
        <v>1.3547144381177998</v>
      </c>
      <c r="J34" s="16">
        <f>求节点(中R武将!$C$6:$C$105,中R武将!J$6:J$105,天数对应中R武将!$CB34)</f>
        <v>0</v>
      </c>
      <c r="K34" s="16">
        <f>求节点(中R武将!$C$6:$C$105,中R武将!K$6:K$105,天数对应中R武将!$CB34)</f>
        <v>0</v>
      </c>
      <c r="L34" s="16">
        <f>求节点(中R武将!$C$6:$C$105,中R武将!L$6:L$105,天数对应中R武将!$CB34)</f>
        <v>0</v>
      </c>
      <c r="M34" s="16">
        <f>求节点(中R武将!$C$6:$C$105,中R武将!M$6:M$105,天数对应中R武将!$CB34)</f>
        <v>4.0259797038018368</v>
      </c>
      <c r="N34" s="16">
        <f>求节点(中R武将!$C$6:$C$105,中R武将!N$6:N$105,天数对应中R武将!$CB34)</f>
        <v>0.36572466148884053</v>
      </c>
      <c r="O34" s="16">
        <f>求节点(中R武将!$C$6:$C$105,中R武将!O$6:O$105,天数对应中R武将!$CB34)</f>
        <v>0</v>
      </c>
      <c r="P34" s="16">
        <f>求节点(中R武将!$C$6:$C$105,中R武将!P$6:P$105,天数对应中R武将!$CB34)</f>
        <v>6</v>
      </c>
      <c r="Q34" s="16">
        <f>求节点(中R武将!$C$6:$C$105,中R武将!Q$6:Q$105,天数对应中R武将!$CB34)</f>
        <v>10</v>
      </c>
      <c r="R34" s="16">
        <f>求节点(中R武将!$C$6:$C$105,中R武将!R$6:R$105,天数对应中R武将!$CB34)</f>
        <v>45.084537950270317</v>
      </c>
      <c r="S34" s="16">
        <f>求节点(中R武将!$C$6:$C$105,中R武将!S$6:S$105,天数对应中R武将!$CB34)</f>
        <v>50</v>
      </c>
      <c r="T34" s="16">
        <f>求节点(中R武将!$C$6:$C$105,中R武将!T$6:T$105,天数对应中R武将!$CB34)</f>
        <v>0</v>
      </c>
      <c r="U34" s="16">
        <f>求节点(中R武将!$C$6:$C$105,中R武将!U$6:U$105,天数对应中R武将!$CB34)</f>
        <v>0</v>
      </c>
      <c r="V34" s="16">
        <f>求节点(中R武将!$C$6:$C$105,中R武将!V$6:V$105,天数对应中R武将!$CB34)</f>
        <v>2.2119116454301158</v>
      </c>
      <c r="W34" s="16">
        <f>求节点(中R武将!$C$6:$C$105,中R武将!W$6:W$105,天数对应中R武将!$CB34)</f>
        <v>2.2119116454301162</v>
      </c>
      <c r="X34" s="16">
        <f>求节点(中R武将!$C$6:$C$105,中R武将!X$6:X$105,天数对应中R武将!$CB34)</f>
        <v>2.2119116454301162</v>
      </c>
      <c r="Y34" s="16">
        <f>求节点(中R武将!$C$6:$C$105,中R武将!Y$6:Y$105,天数对应中R武将!$CB34)</f>
        <v>0</v>
      </c>
      <c r="Z34" s="16">
        <f>求节点(中R武将!$C$6:$C$105,中R武将!Z$6:Z$105,天数对应中R武将!$CB34)</f>
        <v>0</v>
      </c>
      <c r="AA34" s="16">
        <f>求节点(中R武将!$C$6:$C$105,中R武将!AA$6:AA$105,天数对应中R武将!$CB34)</f>
        <v>110.5955822715058</v>
      </c>
      <c r="AB34" s="16">
        <f>求节点(中R武将!$C$6:$C$105,中R武将!AB$6:AB$105,天数对应中R武将!$CB34)</f>
        <v>110.5955822715058</v>
      </c>
      <c r="AC34" s="16">
        <f>求节点(中R武将!$C$6:$C$105,中R武将!AC$6:AC$105,天数对应中R武将!$CB34)</f>
        <v>110.5955822715058</v>
      </c>
      <c r="AD34" s="16">
        <f>求节点(中R武将!$C$6:$C$105,中R武将!AD$6:AD$105,天数对应中R武将!$CB34)</f>
        <v>0</v>
      </c>
      <c r="AE34" s="16">
        <f>求节点(中R武将!$C$6:$C$105,中R武将!AE$6:AE$105,天数对应中R武将!$CB34)</f>
        <v>0</v>
      </c>
      <c r="AF34" s="16">
        <f>求节点(中R武将!$C$6:$C$105,中R武将!AF$6:AF$105,天数对应中R武将!$CB34)</f>
        <v>0.97819719050212384</v>
      </c>
      <c r="AG34" s="16">
        <f>求节点(中R武将!$C$6:$C$105,中R武将!AG$6:AG$105,天数对应中R武将!$CB34)</f>
        <v>2</v>
      </c>
      <c r="AH34" s="16">
        <f>求节点(中R武将!$C$6:$C$105,中R武将!AH$6:AH$105,天数对应中R武将!$CB34)</f>
        <v>2</v>
      </c>
      <c r="AI34" s="16">
        <f>求节点(中R武将!$C$6:$C$105,中R武将!AI$6:AI$105,天数对应中R武将!$CB34)</f>
        <v>0</v>
      </c>
      <c r="AJ34" s="16">
        <f>求节点(中R武将!$C$6:$C$105,中R武将!AJ$6:AJ$105,天数对应中R武将!$CB34)</f>
        <v>0</v>
      </c>
      <c r="AK34" s="16">
        <f>求节点(中R武将!$C$6:$C$105,中R武将!AK$6:AK$105,天数对应中R武将!$CB34)</f>
        <v>0</v>
      </c>
      <c r="AL34" s="16">
        <f>求节点(中R武将!$C$6:$C$105,中R武将!AL$6:AL$105,天数对应中R武将!$CB34)</f>
        <v>30</v>
      </c>
      <c r="AM34" s="16">
        <f>求节点(中R武将!$C$6:$C$105,中R武将!AM$6:AM$105,天数对应中R武将!$CB34)</f>
        <v>80</v>
      </c>
      <c r="AN34" s="16">
        <f>求节点(中R武将!$C$6:$C$105,中R武将!AN$6:AN$105,天数对应中R武将!$CB34)</f>
        <v>0</v>
      </c>
      <c r="AO34" s="16">
        <f>求节点(中R武将!$C$6:$C$105,中R武将!AO$6:AO$105,天数对应中R武将!$CB34)</f>
        <v>0</v>
      </c>
      <c r="AP34" s="16">
        <f>求节点(中R武将!$C$6:$C$105,中R武将!AP$6:AP$105,天数对应中R武将!$CB34)</f>
        <v>12.7094288762356</v>
      </c>
      <c r="AQ34" s="16">
        <f>求节点(中R武将!$C$6:$C$105,中R武将!AQ$6:AQ$105,天数对应中R武将!$CB34)</f>
        <v>6.7094288762355996</v>
      </c>
      <c r="AR34" s="16">
        <f>求节点(中R武将!$C$6:$C$105,中R武将!AR$6:AR$105,天数对应中R武将!$CB34)</f>
        <v>0</v>
      </c>
      <c r="AS34" s="16">
        <f>求节点(中R武将!$C$6:$C$105,中R武将!AS$6:AS$105,天数对应中R武将!$CB34)</f>
        <v>0</v>
      </c>
      <c r="AT34" s="16">
        <f>求节点(中R武将!$C$6:$C$105,中R武将!AT$6:AT$105,天数对应中R武将!$CB34)</f>
        <v>3</v>
      </c>
      <c r="AU34" s="16">
        <f>求节点(中R武将!$C$6:$C$105,中R武将!AU$6:AU$105,天数对应中R武将!$CB34)</f>
        <v>6</v>
      </c>
      <c r="AV34" s="16">
        <f>求节点(中R武将!$C$6:$C$105,中R武将!AV$6:AV$105,天数对应中R武将!$CB34)</f>
        <v>4.0259797038018368</v>
      </c>
      <c r="AW34" s="16">
        <f>求节点(中R武将!$C$6:$C$105,中R武将!AW$6:AW$105,天数对应中R武将!$CB34)</f>
        <v>0.36572466148884053</v>
      </c>
      <c r="AX34" s="16">
        <f>求节点(中R武将!$C$6:$C$105,中R武将!AX$6:AX$105,天数对应中R武将!$CB34)</f>
        <v>0</v>
      </c>
      <c r="AY34" s="16">
        <f>求节点(中R武将!$C$6:$C$105,中R武将!AY$6:AY$105,天数对应中R武将!$CB34)</f>
        <v>15</v>
      </c>
      <c r="AZ34" s="16">
        <f>求节点(中R武将!$C$6:$C$105,中R武将!AZ$6:AZ$105,天数对应中R武将!$CB34)</f>
        <v>40</v>
      </c>
      <c r="BA34" s="16">
        <f>求节点(中R武将!$C$6:$C$105,中R武将!BA$6:BA$105,天数对应中R武将!$CB34)</f>
        <v>45.084537950270317</v>
      </c>
      <c r="BB34" s="16">
        <f>求节点(中R武将!$C$6:$C$105,中R武将!BB$6:BB$105,天数对应中R武将!$CB34)</f>
        <v>50</v>
      </c>
      <c r="BC34" s="16">
        <f>求节点(中R武将!$C$6:$C$105,中R武将!BC$6:BC$105,天数对应中R武将!$CB34)</f>
        <v>0</v>
      </c>
      <c r="BD34" s="16">
        <f>求节点(中R武将!$C$6:$C$105,中R武将!BD$6:BD$105,天数对应中R武将!$CB34)</f>
        <v>2.2119116454301162</v>
      </c>
      <c r="BE34" s="16">
        <f>求节点(中R武将!$C$6:$C$105,中R武将!BE$6:BE$105,天数对应中R武将!$CB34)</f>
        <v>2.2119116454301162</v>
      </c>
      <c r="BF34" s="16">
        <f>求节点(中R武将!$C$6:$C$105,中R武将!BF$6:BF$105,天数对应中R武将!$CB34)</f>
        <v>2.2119116454301162</v>
      </c>
      <c r="BG34" s="16">
        <f>求节点(中R武将!$C$6:$C$105,中R武将!BG$6:BG$105,天数对应中R武将!$CB34)</f>
        <v>2.2119116454301162</v>
      </c>
      <c r="BH34" s="16">
        <f>求节点(中R武将!$C$6:$C$105,中R武将!BH$6:BH$105,天数对应中R武将!$CB34)</f>
        <v>10</v>
      </c>
      <c r="BI34" s="16">
        <f>求节点(中R武将!$C$6:$C$105,中R武将!BI$6:BI$105,天数对应中R武将!$CB34)</f>
        <v>10</v>
      </c>
      <c r="BJ34" s="16">
        <f>求节点(中R武将!$C$6:$C$105,中R武将!BJ$6:BJ$105,天数对应中R武将!$CB34)</f>
        <v>55.297791135752902</v>
      </c>
      <c r="BK34" s="16">
        <f>求节点(中R武将!$C$6:$C$105,中R武将!BK$6:BK$105,天数对应中R武将!$CB34)</f>
        <v>55.297791135752902</v>
      </c>
      <c r="BL34" s="16">
        <f>求节点(中R武将!$C$6:$C$105,中R武将!BL$6:BL$105,天数对应中R武将!$CB34)</f>
        <v>55.297791135752902</v>
      </c>
      <c r="BM34" s="16">
        <f>求节点(中R武将!$C$6:$C$105,中R武将!BM$6:BM$105,天数对应中R武将!$CB34)</f>
        <v>0</v>
      </c>
      <c r="BN34" s="16">
        <f>求节点(中R武将!$C$6:$C$105,中R武将!BN$6:BN$105,天数对应中R武将!$CB34)</f>
        <v>0</v>
      </c>
      <c r="BO34" s="16">
        <f>求节点(中R武将!$C$6:$C$105,中R武将!BO$6:BO$105,天数对应中R武将!$CB34)</f>
        <v>2</v>
      </c>
      <c r="BP34" s="16">
        <f>求节点(中R武将!$C$6:$C$105,中R武将!BP$6:BP$105,天数对应中R武将!$CB34)</f>
        <v>2</v>
      </c>
      <c r="BQ34" s="16">
        <f>求节点(中R武将!$C$6:$C$105,中R武将!BQ$6:BQ$105,天数对应中R武将!$CB34)</f>
        <v>2</v>
      </c>
      <c r="BR34" s="16">
        <f>求节点(中R武将!$C$6:$C$105,中R武将!BR$6:BR$105,天数对应中R武将!$CB34)</f>
        <v>0</v>
      </c>
      <c r="BS34" s="16">
        <f>求节点(中R武将!$C$6:$C$105,中R武将!BS$6:BS$105,天数对应中R武将!$CB34)</f>
        <v>0</v>
      </c>
      <c r="BT34" s="16">
        <f>求节点(中R武将!$C$6:$C$105,中R武将!BT$6:BT$105,天数对应中R武将!$CB34)</f>
        <v>4</v>
      </c>
      <c r="BU34" s="16">
        <f>求节点(中R武将!$C$6:$C$105,中R武将!BU$6:BU$105,天数对应中R武将!$CB34)</f>
        <v>30</v>
      </c>
      <c r="BV34" s="16">
        <f>求节点(中R武将!$C$6:$C$105,中R武将!BV$6:BV$105,天数对应中R武将!$CB34)</f>
        <v>80</v>
      </c>
      <c r="BY34" s="16">
        <v>29</v>
      </c>
      <c r="BZ34" s="16">
        <v>49.066704614192936</v>
      </c>
      <c r="CA34" s="16">
        <v>51.514654166495454</v>
      </c>
      <c r="CB34" s="16">
        <v>55.297791135752902</v>
      </c>
      <c r="CC34" s="16">
        <v>60.225818374880163</v>
      </c>
      <c r="CD34" s="16">
        <v>69.808060658490831</v>
      </c>
    </row>
    <row r="35" spans="3:82" s="17" customFormat="1" x14ac:dyDescent="0.15">
      <c r="C35" s="17">
        <v>30</v>
      </c>
      <c r="E35" s="17">
        <f>求节点(中R武将!$C$6:$C$105,中R武将!E$6:E$105,天数对应中R武将!$CB35)</f>
        <v>0</v>
      </c>
      <c r="F35" s="17">
        <f>求节点(中R武将!$C$6:$C$105,中R武将!F$6:F$105,天数对应中R武将!$CB35)</f>
        <v>0</v>
      </c>
      <c r="G35" s="17">
        <f>求节点(中R武将!$C$6:$C$105,中R武将!G$6:G$105,天数对应中R武将!$CB35)</f>
        <v>0</v>
      </c>
      <c r="H35" s="17">
        <f>求节点(中R武将!$C$6:$C$105,中R武将!H$6:H$105,天数对应中R武将!$CB35)</f>
        <v>4.5521854044826151</v>
      </c>
      <c r="I35" s="17">
        <f>求节点(中R武将!$C$6:$C$105,中R武将!I$6:I$105,天数对应中R武将!$CB35)</f>
        <v>1.4478145955173845</v>
      </c>
      <c r="J35" s="17">
        <f>求节点(中R武将!$C$6:$C$105,中R武将!J$6:J$105,天数对应中R武将!$CB35)</f>
        <v>0</v>
      </c>
      <c r="K35" s="17">
        <f>求节点(中R武将!$C$6:$C$105,中R武将!K$6:K$105,天数对应中R武将!$CB35)</f>
        <v>0</v>
      </c>
      <c r="L35" s="17">
        <f>求节点(中R武将!$C$6:$C$105,中R武将!L$6:L$105,天数对应中R武将!$CB35)</f>
        <v>0</v>
      </c>
      <c r="M35" s="17">
        <f>求节点(中R武将!$C$6:$C$105,中R武将!M$6:M$105,天数对应中R武将!$CB35)</f>
        <v>4.0923616453691141</v>
      </c>
      <c r="N35" s="17">
        <f>求节点(中R武将!$C$6:$C$105,中R武将!N$6:N$105,天数对应中R武将!$CB35)</f>
        <v>0.46171461817116022</v>
      </c>
      <c r="O35" s="17">
        <f>求节点(中R武将!$C$6:$C$105,中R武将!O$6:O$105,天数对应中R武将!$CB35)</f>
        <v>0</v>
      </c>
      <c r="P35" s="17">
        <f>求节点(中R武将!$C$6:$C$105,中R武将!P$6:P$105,天数对应中R武将!$CB35)</f>
        <v>6</v>
      </c>
      <c r="Q35" s="17">
        <f>求节点(中R武将!$C$6:$C$105,中R武将!Q$6:Q$105,天数对应中R武将!$CB35)</f>
        <v>10</v>
      </c>
      <c r="R35" s="17">
        <f>求节点(中R武将!$C$6:$C$105,中R武将!R$6:R$105,天数对应中R武将!$CB35)</f>
        <v>48.915411038464072</v>
      </c>
      <c r="S35" s="17">
        <f>求节点(中R武将!$C$6:$C$105,中R武将!S$6:S$105,天数对应中R武将!$CB35)</f>
        <v>50</v>
      </c>
      <c r="T35" s="17">
        <f>求节点(中R武将!$C$6:$C$105,中R武将!T$6:T$105,天数对应中R武将!$CB35)</f>
        <v>0</v>
      </c>
      <c r="U35" s="17">
        <f>求节点(中R武将!$C$6:$C$105,中R武将!U$6:U$105,天数对应中R武将!$CB35)</f>
        <v>0</v>
      </c>
      <c r="V35" s="17">
        <f>求节点(中R武将!$C$6:$C$105,中R武将!V$6:V$105,天数对应中R武将!$CB35)</f>
        <v>2.2338023487912229</v>
      </c>
      <c r="W35" s="17">
        <f>求节点(中R武将!$C$6:$C$105,中R武将!W$6:W$105,天数对应中R武将!$CB35)</f>
        <v>2.2338023487912233</v>
      </c>
      <c r="X35" s="17">
        <f>求节点(中R武将!$C$6:$C$105,中R武将!X$6:X$105,天数对应中R武将!$CB35)</f>
        <v>2.2338023487912233</v>
      </c>
      <c r="Y35" s="17">
        <f>求节点(中R武将!$C$6:$C$105,中R武将!Y$6:Y$105,天数对应中R武将!$CB35)</f>
        <v>0</v>
      </c>
      <c r="Z35" s="17">
        <f>求节点(中R武将!$C$6:$C$105,中R武将!Z$6:Z$105,天数对应中R武将!$CB35)</f>
        <v>0</v>
      </c>
      <c r="AA35" s="17">
        <f>求节点(中R武将!$C$6:$C$105,中R武将!AA$6:AA$105,天数对应中R武将!$CB35)</f>
        <v>111.69011743956116</v>
      </c>
      <c r="AB35" s="17">
        <f>求节点(中R武将!$C$6:$C$105,中R武将!AB$6:AB$105,天数对应中R武将!$CB35)</f>
        <v>111.69011743956116</v>
      </c>
      <c r="AC35" s="17">
        <f>求节点(中R武将!$C$6:$C$105,中R武将!AC$6:AC$105,天数对应中R武将!$CB35)</f>
        <v>111.69011743956116</v>
      </c>
      <c r="AD35" s="17">
        <f>求节点(中R武将!$C$6:$C$105,中R武将!AD$6:AD$105,天数对应中R武将!$CB35)</f>
        <v>0</v>
      </c>
      <c r="AE35" s="17">
        <f>求节点(中R武将!$C$6:$C$105,中R武将!AE$6:AE$105,天数对应中R武将!$CB35)</f>
        <v>0</v>
      </c>
      <c r="AF35" s="17">
        <f>求节点(中R武将!$C$6:$C$105,中R武将!AF$6:AF$105,天数对应中R武将!$CB35)</f>
        <v>0.98787814885784819</v>
      </c>
      <c r="AG35" s="17">
        <f>求节点(中R武将!$C$6:$C$105,中R武将!AG$6:AG$105,天数对应中R武将!$CB35)</f>
        <v>2</v>
      </c>
      <c r="AH35" s="17">
        <f>求节点(中R武将!$C$6:$C$105,中R武将!AH$6:AH$105,天数对应中R武将!$CB35)</f>
        <v>2</v>
      </c>
      <c r="AI35" s="17">
        <f>求节点(中R武将!$C$6:$C$105,中R武将!AI$6:AI$105,天数对应中R武将!$CB35)</f>
        <v>0</v>
      </c>
      <c r="AJ35" s="17">
        <f>求节点(中R武将!$C$6:$C$105,中R武将!AJ$6:AJ$105,天数对应中R武将!$CB35)</f>
        <v>0</v>
      </c>
      <c r="AK35" s="17">
        <f>求节点(中R武将!$C$6:$C$105,中R武将!AK$6:AK$105,天数对应中R武将!$CB35)</f>
        <v>0</v>
      </c>
      <c r="AL35" s="17">
        <f>求节点(中R武将!$C$6:$C$105,中R武将!AL$6:AL$105,天数对应中R武将!$CB35)</f>
        <v>30</v>
      </c>
      <c r="AM35" s="17">
        <f>求节点(中R武将!$C$6:$C$105,中R武将!AM$6:AM$105,天数对应中R武将!$CB35)</f>
        <v>80</v>
      </c>
      <c r="AN35" s="17">
        <f>求节点(中R武将!$C$6:$C$105,中R武将!AN$6:AN$105,天数对应中R武将!$CB35)</f>
        <v>0</v>
      </c>
      <c r="AO35" s="17">
        <f>求节点(中R武将!$C$6:$C$105,中R武将!AO$6:AO$105,天数对应中R武将!$CB35)</f>
        <v>0</v>
      </c>
      <c r="AP35" s="17">
        <f>求节点(中R武将!$C$6:$C$105,中R武将!AP$6:AP$105,天数对应中R武将!$CB35)</f>
        <v>12.89562919103477</v>
      </c>
      <c r="AQ35" s="17">
        <f>求节点(中R武将!$C$6:$C$105,中R武将!AQ$6:AQ$105,天数对应中R武将!$CB35)</f>
        <v>6.8956291910347689</v>
      </c>
      <c r="AR35" s="17">
        <f>求节点(中R武将!$C$6:$C$105,中R武将!AR$6:AR$105,天数对应中R武将!$CB35)</f>
        <v>0</v>
      </c>
      <c r="AS35" s="17">
        <f>求节点(中R武将!$C$6:$C$105,中R武将!AS$6:AS$105,天数对应中R武将!$CB35)</f>
        <v>0</v>
      </c>
      <c r="AT35" s="17">
        <f>求节点(中R武将!$C$6:$C$105,中R武将!AT$6:AT$105,天数对应中R武将!$CB35)</f>
        <v>3</v>
      </c>
      <c r="AU35" s="17">
        <f>求节点(中R武将!$C$6:$C$105,中R武将!AU$6:AU$105,天数对应中R武将!$CB35)</f>
        <v>6</v>
      </c>
      <c r="AV35" s="17">
        <f>求节点(中R武将!$C$6:$C$105,中R武将!AV$6:AV$105,天数对应中R武将!$CB35)</f>
        <v>4.0923616453691141</v>
      </c>
      <c r="AW35" s="17">
        <f>求节点(中R武将!$C$6:$C$105,中R武将!AW$6:AW$105,天数对应中R武将!$CB35)</f>
        <v>0.46171461817116022</v>
      </c>
      <c r="AX35" s="17">
        <f>求节点(中R武将!$C$6:$C$105,中R武将!AX$6:AX$105,天数对应中R武将!$CB35)</f>
        <v>0</v>
      </c>
      <c r="AY35" s="17">
        <f>求节点(中R武将!$C$6:$C$105,中R武将!AY$6:AY$105,天数对应中R武将!$CB35)</f>
        <v>15</v>
      </c>
      <c r="AZ35" s="17">
        <f>求节点(中R武将!$C$6:$C$105,中R武将!AZ$6:AZ$105,天数对应中R武将!$CB35)</f>
        <v>40</v>
      </c>
      <c r="BA35" s="17">
        <f>求节点(中R武将!$C$6:$C$105,中R武将!BA$6:BA$105,天数对应中R武将!$CB35)</f>
        <v>48.915411038464072</v>
      </c>
      <c r="BB35" s="17">
        <f>求节点(中R武将!$C$6:$C$105,中R武将!BB$6:BB$105,天数对应中R武将!$CB35)</f>
        <v>50</v>
      </c>
      <c r="BC35" s="17">
        <f>求节点(中R武将!$C$6:$C$105,中R武将!BC$6:BC$105,天数对应中R武将!$CB35)</f>
        <v>0</v>
      </c>
      <c r="BD35" s="17">
        <f>求节点(中R武将!$C$6:$C$105,中R武将!BD$6:BD$105,天数对应中R武将!$CB35)</f>
        <v>2.2338023487912233</v>
      </c>
      <c r="BE35" s="17">
        <f>求节点(中R武将!$C$6:$C$105,中R武将!BE$6:BE$105,天数对应中R武将!$CB35)</f>
        <v>2.2338023487912233</v>
      </c>
      <c r="BF35" s="17">
        <f>求节点(中R武将!$C$6:$C$105,中R武将!BF$6:BF$105,天数对应中R武将!$CB35)</f>
        <v>2.2338023487912233</v>
      </c>
      <c r="BG35" s="17">
        <f>求节点(中R武将!$C$6:$C$105,中R武将!BG$6:BG$105,天数对应中R武将!$CB35)</f>
        <v>2.2338023487912233</v>
      </c>
      <c r="BH35" s="17">
        <f>求节点(中R武将!$C$6:$C$105,中R武将!BH$6:BH$105,天数对应中R武将!$CB35)</f>
        <v>10</v>
      </c>
      <c r="BI35" s="17">
        <f>求节点(中R武将!$C$6:$C$105,中R武将!BI$6:BI$105,天数对应中R武将!$CB35)</f>
        <v>10</v>
      </c>
      <c r="BJ35" s="17">
        <f>求节点(中R武将!$C$6:$C$105,中R武将!BJ$6:BJ$105,天数对应中R武将!$CB35)</f>
        <v>55.845058719780582</v>
      </c>
      <c r="BK35" s="17">
        <f>求节点(中R武将!$C$6:$C$105,中R武将!BK$6:BK$105,天数对应中R武将!$CB35)</f>
        <v>55.845058719780582</v>
      </c>
      <c r="BL35" s="17">
        <f>求节点(中R武将!$C$6:$C$105,中R武将!BL$6:BL$105,天数对应中R武将!$CB35)</f>
        <v>55.845058719780582</v>
      </c>
      <c r="BM35" s="17">
        <f>求节点(中R武将!$C$6:$C$105,中R武将!BM$6:BM$105,天数对应中R武将!$CB35)</f>
        <v>0</v>
      </c>
      <c r="BN35" s="17">
        <f>求节点(中R武将!$C$6:$C$105,中R武将!BN$6:BN$105,天数对应中R武将!$CB35)</f>
        <v>0</v>
      </c>
      <c r="BO35" s="17">
        <f>求节点(中R武将!$C$6:$C$105,中R武将!BO$6:BO$105,天数对应中R武将!$CB35)</f>
        <v>2</v>
      </c>
      <c r="BP35" s="17">
        <f>求节点(中R武将!$C$6:$C$105,中R武将!BP$6:BP$105,天数对应中R武将!$CB35)</f>
        <v>2</v>
      </c>
      <c r="BQ35" s="17">
        <f>求节点(中R武将!$C$6:$C$105,中R武将!BQ$6:BQ$105,天数对应中R武将!$CB35)</f>
        <v>2</v>
      </c>
      <c r="BR35" s="17">
        <f>求节点(中R武将!$C$6:$C$105,中R武将!BR$6:BR$105,天数对应中R武将!$CB35)</f>
        <v>0</v>
      </c>
      <c r="BS35" s="17">
        <f>求节点(中R武将!$C$6:$C$105,中R武将!BS$6:BS$105,天数对应中R武将!$CB35)</f>
        <v>0</v>
      </c>
      <c r="BT35" s="17">
        <f>求节点(中R武将!$C$6:$C$105,中R武将!BT$6:BT$105,天数对应中R武将!$CB35)</f>
        <v>4</v>
      </c>
      <c r="BU35" s="17">
        <f>求节点(中R武将!$C$6:$C$105,中R武将!BU$6:BU$105,天数对应中R武将!$CB35)</f>
        <v>30</v>
      </c>
      <c r="BV35" s="17">
        <f>求节点(中R武将!$C$6:$C$105,中R武将!BV$6:BV$105,天数对应中R武将!$CB35)</f>
        <v>80</v>
      </c>
      <c r="BY35" s="17">
        <v>30</v>
      </c>
      <c r="BZ35" s="17">
        <v>49.533352307096472</v>
      </c>
      <c r="CA35" s="17">
        <v>51.990888396849499</v>
      </c>
      <c r="CB35" s="17">
        <v>55.845058719780582</v>
      </c>
      <c r="CC35" s="17">
        <v>60.759415669020434</v>
      </c>
      <c r="CD35" s="17">
        <v>70.392432500132799</v>
      </c>
    </row>
    <row r="36" spans="3:82" x14ac:dyDescent="0.15">
      <c r="C36" s="16">
        <v>31</v>
      </c>
      <c r="E36" s="16">
        <f>求节点(中R武将!$C$6:$C$105,中R武将!E$6:E$105,天数对应中R武将!$CB36)</f>
        <v>0</v>
      </c>
      <c r="F36" s="16">
        <f>求节点(中R武将!$C$6:$C$105,中R武将!F$6:F$105,天数对应中R武将!$CB36)</f>
        <v>0</v>
      </c>
      <c r="G36" s="16">
        <f>求节点(中R武将!$C$6:$C$105,中R武将!G$6:G$105,天数对应中R武将!$CB36)</f>
        <v>0</v>
      </c>
      <c r="H36" s="16">
        <f>求节点(中R武将!$C$6:$C$105,中R武将!H$6:H$105,天数对应中R武将!$CB36)</f>
        <v>4.4718664430711899</v>
      </c>
      <c r="I36" s="16">
        <f>求节点(中R武将!$C$6:$C$105,中R武将!I$6:I$105,天数对应中R武将!$CB36)</f>
        <v>1.5281335569288101</v>
      </c>
      <c r="J36" s="16">
        <f>求节点(中R武将!$C$6:$C$105,中R武将!J$6:J$105,天数对应中R武将!$CB36)</f>
        <v>0</v>
      </c>
      <c r="K36" s="16">
        <f>求节点(中R武将!$C$6:$C$105,中R武将!K$6:K$105,天数对应中R武将!$CB36)</f>
        <v>0</v>
      </c>
      <c r="L36" s="16">
        <f>求节点(中R武将!$C$6:$C$105,中R武将!L$6:L$105,天数对应中R武将!$CB36)</f>
        <v>0</v>
      </c>
      <c r="M36" s="16">
        <f>求节点(中R武将!$C$6:$C$105,中R武将!M$6:M$105,天数对应中R武将!$CB36)</f>
        <v>4.1496303842421742</v>
      </c>
      <c r="N36" s="16">
        <f>求节点(中R武将!$C$6:$C$105,中R武将!N$6:N$105,天数对应中R武将!$CB36)</f>
        <v>0.54452665460587002</v>
      </c>
      <c r="O36" s="16">
        <f>求节点(中R武将!$C$6:$C$105,中R武将!O$6:O$105,天数对应中R武将!$CB36)</f>
        <v>0</v>
      </c>
      <c r="P36" s="16">
        <f>求节点(中R武将!$C$6:$C$105,中R武将!P$6:P$105,天数对应中R武将!$CB36)</f>
        <v>6</v>
      </c>
      <c r="Q36" s="16">
        <f>求节点(中R武将!$C$6:$C$105,中R武将!Q$6:Q$105,天数对应中R武将!$CB36)</f>
        <v>10</v>
      </c>
      <c r="R36" s="16">
        <f>求节点(中R武将!$C$6:$C$105,中R武将!R$6:R$105,天数对应中R武将!$CB36)</f>
        <v>50</v>
      </c>
      <c r="S36" s="16">
        <f>求节点(中R武将!$C$6:$C$105,中R武将!S$6:S$105,天数对应中R武将!$CB36)</f>
        <v>50</v>
      </c>
      <c r="T36" s="16">
        <f>求节点(中R武将!$C$6:$C$105,中R武将!T$6:T$105,天数对应中R武将!$CB36)</f>
        <v>0</v>
      </c>
      <c r="U36" s="16">
        <f>求节点(中R武将!$C$6:$C$105,中R武将!U$6:U$105,天数对应中R武将!$CB36)</f>
        <v>0</v>
      </c>
      <c r="V36" s="16">
        <f>求节点(中R武将!$C$6:$C$105,中R武将!V$6:V$105,天数对应中R武将!$CB36)</f>
        <v>2.2526878008424305</v>
      </c>
      <c r="W36" s="16">
        <f>求节点(中R武将!$C$6:$C$105,中R武将!W$6:W$105,天数对应中R武将!$CB36)</f>
        <v>2.2526878008424309</v>
      </c>
      <c r="X36" s="16">
        <f>求节点(中R武将!$C$6:$C$105,中R武将!X$6:X$105,天数对应中R武将!$CB36)</f>
        <v>2.2526878008424309</v>
      </c>
      <c r="Y36" s="16">
        <f>求节点(中R武将!$C$6:$C$105,中R武将!Y$6:Y$105,天数对应中R武将!$CB36)</f>
        <v>0</v>
      </c>
      <c r="Z36" s="16">
        <f>求节点(中R武将!$C$6:$C$105,中R武将!Z$6:Z$105,天数对应中R武将!$CB36)</f>
        <v>0</v>
      </c>
      <c r="AA36" s="16">
        <f>求节点(中R武将!$C$6:$C$105,中R武将!AA$6:AA$105,天数对应中R武将!$CB36)</f>
        <v>112.63439004212154</v>
      </c>
      <c r="AB36" s="16">
        <f>求节点(中R武将!$C$6:$C$105,中R武将!AB$6:AB$105,天数对应中R武将!$CB36)</f>
        <v>112.63439004212154</v>
      </c>
      <c r="AC36" s="16">
        <f>求节点(中R武将!$C$6:$C$105,中R武将!AC$6:AC$105,天数对应中R武将!$CB36)</f>
        <v>112.63439004212154</v>
      </c>
      <c r="AD36" s="16">
        <f>求节点(中R武将!$C$6:$C$105,中R武将!AD$6:AD$105,天数对应中R武将!$CB36)</f>
        <v>0</v>
      </c>
      <c r="AE36" s="16">
        <f>求节点(中R武将!$C$6:$C$105,中R武将!AE$6:AE$105,天数对应中R武将!$CB36)</f>
        <v>0</v>
      </c>
      <c r="AF36" s="16">
        <f>求节点(中R武将!$C$6:$C$105,中R武将!AF$6:AF$105,天数对应中R武将!$CB36)</f>
        <v>0.99623006299330696</v>
      </c>
      <c r="AG36" s="16">
        <f>求节点(中R武将!$C$6:$C$105,中R武将!AG$6:AG$105,天数对应中R武将!$CB36)</f>
        <v>2</v>
      </c>
      <c r="AH36" s="16">
        <f>求节点(中R武将!$C$6:$C$105,中R武将!AH$6:AH$105,天数对应中R武将!$CB36)</f>
        <v>2</v>
      </c>
      <c r="AI36" s="16">
        <f>求节点(中R武将!$C$6:$C$105,中R武将!AI$6:AI$105,天数对应中R武将!$CB36)</f>
        <v>0</v>
      </c>
      <c r="AJ36" s="16">
        <f>求节点(中R武将!$C$6:$C$105,中R武将!AJ$6:AJ$105,天数对应中R武将!$CB36)</f>
        <v>0</v>
      </c>
      <c r="AK36" s="16">
        <f>求节点(中R武将!$C$6:$C$105,中R武将!AK$6:AK$105,天数对应中R武将!$CB36)</f>
        <v>0.63439004212153804</v>
      </c>
      <c r="AL36" s="16">
        <f>求节点(中R武将!$C$6:$C$105,中R武将!AL$6:AL$105,天数对应中R武将!$CB36)</f>
        <v>30</v>
      </c>
      <c r="AM36" s="16">
        <f>求节点(中R武将!$C$6:$C$105,中R武将!AM$6:AM$105,天数对应中R武将!$CB36)</f>
        <v>80</v>
      </c>
      <c r="AN36" s="16">
        <f>求节点(中R武将!$C$6:$C$105,中R武将!AN$6:AN$105,天数对应中R武将!$CB36)</f>
        <v>0</v>
      </c>
      <c r="AO36" s="16">
        <f>求节点(中R武将!$C$6:$C$105,中R武将!AO$6:AO$105,天数对应中R武将!$CB36)</f>
        <v>0</v>
      </c>
      <c r="AP36" s="16">
        <f>求节点(中R武将!$C$6:$C$105,中R武将!AP$6:AP$105,天数对应中R武将!$CB36)</f>
        <v>13.05626711385762</v>
      </c>
      <c r="AQ36" s="16">
        <f>求节点(中R武将!$C$6:$C$105,中R武将!AQ$6:AQ$105,天数对应中R武将!$CB36)</f>
        <v>7.0562671138576203</v>
      </c>
      <c r="AR36" s="16">
        <f>求节点(中R武将!$C$6:$C$105,中R武将!AR$6:AR$105,天数对应中R武将!$CB36)</f>
        <v>0</v>
      </c>
      <c r="AS36" s="16">
        <f>求节点(中R武将!$C$6:$C$105,中R武将!AS$6:AS$105,天数对应中R武将!$CB36)</f>
        <v>0</v>
      </c>
      <c r="AT36" s="16">
        <f>求节点(中R武将!$C$6:$C$105,中R武将!AT$6:AT$105,天数对应中R武将!$CB36)</f>
        <v>3</v>
      </c>
      <c r="AU36" s="16">
        <f>求节点(中R武将!$C$6:$C$105,中R武将!AU$6:AU$105,天数对应中R武将!$CB36)</f>
        <v>6</v>
      </c>
      <c r="AV36" s="16">
        <f>求节点(中R武将!$C$6:$C$105,中R武将!AV$6:AV$105,天数对应中R武将!$CB36)</f>
        <v>4.1496303842421742</v>
      </c>
      <c r="AW36" s="16">
        <f>求节点(中R武将!$C$6:$C$105,中R武将!AW$6:AW$105,天数对应中R武将!$CB36)</f>
        <v>0.54452665460587002</v>
      </c>
      <c r="AX36" s="16">
        <f>求节点(中R武将!$C$6:$C$105,中R武将!AX$6:AX$105,天数对应中R武将!$CB36)</f>
        <v>0</v>
      </c>
      <c r="AY36" s="16">
        <f>求节点(中R武将!$C$6:$C$105,中R武将!AY$6:AY$105,天数对应中R武将!$CB36)</f>
        <v>15</v>
      </c>
      <c r="AZ36" s="16">
        <f>求节点(中R武将!$C$6:$C$105,中R武将!AZ$6:AZ$105,天数对应中R武将!$CB36)</f>
        <v>40</v>
      </c>
      <c r="BA36" s="16">
        <f>求节点(中R武将!$C$6:$C$105,中R武将!BA$6:BA$105,天数对应中R武将!$CB36)</f>
        <v>50</v>
      </c>
      <c r="BB36" s="16">
        <f>求节点(中R武将!$C$6:$C$105,中R武将!BB$6:BB$105,天数对应中R武将!$CB36)</f>
        <v>50</v>
      </c>
      <c r="BC36" s="16">
        <f>求节点(中R武将!$C$6:$C$105,中R武将!BC$6:BC$105,天数对应中R武将!$CB36)</f>
        <v>0</v>
      </c>
      <c r="BD36" s="16">
        <f>求节点(中R武将!$C$6:$C$105,中R武将!BD$6:BD$105,天数对应中R武将!$CB36)</f>
        <v>2.2526878008424309</v>
      </c>
      <c r="BE36" s="16">
        <f>求节点(中R武将!$C$6:$C$105,中R武将!BE$6:BE$105,天数对应中R武将!$CB36)</f>
        <v>2.2526878008424309</v>
      </c>
      <c r="BF36" s="16">
        <f>求节点(中R武将!$C$6:$C$105,中R武将!BF$6:BF$105,天数对应中R武将!$CB36)</f>
        <v>2.2526878008424309</v>
      </c>
      <c r="BG36" s="16">
        <f>求节点(中R武将!$C$6:$C$105,中R武将!BG$6:BG$105,天数对应中R武将!$CB36)</f>
        <v>2.2526878008424309</v>
      </c>
      <c r="BH36" s="16">
        <f>求节点(中R武将!$C$6:$C$105,中R武将!BH$6:BH$105,天数对应中R武将!$CB36)</f>
        <v>10</v>
      </c>
      <c r="BI36" s="16">
        <f>求节点(中R武将!$C$6:$C$105,中R武将!BI$6:BI$105,天数对应中R武将!$CB36)</f>
        <v>10</v>
      </c>
      <c r="BJ36" s="16">
        <f>求节点(中R武将!$C$6:$C$105,中R武将!BJ$6:BJ$105,天数对应中R武将!$CB36)</f>
        <v>56.317195021060769</v>
      </c>
      <c r="BK36" s="16">
        <f>求节点(中R武将!$C$6:$C$105,中R武将!BK$6:BK$105,天数对应中R武将!$CB36)</f>
        <v>56.317195021060769</v>
      </c>
      <c r="BL36" s="16">
        <f>求节点(中R武将!$C$6:$C$105,中R武将!BL$6:BL$105,天数对应中R武将!$CB36)</f>
        <v>56.317195021060769</v>
      </c>
      <c r="BM36" s="16">
        <f>求节点(中R武将!$C$6:$C$105,中R武将!BM$6:BM$105,天数对应中R武将!$CB36)</f>
        <v>0</v>
      </c>
      <c r="BN36" s="16">
        <f>求节点(中R武将!$C$6:$C$105,中R武将!BN$6:BN$105,天数对应中R武将!$CB36)</f>
        <v>0</v>
      </c>
      <c r="BO36" s="16">
        <f>求节点(中R武将!$C$6:$C$105,中R武将!BO$6:BO$105,天数对应中R武将!$CB36)</f>
        <v>2</v>
      </c>
      <c r="BP36" s="16">
        <f>求节点(中R武将!$C$6:$C$105,中R武将!BP$6:BP$105,天数对应中R武将!$CB36)</f>
        <v>2</v>
      </c>
      <c r="BQ36" s="16">
        <f>求节点(中R武将!$C$6:$C$105,中R武将!BQ$6:BQ$105,天数对应中R武将!$CB36)</f>
        <v>2</v>
      </c>
      <c r="BR36" s="16">
        <f>求节点(中R武将!$C$6:$C$105,中R武将!BR$6:BR$105,天数对应中R武将!$CB36)</f>
        <v>0</v>
      </c>
      <c r="BS36" s="16">
        <f>求节点(中R武将!$C$6:$C$105,中R武将!BS$6:BS$105,天数对应中R武将!$CB36)</f>
        <v>0</v>
      </c>
      <c r="BT36" s="16">
        <f>求节点(中R武将!$C$6:$C$105,中R武将!BT$6:BT$105,天数对应中R武将!$CB36)</f>
        <v>4</v>
      </c>
      <c r="BU36" s="16">
        <f>求节点(中R武将!$C$6:$C$105,中R武将!BU$6:BU$105,天数对应中R武将!$CB36)</f>
        <v>30</v>
      </c>
      <c r="BV36" s="16">
        <f>求节点(中R武将!$C$6:$C$105,中R武将!BV$6:BV$105,天数对应中R武将!$CB36)</f>
        <v>80</v>
      </c>
      <c r="BY36" s="16">
        <v>31</v>
      </c>
      <c r="BZ36" s="16">
        <v>50</v>
      </c>
      <c r="CA36" s="16">
        <v>52.46715956158242</v>
      </c>
      <c r="CB36" s="16">
        <v>56.317195021060769</v>
      </c>
      <c r="CC36" s="16">
        <v>61.321074328619268</v>
      </c>
      <c r="CD36" s="16">
        <v>70.94221185027682</v>
      </c>
    </row>
    <row r="37" spans="3:82" x14ac:dyDescent="0.15">
      <c r="C37" s="16">
        <v>32</v>
      </c>
      <c r="E37" s="16">
        <f>求节点(中R武将!$C$6:$C$105,中R武将!E$6:E$105,天数对应中R武将!$CB37)</f>
        <v>0</v>
      </c>
      <c r="F37" s="16">
        <f>求节点(中R武将!$C$6:$C$105,中R武将!F$6:F$105,天数对应中R武将!$CB37)</f>
        <v>0</v>
      </c>
      <c r="G37" s="16">
        <f>求节点(中R武将!$C$6:$C$105,中R武将!G$6:G$105,天数对应中R武将!$CB37)</f>
        <v>0</v>
      </c>
      <c r="H37" s="16">
        <f>求节点(中R武将!$C$6:$C$105,中R武将!H$6:H$105,天数对应中R武将!$CB37)</f>
        <v>4.3965951546042454</v>
      </c>
      <c r="I37" s="16">
        <f>求节点(中R武将!$C$6:$C$105,中R武将!I$6:I$105,天数对应中R武将!$CB37)</f>
        <v>1.6034048453957539</v>
      </c>
      <c r="J37" s="16">
        <f>求节点(中R武将!$C$6:$C$105,中R武将!J$6:J$105,天数对应中R武将!$CB37)</f>
        <v>0</v>
      </c>
      <c r="K37" s="16">
        <f>求节点(中R武将!$C$6:$C$105,中R武将!K$6:K$105,天数对应中R武将!$CB37)</f>
        <v>0</v>
      </c>
      <c r="L37" s="16">
        <f>求节点(中R武将!$C$6:$C$105,中R武将!L$6:L$105,天数对应中R武将!$CB37)</f>
        <v>0</v>
      </c>
      <c r="M37" s="16">
        <f>求节点(中R武将!$C$6:$C$105,中R武将!M$6:M$105,天数对应中R武将!$CB37)</f>
        <v>4.2033000493885044</v>
      </c>
      <c r="N37" s="16">
        <f>求节点(中R武将!$C$6:$C$105,中R武将!N$6:N$105,天数对应中R武将!$CB37)</f>
        <v>0.62213433993290401</v>
      </c>
      <c r="O37" s="16">
        <f>求节点(中R武将!$C$6:$C$105,中R武将!O$6:O$105,天数对应中R武将!$CB37)</f>
        <v>0</v>
      </c>
      <c r="P37" s="16">
        <f>求节点(中R武将!$C$6:$C$105,中R武将!P$6:P$105,天数对应中R武将!$CB37)</f>
        <v>6</v>
      </c>
      <c r="Q37" s="16">
        <f>求节点(中R武将!$C$6:$C$105,中R武将!Q$6:Q$105,天数对应中R武将!$CB37)</f>
        <v>10</v>
      </c>
      <c r="R37" s="16">
        <f>求节点(中R武将!$C$6:$C$105,中R武将!R$6:R$105,天数对应中R武将!$CB37)</f>
        <v>50</v>
      </c>
      <c r="S37" s="16">
        <f>求节点(中R武将!$C$6:$C$105,中R武将!S$6:S$105,天数对应中R武将!$CB37)</f>
        <v>50</v>
      </c>
      <c r="T37" s="16">
        <f>求节点(中R武将!$C$6:$C$105,中R武将!T$6:T$105,天数对应中R武将!$CB37)</f>
        <v>0</v>
      </c>
      <c r="U37" s="16">
        <f>求节点(中R武将!$C$6:$C$105,中R武将!U$6:U$105,天数对应中R武将!$CB37)</f>
        <v>0</v>
      </c>
      <c r="V37" s="16">
        <f>求节点(中R武将!$C$6:$C$105,中R武将!V$6:V$105,天数对应中R武将!$CB37)</f>
        <v>2.2703863901194188</v>
      </c>
      <c r="W37" s="16">
        <f>求节点(中R武将!$C$6:$C$105,中R武将!W$6:W$105,天数对应中R武将!$CB37)</f>
        <v>2.2703863901194192</v>
      </c>
      <c r="X37" s="16">
        <f>求节点(中R武将!$C$6:$C$105,中R武将!X$6:X$105,天数对应中R武将!$CB37)</f>
        <v>2.2703863901194192</v>
      </c>
      <c r="Y37" s="16">
        <f>求节点(中R武将!$C$6:$C$105,中R武将!Y$6:Y$105,天数对应中R武将!$CB37)</f>
        <v>0</v>
      </c>
      <c r="Z37" s="16">
        <f>求节点(中R武将!$C$6:$C$105,中R武将!Z$6:Z$105,天数对应中R武将!$CB37)</f>
        <v>0</v>
      </c>
      <c r="AA37" s="16">
        <f>求节点(中R武将!$C$6:$C$105,中R武将!AA$6:AA$105,天数对应中R武将!$CB37)</f>
        <v>113.51931950597094</v>
      </c>
      <c r="AB37" s="16">
        <f>求节点(中R武将!$C$6:$C$105,中R武将!AB$6:AB$105,天数对应中R武将!$CB37)</f>
        <v>113.51931950597094</v>
      </c>
      <c r="AC37" s="16">
        <f>求节点(中R武将!$C$6:$C$105,中R武将!AC$6:AC$105,天数对应中R武将!$CB37)</f>
        <v>113.51931950597094</v>
      </c>
      <c r="AD37" s="16">
        <f>求节点(中R武将!$C$6:$C$105,中R武将!AD$6:AD$105,天数对应中R武将!$CB37)</f>
        <v>0</v>
      </c>
      <c r="AE37" s="16">
        <f>求节点(中R武将!$C$6:$C$105,中R武将!AE$6:AE$105,天数对应中R武将!$CB37)</f>
        <v>0</v>
      </c>
      <c r="AF37" s="16">
        <f>求节点(中R武将!$C$6:$C$105,中R武将!AF$6:AF$105,天数对应中R武将!$CB37)</f>
        <v>1.0040570981926422</v>
      </c>
      <c r="AG37" s="16">
        <f>求节点(中R武将!$C$6:$C$105,中R武将!AG$6:AG$105,天数对应中R武将!$CB37)</f>
        <v>2</v>
      </c>
      <c r="AH37" s="16">
        <f>求节点(中R武将!$C$6:$C$105,中R武将!AH$6:AH$105,天数对应中R武将!$CB37)</f>
        <v>2</v>
      </c>
      <c r="AI37" s="16">
        <f>求节点(中R武将!$C$6:$C$105,中R武将!AI$6:AI$105,天数对应中R武将!$CB37)</f>
        <v>0</v>
      </c>
      <c r="AJ37" s="16">
        <f>求节点(中R武将!$C$6:$C$105,中R武将!AJ$6:AJ$105,天数对应中R武将!$CB37)</f>
        <v>0</v>
      </c>
      <c r="AK37" s="16">
        <f>求节点(中R武将!$C$6:$C$105,中R武将!AK$6:AK$105,天数对应中R武将!$CB37)</f>
        <v>1.519319505970941</v>
      </c>
      <c r="AL37" s="16">
        <f>求节点(中R武将!$C$6:$C$105,中R武将!AL$6:AL$105,天数对应中R武将!$CB37)</f>
        <v>30</v>
      </c>
      <c r="AM37" s="16">
        <f>求节点(中R武将!$C$6:$C$105,中R武将!AM$6:AM$105,天数对应中R武将!$CB37)</f>
        <v>80</v>
      </c>
      <c r="AN37" s="16">
        <f>求节点(中R武将!$C$6:$C$105,中R武将!AN$6:AN$105,天数对应中R武将!$CB37)</f>
        <v>0</v>
      </c>
      <c r="AO37" s="16">
        <f>求节点(中R武将!$C$6:$C$105,中R武将!AO$6:AO$105,天数对应中R武将!$CB37)</f>
        <v>0</v>
      </c>
      <c r="AP37" s="16">
        <f>求节点(中R武将!$C$6:$C$105,中R武将!AP$6:AP$105,天数对应中R武将!$CB37)</f>
        <v>13.206809690791509</v>
      </c>
      <c r="AQ37" s="16">
        <f>求节点(中R武将!$C$6:$C$105,中R武将!AQ$6:AQ$105,天数对应中R武将!$CB37)</f>
        <v>7.2068096907915074</v>
      </c>
      <c r="AR37" s="16">
        <f>求节点(中R武将!$C$6:$C$105,中R武将!AR$6:AR$105,天数对应中R武将!$CB37)</f>
        <v>0</v>
      </c>
      <c r="AS37" s="16">
        <f>求节点(中R武将!$C$6:$C$105,中R武将!AS$6:AS$105,天数对应中R武将!$CB37)</f>
        <v>0</v>
      </c>
      <c r="AT37" s="16">
        <f>求节点(中R武将!$C$6:$C$105,中R武将!AT$6:AT$105,天数对应中R武将!$CB37)</f>
        <v>3</v>
      </c>
      <c r="AU37" s="16">
        <f>求节点(中R武将!$C$6:$C$105,中R武将!AU$6:AU$105,天数对应中R武将!$CB37)</f>
        <v>6</v>
      </c>
      <c r="AV37" s="16">
        <f>求节点(中R武将!$C$6:$C$105,中R武将!AV$6:AV$105,天数对应中R武将!$CB37)</f>
        <v>4.2033000493885044</v>
      </c>
      <c r="AW37" s="16">
        <f>求节点(中R武将!$C$6:$C$105,中R武将!AW$6:AW$105,天数对应中R武将!$CB37)</f>
        <v>0.62213433993290401</v>
      </c>
      <c r="AX37" s="16">
        <f>求节点(中R武将!$C$6:$C$105,中R武将!AX$6:AX$105,天数对应中R武将!$CB37)</f>
        <v>0</v>
      </c>
      <c r="AY37" s="16">
        <f>求节点(中R武将!$C$6:$C$105,中R武将!AY$6:AY$105,天数对应中R武将!$CB37)</f>
        <v>15</v>
      </c>
      <c r="AZ37" s="16">
        <f>求节点(中R武将!$C$6:$C$105,中R武将!AZ$6:AZ$105,天数对应中R武将!$CB37)</f>
        <v>40</v>
      </c>
      <c r="BA37" s="16">
        <f>求节点(中R武将!$C$6:$C$105,中R武将!BA$6:BA$105,天数对应中R武将!$CB37)</f>
        <v>50</v>
      </c>
      <c r="BB37" s="16">
        <f>求节点(中R武将!$C$6:$C$105,中R武将!BB$6:BB$105,天数对应中R武将!$CB37)</f>
        <v>50</v>
      </c>
      <c r="BC37" s="16">
        <f>求节点(中R武将!$C$6:$C$105,中R武将!BC$6:BC$105,天数对应中R武将!$CB37)</f>
        <v>0</v>
      </c>
      <c r="BD37" s="16">
        <f>求节点(中R武将!$C$6:$C$105,中R武将!BD$6:BD$105,天数对应中R武将!$CB37)</f>
        <v>2.2703863901194192</v>
      </c>
      <c r="BE37" s="16">
        <f>求节点(中R武将!$C$6:$C$105,中R武将!BE$6:BE$105,天数对应中R武将!$CB37)</f>
        <v>2.2703863901194192</v>
      </c>
      <c r="BF37" s="16">
        <f>求节点(中R武将!$C$6:$C$105,中R武将!BF$6:BF$105,天数对应中R武将!$CB37)</f>
        <v>2.2703863901194192</v>
      </c>
      <c r="BG37" s="16">
        <f>求节点(中R武将!$C$6:$C$105,中R武将!BG$6:BG$105,天数对应中R武将!$CB37)</f>
        <v>2.2703863901194192</v>
      </c>
      <c r="BH37" s="16">
        <f>求节点(中R武将!$C$6:$C$105,中R武将!BH$6:BH$105,天数对应中R武将!$CB37)</f>
        <v>10</v>
      </c>
      <c r="BI37" s="16">
        <f>求节点(中R武将!$C$6:$C$105,中R武将!BI$6:BI$105,天数对应中R武将!$CB37)</f>
        <v>10</v>
      </c>
      <c r="BJ37" s="16">
        <f>求节点(中R武将!$C$6:$C$105,中R武将!BJ$6:BJ$105,天数对应中R武将!$CB37)</f>
        <v>56.759659752985471</v>
      </c>
      <c r="BK37" s="16">
        <f>求节点(中R武将!$C$6:$C$105,中R武将!BK$6:BK$105,天数对应中R武将!$CB37)</f>
        <v>56.759659752985471</v>
      </c>
      <c r="BL37" s="16">
        <f>求节点(中R武将!$C$6:$C$105,中R武将!BL$6:BL$105,天数对应中R武将!$CB37)</f>
        <v>56.759659752985471</v>
      </c>
      <c r="BM37" s="16">
        <f>求节点(中R武将!$C$6:$C$105,中R武将!BM$6:BM$105,天数对应中R武将!$CB37)</f>
        <v>0</v>
      </c>
      <c r="BN37" s="16">
        <f>求节点(中R武将!$C$6:$C$105,中R武将!BN$6:BN$105,天数对应中R武将!$CB37)</f>
        <v>0</v>
      </c>
      <c r="BO37" s="16">
        <f>求节点(中R武将!$C$6:$C$105,中R武将!BO$6:BO$105,天数对应中R武将!$CB37)</f>
        <v>2</v>
      </c>
      <c r="BP37" s="16">
        <f>求节点(中R武将!$C$6:$C$105,中R武将!BP$6:BP$105,天数对应中R武将!$CB37)</f>
        <v>2</v>
      </c>
      <c r="BQ37" s="16">
        <f>求节点(中R武将!$C$6:$C$105,中R武将!BQ$6:BQ$105,天数对应中R武将!$CB37)</f>
        <v>2</v>
      </c>
      <c r="BR37" s="16">
        <f>求节点(中R武将!$C$6:$C$105,中R武将!BR$6:BR$105,天数对应中R武将!$CB37)</f>
        <v>0</v>
      </c>
      <c r="BS37" s="16">
        <f>求节点(中R武将!$C$6:$C$105,中R武将!BS$6:BS$105,天数对应中R武将!$CB37)</f>
        <v>0</v>
      </c>
      <c r="BT37" s="16">
        <f>求节点(中R武将!$C$6:$C$105,中R武将!BT$6:BT$105,天数对应中R武将!$CB37)</f>
        <v>4</v>
      </c>
      <c r="BU37" s="16">
        <f>求节点(中R武将!$C$6:$C$105,中R武将!BU$6:BU$105,天数对应中R武将!$CB37)</f>
        <v>30</v>
      </c>
      <c r="BV37" s="16">
        <f>求节点(中R武将!$C$6:$C$105,中R武将!BV$6:BV$105,天数对应中R武将!$CB37)</f>
        <v>80</v>
      </c>
      <c r="BY37" s="16">
        <v>32</v>
      </c>
      <c r="BZ37" s="16">
        <v>50.435397692903535</v>
      </c>
      <c r="CA37" s="16">
        <v>52.943431446750154</v>
      </c>
      <c r="CB37" s="16">
        <v>56.759659752985471</v>
      </c>
      <c r="CC37" s="16">
        <v>61.905773350536556</v>
      </c>
      <c r="CD37" s="16">
        <v>71.28502189844194</v>
      </c>
    </row>
    <row r="38" spans="3:82" x14ac:dyDescent="0.15">
      <c r="C38" s="16">
        <v>33</v>
      </c>
      <c r="E38" s="16">
        <f>求节点(中R武将!$C$6:$C$105,中R武将!E$6:E$105,天数对应中R武将!$CB38)</f>
        <v>0</v>
      </c>
      <c r="F38" s="16">
        <f>求节点(中R武将!$C$6:$C$105,中R武将!F$6:F$105,天数对应中R武将!$CB38)</f>
        <v>0</v>
      </c>
      <c r="G38" s="16">
        <f>求节点(中R武将!$C$6:$C$105,中R武将!G$6:G$105,天数对应中R武将!$CB38)</f>
        <v>0</v>
      </c>
      <c r="H38" s="16">
        <f>求节点(中R武将!$C$6:$C$105,中R武将!H$6:H$105,天数对应中R武将!$CB38)</f>
        <v>4.3272607928770608</v>
      </c>
      <c r="I38" s="16">
        <f>求节点(中R武将!$C$6:$C$105,中R武将!I$6:I$105,天数对应中R武将!$CB38)</f>
        <v>1.6727392071229388</v>
      </c>
      <c r="J38" s="16">
        <f>求节点(中R武将!$C$6:$C$105,中R武将!J$6:J$105,天数对应中R武将!$CB38)</f>
        <v>0</v>
      </c>
      <c r="K38" s="16">
        <f>求节点(中R武将!$C$6:$C$105,中R武将!K$6:K$105,天数对应中R武将!$CB38)</f>
        <v>0</v>
      </c>
      <c r="L38" s="16">
        <f>求节点(中R武将!$C$6:$C$105,中R武将!L$6:L$105,天数对应中R武将!$CB38)</f>
        <v>0</v>
      </c>
      <c r="M38" s="16">
        <f>求节点(中R武将!$C$6:$C$105,中R武将!M$6:M$105,天数对应中R武将!$CB38)</f>
        <v>4.2527365882444421</v>
      </c>
      <c r="N38" s="16">
        <f>求节点(中R武将!$C$6:$C$105,中R武将!N$6:N$105,天数对应中R武将!$CB38)</f>
        <v>0.69362081820193466</v>
      </c>
      <c r="O38" s="16">
        <f>求节点(中R武将!$C$6:$C$105,中R武将!O$6:O$105,天数对应中R武将!$CB38)</f>
        <v>0</v>
      </c>
      <c r="P38" s="16">
        <f>求节点(中R武将!$C$6:$C$105,中R武将!P$6:P$105,天数对应中R武将!$CB38)</f>
        <v>6</v>
      </c>
      <c r="Q38" s="16">
        <f>求节点(中R武将!$C$6:$C$105,中R武将!Q$6:Q$105,天数对应中R武将!$CB38)</f>
        <v>10</v>
      </c>
      <c r="R38" s="16">
        <f>求节点(中R武将!$C$6:$C$105,中R武将!R$6:R$105,天数对应中R武将!$CB38)</f>
        <v>50</v>
      </c>
      <c r="S38" s="16">
        <f>求节点(中R武将!$C$6:$C$105,中R武将!S$6:S$105,天数对应中R武将!$CB38)</f>
        <v>50</v>
      </c>
      <c r="T38" s="16">
        <f>求节点(中R武将!$C$6:$C$105,中R武将!T$6:T$105,天数对应中R武将!$CB38)</f>
        <v>0</v>
      </c>
      <c r="U38" s="16">
        <f>求节点(中R武将!$C$6:$C$105,中R武将!U$6:U$105,天数对应中R武将!$CB38)</f>
        <v>0</v>
      </c>
      <c r="V38" s="16">
        <f>求节点(中R武将!$C$6:$C$105,中R武将!V$6:V$105,天数对应中R武将!$CB38)</f>
        <v>2.2866890257721946</v>
      </c>
      <c r="W38" s="16">
        <f>求节点(中R武将!$C$6:$C$105,中R武将!W$6:W$105,天数对应中R武将!$CB38)</f>
        <v>2.286689025772195</v>
      </c>
      <c r="X38" s="16">
        <f>求节点(中R武将!$C$6:$C$105,中R武将!X$6:X$105,天数对应中R武将!$CB38)</f>
        <v>2.286689025772195</v>
      </c>
      <c r="Y38" s="16">
        <f>求节点(中R武将!$C$6:$C$105,中R武将!Y$6:Y$105,天数对应中R武将!$CB38)</f>
        <v>0</v>
      </c>
      <c r="Z38" s="16">
        <f>求节点(中R武将!$C$6:$C$105,中R武将!Z$6:Z$105,天数对应中R武将!$CB38)</f>
        <v>0</v>
      </c>
      <c r="AA38" s="16">
        <f>求节点(中R武将!$C$6:$C$105,中R武将!AA$6:AA$105,天数对应中R武将!$CB38)</f>
        <v>114.33445128860973</v>
      </c>
      <c r="AB38" s="16">
        <f>求节点(中R武将!$C$6:$C$105,中R武将!AB$6:AB$105,天数对应中R武将!$CB38)</f>
        <v>114.33445128860973</v>
      </c>
      <c r="AC38" s="16">
        <f>求节点(中R武将!$C$6:$C$105,中R武将!AC$6:AC$105,天数对应中R武将!$CB38)</f>
        <v>114.33445128860973</v>
      </c>
      <c r="AD38" s="16">
        <f>求节点(中R武将!$C$6:$C$105,中R武将!AD$6:AD$105,天数对应中R武将!$CB38)</f>
        <v>0</v>
      </c>
      <c r="AE38" s="16">
        <f>求节点(中R武将!$C$6:$C$105,中R武将!AE$6:AE$105,天数对应中R武将!$CB38)</f>
        <v>0</v>
      </c>
      <c r="AF38" s="16">
        <f>求节点(中R武将!$C$6:$C$105,中R武将!AF$6:AF$105,天数对应中R武将!$CB38)</f>
        <v>1.0112667859874835</v>
      </c>
      <c r="AG38" s="16">
        <f>求节点(中R武将!$C$6:$C$105,中R武将!AG$6:AG$105,天数对应中R武将!$CB38)</f>
        <v>2</v>
      </c>
      <c r="AH38" s="16">
        <f>求节点(中R武将!$C$6:$C$105,中R武将!AH$6:AH$105,天数对应中R武将!$CB38)</f>
        <v>2</v>
      </c>
      <c r="AI38" s="16">
        <f>求节点(中R武将!$C$6:$C$105,中R武将!AI$6:AI$105,天数对应中R武将!$CB38)</f>
        <v>0</v>
      </c>
      <c r="AJ38" s="16">
        <f>求节点(中R武将!$C$6:$C$105,中R武将!AJ$6:AJ$105,天数对应中R武将!$CB38)</f>
        <v>0</v>
      </c>
      <c r="AK38" s="16">
        <f>求节点(中R武将!$C$6:$C$105,中R武将!AK$6:AK$105,天数对应中R武将!$CB38)</f>
        <v>2</v>
      </c>
      <c r="AL38" s="16">
        <f>求节点(中R武将!$C$6:$C$105,中R武将!AL$6:AL$105,天数对应中R武将!$CB38)</f>
        <v>30</v>
      </c>
      <c r="AM38" s="16">
        <f>求节点(中R武将!$C$6:$C$105,中R武将!AM$6:AM$105,天数对应中R武将!$CB38)</f>
        <v>80</v>
      </c>
      <c r="AN38" s="16">
        <f>求节点(中R武将!$C$6:$C$105,中R武将!AN$6:AN$105,天数对应中R武将!$CB38)</f>
        <v>0</v>
      </c>
      <c r="AO38" s="16">
        <f>求节点(中R武将!$C$6:$C$105,中R武将!AO$6:AO$105,天数对应中R武将!$CB38)</f>
        <v>0</v>
      </c>
      <c r="AP38" s="16">
        <f>求节点(中R武将!$C$6:$C$105,中R武将!AP$6:AP$105,天数对应中R武将!$CB38)</f>
        <v>13.345478414245878</v>
      </c>
      <c r="AQ38" s="16">
        <f>求节点(中R武将!$C$6:$C$105,中R武将!AQ$6:AQ$105,天数对应中R武将!$CB38)</f>
        <v>7.3454784142458776</v>
      </c>
      <c r="AR38" s="16">
        <f>求节点(中R武将!$C$6:$C$105,中R武将!AR$6:AR$105,天数对应中R武将!$CB38)</f>
        <v>0</v>
      </c>
      <c r="AS38" s="16">
        <f>求节点(中R武将!$C$6:$C$105,中R武将!AS$6:AS$105,天数对应中R武将!$CB38)</f>
        <v>0</v>
      </c>
      <c r="AT38" s="16">
        <f>求节点(中R武将!$C$6:$C$105,中R武将!AT$6:AT$105,天数对应中R武将!$CB38)</f>
        <v>3</v>
      </c>
      <c r="AU38" s="16">
        <f>求节点(中R武将!$C$6:$C$105,中R武将!AU$6:AU$105,天数对应中R武将!$CB38)</f>
        <v>6</v>
      </c>
      <c r="AV38" s="16">
        <f>求节点(中R武将!$C$6:$C$105,中R武将!AV$6:AV$105,天数对应中R武将!$CB38)</f>
        <v>4.2527365882444421</v>
      </c>
      <c r="AW38" s="16">
        <f>求节点(中R武将!$C$6:$C$105,中R武将!AW$6:AW$105,天数对应中R武将!$CB38)</f>
        <v>0.69362081820193466</v>
      </c>
      <c r="AX38" s="16">
        <f>求节点(中R武将!$C$6:$C$105,中R武将!AX$6:AX$105,天数对应中R武将!$CB38)</f>
        <v>0</v>
      </c>
      <c r="AY38" s="16">
        <f>求节点(中R武将!$C$6:$C$105,中R武将!AY$6:AY$105,天数对应中R武将!$CB38)</f>
        <v>15</v>
      </c>
      <c r="AZ38" s="16">
        <f>求节点(中R武将!$C$6:$C$105,中R武将!AZ$6:AZ$105,天数对应中R武将!$CB38)</f>
        <v>40</v>
      </c>
      <c r="BA38" s="16">
        <f>求节点(中R武将!$C$6:$C$105,中R武将!BA$6:BA$105,天数对应中R武将!$CB38)</f>
        <v>50</v>
      </c>
      <c r="BB38" s="16">
        <f>求节点(中R武将!$C$6:$C$105,中R武将!BB$6:BB$105,天数对应中R武将!$CB38)</f>
        <v>50</v>
      </c>
      <c r="BC38" s="16">
        <f>求节点(中R武将!$C$6:$C$105,中R武将!BC$6:BC$105,天数对应中R武将!$CB38)</f>
        <v>0</v>
      </c>
      <c r="BD38" s="16">
        <f>求节点(中R武将!$C$6:$C$105,中R武将!BD$6:BD$105,天数对应中R武将!$CB38)</f>
        <v>2.286689025772195</v>
      </c>
      <c r="BE38" s="16">
        <f>求节点(中R武将!$C$6:$C$105,中R武将!BE$6:BE$105,天数对应中R武将!$CB38)</f>
        <v>2.286689025772195</v>
      </c>
      <c r="BF38" s="16">
        <f>求节点(中R武将!$C$6:$C$105,中R武将!BF$6:BF$105,天数对应中R武将!$CB38)</f>
        <v>2.286689025772195</v>
      </c>
      <c r="BG38" s="16">
        <f>求节点(中R武将!$C$6:$C$105,中R武将!BG$6:BG$105,天数对应中R武将!$CB38)</f>
        <v>2.286689025772195</v>
      </c>
      <c r="BH38" s="16">
        <f>求节点(中R武将!$C$6:$C$105,中R武将!BH$6:BH$105,天数对应中R武将!$CB38)</f>
        <v>10</v>
      </c>
      <c r="BI38" s="16">
        <f>求节点(中R武将!$C$6:$C$105,中R武将!BI$6:BI$105,天数对应中R武将!$CB38)</f>
        <v>10</v>
      </c>
      <c r="BJ38" s="16">
        <f>求节点(中R武将!$C$6:$C$105,中R武将!BJ$6:BJ$105,天数对应中R武将!$CB38)</f>
        <v>57.167225644304864</v>
      </c>
      <c r="BK38" s="16">
        <f>求节点(中R武将!$C$6:$C$105,中R武将!BK$6:BK$105,天数对应中R武将!$CB38)</f>
        <v>57.167225644304864</v>
      </c>
      <c r="BL38" s="16">
        <f>求节点(中R武将!$C$6:$C$105,中R武将!BL$6:BL$105,天数对应中R武将!$CB38)</f>
        <v>57.167225644304864</v>
      </c>
      <c r="BM38" s="16">
        <f>求节点(中R武将!$C$6:$C$105,中R武将!BM$6:BM$105,天数对应中R武将!$CB38)</f>
        <v>0</v>
      </c>
      <c r="BN38" s="16">
        <f>求节点(中R武将!$C$6:$C$105,中R武将!BN$6:BN$105,天数对应中R武将!$CB38)</f>
        <v>0</v>
      </c>
      <c r="BO38" s="16">
        <f>求节点(中R武将!$C$6:$C$105,中R武将!BO$6:BO$105,天数对应中R武将!$CB38)</f>
        <v>2</v>
      </c>
      <c r="BP38" s="16">
        <f>求节点(中R武将!$C$6:$C$105,中R武将!BP$6:BP$105,天数对应中R武将!$CB38)</f>
        <v>2</v>
      </c>
      <c r="BQ38" s="16">
        <f>求节点(中R武将!$C$6:$C$105,中R武将!BQ$6:BQ$105,天数对应中R武将!$CB38)</f>
        <v>2</v>
      </c>
      <c r="BR38" s="16">
        <f>求节点(中R武将!$C$6:$C$105,中R武将!BR$6:BR$105,天数对应中R武将!$CB38)</f>
        <v>0</v>
      </c>
      <c r="BS38" s="16">
        <f>求节点(中R武将!$C$6:$C$105,中R武将!BS$6:BS$105,天数对应中R武将!$CB38)</f>
        <v>0</v>
      </c>
      <c r="BT38" s="16">
        <f>求节点(中R武将!$C$6:$C$105,中R武将!BT$6:BT$105,天数对应中R武将!$CB38)</f>
        <v>4</v>
      </c>
      <c r="BU38" s="16">
        <f>求节点(中R武将!$C$6:$C$105,中R武将!BU$6:BU$105,天数对应中R武将!$CB38)</f>
        <v>30</v>
      </c>
      <c r="BV38" s="16">
        <f>求节点(中R武将!$C$6:$C$105,中R武将!BV$6:BV$105,天数对应中R武将!$CB38)</f>
        <v>80</v>
      </c>
      <c r="BY38" s="16">
        <v>33</v>
      </c>
      <c r="BZ38" s="16">
        <v>50.870795385807064</v>
      </c>
      <c r="CA38" s="16">
        <v>53.386715956467988</v>
      </c>
      <c r="CB38" s="16">
        <v>57.167225644304864</v>
      </c>
      <c r="CC38" s="16">
        <v>62.358458337647903</v>
      </c>
      <c r="CD38" s="16">
        <v>71.60352181057084</v>
      </c>
    </row>
    <row r="39" spans="3:82" x14ac:dyDescent="0.15">
      <c r="C39" s="16">
        <v>34</v>
      </c>
      <c r="E39" s="16">
        <f>求节点(中R武将!$C$6:$C$105,中R武将!E$6:E$105,天数对应中R武将!$CB39)</f>
        <v>0</v>
      </c>
      <c r="F39" s="16">
        <f>求节点(中R武将!$C$6:$C$105,中R武将!F$6:F$105,天数对应中R武将!$CB39)</f>
        <v>0</v>
      </c>
      <c r="G39" s="16">
        <f>求节点(中R武将!$C$6:$C$105,中R武将!G$6:G$105,天数对应中R武将!$CB39)</f>
        <v>0</v>
      </c>
      <c r="H39" s="16">
        <f>求节点(中R武将!$C$6:$C$105,中R武将!H$6:H$105,天数对应中R武将!$CB39)</f>
        <v>4.2649858551468034</v>
      </c>
      <c r="I39" s="16">
        <f>求节点(中R武将!$C$6:$C$105,中R武将!I$6:I$105,天数对应中R武将!$CB39)</f>
        <v>1.7350141448531962</v>
      </c>
      <c r="J39" s="16">
        <f>求节点(中R武将!$C$6:$C$105,中R武将!J$6:J$105,天数对应中R武将!$CB39)</f>
        <v>0</v>
      </c>
      <c r="K39" s="16">
        <f>求节点(中R武将!$C$6:$C$105,中R武将!K$6:K$105,天数对应中R武将!$CB39)</f>
        <v>0</v>
      </c>
      <c r="L39" s="16">
        <f>求节点(中R武将!$C$6:$C$105,中R武将!L$6:L$105,天数对应中R武将!$CB39)</f>
        <v>0</v>
      </c>
      <c r="M39" s="16">
        <f>求节点(中R武将!$C$6:$C$105,中R武将!M$6:M$105,天数对应中R武将!$CB39)</f>
        <v>4.2971396418265435</v>
      </c>
      <c r="N39" s="16">
        <f>求节点(中R武将!$C$6:$C$105,中R武将!N$6:N$105,天数对应中R武将!$CB39)</f>
        <v>0.75782875019785023</v>
      </c>
      <c r="O39" s="16">
        <f>求节点(中R武将!$C$6:$C$105,中R武将!O$6:O$105,天数对应中R武将!$CB39)</f>
        <v>0</v>
      </c>
      <c r="P39" s="16">
        <f>求节点(中R武将!$C$6:$C$105,中R武将!P$6:P$105,天数对应中R武将!$CB39)</f>
        <v>6</v>
      </c>
      <c r="Q39" s="16">
        <f>求节点(中R武将!$C$6:$C$105,中R武将!Q$6:Q$105,天数对应中R武将!$CB39)</f>
        <v>10</v>
      </c>
      <c r="R39" s="16">
        <f>求节点(中R武将!$C$6:$C$105,中R武将!R$6:R$105,天数对应中R武将!$CB39)</f>
        <v>50</v>
      </c>
      <c r="S39" s="16">
        <f>求节点(中R武将!$C$6:$C$105,中R武将!S$6:S$105,天数对应中R武将!$CB39)</f>
        <v>50</v>
      </c>
      <c r="T39" s="16">
        <f>求节点(中R武将!$C$6:$C$105,中R武将!T$6:T$105,天数对应中R武将!$CB39)</f>
        <v>0</v>
      </c>
      <c r="U39" s="16">
        <f>求节点(中R武将!$C$6:$C$105,中R武将!U$6:U$105,天数对应中R武将!$CB39)</f>
        <v>0</v>
      </c>
      <c r="V39" s="16">
        <f>求节点(中R武将!$C$6:$C$105,中R武将!V$6:V$105,天数对应中R武将!$CB39)</f>
        <v>2.3013317742568558</v>
      </c>
      <c r="W39" s="16">
        <f>求节点(中R武将!$C$6:$C$105,中R武将!W$6:W$105,天数对应中R武将!$CB39)</f>
        <v>2.3013317742568562</v>
      </c>
      <c r="X39" s="16">
        <f>求节点(中R武将!$C$6:$C$105,中R武将!X$6:X$105,天数对应中R武将!$CB39)</f>
        <v>2.3013317742568562</v>
      </c>
      <c r="Y39" s="16">
        <f>求节点(中R武将!$C$6:$C$105,中R武将!Y$6:Y$105,天数对应中R武将!$CB39)</f>
        <v>0</v>
      </c>
      <c r="Z39" s="16">
        <f>求节点(中R武将!$C$6:$C$105,中R武将!Z$6:Z$105,天数对应中R武将!$CB39)</f>
        <v>0</v>
      </c>
      <c r="AA39" s="16">
        <f>求节点(中R武将!$C$6:$C$105,中R武将!AA$6:AA$105,天数对应中R武将!$CB39)</f>
        <v>115.06658871284279</v>
      </c>
      <c r="AB39" s="16">
        <f>求节点(中R武将!$C$6:$C$105,中R武将!AB$6:AB$105,天数对应中R武将!$CB39)</f>
        <v>115.06658871284279</v>
      </c>
      <c r="AC39" s="16">
        <f>求节点(中R武将!$C$6:$C$105,中R武将!AC$6:AC$105,天数对应中R武将!$CB39)</f>
        <v>115.06658871284279</v>
      </c>
      <c r="AD39" s="16">
        <f>求节点(中R武将!$C$6:$C$105,中R武将!AD$6:AD$105,天数对应中R武将!$CB39)</f>
        <v>0</v>
      </c>
      <c r="AE39" s="16">
        <f>求节点(中R武将!$C$6:$C$105,中R武将!AE$6:AE$105,天数对应中R武将!$CB39)</f>
        <v>0</v>
      </c>
      <c r="AF39" s="16">
        <f>求节点(中R武将!$C$6:$C$105,中R武将!AF$6:AF$105,天数对应中R武将!$CB39)</f>
        <v>1.0177424042421808</v>
      </c>
      <c r="AG39" s="16">
        <f>求节点(中R武将!$C$6:$C$105,中R武将!AG$6:AG$105,天数对应中R武将!$CB39)</f>
        <v>2</v>
      </c>
      <c r="AH39" s="16">
        <f>求节点(中R武将!$C$6:$C$105,中R武将!AH$6:AH$105,天数对应中R武将!$CB39)</f>
        <v>2</v>
      </c>
      <c r="AI39" s="16">
        <f>求节点(中R武将!$C$6:$C$105,中R武将!AI$6:AI$105,天数对应中R武将!$CB39)</f>
        <v>0</v>
      </c>
      <c r="AJ39" s="16">
        <f>求节点(中R武将!$C$6:$C$105,中R武将!AJ$6:AJ$105,天数对应中R武将!$CB39)</f>
        <v>0</v>
      </c>
      <c r="AK39" s="16">
        <f>求节点(中R武将!$C$6:$C$105,中R武将!AK$6:AK$105,天数对应中R武将!$CB39)</f>
        <v>2</v>
      </c>
      <c r="AL39" s="16">
        <f>求节点(中R武将!$C$6:$C$105,中R武将!AL$6:AL$105,天数对应中R武将!$CB39)</f>
        <v>30</v>
      </c>
      <c r="AM39" s="16">
        <f>求节点(中R武将!$C$6:$C$105,中R武将!AM$6:AM$105,天数对应中R武将!$CB39)</f>
        <v>80</v>
      </c>
      <c r="AN39" s="16">
        <f>求节点(中R武将!$C$6:$C$105,中R武将!AN$6:AN$105,天数对应中R武将!$CB39)</f>
        <v>0</v>
      </c>
      <c r="AO39" s="16">
        <f>求节点(中R武将!$C$6:$C$105,中R武将!AO$6:AO$105,天数对应中R武将!$CB39)</f>
        <v>0</v>
      </c>
      <c r="AP39" s="16">
        <f>求节点(中R武将!$C$6:$C$105,中R武将!AP$6:AP$105,天数对应中R武将!$CB39)</f>
        <v>13.470028289706393</v>
      </c>
      <c r="AQ39" s="16">
        <f>求节点(中R武将!$C$6:$C$105,中R武将!AQ$6:AQ$105,天数对应中R武将!$CB39)</f>
        <v>7.4700282897063923</v>
      </c>
      <c r="AR39" s="16">
        <f>求节点(中R武将!$C$6:$C$105,中R武将!AR$6:AR$105,天数对应中R武将!$CB39)</f>
        <v>0</v>
      </c>
      <c r="AS39" s="16">
        <f>求节点(中R武将!$C$6:$C$105,中R武将!AS$6:AS$105,天数对应中R武将!$CB39)</f>
        <v>0</v>
      </c>
      <c r="AT39" s="16">
        <f>求节点(中R武将!$C$6:$C$105,中R武将!AT$6:AT$105,天数对应中R武将!$CB39)</f>
        <v>3</v>
      </c>
      <c r="AU39" s="16">
        <f>求节点(中R武将!$C$6:$C$105,中R武将!AU$6:AU$105,天数对应中R武将!$CB39)</f>
        <v>6</v>
      </c>
      <c r="AV39" s="16">
        <f>求节点(中R武将!$C$6:$C$105,中R武将!AV$6:AV$105,天数对应中R武将!$CB39)</f>
        <v>4.2971396418265435</v>
      </c>
      <c r="AW39" s="16">
        <f>求节点(中R武将!$C$6:$C$105,中R武将!AW$6:AW$105,天数对应中R武将!$CB39)</f>
        <v>0.75782875019785023</v>
      </c>
      <c r="AX39" s="16">
        <f>求节点(中R武将!$C$6:$C$105,中R武将!AX$6:AX$105,天数对应中R武将!$CB39)</f>
        <v>0</v>
      </c>
      <c r="AY39" s="16">
        <f>求节点(中R武将!$C$6:$C$105,中R武将!AY$6:AY$105,天数对应中R武将!$CB39)</f>
        <v>15</v>
      </c>
      <c r="AZ39" s="16">
        <f>求节点(中R武将!$C$6:$C$105,中R武将!AZ$6:AZ$105,天数对应中R武将!$CB39)</f>
        <v>40</v>
      </c>
      <c r="BA39" s="16">
        <f>求节点(中R武将!$C$6:$C$105,中R武将!BA$6:BA$105,天数对应中R武将!$CB39)</f>
        <v>50</v>
      </c>
      <c r="BB39" s="16">
        <f>求节点(中R武将!$C$6:$C$105,中R武将!BB$6:BB$105,天数对应中R武将!$CB39)</f>
        <v>50</v>
      </c>
      <c r="BC39" s="16">
        <f>求节点(中R武将!$C$6:$C$105,中R武将!BC$6:BC$105,天数对应中R武将!$CB39)</f>
        <v>0</v>
      </c>
      <c r="BD39" s="16">
        <f>求节点(中R武将!$C$6:$C$105,中R武将!BD$6:BD$105,天数对应中R武将!$CB39)</f>
        <v>2.3013317742568562</v>
      </c>
      <c r="BE39" s="16">
        <f>求节点(中R武将!$C$6:$C$105,中R武将!BE$6:BE$105,天数对应中R武将!$CB39)</f>
        <v>2.3013317742568562</v>
      </c>
      <c r="BF39" s="16">
        <f>求节点(中R武将!$C$6:$C$105,中R武将!BF$6:BF$105,天数对应中R武将!$CB39)</f>
        <v>2.3013317742568562</v>
      </c>
      <c r="BG39" s="16">
        <f>求节点(中R武将!$C$6:$C$105,中R武将!BG$6:BG$105,天数对应中R武将!$CB39)</f>
        <v>2.3013317742568562</v>
      </c>
      <c r="BH39" s="16">
        <f>求节点(中R武将!$C$6:$C$105,中R武将!BH$6:BH$105,天数对应中R武将!$CB39)</f>
        <v>10</v>
      </c>
      <c r="BI39" s="16">
        <f>求节点(中R武将!$C$6:$C$105,中R武将!BI$6:BI$105,天数对应中R武将!$CB39)</f>
        <v>10</v>
      </c>
      <c r="BJ39" s="16">
        <f>求节点(中R武将!$C$6:$C$105,中R武将!BJ$6:BJ$105,天数对应中R武将!$CB39)</f>
        <v>57.533294356421393</v>
      </c>
      <c r="BK39" s="16">
        <f>求节点(中R武将!$C$6:$C$105,中R武将!BK$6:BK$105,天数对应中R武将!$CB39)</f>
        <v>57.533294356421393</v>
      </c>
      <c r="BL39" s="16">
        <f>求节点(中R武将!$C$6:$C$105,中R武将!BL$6:BL$105,天数对应中R武将!$CB39)</f>
        <v>57.533294356421393</v>
      </c>
      <c r="BM39" s="16">
        <f>求节点(中R武将!$C$6:$C$105,中R武将!BM$6:BM$105,天数对应中R武将!$CB39)</f>
        <v>0</v>
      </c>
      <c r="BN39" s="16">
        <f>求节点(中R武将!$C$6:$C$105,中R武将!BN$6:BN$105,天数对应中R武将!$CB39)</f>
        <v>0</v>
      </c>
      <c r="BO39" s="16">
        <f>求节点(中R武将!$C$6:$C$105,中R武将!BO$6:BO$105,天数对应中R武将!$CB39)</f>
        <v>2</v>
      </c>
      <c r="BP39" s="16">
        <f>求节点(中R武将!$C$6:$C$105,中R武将!BP$6:BP$105,天数对应中R武将!$CB39)</f>
        <v>2</v>
      </c>
      <c r="BQ39" s="16">
        <f>求节点(中R武将!$C$6:$C$105,中R武将!BQ$6:BQ$105,天数对应中R武将!$CB39)</f>
        <v>2</v>
      </c>
      <c r="BR39" s="16">
        <f>求节点(中R武将!$C$6:$C$105,中R武将!BR$6:BR$105,天数对应中R武将!$CB39)</f>
        <v>0</v>
      </c>
      <c r="BS39" s="16">
        <f>求节点(中R武将!$C$6:$C$105,中R武将!BS$6:BS$105,天数对应中R武将!$CB39)</f>
        <v>0</v>
      </c>
      <c r="BT39" s="16">
        <f>求节点(中R武将!$C$6:$C$105,中R武将!BT$6:BT$105,天数对应中R武将!$CB39)</f>
        <v>4</v>
      </c>
      <c r="BU39" s="16">
        <f>求节点(中R武将!$C$6:$C$105,中R武将!BU$6:BU$105,天数对应中R武将!$CB39)</f>
        <v>30</v>
      </c>
      <c r="BV39" s="16">
        <f>求节点(中R武将!$C$6:$C$105,中R武将!BV$6:BV$105,天数对应中R武将!$CB39)</f>
        <v>80</v>
      </c>
      <c r="BY39" s="16">
        <v>34</v>
      </c>
      <c r="BZ39" s="16">
        <v>51.285688244217212</v>
      </c>
      <c r="CA39" s="16">
        <v>53.82555435398514</v>
      </c>
      <c r="CB39" s="16">
        <v>57.533294356421393</v>
      </c>
      <c r="CC39" s="16">
        <v>62.785781569682854</v>
      </c>
      <c r="CD39" s="16">
        <v>71.922021722699739</v>
      </c>
    </row>
    <row r="40" spans="3:82" x14ac:dyDescent="0.15">
      <c r="C40" s="16">
        <v>35</v>
      </c>
      <c r="E40" s="16">
        <f>求节点(中R武将!$C$6:$C$105,中R武将!E$6:E$105,天数对应中R武将!$CB40)</f>
        <v>0</v>
      </c>
      <c r="F40" s="16">
        <f>求节点(中R武将!$C$6:$C$105,中R武将!F$6:F$105,天数对应中R武将!$CB40)</f>
        <v>0</v>
      </c>
      <c r="G40" s="16">
        <f>求节点(中R武将!$C$6:$C$105,中R武将!G$6:G$105,天数对应中R武将!$CB40)</f>
        <v>0</v>
      </c>
      <c r="H40" s="16">
        <f>求节点(中R武将!$C$6:$C$105,中R武将!H$6:H$105,天数对应中R武将!$CB40)</f>
        <v>4.2027109174165442</v>
      </c>
      <c r="I40" s="16">
        <f>求节点(中R武将!$C$6:$C$105,中R武将!I$6:I$105,天数对应中R武将!$CB40)</f>
        <v>1.7972890825834549</v>
      </c>
      <c r="J40" s="16">
        <f>求节点(中R武将!$C$6:$C$105,中R武将!J$6:J$105,天数对应中R武将!$CB40)</f>
        <v>0</v>
      </c>
      <c r="K40" s="16">
        <f>求节点(中R武将!$C$6:$C$105,中R武将!K$6:K$105,天数对应中R武将!$CB40)</f>
        <v>0</v>
      </c>
      <c r="L40" s="16">
        <f>求节点(中R武将!$C$6:$C$105,中R武将!L$6:L$105,天数对应中R武将!$CB40)</f>
        <v>0</v>
      </c>
      <c r="M40" s="16">
        <f>求节点(中R武将!$C$6:$C$105,中R武将!M$6:M$105,天数对应中R武将!$CB40)</f>
        <v>4.3415426954086458</v>
      </c>
      <c r="N40" s="16">
        <f>求节点(中R武将!$C$6:$C$105,中R武将!N$6:N$105,天数对应中R武将!$CB40)</f>
        <v>0.82203668219376702</v>
      </c>
      <c r="O40" s="16">
        <f>求节点(中R武将!$C$6:$C$105,中R武将!O$6:O$105,天数对应中R武将!$CB40)</f>
        <v>0</v>
      </c>
      <c r="P40" s="16">
        <f>求节点(中R武将!$C$6:$C$105,中R武将!P$6:P$105,天数对应中R武将!$CB40)</f>
        <v>6</v>
      </c>
      <c r="Q40" s="16">
        <f>求节点(中R武将!$C$6:$C$105,中R武将!Q$6:Q$105,天数对应中R武将!$CB40)</f>
        <v>10</v>
      </c>
      <c r="R40" s="16">
        <f>求节点(中R武将!$C$6:$C$105,中R武将!R$6:R$105,天数对应中R武将!$CB40)</f>
        <v>50</v>
      </c>
      <c r="S40" s="16">
        <f>求节点(中R武将!$C$6:$C$105,中R武将!S$6:S$105,天数对应中R武将!$CB40)</f>
        <v>50</v>
      </c>
      <c r="T40" s="16">
        <f>求节点(中R武将!$C$6:$C$105,中R武将!T$6:T$105,天数对应中R武将!$CB40)</f>
        <v>0</v>
      </c>
      <c r="U40" s="16">
        <f>求节点(中R武将!$C$6:$C$105,中R武将!U$6:U$105,天数对应中R武将!$CB40)</f>
        <v>0</v>
      </c>
      <c r="V40" s="16">
        <f>求节点(中R武将!$C$6:$C$105,中R武将!V$6:V$105,天数对应中R武将!$CB40)</f>
        <v>2.3159745227415169</v>
      </c>
      <c r="W40" s="16">
        <f>求节点(中R武将!$C$6:$C$105,中R武将!W$6:W$105,天数对应中R武将!$CB40)</f>
        <v>2.3159745227415174</v>
      </c>
      <c r="X40" s="16">
        <f>求节点(中R武将!$C$6:$C$105,中R武将!X$6:X$105,天数对应中R武将!$CB40)</f>
        <v>2.3159745227415174</v>
      </c>
      <c r="Y40" s="16">
        <f>求节点(中R武将!$C$6:$C$105,中R武将!Y$6:Y$105,天数对应中R武将!$CB40)</f>
        <v>0</v>
      </c>
      <c r="Z40" s="16">
        <f>求节点(中R武将!$C$6:$C$105,中R武将!Z$6:Z$105,天数对应中R武将!$CB40)</f>
        <v>0</v>
      </c>
      <c r="AA40" s="16">
        <f>求节点(中R武将!$C$6:$C$105,中R武将!AA$6:AA$105,天数对应中R武将!$CB40)</f>
        <v>115.79872613707586</v>
      </c>
      <c r="AB40" s="16">
        <f>求节点(中R武将!$C$6:$C$105,中R武将!AB$6:AB$105,天数对应中R武将!$CB40)</f>
        <v>115.79872613707586</v>
      </c>
      <c r="AC40" s="16">
        <f>求节点(中R武将!$C$6:$C$105,中R武将!AC$6:AC$105,天数对应中R武将!$CB40)</f>
        <v>115.79872613707586</v>
      </c>
      <c r="AD40" s="16">
        <f>求节点(中R武将!$C$6:$C$105,中R武将!AD$6:AD$105,天数对应中R武将!$CB40)</f>
        <v>0</v>
      </c>
      <c r="AE40" s="16">
        <f>求节点(中R武将!$C$6:$C$105,中R武将!AE$6:AE$105,天数对应中R武将!$CB40)</f>
        <v>0</v>
      </c>
      <c r="AF40" s="16">
        <f>求节点(中R武将!$C$6:$C$105,中R武将!AF$6:AF$105,天数对应中R武将!$CB40)</f>
        <v>1.0242180224968782</v>
      </c>
      <c r="AG40" s="16">
        <f>求节点(中R武将!$C$6:$C$105,中R武将!AG$6:AG$105,天数对应中R武将!$CB40)</f>
        <v>2</v>
      </c>
      <c r="AH40" s="16">
        <f>求节点(中R武将!$C$6:$C$105,中R武将!AH$6:AH$105,天数对应中R武将!$CB40)</f>
        <v>2</v>
      </c>
      <c r="AI40" s="16">
        <f>求节点(中R武将!$C$6:$C$105,中R武将!AI$6:AI$105,天数对应中R武将!$CB40)</f>
        <v>0</v>
      </c>
      <c r="AJ40" s="16">
        <f>求节点(中R武将!$C$6:$C$105,中R武将!AJ$6:AJ$105,天数对应中R武将!$CB40)</f>
        <v>0</v>
      </c>
      <c r="AK40" s="16">
        <f>求节点(中R武将!$C$6:$C$105,中R武将!AK$6:AK$105,天数对应中R武将!$CB40)</f>
        <v>2</v>
      </c>
      <c r="AL40" s="16">
        <f>求节点(中R武将!$C$6:$C$105,中R武将!AL$6:AL$105,天数对应中R武将!$CB40)</f>
        <v>30</v>
      </c>
      <c r="AM40" s="16">
        <f>求节点(中R武将!$C$6:$C$105,中R武将!AM$6:AM$105,天数对应中R武将!$CB40)</f>
        <v>80</v>
      </c>
      <c r="AN40" s="16">
        <f>求节点(中R武将!$C$6:$C$105,中R武将!AN$6:AN$105,天数对应中R武将!$CB40)</f>
        <v>0</v>
      </c>
      <c r="AO40" s="16">
        <f>求节点(中R武将!$C$6:$C$105,中R武将!AO$6:AO$105,天数对应中R武将!$CB40)</f>
        <v>0</v>
      </c>
      <c r="AP40" s="16">
        <f>求节点(中R武将!$C$6:$C$105,中R武将!AP$6:AP$105,天数对应中R武将!$CB40)</f>
        <v>13.594578165166912</v>
      </c>
      <c r="AQ40" s="16">
        <f>求节点(中R武将!$C$6:$C$105,中R武将!AQ$6:AQ$105,天数对应中R武将!$CB40)</f>
        <v>7.5945781651669098</v>
      </c>
      <c r="AR40" s="16">
        <f>求节点(中R武将!$C$6:$C$105,中R武将!AR$6:AR$105,天数对应中R武将!$CB40)</f>
        <v>0</v>
      </c>
      <c r="AS40" s="16">
        <f>求节点(中R武将!$C$6:$C$105,中R武将!AS$6:AS$105,天数对应中R武将!$CB40)</f>
        <v>0</v>
      </c>
      <c r="AT40" s="16">
        <f>求节点(中R武将!$C$6:$C$105,中R武将!AT$6:AT$105,天数对应中R武将!$CB40)</f>
        <v>3</v>
      </c>
      <c r="AU40" s="16">
        <f>求节点(中R武将!$C$6:$C$105,中R武将!AU$6:AU$105,天数对应中R武将!$CB40)</f>
        <v>6</v>
      </c>
      <c r="AV40" s="16">
        <f>求节点(中R武将!$C$6:$C$105,中R武将!AV$6:AV$105,天数对应中R武将!$CB40)</f>
        <v>4.3415426954086458</v>
      </c>
      <c r="AW40" s="16">
        <f>求节点(中R武将!$C$6:$C$105,中R武将!AW$6:AW$105,天数对应中R武将!$CB40)</f>
        <v>0.82203668219376702</v>
      </c>
      <c r="AX40" s="16">
        <f>求节点(中R武将!$C$6:$C$105,中R武将!AX$6:AX$105,天数对应中R武将!$CB40)</f>
        <v>0</v>
      </c>
      <c r="AY40" s="16">
        <f>求节点(中R武将!$C$6:$C$105,中R武将!AY$6:AY$105,天数对应中R武将!$CB40)</f>
        <v>15</v>
      </c>
      <c r="AZ40" s="16">
        <f>求节点(中R武将!$C$6:$C$105,中R武将!AZ$6:AZ$105,天数对应中R武将!$CB40)</f>
        <v>40</v>
      </c>
      <c r="BA40" s="16">
        <f>求节点(中R武将!$C$6:$C$105,中R武将!BA$6:BA$105,天数对应中R武将!$CB40)</f>
        <v>50</v>
      </c>
      <c r="BB40" s="16">
        <f>求节点(中R武将!$C$6:$C$105,中R武将!BB$6:BB$105,天数对应中R武将!$CB40)</f>
        <v>50</v>
      </c>
      <c r="BC40" s="16">
        <f>求节点(中R武将!$C$6:$C$105,中R武将!BC$6:BC$105,天数对应中R武将!$CB40)</f>
        <v>0</v>
      </c>
      <c r="BD40" s="16">
        <f>求节点(中R武将!$C$6:$C$105,中R武将!BD$6:BD$105,天数对应中R武将!$CB40)</f>
        <v>2.3159745227415174</v>
      </c>
      <c r="BE40" s="16">
        <f>求节点(中R武将!$C$6:$C$105,中R武将!BE$6:BE$105,天数对应中R武将!$CB40)</f>
        <v>2.3159745227415174</v>
      </c>
      <c r="BF40" s="16">
        <f>求节点(中R武将!$C$6:$C$105,中R武将!BF$6:BF$105,天数对应中R武将!$CB40)</f>
        <v>2.3159745227415174</v>
      </c>
      <c r="BG40" s="16">
        <f>求节点(中R武将!$C$6:$C$105,中R武将!BG$6:BG$105,天数对应中R武将!$CB40)</f>
        <v>2.3159745227415174</v>
      </c>
      <c r="BH40" s="16">
        <f>求节点(中R武将!$C$6:$C$105,中R武将!BH$6:BH$105,天数对应中R武将!$CB40)</f>
        <v>10</v>
      </c>
      <c r="BI40" s="16">
        <f>求节点(中R武将!$C$6:$C$105,中R武将!BI$6:BI$105,天数对应中R武将!$CB40)</f>
        <v>10</v>
      </c>
      <c r="BJ40" s="16">
        <f>求节点(中R武将!$C$6:$C$105,中R武将!BJ$6:BJ$105,天数对应中R武将!$CB40)</f>
        <v>57.89936306853793</v>
      </c>
      <c r="BK40" s="16">
        <f>求节点(中R武将!$C$6:$C$105,中R武将!BK$6:BK$105,天数对应中R武将!$CB40)</f>
        <v>57.89936306853793</v>
      </c>
      <c r="BL40" s="16">
        <f>求节点(中R武将!$C$6:$C$105,中R武将!BL$6:BL$105,天数对应中R武将!$CB40)</f>
        <v>57.89936306853793</v>
      </c>
      <c r="BM40" s="16">
        <f>求节点(中R武将!$C$6:$C$105,中R武将!BM$6:BM$105,天数对应中R武将!$CB40)</f>
        <v>0</v>
      </c>
      <c r="BN40" s="16">
        <f>求节点(中R武将!$C$6:$C$105,中R武将!BN$6:BN$105,天数对应中R武将!$CB40)</f>
        <v>0</v>
      </c>
      <c r="BO40" s="16">
        <f>求节点(中R武将!$C$6:$C$105,中R武将!BO$6:BO$105,天数对应中R武将!$CB40)</f>
        <v>2</v>
      </c>
      <c r="BP40" s="16">
        <f>求节点(中R武将!$C$6:$C$105,中R武将!BP$6:BP$105,天数对应中R武将!$CB40)</f>
        <v>2</v>
      </c>
      <c r="BQ40" s="16">
        <f>求节点(中R武将!$C$6:$C$105,中R武将!BQ$6:BQ$105,天数对应中R武将!$CB40)</f>
        <v>2</v>
      </c>
      <c r="BR40" s="16">
        <f>求节点(中R武将!$C$6:$C$105,中R武将!BR$6:BR$105,天数对应中R武将!$CB40)</f>
        <v>0</v>
      </c>
      <c r="BS40" s="16">
        <f>求节点(中R武将!$C$6:$C$105,中R武将!BS$6:BS$105,天数对应中R武将!$CB40)</f>
        <v>0</v>
      </c>
      <c r="BT40" s="16">
        <f>求节点(中R武将!$C$6:$C$105,中R武将!BT$6:BT$105,天数对应中R武将!$CB40)</f>
        <v>4</v>
      </c>
      <c r="BU40" s="16">
        <f>求节点(中R武将!$C$6:$C$105,中R武将!BU$6:BU$105,天数对应中R武将!$CB40)</f>
        <v>30</v>
      </c>
      <c r="BV40" s="16">
        <f>求节点(中R武将!$C$6:$C$105,中R武将!BV$6:BV$105,天数对应中R武将!$CB40)</f>
        <v>80</v>
      </c>
      <c r="BY40" s="16">
        <v>35</v>
      </c>
      <c r="BZ40" s="16">
        <v>51.691928656135211</v>
      </c>
      <c r="CA40" s="16">
        <v>54.247797183642248</v>
      </c>
      <c r="CB40" s="16">
        <v>57.89936306853793</v>
      </c>
      <c r="CC40" s="16">
        <v>63.154998940262423</v>
      </c>
      <c r="CD40" s="16">
        <v>72.313080191234064</v>
      </c>
    </row>
    <row r="41" spans="3:82" x14ac:dyDescent="0.15">
      <c r="C41" s="16">
        <v>36</v>
      </c>
      <c r="E41" s="16">
        <f>求节点(中R武将!$C$6:$C$105,中R武将!E$6:E$105,天数对应中R武将!$CB41)</f>
        <v>0</v>
      </c>
      <c r="F41" s="16">
        <f>求节点(中R武将!$C$6:$C$105,中R武将!F$6:F$105,天数对应中R武将!$CB41)</f>
        <v>0</v>
      </c>
      <c r="G41" s="16">
        <f>求节点(中R武将!$C$6:$C$105,中R武将!G$6:G$105,天数对应中R武将!$CB41)</f>
        <v>0</v>
      </c>
      <c r="H41" s="16">
        <f>求节点(中R武将!$C$6:$C$105,中R武将!H$6:H$105,天数对应中R武将!$CB41)</f>
        <v>4.1381766976406738</v>
      </c>
      <c r="I41" s="16">
        <f>求节点(中R武将!$C$6:$C$105,中R武将!I$6:I$105,天数对应中R武将!$CB41)</f>
        <v>1.8618233023593254</v>
      </c>
      <c r="J41" s="16">
        <f>求节点(中R武将!$C$6:$C$105,中R武将!J$6:J$105,天数对应中R武将!$CB41)</f>
        <v>0</v>
      </c>
      <c r="K41" s="16">
        <f>求节点(中R武将!$C$6:$C$105,中R武将!K$6:K$105,天数对应中R武将!$CB41)</f>
        <v>0</v>
      </c>
      <c r="L41" s="16">
        <f>求节点(中R武将!$C$6:$C$105,中R武将!L$6:L$105,天数对应中R武将!$CB41)</f>
        <v>0</v>
      </c>
      <c r="M41" s="16">
        <f>求节点(中R武将!$C$6:$C$105,中R武将!M$6:M$105,天数对应中R武将!$CB41)</f>
        <v>4.3875566542021325</v>
      </c>
      <c r="N41" s="16">
        <f>求节点(中R武将!$C$6:$C$105,中R武将!N$6:N$105,天数对应中R武将!$CB41)</f>
        <v>0.88857402363160998</v>
      </c>
      <c r="O41" s="16">
        <f>求节点(中R武将!$C$6:$C$105,中R武将!O$6:O$105,天数对应中R武将!$CB41)</f>
        <v>0</v>
      </c>
      <c r="P41" s="16">
        <f>求节点(中R武将!$C$6:$C$105,中R武将!P$6:P$105,天数对应中R武将!$CB41)</f>
        <v>6</v>
      </c>
      <c r="Q41" s="16">
        <f>求节点(中R武将!$C$6:$C$105,中R武将!Q$6:Q$105,天数对应中R武将!$CB41)</f>
        <v>10</v>
      </c>
      <c r="R41" s="16">
        <f>求节点(中R武将!$C$6:$C$105,中R武将!R$6:R$105,天数对应中R武将!$CB41)</f>
        <v>50</v>
      </c>
      <c r="S41" s="16">
        <f>求节点(中R武将!$C$6:$C$105,中R武将!S$6:S$105,天数对应中R武将!$CB41)</f>
        <v>52.229699550186808</v>
      </c>
      <c r="T41" s="16">
        <f>求节点(中R武将!$C$6:$C$105,中R武将!T$6:T$105,天数对应中R武将!$CB41)</f>
        <v>0</v>
      </c>
      <c r="U41" s="16">
        <f>求节点(中R武将!$C$6:$C$105,中R武将!U$6:U$105,天数对应中R武将!$CB41)</f>
        <v>0</v>
      </c>
      <c r="V41" s="16">
        <f>求节点(中R武将!$C$6:$C$105,中R武将!V$6:V$105,天数对应中R武将!$CB41)</f>
        <v>2.331148497750934</v>
      </c>
      <c r="W41" s="16">
        <f>求节点(中R武将!$C$6:$C$105,中R武将!W$6:W$105,天数对应中R武将!$CB41)</f>
        <v>2.3311484977509345</v>
      </c>
      <c r="X41" s="16">
        <f>求节点(中R武将!$C$6:$C$105,中R武将!X$6:X$105,天数对应中R武将!$CB41)</f>
        <v>2.3311484977509345</v>
      </c>
      <c r="Y41" s="16">
        <f>求节点(中R武将!$C$6:$C$105,中R武将!Y$6:Y$105,天数对应中R武将!$CB41)</f>
        <v>0</v>
      </c>
      <c r="Z41" s="16">
        <f>求节点(中R武将!$C$6:$C$105,中R武将!Z$6:Z$105,天数对应中R武将!$CB41)</f>
        <v>0</v>
      </c>
      <c r="AA41" s="16">
        <f>求节点(中R武将!$C$6:$C$105,中R武将!AA$6:AA$105,天数对应中R武将!$CB41)</f>
        <v>116.5574248875467</v>
      </c>
      <c r="AB41" s="16">
        <f>求节点(中R武将!$C$6:$C$105,中R武将!AB$6:AB$105,天数对应中R武将!$CB41)</f>
        <v>116.5574248875467</v>
      </c>
      <c r="AC41" s="16">
        <f>求节点(中R武将!$C$6:$C$105,中R武将!AC$6:AC$105,天数对应中R武将!$CB41)</f>
        <v>116.5574248875467</v>
      </c>
      <c r="AD41" s="16">
        <f>求节点(中R武将!$C$6:$C$105,中R武将!AD$6:AD$105,天数对应中R武将!$CB41)</f>
        <v>0</v>
      </c>
      <c r="AE41" s="16">
        <f>求节点(中R武将!$C$6:$C$105,中R武将!AE$6:AE$105,天数对应中R武将!$CB41)</f>
        <v>0</v>
      </c>
      <c r="AF41" s="16">
        <f>求节点(中R武将!$C$6:$C$105,中R武将!AF$6:AF$105,天数对应中R武将!$CB41)</f>
        <v>1.0309285707023761</v>
      </c>
      <c r="AG41" s="16">
        <f>求节点(中R武将!$C$6:$C$105,中R武将!AG$6:AG$105,天数对应中R武将!$CB41)</f>
        <v>2</v>
      </c>
      <c r="AH41" s="16">
        <f>求节点(中R武将!$C$6:$C$105,中R武将!AH$6:AH$105,天数对应中R武将!$CB41)</f>
        <v>2</v>
      </c>
      <c r="AI41" s="16">
        <f>求节点(中R武将!$C$6:$C$105,中R武将!AI$6:AI$105,天数对应中R武将!$CB41)</f>
        <v>0</v>
      </c>
      <c r="AJ41" s="16">
        <f>求节点(中R武将!$C$6:$C$105,中R武将!AJ$6:AJ$105,天数对应中R武将!$CB41)</f>
        <v>0</v>
      </c>
      <c r="AK41" s="16">
        <f>求节点(中R武将!$C$6:$C$105,中R武将!AK$6:AK$105,天数对应中R武将!$CB41)</f>
        <v>2</v>
      </c>
      <c r="AL41" s="16">
        <f>求节点(中R武将!$C$6:$C$105,中R武将!AL$6:AL$105,天数对应中R武将!$CB41)</f>
        <v>30</v>
      </c>
      <c r="AM41" s="16">
        <f>求节点(中R武将!$C$6:$C$105,中R武将!AM$6:AM$105,天数对应中R武将!$CB41)</f>
        <v>80</v>
      </c>
      <c r="AN41" s="16">
        <f>求节点(中R武将!$C$6:$C$105,中R武将!AN$6:AN$105,天数对应中R武将!$CB41)</f>
        <v>0</v>
      </c>
      <c r="AO41" s="16">
        <f>求节点(中R武将!$C$6:$C$105,中R武将!AO$6:AO$105,天数对应中R武将!$CB41)</f>
        <v>0</v>
      </c>
      <c r="AP41" s="16">
        <f>求节点(中R武将!$C$6:$C$105,中R武将!AP$6:AP$105,天数对应中R武将!$CB41)</f>
        <v>13.723646604718652</v>
      </c>
      <c r="AQ41" s="16">
        <f>求节点(中R武将!$C$6:$C$105,中R武将!AQ$6:AQ$105,天数对应中R武将!$CB41)</f>
        <v>7.7236466047186507</v>
      </c>
      <c r="AR41" s="16">
        <f>求节点(中R武将!$C$6:$C$105,中R武将!AR$6:AR$105,天数对应中R武将!$CB41)</f>
        <v>0</v>
      </c>
      <c r="AS41" s="16">
        <f>求节点(中R武将!$C$6:$C$105,中R武将!AS$6:AS$105,天数对应中R武将!$CB41)</f>
        <v>0</v>
      </c>
      <c r="AT41" s="16">
        <f>求节点(中R武将!$C$6:$C$105,中R武将!AT$6:AT$105,天数对应中R武将!$CB41)</f>
        <v>3</v>
      </c>
      <c r="AU41" s="16">
        <f>求节点(中R武将!$C$6:$C$105,中R武将!AU$6:AU$105,天数对应中R武将!$CB41)</f>
        <v>6</v>
      </c>
      <c r="AV41" s="16">
        <f>求节点(中R武将!$C$6:$C$105,中R武将!AV$6:AV$105,天数对应中R武将!$CB41)</f>
        <v>4.3875566542021325</v>
      </c>
      <c r="AW41" s="16">
        <f>求节点(中R武将!$C$6:$C$105,中R武将!AW$6:AW$105,天数对应中R武将!$CB41)</f>
        <v>0.88857402363160998</v>
      </c>
      <c r="AX41" s="16">
        <f>求节点(中R武将!$C$6:$C$105,中R武将!AX$6:AX$105,天数对应中R武将!$CB41)</f>
        <v>0</v>
      </c>
      <c r="AY41" s="16">
        <f>求节点(中R武将!$C$6:$C$105,中R武将!AY$6:AY$105,天数对应中R武将!$CB41)</f>
        <v>15</v>
      </c>
      <c r="AZ41" s="16">
        <f>求节点(中R武将!$C$6:$C$105,中R武将!AZ$6:AZ$105,天数对应中R武将!$CB41)</f>
        <v>40</v>
      </c>
      <c r="BA41" s="16">
        <f>求节点(中R武将!$C$6:$C$105,中R武将!BA$6:BA$105,天数对应中R武将!$CB41)</f>
        <v>50</v>
      </c>
      <c r="BB41" s="16">
        <f>求节点(中R武将!$C$6:$C$105,中R武将!BB$6:BB$105,天数对应中R武将!$CB41)</f>
        <v>52.229699550186808</v>
      </c>
      <c r="BC41" s="16">
        <f>求节点(中R武将!$C$6:$C$105,中R武将!BC$6:BC$105,天数对应中R武将!$CB41)</f>
        <v>0</v>
      </c>
      <c r="BD41" s="16">
        <f>求节点(中R武将!$C$6:$C$105,中R武将!BD$6:BD$105,天数对应中R武将!$CB41)</f>
        <v>2.3311484977509345</v>
      </c>
      <c r="BE41" s="16">
        <f>求节点(中R武将!$C$6:$C$105,中R武将!BE$6:BE$105,天数对应中R武将!$CB41)</f>
        <v>2.3311484977509345</v>
      </c>
      <c r="BF41" s="16">
        <f>求节点(中R武将!$C$6:$C$105,中R武将!BF$6:BF$105,天数对应中R武将!$CB41)</f>
        <v>2.3311484977509345</v>
      </c>
      <c r="BG41" s="16">
        <f>求节点(中R武将!$C$6:$C$105,中R武将!BG$6:BG$105,天数对应中R武将!$CB41)</f>
        <v>2.3311484977509345</v>
      </c>
      <c r="BH41" s="16">
        <f>求节点(中R武将!$C$6:$C$105,中R武将!BH$6:BH$105,天数对应中R武将!$CB41)</f>
        <v>10</v>
      </c>
      <c r="BI41" s="16">
        <f>求节点(中R武将!$C$6:$C$105,中R武将!BI$6:BI$105,天数对应中R武将!$CB41)</f>
        <v>10</v>
      </c>
      <c r="BJ41" s="16">
        <f>求节点(中R武将!$C$6:$C$105,中R武将!BJ$6:BJ$105,天数对应中R武将!$CB41)</f>
        <v>58.278712443773351</v>
      </c>
      <c r="BK41" s="16">
        <f>求节点(中R武将!$C$6:$C$105,中R武将!BK$6:BK$105,天数对应中R武将!$CB41)</f>
        <v>58.278712443773351</v>
      </c>
      <c r="BL41" s="16">
        <f>求节点(中R武将!$C$6:$C$105,中R武将!BL$6:BL$105,天数对应中R武将!$CB41)</f>
        <v>58.278712443773351</v>
      </c>
      <c r="BM41" s="16">
        <f>求节点(中R武将!$C$6:$C$105,中R武将!BM$6:BM$105,天数对应中R武将!$CB41)</f>
        <v>0</v>
      </c>
      <c r="BN41" s="16">
        <f>求节点(中R武将!$C$6:$C$105,中R武将!BN$6:BN$105,天数对应中R武将!$CB41)</f>
        <v>0</v>
      </c>
      <c r="BO41" s="16">
        <f>求节点(中R武将!$C$6:$C$105,中R武将!BO$6:BO$105,天数对应中R武将!$CB41)</f>
        <v>2</v>
      </c>
      <c r="BP41" s="16">
        <f>求节点(中R武将!$C$6:$C$105,中R武将!BP$6:BP$105,天数对应中R武将!$CB41)</f>
        <v>2</v>
      </c>
      <c r="BQ41" s="16">
        <f>求节点(中R武将!$C$6:$C$105,中R武将!BQ$6:BQ$105,天数对应中R武将!$CB41)</f>
        <v>2</v>
      </c>
      <c r="BR41" s="16">
        <f>求节点(中R武将!$C$6:$C$105,中R武将!BR$6:BR$105,天数对应中R武将!$CB41)</f>
        <v>0</v>
      </c>
      <c r="BS41" s="16">
        <f>求节点(中R武将!$C$6:$C$105,中R武将!BS$6:BS$105,天数对应中R武将!$CB41)</f>
        <v>0</v>
      </c>
      <c r="BT41" s="16">
        <f>求节点(中R武将!$C$6:$C$105,中R武将!BT$6:BT$105,天数对应中R武将!$CB41)</f>
        <v>4</v>
      </c>
      <c r="BU41" s="16">
        <f>求节点(中R武将!$C$6:$C$105,中R武将!BU$6:BU$105,天数对应中R武将!$CB41)</f>
        <v>30</v>
      </c>
      <c r="BV41" s="16">
        <f>求节点(中R武将!$C$6:$C$105,中R武将!BV$6:BV$105,天数对应中R武将!$CB41)</f>
        <v>80</v>
      </c>
      <c r="BY41" s="16">
        <v>36</v>
      </c>
      <c r="BZ41" s="16">
        <v>52.091594979242075</v>
      </c>
      <c r="CA41" s="16">
        <v>54.659090301025188</v>
      </c>
      <c r="CB41" s="16">
        <v>58.278712443773351</v>
      </c>
      <c r="CC41" s="16">
        <v>63.465806803722195</v>
      </c>
      <c r="CD41" s="16">
        <v>72.727662494686271</v>
      </c>
    </row>
    <row r="42" spans="3:82" x14ac:dyDescent="0.15">
      <c r="C42" s="16">
        <v>37</v>
      </c>
      <c r="E42" s="16">
        <f>求节点(中R武将!$C$6:$C$105,中R武将!E$6:E$105,天数对应中R武将!$CB42)</f>
        <v>0</v>
      </c>
      <c r="F42" s="16">
        <f>求节点(中R武将!$C$6:$C$105,中R武将!F$6:F$105,天数对应中R武将!$CB42)</f>
        <v>0</v>
      </c>
      <c r="G42" s="16">
        <f>求节点(中R武将!$C$6:$C$105,中R武将!G$6:G$105,天数对应中R武将!$CB42)</f>
        <v>0</v>
      </c>
      <c r="H42" s="16">
        <f>求节点(中R武将!$C$6:$C$105,中R武将!H$6:H$105,天数对应中R武将!$CB42)</f>
        <v>4.0727858840845963</v>
      </c>
      <c r="I42" s="16">
        <f>求节点(中R武将!$C$6:$C$105,中R武将!I$6:I$105,天数对应中R武将!$CB42)</f>
        <v>1.927214115915403</v>
      </c>
      <c r="J42" s="16">
        <f>求节点(中R武将!$C$6:$C$105,中R武将!J$6:J$105,天数对应中R武将!$CB42)</f>
        <v>0</v>
      </c>
      <c r="K42" s="16">
        <f>求节点(中R武将!$C$6:$C$105,中R武将!K$6:K$105,天数对应中R武将!$CB42)</f>
        <v>0</v>
      </c>
      <c r="L42" s="16">
        <f>求节点(中R武将!$C$6:$C$105,中R武将!L$6:L$105,天数对应中R武将!$CB42)</f>
        <v>0</v>
      </c>
      <c r="M42" s="16">
        <f>求节点(中R武将!$C$6:$C$105,中R武将!M$6:M$105,天数对应中R武将!$CB42)</f>
        <v>4.4341813784320365</v>
      </c>
      <c r="N42" s="16">
        <f>求节点(中R武将!$C$6:$C$105,中R武将!N$6:N$105,天数对应中R武将!$CB42)</f>
        <v>0.95599454724822763</v>
      </c>
      <c r="O42" s="16">
        <f>求节点(中R武将!$C$6:$C$105,中R武将!O$6:O$105,天数对应中R武将!$CB42)</f>
        <v>0</v>
      </c>
      <c r="P42" s="16">
        <f>求节点(中R武将!$C$6:$C$105,中R武将!P$6:P$105,天数对应中R武将!$CB42)</f>
        <v>6</v>
      </c>
      <c r="Q42" s="16">
        <f>求节点(中R武将!$C$6:$C$105,中R武将!Q$6:Q$105,天数对应中R武将!$CB42)</f>
        <v>10</v>
      </c>
      <c r="R42" s="16">
        <f>求节点(中R武将!$C$6:$C$105,中R武将!R$6:R$105,天数对应中R武将!$CB42)</f>
        <v>50</v>
      </c>
      <c r="S42" s="16">
        <f>求节点(中R武将!$C$6:$C$105,中R武将!S$6:S$105,天数对应中R武将!$CB42)</f>
        <v>55.304776847755249</v>
      </c>
      <c r="T42" s="16">
        <f>求节点(中R武将!$C$6:$C$105,中R武将!T$6:T$105,天数对应中R武将!$CB42)</f>
        <v>0</v>
      </c>
      <c r="U42" s="16">
        <f>求节点(中R武将!$C$6:$C$105,中R武将!U$6:U$105,天数对应中R武将!$CB42)</f>
        <v>0</v>
      </c>
      <c r="V42" s="16">
        <f>求节点(中R武将!$C$6:$C$105,中R武将!V$6:V$105,天数对应中R武将!$CB42)</f>
        <v>2.3465238842387759</v>
      </c>
      <c r="W42" s="16">
        <f>求节点(中R武将!$C$6:$C$105,中R武将!W$6:W$105,天数对应中R武将!$CB42)</f>
        <v>2.3465238842387763</v>
      </c>
      <c r="X42" s="16">
        <f>求节点(中R武将!$C$6:$C$105,中R武将!X$6:X$105,天数对应中R武将!$CB42)</f>
        <v>2.3465238842387763</v>
      </c>
      <c r="Y42" s="16">
        <f>求节点(中R武将!$C$6:$C$105,中R武将!Y$6:Y$105,天数对应中R武将!$CB42)</f>
        <v>0</v>
      </c>
      <c r="Z42" s="16">
        <f>求节点(中R武将!$C$6:$C$105,中R武将!Z$6:Z$105,天数对应中R武将!$CB42)</f>
        <v>0</v>
      </c>
      <c r="AA42" s="16">
        <f>求节点(中R武将!$C$6:$C$105,中R武将!AA$6:AA$105,天数对应中R武将!$CB42)</f>
        <v>117.32619421193881</v>
      </c>
      <c r="AB42" s="16">
        <f>求节点(中R武将!$C$6:$C$105,中R武将!AB$6:AB$105,天数对应中R武将!$CB42)</f>
        <v>117.32619421193881</v>
      </c>
      <c r="AC42" s="16">
        <f>求节点(中R武将!$C$6:$C$105,中R武将!AC$6:AC$105,天数对应中R武将!$CB42)</f>
        <v>117.32619421193881</v>
      </c>
      <c r="AD42" s="16">
        <f>求节点(中R武将!$C$6:$C$105,中R武将!AD$6:AD$105,天数对应中R武将!$CB42)</f>
        <v>0</v>
      </c>
      <c r="AE42" s="16">
        <f>求节点(中R武将!$C$6:$C$105,中R武将!AE$6:AE$105,天数对应中R武将!$CB42)</f>
        <v>0</v>
      </c>
      <c r="AF42" s="16">
        <f>求节点(中R武将!$C$6:$C$105,中R武将!AF$6:AF$105,天数对应中R武将!$CB42)</f>
        <v>1.0377281912461556</v>
      </c>
      <c r="AG42" s="16">
        <f>求节点(中R武将!$C$6:$C$105,中R武将!AG$6:AG$105,天数对应中R武将!$CB42)</f>
        <v>2</v>
      </c>
      <c r="AH42" s="16">
        <f>求节点(中R武将!$C$6:$C$105,中R武将!AH$6:AH$105,天数对应中R武将!$CB42)</f>
        <v>2</v>
      </c>
      <c r="AI42" s="16">
        <f>求节点(中R武将!$C$6:$C$105,中R武将!AI$6:AI$105,天数对应中R武将!$CB42)</f>
        <v>0</v>
      </c>
      <c r="AJ42" s="16">
        <f>求节点(中R武将!$C$6:$C$105,中R武将!AJ$6:AJ$105,天数对应中R武将!$CB42)</f>
        <v>0</v>
      </c>
      <c r="AK42" s="16">
        <f>求节点(中R武将!$C$6:$C$105,中R武将!AK$6:AK$105,天数对应中R武将!$CB42)</f>
        <v>2</v>
      </c>
      <c r="AL42" s="16">
        <f>求节点(中R武将!$C$6:$C$105,中R武将!AL$6:AL$105,天数对应中R武将!$CB42)</f>
        <v>30</v>
      </c>
      <c r="AM42" s="16">
        <f>求节点(中R武将!$C$6:$C$105,中R武将!AM$6:AM$105,天数对应中R武将!$CB42)</f>
        <v>80</v>
      </c>
      <c r="AN42" s="16">
        <f>求节点(中R武将!$C$6:$C$105,中R武将!AN$6:AN$105,天数对应中R武将!$CB42)</f>
        <v>0</v>
      </c>
      <c r="AO42" s="16">
        <f>求节点(中R武将!$C$6:$C$105,中R武将!AO$6:AO$105,天数对应中R武将!$CB42)</f>
        <v>0</v>
      </c>
      <c r="AP42" s="16">
        <f>求节点(中R武将!$C$6:$C$105,中R武将!AP$6:AP$105,天数对应中R武将!$CB42)</f>
        <v>13.854428231830807</v>
      </c>
      <c r="AQ42" s="16">
        <f>求节点(中R武将!$C$6:$C$105,中R武将!AQ$6:AQ$105,天数对应中R武将!$CB42)</f>
        <v>7.8544282318308065</v>
      </c>
      <c r="AR42" s="16">
        <f>求节点(中R武将!$C$6:$C$105,中R武将!AR$6:AR$105,天数对应中R武将!$CB42)</f>
        <v>0</v>
      </c>
      <c r="AS42" s="16">
        <f>求节点(中R武将!$C$6:$C$105,中R武将!AS$6:AS$105,天数对应中R武将!$CB42)</f>
        <v>0</v>
      </c>
      <c r="AT42" s="16">
        <f>求节点(中R武将!$C$6:$C$105,中R武将!AT$6:AT$105,天数对应中R武将!$CB42)</f>
        <v>3</v>
      </c>
      <c r="AU42" s="16">
        <f>求节点(中R武将!$C$6:$C$105,中R武将!AU$6:AU$105,天数对应中R武将!$CB42)</f>
        <v>6</v>
      </c>
      <c r="AV42" s="16">
        <f>求节点(中R武将!$C$6:$C$105,中R武将!AV$6:AV$105,天数对应中R武将!$CB42)</f>
        <v>4.4341813784320365</v>
      </c>
      <c r="AW42" s="16">
        <f>求节点(中R武将!$C$6:$C$105,中R武将!AW$6:AW$105,天数对应中R武将!$CB42)</f>
        <v>0.95599454724822763</v>
      </c>
      <c r="AX42" s="16">
        <f>求节点(中R武将!$C$6:$C$105,中R武将!AX$6:AX$105,天数对应中R武将!$CB42)</f>
        <v>0</v>
      </c>
      <c r="AY42" s="16">
        <f>求节点(中R武将!$C$6:$C$105,中R武将!AY$6:AY$105,天数对应中R武将!$CB42)</f>
        <v>15</v>
      </c>
      <c r="AZ42" s="16">
        <f>求节点(中R武将!$C$6:$C$105,中R武将!AZ$6:AZ$105,天数对应中R武将!$CB42)</f>
        <v>40</v>
      </c>
      <c r="BA42" s="16">
        <f>求节点(中R武将!$C$6:$C$105,中R武将!BA$6:BA$105,天数对应中R武将!$CB42)</f>
        <v>50</v>
      </c>
      <c r="BB42" s="16">
        <f>求节点(中R武将!$C$6:$C$105,中R武将!BB$6:BB$105,天数对应中R武将!$CB42)</f>
        <v>55.304776847755249</v>
      </c>
      <c r="BC42" s="16">
        <f>求节点(中R武将!$C$6:$C$105,中R武将!BC$6:BC$105,天数对应中R武将!$CB42)</f>
        <v>0</v>
      </c>
      <c r="BD42" s="16">
        <f>求节点(中R武将!$C$6:$C$105,中R武将!BD$6:BD$105,天数对应中R武将!$CB42)</f>
        <v>2.3465238842387763</v>
      </c>
      <c r="BE42" s="16">
        <f>求节点(中R武将!$C$6:$C$105,中R武将!BE$6:BE$105,天数对应中R武将!$CB42)</f>
        <v>2.3465238842387763</v>
      </c>
      <c r="BF42" s="16">
        <f>求节点(中R武将!$C$6:$C$105,中R武将!BF$6:BF$105,天数对应中R武将!$CB42)</f>
        <v>2.3465238842387763</v>
      </c>
      <c r="BG42" s="16">
        <f>求节点(中R武将!$C$6:$C$105,中R武将!BG$6:BG$105,天数对应中R武将!$CB42)</f>
        <v>2.3465238842387763</v>
      </c>
      <c r="BH42" s="16">
        <f>求节点(中R武将!$C$6:$C$105,中R武将!BH$6:BH$105,天数对应中R武将!$CB42)</f>
        <v>10</v>
      </c>
      <c r="BI42" s="16">
        <f>求节点(中R武将!$C$6:$C$105,中R武将!BI$6:BI$105,天数对应中R武将!$CB42)</f>
        <v>10</v>
      </c>
      <c r="BJ42" s="16">
        <f>求节点(中R武将!$C$6:$C$105,中R武将!BJ$6:BJ$105,天数对应中R武将!$CB42)</f>
        <v>58.663097105969406</v>
      </c>
      <c r="BK42" s="16">
        <f>求节点(中R武将!$C$6:$C$105,中R武将!BK$6:BK$105,天数对应中R武将!$CB42)</f>
        <v>58.663097105969406</v>
      </c>
      <c r="BL42" s="16">
        <f>求节点(中R武将!$C$6:$C$105,中R武将!BL$6:BL$105,天数对应中R武将!$CB42)</f>
        <v>58.663097105969406</v>
      </c>
      <c r="BM42" s="16">
        <f>求节点(中R武将!$C$6:$C$105,中R武将!BM$6:BM$105,天数对应中R武将!$CB42)</f>
        <v>0</v>
      </c>
      <c r="BN42" s="16">
        <f>求节点(中R武将!$C$6:$C$105,中R武将!BN$6:BN$105,天数对应中R武将!$CB42)</f>
        <v>0</v>
      </c>
      <c r="BO42" s="16">
        <f>求节点(中R武将!$C$6:$C$105,中R武将!BO$6:BO$105,天数对应中R武将!$CB42)</f>
        <v>2</v>
      </c>
      <c r="BP42" s="16">
        <f>求节点(中R武将!$C$6:$C$105,中R武将!BP$6:BP$105,天数对应中R武将!$CB42)</f>
        <v>2</v>
      </c>
      <c r="BQ42" s="16">
        <f>求节点(中R武将!$C$6:$C$105,中R武将!BQ$6:BQ$105,天数对应中R武将!$CB42)</f>
        <v>2</v>
      </c>
      <c r="BR42" s="16">
        <f>求节点(中R武将!$C$6:$C$105,中R武将!BR$6:BR$105,天数对应中R武将!$CB42)</f>
        <v>0</v>
      </c>
      <c r="BS42" s="16">
        <f>求节点(中R武将!$C$6:$C$105,中R武将!BS$6:BS$105,天数对应中R武将!$CB42)</f>
        <v>0</v>
      </c>
      <c r="BT42" s="16">
        <f>求节点(中R武将!$C$6:$C$105,中R武将!BT$6:BT$105,天数对应中R武将!$CB42)</f>
        <v>4</v>
      </c>
      <c r="BU42" s="16">
        <f>求节点(中R武将!$C$6:$C$105,中R武将!BU$6:BU$105,天数对应中R武将!$CB42)</f>
        <v>30</v>
      </c>
      <c r="BV42" s="16">
        <f>求节点(中R武将!$C$6:$C$105,中R武将!BV$6:BV$105,天数对应中R武将!$CB42)</f>
        <v>80</v>
      </c>
      <c r="BY42" s="16">
        <v>37</v>
      </c>
      <c r="BZ42" s="16">
        <v>52.470630686057078</v>
      </c>
      <c r="CA42" s="16">
        <v>55.072772252832891</v>
      </c>
      <c r="CB42" s="16">
        <v>58.663097105969406</v>
      </c>
      <c r="CC42" s="16">
        <v>63.776614667181974</v>
      </c>
      <c r="CD42" s="16">
        <v>73.262991749829368</v>
      </c>
    </row>
    <row r="43" spans="3:82" x14ac:dyDescent="0.15">
      <c r="C43" s="16">
        <v>38</v>
      </c>
      <c r="E43" s="16">
        <f>求节点(中R武将!$C$6:$C$105,中R武将!E$6:E$105,天数对应中R武将!$CB43)</f>
        <v>0</v>
      </c>
      <c r="F43" s="16">
        <f>求节点(中R武将!$C$6:$C$105,中R武将!F$6:F$105,天数对应中R武将!$CB43)</f>
        <v>0</v>
      </c>
      <c r="G43" s="16">
        <f>求节点(中R武将!$C$6:$C$105,中R武将!G$6:G$105,天数对应中R武将!$CB43)</f>
        <v>0</v>
      </c>
      <c r="H43" s="16">
        <f>求节点(中R武将!$C$6:$C$105,中R武将!H$6:H$105,天数对应中R武将!$CB43)</f>
        <v>4.008721685283029</v>
      </c>
      <c r="I43" s="16">
        <f>求节点(中R武将!$C$6:$C$105,中R武将!I$6:I$105,天数对应中R武将!$CB43)</f>
        <v>1.9912783147169706</v>
      </c>
      <c r="J43" s="16">
        <f>求节点(中R武将!$C$6:$C$105,中R武将!J$6:J$105,天数对应中R武将!$CB43)</f>
        <v>0</v>
      </c>
      <c r="K43" s="16">
        <f>求节点(中R武将!$C$6:$C$105,中R武将!K$6:K$105,天数对应中R武将!$CB43)</f>
        <v>0</v>
      </c>
      <c r="L43" s="16">
        <f>求节点(中R武将!$C$6:$C$105,中R武将!L$6:L$105,天数对应中R武将!$CB43)</f>
        <v>0</v>
      </c>
      <c r="M43" s="16">
        <f>求节点(中R武将!$C$6:$C$105,中R武将!M$6:M$105,天数对应中R武将!$CB43)</f>
        <v>4.478360437298389</v>
      </c>
      <c r="N43" s="16">
        <f>求节点(中R武将!$C$6:$C$105,中R武将!N$6:N$105,天数对应中R武将!$CB43)</f>
        <v>1.0287614515583485</v>
      </c>
      <c r="O43" s="16">
        <f>求节点(中R武将!$C$6:$C$105,中R武将!O$6:O$105,天数对应中R武将!$CB43)</f>
        <v>0</v>
      </c>
      <c r="P43" s="16">
        <f>求节点(中R武将!$C$6:$C$105,中R武将!P$6:P$105,天数对应中R武将!$CB43)</f>
        <v>6</v>
      </c>
      <c r="Q43" s="16">
        <f>求节点(中R武将!$C$6:$C$105,中R武将!Q$6:Q$105,天数对应中R武将!$CB43)</f>
        <v>10</v>
      </c>
      <c r="R43" s="16">
        <f>求节点(中R武将!$C$6:$C$105,中R武将!R$6:R$105,天数对应中R武将!$CB43)</f>
        <v>50</v>
      </c>
      <c r="S43" s="16">
        <f>求节点(中R武将!$C$6:$C$105,中R武将!S$6:S$105,天数对应中R武将!$CB43)</f>
        <v>58</v>
      </c>
      <c r="T43" s="16">
        <f>求节点(中R武将!$C$6:$C$105,中R武将!T$6:T$105,天数对应中R武将!$CB43)</f>
        <v>0</v>
      </c>
      <c r="U43" s="16">
        <f>求节点(中R武将!$C$6:$C$105,中R武将!U$6:U$105,天数对应中R武将!$CB43)</f>
        <v>0</v>
      </c>
      <c r="V43" s="16">
        <f>求节点(中R武将!$C$6:$C$105,中R武将!V$6:V$105,天数对应中R武将!$CB43)</f>
        <v>2.3615504178151814</v>
      </c>
      <c r="W43" s="16">
        <f>求节点(中R武将!$C$6:$C$105,中R武将!W$6:W$105,天数对应中R武将!$CB43)</f>
        <v>2.3615504178151818</v>
      </c>
      <c r="X43" s="16">
        <f>求节点(中R武将!$C$6:$C$105,中R武将!X$6:X$105,天数对应中R武将!$CB43)</f>
        <v>2.3615504178151818</v>
      </c>
      <c r="Y43" s="16">
        <f>求节点(中R武将!$C$6:$C$105,中R武将!Y$6:Y$105,天数对应中R武将!$CB43)</f>
        <v>0</v>
      </c>
      <c r="Z43" s="16">
        <f>求节点(中R武将!$C$6:$C$105,中R武将!Z$6:Z$105,天数对应中R武将!$CB43)</f>
        <v>0</v>
      </c>
      <c r="AA43" s="16">
        <f>求节点(中R武将!$C$6:$C$105,中R武将!AA$6:AA$105,天数对应中R武将!$CB43)</f>
        <v>118.07752089075908</v>
      </c>
      <c r="AB43" s="16">
        <f>求节点(中R武将!$C$6:$C$105,中R武将!AB$6:AB$105,天数对应中R武将!$CB43)</f>
        <v>118.07752089075908</v>
      </c>
      <c r="AC43" s="16">
        <f>求节点(中R武将!$C$6:$C$105,中R武将!AC$6:AC$105,天数对应中R武将!$CB43)</f>
        <v>118.07752089075908</v>
      </c>
      <c r="AD43" s="16">
        <f>求节点(中R武将!$C$6:$C$105,中R武将!AD$6:AD$105,天数对应中R武将!$CB43)</f>
        <v>0</v>
      </c>
      <c r="AE43" s="16">
        <f>求节点(中R武将!$C$6:$C$105,中R武将!AE$6:AE$105,天数对应中R武将!$CB43)</f>
        <v>0</v>
      </c>
      <c r="AF43" s="16">
        <f>求节点(中R武将!$C$6:$C$105,中R武将!AF$6:AF$105,天数对应中R武将!$CB43)</f>
        <v>1.0443735348600354</v>
      </c>
      <c r="AG43" s="16">
        <f>求节点(中R武将!$C$6:$C$105,中R武将!AG$6:AG$105,天数对应中R武将!$CB43)</f>
        <v>2</v>
      </c>
      <c r="AH43" s="16">
        <f>求节点(中R武将!$C$6:$C$105,中R武将!AH$6:AH$105,天数对应中R武将!$CB43)</f>
        <v>2</v>
      </c>
      <c r="AI43" s="16">
        <f>求节点(中R武将!$C$6:$C$105,中R武将!AI$6:AI$105,天数对应中R武将!$CB43)</f>
        <v>0</v>
      </c>
      <c r="AJ43" s="16">
        <f>求节点(中R武将!$C$6:$C$105,中R武将!AJ$6:AJ$105,天数对应中R武将!$CB43)</f>
        <v>0</v>
      </c>
      <c r="AK43" s="16">
        <f>求节点(中R武将!$C$6:$C$105,中R武将!AK$6:AK$105,天数对应中R武将!$CB43)</f>
        <v>2</v>
      </c>
      <c r="AL43" s="16">
        <f>求节点(中R武将!$C$6:$C$105,中R武将!AL$6:AL$105,天数对应中R武将!$CB43)</f>
        <v>30</v>
      </c>
      <c r="AM43" s="16">
        <f>求节点(中R武将!$C$6:$C$105,中R武将!AM$6:AM$105,天数对应中R武将!$CB43)</f>
        <v>80</v>
      </c>
      <c r="AN43" s="16">
        <f>求节点(中R武将!$C$6:$C$105,中R武将!AN$6:AN$105,天数对应中R武将!$CB43)</f>
        <v>0</v>
      </c>
      <c r="AO43" s="16">
        <f>求节点(中R武将!$C$6:$C$105,中R武将!AO$6:AO$105,天数对应中R武将!$CB43)</f>
        <v>0</v>
      </c>
      <c r="AP43" s="16">
        <f>求节点(中R武将!$C$6:$C$105,中R武将!AP$6:AP$105,天数对应中R武将!$CB43)</f>
        <v>13.976405457058835</v>
      </c>
      <c r="AQ43" s="16">
        <f>求节点(中R武将!$C$6:$C$105,中R武将!AQ$6:AQ$105,天数对应中R武将!$CB43)</f>
        <v>7.9764054570588359</v>
      </c>
      <c r="AR43" s="16">
        <f>求节点(中R武将!$C$6:$C$105,中R武将!AR$6:AR$105,天数对应中R武将!$CB43)</f>
        <v>0</v>
      </c>
      <c r="AS43" s="16">
        <f>求节点(中R武将!$C$6:$C$105,中R武将!AS$6:AS$105,天数对应中R武将!$CB43)</f>
        <v>0</v>
      </c>
      <c r="AT43" s="16">
        <f>求节点(中R武将!$C$6:$C$105,中R武将!AT$6:AT$105,天数对应中R武将!$CB43)</f>
        <v>3</v>
      </c>
      <c r="AU43" s="16">
        <f>求节点(中R武将!$C$6:$C$105,中R武将!AU$6:AU$105,天数对应中R武将!$CB43)</f>
        <v>6</v>
      </c>
      <c r="AV43" s="16">
        <f>求节点(中R武将!$C$6:$C$105,中R武将!AV$6:AV$105,天数对应中R武将!$CB43)</f>
        <v>4.478360437298389</v>
      </c>
      <c r="AW43" s="16">
        <f>求节点(中R武将!$C$6:$C$105,中R武将!AW$6:AW$105,天数对应中R武将!$CB43)</f>
        <v>1.0287614515583485</v>
      </c>
      <c r="AX43" s="16">
        <f>求节点(中R武将!$C$6:$C$105,中R武将!AX$6:AX$105,天数对应中R武将!$CB43)</f>
        <v>0</v>
      </c>
      <c r="AY43" s="16">
        <f>求节点(中R武将!$C$6:$C$105,中R武将!AY$6:AY$105,天数对应中R武将!$CB43)</f>
        <v>15</v>
      </c>
      <c r="AZ43" s="16">
        <f>求节点(中R武将!$C$6:$C$105,中R武将!AZ$6:AZ$105,天数对应中R武将!$CB43)</f>
        <v>40</v>
      </c>
      <c r="BA43" s="16">
        <f>求节点(中R武将!$C$6:$C$105,中R武将!BA$6:BA$105,天数对应中R武将!$CB43)</f>
        <v>50</v>
      </c>
      <c r="BB43" s="16">
        <f>求节点(中R武将!$C$6:$C$105,中R武将!BB$6:BB$105,天数对应中R武将!$CB43)</f>
        <v>58</v>
      </c>
      <c r="BC43" s="16">
        <f>求节点(中R武将!$C$6:$C$105,中R武将!BC$6:BC$105,天数对应中R武将!$CB43)</f>
        <v>0</v>
      </c>
      <c r="BD43" s="16">
        <f>求节点(中R武将!$C$6:$C$105,中R武将!BD$6:BD$105,天数对应中R武将!$CB43)</f>
        <v>2.3615504178151818</v>
      </c>
      <c r="BE43" s="16">
        <f>求节点(中R武将!$C$6:$C$105,中R武将!BE$6:BE$105,天数对应中R武将!$CB43)</f>
        <v>2.3615504178151818</v>
      </c>
      <c r="BF43" s="16">
        <f>求节点(中R武将!$C$6:$C$105,中R武将!BF$6:BF$105,天数对应中R武将!$CB43)</f>
        <v>2.3615504178151818</v>
      </c>
      <c r="BG43" s="16">
        <f>求节点(中R武将!$C$6:$C$105,中R武将!BG$6:BG$105,天数对应中R武将!$CB43)</f>
        <v>2.3615504178151818</v>
      </c>
      <c r="BH43" s="16">
        <f>求节点(中R武将!$C$6:$C$105,中R武将!BH$6:BH$105,天数对应中R武将!$CB43)</f>
        <v>10</v>
      </c>
      <c r="BI43" s="16">
        <f>求节点(中R武将!$C$6:$C$105,中R武将!BI$6:BI$105,天数对应中R武将!$CB43)</f>
        <v>10</v>
      </c>
      <c r="BJ43" s="16">
        <f>求节点(中R武将!$C$6:$C$105,中R武将!BJ$6:BJ$105,天数对应中R武将!$CB43)</f>
        <v>59.038760445379538</v>
      </c>
      <c r="BK43" s="16">
        <f>求节点(中R武将!$C$6:$C$105,中R武将!BK$6:BK$105,天数对应中R武将!$CB43)</f>
        <v>59.038760445379538</v>
      </c>
      <c r="BL43" s="16">
        <f>求节点(中R武将!$C$6:$C$105,中R武将!BL$6:BL$105,天数对应中R武将!$CB43)</f>
        <v>59.038760445379538</v>
      </c>
      <c r="BM43" s="16">
        <f>求节点(中R武将!$C$6:$C$105,中R武将!BM$6:BM$105,天数对应中R武将!$CB43)</f>
        <v>0</v>
      </c>
      <c r="BN43" s="16">
        <f>求节点(中R武将!$C$6:$C$105,中R武将!BN$6:BN$105,天数对应中R武将!$CB43)</f>
        <v>0</v>
      </c>
      <c r="BO43" s="16">
        <f>求节点(中R武将!$C$6:$C$105,中R武将!BO$6:BO$105,天数对应中R武将!$CB43)</f>
        <v>2</v>
      </c>
      <c r="BP43" s="16">
        <f>求节点(中R武将!$C$6:$C$105,中R武将!BP$6:BP$105,天数对应中R武将!$CB43)</f>
        <v>2</v>
      </c>
      <c r="BQ43" s="16">
        <f>求节点(中R武将!$C$6:$C$105,中R武将!BQ$6:BQ$105,天数对应中R武将!$CB43)</f>
        <v>2</v>
      </c>
      <c r="BR43" s="16">
        <f>求节点(中R武将!$C$6:$C$105,中R武将!BR$6:BR$105,天数对应中R武将!$CB43)</f>
        <v>0</v>
      </c>
      <c r="BS43" s="16">
        <f>求节点(中R武将!$C$6:$C$105,中R武将!BS$6:BS$105,天数对应中R武将!$CB43)</f>
        <v>0</v>
      </c>
      <c r="BT43" s="16">
        <f>求节点(中R武将!$C$6:$C$105,中R武将!BT$6:BT$105,天数对应中R武将!$CB43)</f>
        <v>4</v>
      </c>
      <c r="BU43" s="16">
        <f>求节点(中R武将!$C$6:$C$105,中R武将!BU$6:BU$105,天数对应中R武将!$CB43)</f>
        <v>30</v>
      </c>
      <c r="BV43" s="16">
        <f>求节点(中R武将!$C$6:$C$105,中R武将!BV$6:BV$105,天数对应中R武将!$CB43)</f>
        <v>80</v>
      </c>
      <c r="BY43" s="16">
        <v>38</v>
      </c>
      <c r="BZ43" s="16">
        <v>52.849666392872081</v>
      </c>
      <c r="CA43" s="16">
        <v>55.498024782527658</v>
      </c>
      <c r="CB43" s="16">
        <v>59.038760445379538</v>
      </c>
      <c r="CC43" s="16">
        <v>64.101344020931819</v>
      </c>
      <c r="CD43" s="16">
        <v>74.027319562003839</v>
      </c>
    </row>
    <row r="44" spans="3:82" x14ac:dyDescent="0.15">
      <c r="C44" s="16">
        <v>39</v>
      </c>
      <c r="E44" s="16">
        <f>求节点(中R武将!$C$6:$C$105,中R武将!E$6:E$105,天数对应中R武将!$CB44)</f>
        <v>0</v>
      </c>
      <c r="F44" s="16">
        <f>求节点(中R武将!$C$6:$C$105,中R武将!F$6:F$105,天数对应中R武将!$CB44)</f>
        <v>0</v>
      </c>
      <c r="G44" s="16">
        <f>求节点(中R武将!$C$6:$C$105,中R武将!G$6:G$105,天数对应中R武将!$CB44)</f>
        <v>0</v>
      </c>
      <c r="H44" s="16">
        <f>求节点(中R武将!$C$6:$C$105,中R武将!H$6:H$105,天数对应中R武将!$CB44)</f>
        <v>3.9540703699381416</v>
      </c>
      <c r="I44" s="16">
        <f>求节点(中R武将!$C$6:$C$105,中R武将!I$6:I$105,天数对应中R武将!$CB44)</f>
        <v>2.0459296300618579</v>
      </c>
      <c r="J44" s="16">
        <f>求节点(中R武将!$C$6:$C$105,中R武将!J$6:J$105,天数对应中R武将!$CB44)</f>
        <v>0</v>
      </c>
      <c r="K44" s="16">
        <f>求节点(中R武将!$C$6:$C$105,中R武将!K$6:K$105,天数对应中R武将!$CB44)</f>
        <v>0</v>
      </c>
      <c r="L44" s="16">
        <f>求节点(中R武将!$C$6:$C$105,中R武将!L$6:L$105,天数对应中R武将!$CB44)</f>
        <v>0</v>
      </c>
      <c r="M44" s="16">
        <f>求节点(中R武将!$C$6:$C$105,中R武将!M$6:M$105,天数对应中R武将!$CB44)</f>
        <v>4.5051864831948025</v>
      </c>
      <c r="N44" s="16">
        <f>求节点(中R武将!$C$6:$C$105,中R武将!N$6:N$105,天数对应中R武将!$CB44)</f>
        <v>1.1394631505870025</v>
      </c>
      <c r="O44" s="16">
        <f>求节点(中R武将!$C$6:$C$105,中R武将!O$6:O$105,天数对应中R武将!$CB44)</f>
        <v>0</v>
      </c>
      <c r="P44" s="16">
        <f>求节点(中R武将!$C$6:$C$105,中R武将!P$6:P$105,天数对应中R武将!$CB44)</f>
        <v>6</v>
      </c>
      <c r="Q44" s="16">
        <f>求节点(中R武将!$C$6:$C$105,中R武将!Q$6:Q$105,天数对应中R武将!$CB44)</f>
        <v>10</v>
      </c>
      <c r="R44" s="16">
        <f>求节点(中R武将!$C$6:$C$105,中R武将!R$6:R$105,天数对应中R武将!$CB44)</f>
        <v>50</v>
      </c>
      <c r="S44" s="16">
        <f>求节点(中R武将!$C$6:$C$105,中R武将!S$6:S$105,天数对应中R武将!$CB44)</f>
        <v>58</v>
      </c>
      <c r="T44" s="16">
        <f>求节点(中R武将!$C$6:$C$105,中R武将!T$6:T$105,天数对应中R武将!$CB44)</f>
        <v>0</v>
      </c>
      <c r="U44" s="16">
        <f>求节点(中R武将!$C$6:$C$105,中R武将!U$6:U$105,天数对应中R武将!$CB44)</f>
        <v>0</v>
      </c>
      <c r="V44" s="16">
        <f>求节点(中R武将!$C$6:$C$105,中R武将!V$6:V$105,天数对应中R武将!$CB44)</f>
        <v>2.3741016948879823</v>
      </c>
      <c r="W44" s="16">
        <f>求节点(中R武将!$C$6:$C$105,中R武将!W$6:W$105,天数对应中R武将!$CB44)</f>
        <v>2.3741016948879827</v>
      </c>
      <c r="X44" s="16">
        <f>求节点(中R武将!$C$6:$C$105,中R武将!X$6:X$105,天数对应中R武将!$CB44)</f>
        <v>2.3741016948879827</v>
      </c>
      <c r="Y44" s="16">
        <f>求节点(中R武将!$C$6:$C$105,中R武将!Y$6:Y$105,天数对应中R武将!$CB44)</f>
        <v>0</v>
      </c>
      <c r="Z44" s="16">
        <f>求节点(中R武将!$C$6:$C$105,中R武将!Z$6:Z$105,天数对应中R武将!$CB44)</f>
        <v>0</v>
      </c>
      <c r="AA44" s="16">
        <f>求节点(中R武将!$C$6:$C$105,中R武将!AA$6:AA$105,天数对应中R武将!$CB44)</f>
        <v>118.70508474439912</v>
      </c>
      <c r="AB44" s="16">
        <f>求节点(中R武将!$C$6:$C$105,中R武将!AB$6:AB$105,天数对应中R武将!$CB44)</f>
        <v>118.70508474439912</v>
      </c>
      <c r="AC44" s="16">
        <f>求节点(中R武将!$C$6:$C$105,中R武将!AC$6:AC$105,天数对应中R武将!$CB44)</f>
        <v>118.70508474439912</v>
      </c>
      <c r="AD44" s="16">
        <f>求节点(中R武将!$C$6:$C$105,中R武将!AD$6:AD$105,天数对应中R武将!$CB44)</f>
        <v>0</v>
      </c>
      <c r="AE44" s="16">
        <f>求节点(中R武将!$C$6:$C$105,中R武将!AE$6:AE$105,天数对应中R武将!$CB44)</f>
        <v>0</v>
      </c>
      <c r="AF44" s="16">
        <f>求节点(中R武将!$C$6:$C$105,中R武将!AF$6:AF$105,天数对应中R武将!$CB44)</f>
        <v>1.0499242194885074</v>
      </c>
      <c r="AG44" s="16">
        <f>求节点(中R武将!$C$6:$C$105,中R武将!AG$6:AG$105,天数对应中R武将!$CB44)</f>
        <v>2</v>
      </c>
      <c r="AH44" s="16">
        <f>求节点(中R武将!$C$6:$C$105,中R武将!AH$6:AH$105,天数对应中R武将!$CB44)</f>
        <v>2</v>
      </c>
      <c r="AI44" s="16">
        <f>求节点(中R武将!$C$6:$C$105,中R武将!AI$6:AI$105,天数对应中R武将!$CB44)</f>
        <v>0</v>
      </c>
      <c r="AJ44" s="16">
        <f>求节点(中R武将!$C$6:$C$105,中R武将!AJ$6:AJ$105,天数对应中R武将!$CB44)</f>
        <v>0</v>
      </c>
      <c r="AK44" s="16">
        <f>求节点(中R武将!$C$6:$C$105,中R武将!AK$6:AK$105,天数对应中R武将!$CB44)</f>
        <v>2</v>
      </c>
      <c r="AL44" s="16">
        <f>求节点(中R武将!$C$6:$C$105,中R武将!AL$6:AL$105,天数对应中R武将!$CB44)</f>
        <v>30</v>
      </c>
      <c r="AM44" s="16">
        <f>求节点(中R武将!$C$6:$C$105,中R武将!AM$6:AM$105,天数对应中R武将!$CB44)</f>
        <v>80</v>
      </c>
      <c r="AN44" s="16">
        <f>求节点(中R武将!$C$6:$C$105,中R武将!AN$6:AN$105,天数对应中R武将!$CB44)</f>
        <v>0</v>
      </c>
      <c r="AO44" s="16">
        <f>求节点(中R武将!$C$6:$C$105,中R武将!AO$6:AO$105,天数对应中R武将!$CB44)</f>
        <v>0</v>
      </c>
      <c r="AP44" s="16">
        <f>求节点(中R武将!$C$6:$C$105,中R武将!AP$6:AP$105,天数对应中R武将!$CB44)</f>
        <v>14.035911788940295</v>
      </c>
      <c r="AQ44" s="16">
        <f>求节点(中R武将!$C$6:$C$105,中R武将!AQ$6:AQ$105,天数对应中R武将!$CB44)</f>
        <v>8.0359117889402949</v>
      </c>
      <c r="AR44" s="16">
        <f>求节点(中R武将!$C$6:$C$105,中R武将!AR$6:AR$105,天数对应中R武将!$CB44)</f>
        <v>0</v>
      </c>
      <c r="AS44" s="16">
        <f>求节点(中R武将!$C$6:$C$105,中R武将!AS$6:AS$105,天数对应中R武将!$CB44)</f>
        <v>0</v>
      </c>
      <c r="AT44" s="16">
        <f>求节点(中R武将!$C$6:$C$105,中R武将!AT$6:AT$105,天数对应中R武将!$CB44)</f>
        <v>3</v>
      </c>
      <c r="AU44" s="16">
        <f>求节点(中R武将!$C$6:$C$105,中R武将!AU$6:AU$105,天数对应中R武将!$CB44)</f>
        <v>6</v>
      </c>
      <c r="AV44" s="16">
        <f>求节点(中R武将!$C$6:$C$105,中R武将!AV$6:AV$105,天数对应中R武将!$CB44)</f>
        <v>4.5051864831948025</v>
      </c>
      <c r="AW44" s="16">
        <f>求节点(中R武将!$C$6:$C$105,中R武将!AW$6:AW$105,天数对应中R武将!$CB44)</f>
        <v>1.1394631505870025</v>
      </c>
      <c r="AX44" s="16">
        <f>求节点(中R武将!$C$6:$C$105,中R武将!AX$6:AX$105,天数对应中R武将!$CB44)</f>
        <v>0</v>
      </c>
      <c r="AY44" s="16">
        <f>求节点(中R武将!$C$6:$C$105,中R武将!AY$6:AY$105,天数对应中R武将!$CB44)</f>
        <v>15</v>
      </c>
      <c r="AZ44" s="16">
        <f>求节点(中R武将!$C$6:$C$105,中R武将!AZ$6:AZ$105,天数对应中R武将!$CB44)</f>
        <v>40</v>
      </c>
      <c r="BA44" s="16">
        <f>求节点(中R武将!$C$6:$C$105,中R武将!BA$6:BA$105,天数对应中R武将!$CB44)</f>
        <v>50</v>
      </c>
      <c r="BB44" s="16">
        <f>求节点(中R武将!$C$6:$C$105,中R武将!BB$6:BB$105,天数对应中R武将!$CB44)</f>
        <v>58</v>
      </c>
      <c r="BC44" s="16">
        <f>求节点(中R武将!$C$6:$C$105,中R武将!BC$6:BC$105,天数对应中R武将!$CB44)</f>
        <v>0</v>
      </c>
      <c r="BD44" s="16">
        <f>求节点(中R武将!$C$6:$C$105,中R武将!BD$6:BD$105,天数对应中R武将!$CB44)</f>
        <v>2.3741016948879827</v>
      </c>
      <c r="BE44" s="16">
        <f>求节点(中R武将!$C$6:$C$105,中R武将!BE$6:BE$105,天数对应中R武将!$CB44)</f>
        <v>2.3741016948879827</v>
      </c>
      <c r="BF44" s="16">
        <f>求节点(中R武将!$C$6:$C$105,中R武将!BF$6:BF$105,天数对应中R武将!$CB44)</f>
        <v>2.3741016948879827</v>
      </c>
      <c r="BG44" s="16">
        <f>求节点(中R武将!$C$6:$C$105,中R武将!BG$6:BG$105,天数对应中R武将!$CB44)</f>
        <v>2.3741016948879827</v>
      </c>
      <c r="BH44" s="16">
        <f>求节点(中R武将!$C$6:$C$105,中R武将!BH$6:BH$105,天数对应中R武将!$CB44)</f>
        <v>10</v>
      </c>
      <c r="BI44" s="16">
        <f>求节点(中R武将!$C$6:$C$105,中R武将!BI$6:BI$105,天数对应中R武将!$CB44)</f>
        <v>10</v>
      </c>
      <c r="BJ44" s="16">
        <f>求节点(中R武将!$C$6:$C$105,中R武将!BJ$6:BJ$105,天数对应中R武将!$CB44)</f>
        <v>59.352542372199558</v>
      </c>
      <c r="BK44" s="16">
        <f>求节点(中R武将!$C$6:$C$105,中R武将!BK$6:BK$105,天数对应中R武将!$CB44)</f>
        <v>59.352542372199558</v>
      </c>
      <c r="BL44" s="16">
        <f>求节点(中R武将!$C$6:$C$105,中R武将!BL$6:BL$105,天数对应中R武将!$CB44)</f>
        <v>59.352542372199558</v>
      </c>
      <c r="BM44" s="16">
        <f>求节点(中R武将!$C$6:$C$105,中R武将!BM$6:BM$105,天数对应中R武将!$CB44)</f>
        <v>0</v>
      </c>
      <c r="BN44" s="16">
        <f>求节点(中R武将!$C$6:$C$105,中R武将!BN$6:BN$105,天数对应中R武将!$CB44)</f>
        <v>0</v>
      </c>
      <c r="BO44" s="16">
        <f>求节点(中R武将!$C$6:$C$105,中R武将!BO$6:BO$105,天数对应中R武将!$CB44)</f>
        <v>2</v>
      </c>
      <c r="BP44" s="16">
        <f>求节点(中R武将!$C$6:$C$105,中R武将!BP$6:BP$105,天数对应中R武将!$CB44)</f>
        <v>2</v>
      </c>
      <c r="BQ44" s="16">
        <f>求节点(中R武将!$C$6:$C$105,中R武将!BQ$6:BQ$105,天数对应中R武将!$CB44)</f>
        <v>2</v>
      </c>
      <c r="BR44" s="16">
        <f>求节点(中R武将!$C$6:$C$105,中R武将!BR$6:BR$105,天数对应中R武将!$CB44)</f>
        <v>0</v>
      </c>
      <c r="BS44" s="16">
        <f>求节点(中R武将!$C$6:$C$105,中R武将!BS$6:BS$105,天数对应中R武将!$CB44)</f>
        <v>0</v>
      </c>
      <c r="BT44" s="16">
        <f>求节点(中R武将!$C$6:$C$105,中R武将!BT$6:BT$105,天数对应中R武将!$CB44)</f>
        <v>4</v>
      </c>
      <c r="BU44" s="16">
        <f>求节点(中R武将!$C$6:$C$105,中R武将!BU$6:BU$105,天数对应中R武将!$CB44)</f>
        <v>30</v>
      </c>
      <c r="BV44" s="16">
        <f>求节点(中R武将!$C$6:$C$105,中R武将!BV$6:BV$105,天数对应中R武将!$CB44)</f>
        <v>80</v>
      </c>
      <c r="BY44" s="16">
        <v>39</v>
      </c>
      <c r="BZ44" s="16">
        <v>53.213386604241784</v>
      </c>
      <c r="CA44" s="16">
        <v>55.923277312222432</v>
      </c>
      <c r="CB44" s="16">
        <v>59.352542372199558</v>
      </c>
      <c r="CC44" s="16">
        <v>64.461646089391962</v>
      </c>
      <c r="CD44" s="16">
        <v>74.73718674071425</v>
      </c>
    </row>
    <row r="45" spans="3:82" x14ac:dyDescent="0.15">
      <c r="C45" s="16">
        <v>40</v>
      </c>
      <c r="E45" s="16">
        <f>求节点(中R武将!$C$6:$C$105,中R武将!E$6:E$105,天数对应中R武将!$CB45)</f>
        <v>0</v>
      </c>
      <c r="F45" s="16">
        <f>求节点(中R武将!$C$6:$C$105,中R武将!F$6:F$105,天数对应中R武将!$CB45)</f>
        <v>0</v>
      </c>
      <c r="G45" s="16">
        <f>求节点(中R武将!$C$6:$C$105,中R武将!G$6:G$105,天数对应中R武将!$CB45)</f>
        <v>0</v>
      </c>
      <c r="H45" s="16">
        <f>求节点(中R武将!$C$6:$C$105,中R武将!H$6:H$105,天数对应中R武将!$CB45)</f>
        <v>3.899419054593253</v>
      </c>
      <c r="I45" s="16">
        <f>求节点(中R武将!$C$6:$C$105,中R武将!I$6:I$105,天数对应中R武将!$CB45)</f>
        <v>2.100580945406747</v>
      </c>
      <c r="J45" s="16">
        <f>求节点(中R武将!$C$6:$C$105,中R武将!J$6:J$105,天数对应中R武将!$CB45)</f>
        <v>0</v>
      </c>
      <c r="K45" s="16">
        <f>求节点(中R武将!$C$6:$C$105,中R武将!K$6:K$105,天数对应中R武将!$CB45)</f>
        <v>0</v>
      </c>
      <c r="L45" s="16">
        <f>求节点(中R武将!$C$6:$C$105,中R武将!L$6:L$105,天数对应中R武将!$CB45)</f>
        <v>0</v>
      </c>
      <c r="M45" s="16">
        <f>求节点(中R武将!$C$6:$C$105,中R武将!M$6:M$105,天数对应中R武将!$CB45)</f>
        <v>4.532012529091217</v>
      </c>
      <c r="N45" s="16">
        <f>求节点(中R武将!$C$6:$C$105,中R武将!N$6:N$105,天数对应中R武将!$CB45)</f>
        <v>1.250164849615659</v>
      </c>
      <c r="O45" s="16">
        <f>求节点(中R武将!$C$6:$C$105,中R武将!O$6:O$105,天数对应中R武将!$CB45)</f>
        <v>0</v>
      </c>
      <c r="P45" s="16">
        <f>求节点(中R武将!$C$6:$C$105,中R武将!P$6:P$105,天数对应中R武将!$CB45)</f>
        <v>6</v>
      </c>
      <c r="Q45" s="16">
        <f>求节点(中R武将!$C$6:$C$105,中R武将!Q$6:Q$105,天数对应中R武将!$CB45)</f>
        <v>10</v>
      </c>
      <c r="R45" s="16">
        <f>求节点(中R武将!$C$6:$C$105,中R武将!R$6:R$105,天数对应中R武将!$CB45)</f>
        <v>50</v>
      </c>
      <c r="S45" s="16">
        <f>求节点(中R武将!$C$6:$C$105,中R武将!S$6:S$105,天数对应中R武将!$CB45)</f>
        <v>58</v>
      </c>
      <c r="T45" s="16">
        <f>求节点(中R武将!$C$6:$C$105,中R武将!T$6:T$105,天数对应中R武将!$CB45)</f>
        <v>0</v>
      </c>
      <c r="U45" s="16">
        <f>求节点(中R武将!$C$6:$C$105,中R武将!U$6:U$105,天数对应中R武将!$CB45)</f>
        <v>0</v>
      </c>
      <c r="V45" s="16">
        <f>求节点(中R武将!$C$6:$C$105,中R武将!V$6:V$105,天数对应中R武将!$CB45)</f>
        <v>2.3866529719607832</v>
      </c>
      <c r="W45" s="16">
        <f>求节点(中R武将!$C$6:$C$105,中R武将!W$6:W$105,天数对应中R武将!$CB45)</f>
        <v>2.3866529719607836</v>
      </c>
      <c r="X45" s="16">
        <f>求节点(中R武将!$C$6:$C$105,中R武将!X$6:X$105,天数对应中R武将!$CB45)</f>
        <v>2.3866529719607836</v>
      </c>
      <c r="Y45" s="16">
        <f>求节点(中R武将!$C$6:$C$105,中R武将!Y$6:Y$105,天数对应中R武将!$CB45)</f>
        <v>0</v>
      </c>
      <c r="Z45" s="16">
        <f>求节点(中R武将!$C$6:$C$105,中R武将!Z$6:Z$105,天数对应中R武将!$CB45)</f>
        <v>0</v>
      </c>
      <c r="AA45" s="16">
        <f>求节点(中R武将!$C$6:$C$105,中R武将!AA$6:AA$105,天数对应中R武将!$CB45)</f>
        <v>119.33264859803917</v>
      </c>
      <c r="AB45" s="16">
        <f>求节点(中R武将!$C$6:$C$105,中R武将!AB$6:AB$105,天数对应中R武将!$CB45)</f>
        <v>119.33264859803917</v>
      </c>
      <c r="AC45" s="16">
        <f>求节点(中R武将!$C$6:$C$105,中R武将!AC$6:AC$105,天数对应中R武将!$CB45)</f>
        <v>119.33264859803917</v>
      </c>
      <c r="AD45" s="16">
        <f>求节点(中R武将!$C$6:$C$105,中R武将!AD$6:AD$105,天数对应中R武将!$CB45)</f>
        <v>0</v>
      </c>
      <c r="AE45" s="16">
        <f>求节点(中R武将!$C$6:$C$105,中R武将!AE$6:AE$105,天数对应中R武将!$CB45)</f>
        <v>0</v>
      </c>
      <c r="AF45" s="16">
        <f>求节点(中R武将!$C$6:$C$105,中R武将!AF$6:AF$105,天数对应中R武将!$CB45)</f>
        <v>1.0554749041169798</v>
      </c>
      <c r="AG45" s="16">
        <f>求节点(中R武将!$C$6:$C$105,中R武将!AG$6:AG$105,天数对应中R武将!$CB45)</f>
        <v>2</v>
      </c>
      <c r="AH45" s="16">
        <f>求节点(中R武将!$C$6:$C$105,中R武将!AH$6:AH$105,天数对应中R武将!$CB45)</f>
        <v>2</v>
      </c>
      <c r="AI45" s="16">
        <f>求节点(中R武将!$C$6:$C$105,中R武将!AI$6:AI$105,天数对应中R武将!$CB45)</f>
        <v>0</v>
      </c>
      <c r="AJ45" s="16">
        <f>求节点(中R武将!$C$6:$C$105,中R武将!AJ$6:AJ$105,天数对应中R武将!$CB45)</f>
        <v>0</v>
      </c>
      <c r="AK45" s="16">
        <f>求节点(中R武将!$C$6:$C$105,中R武将!AK$6:AK$105,天数对应中R武将!$CB45)</f>
        <v>2</v>
      </c>
      <c r="AL45" s="16">
        <f>求节点(中R武将!$C$6:$C$105,中R武将!AL$6:AL$105,天数对应中R武将!$CB45)</f>
        <v>30</v>
      </c>
      <c r="AM45" s="16">
        <f>求节点(中R武将!$C$6:$C$105,中R武将!AM$6:AM$105,天数对应中R武将!$CB45)</f>
        <v>80</v>
      </c>
      <c r="AN45" s="16">
        <f>求节点(中R武将!$C$6:$C$105,中R武将!AN$6:AN$105,天数对应中R武将!$CB45)</f>
        <v>0</v>
      </c>
      <c r="AO45" s="16">
        <f>求节点(中R武将!$C$6:$C$105,中R武将!AO$6:AO$105,天数对应中R武将!$CB45)</f>
        <v>0</v>
      </c>
      <c r="AP45" s="16">
        <f>求节点(中R武将!$C$6:$C$105,中R武将!AP$6:AP$105,天数对应中R武将!$CB45)</f>
        <v>14.095418120821757</v>
      </c>
      <c r="AQ45" s="16">
        <f>求节点(中R武将!$C$6:$C$105,中R武将!AQ$6:AQ$105,天数对应中R武将!$CB45)</f>
        <v>8.0954181208217566</v>
      </c>
      <c r="AR45" s="16">
        <f>求节点(中R武将!$C$6:$C$105,中R武将!AR$6:AR$105,天数对应中R武将!$CB45)</f>
        <v>0</v>
      </c>
      <c r="AS45" s="16">
        <f>求节点(中R武将!$C$6:$C$105,中R武将!AS$6:AS$105,天数对应中R武将!$CB45)</f>
        <v>0</v>
      </c>
      <c r="AT45" s="16">
        <f>求节点(中R武将!$C$6:$C$105,中R武将!AT$6:AT$105,天数对应中R武将!$CB45)</f>
        <v>3</v>
      </c>
      <c r="AU45" s="16">
        <f>求节点(中R武将!$C$6:$C$105,中R武将!AU$6:AU$105,天数对应中R武将!$CB45)</f>
        <v>6</v>
      </c>
      <c r="AV45" s="16">
        <f>求节点(中R武将!$C$6:$C$105,中R武将!AV$6:AV$105,天数对应中R武将!$CB45)</f>
        <v>4.532012529091217</v>
      </c>
      <c r="AW45" s="16">
        <f>求节点(中R武将!$C$6:$C$105,中R武将!AW$6:AW$105,天数对应中R武将!$CB45)</f>
        <v>1.250164849615659</v>
      </c>
      <c r="AX45" s="16">
        <f>求节点(中R武将!$C$6:$C$105,中R武将!AX$6:AX$105,天数对应中R武将!$CB45)</f>
        <v>0</v>
      </c>
      <c r="AY45" s="16">
        <f>求节点(中R武将!$C$6:$C$105,中R武将!AY$6:AY$105,天数对应中R武将!$CB45)</f>
        <v>15</v>
      </c>
      <c r="AZ45" s="16">
        <f>求节点(中R武将!$C$6:$C$105,中R武将!AZ$6:AZ$105,天数对应中R武将!$CB45)</f>
        <v>40</v>
      </c>
      <c r="BA45" s="16">
        <f>求节点(中R武将!$C$6:$C$105,中R武将!BA$6:BA$105,天数对应中R武将!$CB45)</f>
        <v>50</v>
      </c>
      <c r="BB45" s="16">
        <f>求节点(中R武将!$C$6:$C$105,中R武将!BB$6:BB$105,天数对应中R武将!$CB45)</f>
        <v>58</v>
      </c>
      <c r="BC45" s="16">
        <f>求节点(中R武将!$C$6:$C$105,中R武将!BC$6:BC$105,天数对应中R武将!$CB45)</f>
        <v>0</v>
      </c>
      <c r="BD45" s="16">
        <f>求节点(中R武将!$C$6:$C$105,中R武将!BD$6:BD$105,天数对应中R武将!$CB45)</f>
        <v>2.3866529719607836</v>
      </c>
      <c r="BE45" s="16">
        <f>求节点(中R武将!$C$6:$C$105,中R武将!BE$6:BE$105,天数对应中R武将!$CB45)</f>
        <v>2.3866529719607836</v>
      </c>
      <c r="BF45" s="16">
        <f>求节点(中R武将!$C$6:$C$105,中R武将!BF$6:BF$105,天数对应中R武将!$CB45)</f>
        <v>2.3866529719607836</v>
      </c>
      <c r="BG45" s="16">
        <f>求节点(中R武将!$C$6:$C$105,中R武将!BG$6:BG$105,天数对应中R武将!$CB45)</f>
        <v>2.3866529719607836</v>
      </c>
      <c r="BH45" s="16">
        <f>求节点(中R武将!$C$6:$C$105,中R武将!BH$6:BH$105,天数对应中R武将!$CB45)</f>
        <v>10</v>
      </c>
      <c r="BI45" s="16">
        <f>求节点(中R武将!$C$6:$C$105,中R武将!BI$6:BI$105,天数对应中R武将!$CB45)</f>
        <v>10</v>
      </c>
      <c r="BJ45" s="16">
        <f>求节点(中R武将!$C$6:$C$105,中R武将!BJ$6:BJ$105,天数对应中R武将!$CB45)</f>
        <v>59.666324299019585</v>
      </c>
      <c r="BK45" s="16">
        <f>求节点(中R武将!$C$6:$C$105,中R武将!BK$6:BK$105,天数对应中R武将!$CB45)</f>
        <v>59.666324299019585</v>
      </c>
      <c r="BL45" s="16">
        <f>求节点(中R武将!$C$6:$C$105,中R武将!BL$6:BL$105,天数对应中R武将!$CB45)</f>
        <v>59.666324299019585</v>
      </c>
      <c r="BM45" s="16">
        <f>求节点(中R武将!$C$6:$C$105,中R武将!BM$6:BM$105,天数对应中R武将!$CB45)</f>
        <v>0</v>
      </c>
      <c r="BN45" s="16">
        <f>求节点(中R武将!$C$6:$C$105,中R武将!BN$6:BN$105,天数对应中R武将!$CB45)</f>
        <v>0</v>
      </c>
      <c r="BO45" s="16">
        <f>求节点(中R武将!$C$6:$C$105,中R武将!BO$6:BO$105,天数对应中R武将!$CB45)</f>
        <v>2</v>
      </c>
      <c r="BP45" s="16">
        <f>求节点(中R武将!$C$6:$C$105,中R武将!BP$6:BP$105,天数对应中R武将!$CB45)</f>
        <v>2</v>
      </c>
      <c r="BQ45" s="16">
        <f>求节点(中R武将!$C$6:$C$105,中R武将!BQ$6:BQ$105,天数对应中R武将!$CB45)</f>
        <v>2</v>
      </c>
      <c r="BR45" s="16">
        <f>求节点(中R武将!$C$6:$C$105,中R武将!BR$6:BR$105,天数对应中R武将!$CB45)</f>
        <v>0</v>
      </c>
      <c r="BS45" s="16">
        <f>求节点(中R武将!$C$6:$C$105,中R武将!BS$6:BS$105,天数对应中R武将!$CB45)</f>
        <v>0</v>
      </c>
      <c r="BT45" s="16">
        <f>求节点(中R武将!$C$6:$C$105,中R武将!BT$6:BT$105,天数对应中R武将!$CB45)</f>
        <v>4</v>
      </c>
      <c r="BU45" s="16">
        <f>求节点(中R武将!$C$6:$C$105,中R武将!BU$6:BU$105,天数对应中R武将!$CB45)</f>
        <v>30</v>
      </c>
      <c r="BV45" s="16">
        <f>求节点(中R武将!$C$6:$C$105,中R武将!BV$6:BV$105,天数对应中R武将!$CB45)</f>
        <v>80</v>
      </c>
      <c r="BY45" s="16">
        <v>40</v>
      </c>
      <c r="BZ45" s="16">
        <v>53.567039423670657</v>
      </c>
      <c r="CA45" s="16">
        <v>56.282926613660365</v>
      </c>
      <c r="CB45" s="16">
        <v>59.666324299019585</v>
      </c>
      <c r="CC45" s="16">
        <v>64.821948157852106</v>
      </c>
      <c r="CD45" s="16">
        <v>75.196303131787914</v>
      </c>
    </row>
    <row r="46" spans="3:82" x14ac:dyDescent="0.15">
      <c r="C46" s="16">
        <v>41</v>
      </c>
      <c r="E46" s="16">
        <f>求节点(中R武将!$C$6:$C$105,中R武将!E$6:E$105,天数对应中R武将!$CB46)</f>
        <v>0</v>
      </c>
      <c r="F46" s="16">
        <f>求节点(中R武将!$C$6:$C$105,中R武将!F$6:F$105,天数对应中R武将!$CB46)</f>
        <v>0</v>
      </c>
      <c r="G46" s="16">
        <f>求节点(中R武将!$C$6:$C$105,中R武将!G$6:G$105,天数对应中R武将!$CB46)</f>
        <v>0</v>
      </c>
      <c r="H46" s="16">
        <f>求节点(中R武将!$C$6:$C$105,中R武将!H$6:H$105,天数对应中R武将!$CB46)</f>
        <v>3.8447677392483643</v>
      </c>
      <c r="I46" s="16">
        <f>求节点(中R武将!$C$6:$C$105,中R武将!I$6:I$105,天数对应中R武将!$CB46)</f>
        <v>2.1552322607516357</v>
      </c>
      <c r="J46" s="16">
        <f>求节点(中R武将!$C$6:$C$105,中R武将!J$6:J$105,天数对应中R武将!$CB46)</f>
        <v>0</v>
      </c>
      <c r="K46" s="16">
        <f>求节点(中R武将!$C$6:$C$105,中R武将!K$6:K$105,天数对应中R武将!$CB46)</f>
        <v>0</v>
      </c>
      <c r="L46" s="16">
        <f>求节点(中R武将!$C$6:$C$105,中R武将!L$6:L$105,天数对应中R武将!$CB46)</f>
        <v>0</v>
      </c>
      <c r="M46" s="16">
        <f>求节点(中R武将!$C$6:$C$105,中R武将!M$6:M$105,天数对应中R武将!$CB46)</f>
        <v>4.5588385749876306</v>
      </c>
      <c r="N46" s="16">
        <f>求节点(中R武将!$C$6:$C$105,中R武将!N$6:N$105,天数对应中R武将!$CB46)</f>
        <v>1.3608665486443154</v>
      </c>
      <c r="O46" s="16">
        <f>求节点(中R武将!$C$6:$C$105,中R武将!O$6:O$105,天数对应中R武将!$CB46)</f>
        <v>0</v>
      </c>
      <c r="P46" s="16">
        <f>求节点(中R武将!$C$6:$C$105,中R武将!P$6:P$105,天数对应中R武将!$CB46)</f>
        <v>6</v>
      </c>
      <c r="Q46" s="16">
        <f>求节点(中R武将!$C$6:$C$105,中R武将!Q$6:Q$105,天数对应中R武将!$CB46)</f>
        <v>10</v>
      </c>
      <c r="R46" s="16">
        <f>求节点(中R武将!$C$6:$C$105,中R武将!R$6:R$105,天数对应中R武将!$CB46)</f>
        <v>50</v>
      </c>
      <c r="S46" s="16">
        <f>求节点(中R武将!$C$6:$C$105,中R武将!S$6:S$105,天数对应中R武将!$CB46)</f>
        <v>58</v>
      </c>
      <c r="T46" s="16">
        <f>求节点(中R武将!$C$6:$C$105,中R武将!T$6:T$105,天数对应中R武将!$CB46)</f>
        <v>0</v>
      </c>
      <c r="U46" s="16">
        <f>求节点(中R武将!$C$6:$C$105,中R武将!U$6:U$105,天数对应中R武将!$CB46)</f>
        <v>0</v>
      </c>
      <c r="V46" s="16">
        <f>求节点(中R武将!$C$6:$C$105,中R武将!V$6:V$105,天数对应中R武将!$CB46)</f>
        <v>2.3992042490335845</v>
      </c>
      <c r="W46" s="16">
        <f>求节点(中R武将!$C$6:$C$105,中R武将!W$6:W$105,天数对应中R武将!$CB46)</f>
        <v>2.399204249033585</v>
      </c>
      <c r="X46" s="16">
        <f>求节点(中R武将!$C$6:$C$105,中R武将!X$6:X$105,天数对应中R武将!$CB46)</f>
        <v>2.399204249033585</v>
      </c>
      <c r="Y46" s="16">
        <f>求节点(中R武将!$C$6:$C$105,中R武将!Y$6:Y$105,天数对应中R武将!$CB46)</f>
        <v>0</v>
      </c>
      <c r="Z46" s="16">
        <f>求节点(中R武将!$C$6:$C$105,中R武将!Z$6:Z$105,天数对应中R武将!$CB46)</f>
        <v>0</v>
      </c>
      <c r="AA46" s="16">
        <f>求节点(中R武将!$C$6:$C$105,中R武将!AA$6:AA$105,天数对应中R武将!$CB46)</f>
        <v>119.96021245167923</v>
      </c>
      <c r="AB46" s="16">
        <f>求节点(中R武将!$C$6:$C$105,中R武将!AB$6:AB$105,天数对应中R武将!$CB46)</f>
        <v>119.96021245167923</v>
      </c>
      <c r="AC46" s="16">
        <f>求节点(中R武将!$C$6:$C$105,中R武将!AC$6:AC$105,天数对应中R武将!$CB46)</f>
        <v>119.96021245167923</v>
      </c>
      <c r="AD46" s="16">
        <f>求节点(中R武将!$C$6:$C$105,中R武将!AD$6:AD$105,天数对应中R武将!$CB46)</f>
        <v>0</v>
      </c>
      <c r="AE46" s="16">
        <f>求节点(中R武将!$C$6:$C$105,中R武将!AE$6:AE$105,天数对应中R武将!$CB46)</f>
        <v>0</v>
      </c>
      <c r="AF46" s="16">
        <f>求节点(中R武将!$C$6:$C$105,中R武将!AF$6:AF$105,天数对应中R武将!$CB46)</f>
        <v>1.0610255887454521</v>
      </c>
      <c r="AG46" s="16">
        <f>求节点(中R武将!$C$6:$C$105,中R武将!AG$6:AG$105,天数对应中R武将!$CB46)</f>
        <v>2</v>
      </c>
      <c r="AH46" s="16">
        <f>求节点(中R武将!$C$6:$C$105,中R武将!AH$6:AH$105,天数对应中R武将!$CB46)</f>
        <v>2</v>
      </c>
      <c r="AI46" s="16">
        <f>求节点(中R武将!$C$6:$C$105,中R武将!AI$6:AI$105,天数对应中R武将!$CB46)</f>
        <v>0</v>
      </c>
      <c r="AJ46" s="16">
        <f>求节点(中R武将!$C$6:$C$105,中R武将!AJ$6:AJ$105,天数对应中R武将!$CB46)</f>
        <v>0</v>
      </c>
      <c r="AK46" s="16">
        <f>求节点(中R武将!$C$6:$C$105,中R武将!AK$6:AK$105,天数对应中R武将!$CB46)</f>
        <v>2</v>
      </c>
      <c r="AL46" s="16">
        <f>求节点(中R武将!$C$6:$C$105,中R武将!AL$6:AL$105,天数对应中R武将!$CB46)</f>
        <v>30</v>
      </c>
      <c r="AM46" s="16">
        <f>求节点(中R武将!$C$6:$C$105,中R武将!AM$6:AM$105,天数对应中R武将!$CB46)</f>
        <v>80</v>
      </c>
      <c r="AN46" s="16">
        <f>求节点(中R武将!$C$6:$C$105,中R武将!AN$6:AN$105,天数对应中R武将!$CB46)</f>
        <v>0</v>
      </c>
      <c r="AO46" s="16">
        <f>求节点(中R武将!$C$6:$C$105,中R武将!AO$6:AO$105,天数对应中R武将!$CB46)</f>
        <v>0</v>
      </c>
      <c r="AP46" s="16">
        <f>求节点(中R武将!$C$6:$C$105,中R武将!AP$6:AP$105,天数对应中R武将!$CB46)</f>
        <v>14.154924452703218</v>
      </c>
      <c r="AQ46" s="16">
        <f>求节点(中R武将!$C$6:$C$105,中R武将!AQ$6:AQ$105,天数对应中R武将!$CB46)</f>
        <v>8.1549244527032183</v>
      </c>
      <c r="AR46" s="16">
        <f>求节点(中R武将!$C$6:$C$105,中R武将!AR$6:AR$105,天数对应中R武将!$CB46)</f>
        <v>0</v>
      </c>
      <c r="AS46" s="16">
        <f>求节点(中R武将!$C$6:$C$105,中R武将!AS$6:AS$105,天数对应中R武将!$CB46)</f>
        <v>0</v>
      </c>
      <c r="AT46" s="16">
        <f>求节点(中R武将!$C$6:$C$105,中R武将!AT$6:AT$105,天数对应中R武将!$CB46)</f>
        <v>3</v>
      </c>
      <c r="AU46" s="16">
        <f>求节点(中R武将!$C$6:$C$105,中R武将!AU$6:AU$105,天数对应中R武将!$CB46)</f>
        <v>6</v>
      </c>
      <c r="AV46" s="16">
        <f>求节点(中R武将!$C$6:$C$105,中R武将!AV$6:AV$105,天数对应中R武将!$CB46)</f>
        <v>4.5588385749876306</v>
      </c>
      <c r="AW46" s="16">
        <f>求节点(中R武将!$C$6:$C$105,中R武将!AW$6:AW$105,天数对应中R武将!$CB46)</f>
        <v>1.3608665486443154</v>
      </c>
      <c r="AX46" s="16">
        <f>求节点(中R武将!$C$6:$C$105,中R武将!AX$6:AX$105,天数对应中R武将!$CB46)</f>
        <v>0</v>
      </c>
      <c r="AY46" s="16">
        <f>求节点(中R武将!$C$6:$C$105,中R武将!AY$6:AY$105,天数对应中R武将!$CB46)</f>
        <v>15</v>
      </c>
      <c r="AZ46" s="16">
        <f>求节点(中R武将!$C$6:$C$105,中R武将!AZ$6:AZ$105,天数对应中R武将!$CB46)</f>
        <v>40</v>
      </c>
      <c r="BA46" s="16">
        <f>求节点(中R武将!$C$6:$C$105,中R武将!BA$6:BA$105,天数对应中R武将!$CB46)</f>
        <v>50</v>
      </c>
      <c r="BB46" s="16">
        <f>求节点(中R武将!$C$6:$C$105,中R武将!BB$6:BB$105,天数对应中R武将!$CB46)</f>
        <v>58</v>
      </c>
      <c r="BC46" s="16">
        <f>求节点(中R武将!$C$6:$C$105,中R武将!BC$6:BC$105,天数对应中R武将!$CB46)</f>
        <v>0</v>
      </c>
      <c r="BD46" s="16">
        <f>求节点(中R武将!$C$6:$C$105,中R武将!BD$6:BD$105,天数对应中R武将!$CB46)</f>
        <v>2.399204249033585</v>
      </c>
      <c r="BE46" s="16">
        <f>求节点(中R武将!$C$6:$C$105,中R武将!BE$6:BE$105,天数对应中R武将!$CB46)</f>
        <v>2.399204249033585</v>
      </c>
      <c r="BF46" s="16">
        <f>求节点(中R武将!$C$6:$C$105,中R武将!BF$6:BF$105,天数对应中R武将!$CB46)</f>
        <v>2.399204249033585</v>
      </c>
      <c r="BG46" s="16">
        <f>求节点(中R武将!$C$6:$C$105,中R武将!BG$6:BG$105,天数对应中R武将!$CB46)</f>
        <v>2.399204249033585</v>
      </c>
      <c r="BH46" s="16">
        <f>求节点(中R武将!$C$6:$C$105,中R武将!BH$6:BH$105,天数对应中R武将!$CB46)</f>
        <v>10</v>
      </c>
      <c r="BI46" s="16">
        <f>求节点(中R武将!$C$6:$C$105,中R武将!BI$6:BI$105,天数对应中R武将!$CB46)</f>
        <v>10</v>
      </c>
      <c r="BJ46" s="16">
        <f>求节点(中R武将!$C$6:$C$105,中R武将!BJ$6:BJ$105,天数对应中R武将!$CB46)</f>
        <v>59.980106225839613</v>
      </c>
      <c r="BK46" s="16">
        <f>求节点(中R武将!$C$6:$C$105,中R武将!BK$6:BK$105,天数对应中R武将!$CB46)</f>
        <v>59.980106225839613</v>
      </c>
      <c r="BL46" s="16">
        <f>求节点(中R武将!$C$6:$C$105,中R武将!BL$6:BL$105,天数对应中R武将!$CB46)</f>
        <v>59.980106225839613</v>
      </c>
      <c r="BM46" s="16">
        <f>求节点(中R武将!$C$6:$C$105,中R武将!BM$6:BM$105,天数对应中R武将!$CB46)</f>
        <v>0</v>
      </c>
      <c r="BN46" s="16">
        <f>求节点(中R武将!$C$6:$C$105,中R武将!BN$6:BN$105,天数对应中R武将!$CB46)</f>
        <v>0</v>
      </c>
      <c r="BO46" s="16">
        <f>求节点(中R武将!$C$6:$C$105,中R武将!BO$6:BO$105,天数对应中R武将!$CB46)</f>
        <v>2</v>
      </c>
      <c r="BP46" s="16">
        <f>求节点(中R武将!$C$6:$C$105,中R武将!BP$6:BP$105,天数对应中R武将!$CB46)</f>
        <v>2</v>
      </c>
      <c r="BQ46" s="16">
        <f>求节点(中R武将!$C$6:$C$105,中R武将!BQ$6:BQ$105,天数对应中R武将!$CB46)</f>
        <v>2</v>
      </c>
      <c r="BR46" s="16">
        <f>求节点(中R武将!$C$6:$C$105,中R武将!BR$6:BR$105,天数对应中R武将!$CB46)</f>
        <v>0</v>
      </c>
      <c r="BS46" s="16">
        <f>求节点(中R武将!$C$6:$C$105,中R武将!BS$6:BS$105,天数对应中R武将!$CB46)</f>
        <v>0</v>
      </c>
      <c r="BT46" s="16">
        <f>求节点(中R武将!$C$6:$C$105,中R武将!BT$6:BT$105,天数对应中R武将!$CB46)</f>
        <v>4</v>
      </c>
      <c r="BU46" s="16">
        <f>求节点(中R武将!$C$6:$C$105,中R武将!BU$6:BU$105,天数对应中R武将!$CB46)</f>
        <v>30</v>
      </c>
      <c r="BV46" s="16">
        <f>求节点(中R武将!$C$6:$C$105,中R武将!BV$6:BV$105,天数对应中R武将!$CB46)</f>
        <v>80</v>
      </c>
      <c r="BY46" s="16">
        <v>41</v>
      </c>
      <c r="BZ46" s="16">
        <v>53.920692243099523</v>
      </c>
      <c r="CA46" s="16">
        <v>56.6281345233051</v>
      </c>
      <c r="CB46" s="16">
        <v>59.980106225839613</v>
      </c>
      <c r="CC46" s="16">
        <v>65.204916637553936</v>
      </c>
      <c r="CD46" s="16">
        <v>75.508008597906255</v>
      </c>
    </row>
    <row r="47" spans="3:82" x14ac:dyDescent="0.15">
      <c r="C47" s="16">
        <v>42</v>
      </c>
      <c r="E47" s="16">
        <f>求节点(中R武将!$C$6:$C$105,中R武将!E$6:E$105,天数对应中R武将!$CB47)</f>
        <v>0</v>
      </c>
      <c r="F47" s="16">
        <f>求节点(中R武将!$C$6:$C$105,中R武将!F$6:F$105,天数对应中R武将!$CB47)</f>
        <v>0</v>
      </c>
      <c r="G47" s="16">
        <f>求节点(中R武将!$C$6:$C$105,中R武将!G$6:G$105,天数对应中R武将!$CB47)</f>
        <v>0</v>
      </c>
      <c r="H47" s="16">
        <f>求节点(中R武将!$C$6:$C$105,中R武将!H$6:H$105,天数对应中R武将!$CB47)</f>
        <v>3.7896096466192613</v>
      </c>
      <c r="I47" s="16">
        <f>求节点(中R武将!$C$6:$C$105,中R武将!I$6:I$105,天数对应中R武将!$CB47)</f>
        <v>2.2103903533807387</v>
      </c>
      <c r="J47" s="16">
        <f>求节点(中R武将!$C$6:$C$105,中R武将!J$6:J$105,天数对应中R武将!$CB47)</f>
        <v>0</v>
      </c>
      <c r="K47" s="16">
        <f>求节点(中R武将!$C$6:$C$105,中R武将!K$6:K$105,天数对应中R武将!$CB47)</f>
        <v>0</v>
      </c>
      <c r="L47" s="16">
        <f>求节点(中R武将!$C$6:$C$105,中R武将!L$6:L$105,天数对应中R武将!$CB47)</f>
        <v>0</v>
      </c>
      <c r="M47" s="16">
        <f>求节点(中R武将!$C$6:$C$105,中R武将!M$6:M$105,天数对应中R武将!$CB47)</f>
        <v>4.58479370812986</v>
      </c>
      <c r="N47" s="16">
        <f>求节点(中R武将!$C$6:$C$105,中R武将!N$6:N$105,天数对应中R武将!$CB47)</f>
        <v>1.4776073190786994</v>
      </c>
      <c r="O47" s="16">
        <f>求节点(中R武将!$C$6:$C$105,中R武将!O$6:O$105,天数对应中R武将!$CB47)</f>
        <v>0</v>
      </c>
      <c r="P47" s="16">
        <f>求节点(中R武将!$C$6:$C$105,中R武将!P$6:P$105,天数对应中R武将!$CB47)</f>
        <v>6</v>
      </c>
      <c r="Q47" s="16">
        <f>求节点(中R武将!$C$6:$C$105,中R武将!Q$6:Q$105,天数对应中R武将!$CB47)</f>
        <v>10</v>
      </c>
      <c r="R47" s="16">
        <f>求节点(中R武将!$C$6:$C$105,中R武将!R$6:R$105,天数对应中R武将!$CB47)</f>
        <v>50</v>
      </c>
      <c r="S47" s="16">
        <f>求节点(中R武将!$C$6:$C$105,中R武将!S$6:S$105,天数对应中R武将!$CB47)</f>
        <v>58</v>
      </c>
      <c r="T47" s="16">
        <f>求节点(中R武将!$C$6:$C$105,中R武将!T$6:T$105,天数对应中R武将!$CB47)</f>
        <v>0</v>
      </c>
      <c r="U47" s="16">
        <f>求节点(中R武将!$C$6:$C$105,中R武将!U$6:U$105,天数对应中R武将!$CB47)</f>
        <v>0</v>
      </c>
      <c r="V47" s="16">
        <f>求节点(中R武将!$C$6:$C$105,中R武将!V$6:V$105,天数对应中R武将!$CB47)</f>
        <v>2.411844346251288</v>
      </c>
      <c r="W47" s="16">
        <f>求节点(中R武将!$C$6:$C$105,中R武将!W$6:W$105,天数对应中R武将!$CB47)</f>
        <v>2.4118443462512884</v>
      </c>
      <c r="X47" s="16">
        <f>求节点(中R武将!$C$6:$C$105,中R武将!X$6:X$105,天数对应中R武将!$CB47)</f>
        <v>2.4118443462512884</v>
      </c>
      <c r="Y47" s="16">
        <f>求节点(中R武将!$C$6:$C$105,中R武将!Y$6:Y$105,天数对应中R武将!$CB47)</f>
        <v>0</v>
      </c>
      <c r="Z47" s="16">
        <f>求节点(中R武将!$C$6:$C$105,中R武将!Z$6:Z$105,天数对应中R武将!$CB47)</f>
        <v>0</v>
      </c>
      <c r="AA47" s="16">
        <f>求节点(中R武将!$C$6:$C$105,中R武将!AA$6:AA$105,天数对应中R武将!$CB47)</f>
        <v>120.5922173125644</v>
      </c>
      <c r="AB47" s="16">
        <f>求节点(中R武将!$C$6:$C$105,中R武将!AB$6:AB$105,天数对应中R武将!$CB47)</f>
        <v>120.5922173125644</v>
      </c>
      <c r="AC47" s="16">
        <f>求节点(中R武将!$C$6:$C$105,中R武将!AC$6:AC$105,天数对应中R武将!$CB47)</f>
        <v>120.5922173125644</v>
      </c>
      <c r="AD47" s="16">
        <f>求节点(中R武将!$C$6:$C$105,中R武将!AD$6:AD$105,天数对应中R武将!$CB47)</f>
        <v>0</v>
      </c>
      <c r="AE47" s="16">
        <f>求节点(中R武将!$C$6:$C$105,中R武将!AE$6:AE$105,天数对应中R武将!$CB47)</f>
        <v>0</v>
      </c>
      <c r="AF47" s="16">
        <f>求节点(中R武将!$C$6:$C$105,中R武将!AF$6:AF$105,天数对应中R武将!$CB47)</f>
        <v>1.066615553250398</v>
      </c>
      <c r="AG47" s="16">
        <f>求节点(中R武将!$C$6:$C$105,中R武将!AG$6:AG$105,天数对应中R武将!$CB47)</f>
        <v>2</v>
      </c>
      <c r="AH47" s="16">
        <f>求节点(中R武将!$C$6:$C$105,中R武将!AH$6:AH$105,天数对应中R武将!$CB47)</f>
        <v>2</v>
      </c>
      <c r="AI47" s="16">
        <f>求节点(中R武将!$C$6:$C$105,中R武将!AI$6:AI$105,天数对应中R武将!$CB47)</f>
        <v>0</v>
      </c>
      <c r="AJ47" s="16">
        <f>求节点(中R武将!$C$6:$C$105,中R武将!AJ$6:AJ$105,天数对应中R武将!$CB47)</f>
        <v>0</v>
      </c>
      <c r="AK47" s="16">
        <f>求节点(中R武将!$C$6:$C$105,中R武将!AK$6:AK$105,天数对应中R武将!$CB47)</f>
        <v>2</v>
      </c>
      <c r="AL47" s="16">
        <f>求节点(中R武将!$C$6:$C$105,中R武将!AL$6:AL$105,天数对应中R武将!$CB47)</f>
        <v>30</v>
      </c>
      <c r="AM47" s="16">
        <f>求节点(中R武将!$C$6:$C$105,中R武将!AM$6:AM$105,天数对应中R武将!$CB47)</f>
        <v>80</v>
      </c>
      <c r="AN47" s="16">
        <f>求节点(中R武将!$C$6:$C$105,中R武将!AN$6:AN$105,天数对应中R武将!$CB47)</f>
        <v>0</v>
      </c>
      <c r="AO47" s="16">
        <f>求节点(中R武将!$C$6:$C$105,中R武将!AO$6:AO$105,天数对应中R武将!$CB47)</f>
        <v>0</v>
      </c>
      <c r="AP47" s="16">
        <f>求节点(中R武将!$C$6:$C$105,中R武将!AP$6:AP$105,天数对应中R武将!$CB47)</f>
        <v>14.210390353380738</v>
      </c>
      <c r="AQ47" s="16">
        <f>求节点(中R武将!$C$6:$C$105,中R武将!AQ$6:AQ$105,天数对应中R武将!$CB47)</f>
        <v>8.2103903533807383</v>
      </c>
      <c r="AR47" s="16">
        <f>求节点(中R武将!$C$6:$C$105,中R武将!AR$6:AR$105,天数对应中R武将!$CB47)</f>
        <v>0</v>
      </c>
      <c r="AS47" s="16">
        <f>求节点(中R武将!$C$6:$C$105,中R武将!AS$6:AS$105,天数对应中R武将!$CB47)</f>
        <v>0</v>
      </c>
      <c r="AT47" s="16">
        <f>求节点(中R武将!$C$6:$C$105,中R武将!AT$6:AT$105,天数对应中R武将!$CB47)</f>
        <v>3</v>
      </c>
      <c r="AU47" s="16">
        <f>求节点(中R武将!$C$6:$C$105,中R武将!AU$6:AU$105,天数对应中R武将!$CB47)</f>
        <v>6</v>
      </c>
      <c r="AV47" s="16">
        <f>求节点(中R武将!$C$6:$C$105,中R武将!AV$6:AV$105,天数对应中R武将!$CB47)</f>
        <v>4.58479370812986</v>
      </c>
      <c r="AW47" s="16">
        <f>求节点(中R武将!$C$6:$C$105,中R武将!AW$6:AW$105,天数对应中R武将!$CB47)</f>
        <v>1.4776073190786994</v>
      </c>
      <c r="AX47" s="16">
        <f>求节点(中R武将!$C$6:$C$105,中R武将!AX$6:AX$105,天数对应中R武将!$CB47)</f>
        <v>0</v>
      </c>
      <c r="AY47" s="16">
        <f>求节点(中R武将!$C$6:$C$105,中R武将!AY$6:AY$105,天数对应中R武将!$CB47)</f>
        <v>15</v>
      </c>
      <c r="AZ47" s="16">
        <f>求节点(中R武将!$C$6:$C$105,中R武将!AZ$6:AZ$105,天数对应中R武将!$CB47)</f>
        <v>40</v>
      </c>
      <c r="BA47" s="16">
        <f>求节点(中R武将!$C$6:$C$105,中R武将!BA$6:BA$105,天数对应中R武将!$CB47)</f>
        <v>50</v>
      </c>
      <c r="BB47" s="16">
        <f>求节点(中R武将!$C$6:$C$105,中R武将!BB$6:BB$105,天数对应中R武将!$CB47)</f>
        <v>58</v>
      </c>
      <c r="BC47" s="16">
        <f>求节点(中R武将!$C$6:$C$105,中R武将!BC$6:BC$105,天数对应中R武将!$CB47)</f>
        <v>0</v>
      </c>
      <c r="BD47" s="16">
        <f>求节点(中R武将!$C$6:$C$105,中R武将!BD$6:BD$105,天数对应中R武将!$CB47)</f>
        <v>2.4118443462512884</v>
      </c>
      <c r="BE47" s="16">
        <f>求节点(中R武将!$C$6:$C$105,中R武将!BE$6:BE$105,天数对应中R武将!$CB47)</f>
        <v>2.4118443462512884</v>
      </c>
      <c r="BF47" s="16">
        <f>求节点(中R武将!$C$6:$C$105,中R武将!BF$6:BF$105,天数对应中R武将!$CB47)</f>
        <v>2.4118443462512884</v>
      </c>
      <c r="BG47" s="16">
        <f>求节点(中R武将!$C$6:$C$105,中R武将!BG$6:BG$105,天数对应中R武将!$CB47)</f>
        <v>2.4118443462512884</v>
      </c>
      <c r="BH47" s="16">
        <f>求节点(中R武将!$C$6:$C$105,中R武将!BH$6:BH$105,天数对应中R武将!$CB47)</f>
        <v>10</v>
      </c>
      <c r="BI47" s="16">
        <f>求节点(中R武将!$C$6:$C$105,中R武将!BI$6:BI$105,天数对应中R武将!$CB47)</f>
        <v>10</v>
      </c>
      <c r="BJ47" s="16">
        <f>求节点(中R武将!$C$6:$C$105,中R武将!BJ$6:BJ$105,天数对应中R武将!$CB47)</f>
        <v>60</v>
      </c>
      <c r="BK47" s="16">
        <f>求节点(中R武将!$C$6:$C$105,中R武将!BK$6:BK$105,天数对应中R武将!$CB47)</f>
        <v>60.2961086562822</v>
      </c>
      <c r="BL47" s="16">
        <f>求节点(中R武将!$C$6:$C$105,中R武将!BL$6:BL$105,天数对应中R武将!$CB47)</f>
        <v>60.2961086562822</v>
      </c>
      <c r="BM47" s="16">
        <f>求节点(中R武将!$C$6:$C$105,中R武将!BM$6:BM$105,天数对应中R武将!$CB47)</f>
        <v>0</v>
      </c>
      <c r="BN47" s="16">
        <f>求节点(中R武将!$C$6:$C$105,中R武将!BN$6:BN$105,天数对应中R武将!$CB47)</f>
        <v>0</v>
      </c>
      <c r="BO47" s="16">
        <f>求节点(中R武将!$C$6:$C$105,中R武将!BO$6:BO$105,天数对应中R武将!$CB47)</f>
        <v>2</v>
      </c>
      <c r="BP47" s="16">
        <f>求节点(中R武将!$C$6:$C$105,中R武将!BP$6:BP$105,天数对应中R武将!$CB47)</f>
        <v>2</v>
      </c>
      <c r="BQ47" s="16">
        <f>求节点(中R武将!$C$6:$C$105,中R武将!BQ$6:BQ$105,天数对应中R武将!$CB47)</f>
        <v>2</v>
      </c>
      <c r="BR47" s="16">
        <f>求节点(中R武将!$C$6:$C$105,中R武将!BR$6:BR$105,天数对应中R武将!$CB47)</f>
        <v>0</v>
      </c>
      <c r="BS47" s="16">
        <f>求节点(中R武将!$C$6:$C$105,中R武将!BS$6:BS$105,天数对应中R武将!$CB47)</f>
        <v>0</v>
      </c>
      <c r="BT47" s="16">
        <f>求节点(中R武将!$C$6:$C$105,中R武将!BT$6:BT$105,天数对应中R武将!$CB47)</f>
        <v>4</v>
      </c>
      <c r="BU47" s="16">
        <f>求节点(中R武将!$C$6:$C$105,中R武将!BU$6:BU$105,天数对应中R武将!$CB47)</f>
        <v>30</v>
      </c>
      <c r="BV47" s="16">
        <f>求节点(中R武将!$C$6:$C$105,中R武将!BV$6:BV$105,天数对应中R武将!$CB47)</f>
        <v>80</v>
      </c>
      <c r="BY47" s="16">
        <v>42</v>
      </c>
      <c r="BZ47" s="16">
        <v>54.255972994404218</v>
      </c>
      <c r="CA47" s="16">
        <v>56.973342432949828</v>
      </c>
      <c r="CB47" s="16">
        <v>60.2961086562822</v>
      </c>
      <c r="CC47" s="16">
        <v>65.610029376597041</v>
      </c>
      <c r="CD47" s="16">
        <v>75.819714064024609</v>
      </c>
    </row>
    <row r="48" spans="3:82" x14ac:dyDescent="0.15">
      <c r="C48" s="16">
        <v>43</v>
      </c>
      <c r="E48" s="16">
        <f>求节点(中R武将!$C$6:$C$105,中R武将!E$6:E$105,天数对应中R武将!$CB48)</f>
        <v>0</v>
      </c>
      <c r="F48" s="16">
        <f>求节点(中R武将!$C$6:$C$105,中R武将!F$6:F$105,天数对应中R武将!$CB48)</f>
        <v>0</v>
      </c>
      <c r="G48" s="16">
        <f>求节点(中R武将!$C$6:$C$105,中R武将!G$6:G$105,天数对应中R武将!$CB48)</f>
        <v>0</v>
      </c>
      <c r="H48" s="16">
        <f>求节点(中R武将!$C$6:$C$105,中R武将!H$6:H$105,天数对应中R武将!$CB48)</f>
        <v>3.7344172493992764</v>
      </c>
      <c r="I48" s="16">
        <f>求节点(中R武将!$C$6:$C$105,中R武将!I$6:I$105,天数对应中R武将!$CB48)</f>
        <v>2.2655827506007236</v>
      </c>
      <c r="J48" s="16">
        <f>求节点(中R武将!$C$6:$C$105,中R武将!J$6:J$105,天数对应中R武将!$CB48)</f>
        <v>0</v>
      </c>
      <c r="K48" s="16">
        <f>求节点(中R武将!$C$6:$C$105,中R武将!K$6:K$105,天数对应中R武将!$CB48)</f>
        <v>0</v>
      </c>
      <c r="L48" s="16">
        <f>求节点(中R武将!$C$6:$C$105,中R武将!L$6:L$105,天数对应中R武将!$CB48)</f>
        <v>0</v>
      </c>
      <c r="M48" s="16">
        <f>求节点(中R武将!$C$6:$C$105,中R武将!M$6:M$105,天数对应中R武将!$CB48)</f>
        <v>4.6106898877501861</v>
      </c>
      <c r="N48" s="16">
        <f>求节点(中R武将!$C$6:$C$105,中R武将!N$6:N$105,天数对应中R武将!$CB48)</f>
        <v>1.5947568842249402</v>
      </c>
      <c r="O48" s="16">
        <f>求节点(中R武将!$C$6:$C$105,中R武将!O$6:O$105,天数对应中R武将!$CB48)</f>
        <v>0</v>
      </c>
      <c r="P48" s="16">
        <f>求节点(中R武将!$C$6:$C$105,中R武将!P$6:P$105,天数对应中R武将!$CB48)</f>
        <v>6</v>
      </c>
      <c r="Q48" s="16">
        <f>求节点(中R武将!$C$6:$C$105,中R武将!Q$6:Q$105,天数对应中R武将!$CB48)</f>
        <v>10</v>
      </c>
      <c r="R48" s="16">
        <f>求节点(中R武将!$C$6:$C$105,中R武将!R$6:R$105,天数对应中R武将!$CB48)</f>
        <v>50</v>
      </c>
      <c r="S48" s="16">
        <f>求节点(中R武将!$C$6:$C$105,中R武将!S$6:S$105,天数对应中R武将!$CB48)</f>
        <v>58</v>
      </c>
      <c r="T48" s="16">
        <f>求节点(中R武将!$C$6:$C$105,中R武将!T$6:T$105,天数对应中R武将!$CB48)</f>
        <v>0</v>
      </c>
      <c r="U48" s="16">
        <f>求节点(中R武将!$C$6:$C$105,中R武将!U$6:U$105,天数对应中R武将!$CB48)</f>
        <v>0</v>
      </c>
      <c r="V48" s="16">
        <f>求节点(中R武将!$C$6:$C$105,中R武将!V$6:V$105,天数对应中R武将!$CB48)</f>
        <v>2.424490455851211</v>
      </c>
      <c r="W48" s="16">
        <f>求节点(中R武将!$C$6:$C$105,中R武将!W$6:W$105,天数对应中R武将!$CB48)</f>
        <v>2.4244904558512115</v>
      </c>
      <c r="X48" s="16">
        <f>求节点(中R武将!$C$6:$C$105,中R武将!X$6:X$105,天数对应中R武将!$CB48)</f>
        <v>2.4244904558512115</v>
      </c>
      <c r="Y48" s="16">
        <f>求节点(中R武将!$C$6:$C$105,中R武将!Y$6:Y$105,天数对应中R武将!$CB48)</f>
        <v>0</v>
      </c>
      <c r="Z48" s="16">
        <f>求节点(中R武将!$C$6:$C$105,中R武将!Z$6:Z$105,天数对应中R武将!$CB48)</f>
        <v>0</v>
      </c>
      <c r="AA48" s="16">
        <f>求节点(中R武将!$C$6:$C$105,中R武将!AA$6:AA$105,天数对应中R武将!$CB48)</f>
        <v>121.22452279256056</v>
      </c>
      <c r="AB48" s="16">
        <f>求节点(中R武将!$C$6:$C$105,中R武将!AB$6:AB$105,天数对应中R武将!$CB48)</f>
        <v>121.22452279256056</v>
      </c>
      <c r="AC48" s="16">
        <f>求节点(中R武将!$C$6:$C$105,中R武将!AC$6:AC$105,天数对应中R武将!$CB48)</f>
        <v>121.22452279256056</v>
      </c>
      <c r="AD48" s="16">
        <f>求节点(中R武将!$C$6:$C$105,中R武将!AD$6:AD$105,天数对应中R武将!$CB48)</f>
        <v>0</v>
      </c>
      <c r="AE48" s="16">
        <f>求节点(中R武将!$C$6:$C$105,中R武将!AE$6:AE$105,天数对应中R武将!$CB48)</f>
        <v>0</v>
      </c>
      <c r="AF48" s="16">
        <f>求节点(中R武将!$C$6:$C$105,中R武将!AF$6:AF$105,天数对应中R武将!$CB48)</f>
        <v>1.0722081766750202</v>
      </c>
      <c r="AG48" s="16">
        <f>求节点(中R武将!$C$6:$C$105,中R武将!AG$6:AG$105,天数对应中R武将!$CB48)</f>
        <v>2</v>
      </c>
      <c r="AH48" s="16">
        <f>求节点(中R武将!$C$6:$C$105,中R武将!AH$6:AH$105,天数对应中R武将!$CB48)</f>
        <v>2</v>
      </c>
      <c r="AI48" s="16">
        <f>求节点(中R武将!$C$6:$C$105,中R武将!AI$6:AI$105,天数对应中R武将!$CB48)</f>
        <v>0</v>
      </c>
      <c r="AJ48" s="16">
        <f>求节点(中R武将!$C$6:$C$105,中R武将!AJ$6:AJ$105,天数对应中R武将!$CB48)</f>
        <v>0</v>
      </c>
      <c r="AK48" s="16">
        <f>求节点(中R武将!$C$6:$C$105,中R武将!AK$6:AK$105,天数对应中R武将!$CB48)</f>
        <v>2</v>
      </c>
      <c r="AL48" s="16">
        <f>求节点(中R武将!$C$6:$C$105,中R武将!AL$6:AL$105,天数对应中R武将!$CB48)</f>
        <v>30</v>
      </c>
      <c r="AM48" s="16">
        <f>求节点(中R武将!$C$6:$C$105,中R武将!AM$6:AM$105,天数对应中R武将!$CB48)</f>
        <v>80</v>
      </c>
      <c r="AN48" s="16">
        <f>求节点(中R武将!$C$6:$C$105,中R武将!AN$6:AN$105,天数对应中R武将!$CB48)</f>
        <v>0</v>
      </c>
      <c r="AO48" s="16">
        <f>求节点(中R武将!$C$6:$C$105,中R武将!AO$6:AO$105,天数对应中R武将!$CB48)</f>
        <v>0</v>
      </c>
      <c r="AP48" s="16">
        <f>求节点(中R武将!$C$6:$C$105,中R武将!AP$6:AP$105,天数对应中R武将!$CB48)</f>
        <v>14.265582750600723</v>
      </c>
      <c r="AQ48" s="16">
        <f>求节点(中R武将!$C$6:$C$105,中R武将!AQ$6:AQ$105,天数对应中R武将!$CB48)</f>
        <v>8.2655827506007231</v>
      </c>
      <c r="AR48" s="16">
        <f>求节点(中R武将!$C$6:$C$105,中R武将!AR$6:AR$105,天数对应中R武将!$CB48)</f>
        <v>0</v>
      </c>
      <c r="AS48" s="16">
        <f>求节点(中R武将!$C$6:$C$105,中R武将!AS$6:AS$105,天数对应中R武将!$CB48)</f>
        <v>0</v>
      </c>
      <c r="AT48" s="16">
        <f>求节点(中R武将!$C$6:$C$105,中R武将!AT$6:AT$105,天数对应中R武将!$CB48)</f>
        <v>3</v>
      </c>
      <c r="AU48" s="16">
        <f>求节点(中R武将!$C$6:$C$105,中R武将!AU$6:AU$105,天数对应中R武将!$CB48)</f>
        <v>6</v>
      </c>
      <c r="AV48" s="16">
        <f>求节点(中R武将!$C$6:$C$105,中R武将!AV$6:AV$105,天数对应中R武将!$CB48)</f>
        <v>4.6106898877501861</v>
      </c>
      <c r="AW48" s="16">
        <f>求节点(中R武将!$C$6:$C$105,中R武将!AW$6:AW$105,天数对应中R武将!$CB48)</f>
        <v>1.5947568842249402</v>
      </c>
      <c r="AX48" s="16">
        <f>求节点(中R武将!$C$6:$C$105,中R武将!AX$6:AX$105,天数对应中R武将!$CB48)</f>
        <v>0</v>
      </c>
      <c r="AY48" s="16">
        <f>求节点(中R武将!$C$6:$C$105,中R武将!AY$6:AY$105,天数对应中R武将!$CB48)</f>
        <v>15</v>
      </c>
      <c r="AZ48" s="16">
        <f>求节点(中R武将!$C$6:$C$105,中R武将!AZ$6:AZ$105,天数对应中R武将!$CB48)</f>
        <v>40</v>
      </c>
      <c r="BA48" s="16">
        <f>求节点(中R武将!$C$6:$C$105,中R武将!BA$6:BA$105,天数对应中R武将!$CB48)</f>
        <v>50</v>
      </c>
      <c r="BB48" s="16">
        <f>求节点(中R武将!$C$6:$C$105,中R武将!BB$6:BB$105,天数对应中R武将!$CB48)</f>
        <v>58</v>
      </c>
      <c r="BC48" s="16">
        <f>求节点(中R武将!$C$6:$C$105,中R武将!BC$6:BC$105,天数对应中R武将!$CB48)</f>
        <v>0</v>
      </c>
      <c r="BD48" s="16">
        <f>求节点(中R武将!$C$6:$C$105,中R武将!BD$6:BD$105,天数对应中R武将!$CB48)</f>
        <v>2.4244904558512115</v>
      </c>
      <c r="BE48" s="16">
        <f>求节点(中R武将!$C$6:$C$105,中R武将!BE$6:BE$105,天数对应中R武将!$CB48)</f>
        <v>2.4244904558512115</v>
      </c>
      <c r="BF48" s="16">
        <f>求节点(中R武将!$C$6:$C$105,中R武将!BF$6:BF$105,天数对应中R武将!$CB48)</f>
        <v>2.4244904558512115</v>
      </c>
      <c r="BG48" s="16">
        <f>求节点(中R武将!$C$6:$C$105,中R武将!BG$6:BG$105,天数对应中R武将!$CB48)</f>
        <v>2.4244904558512115</v>
      </c>
      <c r="BH48" s="16">
        <f>求节点(中R武将!$C$6:$C$105,中R武将!BH$6:BH$105,天数对应中R武将!$CB48)</f>
        <v>10</v>
      </c>
      <c r="BI48" s="16">
        <f>求节点(中R武将!$C$6:$C$105,中R武将!BI$6:BI$105,天数对应中R武将!$CB48)</f>
        <v>10</v>
      </c>
      <c r="BJ48" s="16">
        <f>求节点(中R武将!$C$6:$C$105,中R武将!BJ$6:BJ$105,天数对应中R武将!$CB48)</f>
        <v>60</v>
      </c>
      <c r="BK48" s="16">
        <f>求节点(中R武将!$C$6:$C$105,中R武将!BK$6:BK$105,天数对应中R武将!$CB48)</f>
        <v>60.612261396280282</v>
      </c>
      <c r="BL48" s="16">
        <f>求节点(中R武将!$C$6:$C$105,中R武将!BL$6:BL$105,天数对应中R武将!$CB48)</f>
        <v>60.612261396280282</v>
      </c>
      <c r="BM48" s="16">
        <f>求节点(中R武将!$C$6:$C$105,中R武将!BM$6:BM$105,天数对应中R武将!$CB48)</f>
        <v>0</v>
      </c>
      <c r="BN48" s="16">
        <f>求节点(中R武将!$C$6:$C$105,中R武将!BN$6:BN$105,天数对应中R武将!$CB48)</f>
        <v>0</v>
      </c>
      <c r="BO48" s="16">
        <f>求节点(中R武将!$C$6:$C$105,中R武将!BO$6:BO$105,天数对应中R武将!$CB48)</f>
        <v>2</v>
      </c>
      <c r="BP48" s="16">
        <f>求节点(中R武将!$C$6:$C$105,中R武将!BP$6:BP$105,天数对应中R武将!$CB48)</f>
        <v>2</v>
      </c>
      <c r="BQ48" s="16">
        <f>求节点(中R武将!$C$6:$C$105,中R武将!BQ$6:BQ$105,天数对应中R武将!$CB48)</f>
        <v>2</v>
      </c>
      <c r="BR48" s="16">
        <f>求节点(中R武将!$C$6:$C$105,中R武将!BR$6:BR$105,天数对应中R武将!$CB48)</f>
        <v>0</v>
      </c>
      <c r="BS48" s="16">
        <f>求节点(中R武将!$C$6:$C$105,中R武将!BS$6:BS$105,天数对应中R武将!$CB48)</f>
        <v>0</v>
      </c>
      <c r="BT48" s="16">
        <f>求节点(中R武将!$C$6:$C$105,中R武将!BT$6:BT$105,天数对应中R武将!$CB48)</f>
        <v>4</v>
      </c>
      <c r="BU48" s="16">
        <f>求节点(中R武将!$C$6:$C$105,中R武将!BU$6:BU$105,天数对应中R武将!$CB48)</f>
        <v>30</v>
      </c>
      <c r="BV48" s="16">
        <f>求节点(中R武将!$C$6:$C$105,中R武将!BV$6:BV$105,天数对应中R武将!$CB48)</f>
        <v>80</v>
      </c>
      <c r="BY48" s="16">
        <v>43</v>
      </c>
      <c r="BZ48" s="16">
        <v>54.585942742481357</v>
      </c>
      <c r="CA48" s="16">
        <v>57.278863606347848</v>
      </c>
      <c r="CB48" s="16">
        <v>60.612261396280282</v>
      </c>
      <c r="CC48" s="16">
        <v>66.012755306223497</v>
      </c>
      <c r="CD48" s="16">
        <v>76.077337711133765</v>
      </c>
    </row>
    <row r="49" spans="3:82" x14ac:dyDescent="0.15">
      <c r="C49" s="16">
        <v>44</v>
      </c>
      <c r="E49" s="16">
        <f>求节点(中R武将!$C$6:$C$105,中R武将!E$6:E$105,天数对应中R武将!$CB49)</f>
        <v>0</v>
      </c>
      <c r="F49" s="16">
        <f>求节点(中R武将!$C$6:$C$105,中R武将!F$6:F$105,天数对应中R武将!$CB49)</f>
        <v>0</v>
      </c>
      <c r="G49" s="16">
        <f>求节点(中R武将!$C$6:$C$105,中R武将!G$6:G$105,天数对应中R武将!$CB49)</f>
        <v>0</v>
      </c>
      <c r="H49" s="16">
        <f>求节点(中R武将!$C$6:$C$105,中R武将!H$6:H$105,天数对应中R武将!$CB49)</f>
        <v>3.6792248521792916</v>
      </c>
      <c r="I49" s="16">
        <f>求节点(中R武将!$C$6:$C$105,中R武将!I$6:I$105,天数对应中R武将!$CB49)</f>
        <v>2.3207751478207084</v>
      </c>
      <c r="J49" s="16">
        <f>求节点(中R武将!$C$6:$C$105,中R武将!J$6:J$105,天数对应中R武将!$CB49)</f>
        <v>0</v>
      </c>
      <c r="K49" s="16">
        <f>求节点(中R武将!$C$6:$C$105,中R武将!K$6:K$105,天数对应中R武将!$CB49)</f>
        <v>0</v>
      </c>
      <c r="L49" s="16">
        <f>求节点(中R武将!$C$6:$C$105,中R武将!L$6:L$105,天数对应中R武将!$CB49)</f>
        <v>0</v>
      </c>
      <c r="M49" s="16">
        <f>求节点(中R武将!$C$6:$C$105,中R武将!M$6:M$105,天数对应中R武将!$CB49)</f>
        <v>4.6365860673705122</v>
      </c>
      <c r="N49" s="16">
        <f>求节点(中R武将!$C$6:$C$105,中R武将!N$6:N$105,天数对应中R武将!$CB49)</f>
        <v>1.7119064493711809</v>
      </c>
      <c r="O49" s="16">
        <f>求节点(中R武将!$C$6:$C$105,中R武将!O$6:O$105,天数对应中R武将!$CB49)</f>
        <v>0</v>
      </c>
      <c r="P49" s="16">
        <f>求节点(中R武将!$C$6:$C$105,中R武将!P$6:P$105,天数对应中R武将!$CB49)</f>
        <v>6</v>
      </c>
      <c r="Q49" s="16">
        <f>求节点(中R武将!$C$6:$C$105,中R武将!Q$6:Q$105,天数对应中R武将!$CB49)</f>
        <v>10</v>
      </c>
      <c r="R49" s="16">
        <f>求节点(中R武将!$C$6:$C$105,中R武将!R$6:R$105,天数对应中R武将!$CB49)</f>
        <v>50</v>
      </c>
      <c r="S49" s="16">
        <f>求节点(中R武将!$C$6:$C$105,中R武将!S$6:S$105,天数对应中R武将!$CB49)</f>
        <v>58</v>
      </c>
      <c r="T49" s="16">
        <f>求节点(中R武将!$C$6:$C$105,中R武将!T$6:T$105,天数对应中R武将!$CB49)</f>
        <v>0</v>
      </c>
      <c r="U49" s="16">
        <f>求节点(中R武将!$C$6:$C$105,中R武将!U$6:U$105,天数对应中R武将!$CB49)</f>
        <v>0</v>
      </c>
      <c r="V49" s="16">
        <f>求节点(中R武将!$C$6:$C$105,中R武将!V$6:V$105,天数对应中R武将!$CB49)</f>
        <v>2.4371365654511341</v>
      </c>
      <c r="W49" s="16">
        <f>求节点(中R武将!$C$6:$C$105,中R武将!W$6:W$105,天数对应中R武将!$CB49)</f>
        <v>2.437136565451135</v>
      </c>
      <c r="X49" s="16">
        <f>求节点(中R武将!$C$6:$C$105,中R武将!X$6:X$105,天数对应中R武将!$CB49)</f>
        <v>2.437136565451135</v>
      </c>
      <c r="Y49" s="16">
        <f>求节点(中R武将!$C$6:$C$105,中R武将!Y$6:Y$105,天数对应中R武将!$CB49)</f>
        <v>0</v>
      </c>
      <c r="Z49" s="16">
        <f>求节点(中R武将!$C$6:$C$105,中R武将!Z$6:Z$105,天数对应中R武将!$CB49)</f>
        <v>0</v>
      </c>
      <c r="AA49" s="16">
        <f>求节点(中R武将!$C$6:$C$105,中R武将!AA$6:AA$105,天数对应中R武将!$CB49)</f>
        <v>121.85682827255673</v>
      </c>
      <c r="AB49" s="16">
        <f>求节点(中R武将!$C$6:$C$105,中R武将!AB$6:AB$105,天数对应中R武将!$CB49)</f>
        <v>121.85682827255673</v>
      </c>
      <c r="AC49" s="16">
        <f>求节点(中R武将!$C$6:$C$105,中R武将!AC$6:AC$105,天数对应中R武将!$CB49)</f>
        <v>121.85682827255673</v>
      </c>
      <c r="AD49" s="16">
        <f>求节点(中R武将!$C$6:$C$105,中R武将!AD$6:AD$105,天数对应中R武将!$CB49)</f>
        <v>0</v>
      </c>
      <c r="AE49" s="16">
        <f>求节点(中R武将!$C$6:$C$105,中R武将!AE$6:AE$105,天数对应中R武将!$CB49)</f>
        <v>0</v>
      </c>
      <c r="AF49" s="16">
        <f>求节点(中R武将!$C$6:$C$105,中R武将!AF$6:AF$105,天数对应中R武将!$CB49)</f>
        <v>1.0778008000996422</v>
      </c>
      <c r="AG49" s="16">
        <f>求节点(中R武将!$C$6:$C$105,中R武将!AG$6:AG$105,天数对应中R武将!$CB49)</f>
        <v>2</v>
      </c>
      <c r="AH49" s="16">
        <f>求节点(中R武将!$C$6:$C$105,中R武将!AH$6:AH$105,天数对应中R武将!$CB49)</f>
        <v>2</v>
      </c>
      <c r="AI49" s="16">
        <f>求节点(中R武将!$C$6:$C$105,中R武将!AI$6:AI$105,天数对应中R武将!$CB49)</f>
        <v>0</v>
      </c>
      <c r="AJ49" s="16">
        <f>求节点(中R武将!$C$6:$C$105,中R武将!AJ$6:AJ$105,天数对应中R武将!$CB49)</f>
        <v>0</v>
      </c>
      <c r="AK49" s="16">
        <f>求节点(中R武将!$C$6:$C$105,中R武将!AK$6:AK$105,天数对应中R武将!$CB49)</f>
        <v>2</v>
      </c>
      <c r="AL49" s="16">
        <f>求节点(中R武将!$C$6:$C$105,中R武将!AL$6:AL$105,天数对应中R武将!$CB49)</f>
        <v>30</v>
      </c>
      <c r="AM49" s="16">
        <f>求节点(中R武将!$C$6:$C$105,中R武将!AM$6:AM$105,天数对应中R武将!$CB49)</f>
        <v>80</v>
      </c>
      <c r="AN49" s="16">
        <f>求节点(中R武将!$C$6:$C$105,中R武将!AN$6:AN$105,天数对应中R武将!$CB49)</f>
        <v>0</v>
      </c>
      <c r="AO49" s="16">
        <f>求节点(中R武将!$C$6:$C$105,中R武将!AO$6:AO$105,天数对应中R武将!$CB49)</f>
        <v>0</v>
      </c>
      <c r="AP49" s="16">
        <f>求节点(中R武将!$C$6:$C$105,中R武将!AP$6:AP$105,天数对应中R武将!$CB49)</f>
        <v>14.320775147820708</v>
      </c>
      <c r="AQ49" s="16">
        <f>求节点(中R武将!$C$6:$C$105,中R武将!AQ$6:AQ$105,天数对应中R武将!$CB49)</f>
        <v>8.3207751478207079</v>
      </c>
      <c r="AR49" s="16">
        <f>求节点(中R武将!$C$6:$C$105,中R武将!AR$6:AR$105,天数对应中R武将!$CB49)</f>
        <v>0</v>
      </c>
      <c r="AS49" s="16">
        <f>求节点(中R武将!$C$6:$C$105,中R武将!AS$6:AS$105,天数对应中R武将!$CB49)</f>
        <v>0</v>
      </c>
      <c r="AT49" s="16">
        <f>求节点(中R武将!$C$6:$C$105,中R武将!AT$6:AT$105,天数对应中R武将!$CB49)</f>
        <v>3</v>
      </c>
      <c r="AU49" s="16">
        <f>求节点(中R武将!$C$6:$C$105,中R武将!AU$6:AU$105,天数对应中R武将!$CB49)</f>
        <v>6</v>
      </c>
      <c r="AV49" s="16">
        <f>求节点(中R武将!$C$6:$C$105,中R武将!AV$6:AV$105,天数对应中R武将!$CB49)</f>
        <v>4.6365860673705122</v>
      </c>
      <c r="AW49" s="16">
        <f>求节点(中R武将!$C$6:$C$105,中R武将!AW$6:AW$105,天数对应中R武将!$CB49)</f>
        <v>1.7119064493711809</v>
      </c>
      <c r="AX49" s="16">
        <f>求节点(中R武将!$C$6:$C$105,中R武将!AX$6:AX$105,天数对应中R武将!$CB49)</f>
        <v>0</v>
      </c>
      <c r="AY49" s="16">
        <f>求节点(中R武将!$C$6:$C$105,中R武将!AY$6:AY$105,天数对应中R武将!$CB49)</f>
        <v>15</v>
      </c>
      <c r="AZ49" s="16">
        <f>求节点(中R武将!$C$6:$C$105,中R武将!AZ$6:AZ$105,天数对应中R武将!$CB49)</f>
        <v>40</v>
      </c>
      <c r="BA49" s="16">
        <f>求节点(中R武将!$C$6:$C$105,中R武将!BA$6:BA$105,天数对应中R武将!$CB49)</f>
        <v>50</v>
      </c>
      <c r="BB49" s="16">
        <f>求节点(中R武将!$C$6:$C$105,中R武将!BB$6:BB$105,天数对应中R武将!$CB49)</f>
        <v>58</v>
      </c>
      <c r="BC49" s="16">
        <f>求节点(中R武将!$C$6:$C$105,中R武将!BC$6:BC$105,天数对应中R武将!$CB49)</f>
        <v>0</v>
      </c>
      <c r="BD49" s="16">
        <f>求节点(中R武将!$C$6:$C$105,中R武将!BD$6:BD$105,天数对应中R武将!$CB49)</f>
        <v>2.437136565451135</v>
      </c>
      <c r="BE49" s="16">
        <f>求节点(中R武将!$C$6:$C$105,中R武将!BE$6:BE$105,天数对应中R武将!$CB49)</f>
        <v>2.437136565451135</v>
      </c>
      <c r="BF49" s="16">
        <f>求节点(中R武将!$C$6:$C$105,中R武将!BF$6:BF$105,天数对应中R武将!$CB49)</f>
        <v>2.437136565451135</v>
      </c>
      <c r="BG49" s="16">
        <f>求节点(中R武将!$C$6:$C$105,中R武将!BG$6:BG$105,天数对应中R武将!$CB49)</f>
        <v>2.437136565451135</v>
      </c>
      <c r="BH49" s="16">
        <f>求节点(中R武将!$C$6:$C$105,中R武将!BH$6:BH$105,天数对应中R武将!$CB49)</f>
        <v>10</v>
      </c>
      <c r="BI49" s="16">
        <f>求节点(中R武将!$C$6:$C$105,中R武将!BI$6:BI$105,天数对应中R武将!$CB49)</f>
        <v>10</v>
      </c>
      <c r="BJ49" s="16">
        <f>求节点(中R武将!$C$6:$C$105,中R武将!BJ$6:BJ$105,天数对应中R武将!$CB49)</f>
        <v>60</v>
      </c>
      <c r="BK49" s="16">
        <f>求节点(中R武将!$C$6:$C$105,中R武将!BK$6:BK$105,天数对应中R武将!$CB49)</f>
        <v>60.928414136278363</v>
      </c>
      <c r="BL49" s="16">
        <f>求节点(中R武将!$C$6:$C$105,中R武将!BL$6:BL$105,天数对应中R武将!$CB49)</f>
        <v>60.928414136278363</v>
      </c>
      <c r="BM49" s="16">
        <f>求节点(中R武将!$C$6:$C$105,中R武将!BM$6:BM$105,天数对应中R武将!$CB49)</f>
        <v>0</v>
      </c>
      <c r="BN49" s="16">
        <f>求节点(中R武将!$C$6:$C$105,中R武将!BN$6:BN$105,天数对应中R武将!$CB49)</f>
        <v>0</v>
      </c>
      <c r="BO49" s="16">
        <f>求节点(中R武将!$C$6:$C$105,中R武将!BO$6:BO$105,天数对应中R武将!$CB49)</f>
        <v>2</v>
      </c>
      <c r="BP49" s="16">
        <f>求节点(中R武将!$C$6:$C$105,中R武将!BP$6:BP$105,天数对应中R武将!$CB49)</f>
        <v>2</v>
      </c>
      <c r="BQ49" s="16">
        <f>求节点(中R武将!$C$6:$C$105,中R武将!BQ$6:BQ$105,天数对应中R武将!$CB49)</f>
        <v>2</v>
      </c>
      <c r="BR49" s="16">
        <f>求节点(中R武将!$C$6:$C$105,中R武将!BR$6:BR$105,天数对应中R武将!$CB49)</f>
        <v>0</v>
      </c>
      <c r="BS49" s="16">
        <f>求节点(中R武将!$C$6:$C$105,中R武将!BS$6:BS$105,天数对应中R武将!$CB49)</f>
        <v>0</v>
      </c>
      <c r="BT49" s="16">
        <f>求节点(中R武将!$C$6:$C$105,中R武将!BT$6:BT$105,天数对应中R武将!$CB49)</f>
        <v>4</v>
      </c>
      <c r="BU49" s="16">
        <f>求节点(中R武将!$C$6:$C$105,中R武将!BU$6:BU$105,天数对应中R武将!$CB49)</f>
        <v>30</v>
      </c>
      <c r="BV49" s="16">
        <f>求节点(中R武将!$C$6:$C$105,中R武将!BV$6:BV$105,天数对应中R武将!$CB49)</f>
        <v>80</v>
      </c>
      <c r="BY49" s="16">
        <v>44</v>
      </c>
      <c r="BZ49" s="16">
        <v>54.915912490558505</v>
      </c>
      <c r="CA49" s="16">
        <v>57.581063634887308</v>
      </c>
      <c r="CB49" s="16">
        <v>60.928414136278363</v>
      </c>
      <c r="CC49" s="16">
        <v>66.354011255149999</v>
      </c>
      <c r="CD49" s="16">
        <v>76.260770015839597</v>
      </c>
    </row>
    <row r="50" spans="3:82" x14ac:dyDescent="0.15">
      <c r="C50" s="16">
        <v>45</v>
      </c>
      <c r="E50" s="16">
        <f>求节点(中R武将!$C$6:$C$105,中R武将!E$6:E$105,天数对应中R武将!$CB50)</f>
        <v>0</v>
      </c>
      <c r="F50" s="16">
        <f>求节点(中R武将!$C$6:$C$105,中R武将!F$6:F$105,天数对应中R武将!$CB50)</f>
        <v>0</v>
      </c>
      <c r="G50" s="16">
        <f>求节点(中R武将!$C$6:$C$105,中R武将!G$6:G$105,天数对应中R武将!$CB50)</f>
        <v>0</v>
      </c>
      <c r="H50" s="16">
        <f>求节点(中R武将!$C$6:$C$105,中R武将!H$6:H$105,天数对应中R武将!$CB50)</f>
        <v>3.6111716884308094</v>
      </c>
      <c r="I50" s="16">
        <f>求节点(中R武将!$C$6:$C$105,中R武将!I$6:I$105,天数对应中R武将!$CB50)</f>
        <v>2.3888283115691906</v>
      </c>
      <c r="J50" s="16">
        <f>求节点(中R武将!$C$6:$C$105,中R武将!J$6:J$105,天数对应中R武将!$CB50)</f>
        <v>0</v>
      </c>
      <c r="K50" s="16">
        <f>求节点(中R武将!$C$6:$C$105,中R武将!K$6:K$105,天数对应中R武将!$CB50)</f>
        <v>0</v>
      </c>
      <c r="L50" s="16">
        <f>求节点(中R武将!$C$6:$C$105,中R武将!L$6:L$105,天数对应中R武将!$CB50)</f>
        <v>0</v>
      </c>
      <c r="M50" s="16">
        <f>求节点(中R武将!$C$6:$C$105,中R武将!M$6:M$105,天数对应中R武将!$CB50)</f>
        <v>4.6685164969392439</v>
      </c>
      <c r="N50" s="16">
        <f>求节点(中R武将!$C$6:$C$105,中R武将!N$6:N$105,天数对应中R武将!$CB50)</f>
        <v>1.8563538541139821</v>
      </c>
      <c r="O50" s="16">
        <f>求节点(中R武将!$C$6:$C$105,中R武将!O$6:O$105,天数对应中R武将!$CB50)</f>
        <v>0</v>
      </c>
      <c r="P50" s="16">
        <f>求节点(中R武将!$C$6:$C$105,中R武将!P$6:P$105,天数对应中R武将!$CB50)</f>
        <v>6</v>
      </c>
      <c r="Q50" s="16">
        <f>求节点(中R武将!$C$6:$C$105,中R武将!Q$6:Q$105,天数对应中R武将!$CB50)</f>
        <v>10</v>
      </c>
      <c r="R50" s="16">
        <f>求节点(中R武将!$C$6:$C$105,中R武将!R$6:R$105,天数对应中R武将!$CB50)</f>
        <v>50</v>
      </c>
      <c r="S50" s="16">
        <f>求节点(中R武将!$C$6:$C$105,中R武将!S$6:S$105,天数对应中R武将!$CB50)</f>
        <v>60.545886700844449</v>
      </c>
      <c r="T50" s="16">
        <f>求节点(中R武将!$C$6:$C$105,中R武将!T$6:T$105,天数对应中R武将!$CB50)</f>
        <v>0</v>
      </c>
      <c r="U50" s="16">
        <f>求节点(中R武将!$C$6:$C$105,中R武将!U$6:U$105,天数对应中R武将!$CB50)</f>
        <v>0</v>
      </c>
      <c r="V50" s="16">
        <f>求节点(中R武将!$C$6:$C$105,中R武将!V$6:V$105,天数对应中R武将!$CB50)</f>
        <v>2.4527294335042216</v>
      </c>
      <c r="W50" s="16">
        <f>求节点(中R武将!$C$6:$C$105,中R武将!W$6:W$105,天数对应中R武将!$CB50)</f>
        <v>2.4527294335042225</v>
      </c>
      <c r="X50" s="16">
        <f>求节点(中R武将!$C$6:$C$105,中R武将!X$6:X$105,天数对应中R武将!$CB50)</f>
        <v>2.4527294335042225</v>
      </c>
      <c r="Y50" s="16">
        <f>求节点(中R武将!$C$6:$C$105,中R武将!Y$6:Y$105,天数对应中R武将!$CB50)</f>
        <v>0</v>
      </c>
      <c r="Z50" s="16">
        <f>求节点(中R武将!$C$6:$C$105,中R武将!Z$6:Z$105,天数对应中R武将!$CB50)</f>
        <v>0</v>
      </c>
      <c r="AA50" s="16">
        <f>求节点(中R武将!$C$6:$C$105,中R武将!AA$6:AA$105,天数对应中R武将!$CB50)</f>
        <v>122.63647167521111</v>
      </c>
      <c r="AB50" s="16">
        <f>求节点(中R武将!$C$6:$C$105,中R武将!AB$6:AB$105,天数对应中R武将!$CB50)</f>
        <v>122.63647167521111</v>
      </c>
      <c r="AC50" s="16">
        <f>求节点(中R武将!$C$6:$C$105,中R武将!AC$6:AC$105,天数对应中R武将!$CB50)</f>
        <v>122.63647167521111</v>
      </c>
      <c r="AD50" s="16">
        <f>求节点(中R武将!$C$6:$C$105,中R武将!AD$6:AD$105,天数对应中R武将!$CB50)</f>
        <v>0</v>
      </c>
      <c r="AE50" s="16">
        <f>求节点(中R武将!$C$6:$C$105,中R武将!AE$6:AE$105,天数对应中R武将!$CB50)</f>
        <v>0</v>
      </c>
      <c r="AF50" s="16">
        <f>求节点(中R武将!$C$6:$C$105,中R武将!AF$6:AF$105,天数对应中R武将!$CB50)</f>
        <v>1.0846965998269567</v>
      </c>
      <c r="AG50" s="16">
        <f>求节点(中R武将!$C$6:$C$105,中R武将!AG$6:AG$105,天数对应中R武将!$CB50)</f>
        <v>2</v>
      </c>
      <c r="AH50" s="16">
        <f>求节点(中R武将!$C$6:$C$105,中R武将!AH$6:AH$105,天数对应中R武将!$CB50)</f>
        <v>2</v>
      </c>
      <c r="AI50" s="16">
        <f>求节点(中R武将!$C$6:$C$105,中R武将!AI$6:AI$105,天数对应中R武将!$CB50)</f>
        <v>0</v>
      </c>
      <c r="AJ50" s="16">
        <f>求节点(中R武将!$C$6:$C$105,中R武将!AJ$6:AJ$105,天数对应中R武将!$CB50)</f>
        <v>0</v>
      </c>
      <c r="AK50" s="16">
        <f>求节点(中R武将!$C$6:$C$105,中R武将!AK$6:AK$105,天数对应中R武将!$CB50)</f>
        <v>2</v>
      </c>
      <c r="AL50" s="16">
        <f>求节点(中R武将!$C$6:$C$105,中R武将!AL$6:AL$105,天数对应中R武将!$CB50)</f>
        <v>30</v>
      </c>
      <c r="AM50" s="16">
        <f>求节点(中R武将!$C$6:$C$105,中R武将!AM$6:AM$105,天数对应中R武将!$CB50)</f>
        <v>80</v>
      </c>
      <c r="AN50" s="16">
        <f>求节点(中R武将!$C$6:$C$105,中R武将!AN$6:AN$105,天数对应中R武将!$CB50)</f>
        <v>0</v>
      </c>
      <c r="AO50" s="16">
        <f>求节点(中R武将!$C$6:$C$105,中R武将!AO$6:AO$105,天数对应中R武将!$CB50)</f>
        <v>0</v>
      </c>
      <c r="AP50" s="16">
        <f>求节点(中R武将!$C$6:$C$105,中R武将!AP$6:AP$105,天数对应中R武将!$CB50)</f>
        <v>14.38882831156919</v>
      </c>
      <c r="AQ50" s="16">
        <f>求节点(中R武将!$C$6:$C$105,中R武将!AQ$6:AQ$105,天数对应中R武将!$CB50)</f>
        <v>8.3888283115691902</v>
      </c>
      <c r="AR50" s="16">
        <f>求节点(中R武将!$C$6:$C$105,中R武将!AR$6:AR$105,天数对应中R武将!$CB50)</f>
        <v>0</v>
      </c>
      <c r="AS50" s="16">
        <f>求节点(中R武将!$C$6:$C$105,中R武将!AS$6:AS$105,天数对应中R武将!$CB50)</f>
        <v>0</v>
      </c>
      <c r="AT50" s="16">
        <f>求节点(中R武将!$C$6:$C$105,中R武将!AT$6:AT$105,天数对应中R武将!$CB50)</f>
        <v>3</v>
      </c>
      <c r="AU50" s="16">
        <f>求节点(中R武将!$C$6:$C$105,中R武将!AU$6:AU$105,天数对应中R武将!$CB50)</f>
        <v>6</v>
      </c>
      <c r="AV50" s="16">
        <f>求节点(中R武将!$C$6:$C$105,中R武将!AV$6:AV$105,天数对应中R武将!$CB50)</f>
        <v>4.6685164969392439</v>
      </c>
      <c r="AW50" s="16">
        <f>求节点(中R武将!$C$6:$C$105,中R武将!AW$6:AW$105,天数对应中R武将!$CB50)</f>
        <v>1.8563538541139821</v>
      </c>
      <c r="AX50" s="16">
        <f>求节点(中R武将!$C$6:$C$105,中R武将!AX$6:AX$105,天数对应中R武将!$CB50)</f>
        <v>0</v>
      </c>
      <c r="AY50" s="16">
        <f>求节点(中R武将!$C$6:$C$105,中R武将!AY$6:AY$105,天数对应中R武将!$CB50)</f>
        <v>15</v>
      </c>
      <c r="AZ50" s="16">
        <f>求节点(中R武将!$C$6:$C$105,中R武将!AZ$6:AZ$105,天数对应中R武将!$CB50)</f>
        <v>40</v>
      </c>
      <c r="BA50" s="16">
        <f>求节点(中R武将!$C$6:$C$105,中R武将!BA$6:BA$105,天数对应中R武将!$CB50)</f>
        <v>50</v>
      </c>
      <c r="BB50" s="16">
        <f>求节点(中R武将!$C$6:$C$105,中R武将!BB$6:BB$105,天数对应中R武将!$CB50)</f>
        <v>60.545886700844449</v>
      </c>
      <c r="BC50" s="16">
        <f>求节点(中R武将!$C$6:$C$105,中R武将!BC$6:BC$105,天数对应中R武将!$CB50)</f>
        <v>0</v>
      </c>
      <c r="BD50" s="16">
        <f>求节点(中R武将!$C$6:$C$105,中R武将!BD$6:BD$105,天数对应中R武将!$CB50)</f>
        <v>2.4527294335042225</v>
      </c>
      <c r="BE50" s="16">
        <f>求节点(中R武将!$C$6:$C$105,中R武将!BE$6:BE$105,天数对应中R武将!$CB50)</f>
        <v>2.4527294335042225</v>
      </c>
      <c r="BF50" s="16">
        <f>求节点(中R武将!$C$6:$C$105,中R武将!BF$6:BF$105,天数对应中R武将!$CB50)</f>
        <v>2.4527294335042225</v>
      </c>
      <c r="BG50" s="16">
        <f>求节点(中R武将!$C$6:$C$105,中R武将!BG$6:BG$105,天数对应中R武将!$CB50)</f>
        <v>2.4527294335042225</v>
      </c>
      <c r="BH50" s="16">
        <f>求节点(中R武将!$C$6:$C$105,中R武将!BH$6:BH$105,天数对应中R武将!$CB50)</f>
        <v>10</v>
      </c>
      <c r="BI50" s="16">
        <f>求节点(中R武将!$C$6:$C$105,中R武将!BI$6:BI$105,天数对应中R武将!$CB50)</f>
        <v>10</v>
      </c>
      <c r="BJ50" s="16">
        <f>求节点(中R武将!$C$6:$C$105,中R武将!BJ$6:BJ$105,天数对应中R武将!$CB50)</f>
        <v>60</v>
      </c>
      <c r="BK50" s="16">
        <f>求节点(中R武将!$C$6:$C$105,中R武将!BK$6:BK$105,天数对应中R武将!$CB50)</f>
        <v>61.318235837605556</v>
      </c>
      <c r="BL50" s="16">
        <f>求节点(中R武将!$C$6:$C$105,中R武将!BL$6:BL$105,天数对应中R武将!$CB50)</f>
        <v>61.318235837605556</v>
      </c>
      <c r="BM50" s="16">
        <f>求节点(中R武将!$C$6:$C$105,中R武将!BM$6:BM$105,天数对应中R武将!$CB50)</f>
        <v>0</v>
      </c>
      <c r="BN50" s="16">
        <f>求节点(中R武将!$C$6:$C$105,中R武将!BN$6:BN$105,天数对应中R武将!$CB50)</f>
        <v>0</v>
      </c>
      <c r="BO50" s="16">
        <f>求节点(中R武将!$C$6:$C$105,中R武将!BO$6:BO$105,天数对应中R武将!$CB50)</f>
        <v>2</v>
      </c>
      <c r="BP50" s="16">
        <f>求节点(中R武将!$C$6:$C$105,中R武将!BP$6:BP$105,天数对应中R武将!$CB50)</f>
        <v>2</v>
      </c>
      <c r="BQ50" s="16">
        <f>求节点(中R武将!$C$6:$C$105,中R武将!BQ$6:BQ$105,天数对应中R武将!$CB50)</f>
        <v>2</v>
      </c>
      <c r="BR50" s="16">
        <f>求节点(中R武将!$C$6:$C$105,中R武将!BR$6:BR$105,天数对应中R武将!$CB50)</f>
        <v>0</v>
      </c>
      <c r="BS50" s="16">
        <f>求节点(中R武将!$C$6:$C$105,中R武将!BS$6:BS$105,天数对应中R武将!$CB50)</f>
        <v>0</v>
      </c>
      <c r="BT50" s="16">
        <f>求节点(中R武将!$C$6:$C$105,中R武将!BT$6:BT$105,天数对应中R武将!$CB50)</f>
        <v>4</v>
      </c>
      <c r="BU50" s="16">
        <f>求节点(中R武将!$C$6:$C$105,中R武将!BU$6:BU$105,天数对应中R武将!$CB50)</f>
        <v>30</v>
      </c>
      <c r="BV50" s="16">
        <f>求节点(中R武将!$C$6:$C$105,中R武将!BV$6:BV$105,天数对应中R武将!$CB50)</f>
        <v>80</v>
      </c>
      <c r="BY50" s="16">
        <v>45</v>
      </c>
      <c r="BZ50" s="16">
        <v>55.229416240679981</v>
      </c>
      <c r="CA50" s="16">
        <v>57.883263663426774</v>
      </c>
      <c r="CB50" s="16">
        <v>61.318235837605556</v>
      </c>
      <c r="CC50" s="16">
        <v>66.695267204076501</v>
      </c>
      <c r="CD50" s="16">
        <v>76.444202320545429</v>
      </c>
    </row>
    <row r="51" spans="3:82" x14ac:dyDescent="0.15">
      <c r="C51" s="16">
        <v>46</v>
      </c>
      <c r="E51" s="16">
        <f>求节点(中R武将!$C$6:$C$105,中R武将!E$6:E$105,天数对应中R武将!$CB51)</f>
        <v>0</v>
      </c>
      <c r="F51" s="16">
        <f>求节点(中R武将!$C$6:$C$105,中R武将!F$6:F$105,天数对应中R武将!$CB51)</f>
        <v>0</v>
      </c>
      <c r="G51" s="16">
        <f>求节点(中R武将!$C$6:$C$105,中R武将!G$6:G$105,天数对应中R武将!$CB51)</f>
        <v>0</v>
      </c>
      <c r="H51" s="16">
        <f>求节点(中R武将!$C$6:$C$105,中R武将!H$6:H$105,天数对应中R武将!$CB51)</f>
        <v>3.5393541184222403</v>
      </c>
      <c r="I51" s="16">
        <f>求节点(中R武将!$C$6:$C$105,中R武将!I$6:I$105,天数对应中R武将!$CB51)</f>
        <v>2.4606458815777597</v>
      </c>
      <c r="J51" s="16">
        <f>求节点(中R武将!$C$6:$C$105,中R武将!J$6:J$105,天数对应中R武将!$CB51)</f>
        <v>0</v>
      </c>
      <c r="K51" s="16">
        <f>求节点(中R武将!$C$6:$C$105,中R武将!K$6:K$105,天数对应中R武将!$CB51)</f>
        <v>0</v>
      </c>
      <c r="L51" s="16">
        <f>求节点(中R武将!$C$6:$C$105,中R武将!L$6:L$105,天数对应中R武将!$CB51)</f>
        <v>0</v>
      </c>
      <c r="M51" s="16">
        <f>求节点(中R武将!$C$6:$C$105,中R武将!M$6:M$105,天数对应中R武将!$CB51)</f>
        <v>4.7022131795715358</v>
      </c>
      <c r="N51" s="16">
        <f>求节点(中R武将!$C$6:$C$105,中R武将!N$6:N$105,天数对应中R武将!$CB51)</f>
        <v>2.008791463642511</v>
      </c>
      <c r="O51" s="16">
        <f>求节点(中R武将!$C$6:$C$105,中R武将!O$6:O$105,天数对应中R武将!$CB51)</f>
        <v>0</v>
      </c>
      <c r="P51" s="16">
        <f>求节点(中R武将!$C$6:$C$105,中R武将!P$6:P$105,天数对应中R武将!$CB51)</f>
        <v>6</v>
      </c>
      <c r="Q51" s="16">
        <f>求节点(中R武将!$C$6:$C$105,中R武将!Q$6:Q$105,天数对应中R武将!$CB51)</f>
        <v>10</v>
      </c>
      <c r="R51" s="16">
        <f>求节点(中R武将!$C$6:$C$105,中R武将!R$6:R$105,天数对应中R武将!$CB51)</f>
        <v>50</v>
      </c>
      <c r="S51" s="16">
        <f>求节点(中R武将!$C$6:$C$105,中R武将!S$6:S$105,天数对应中R武将!$CB51)</f>
        <v>63.836966296132118</v>
      </c>
      <c r="T51" s="16">
        <f>求节点(中R武将!$C$6:$C$105,中R武将!T$6:T$105,天数对应中R武将!$CB51)</f>
        <v>0</v>
      </c>
      <c r="U51" s="16">
        <f>求节点(中R武将!$C$6:$C$105,中R武将!U$6:U$105,天数对应中R武将!$CB51)</f>
        <v>0</v>
      </c>
      <c r="V51" s="16">
        <f>求节点(中R武将!$C$6:$C$105,中R武将!V$6:V$105,天数对应中R武将!$CB51)</f>
        <v>2.4691848314806601</v>
      </c>
      <c r="W51" s="16">
        <f>求节点(中R武将!$C$6:$C$105,中R武将!W$6:W$105,天数对应中R武将!$CB51)</f>
        <v>2.4691848314806606</v>
      </c>
      <c r="X51" s="16">
        <f>求节点(中R武将!$C$6:$C$105,中R武将!X$6:X$105,天数对应中R武将!$CB51)</f>
        <v>2.4691848314806606</v>
      </c>
      <c r="Y51" s="16">
        <f>求节点(中R武将!$C$6:$C$105,中R武将!Y$6:Y$105,天数对应中R武将!$CB51)</f>
        <v>0</v>
      </c>
      <c r="Z51" s="16">
        <f>求节点(中R武将!$C$6:$C$105,中R武将!Z$6:Z$105,天数对应中R武将!$CB51)</f>
        <v>0</v>
      </c>
      <c r="AA51" s="16">
        <f>求节点(中R武将!$C$6:$C$105,中R武将!AA$6:AA$105,天数对应中R武将!$CB51)</f>
        <v>123.45924157403303</v>
      </c>
      <c r="AB51" s="16">
        <f>求节点(中R武将!$C$6:$C$105,中R武将!AB$6:AB$105,天数对应中R武将!$CB51)</f>
        <v>123.45924157403303</v>
      </c>
      <c r="AC51" s="16">
        <f>求节点(中R武将!$C$6:$C$105,中R武将!AC$6:AC$105,天数对应中R武将!$CB51)</f>
        <v>123.45924157403303</v>
      </c>
      <c r="AD51" s="16">
        <f>求节点(中R武将!$C$6:$C$105,中R武将!AD$6:AD$105,天数对应中R武将!$CB51)</f>
        <v>0</v>
      </c>
      <c r="AE51" s="16">
        <f>求节点(中R武将!$C$6:$C$105,中R武将!AE$6:AE$105,天数对应中R武将!$CB51)</f>
        <v>0</v>
      </c>
      <c r="AF51" s="16">
        <f>求节点(中R武将!$C$6:$C$105,中R武将!AF$6:AF$105,天数对应中R武将!$CB51)</f>
        <v>1.0919738453274279</v>
      </c>
      <c r="AG51" s="16">
        <f>求节点(中R武将!$C$6:$C$105,中R武将!AG$6:AG$105,天数对应中R武将!$CB51)</f>
        <v>2</v>
      </c>
      <c r="AH51" s="16">
        <f>求节点(中R武将!$C$6:$C$105,中R武将!AH$6:AH$105,天数对应中R武将!$CB51)</f>
        <v>2</v>
      </c>
      <c r="AI51" s="16">
        <f>求节点(中R武将!$C$6:$C$105,中R武将!AI$6:AI$105,天数对应中R武将!$CB51)</f>
        <v>0</v>
      </c>
      <c r="AJ51" s="16">
        <f>求节点(中R武将!$C$6:$C$105,中R武将!AJ$6:AJ$105,天数对应中R武将!$CB51)</f>
        <v>0</v>
      </c>
      <c r="AK51" s="16">
        <f>求节点(中R武将!$C$6:$C$105,中R武将!AK$6:AK$105,天数对应中R武将!$CB51)</f>
        <v>2</v>
      </c>
      <c r="AL51" s="16">
        <f>求节点(中R武将!$C$6:$C$105,中R武将!AL$6:AL$105,天数对应中R武将!$CB51)</f>
        <v>30</v>
      </c>
      <c r="AM51" s="16">
        <f>求节点(中R武将!$C$6:$C$105,中R武将!AM$6:AM$105,天数对应中R武将!$CB51)</f>
        <v>80</v>
      </c>
      <c r="AN51" s="16">
        <f>求节点(中R武将!$C$6:$C$105,中R武将!AN$6:AN$105,天数对应中R武将!$CB51)</f>
        <v>0</v>
      </c>
      <c r="AO51" s="16">
        <f>求节点(中R武将!$C$6:$C$105,中R武将!AO$6:AO$105,天数对应中R武将!$CB51)</f>
        <v>0</v>
      </c>
      <c r="AP51" s="16">
        <f>求节点(中R武将!$C$6:$C$105,中R武将!AP$6:AP$105,天数对应中R武将!$CB51)</f>
        <v>14.46064588157776</v>
      </c>
      <c r="AQ51" s="16">
        <f>求节点(中R武将!$C$6:$C$105,中R武将!AQ$6:AQ$105,天数对应中R武将!$CB51)</f>
        <v>8.4606458815777597</v>
      </c>
      <c r="AR51" s="16">
        <f>求节点(中R武将!$C$6:$C$105,中R武将!AR$6:AR$105,天数对应中R武将!$CB51)</f>
        <v>0</v>
      </c>
      <c r="AS51" s="16">
        <f>求节点(中R武将!$C$6:$C$105,中R武将!AS$6:AS$105,天数对应中R武将!$CB51)</f>
        <v>0</v>
      </c>
      <c r="AT51" s="16">
        <f>求节点(中R武将!$C$6:$C$105,中R武将!AT$6:AT$105,天数对应中R武将!$CB51)</f>
        <v>3</v>
      </c>
      <c r="AU51" s="16">
        <f>求节点(中R武将!$C$6:$C$105,中R武将!AU$6:AU$105,天数对应中R武将!$CB51)</f>
        <v>6</v>
      </c>
      <c r="AV51" s="16">
        <f>求节点(中R武将!$C$6:$C$105,中R武将!AV$6:AV$105,天数对应中R武将!$CB51)</f>
        <v>4.7022131795715358</v>
      </c>
      <c r="AW51" s="16">
        <f>求节点(中R武将!$C$6:$C$105,中R武将!AW$6:AW$105,天数对应中R武将!$CB51)</f>
        <v>2.008791463642511</v>
      </c>
      <c r="AX51" s="16">
        <f>求节点(中R武将!$C$6:$C$105,中R武将!AX$6:AX$105,天数对应中R武将!$CB51)</f>
        <v>0</v>
      </c>
      <c r="AY51" s="16">
        <f>求节点(中R武将!$C$6:$C$105,中R武将!AY$6:AY$105,天数对应中R武将!$CB51)</f>
        <v>15</v>
      </c>
      <c r="AZ51" s="16">
        <f>求节点(中R武将!$C$6:$C$105,中R武将!AZ$6:AZ$105,天数对应中R武将!$CB51)</f>
        <v>40</v>
      </c>
      <c r="BA51" s="16">
        <f>求节点(中R武将!$C$6:$C$105,中R武将!BA$6:BA$105,天数对应中R武将!$CB51)</f>
        <v>50</v>
      </c>
      <c r="BB51" s="16">
        <f>求节点(中R武将!$C$6:$C$105,中R武将!BB$6:BB$105,天数对应中R武将!$CB51)</f>
        <v>63.836966296132118</v>
      </c>
      <c r="BC51" s="16">
        <f>求节点(中R武将!$C$6:$C$105,中R武将!BC$6:BC$105,天数对应中R武将!$CB51)</f>
        <v>0</v>
      </c>
      <c r="BD51" s="16">
        <f>求节点(中R武将!$C$6:$C$105,中R武将!BD$6:BD$105,天数对应中R武将!$CB51)</f>
        <v>2.4691848314806606</v>
      </c>
      <c r="BE51" s="16">
        <f>求节点(中R武将!$C$6:$C$105,中R武将!BE$6:BE$105,天数对应中R武将!$CB51)</f>
        <v>2.4691848314806606</v>
      </c>
      <c r="BF51" s="16">
        <f>求节点(中R武将!$C$6:$C$105,中R武将!BF$6:BF$105,天数对应中R武将!$CB51)</f>
        <v>2.4691848314806606</v>
      </c>
      <c r="BG51" s="16">
        <f>求节点(中R武将!$C$6:$C$105,中R武将!BG$6:BG$105,天数对应中R武将!$CB51)</f>
        <v>2.4691848314806606</v>
      </c>
      <c r="BH51" s="16">
        <f>求节点(中R武将!$C$6:$C$105,中R武将!BH$6:BH$105,天数对应中R武将!$CB51)</f>
        <v>10</v>
      </c>
      <c r="BI51" s="16">
        <f>求节点(中R武将!$C$6:$C$105,中R武将!BI$6:BI$105,天数对应中R武将!$CB51)</f>
        <v>10</v>
      </c>
      <c r="BJ51" s="16">
        <f>求节点(中R武将!$C$6:$C$105,中R武将!BJ$6:BJ$105,天数对应中R武将!$CB51)</f>
        <v>60</v>
      </c>
      <c r="BK51" s="16">
        <f>求节点(中R武将!$C$6:$C$105,中R武将!BK$6:BK$105,天数对应中R武将!$CB51)</f>
        <v>61.729620787016515</v>
      </c>
      <c r="BL51" s="16">
        <f>求节点(中R武将!$C$6:$C$105,中R武将!BL$6:BL$105,天数对应中R武将!$CB51)</f>
        <v>61.729620787016515</v>
      </c>
      <c r="BM51" s="16">
        <f>求节点(中R武将!$C$6:$C$105,中R武将!BM$6:BM$105,天数对应中R武将!$CB51)</f>
        <v>0</v>
      </c>
      <c r="BN51" s="16">
        <f>求节点(中R武将!$C$6:$C$105,中R武将!BN$6:BN$105,天数对应中R武将!$CB51)</f>
        <v>0</v>
      </c>
      <c r="BO51" s="16">
        <f>求节点(中R武将!$C$6:$C$105,中R武将!BO$6:BO$105,天数对应中R武将!$CB51)</f>
        <v>2</v>
      </c>
      <c r="BP51" s="16">
        <f>求节点(中R武将!$C$6:$C$105,中R武将!BP$6:BP$105,天数对应中R武将!$CB51)</f>
        <v>2</v>
      </c>
      <c r="BQ51" s="16">
        <f>求节点(中R武将!$C$6:$C$105,中R武将!BQ$6:BQ$105,天数对应中R武将!$CB51)</f>
        <v>2</v>
      </c>
      <c r="BR51" s="16">
        <f>求节点(中R武将!$C$6:$C$105,中R武将!BR$6:BR$105,天数对应中R武将!$CB51)</f>
        <v>0</v>
      </c>
      <c r="BS51" s="16">
        <f>求节点(中R武将!$C$6:$C$105,中R武将!BS$6:BS$105,天数对应中R武将!$CB51)</f>
        <v>0</v>
      </c>
      <c r="BT51" s="16">
        <f>求节点(中R武将!$C$6:$C$105,中R武将!BT$6:BT$105,天数对应中R武将!$CB51)</f>
        <v>4</v>
      </c>
      <c r="BU51" s="16">
        <f>求节点(中R武将!$C$6:$C$105,中R武将!BU$6:BU$105,天数对应中R武将!$CB51)</f>
        <v>30</v>
      </c>
      <c r="BV51" s="16">
        <f>求节点(中R武将!$C$6:$C$105,中R武将!BV$6:BV$105,天数对应中R武将!$CB51)</f>
        <v>80</v>
      </c>
      <c r="BY51" s="16">
        <v>46</v>
      </c>
      <c r="BZ51" s="16">
        <v>55.537288901845052</v>
      </c>
      <c r="CA51" s="16">
        <v>58.183393275306742</v>
      </c>
      <c r="CB51" s="16">
        <v>61.729620787016515</v>
      </c>
      <c r="CC51" s="16">
        <v>67.025559931238405</v>
      </c>
      <c r="CD51" s="16">
        <v>76.627634625251261</v>
      </c>
    </row>
    <row r="52" spans="3:82" x14ac:dyDescent="0.15">
      <c r="C52" s="16">
        <v>47</v>
      </c>
      <c r="E52" s="16">
        <f>求节点(中R武将!$C$6:$C$105,中R武将!E$6:E$105,天数对应中R武将!$CB52)</f>
        <v>0</v>
      </c>
      <c r="F52" s="16">
        <f>求节点(中R武将!$C$6:$C$105,中R武将!F$6:F$105,天数对应中R武将!$CB52)</f>
        <v>0</v>
      </c>
      <c r="G52" s="16">
        <f>求节点(中R武将!$C$6:$C$105,中R武将!G$6:G$105,天数对应中R武将!$CB52)</f>
        <v>0</v>
      </c>
      <c r="H52" s="16">
        <f>求节点(中R武将!$C$6:$C$105,中R武将!H$6:H$105,天数对应中R武将!$CB52)</f>
        <v>3.473899825799033</v>
      </c>
      <c r="I52" s="16">
        <f>求节点(中R武将!$C$6:$C$105,中R武将!I$6:I$105,天数对应中R武将!$CB52)</f>
        <v>2.526100174200967</v>
      </c>
      <c r="J52" s="16">
        <f>求节点(中R武将!$C$6:$C$105,中R武将!J$6:J$105,天数对应中R武将!$CB52)</f>
        <v>0</v>
      </c>
      <c r="K52" s="16">
        <f>求节点(中R武将!$C$6:$C$105,中R武将!K$6:K$105,天数对应中R武将!$CB52)</f>
        <v>0</v>
      </c>
      <c r="L52" s="16">
        <f>求节点(中R武将!$C$6:$C$105,中R武将!L$6:L$105,天数对应中R武将!$CB52)</f>
        <v>0</v>
      </c>
      <c r="M52" s="16">
        <f>求节点(中R武将!$C$6:$C$105,中R武将!M$6:M$105,天数对应中R武将!$CB52)</f>
        <v>4.7329242231947362</v>
      </c>
      <c r="N52" s="16">
        <f>求节点(中R武将!$C$6:$C$105,中R武将!N$6:N$105,天数对应中R武将!$CB52)</f>
        <v>2.1477225901018455</v>
      </c>
      <c r="O52" s="16">
        <f>求节点(中R武将!$C$6:$C$105,中R武将!O$6:O$105,天数对应中R武将!$CB52)</f>
        <v>0</v>
      </c>
      <c r="P52" s="16">
        <f>求节点(中R武将!$C$6:$C$105,中R武将!P$6:P$105,天数对应中R武将!$CB52)</f>
        <v>6</v>
      </c>
      <c r="Q52" s="16">
        <f>求节点(中R武将!$C$6:$C$105,中R武将!Q$6:Q$105,天数对应中R武将!$CB52)</f>
        <v>10</v>
      </c>
      <c r="R52" s="16">
        <f>求节点(中R武将!$C$6:$C$105,中R武将!R$6:R$105,天数对应中R武将!$CB52)</f>
        <v>50</v>
      </c>
      <c r="S52" s="16">
        <f>求节点(中R武将!$C$6:$C$105,中R武将!S$6:S$105,天数对应中R武将!$CB52)</f>
        <v>66</v>
      </c>
      <c r="T52" s="16">
        <f>求节点(中R武将!$C$6:$C$105,中R武将!T$6:T$105,天数对应中R武将!$CB52)</f>
        <v>0</v>
      </c>
      <c r="U52" s="16">
        <f>求节点(中R武将!$C$6:$C$105,中R武将!U$6:U$105,天数对应中R武将!$CB52)</f>
        <v>0</v>
      </c>
      <c r="V52" s="16">
        <f>求节点(中R武将!$C$6:$C$105,中R武将!V$6:V$105,天数对应中R武将!$CB52)</f>
        <v>2.4841822260493238</v>
      </c>
      <c r="W52" s="16">
        <f>求节点(中R武将!$C$6:$C$105,中R武将!W$6:W$105,天数对应中R武将!$CB52)</f>
        <v>2.4841822260493243</v>
      </c>
      <c r="X52" s="16">
        <f>求节点(中R武将!$C$6:$C$105,中R武将!X$6:X$105,天数对应中R武将!$CB52)</f>
        <v>2.4841822260493243</v>
      </c>
      <c r="Y52" s="16">
        <f>求节点(中R武将!$C$6:$C$105,中R武将!Y$6:Y$105,天数对应中R武将!$CB52)</f>
        <v>0</v>
      </c>
      <c r="Z52" s="16">
        <f>求节点(中R武将!$C$6:$C$105,中R武将!Z$6:Z$105,天数对应中R武将!$CB52)</f>
        <v>0</v>
      </c>
      <c r="AA52" s="16">
        <f>求节点(中R武将!$C$6:$C$105,中R武将!AA$6:AA$105,天数对应中R武将!$CB52)</f>
        <v>124.20911130246621</v>
      </c>
      <c r="AB52" s="16">
        <f>求节点(中R武将!$C$6:$C$105,中R武将!AB$6:AB$105,天数对应中R武将!$CB52)</f>
        <v>124.20911130246621</v>
      </c>
      <c r="AC52" s="16">
        <f>求节点(中R武将!$C$6:$C$105,中R武将!AC$6:AC$105,天数对应中R武将!$CB52)</f>
        <v>124.20911130246621</v>
      </c>
      <c r="AD52" s="16">
        <f>求节点(中R武将!$C$6:$C$105,中R武将!AD$6:AD$105,天数对应中R武将!$CB52)</f>
        <v>0</v>
      </c>
      <c r="AE52" s="16">
        <f>求节点(中R武将!$C$6:$C$105,中R武将!AE$6:AE$105,天数对应中R武将!$CB52)</f>
        <v>0</v>
      </c>
      <c r="AF52" s="16">
        <f>求节点(中R武将!$C$6:$C$105,中R武将!AF$6:AF$105,天数对应中R武将!$CB52)</f>
        <v>1.0986063024882862</v>
      </c>
      <c r="AG52" s="16">
        <f>求节点(中R武将!$C$6:$C$105,中R武将!AG$6:AG$105,天数对应中R武将!$CB52)</f>
        <v>2</v>
      </c>
      <c r="AH52" s="16">
        <f>求节点(中R武将!$C$6:$C$105,中R武将!AH$6:AH$105,天数对应中R武将!$CB52)</f>
        <v>2</v>
      </c>
      <c r="AI52" s="16">
        <f>求节点(中R武将!$C$6:$C$105,中R武将!AI$6:AI$105,天数对应中R武将!$CB52)</f>
        <v>0</v>
      </c>
      <c r="AJ52" s="16">
        <f>求节点(中R武将!$C$6:$C$105,中R武将!AJ$6:AJ$105,天数对应中R武将!$CB52)</f>
        <v>0</v>
      </c>
      <c r="AK52" s="16">
        <f>求节点(中R武将!$C$6:$C$105,中R武将!AK$6:AK$105,天数对应中R武将!$CB52)</f>
        <v>2</v>
      </c>
      <c r="AL52" s="16">
        <f>求节点(中R武将!$C$6:$C$105,中R武将!AL$6:AL$105,天数对应中R武将!$CB52)</f>
        <v>30</v>
      </c>
      <c r="AM52" s="16">
        <f>求节点(中R武将!$C$6:$C$105,中R武将!AM$6:AM$105,天数对应中R武将!$CB52)</f>
        <v>80</v>
      </c>
      <c r="AN52" s="16">
        <f>求节点(中R武将!$C$6:$C$105,中R武将!AN$6:AN$105,天数对应中R武将!$CB52)</f>
        <v>0</v>
      </c>
      <c r="AO52" s="16">
        <f>求节点(中R武将!$C$6:$C$105,中R武将!AO$6:AO$105,天数对应中R武将!$CB52)</f>
        <v>0</v>
      </c>
      <c r="AP52" s="16">
        <f>求节点(中R武将!$C$6:$C$105,中R武将!AP$6:AP$105,天数对应中R武将!$CB52)</f>
        <v>14.526100174200966</v>
      </c>
      <c r="AQ52" s="16">
        <f>求节点(中R武将!$C$6:$C$105,中R武将!AQ$6:AQ$105,天数对应中R武将!$CB52)</f>
        <v>8.5261001742009661</v>
      </c>
      <c r="AR52" s="16">
        <f>求节点(中R武将!$C$6:$C$105,中R武将!AR$6:AR$105,天数对应中R武将!$CB52)</f>
        <v>0</v>
      </c>
      <c r="AS52" s="16">
        <f>求节点(中R武将!$C$6:$C$105,中R武将!AS$6:AS$105,天数对应中R武将!$CB52)</f>
        <v>0</v>
      </c>
      <c r="AT52" s="16">
        <f>求节点(中R武将!$C$6:$C$105,中R武将!AT$6:AT$105,天数对应中R武将!$CB52)</f>
        <v>3</v>
      </c>
      <c r="AU52" s="16">
        <f>求节点(中R武将!$C$6:$C$105,中R武将!AU$6:AU$105,天数对应中R武将!$CB52)</f>
        <v>6</v>
      </c>
      <c r="AV52" s="16">
        <f>求节点(中R武将!$C$6:$C$105,中R武将!AV$6:AV$105,天数对应中R武将!$CB52)</f>
        <v>4.7329242231947362</v>
      </c>
      <c r="AW52" s="16">
        <f>求节点(中R武将!$C$6:$C$105,中R武将!AW$6:AW$105,天数对应中R武将!$CB52)</f>
        <v>2.1477225901018455</v>
      </c>
      <c r="AX52" s="16">
        <f>求节点(中R武将!$C$6:$C$105,中R武将!AX$6:AX$105,天数对应中R武将!$CB52)</f>
        <v>0</v>
      </c>
      <c r="AY52" s="16">
        <f>求节点(中R武将!$C$6:$C$105,中R武将!AY$6:AY$105,天数对应中R武将!$CB52)</f>
        <v>15</v>
      </c>
      <c r="AZ52" s="16">
        <f>求节点(中R武将!$C$6:$C$105,中R武将!AZ$6:AZ$105,天数对应中R武将!$CB52)</f>
        <v>40</v>
      </c>
      <c r="BA52" s="16">
        <f>求节点(中R武将!$C$6:$C$105,中R武将!BA$6:BA$105,天数对应中R武将!$CB52)</f>
        <v>50</v>
      </c>
      <c r="BB52" s="16">
        <f>求节点(中R武将!$C$6:$C$105,中R武将!BB$6:BB$105,天数对应中R武将!$CB52)</f>
        <v>66</v>
      </c>
      <c r="BC52" s="16">
        <f>求节点(中R武将!$C$6:$C$105,中R武将!BC$6:BC$105,天数对应中R武将!$CB52)</f>
        <v>0</v>
      </c>
      <c r="BD52" s="16">
        <f>求节点(中R武将!$C$6:$C$105,中R武将!BD$6:BD$105,天数对应中R武将!$CB52)</f>
        <v>2.4841822260493243</v>
      </c>
      <c r="BE52" s="16">
        <f>求节点(中R武将!$C$6:$C$105,中R武将!BE$6:BE$105,天数对应中R武将!$CB52)</f>
        <v>2.4841822260493243</v>
      </c>
      <c r="BF52" s="16">
        <f>求节点(中R武将!$C$6:$C$105,中R武将!BF$6:BF$105,天数对应中R武将!$CB52)</f>
        <v>2.4841822260493243</v>
      </c>
      <c r="BG52" s="16">
        <f>求节点(中R武将!$C$6:$C$105,中R武将!BG$6:BG$105,天数对应中R武将!$CB52)</f>
        <v>2.4841822260493243</v>
      </c>
      <c r="BH52" s="16">
        <f>求节点(中R武将!$C$6:$C$105,中R武将!BH$6:BH$105,天数对应中R武将!$CB52)</f>
        <v>10</v>
      </c>
      <c r="BI52" s="16">
        <f>求节点(中R武将!$C$6:$C$105,中R武将!BI$6:BI$105,天数对应中R武将!$CB52)</f>
        <v>10</v>
      </c>
      <c r="BJ52" s="16">
        <f>求节点(中R武将!$C$6:$C$105,中R武将!BJ$6:BJ$105,天数对应中R武将!$CB52)</f>
        <v>60</v>
      </c>
      <c r="BK52" s="16">
        <f>求节点(中R武将!$C$6:$C$105,中R武将!BK$6:BK$105,天数对应中R武将!$CB52)</f>
        <v>62.104555651233106</v>
      </c>
      <c r="BL52" s="16">
        <f>求节点(中R武将!$C$6:$C$105,中R武将!BL$6:BL$105,天数对应中R武将!$CB52)</f>
        <v>62.104555651233106</v>
      </c>
      <c r="BM52" s="16">
        <f>求节点(中R武将!$C$6:$C$105,中R武将!BM$6:BM$105,天数对应中R武将!$CB52)</f>
        <v>0</v>
      </c>
      <c r="BN52" s="16">
        <f>求节点(中R武将!$C$6:$C$105,中R武将!BN$6:BN$105,天数对应中R武将!$CB52)</f>
        <v>0</v>
      </c>
      <c r="BO52" s="16">
        <f>求节点(中R武将!$C$6:$C$105,中R武将!BO$6:BO$105,天数对应中R武将!$CB52)</f>
        <v>2</v>
      </c>
      <c r="BP52" s="16">
        <f>求节点(中R武将!$C$6:$C$105,中R武将!BP$6:BP$105,天数对应中R武将!$CB52)</f>
        <v>2</v>
      </c>
      <c r="BQ52" s="16">
        <f>求节点(中R武将!$C$6:$C$105,中R武将!BQ$6:BQ$105,天数对应中R武将!$CB52)</f>
        <v>2</v>
      </c>
      <c r="BR52" s="16">
        <f>求节点(中R武将!$C$6:$C$105,中R武将!BR$6:BR$105,天数对应中R武将!$CB52)</f>
        <v>0</v>
      </c>
      <c r="BS52" s="16">
        <f>求节点(中R武将!$C$6:$C$105,中R武将!BS$6:BS$105,天数对应中R武将!$CB52)</f>
        <v>0</v>
      </c>
      <c r="BT52" s="16">
        <f>求节点(中R武将!$C$6:$C$105,中R武将!BT$6:BT$105,天数对应中R武将!$CB52)</f>
        <v>4</v>
      </c>
      <c r="BU52" s="16">
        <f>求节点(中R武将!$C$6:$C$105,中R武将!BU$6:BU$105,天数对应中R武将!$CB52)</f>
        <v>30</v>
      </c>
      <c r="BV52" s="16">
        <f>求节点(中R武将!$C$6:$C$105,中R武将!BV$6:BV$105,天数对应中R武将!$CB52)</f>
        <v>80</v>
      </c>
      <c r="BY52" s="16">
        <v>47</v>
      </c>
      <c r="BZ52" s="16">
        <v>55.845161563010116</v>
      </c>
      <c r="CA52" s="16">
        <v>58.482219705666658</v>
      </c>
      <c r="CB52" s="16">
        <v>62.104555651233106</v>
      </c>
      <c r="CC52" s="16">
        <v>67.26438045663329</v>
      </c>
      <c r="CD52" s="16">
        <v>76.811066929957093</v>
      </c>
    </row>
    <row r="53" spans="3:82" x14ac:dyDescent="0.15">
      <c r="C53" s="16">
        <v>48</v>
      </c>
      <c r="E53" s="16">
        <f>求节点(中R武将!$C$6:$C$105,中R武将!E$6:E$105,天数对应中R武将!$CB53)</f>
        <v>0</v>
      </c>
      <c r="F53" s="16">
        <f>求节点(中R武将!$C$6:$C$105,中R武将!F$6:F$105,天数对应中R武将!$CB53)</f>
        <v>0</v>
      </c>
      <c r="G53" s="16">
        <f>求节点(中R武将!$C$6:$C$105,中R武将!G$6:G$105,天数对应中R武将!$CB53)</f>
        <v>0</v>
      </c>
      <c r="H53" s="16">
        <f>求节点(中R武将!$C$6:$C$105,中R武将!H$6:H$105,天数对应中R武将!$CB53)</f>
        <v>3.4206471497556947</v>
      </c>
      <c r="I53" s="16">
        <f>求节点(中R武将!$C$6:$C$105,中R武将!I$6:I$105,天数对应中R武将!$CB53)</f>
        <v>2.5793528502443053</v>
      </c>
      <c r="J53" s="16">
        <f>求节点(中R武将!$C$6:$C$105,中R武将!J$6:J$105,天数对应中R武将!$CB53)</f>
        <v>0</v>
      </c>
      <c r="K53" s="16">
        <f>求节点(中R武将!$C$6:$C$105,中R武将!K$6:K$105,天数对应中R武将!$CB53)</f>
        <v>0</v>
      </c>
      <c r="L53" s="16">
        <f>求节点(中R武将!$C$6:$C$105,中R武将!L$6:L$105,天数对应中R武将!$CB53)</f>
        <v>0</v>
      </c>
      <c r="M53" s="16">
        <f>求节点(中R武将!$C$6:$C$105,中R武将!M$6:M$105,天数对应中R武将!$CB53)</f>
        <v>4.7579102889128952</v>
      </c>
      <c r="N53" s="16">
        <f>求节点(中R武将!$C$6:$C$105,中R武将!N$6:N$105,天数对应中R武将!$CB53)</f>
        <v>2.2607549669432654</v>
      </c>
      <c r="O53" s="16">
        <f>求节点(中R武将!$C$6:$C$105,中R武将!O$6:O$105,天数对应中R武将!$CB53)</f>
        <v>0</v>
      </c>
      <c r="P53" s="16">
        <f>求节点(中R武将!$C$6:$C$105,中R武将!P$6:P$105,天数对应中R武将!$CB53)</f>
        <v>6</v>
      </c>
      <c r="Q53" s="16">
        <f>求节点(中R武将!$C$6:$C$105,中R武将!Q$6:Q$105,天数对应中R武将!$CB53)</f>
        <v>10</v>
      </c>
      <c r="R53" s="16">
        <f>求节点(中R武将!$C$6:$C$105,中R武将!R$6:R$105,天数对应中R武将!$CB53)</f>
        <v>50</v>
      </c>
      <c r="S53" s="16">
        <f>求节点(中R武将!$C$6:$C$105,中R武将!S$6:S$105,天数对应中R武将!$CB53)</f>
        <v>66</v>
      </c>
      <c r="T53" s="16">
        <f>求节点(中R武将!$C$6:$C$105,中R武将!T$6:T$105,天数对应中R武将!$CB53)</f>
        <v>0</v>
      </c>
      <c r="U53" s="16">
        <f>求节点(中R武将!$C$6:$C$105,中R武将!U$6:U$105,天数对应中R武将!$CB53)</f>
        <v>0</v>
      </c>
      <c r="V53" s="16">
        <f>求节点(中R武将!$C$6:$C$105,中R武将!V$6:V$105,天数对应中R武将!$CB53)</f>
        <v>2.4963838917071692</v>
      </c>
      <c r="W53" s="16">
        <f>求节点(中R武将!$C$6:$C$105,中R武将!W$6:W$105,天数对应中R武将!$CB53)</f>
        <v>2.4963838917071697</v>
      </c>
      <c r="X53" s="16">
        <f>求节点(中R武将!$C$6:$C$105,中R武将!X$6:X$105,天数对应中R武将!$CB53)</f>
        <v>2.4963838917071697</v>
      </c>
      <c r="Y53" s="16">
        <f>求节点(中R武将!$C$6:$C$105,中R武将!Y$6:Y$105,天数对应中R武将!$CB53)</f>
        <v>0</v>
      </c>
      <c r="Z53" s="16">
        <f>求节点(中R武将!$C$6:$C$105,中R武将!Z$6:Z$105,天数对应中R武将!$CB53)</f>
        <v>0</v>
      </c>
      <c r="AA53" s="16">
        <f>求节点(中R武将!$C$6:$C$105,中R武将!AA$6:AA$105,天数对应中R武将!$CB53)</f>
        <v>124.81919458535849</v>
      </c>
      <c r="AB53" s="16">
        <f>求节点(中R武将!$C$6:$C$105,中R武将!AB$6:AB$105,天数对应中R武将!$CB53)</f>
        <v>124.81919458535849</v>
      </c>
      <c r="AC53" s="16">
        <f>求节点(中R武将!$C$6:$C$105,中R武将!AC$6:AC$105,天数对应中R武将!$CB53)</f>
        <v>124.81919458535849</v>
      </c>
      <c r="AD53" s="16">
        <f>求节点(中R武将!$C$6:$C$105,中R武将!AD$6:AD$105,天数对应中R武将!$CB53)</f>
        <v>0</v>
      </c>
      <c r="AE53" s="16">
        <f>求节点(中R武将!$C$6:$C$105,中R武将!AE$6:AE$105,天数对应中R武将!$CB53)</f>
        <v>0</v>
      </c>
      <c r="AF53" s="16">
        <f>求节点(中R武将!$C$6:$C$105,中R武将!AF$6:AF$105,天数对应中R武将!$CB53)</f>
        <v>1.1040023747457881</v>
      </c>
      <c r="AG53" s="16">
        <f>求节点(中R武将!$C$6:$C$105,中R武将!AG$6:AG$105,天数对应中R武将!$CB53)</f>
        <v>2</v>
      </c>
      <c r="AH53" s="16">
        <f>求节点(中R武将!$C$6:$C$105,中R武将!AH$6:AH$105,天数对应中R武将!$CB53)</f>
        <v>2</v>
      </c>
      <c r="AI53" s="16">
        <f>求节点(中R武将!$C$6:$C$105,中R武将!AI$6:AI$105,天数对应中R武将!$CB53)</f>
        <v>0</v>
      </c>
      <c r="AJ53" s="16">
        <f>求节点(中R武将!$C$6:$C$105,中R武将!AJ$6:AJ$105,天数对应中R武将!$CB53)</f>
        <v>0</v>
      </c>
      <c r="AK53" s="16">
        <f>求节点(中R武将!$C$6:$C$105,中R武将!AK$6:AK$105,天数对应中R武将!$CB53)</f>
        <v>2</v>
      </c>
      <c r="AL53" s="16">
        <f>求节点(中R武将!$C$6:$C$105,中R武将!AL$6:AL$105,天数对应中R武将!$CB53)</f>
        <v>30</v>
      </c>
      <c r="AM53" s="16">
        <f>求节点(中R武将!$C$6:$C$105,中R武将!AM$6:AM$105,天数对应中R武将!$CB53)</f>
        <v>80</v>
      </c>
      <c r="AN53" s="16">
        <f>求节点(中R武将!$C$6:$C$105,中R武将!AN$6:AN$105,天数对应中R武将!$CB53)</f>
        <v>0</v>
      </c>
      <c r="AO53" s="16">
        <f>求节点(中R武将!$C$6:$C$105,中R武将!AO$6:AO$105,天数对应中R武将!$CB53)</f>
        <v>0</v>
      </c>
      <c r="AP53" s="16">
        <f>求节点(中R武将!$C$6:$C$105,中R武将!AP$6:AP$105,天数对应中R武将!$CB53)</f>
        <v>14.579352850244305</v>
      </c>
      <c r="AQ53" s="16">
        <f>求节点(中R武将!$C$6:$C$105,中R武将!AQ$6:AQ$105,天数对应中R武将!$CB53)</f>
        <v>8.5793528502443053</v>
      </c>
      <c r="AR53" s="16">
        <f>求节点(中R武将!$C$6:$C$105,中R武将!AR$6:AR$105,天数对应中R武将!$CB53)</f>
        <v>0</v>
      </c>
      <c r="AS53" s="16">
        <f>求节点(中R武将!$C$6:$C$105,中R武将!AS$6:AS$105,天数对应中R武将!$CB53)</f>
        <v>0</v>
      </c>
      <c r="AT53" s="16">
        <f>求节点(中R武将!$C$6:$C$105,中R武将!AT$6:AT$105,天数对应中R武将!$CB53)</f>
        <v>3</v>
      </c>
      <c r="AU53" s="16">
        <f>求节点(中R武将!$C$6:$C$105,中R武将!AU$6:AU$105,天数对应中R武将!$CB53)</f>
        <v>6</v>
      </c>
      <c r="AV53" s="16">
        <f>求节点(中R武将!$C$6:$C$105,中R武将!AV$6:AV$105,天数对应中R武将!$CB53)</f>
        <v>4.7579102889128952</v>
      </c>
      <c r="AW53" s="16">
        <f>求节点(中R武将!$C$6:$C$105,中R武将!AW$6:AW$105,天数对应中R武将!$CB53)</f>
        <v>2.2607549669432654</v>
      </c>
      <c r="AX53" s="16">
        <f>求节点(中R武将!$C$6:$C$105,中R武将!AX$6:AX$105,天数对应中R武将!$CB53)</f>
        <v>0</v>
      </c>
      <c r="AY53" s="16">
        <f>求节点(中R武将!$C$6:$C$105,中R武将!AY$6:AY$105,天数对应中R武将!$CB53)</f>
        <v>15</v>
      </c>
      <c r="AZ53" s="16">
        <f>求节点(中R武将!$C$6:$C$105,中R武将!AZ$6:AZ$105,天数对应中R武将!$CB53)</f>
        <v>40</v>
      </c>
      <c r="BA53" s="16">
        <f>求节点(中R武将!$C$6:$C$105,中R武将!BA$6:BA$105,天数对应中R武将!$CB53)</f>
        <v>50</v>
      </c>
      <c r="BB53" s="16">
        <f>求节点(中R武将!$C$6:$C$105,中R武将!BB$6:BB$105,天数对应中R武将!$CB53)</f>
        <v>66</v>
      </c>
      <c r="BC53" s="16">
        <f>求节点(中R武将!$C$6:$C$105,中R武将!BC$6:BC$105,天数对应中R武将!$CB53)</f>
        <v>0</v>
      </c>
      <c r="BD53" s="16">
        <f>求节点(中R武将!$C$6:$C$105,中R武将!BD$6:BD$105,天数对应中R武将!$CB53)</f>
        <v>2.4963838917071697</v>
      </c>
      <c r="BE53" s="16">
        <f>求节点(中R武将!$C$6:$C$105,中R武将!BE$6:BE$105,天数对应中R武将!$CB53)</f>
        <v>2.4963838917071697</v>
      </c>
      <c r="BF53" s="16">
        <f>求节点(中R武将!$C$6:$C$105,中R武将!BF$6:BF$105,天数对应中R武将!$CB53)</f>
        <v>2.4963838917071697</v>
      </c>
      <c r="BG53" s="16">
        <f>求节点(中R武将!$C$6:$C$105,中R武将!BG$6:BG$105,天数对应中R武将!$CB53)</f>
        <v>2.4963838917071697</v>
      </c>
      <c r="BH53" s="16">
        <f>求节点(中R武将!$C$6:$C$105,中R武将!BH$6:BH$105,天数对应中R武将!$CB53)</f>
        <v>10</v>
      </c>
      <c r="BI53" s="16">
        <f>求节点(中R武将!$C$6:$C$105,中R武将!BI$6:BI$105,天数对应中R武将!$CB53)</f>
        <v>10</v>
      </c>
      <c r="BJ53" s="16">
        <f>求节点(中R武将!$C$6:$C$105,中R武将!BJ$6:BJ$105,天数对应中R武将!$CB53)</f>
        <v>60</v>
      </c>
      <c r="BK53" s="16">
        <f>求节点(中R武将!$C$6:$C$105,中R武将!BK$6:BK$105,天数对应中R武将!$CB53)</f>
        <v>62.409597292679244</v>
      </c>
      <c r="BL53" s="16">
        <f>求节点(中R武将!$C$6:$C$105,中R武将!BL$6:BL$105,天数对应中R武将!$CB53)</f>
        <v>62.409597292679244</v>
      </c>
      <c r="BM53" s="16">
        <f>求节点(中R武将!$C$6:$C$105,中R武将!BM$6:BM$105,天数对应中R武将!$CB53)</f>
        <v>0</v>
      </c>
      <c r="BN53" s="16">
        <f>求节点(中R武将!$C$6:$C$105,中R武将!BN$6:BN$105,天数对应中R武将!$CB53)</f>
        <v>0</v>
      </c>
      <c r="BO53" s="16">
        <f>求节点(中R武将!$C$6:$C$105,中R武将!BO$6:BO$105,天数对应中R武将!$CB53)</f>
        <v>2</v>
      </c>
      <c r="BP53" s="16">
        <f>求节点(中R武将!$C$6:$C$105,中R武将!BP$6:BP$105,天数对应中R武将!$CB53)</f>
        <v>2</v>
      </c>
      <c r="BQ53" s="16">
        <f>求节点(中R武将!$C$6:$C$105,中R武将!BQ$6:BQ$105,天数对应中R武将!$CB53)</f>
        <v>2</v>
      </c>
      <c r="BR53" s="16">
        <f>求节点(中R武将!$C$6:$C$105,中R武将!BR$6:BR$105,天数对应中R武将!$CB53)</f>
        <v>0</v>
      </c>
      <c r="BS53" s="16">
        <f>求节点(中R武将!$C$6:$C$105,中R武将!BS$6:BS$105,天数对应中R武将!$CB53)</f>
        <v>0</v>
      </c>
      <c r="BT53" s="16">
        <f>求节点(中R武将!$C$6:$C$105,中R武将!BT$6:BT$105,天数对应中R武将!$CB53)</f>
        <v>4</v>
      </c>
      <c r="BU53" s="16">
        <f>求节点(中R武将!$C$6:$C$105,中R武将!BU$6:BU$105,天数对应中R武将!$CB53)</f>
        <v>30</v>
      </c>
      <c r="BV53" s="16">
        <f>求节点(中R武将!$C$6:$C$105,中R武将!BV$6:BV$105,天数对应中R武将!$CB53)</f>
        <v>80</v>
      </c>
      <c r="BY53" s="16">
        <v>48</v>
      </c>
      <c r="BZ53" s="16">
        <v>56.142785979989682</v>
      </c>
      <c r="CA53" s="16">
        <v>58.781046136026582</v>
      </c>
      <c r="CB53" s="16">
        <v>62.409597292679244</v>
      </c>
      <c r="CC53" s="16">
        <v>67.50320098202819</v>
      </c>
      <c r="CD53" s="16">
        <v>76.994499234662911</v>
      </c>
    </row>
    <row r="54" spans="3:82" x14ac:dyDescent="0.15">
      <c r="C54" s="16">
        <v>49</v>
      </c>
      <c r="E54" s="16">
        <f>求节点(中R武将!$C$6:$C$105,中R武将!E$6:E$105,天数对应中R武将!$CB54)</f>
        <v>0</v>
      </c>
      <c r="F54" s="16">
        <f>求节点(中R武将!$C$6:$C$105,中R武将!F$6:F$105,天数对应中R武将!$CB54)</f>
        <v>0</v>
      </c>
      <c r="G54" s="16">
        <f>求节点(中R武将!$C$6:$C$105,中R武将!G$6:G$105,天数对应中R武将!$CB54)</f>
        <v>0</v>
      </c>
      <c r="H54" s="16">
        <f>求节点(中R武将!$C$6:$C$105,中R武将!H$6:H$105,天数对应中R武将!$CB54)</f>
        <v>3.3673944737123569</v>
      </c>
      <c r="I54" s="16">
        <f>求节点(中R武将!$C$6:$C$105,中R武将!I$6:I$105,天数对应中R武将!$CB54)</f>
        <v>2.6326055262876431</v>
      </c>
      <c r="J54" s="16">
        <f>求节点(中R武将!$C$6:$C$105,中R武将!J$6:J$105,天数对应中R武将!$CB54)</f>
        <v>0</v>
      </c>
      <c r="K54" s="16">
        <f>求节点(中R武将!$C$6:$C$105,中R武将!K$6:K$105,天数对应中R武将!$CB54)</f>
        <v>0</v>
      </c>
      <c r="L54" s="16">
        <f>求节点(中R武将!$C$6:$C$105,中R武将!L$6:L$105,天数对应中R武将!$CB54)</f>
        <v>0</v>
      </c>
      <c r="M54" s="16">
        <f>求节点(中R武将!$C$6:$C$105,中R武将!M$6:M$105,天数对应中R武将!$CB54)</f>
        <v>4.7828963546310552</v>
      </c>
      <c r="N54" s="16">
        <f>求节点(中R武将!$C$6:$C$105,中R武将!N$6:N$105,天数对应中R武将!$CB54)</f>
        <v>2.3737873437846853</v>
      </c>
      <c r="O54" s="16">
        <f>求节点(中R武将!$C$6:$C$105,中R武将!O$6:O$105,天数对应中R武将!$CB54)</f>
        <v>0</v>
      </c>
      <c r="P54" s="16">
        <f>求节点(中R武将!$C$6:$C$105,中R武将!P$6:P$105,天数对应中R武将!$CB54)</f>
        <v>6</v>
      </c>
      <c r="Q54" s="16">
        <f>求节点(中R武将!$C$6:$C$105,中R武将!Q$6:Q$105,天数对应中R武将!$CB54)</f>
        <v>10</v>
      </c>
      <c r="R54" s="16">
        <f>求节点(中R武将!$C$6:$C$105,中R武将!R$6:R$105,天数对应中R武将!$CB54)</f>
        <v>50</v>
      </c>
      <c r="S54" s="16">
        <f>求节点(中R武将!$C$6:$C$105,中R武将!S$6:S$105,天数对应中R武将!$CB54)</f>
        <v>66</v>
      </c>
      <c r="T54" s="16">
        <f>求节点(中R武将!$C$6:$C$105,中R武将!T$6:T$105,天数对应中R武将!$CB54)</f>
        <v>0</v>
      </c>
      <c r="U54" s="16">
        <f>求节点(中R武将!$C$6:$C$105,中R武将!U$6:U$105,天数对应中R武将!$CB54)</f>
        <v>0</v>
      </c>
      <c r="V54" s="16">
        <f>求节点(中R武将!$C$6:$C$105,中R武将!V$6:V$105,天数对应中R武将!$CB54)</f>
        <v>2.5085855573650147</v>
      </c>
      <c r="W54" s="16">
        <f>求节点(中R武将!$C$6:$C$105,中R武将!W$6:W$105,天数对应中R武将!$CB54)</f>
        <v>2.5085855573650151</v>
      </c>
      <c r="X54" s="16">
        <f>求节点(中R武将!$C$6:$C$105,中R武将!X$6:X$105,天数对应中R武将!$CB54)</f>
        <v>2.5085855573650151</v>
      </c>
      <c r="Y54" s="16">
        <f>求节点(中R武将!$C$6:$C$105,中R武将!Y$6:Y$105,天数对应中R武将!$CB54)</f>
        <v>0</v>
      </c>
      <c r="Z54" s="16">
        <f>求节点(中R武将!$C$6:$C$105,中R武将!Z$6:Z$105,天数对应中R武将!$CB54)</f>
        <v>0</v>
      </c>
      <c r="AA54" s="16">
        <f>求节点(中R武将!$C$6:$C$105,中R武将!AA$6:AA$105,天数对应中R武将!$CB54)</f>
        <v>125.42927786825076</v>
      </c>
      <c r="AB54" s="16">
        <f>求节点(中R武将!$C$6:$C$105,中R武将!AB$6:AB$105,天数对应中R武将!$CB54)</f>
        <v>125.42927786825076</v>
      </c>
      <c r="AC54" s="16">
        <f>求节点(中R武将!$C$6:$C$105,中R武将!AC$6:AC$105,天数对应中R武将!$CB54)</f>
        <v>125.42927786825076</v>
      </c>
      <c r="AD54" s="16">
        <f>求节点(中R武将!$C$6:$C$105,中R武将!AD$6:AD$105,天数对应中R武将!$CB54)</f>
        <v>0</v>
      </c>
      <c r="AE54" s="16">
        <f>求节点(中R武将!$C$6:$C$105,中R武将!AE$6:AE$105,天数对应中R武将!$CB54)</f>
        <v>0</v>
      </c>
      <c r="AF54" s="16">
        <f>求节点(中R武将!$C$6:$C$105,中R武将!AF$6:AF$105,天数对应中R武将!$CB54)</f>
        <v>1.1093984470032898</v>
      </c>
      <c r="AG54" s="16">
        <f>求节点(中R武将!$C$6:$C$105,中R武将!AG$6:AG$105,天数对应中R武将!$CB54)</f>
        <v>2</v>
      </c>
      <c r="AH54" s="16">
        <f>求节点(中R武将!$C$6:$C$105,中R武将!AH$6:AH$105,天数对应中R武将!$CB54)</f>
        <v>2</v>
      </c>
      <c r="AI54" s="16">
        <f>求节点(中R武将!$C$6:$C$105,中R武将!AI$6:AI$105,天数对应中R武将!$CB54)</f>
        <v>0</v>
      </c>
      <c r="AJ54" s="16">
        <f>求节点(中R武将!$C$6:$C$105,中R武将!AJ$6:AJ$105,天数对应中R武将!$CB54)</f>
        <v>0</v>
      </c>
      <c r="AK54" s="16">
        <f>求节点(中R武将!$C$6:$C$105,中R武将!AK$6:AK$105,天数对应中R武将!$CB54)</f>
        <v>2</v>
      </c>
      <c r="AL54" s="16">
        <f>求节点(中R武将!$C$6:$C$105,中R武将!AL$6:AL$105,天数对应中R武将!$CB54)</f>
        <v>30</v>
      </c>
      <c r="AM54" s="16">
        <f>求节点(中R武将!$C$6:$C$105,中R武将!AM$6:AM$105,天数对应中R武将!$CB54)</f>
        <v>80</v>
      </c>
      <c r="AN54" s="16">
        <f>求节点(中R武将!$C$6:$C$105,中R武将!AN$6:AN$105,天数对应中R武将!$CB54)</f>
        <v>0</v>
      </c>
      <c r="AO54" s="16">
        <f>求节点(中R武将!$C$6:$C$105,中R武将!AO$6:AO$105,天数对应中R武将!$CB54)</f>
        <v>0</v>
      </c>
      <c r="AP54" s="16">
        <f>求节点(中R武将!$C$6:$C$105,中R武将!AP$6:AP$105,天数对应中R武将!$CB54)</f>
        <v>14.632605526287643</v>
      </c>
      <c r="AQ54" s="16">
        <f>求节点(中R武将!$C$6:$C$105,中R武将!AQ$6:AQ$105,天数对应中R武将!$CB54)</f>
        <v>8.6326055262876427</v>
      </c>
      <c r="AR54" s="16">
        <f>求节点(中R武将!$C$6:$C$105,中R武将!AR$6:AR$105,天数对应中R武将!$CB54)</f>
        <v>0</v>
      </c>
      <c r="AS54" s="16">
        <f>求节点(中R武将!$C$6:$C$105,中R武将!AS$6:AS$105,天数对应中R武将!$CB54)</f>
        <v>0</v>
      </c>
      <c r="AT54" s="16">
        <f>求节点(中R武将!$C$6:$C$105,中R武将!AT$6:AT$105,天数对应中R武将!$CB54)</f>
        <v>3</v>
      </c>
      <c r="AU54" s="16">
        <f>求节点(中R武将!$C$6:$C$105,中R武将!AU$6:AU$105,天数对应中R武将!$CB54)</f>
        <v>6</v>
      </c>
      <c r="AV54" s="16">
        <f>求节点(中R武将!$C$6:$C$105,中R武将!AV$6:AV$105,天数对应中R武将!$CB54)</f>
        <v>4.7828963546310552</v>
      </c>
      <c r="AW54" s="16">
        <f>求节点(中R武将!$C$6:$C$105,中R武将!AW$6:AW$105,天数对应中R武将!$CB54)</f>
        <v>2.3737873437846853</v>
      </c>
      <c r="AX54" s="16">
        <f>求节点(中R武将!$C$6:$C$105,中R武将!AX$6:AX$105,天数对应中R武将!$CB54)</f>
        <v>0</v>
      </c>
      <c r="AY54" s="16">
        <f>求节点(中R武将!$C$6:$C$105,中R武将!AY$6:AY$105,天数对应中R武将!$CB54)</f>
        <v>15</v>
      </c>
      <c r="AZ54" s="16">
        <f>求节点(中R武将!$C$6:$C$105,中R武将!AZ$6:AZ$105,天数对应中R武将!$CB54)</f>
        <v>40</v>
      </c>
      <c r="BA54" s="16">
        <f>求节点(中R武将!$C$6:$C$105,中R武将!BA$6:BA$105,天数对应中R武将!$CB54)</f>
        <v>50</v>
      </c>
      <c r="BB54" s="16">
        <f>求节点(中R武将!$C$6:$C$105,中R武将!BB$6:BB$105,天数对应中R武将!$CB54)</f>
        <v>66</v>
      </c>
      <c r="BC54" s="16">
        <f>求节点(中R武将!$C$6:$C$105,中R武将!BC$6:BC$105,天数对应中R武将!$CB54)</f>
        <v>0</v>
      </c>
      <c r="BD54" s="16">
        <f>求节点(中R武将!$C$6:$C$105,中R武将!BD$6:BD$105,天数对应中R武将!$CB54)</f>
        <v>2.5085855573650151</v>
      </c>
      <c r="BE54" s="16">
        <f>求节点(中R武将!$C$6:$C$105,中R武将!BE$6:BE$105,天数对应中R武将!$CB54)</f>
        <v>2.5085855573650151</v>
      </c>
      <c r="BF54" s="16">
        <f>求节点(中R武将!$C$6:$C$105,中R武将!BF$6:BF$105,天数对应中R武将!$CB54)</f>
        <v>2.5085855573650151</v>
      </c>
      <c r="BG54" s="16">
        <f>求节点(中R武将!$C$6:$C$105,中R武将!BG$6:BG$105,天数对应中R武将!$CB54)</f>
        <v>2.5085855573650151</v>
      </c>
      <c r="BH54" s="16">
        <f>求节点(中R武将!$C$6:$C$105,中R武将!BH$6:BH$105,天数对应中R武将!$CB54)</f>
        <v>10</v>
      </c>
      <c r="BI54" s="16">
        <f>求节点(中R武将!$C$6:$C$105,中R武将!BI$6:BI$105,天数对应中R武将!$CB54)</f>
        <v>10</v>
      </c>
      <c r="BJ54" s="16">
        <f>求节点(中R武将!$C$6:$C$105,中R武将!BJ$6:BJ$105,天数对应中R武将!$CB54)</f>
        <v>60</v>
      </c>
      <c r="BK54" s="16">
        <f>求节点(中R武将!$C$6:$C$105,中R武将!BK$6:BK$105,天数对应中R武将!$CB54)</f>
        <v>62.714638934125382</v>
      </c>
      <c r="BL54" s="16">
        <f>求节点(中R武将!$C$6:$C$105,中R武将!BL$6:BL$105,天数对应中R武将!$CB54)</f>
        <v>62.714638934125382</v>
      </c>
      <c r="BM54" s="16">
        <f>求节点(中R武将!$C$6:$C$105,中R武将!BM$6:BM$105,天数对应中R武将!$CB54)</f>
        <v>0</v>
      </c>
      <c r="BN54" s="16">
        <f>求节点(中R武将!$C$6:$C$105,中R武将!BN$6:BN$105,天数对应中R武将!$CB54)</f>
        <v>0</v>
      </c>
      <c r="BO54" s="16">
        <f>求节点(中R武将!$C$6:$C$105,中R武将!BO$6:BO$105,天数对应中R武将!$CB54)</f>
        <v>2</v>
      </c>
      <c r="BP54" s="16">
        <f>求节点(中R武将!$C$6:$C$105,中R武将!BP$6:BP$105,天数对应中R武将!$CB54)</f>
        <v>2</v>
      </c>
      <c r="BQ54" s="16">
        <f>求节点(中R武将!$C$6:$C$105,中R武将!BQ$6:BQ$105,天数对应中R武将!$CB54)</f>
        <v>2</v>
      </c>
      <c r="BR54" s="16">
        <f>求节点(中R武将!$C$6:$C$105,中R武将!BR$6:BR$105,天数对应中R武将!$CB54)</f>
        <v>0</v>
      </c>
      <c r="BS54" s="16">
        <f>求节点(中R武将!$C$6:$C$105,中R武将!BS$6:BS$105,天数对应中R武将!$CB54)</f>
        <v>0</v>
      </c>
      <c r="BT54" s="16">
        <f>求节点(中R武将!$C$6:$C$105,中R武将!BT$6:BT$105,天数对应中R武将!$CB54)</f>
        <v>4</v>
      </c>
      <c r="BU54" s="16">
        <f>求节点(中R武将!$C$6:$C$105,中R武将!BU$6:BU$105,天数对应中R武将!$CB54)</f>
        <v>30</v>
      </c>
      <c r="BV54" s="16">
        <f>求节点(中R武将!$C$6:$C$105,中R武将!BV$6:BV$105,天数对应中R武将!$CB54)</f>
        <v>80</v>
      </c>
      <c r="BY54" s="16">
        <v>49</v>
      </c>
      <c r="BZ54" s="16">
        <v>56.430041330048923</v>
      </c>
      <c r="CA54" s="16">
        <v>59.071108137795242</v>
      </c>
      <c r="CB54" s="16">
        <v>62.714638934125382</v>
      </c>
      <c r="CC54" s="16">
        <v>67.742021507423075</v>
      </c>
      <c r="CD54" s="16">
        <v>77.3033464025699</v>
      </c>
    </row>
    <row r="55" spans="3:82" x14ac:dyDescent="0.15">
      <c r="C55" s="16">
        <v>50</v>
      </c>
      <c r="E55" s="16">
        <f>求节点(中R武将!$C$6:$C$105,中R武将!E$6:E$105,天数对应中R武将!$CB55)</f>
        <v>0</v>
      </c>
      <c r="F55" s="16">
        <f>求节点(中R武将!$C$6:$C$105,中R武将!F$6:F$105,天数对应中R武将!$CB55)</f>
        <v>0</v>
      </c>
      <c r="G55" s="16">
        <f>求节点(中R武将!$C$6:$C$105,中R武将!G$6:G$105,天数对应中R武将!$CB55)</f>
        <v>0</v>
      </c>
      <c r="H55" s="16">
        <f>求节点(中R武将!$C$6:$C$105,中R武将!H$6:H$105,天数对应中R武将!$CB55)</f>
        <v>3.3149618705102708</v>
      </c>
      <c r="I55" s="16">
        <f>求节点(中R武将!$C$6:$C$105,中R武将!I$6:I$105,天数对应中R武将!$CB55)</f>
        <v>2.6850381294897292</v>
      </c>
      <c r="J55" s="16">
        <f>求节点(中R武将!$C$6:$C$105,中R武将!J$6:J$105,天数对应中R武将!$CB55)</f>
        <v>0</v>
      </c>
      <c r="K55" s="16">
        <f>求节点(中R武将!$C$6:$C$105,中R武将!K$6:K$105,天数对应中R武将!$CB55)</f>
        <v>0</v>
      </c>
      <c r="L55" s="16">
        <f>求节点(中R武将!$C$6:$C$105,中R武将!L$6:L$105,天数对应中R武将!$CB55)</f>
        <v>0</v>
      </c>
      <c r="M55" s="16">
        <f>求节点(中R武将!$C$6:$C$105,中R武将!M$6:M$105,天数对应中R武将!$CB55)</f>
        <v>4.8074976435562418</v>
      </c>
      <c r="N55" s="16">
        <f>求节点(中R武将!$C$6:$C$105,中R武将!N$6:N$105,天数对应中R武将!$CB55)</f>
        <v>2.485079061013912</v>
      </c>
      <c r="O55" s="16">
        <f>求节点(中R武将!$C$6:$C$105,中R武将!O$6:O$105,天数对应中R武将!$CB55)</f>
        <v>0</v>
      </c>
      <c r="P55" s="16">
        <f>求节点(中R武将!$C$6:$C$105,中R武将!P$6:P$105,天数对应中R武将!$CB55)</f>
        <v>6</v>
      </c>
      <c r="Q55" s="16">
        <f>求节点(中R武将!$C$6:$C$105,中R武将!Q$6:Q$105,天数对应中R武将!$CB55)</f>
        <v>10</v>
      </c>
      <c r="R55" s="16">
        <f>求节点(中R武将!$C$6:$C$105,中R武将!R$6:R$105,天数对应中R武将!$CB55)</f>
        <v>50</v>
      </c>
      <c r="S55" s="16">
        <f>求节点(中R武将!$C$6:$C$105,中R武将!S$6:S$105,天数对应中R武将!$CB55)</f>
        <v>66</v>
      </c>
      <c r="T55" s="16">
        <f>求节点(中R武将!$C$6:$C$105,中R武将!T$6:T$105,天数对应中R武将!$CB55)</f>
        <v>0</v>
      </c>
      <c r="U55" s="16">
        <f>求节点(中R武将!$C$6:$C$105,中R武将!U$6:U$105,天数对应中R武将!$CB55)</f>
        <v>0</v>
      </c>
      <c r="V55" s="16">
        <f>求节点(中R武将!$C$6:$C$105,中R武将!V$6:V$105,天数对应中R武将!$CB55)</f>
        <v>2.5205993215807641</v>
      </c>
      <c r="W55" s="16">
        <f>求节点(中R武将!$C$6:$C$105,中R武将!W$6:W$105,天数对应中R武将!$CB55)</f>
        <v>2.5205993215807645</v>
      </c>
      <c r="X55" s="16">
        <f>求节点(中R武将!$C$6:$C$105,中R武将!X$6:X$105,天数对应中R武将!$CB55)</f>
        <v>2.5205993215807645</v>
      </c>
      <c r="Y55" s="16">
        <f>求节点(中R武将!$C$6:$C$105,中R武将!Y$6:Y$105,天数对应中R武将!$CB55)</f>
        <v>0</v>
      </c>
      <c r="Z55" s="16">
        <f>求节点(中R武将!$C$6:$C$105,中R武将!Z$6:Z$105,天数对应中R武将!$CB55)</f>
        <v>0</v>
      </c>
      <c r="AA55" s="16">
        <f>求节点(中R武将!$C$6:$C$105,中R武将!AA$6:AA$105,天数对应中R武将!$CB55)</f>
        <v>126.02996607903822</v>
      </c>
      <c r="AB55" s="16">
        <f>求节点(中R武将!$C$6:$C$105,中R武将!AB$6:AB$105,天数对应中R武将!$CB55)</f>
        <v>126.02996607903822</v>
      </c>
      <c r="AC55" s="16">
        <f>求节点(中R武将!$C$6:$C$105,中R武将!AC$6:AC$105,天数对应中R武将!$CB55)</f>
        <v>126.02996607903822</v>
      </c>
      <c r="AD55" s="16">
        <f>求节点(中R武将!$C$6:$C$105,中R武将!AD$6:AD$105,天数对应中R武将!$CB55)</f>
        <v>0</v>
      </c>
      <c r="AE55" s="16">
        <f>求节点(中R武将!$C$6:$C$105,中R武将!AE$6:AE$105,天数对应中R武将!$CB55)</f>
        <v>0</v>
      </c>
      <c r="AF55" s="16">
        <f>求节点(中R武将!$C$6:$C$105,中R武将!AF$6:AF$105,天数对应中R武将!$CB55)</f>
        <v>1.1147114216094323</v>
      </c>
      <c r="AG55" s="16">
        <f>求节点(中R武将!$C$6:$C$105,中R武将!AG$6:AG$105,天数对应中R武将!$CB55)</f>
        <v>2</v>
      </c>
      <c r="AH55" s="16">
        <f>求节点(中R武将!$C$6:$C$105,中R武将!AH$6:AH$105,天数对应中R武将!$CB55)</f>
        <v>2</v>
      </c>
      <c r="AI55" s="16">
        <f>求节点(中R武将!$C$6:$C$105,中R武将!AI$6:AI$105,天数对应中R武将!$CB55)</f>
        <v>0</v>
      </c>
      <c r="AJ55" s="16">
        <f>求节点(中R武将!$C$6:$C$105,中R武将!AJ$6:AJ$105,天数对应中R武将!$CB55)</f>
        <v>0</v>
      </c>
      <c r="AK55" s="16">
        <f>求节点(中R武将!$C$6:$C$105,中R武将!AK$6:AK$105,天数对应中R武将!$CB55)</f>
        <v>2</v>
      </c>
      <c r="AL55" s="16">
        <f>求节点(中R武将!$C$6:$C$105,中R武将!AL$6:AL$105,天数对应中R武将!$CB55)</f>
        <v>30</v>
      </c>
      <c r="AM55" s="16">
        <f>求节点(中R武将!$C$6:$C$105,中R武将!AM$6:AM$105,天数对应中R武将!$CB55)</f>
        <v>80</v>
      </c>
      <c r="AN55" s="16">
        <f>求节点(中R武将!$C$6:$C$105,中R武将!AN$6:AN$105,天数对应中R武将!$CB55)</f>
        <v>0</v>
      </c>
      <c r="AO55" s="16">
        <f>求节点(中R武将!$C$6:$C$105,中R武将!AO$6:AO$105,天数对应中R武将!$CB55)</f>
        <v>0</v>
      </c>
      <c r="AP55" s="16">
        <f>求节点(中R武将!$C$6:$C$105,中R武将!AP$6:AP$105,天数对应中R武将!$CB55)</f>
        <v>14.68503812948973</v>
      </c>
      <c r="AQ55" s="16">
        <f>求节点(中R武将!$C$6:$C$105,中R武将!AQ$6:AQ$105,天数对应中R武将!$CB55)</f>
        <v>8.6850381294897296</v>
      </c>
      <c r="AR55" s="16">
        <f>求节点(中R武将!$C$6:$C$105,中R武将!AR$6:AR$105,天数对应中R武将!$CB55)</f>
        <v>0</v>
      </c>
      <c r="AS55" s="16">
        <f>求节点(中R武将!$C$6:$C$105,中R武将!AS$6:AS$105,天数对应中R武将!$CB55)</f>
        <v>0</v>
      </c>
      <c r="AT55" s="16">
        <f>求节点(中R武将!$C$6:$C$105,中R武将!AT$6:AT$105,天数对应中R武将!$CB55)</f>
        <v>3</v>
      </c>
      <c r="AU55" s="16">
        <f>求节点(中R武将!$C$6:$C$105,中R武将!AU$6:AU$105,天数对应中R武将!$CB55)</f>
        <v>6</v>
      </c>
      <c r="AV55" s="16">
        <f>求节点(中R武将!$C$6:$C$105,中R武将!AV$6:AV$105,天数对应中R武将!$CB55)</f>
        <v>4.8074976435562418</v>
      </c>
      <c r="AW55" s="16">
        <f>求节点(中R武将!$C$6:$C$105,中R武将!AW$6:AW$105,天数对应中R武将!$CB55)</f>
        <v>2.485079061013912</v>
      </c>
      <c r="AX55" s="16">
        <f>求节点(中R武将!$C$6:$C$105,中R武将!AX$6:AX$105,天数对应中R武将!$CB55)</f>
        <v>0</v>
      </c>
      <c r="AY55" s="16">
        <f>求节点(中R武将!$C$6:$C$105,中R武将!AY$6:AY$105,天数对应中R武将!$CB55)</f>
        <v>15</v>
      </c>
      <c r="AZ55" s="16">
        <f>求节点(中R武将!$C$6:$C$105,中R武将!AZ$6:AZ$105,天数对应中R武将!$CB55)</f>
        <v>40</v>
      </c>
      <c r="BA55" s="16">
        <f>求节点(中R武将!$C$6:$C$105,中R武将!BA$6:BA$105,天数对应中R武将!$CB55)</f>
        <v>50</v>
      </c>
      <c r="BB55" s="16">
        <f>求节点(中R武将!$C$6:$C$105,中R武将!BB$6:BB$105,天数对应中R武将!$CB55)</f>
        <v>66</v>
      </c>
      <c r="BC55" s="16">
        <f>求节点(中R武将!$C$6:$C$105,中R武将!BC$6:BC$105,天数对应中R武将!$CB55)</f>
        <v>0</v>
      </c>
      <c r="BD55" s="16">
        <f>求节点(中R武将!$C$6:$C$105,中R武将!BD$6:BD$105,天数对应中R武将!$CB55)</f>
        <v>2.5205993215807645</v>
      </c>
      <c r="BE55" s="16">
        <f>求节点(中R武将!$C$6:$C$105,中R武将!BE$6:BE$105,天数对应中R武将!$CB55)</f>
        <v>2.5205993215807645</v>
      </c>
      <c r="BF55" s="16">
        <f>求节点(中R武将!$C$6:$C$105,中R武将!BF$6:BF$105,天数对应中R武将!$CB55)</f>
        <v>2.5205993215807645</v>
      </c>
      <c r="BG55" s="16">
        <f>求节点(中R武将!$C$6:$C$105,中R武将!BG$6:BG$105,天数对应中R武将!$CB55)</f>
        <v>2.5205993215807645</v>
      </c>
      <c r="BH55" s="16">
        <f>求节点(中R武将!$C$6:$C$105,中R武将!BH$6:BH$105,天数对应中R武将!$CB55)</f>
        <v>10</v>
      </c>
      <c r="BI55" s="16">
        <f>求节点(中R武将!$C$6:$C$105,中R武将!BI$6:BI$105,天数对应中R武将!$CB55)</f>
        <v>10</v>
      </c>
      <c r="BJ55" s="16">
        <f>求节点(中R武将!$C$6:$C$105,中R武将!BJ$6:BJ$105,天数对应中R武将!$CB55)</f>
        <v>60</v>
      </c>
      <c r="BK55" s="16">
        <f>求节点(中R武将!$C$6:$C$105,中R武将!BK$6:BK$105,天数对应中R武将!$CB55)</f>
        <v>63.014983039519109</v>
      </c>
      <c r="BL55" s="16">
        <f>求节点(中R武将!$C$6:$C$105,中R武将!BL$6:BL$105,天数对应中R武将!$CB55)</f>
        <v>63.014983039519109</v>
      </c>
      <c r="BM55" s="16">
        <f>求节点(中R武将!$C$6:$C$105,中R武将!BM$6:BM$105,天数对应中R武将!$CB55)</f>
        <v>0</v>
      </c>
      <c r="BN55" s="16">
        <f>求节点(中R武将!$C$6:$C$105,中R武将!BN$6:BN$105,天数对应中R武将!$CB55)</f>
        <v>0</v>
      </c>
      <c r="BO55" s="16">
        <f>求节点(中R武将!$C$6:$C$105,中R武将!BO$6:BO$105,天数对应中R武将!$CB55)</f>
        <v>2</v>
      </c>
      <c r="BP55" s="16">
        <f>求节点(中R武将!$C$6:$C$105,中R武将!BP$6:BP$105,天数对应中R武将!$CB55)</f>
        <v>2</v>
      </c>
      <c r="BQ55" s="16">
        <f>求节点(中R武将!$C$6:$C$105,中R武将!BQ$6:BQ$105,天数对应中R武将!$CB55)</f>
        <v>2</v>
      </c>
      <c r="BR55" s="16">
        <f>求节点(中R武将!$C$6:$C$105,中R武将!BR$6:BR$105,天数对应中R武将!$CB55)</f>
        <v>0</v>
      </c>
      <c r="BS55" s="16">
        <f>求节点(中R武将!$C$6:$C$105,中R武将!BS$6:BS$105,天数对应中R武将!$CB55)</f>
        <v>0</v>
      </c>
      <c r="BT55" s="16">
        <f>求节点(中R武将!$C$6:$C$105,中R武将!BT$6:BT$105,天数对应中R武将!$CB55)</f>
        <v>4</v>
      </c>
      <c r="BU55" s="16">
        <f>求节点(中R武将!$C$6:$C$105,中R武将!BU$6:BU$105,天数对应中R武将!$CB55)</f>
        <v>30</v>
      </c>
      <c r="BV55" s="16">
        <f>求节点(中R武将!$C$6:$C$105,中R武将!BV$6:BV$105,天数对应中R武将!$CB55)</f>
        <v>80</v>
      </c>
      <c r="BY55" s="16">
        <v>50</v>
      </c>
      <c r="BZ55" s="16">
        <v>56.717296680108156</v>
      </c>
      <c r="CA55" s="16">
        <v>59.337144299498974</v>
      </c>
      <c r="CB55" s="16">
        <v>63.014983039519109</v>
      </c>
      <c r="CC55" s="16">
        <v>67.980842032817975</v>
      </c>
      <c r="CD55" s="16">
        <v>77.616070779288208</v>
      </c>
    </row>
    <row r="56" spans="3:82" x14ac:dyDescent="0.15">
      <c r="C56" s="16">
        <v>51</v>
      </c>
      <c r="E56" s="16">
        <f>求节点(中R武将!$C$6:$C$105,中R武将!E$6:E$105,天数对应中R武将!$CB56)</f>
        <v>0</v>
      </c>
      <c r="F56" s="16">
        <f>求节点(中R武将!$C$6:$C$105,中R武将!F$6:F$105,天数对应中R武将!$CB56)</f>
        <v>0</v>
      </c>
      <c r="G56" s="16">
        <f>求节点(中R武将!$C$6:$C$105,中R武将!G$6:G$105,天数对应中R武将!$CB56)</f>
        <v>0</v>
      </c>
      <c r="H56" s="16">
        <f>求节点(中R武将!$C$6:$C$105,中R武将!H$6:H$105,天数对应中R武将!$CB56)</f>
        <v>3.2744200201585887</v>
      </c>
      <c r="I56" s="16">
        <f>求节点(中R武将!$C$6:$C$105,中R武将!I$6:I$105,天数对应中R武将!$CB56)</f>
        <v>2.7255799798414113</v>
      </c>
      <c r="J56" s="16">
        <f>求节点(中R武将!$C$6:$C$105,中R武将!J$6:J$105,天数对应中R武将!$CB56)</f>
        <v>0</v>
      </c>
      <c r="K56" s="16">
        <f>求节点(中R武将!$C$6:$C$105,中R武将!K$6:K$105,天数对应中R武将!$CB56)</f>
        <v>0</v>
      </c>
      <c r="L56" s="16">
        <f>求节点(中R武将!$C$6:$C$105,中R武将!L$6:L$105,天数对应中R武将!$CB56)</f>
        <v>0</v>
      </c>
      <c r="M56" s="16">
        <f>求节点(中R武将!$C$6:$C$105,中R武将!M$6:M$105,天数对应中R武将!$CB56)</f>
        <v>4.8265198113135677</v>
      </c>
      <c r="N56" s="16">
        <f>求节点(中R武将!$C$6:$C$105,中R武将!N$6:N$105,天数对应中R武将!$CB56)</f>
        <v>2.5711318577422952</v>
      </c>
      <c r="O56" s="16">
        <f>求节点(中R武将!$C$6:$C$105,中R武将!O$6:O$105,天数对应中R武将!$CB56)</f>
        <v>0</v>
      </c>
      <c r="P56" s="16">
        <f>求节点(中R武将!$C$6:$C$105,中R武将!P$6:P$105,天数对应中R武将!$CB56)</f>
        <v>6</v>
      </c>
      <c r="Q56" s="16">
        <f>求节点(中R武将!$C$6:$C$105,中R武将!Q$6:Q$105,天数对应中R武将!$CB56)</f>
        <v>10</v>
      </c>
      <c r="R56" s="16">
        <f>求节点(中R武将!$C$6:$C$105,中R武将!R$6:R$105,天数对应中R武将!$CB56)</f>
        <v>50</v>
      </c>
      <c r="S56" s="16">
        <f>求节点(中R武将!$C$6:$C$105,中R武将!S$6:S$105,天数对应中R武将!$CB56)</f>
        <v>66</v>
      </c>
      <c r="T56" s="16">
        <f>求节点(中R武将!$C$6:$C$105,中R武将!T$6:T$105,天数对应中R武将!$CB56)</f>
        <v>0</v>
      </c>
      <c r="U56" s="16">
        <f>求节点(中R武将!$C$6:$C$105,中R武将!U$6:U$105,天数对应中R武将!$CB56)</f>
        <v>0</v>
      </c>
      <c r="V56" s="16">
        <f>求节点(中R武将!$C$6:$C$105,中R武将!V$6:V$105,天数对应中R武将!$CB56)</f>
        <v>2.5298885843915015</v>
      </c>
      <c r="W56" s="16">
        <f>求节点(中R武将!$C$6:$C$105,中R武将!W$6:W$105,天数对应中R武将!$CB56)</f>
        <v>2.529888584391502</v>
      </c>
      <c r="X56" s="16">
        <f>求节点(中R武将!$C$6:$C$105,中R武将!X$6:X$105,天数对应中R武将!$CB56)</f>
        <v>2.529888584391502</v>
      </c>
      <c r="Y56" s="16">
        <f>求节点(中R武将!$C$6:$C$105,中R武将!Y$6:Y$105,天数对应中R武将!$CB56)</f>
        <v>0</v>
      </c>
      <c r="Z56" s="16">
        <f>求节点(中R武将!$C$6:$C$105,中R武将!Z$6:Z$105,天数对应中R武将!$CB56)</f>
        <v>0</v>
      </c>
      <c r="AA56" s="16">
        <f>求节点(中R武将!$C$6:$C$105,中R武将!AA$6:AA$105,天数对应中R武将!$CB56)</f>
        <v>126.4944292195751</v>
      </c>
      <c r="AB56" s="16">
        <f>求节点(中R武将!$C$6:$C$105,中R武将!AB$6:AB$105,天数对应中R武将!$CB56)</f>
        <v>126.4944292195751</v>
      </c>
      <c r="AC56" s="16">
        <f>求节点(中R武将!$C$6:$C$105,中R武将!AC$6:AC$105,天数对应中R武将!$CB56)</f>
        <v>126.4944292195751</v>
      </c>
      <c r="AD56" s="16">
        <f>求节点(中R武将!$C$6:$C$105,中R武将!AD$6:AD$105,天数对应中R武将!$CB56)</f>
        <v>0</v>
      </c>
      <c r="AE56" s="16">
        <f>求节点(中R武将!$C$6:$C$105,中R武将!AE$6:AE$105,天数对应中R武将!$CB56)</f>
        <v>0</v>
      </c>
      <c r="AF56" s="16">
        <f>求节点(中R武将!$C$6:$C$105,中R武将!AF$6:AF$105,天数对应中R武将!$CB56)</f>
        <v>1.1188195110089671</v>
      </c>
      <c r="AG56" s="16">
        <f>求节点(中R武将!$C$6:$C$105,中R武将!AG$6:AG$105,天数对应中R武将!$CB56)</f>
        <v>2</v>
      </c>
      <c r="AH56" s="16">
        <f>求节点(中R武将!$C$6:$C$105,中R武将!AH$6:AH$105,天数对应中R武将!$CB56)</f>
        <v>2</v>
      </c>
      <c r="AI56" s="16">
        <f>求节点(中R武将!$C$6:$C$105,中R武将!AI$6:AI$105,天数对应中R武将!$CB56)</f>
        <v>0</v>
      </c>
      <c r="AJ56" s="16">
        <f>求节点(中R武将!$C$6:$C$105,中R武将!AJ$6:AJ$105,天数对应中R武将!$CB56)</f>
        <v>0</v>
      </c>
      <c r="AK56" s="16">
        <f>求节点(中R武将!$C$6:$C$105,中R武将!AK$6:AK$105,天数对应中R武将!$CB56)</f>
        <v>2</v>
      </c>
      <c r="AL56" s="16">
        <f>求节点(中R武将!$C$6:$C$105,中R武将!AL$6:AL$105,天数对应中R武将!$CB56)</f>
        <v>30</v>
      </c>
      <c r="AM56" s="16">
        <f>求节点(中R武将!$C$6:$C$105,中R武将!AM$6:AM$105,天数对应中R武将!$CB56)</f>
        <v>80</v>
      </c>
      <c r="AN56" s="16">
        <f>求节点(中R武将!$C$6:$C$105,中R武将!AN$6:AN$105,天数对应中R武将!$CB56)</f>
        <v>0</v>
      </c>
      <c r="AO56" s="16">
        <f>求节点(中R武将!$C$6:$C$105,中R武将!AO$6:AO$105,天数对应中R武将!$CB56)</f>
        <v>0</v>
      </c>
      <c r="AP56" s="16">
        <f>求节点(中R武将!$C$6:$C$105,中R武将!AP$6:AP$105,天数对应中R武将!$CB56)</f>
        <v>14.725579979841411</v>
      </c>
      <c r="AQ56" s="16">
        <f>求节点(中R武将!$C$6:$C$105,中R武将!AQ$6:AQ$105,天数对应中R武将!$CB56)</f>
        <v>8.7255799798414113</v>
      </c>
      <c r="AR56" s="16">
        <f>求节点(中R武将!$C$6:$C$105,中R武将!AR$6:AR$105,天数对应中R武将!$CB56)</f>
        <v>0</v>
      </c>
      <c r="AS56" s="16">
        <f>求节点(中R武将!$C$6:$C$105,中R武将!AS$6:AS$105,天数对应中R武将!$CB56)</f>
        <v>0</v>
      </c>
      <c r="AT56" s="16">
        <f>求节点(中R武将!$C$6:$C$105,中R武将!AT$6:AT$105,天数对应中R武将!$CB56)</f>
        <v>3</v>
      </c>
      <c r="AU56" s="16">
        <f>求节点(中R武将!$C$6:$C$105,中R武将!AU$6:AU$105,天数对应中R武将!$CB56)</f>
        <v>6</v>
      </c>
      <c r="AV56" s="16">
        <f>求节点(中R武将!$C$6:$C$105,中R武将!AV$6:AV$105,天数对应中R武将!$CB56)</f>
        <v>4.8265198113135677</v>
      </c>
      <c r="AW56" s="16">
        <f>求节点(中R武将!$C$6:$C$105,中R武将!AW$6:AW$105,天数对应中R武将!$CB56)</f>
        <v>2.5711318577422952</v>
      </c>
      <c r="AX56" s="16">
        <f>求节点(中R武将!$C$6:$C$105,中R武将!AX$6:AX$105,天数对应中R武将!$CB56)</f>
        <v>0</v>
      </c>
      <c r="AY56" s="16">
        <f>求节点(中R武将!$C$6:$C$105,中R武将!AY$6:AY$105,天数对应中R武将!$CB56)</f>
        <v>15</v>
      </c>
      <c r="AZ56" s="16">
        <f>求节点(中R武将!$C$6:$C$105,中R武将!AZ$6:AZ$105,天数对应中R武将!$CB56)</f>
        <v>40</v>
      </c>
      <c r="BA56" s="16">
        <f>求节点(中R武将!$C$6:$C$105,中R武将!BA$6:BA$105,天数对应中R武将!$CB56)</f>
        <v>50</v>
      </c>
      <c r="BB56" s="16">
        <f>求节点(中R武将!$C$6:$C$105,中R武将!BB$6:BB$105,天数对应中R武将!$CB56)</f>
        <v>66</v>
      </c>
      <c r="BC56" s="16">
        <f>求节点(中R武将!$C$6:$C$105,中R武将!BC$6:BC$105,天数对应中R武将!$CB56)</f>
        <v>0</v>
      </c>
      <c r="BD56" s="16">
        <f>求节点(中R武将!$C$6:$C$105,中R武将!BD$6:BD$105,天数对应中R武将!$CB56)</f>
        <v>2.529888584391502</v>
      </c>
      <c r="BE56" s="16">
        <f>求节点(中R武将!$C$6:$C$105,中R武将!BE$6:BE$105,天数对应中R武将!$CB56)</f>
        <v>2.529888584391502</v>
      </c>
      <c r="BF56" s="16">
        <f>求节点(中R武将!$C$6:$C$105,中R武将!BF$6:BF$105,天数对应中R武将!$CB56)</f>
        <v>2.529888584391502</v>
      </c>
      <c r="BG56" s="16">
        <f>求节点(中R武将!$C$6:$C$105,中R武将!BG$6:BG$105,天数对应中R武将!$CB56)</f>
        <v>2.529888584391502</v>
      </c>
      <c r="BH56" s="16">
        <f>求节点(中R武将!$C$6:$C$105,中R武将!BH$6:BH$105,天数对应中R武将!$CB56)</f>
        <v>10</v>
      </c>
      <c r="BI56" s="16">
        <f>求节点(中R武将!$C$6:$C$105,中R武将!BI$6:BI$105,天数对应中R武将!$CB56)</f>
        <v>10</v>
      </c>
      <c r="BJ56" s="16">
        <f>求节点(中R武将!$C$6:$C$105,中R武将!BJ$6:BJ$105,天数对应中R武将!$CB56)</f>
        <v>60</v>
      </c>
      <c r="BK56" s="16">
        <f>求节点(中R武将!$C$6:$C$105,中R武将!BK$6:BK$105,天数对应中R武将!$CB56)</f>
        <v>63.247214609787548</v>
      </c>
      <c r="BL56" s="16">
        <f>求节点(中R武将!$C$6:$C$105,中R武将!BL$6:BL$105,天数对应中R武将!$CB56)</f>
        <v>63.247214609787548</v>
      </c>
      <c r="BM56" s="16">
        <f>求节点(中R武将!$C$6:$C$105,中R武将!BM$6:BM$105,天数对应中R武将!$CB56)</f>
        <v>0</v>
      </c>
      <c r="BN56" s="16">
        <f>求节点(中R武将!$C$6:$C$105,中R武将!BN$6:BN$105,天数对应中R武将!$CB56)</f>
        <v>0</v>
      </c>
      <c r="BO56" s="16">
        <f>求节点(中R武将!$C$6:$C$105,中R武将!BO$6:BO$105,天数对应中R武将!$CB56)</f>
        <v>2</v>
      </c>
      <c r="BP56" s="16">
        <f>求节点(中R武将!$C$6:$C$105,中R武将!BP$6:BP$105,天数对应中R武将!$CB56)</f>
        <v>2</v>
      </c>
      <c r="BQ56" s="16">
        <f>求节点(中R武将!$C$6:$C$105,中R武将!BQ$6:BQ$105,天数对应中R武将!$CB56)</f>
        <v>2</v>
      </c>
      <c r="BR56" s="16">
        <f>求节点(中R武将!$C$6:$C$105,中R武将!BR$6:BR$105,天数对应中R武将!$CB56)</f>
        <v>0</v>
      </c>
      <c r="BS56" s="16">
        <f>求节点(中R武将!$C$6:$C$105,中R武将!BS$6:BS$105,天数对应中R武将!$CB56)</f>
        <v>0</v>
      </c>
      <c r="BT56" s="16">
        <f>求节点(中R武将!$C$6:$C$105,中R武将!BT$6:BT$105,天数对应中R武将!$CB56)</f>
        <v>4</v>
      </c>
      <c r="BU56" s="16">
        <f>求节点(中R武将!$C$6:$C$105,中R武将!BU$6:BU$105,天数对应中R武将!$CB56)</f>
        <v>30</v>
      </c>
      <c r="BV56" s="16">
        <f>求节点(中R武将!$C$6:$C$105,中R武将!BV$6:BV$105,天数对应中R武将!$CB56)</f>
        <v>80</v>
      </c>
      <c r="BY56" s="16">
        <v>51</v>
      </c>
      <c r="BZ56" s="16">
        <v>57.004247194324648</v>
      </c>
      <c r="CA56" s="16">
        <v>59.603180461202712</v>
      </c>
      <c r="CB56" s="16">
        <v>63.247214609787548</v>
      </c>
      <c r="CC56" s="16">
        <v>68.238780484338022</v>
      </c>
      <c r="CD56" s="16">
        <v>77.928795156006515</v>
      </c>
    </row>
    <row r="57" spans="3:82" x14ac:dyDescent="0.15">
      <c r="C57" s="16">
        <v>52</v>
      </c>
      <c r="E57" s="16">
        <f>求节点(中R武将!$C$6:$C$105,中R武将!E$6:E$105,天数对应中R武将!$CB57)</f>
        <v>0</v>
      </c>
      <c r="F57" s="16">
        <f>求节点(中R武将!$C$6:$C$105,中R武将!F$6:F$105,天数对应中R武将!$CB57)</f>
        <v>0</v>
      </c>
      <c r="G57" s="16">
        <f>求节点(中R武将!$C$6:$C$105,中R武将!G$6:G$105,天数对应中R武将!$CB57)</f>
        <v>0</v>
      </c>
      <c r="H57" s="16">
        <f>求节点(中R武将!$C$6:$C$105,中R武将!H$6:H$105,天数对应中R武将!$CB57)</f>
        <v>3.2338781698069066</v>
      </c>
      <c r="I57" s="16">
        <f>求节点(中R武将!$C$6:$C$105,中R武将!I$6:I$105,天数对应中R武将!$CB57)</f>
        <v>2.7661218301930934</v>
      </c>
      <c r="J57" s="16">
        <f>求节点(中R武将!$C$6:$C$105,中R武将!J$6:J$105,天数对应中R武将!$CB57)</f>
        <v>0</v>
      </c>
      <c r="K57" s="16">
        <f>求节点(中R武将!$C$6:$C$105,中R武将!K$6:K$105,天数对应中R武将!$CB57)</f>
        <v>0</v>
      </c>
      <c r="L57" s="16">
        <f>求节点(中R武将!$C$6:$C$105,中R武将!L$6:L$105,天数对应中R武将!$CB57)</f>
        <v>0</v>
      </c>
      <c r="M57" s="16">
        <f>求节点(中R武将!$C$6:$C$105,中R武将!M$6:M$105,天数对应中R武将!$CB57)</f>
        <v>4.8455419790708945</v>
      </c>
      <c r="N57" s="16">
        <f>求节点(中R武将!$C$6:$C$105,中R武将!N$6:N$105,天数对应中R武将!$CB57)</f>
        <v>2.6571846544706785</v>
      </c>
      <c r="O57" s="16">
        <f>求节点(中R武将!$C$6:$C$105,中R武将!O$6:O$105,天数对应中R武将!$CB57)</f>
        <v>0</v>
      </c>
      <c r="P57" s="16">
        <f>求节点(中R武将!$C$6:$C$105,中R武将!P$6:P$105,天数对应中R武将!$CB57)</f>
        <v>6</v>
      </c>
      <c r="Q57" s="16">
        <f>求节点(中R武将!$C$6:$C$105,中R武将!Q$6:Q$105,天数对应中R武将!$CB57)</f>
        <v>10</v>
      </c>
      <c r="R57" s="16">
        <f>求节点(中R武将!$C$6:$C$105,中R武将!R$6:R$105,天数对应中R武将!$CB57)</f>
        <v>50</v>
      </c>
      <c r="S57" s="16">
        <f>求节点(中R武将!$C$6:$C$105,中R武将!S$6:S$105,天数对应中R武将!$CB57)</f>
        <v>66</v>
      </c>
      <c r="T57" s="16">
        <f>求节点(中R武将!$C$6:$C$105,中R武将!T$6:T$105,天数对应中R武将!$CB57)</f>
        <v>0</v>
      </c>
      <c r="U57" s="16">
        <f>求节点(中R武将!$C$6:$C$105,中R武将!U$6:U$105,天数对应中R武将!$CB57)</f>
        <v>0</v>
      </c>
      <c r="V57" s="16">
        <f>求节点(中R武将!$C$6:$C$105,中R武将!V$6:V$105,天数对应中R武将!$CB57)</f>
        <v>2.539177847202239</v>
      </c>
      <c r="W57" s="16">
        <f>求节点(中R武将!$C$6:$C$105,中R武将!W$6:W$105,天数对应中R武将!$CB57)</f>
        <v>2.5391778472022395</v>
      </c>
      <c r="X57" s="16">
        <f>求节点(中R武将!$C$6:$C$105,中R武将!X$6:X$105,天数对应中R武将!$CB57)</f>
        <v>2.5391778472022395</v>
      </c>
      <c r="Y57" s="16">
        <f>求节点(中R武将!$C$6:$C$105,中R武将!Y$6:Y$105,天数对应中R武将!$CB57)</f>
        <v>0</v>
      </c>
      <c r="Z57" s="16">
        <f>求节点(中R武将!$C$6:$C$105,中R武将!Z$6:Z$105,天数对应中R武将!$CB57)</f>
        <v>0</v>
      </c>
      <c r="AA57" s="16">
        <f>求节点(中R武将!$C$6:$C$105,中R武将!AA$6:AA$105,天数对应中R武将!$CB57)</f>
        <v>126.95889236011197</v>
      </c>
      <c r="AB57" s="16">
        <f>求节点(中R武将!$C$6:$C$105,中R武将!AB$6:AB$105,天数对应中R武将!$CB57)</f>
        <v>126.95889236011197</v>
      </c>
      <c r="AC57" s="16">
        <f>求节点(中R武将!$C$6:$C$105,中R武将!AC$6:AC$105,天数对应中R武将!$CB57)</f>
        <v>126.95889236011197</v>
      </c>
      <c r="AD57" s="16">
        <f>求节点(中R武将!$C$6:$C$105,中R武将!AD$6:AD$105,天数对应中R武将!$CB57)</f>
        <v>0</v>
      </c>
      <c r="AE57" s="16">
        <f>求节点(中R武将!$C$6:$C$105,中R武将!AE$6:AE$105,天数对应中R武将!$CB57)</f>
        <v>0</v>
      </c>
      <c r="AF57" s="16">
        <f>求节点(中R武将!$C$6:$C$105,中R武将!AF$6:AF$105,天数对应中R武将!$CB57)</f>
        <v>1.122927600408502</v>
      </c>
      <c r="AG57" s="16">
        <f>求节点(中R武将!$C$6:$C$105,中R武将!AG$6:AG$105,天数对应中R武将!$CB57)</f>
        <v>2</v>
      </c>
      <c r="AH57" s="16">
        <f>求节点(中R武将!$C$6:$C$105,中R武将!AH$6:AH$105,天数对应中R武将!$CB57)</f>
        <v>2</v>
      </c>
      <c r="AI57" s="16">
        <f>求节点(中R武将!$C$6:$C$105,中R武将!AI$6:AI$105,天数对应中R武将!$CB57)</f>
        <v>0</v>
      </c>
      <c r="AJ57" s="16">
        <f>求节点(中R武将!$C$6:$C$105,中R武将!AJ$6:AJ$105,天数对应中R武将!$CB57)</f>
        <v>0</v>
      </c>
      <c r="AK57" s="16">
        <f>求节点(中R武将!$C$6:$C$105,中R武将!AK$6:AK$105,天数对应中R武将!$CB57)</f>
        <v>2</v>
      </c>
      <c r="AL57" s="16">
        <f>求节点(中R武将!$C$6:$C$105,中R武将!AL$6:AL$105,天数对应中R武将!$CB57)</f>
        <v>30</v>
      </c>
      <c r="AM57" s="16">
        <f>求节点(中R武将!$C$6:$C$105,中R武将!AM$6:AM$105,天数对应中R武将!$CB57)</f>
        <v>80</v>
      </c>
      <c r="AN57" s="16">
        <f>求节点(中R武将!$C$6:$C$105,中R武将!AN$6:AN$105,天数对应中R武将!$CB57)</f>
        <v>0</v>
      </c>
      <c r="AO57" s="16">
        <f>求节点(中R武将!$C$6:$C$105,中R武将!AO$6:AO$105,天数对应中R武将!$CB57)</f>
        <v>0</v>
      </c>
      <c r="AP57" s="16">
        <f>求节点(中R武将!$C$6:$C$105,中R武将!AP$6:AP$105,天数对应中R武将!$CB57)</f>
        <v>14.766121830193093</v>
      </c>
      <c r="AQ57" s="16">
        <f>求节点(中R武将!$C$6:$C$105,中R武将!AQ$6:AQ$105,天数对应中R武将!$CB57)</f>
        <v>8.766121830193093</v>
      </c>
      <c r="AR57" s="16">
        <f>求节点(中R武将!$C$6:$C$105,中R武将!AR$6:AR$105,天数对应中R武将!$CB57)</f>
        <v>0</v>
      </c>
      <c r="AS57" s="16">
        <f>求节点(中R武将!$C$6:$C$105,中R武将!AS$6:AS$105,天数对应中R武将!$CB57)</f>
        <v>0</v>
      </c>
      <c r="AT57" s="16">
        <f>求节点(中R武将!$C$6:$C$105,中R武将!AT$6:AT$105,天数对应中R武将!$CB57)</f>
        <v>3</v>
      </c>
      <c r="AU57" s="16">
        <f>求节点(中R武将!$C$6:$C$105,中R武将!AU$6:AU$105,天数对应中R武将!$CB57)</f>
        <v>6</v>
      </c>
      <c r="AV57" s="16">
        <f>求节点(中R武将!$C$6:$C$105,中R武将!AV$6:AV$105,天数对应中R武将!$CB57)</f>
        <v>4.8455419790708945</v>
      </c>
      <c r="AW57" s="16">
        <f>求节点(中R武将!$C$6:$C$105,中R武将!AW$6:AW$105,天数对应中R武将!$CB57)</f>
        <v>2.6571846544706785</v>
      </c>
      <c r="AX57" s="16">
        <f>求节点(中R武将!$C$6:$C$105,中R武将!AX$6:AX$105,天数对应中R武将!$CB57)</f>
        <v>0</v>
      </c>
      <c r="AY57" s="16">
        <f>求节点(中R武将!$C$6:$C$105,中R武将!AY$6:AY$105,天数对应中R武将!$CB57)</f>
        <v>15</v>
      </c>
      <c r="AZ57" s="16">
        <f>求节点(中R武将!$C$6:$C$105,中R武将!AZ$6:AZ$105,天数对应中R武将!$CB57)</f>
        <v>40</v>
      </c>
      <c r="BA57" s="16">
        <f>求节点(中R武将!$C$6:$C$105,中R武将!BA$6:BA$105,天数对应中R武将!$CB57)</f>
        <v>50</v>
      </c>
      <c r="BB57" s="16">
        <f>求节点(中R武将!$C$6:$C$105,中R武将!BB$6:BB$105,天数对应中R武将!$CB57)</f>
        <v>66</v>
      </c>
      <c r="BC57" s="16">
        <f>求节点(中R武将!$C$6:$C$105,中R武将!BC$6:BC$105,天数对应中R武将!$CB57)</f>
        <v>0</v>
      </c>
      <c r="BD57" s="16">
        <f>求节点(中R武将!$C$6:$C$105,中R武将!BD$6:BD$105,天数对应中R武将!$CB57)</f>
        <v>2.5391778472022395</v>
      </c>
      <c r="BE57" s="16">
        <f>求节点(中R武将!$C$6:$C$105,中R武将!BE$6:BE$105,天数对应中R武将!$CB57)</f>
        <v>2.5391778472022395</v>
      </c>
      <c r="BF57" s="16">
        <f>求节点(中R武将!$C$6:$C$105,中R武将!BF$6:BF$105,天数对应中R武将!$CB57)</f>
        <v>2.5391778472022395</v>
      </c>
      <c r="BG57" s="16">
        <f>求节点(中R武将!$C$6:$C$105,中R武将!BG$6:BG$105,天数对应中R武将!$CB57)</f>
        <v>2.5391778472022395</v>
      </c>
      <c r="BH57" s="16">
        <f>求节点(中R武将!$C$6:$C$105,中R武将!BH$6:BH$105,天数对应中R武将!$CB57)</f>
        <v>10</v>
      </c>
      <c r="BI57" s="16">
        <f>求节点(中R武将!$C$6:$C$105,中R武将!BI$6:BI$105,天数对应中R武将!$CB57)</f>
        <v>10</v>
      </c>
      <c r="BJ57" s="16">
        <f>求节点(中R武将!$C$6:$C$105,中R武将!BJ$6:BJ$105,天数对应中R武将!$CB57)</f>
        <v>60</v>
      </c>
      <c r="BK57" s="16">
        <f>求节点(中R武将!$C$6:$C$105,中R武将!BK$6:BK$105,天数对应中R武将!$CB57)</f>
        <v>63.479446180055987</v>
      </c>
      <c r="BL57" s="16">
        <f>求节点(中R武将!$C$6:$C$105,中R武将!BL$6:BL$105,天数对应中R武将!$CB57)</f>
        <v>63.479446180055987</v>
      </c>
      <c r="BM57" s="16">
        <f>求节点(中R武将!$C$6:$C$105,中R武将!BM$6:BM$105,天数对应中R武将!$CB57)</f>
        <v>0</v>
      </c>
      <c r="BN57" s="16">
        <f>求节点(中R武将!$C$6:$C$105,中R武将!BN$6:BN$105,天数对应中R武将!$CB57)</f>
        <v>0</v>
      </c>
      <c r="BO57" s="16">
        <f>求节点(中R武将!$C$6:$C$105,中R武将!BO$6:BO$105,天数对应中R武将!$CB57)</f>
        <v>2</v>
      </c>
      <c r="BP57" s="16">
        <f>求节点(中R武将!$C$6:$C$105,中R武将!BP$6:BP$105,天数对应中R武将!$CB57)</f>
        <v>2</v>
      </c>
      <c r="BQ57" s="16">
        <f>求节点(中R武将!$C$6:$C$105,中R武将!BQ$6:BQ$105,天数对应中R武将!$CB57)</f>
        <v>2</v>
      </c>
      <c r="BR57" s="16">
        <f>求节点(中R武将!$C$6:$C$105,中R武将!BR$6:BR$105,天数对应中R武将!$CB57)</f>
        <v>0</v>
      </c>
      <c r="BS57" s="16">
        <f>求节点(中R武将!$C$6:$C$105,中R武将!BS$6:BS$105,天数对应中R武将!$CB57)</f>
        <v>0</v>
      </c>
      <c r="BT57" s="16">
        <f>求节点(中R武将!$C$6:$C$105,中R武将!BT$6:BT$105,天数对应中R武将!$CB57)</f>
        <v>4</v>
      </c>
      <c r="BU57" s="16">
        <f>求节点(中R武将!$C$6:$C$105,中R武将!BU$6:BU$105,天数对应中R武将!$CB57)</f>
        <v>30</v>
      </c>
      <c r="BV57" s="16">
        <f>求节点(中R武将!$C$6:$C$105,中R武将!BV$6:BV$105,天数对应中R武将!$CB57)</f>
        <v>80</v>
      </c>
      <c r="BY57" s="16">
        <v>52</v>
      </c>
      <c r="BZ57" s="16">
        <v>57.27226591292537</v>
      </c>
      <c r="CA57" s="16">
        <v>59.869216622906443</v>
      </c>
      <c r="CB57" s="16">
        <v>63.479446180055987</v>
      </c>
      <c r="CC57" s="16">
        <v>68.49838631424187</v>
      </c>
      <c r="CD57" s="16">
        <v>78.253120382829735</v>
      </c>
    </row>
    <row r="58" spans="3:82" x14ac:dyDescent="0.15">
      <c r="C58" s="16">
        <v>53</v>
      </c>
      <c r="E58" s="16">
        <f>求节点(中R武将!$C$6:$C$105,中R武将!E$6:E$105,天数对应中R武将!$CB58)</f>
        <v>0</v>
      </c>
      <c r="F58" s="16">
        <f>求节点(中R武将!$C$6:$C$105,中R武将!F$6:F$105,天数对应中R武将!$CB58)</f>
        <v>0</v>
      </c>
      <c r="G58" s="16">
        <f>求节点(中R武将!$C$6:$C$105,中R武将!G$6:G$105,天数对应中R武将!$CB58)</f>
        <v>0</v>
      </c>
      <c r="H58" s="16">
        <f>求节点(中R武将!$C$6:$C$105,中R武将!H$6:H$105,天数对应中R武将!$CB58)</f>
        <v>3.193336319455224</v>
      </c>
      <c r="I58" s="16">
        <f>求节点(中R武将!$C$6:$C$105,中R武将!I$6:I$105,天数对应中R武将!$CB58)</f>
        <v>2.806663680544776</v>
      </c>
      <c r="J58" s="16">
        <f>求节点(中R武将!$C$6:$C$105,中R武将!J$6:J$105,天数对应中R武将!$CB58)</f>
        <v>0</v>
      </c>
      <c r="K58" s="16">
        <f>求节点(中R武将!$C$6:$C$105,中R武将!K$6:K$105,天数对应中R武将!$CB58)</f>
        <v>0</v>
      </c>
      <c r="L58" s="16">
        <f>求节点(中R武将!$C$6:$C$105,中R武将!L$6:L$105,天数对应中R武将!$CB58)</f>
        <v>0</v>
      </c>
      <c r="M58" s="16">
        <f>求节点(中R武将!$C$6:$C$105,中R武将!M$6:M$105,天数对应中R武将!$CB58)</f>
        <v>4.8645641468282204</v>
      </c>
      <c r="N58" s="16">
        <f>求节点(中R武将!$C$6:$C$105,中R武将!N$6:N$105,天数对应中R武将!$CB58)</f>
        <v>2.7432374511990618</v>
      </c>
      <c r="O58" s="16">
        <f>求节点(中R武将!$C$6:$C$105,中R武将!O$6:O$105,天数对应中R武将!$CB58)</f>
        <v>0</v>
      </c>
      <c r="P58" s="16">
        <f>求节点(中R武将!$C$6:$C$105,中R武将!P$6:P$105,天数对应中R武将!$CB58)</f>
        <v>6</v>
      </c>
      <c r="Q58" s="16">
        <f>求节点(中R武将!$C$6:$C$105,中R武将!Q$6:Q$105,天数对应中R武将!$CB58)</f>
        <v>10</v>
      </c>
      <c r="R58" s="16">
        <f>求节点(中R武将!$C$6:$C$105,中R武将!R$6:R$105,天数对应中R武将!$CB58)</f>
        <v>50</v>
      </c>
      <c r="S58" s="16">
        <f>求节点(中R武将!$C$6:$C$105,中R武将!S$6:S$105,天数对应中R武将!$CB58)</f>
        <v>66</v>
      </c>
      <c r="T58" s="16">
        <f>求节点(中R武将!$C$6:$C$105,中R武将!T$6:T$105,天数对应中R武将!$CB58)</f>
        <v>0</v>
      </c>
      <c r="U58" s="16">
        <f>求节点(中R武将!$C$6:$C$105,中R武将!U$6:U$105,天数对应中R武将!$CB58)</f>
        <v>0</v>
      </c>
      <c r="V58" s="16">
        <f>求节点(中R武将!$C$6:$C$105,中R武将!V$6:V$105,天数对应中R武将!$CB58)</f>
        <v>2.5484671100129765</v>
      </c>
      <c r="W58" s="16">
        <f>求节点(中R武将!$C$6:$C$105,中R武将!W$6:W$105,天数对应中R武将!$CB58)</f>
        <v>2.548467110012977</v>
      </c>
      <c r="X58" s="16">
        <f>求节点(中R武将!$C$6:$C$105,中R武将!X$6:X$105,天数对应中R武将!$CB58)</f>
        <v>2.548467110012977</v>
      </c>
      <c r="Y58" s="16">
        <f>求节点(中R武将!$C$6:$C$105,中R武将!Y$6:Y$105,天数对应中R武将!$CB58)</f>
        <v>0</v>
      </c>
      <c r="Z58" s="16">
        <f>求节点(中R武将!$C$6:$C$105,中R武将!Z$6:Z$105,天数对应中R武将!$CB58)</f>
        <v>0</v>
      </c>
      <c r="AA58" s="16">
        <f>求节点(中R武将!$C$6:$C$105,中R武将!AA$6:AA$105,天数对应中R武将!$CB58)</f>
        <v>127.42335550064885</v>
      </c>
      <c r="AB58" s="16">
        <f>求节点(中R武将!$C$6:$C$105,中R武将!AB$6:AB$105,天数对应中R武将!$CB58)</f>
        <v>127.42335550064885</v>
      </c>
      <c r="AC58" s="16">
        <f>求节点(中R武将!$C$6:$C$105,中R武将!AC$6:AC$105,天数对应中R武将!$CB58)</f>
        <v>127.42335550064885</v>
      </c>
      <c r="AD58" s="16">
        <f>求节点(中R武将!$C$6:$C$105,中R武将!AD$6:AD$105,天数对应中R武将!$CB58)</f>
        <v>0</v>
      </c>
      <c r="AE58" s="16">
        <f>求节点(中R武将!$C$6:$C$105,中R武将!AE$6:AE$105,天数对应中R武将!$CB58)</f>
        <v>0</v>
      </c>
      <c r="AF58" s="16">
        <f>求节点(中R武将!$C$6:$C$105,中R武将!AF$6:AF$105,天数对应中R武将!$CB58)</f>
        <v>1.1270356898080369</v>
      </c>
      <c r="AG58" s="16">
        <f>求节点(中R武将!$C$6:$C$105,中R武将!AG$6:AG$105,天数对应中R武将!$CB58)</f>
        <v>2</v>
      </c>
      <c r="AH58" s="16">
        <f>求节点(中R武将!$C$6:$C$105,中R武将!AH$6:AH$105,天数对应中R武将!$CB58)</f>
        <v>2</v>
      </c>
      <c r="AI58" s="16">
        <f>求节点(中R武将!$C$6:$C$105,中R武将!AI$6:AI$105,天数对应中R武将!$CB58)</f>
        <v>0</v>
      </c>
      <c r="AJ58" s="16">
        <f>求节点(中R武将!$C$6:$C$105,中R武将!AJ$6:AJ$105,天数对应中R武将!$CB58)</f>
        <v>0</v>
      </c>
      <c r="AK58" s="16">
        <f>求节点(中R武将!$C$6:$C$105,中R武将!AK$6:AK$105,天数对应中R武将!$CB58)</f>
        <v>2</v>
      </c>
      <c r="AL58" s="16">
        <f>求节点(中R武将!$C$6:$C$105,中R武将!AL$6:AL$105,天数对应中R武将!$CB58)</f>
        <v>30</v>
      </c>
      <c r="AM58" s="16">
        <f>求节点(中R武将!$C$6:$C$105,中R武将!AM$6:AM$105,天数对应中R武将!$CB58)</f>
        <v>80</v>
      </c>
      <c r="AN58" s="16">
        <f>求节点(中R武将!$C$6:$C$105,中R武将!AN$6:AN$105,天数对应中R武将!$CB58)</f>
        <v>0</v>
      </c>
      <c r="AO58" s="16">
        <f>求节点(中R武将!$C$6:$C$105,中R武将!AO$6:AO$105,天数对应中R武将!$CB58)</f>
        <v>0</v>
      </c>
      <c r="AP58" s="16">
        <f>求节点(中R武将!$C$6:$C$105,中R武将!AP$6:AP$105,天数对应中R武将!$CB58)</f>
        <v>14.806663680544776</v>
      </c>
      <c r="AQ58" s="16">
        <f>求节点(中R武将!$C$6:$C$105,中R武将!AQ$6:AQ$105,天数对应中R武将!$CB58)</f>
        <v>8.8066636805447764</v>
      </c>
      <c r="AR58" s="16">
        <f>求节点(中R武将!$C$6:$C$105,中R武将!AR$6:AR$105,天数对应中R武将!$CB58)</f>
        <v>0</v>
      </c>
      <c r="AS58" s="16">
        <f>求节点(中R武将!$C$6:$C$105,中R武将!AS$6:AS$105,天数对应中R武将!$CB58)</f>
        <v>0</v>
      </c>
      <c r="AT58" s="16">
        <f>求节点(中R武将!$C$6:$C$105,中R武将!AT$6:AT$105,天数对应中R武将!$CB58)</f>
        <v>3</v>
      </c>
      <c r="AU58" s="16">
        <f>求节点(中R武将!$C$6:$C$105,中R武将!AU$6:AU$105,天数对应中R武将!$CB58)</f>
        <v>6</v>
      </c>
      <c r="AV58" s="16">
        <f>求节点(中R武将!$C$6:$C$105,中R武将!AV$6:AV$105,天数对应中R武将!$CB58)</f>
        <v>4.8645641468282204</v>
      </c>
      <c r="AW58" s="16">
        <f>求节点(中R武将!$C$6:$C$105,中R武将!AW$6:AW$105,天数对应中R武将!$CB58)</f>
        <v>2.7432374511990618</v>
      </c>
      <c r="AX58" s="16">
        <f>求节点(中R武将!$C$6:$C$105,中R武将!AX$6:AX$105,天数对应中R武将!$CB58)</f>
        <v>0</v>
      </c>
      <c r="AY58" s="16">
        <f>求节点(中R武将!$C$6:$C$105,中R武将!AY$6:AY$105,天数对应中R武将!$CB58)</f>
        <v>15</v>
      </c>
      <c r="AZ58" s="16">
        <f>求节点(中R武将!$C$6:$C$105,中R武将!AZ$6:AZ$105,天数对应中R武将!$CB58)</f>
        <v>40</v>
      </c>
      <c r="BA58" s="16">
        <f>求节点(中R武将!$C$6:$C$105,中R武将!BA$6:BA$105,天数对应中R武将!$CB58)</f>
        <v>50</v>
      </c>
      <c r="BB58" s="16">
        <f>求节点(中R武将!$C$6:$C$105,中R武将!BB$6:BB$105,天数对应中R武将!$CB58)</f>
        <v>66</v>
      </c>
      <c r="BC58" s="16">
        <f>求节点(中R武将!$C$6:$C$105,中R武将!BC$6:BC$105,天数对应中R武将!$CB58)</f>
        <v>0</v>
      </c>
      <c r="BD58" s="16">
        <f>求节点(中R武将!$C$6:$C$105,中R武将!BD$6:BD$105,天数对应中R武将!$CB58)</f>
        <v>2.548467110012977</v>
      </c>
      <c r="BE58" s="16">
        <f>求节点(中R武将!$C$6:$C$105,中R武将!BE$6:BE$105,天数对应中R武将!$CB58)</f>
        <v>2.548467110012977</v>
      </c>
      <c r="BF58" s="16">
        <f>求节点(中R武将!$C$6:$C$105,中R武将!BF$6:BF$105,天数对应中R武将!$CB58)</f>
        <v>2.548467110012977</v>
      </c>
      <c r="BG58" s="16">
        <f>求节点(中R武将!$C$6:$C$105,中R武将!BG$6:BG$105,天数对应中R武将!$CB58)</f>
        <v>2.548467110012977</v>
      </c>
      <c r="BH58" s="16">
        <f>求节点(中R武将!$C$6:$C$105,中R武将!BH$6:BH$105,天数对应中R武将!$CB58)</f>
        <v>10</v>
      </c>
      <c r="BI58" s="16">
        <f>求节点(中R武将!$C$6:$C$105,中R武将!BI$6:BI$105,天数对应中R武将!$CB58)</f>
        <v>10</v>
      </c>
      <c r="BJ58" s="16">
        <f>求节点(中R武将!$C$6:$C$105,中R武将!BJ$6:BJ$105,天数对应中R武将!$CB58)</f>
        <v>60</v>
      </c>
      <c r="BK58" s="16">
        <f>求节点(中R武将!$C$6:$C$105,中R武将!BK$6:BK$105,天数对应中R武将!$CB58)</f>
        <v>63.711677750324426</v>
      </c>
      <c r="BL58" s="16">
        <f>求节点(中R武将!$C$6:$C$105,中R武将!BL$6:BL$105,天数对应中R武将!$CB58)</f>
        <v>63.711677750324426</v>
      </c>
      <c r="BM58" s="16">
        <f>求节点(中R武将!$C$6:$C$105,中R武将!BM$6:BM$105,天数对应中R武将!$CB58)</f>
        <v>0</v>
      </c>
      <c r="BN58" s="16">
        <f>求节点(中R武将!$C$6:$C$105,中R武将!BN$6:BN$105,天数对应中R武将!$CB58)</f>
        <v>0</v>
      </c>
      <c r="BO58" s="16">
        <f>求节点(中R武将!$C$6:$C$105,中R武将!BO$6:BO$105,天数对应中R武将!$CB58)</f>
        <v>2</v>
      </c>
      <c r="BP58" s="16">
        <f>求节点(中R武将!$C$6:$C$105,中R武将!BP$6:BP$105,天数对应中R武将!$CB58)</f>
        <v>2</v>
      </c>
      <c r="BQ58" s="16">
        <f>求节点(中R武将!$C$6:$C$105,中R武将!BQ$6:BQ$105,天数对应中R武将!$CB58)</f>
        <v>2</v>
      </c>
      <c r="BR58" s="16">
        <f>求节点(中R武将!$C$6:$C$105,中R武将!BR$6:BR$105,天数对应中R武将!$CB58)</f>
        <v>0</v>
      </c>
      <c r="BS58" s="16">
        <f>求节点(中R武将!$C$6:$C$105,中R武将!BS$6:BS$105,天数对应中R武将!$CB58)</f>
        <v>0</v>
      </c>
      <c r="BT58" s="16">
        <f>求节点(中R武将!$C$6:$C$105,中R武将!BT$6:BT$105,天数对应中R武将!$CB58)</f>
        <v>4</v>
      </c>
      <c r="BU58" s="16">
        <f>求节点(中R武将!$C$6:$C$105,中R武将!BU$6:BU$105,天数对应中R武将!$CB58)</f>
        <v>30</v>
      </c>
      <c r="BV58" s="16">
        <f>求节点(中R武将!$C$6:$C$105,中R武将!BV$6:BV$105,天数对应中R武将!$CB58)</f>
        <v>80</v>
      </c>
      <c r="BY58" s="16">
        <v>53</v>
      </c>
      <c r="BZ58" s="16">
        <v>57.540284631526099</v>
      </c>
      <c r="CA58" s="16">
        <v>60.128084589814819</v>
      </c>
      <c r="CB58" s="16">
        <v>63.711677750324426</v>
      </c>
      <c r="CC58" s="16">
        <v>68.757992144145717</v>
      </c>
      <c r="CD58" s="16">
        <v>78.580865774939781</v>
      </c>
    </row>
    <row r="59" spans="3:82" x14ac:dyDescent="0.15">
      <c r="C59" s="16">
        <v>54</v>
      </c>
      <c r="E59" s="16">
        <f>求节点(中R武将!$C$6:$C$105,中R武将!E$6:E$105,天数对应中R武将!$CB59)</f>
        <v>0</v>
      </c>
      <c r="F59" s="16">
        <f>求节点(中R武将!$C$6:$C$105,中R武将!F$6:F$105,天数对应中R武将!$CB59)</f>
        <v>0</v>
      </c>
      <c r="G59" s="16">
        <f>求节点(中R武将!$C$6:$C$105,中R武将!G$6:G$105,天数对应中R武将!$CB59)</f>
        <v>0</v>
      </c>
      <c r="H59" s="16">
        <f>求节点(中R武将!$C$6:$C$105,中R武将!H$6:H$105,天数对应中R武将!$CB59)</f>
        <v>3.1527944691035419</v>
      </c>
      <c r="I59" s="16">
        <f>求节点(中R武将!$C$6:$C$105,中R武将!I$6:I$105,天数对应中R武将!$CB59)</f>
        <v>2.8472055308964581</v>
      </c>
      <c r="J59" s="16">
        <f>求节点(中R武将!$C$6:$C$105,中R武将!J$6:J$105,天数对应中R武将!$CB59)</f>
        <v>0</v>
      </c>
      <c r="K59" s="16">
        <f>求节点(中R武将!$C$6:$C$105,中R武将!K$6:K$105,天数对应中R武将!$CB59)</f>
        <v>0</v>
      </c>
      <c r="L59" s="16">
        <f>求节点(中R武将!$C$6:$C$105,中R武将!L$6:L$105,天数对应中R武将!$CB59)</f>
        <v>0</v>
      </c>
      <c r="M59" s="16">
        <f>求节点(中R武将!$C$6:$C$105,中R武将!M$6:M$105,天数对应中R武将!$CB59)</f>
        <v>4.8835863145855472</v>
      </c>
      <c r="N59" s="16">
        <f>求节点(中R武将!$C$6:$C$105,中R武将!N$6:N$105,天数对应中R武将!$CB59)</f>
        <v>2.8292902479274451</v>
      </c>
      <c r="O59" s="16">
        <f>求节点(中R武将!$C$6:$C$105,中R武将!O$6:O$105,天数对应中R武将!$CB59)</f>
        <v>0</v>
      </c>
      <c r="P59" s="16">
        <f>求节点(中R武将!$C$6:$C$105,中R武将!P$6:P$105,天数对应中R武将!$CB59)</f>
        <v>6</v>
      </c>
      <c r="Q59" s="16">
        <f>求节点(中R武将!$C$6:$C$105,中R武将!Q$6:Q$105,天数对应中R武将!$CB59)</f>
        <v>10</v>
      </c>
      <c r="R59" s="16">
        <f>求节点(中R武将!$C$6:$C$105,中R武将!R$6:R$105,天数对应中R武将!$CB59)</f>
        <v>50</v>
      </c>
      <c r="S59" s="16">
        <f>求节点(中R武将!$C$6:$C$105,中R武将!S$6:S$105,天数对应中R武将!$CB59)</f>
        <v>66</v>
      </c>
      <c r="T59" s="16">
        <f>求节点(中R武将!$C$6:$C$105,中R武将!T$6:T$105,天数对应中R武将!$CB59)</f>
        <v>0</v>
      </c>
      <c r="U59" s="16">
        <f>求节点(中R武将!$C$6:$C$105,中R武将!U$6:U$105,天数对应中R武将!$CB59)</f>
        <v>0</v>
      </c>
      <c r="V59" s="16">
        <f>求节点(中R武将!$C$6:$C$105,中R武将!V$6:V$105,天数对应中R武将!$CB59)</f>
        <v>2.557756372823714</v>
      </c>
      <c r="W59" s="16">
        <f>求节点(中R武将!$C$6:$C$105,中R武将!W$6:W$105,天数对应中R武将!$CB59)</f>
        <v>2.5577563728237145</v>
      </c>
      <c r="X59" s="16">
        <f>求节点(中R武将!$C$6:$C$105,中R武将!X$6:X$105,天数对应中R武将!$CB59)</f>
        <v>2.5577563728237145</v>
      </c>
      <c r="Y59" s="16">
        <f>求节点(中R武将!$C$6:$C$105,中R武将!Y$6:Y$105,天数对应中R武将!$CB59)</f>
        <v>0</v>
      </c>
      <c r="Z59" s="16">
        <f>求节点(中R武将!$C$6:$C$105,中R武将!Z$6:Z$105,天数对应中R武将!$CB59)</f>
        <v>0</v>
      </c>
      <c r="AA59" s="16">
        <f>求节点(中R武将!$C$6:$C$105,中R武将!AA$6:AA$105,天数对应中R武将!$CB59)</f>
        <v>127.88781864118573</v>
      </c>
      <c r="AB59" s="16">
        <f>求节点(中R武将!$C$6:$C$105,中R武将!AB$6:AB$105,天数对应中R武将!$CB59)</f>
        <v>127.88781864118573</v>
      </c>
      <c r="AC59" s="16">
        <f>求节点(中R武将!$C$6:$C$105,中R武将!AC$6:AC$105,天数对应中R武将!$CB59)</f>
        <v>127.88781864118573</v>
      </c>
      <c r="AD59" s="16">
        <f>求节点(中R武将!$C$6:$C$105,中R武将!AD$6:AD$105,天数对应中R武将!$CB59)</f>
        <v>0</v>
      </c>
      <c r="AE59" s="16">
        <f>求节点(中R武将!$C$6:$C$105,中R武将!AE$6:AE$105,天数对应中R武将!$CB59)</f>
        <v>0</v>
      </c>
      <c r="AF59" s="16">
        <f>求节点(中R武将!$C$6:$C$105,中R武将!AF$6:AF$105,天数对应中R武将!$CB59)</f>
        <v>1.131143779207572</v>
      </c>
      <c r="AG59" s="16">
        <f>求节点(中R武将!$C$6:$C$105,中R武将!AG$6:AG$105,天数对应中R武将!$CB59)</f>
        <v>2</v>
      </c>
      <c r="AH59" s="16">
        <f>求节点(中R武将!$C$6:$C$105,中R武将!AH$6:AH$105,天数对应中R武将!$CB59)</f>
        <v>2</v>
      </c>
      <c r="AI59" s="16">
        <f>求节点(中R武将!$C$6:$C$105,中R武将!AI$6:AI$105,天数对应中R武将!$CB59)</f>
        <v>0</v>
      </c>
      <c r="AJ59" s="16">
        <f>求节点(中R武将!$C$6:$C$105,中R武将!AJ$6:AJ$105,天数对应中R武将!$CB59)</f>
        <v>0</v>
      </c>
      <c r="AK59" s="16">
        <f>求节点(中R武将!$C$6:$C$105,中R武将!AK$6:AK$105,天数对应中R武将!$CB59)</f>
        <v>2</v>
      </c>
      <c r="AL59" s="16">
        <f>求节点(中R武将!$C$6:$C$105,中R武将!AL$6:AL$105,天数对应中R武将!$CB59)</f>
        <v>30</v>
      </c>
      <c r="AM59" s="16">
        <f>求节点(中R武将!$C$6:$C$105,中R武将!AM$6:AM$105,天数对应中R武将!$CB59)</f>
        <v>80</v>
      </c>
      <c r="AN59" s="16">
        <f>求节点(中R武将!$C$6:$C$105,中R武将!AN$6:AN$105,天数对应中R武将!$CB59)</f>
        <v>0</v>
      </c>
      <c r="AO59" s="16">
        <f>求节点(中R武将!$C$6:$C$105,中R武将!AO$6:AO$105,天数对应中R武将!$CB59)</f>
        <v>0</v>
      </c>
      <c r="AP59" s="16">
        <f>求节点(中R武将!$C$6:$C$105,中R武将!AP$6:AP$105,天数对应中R武将!$CB59)</f>
        <v>14.847205530896458</v>
      </c>
      <c r="AQ59" s="16">
        <f>求节点(中R武将!$C$6:$C$105,中R武将!AQ$6:AQ$105,天数对应中R武将!$CB59)</f>
        <v>8.8472055308964581</v>
      </c>
      <c r="AR59" s="16">
        <f>求节点(中R武将!$C$6:$C$105,中R武将!AR$6:AR$105,天数对应中R武将!$CB59)</f>
        <v>0</v>
      </c>
      <c r="AS59" s="16">
        <f>求节点(中R武将!$C$6:$C$105,中R武将!AS$6:AS$105,天数对应中R武将!$CB59)</f>
        <v>0</v>
      </c>
      <c r="AT59" s="16">
        <f>求节点(中R武将!$C$6:$C$105,中R武将!AT$6:AT$105,天数对应中R武将!$CB59)</f>
        <v>3</v>
      </c>
      <c r="AU59" s="16">
        <f>求节点(中R武将!$C$6:$C$105,中R武将!AU$6:AU$105,天数对应中R武将!$CB59)</f>
        <v>6</v>
      </c>
      <c r="AV59" s="16">
        <f>求节点(中R武将!$C$6:$C$105,中R武将!AV$6:AV$105,天数对应中R武将!$CB59)</f>
        <v>4.8835863145855472</v>
      </c>
      <c r="AW59" s="16">
        <f>求节点(中R武将!$C$6:$C$105,中R武将!AW$6:AW$105,天数对应中R武将!$CB59)</f>
        <v>2.8292902479274451</v>
      </c>
      <c r="AX59" s="16">
        <f>求节点(中R武将!$C$6:$C$105,中R武将!AX$6:AX$105,天数对应中R武将!$CB59)</f>
        <v>0</v>
      </c>
      <c r="AY59" s="16">
        <f>求节点(中R武将!$C$6:$C$105,中R武将!AY$6:AY$105,天数对应中R武将!$CB59)</f>
        <v>15</v>
      </c>
      <c r="AZ59" s="16">
        <f>求节点(中R武将!$C$6:$C$105,中R武将!AZ$6:AZ$105,天数对应中R武将!$CB59)</f>
        <v>40</v>
      </c>
      <c r="BA59" s="16">
        <f>求节点(中R武将!$C$6:$C$105,中R武将!BA$6:BA$105,天数对应中R武将!$CB59)</f>
        <v>50</v>
      </c>
      <c r="BB59" s="16">
        <f>求节点(中R武将!$C$6:$C$105,中R武将!BB$6:BB$105,天数对应中R武将!$CB59)</f>
        <v>66</v>
      </c>
      <c r="BC59" s="16">
        <f>求节点(中R武将!$C$6:$C$105,中R武将!BC$6:BC$105,天数对应中R武将!$CB59)</f>
        <v>0</v>
      </c>
      <c r="BD59" s="16">
        <f>求节点(中R武将!$C$6:$C$105,中R武将!BD$6:BD$105,天数对应中R武将!$CB59)</f>
        <v>2.5577563728237145</v>
      </c>
      <c r="BE59" s="16">
        <f>求节点(中R武将!$C$6:$C$105,中R武将!BE$6:BE$105,天数对应中R武将!$CB59)</f>
        <v>2.5577563728237145</v>
      </c>
      <c r="BF59" s="16">
        <f>求节点(中R武将!$C$6:$C$105,中R武将!BF$6:BF$105,天数对应中R武将!$CB59)</f>
        <v>2.5577563728237145</v>
      </c>
      <c r="BG59" s="16">
        <f>求节点(中R武将!$C$6:$C$105,中R武将!BG$6:BG$105,天数对应中R武将!$CB59)</f>
        <v>2.5577563728237145</v>
      </c>
      <c r="BH59" s="16">
        <f>求节点(中R武将!$C$6:$C$105,中R武将!BH$6:BH$105,天数对应中R武将!$CB59)</f>
        <v>10</v>
      </c>
      <c r="BI59" s="16">
        <f>求节点(中R武将!$C$6:$C$105,中R武将!BI$6:BI$105,天数对应中R武将!$CB59)</f>
        <v>10</v>
      </c>
      <c r="BJ59" s="16">
        <f>求节点(中R武将!$C$6:$C$105,中R武将!BJ$6:BJ$105,天数对应中R武将!$CB59)</f>
        <v>60</v>
      </c>
      <c r="BK59" s="16">
        <f>求节点(中R武将!$C$6:$C$105,中R武将!BK$6:BK$105,天数对应中R武将!$CB59)</f>
        <v>63.943909320592866</v>
      </c>
      <c r="BL59" s="16">
        <f>求节点(中R武将!$C$6:$C$105,中R武将!BL$6:BL$105,天数对应中R武将!$CB59)</f>
        <v>63.943909320592866</v>
      </c>
      <c r="BM59" s="16">
        <f>求节点(中R武将!$C$6:$C$105,中R武将!BM$6:BM$105,天数对应中R武将!$CB59)</f>
        <v>0</v>
      </c>
      <c r="BN59" s="16">
        <f>求节点(中R武将!$C$6:$C$105,中R武将!BN$6:BN$105,天数对应中R武将!$CB59)</f>
        <v>0</v>
      </c>
      <c r="BO59" s="16">
        <f>求节点(中R武将!$C$6:$C$105,中R武将!BO$6:BO$105,天数对应中R武将!$CB59)</f>
        <v>2</v>
      </c>
      <c r="BP59" s="16">
        <f>求节点(中R武将!$C$6:$C$105,中R武将!BP$6:BP$105,天数对应中R武将!$CB59)</f>
        <v>2</v>
      </c>
      <c r="BQ59" s="16">
        <f>求节点(中R武将!$C$6:$C$105,中R武将!BQ$6:BQ$105,天数对应中R武将!$CB59)</f>
        <v>2</v>
      </c>
      <c r="BR59" s="16">
        <f>求节点(中R武将!$C$6:$C$105,中R武将!BR$6:BR$105,天数对应中R武将!$CB59)</f>
        <v>0</v>
      </c>
      <c r="BS59" s="16">
        <f>求节点(中R武将!$C$6:$C$105,中R武将!BS$6:BS$105,天数对应中R武将!$CB59)</f>
        <v>0</v>
      </c>
      <c r="BT59" s="16">
        <f>求节点(中R武将!$C$6:$C$105,中R武将!BT$6:BT$105,天数对应中R武将!$CB59)</f>
        <v>4</v>
      </c>
      <c r="BU59" s="16">
        <f>求节点(中R武将!$C$6:$C$105,中R武将!BU$6:BU$105,天数对应中R武将!$CB59)</f>
        <v>30</v>
      </c>
      <c r="BV59" s="16">
        <f>求节点(中R武将!$C$6:$C$105,中R武将!BV$6:BV$105,天数对应中R武将!$CB59)</f>
        <v>80</v>
      </c>
      <c r="BY59" s="16">
        <v>54</v>
      </c>
      <c r="BZ59" s="16">
        <v>57.80830335012682</v>
      </c>
      <c r="CA59" s="16">
        <v>60.38002123382509</v>
      </c>
      <c r="CB59" s="16">
        <v>63.943909320592866</v>
      </c>
      <c r="CC59" s="16">
        <v>69.024442936051869</v>
      </c>
      <c r="CD59" s="16">
        <v>78.908611167049813</v>
      </c>
    </row>
    <row r="60" spans="3:82" x14ac:dyDescent="0.15">
      <c r="C60" s="16">
        <v>55</v>
      </c>
      <c r="E60" s="16">
        <f>求节点(中R武将!$C$6:$C$105,中R武将!E$6:E$105,天数对应中R武将!$CB60)</f>
        <v>0</v>
      </c>
      <c r="F60" s="16">
        <f>求节点(中R武将!$C$6:$C$105,中R武将!F$6:F$105,天数对应中R武将!$CB60)</f>
        <v>0</v>
      </c>
      <c r="G60" s="16">
        <f>求节点(中R武将!$C$6:$C$105,中R武将!G$6:G$105,天数对应中R武将!$CB60)</f>
        <v>0</v>
      </c>
      <c r="H60" s="16">
        <f>求节点(中R武将!$C$6:$C$105,中R武将!H$6:H$105,天数对应中R武将!$CB60)</f>
        <v>3.10932047881044</v>
      </c>
      <c r="I60" s="16">
        <f>求节点(中R武将!$C$6:$C$105,中R武将!I$6:I$105,天数对应中R武将!$CB60)</f>
        <v>2.89067952118956</v>
      </c>
      <c r="J60" s="16">
        <f>求节点(中R武将!$C$6:$C$105,中R武将!J$6:J$105,天数对应中R武将!$CB60)</f>
        <v>0</v>
      </c>
      <c r="K60" s="16">
        <f>求节点(中R武将!$C$6:$C$105,中R武将!K$6:K$105,天数对应中R武将!$CB60)</f>
        <v>0</v>
      </c>
      <c r="L60" s="16">
        <f>求节点(中R武将!$C$6:$C$105,中R武将!L$6:L$105,天数对应中R武将!$CB60)</f>
        <v>0</v>
      </c>
      <c r="M60" s="16">
        <f>求节点(中R武将!$C$6:$C$105,中R武将!M$6:M$105,天数对应中R武将!$CB60)</f>
        <v>4.9027961774625979</v>
      </c>
      <c r="N60" s="16">
        <f>求节点(中R武将!$C$6:$C$105,中R武将!N$6:N$105,天数对应中R武将!$CB60)</f>
        <v>2.9090869272324955</v>
      </c>
      <c r="O60" s="16">
        <f>求节点(中R武将!$C$6:$C$105,中R武将!O$6:O$105,天数对应中R武将!$CB60)</f>
        <v>0</v>
      </c>
      <c r="P60" s="16">
        <f>求节点(中R武将!$C$6:$C$105,中R武将!P$6:P$105,天数对应中R武将!$CB60)</f>
        <v>6</v>
      </c>
      <c r="Q60" s="16">
        <f>求节点(中R武将!$C$6:$C$105,中R武将!Q$6:Q$105,天数对应中R武将!$CB60)</f>
        <v>10</v>
      </c>
      <c r="R60" s="16">
        <f>求节点(中R武将!$C$6:$C$105,中R武将!R$6:R$105,天数对应中R武将!$CB60)</f>
        <v>50</v>
      </c>
      <c r="S60" s="16">
        <f>求节点(中R武将!$C$6:$C$105,中R武将!S$6:S$105,天数对应中R武将!$CB60)</f>
        <v>67.44802240906904</v>
      </c>
      <c r="T60" s="16">
        <f>求节点(中R武将!$C$6:$C$105,中R武将!T$6:T$105,天数对应中R武将!$CB60)</f>
        <v>0</v>
      </c>
      <c r="U60" s="16">
        <f>求节点(中R武将!$C$6:$C$105,中R武将!U$6:U$105,天数对应中R武将!$CB60)</f>
        <v>0</v>
      </c>
      <c r="V60" s="16">
        <f>求节点(中R武将!$C$6:$C$105,中R武将!V$6:V$105,天数对应中R武将!$CB60)</f>
        <v>2.567240112045345</v>
      </c>
      <c r="W60" s="16">
        <f>求节点(中R武将!$C$6:$C$105,中R武将!W$6:W$105,天数对应中R武将!$CB60)</f>
        <v>2.5672401120453454</v>
      </c>
      <c r="X60" s="16">
        <f>求节点(中R武将!$C$6:$C$105,中R武将!X$6:X$105,天数对应中R武将!$CB60)</f>
        <v>2.5672401120453454</v>
      </c>
      <c r="Y60" s="16">
        <f>求节点(中R武将!$C$6:$C$105,中R武将!Y$6:Y$105,天数对应中R武将!$CB60)</f>
        <v>0</v>
      </c>
      <c r="Z60" s="16">
        <f>求节点(中R武将!$C$6:$C$105,中R武将!Z$6:Z$105,天数对应中R武将!$CB60)</f>
        <v>0</v>
      </c>
      <c r="AA60" s="16">
        <f>求节点(中R武将!$C$6:$C$105,中R武将!AA$6:AA$105,天数对应中R武将!$CB60)</f>
        <v>128.36200560226726</v>
      </c>
      <c r="AB60" s="16">
        <f>求节点(中R武将!$C$6:$C$105,中R武将!AB$6:AB$105,天数对应中R武将!$CB60)</f>
        <v>128.36200560226726</v>
      </c>
      <c r="AC60" s="16">
        <f>求节点(中R武将!$C$6:$C$105,中R武将!AC$6:AC$105,天数对应中R武将!$CB60)</f>
        <v>128.36200560226726</v>
      </c>
      <c r="AD60" s="16">
        <f>求节点(中R武将!$C$6:$C$105,中R武将!AD$6:AD$105,天数对应中R武将!$CB60)</f>
        <v>0</v>
      </c>
      <c r="AE60" s="16">
        <f>求节点(中R武将!$C$6:$C$105,中R武将!AE$6:AE$105,天数对应中R武将!$CB60)</f>
        <v>0</v>
      </c>
      <c r="AF60" s="16">
        <f>求节点(中R武将!$C$6:$C$105,中R武将!AF$6:AF$105,天数对应中R武将!$CB60)</f>
        <v>1.1353378739767823</v>
      </c>
      <c r="AG60" s="16">
        <f>求节点(中R武将!$C$6:$C$105,中R武将!AG$6:AG$105,天数对应中R武将!$CB60)</f>
        <v>2</v>
      </c>
      <c r="AH60" s="16">
        <f>求节点(中R武将!$C$6:$C$105,中R武将!AH$6:AH$105,天数对应中R武将!$CB60)</f>
        <v>2</v>
      </c>
      <c r="AI60" s="16">
        <f>求节点(中R武将!$C$6:$C$105,中R武将!AI$6:AI$105,天数对应中R武将!$CB60)</f>
        <v>0</v>
      </c>
      <c r="AJ60" s="16">
        <f>求节点(中R武将!$C$6:$C$105,中R武将!AJ$6:AJ$105,天数对应中R武将!$CB60)</f>
        <v>0</v>
      </c>
      <c r="AK60" s="16">
        <f>求节点(中R武将!$C$6:$C$105,中R武将!AK$6:AK$105,天数对应中R武将!$CB60)</f>
        <v>2</v>
      </c>
      <c r="AL60" s="16">
        <f>求节点(中R武将!$C$6:$C$105,中R武将!AL$6:AL$105,天数对应中R武将!$CB60)</f>
        <v>30</v>
      </c>
      <c r="AM60" s="16">
        <f>求节点(中R武将!$C$6:$C$105,中R武将!AM$6:AM$105,天数对应中R武将!$CB60)</f>
        <v>80</v>
      </c>
      <c r="AN60" s="16">
        <f>求节点(中R武将!$C$6:$C$105,中R武将!AN$6:AN$105,天数对应中R武将!$CB60)</f>
        <v>0</v>
      </c>
      <c r="AO60" s="16">
        <f>求节点(中R武将!$C$6:$C$105,中R武将!AO$6:AO$105,天数对应中R武将!$CB60)</f>
        <v>0</v>
      </c>
      <c r="AP60" s="16">
        <f>求节点(中R武将!$C$6:$C$105,中R武将!AP$6:AP$105,天数对应中R武将!$CB60)</f>
        <v>14.828294615496176</v>
      </c>
      <c r="AQ60" s="16">
        <f>求节点(中R武将!$C$6:$C$105,中R武将!AQ$6:AQ$105,天数对应中R武将!$CB60)</f>
        <v>8.9374682004595982</v>
      </c>
      <c r="AR60" s="16">
        <f>求节点(中R武将!$C$6:$C$105,中R武将!AR$6:AR$105,天数对应中R武将!$CB60)</f>
        <v>0</v>
      </c>
      <c r="AS60" s="16">
        <f>求节点(中R武将!$C$6:$C$105,中R武将!AS$6:AS$105,天数对应中R武将!$CB60)</f>
        <v>0</v>
      </c>
      <c r="AT60" s="16">
        <f>求节点(中R武将!$C$6:$C$105,中R武将!AT$6:AT$105,天数对应中R武将!$CB60)</f>
        <v>3</v>
      </c>
      <c r="AU60" s="16">
        <f>求节点(中R武将!$C$6:$C$105,中R武将!AU$6:AU$105,天数对应中R武将!$CB60)</f>
        <v>6</v>
      </c>
      <c r="AV60" s="16">
        <f>求节点(中R武将!$C$6:$C$105,中R武将!AV$6:AV$105,天数对应中R武将!$CB60)</f>
        <v>4.9027961774625979</v>
      </c>
      <c r="AW60" s="16">
        <f>求节点(中R武将!$C$6:$C$105,中R武将!AW$6:AW$105,天数对应中R武将!$CB60)</f>
        <v>2.9090869272324955</v>
      </c>
      <c r="AX60" s="16">
        <f>求节点(中R武将!$C$6:$C$105,中R武将!AX$6:AX$105,天数对应中R武将!$CB60)</f>
        <v>0</v>
      </c>
      <c r="AY60" s="16">
        <f>求节点(中R武将!$C$6:$C$105,中R武将!AY$6:AY$105,天数对应中R武将!$CB60)</f>
        <v>15</v>
      </c>
      <c r="AZ60" s="16">
        <f>求节点(中R武将!$C$6:$C$105,中R武将!AZ$6:AZ$105,天数对应中R武将!$CB60)</f>
        <v>40</v>
      </c>
      <c r="BA60" s="16">
        <f>求节点(中R武将!$C$6:$C$105,中R武将!BA$6:BA$105,天数对应中R武将!$CB60)</f>
        <v>50</v>
      </c>
      <c r="BB60" s="16">
        <f>求节点(中R武将!$C$6:$C$105,中R武将!BB$6:BB$105,天数对应中R武将!$CB60)</f>
        <v>67.44802240906904</v>
      </c>
      <c r="BC60" s="16">
        <f>求节点(中R武将!$C$6:$C$105,中R武将!BC$6:BC$105,天数对应中R武将!$CB60)</f>
        <v>0</v>
      </c>
      <c r="BD60" s="16">
        <f>求节点(中R武将!$C$6:$C$105,中R武将!BD$6:BD$105,天数对应中R武将!$CB60)</f>
        <v>2.5672401120453454</v>
      </c>
      <c r="BE60" s="16">
        <f>求节点(中R武将!$C$6:$C$105,中R武将!BE$6:BE$105,天数对应中R武将!$CB60)</f>
        <v>2.5672401120453454</v>
      </c>
      <c r="BF60" s="16">
        <f>求节点(中R武将!$C$6:$C$105,中R武将!BF$6:BF$105,天数对应中R武将!$CB60)</f>
        <v>2.5672401120453454</v>
      </c>
      <c r="BG60" s="16">
        <f>求节点(中R武将!$C$6:$C$105,中R武将!BG$6:BG$105,天数对应中R武将!$CB60)</f>
        <v>2.5672401120453454</v>
      </c>
      <c r="BH60" s="16">
        <f>求节点(中R武将!$C$6:$C$105,中R武将!BH$6:BH$105,天数对应中R武将!$CB60)</f>
        <v>10</v>
      </c>
      <c r="BI60" s="16">
        <f>求节点(中R武将!$C$6:$C$105,中R武将!BI$6:BI$105,天数对应中R武将!$CB60)</f>
        <v>10</v>
      </c>
      <c r="BJ60" s="16">
        <f>求节点(中R武将!$C$6:$C$105,中R武将!BJ$6:BJ$105,天数对应中R武将!$CB60)</f>
        <v>60</v>
      </c>
      <c r="BK60" s="16">
        <f>求节点(中R武将!$C$6:$C$105,中R武将!BK$6:BK$105,天数对应中R武将!$CB60)</f>
        <v>64.18100280113363</v>
      </c>
      <c r="BL60" s="16">
        <f>求节点(中R武将!$C$6:$C$105,中R武将!BL$6:BL$105,天数对应中R武将!$CB60)</f>
        <v>64.18100280113363</v>
      </c>
      <c r="BM60" s="16">
        <f>求节点(中R武将!$C$6:$C$105,中R武将!BM$6:BM$105,天数对应中R武将!$CB60)</f>
        <v>0</v>
      </c>
      <c r="BN60" s="16">
        <f>求节点(中R武将!$C$6:$C$105,中R武将!BN$6:BN$105,天数对应中R武将!$CB60)</f>
        <v>0</v>
      </c>
      <c r="BO60" s="16">
        <f>求节点(中R武将!$C$6:$C$105,中R武将!BO$6:BO$105,天数对应中R武将!$CB60)</f>
        <v>2</v>
      </c>
      <c r="BP60" s="16">
        <f>求节点(中R武将!$C$6:$C$105,中R武将!BP$6:BP$105,天数对应中R武将!$CB60)</f>
        <v>2</v>
      </c>
      <c r="BQ60" s="16">
        <f>求节点(中R武将!$C$6:$C$105,中R武将!BQ$6:BQ$105,天数对应中R武将!$CB60)</f>
        <v>2</v>
      </c>
      <c r="BR60" s="16">
        <f>求节点(中R武将!$C$6:$C$105,中R武将!BR$6:BR$105,天数对应中R武将!$CB60)</f>
        <v>0</v>
      </c>
      <c r="BS60" s="16">
        <f>求节点(中R武将!$C$6:$C$105,中R武将!BS$6:BS$105,天数对应中R武将!$CB60)</f>
        <v>0</v>
      </c>
      <c r="BT60" s="16">
        <f>求节点(中R武将!$C$6:$C$105,中R武将!BT$6:BT$105,天数对应中R武将!$CB60)</f>
        <v>4</v>
      </c>
      <c r="BU60" s="16">
        <f>求节点(中R武将!$C$6:$C$105,中R武将!BU$6:BU$105,天数对应中R武将!$CB60)</f>
        <v>30</v>
      </c>
      <c r="BV60" s="16">
        <f>求节点(中R武将!$C$6:$C$105,中R武将!BV$6:BV$105,天数对应中R武将!$CB60)</f>
        <v>80</v>
      </c>
      <c r="BY60" s="16">
        <v>55</v>
      </c>
      <c r="BZ60" s="16">
        <v>58.071211008105138</v>
      </c>
      <c r="CA60" s="16">
        <v>60.631957877835355</v>
      </c>
      <c r="CB60" s="16">
        <v>64.18100280113363</v>
      </c>
      <c r="CC60" s="16">
        <v>69.385025846400467</v>
      </c>
      <c r="CD60" s="16">
        <v>79.186772689095363</v>
      </c>
    </row>
    <row r="61" spans="3:82" x14ac:dyDescent="0.15">
      <c r="C61" s="16">
        <v>56</v>
      </c>
      <c r="E61" s="16">
        <f>求节点(中R武将!$C$6:$C$105,中R武将!E$6:E$105,天数对应中R武将!$CB61)</f>
        <v>0</v>
      </c>
      <c r="F61" s="16">
        <f>求节点(中R武将!$C$6:$C$105,中R武将!F$6:F$105,天数对应中R武将!$CB61)</f>
        <v>0</v>
      </c>
      <c r="G61" s="16">
        <f>求节点(中R武将!$C$6:$C$105,中R武将!G$6:G$105,天数对应中R武将!$CB61)</f>
        <v>0</v>
      </c>
      <c r="H61" s="16">
        <f>求节点(中R武将!$C$6:$C$105,中R武将!H$6:H$105,天数对应中R武将!$CB61)</f>
        <v>3.0649127716465583</v>
      </c>
      <c r="I61" s="16">
        <f>求节点(中R武将!$C$6:$C$105,中R武将!I$6:I$105,天数对应中R武将!$CB61)</f>
        <v>2.9350872283534417</v>
      </c>
      <c r="J61" s="16">
        <f>求节点(中R武将!$C$6:$C$105,中R武将!J$6:J$105,天数对应中R武将!$CB61)</f>
        <v>0</v>
      </c>
      <c r="K61" s="16">
        <f>求节点(中R武将!$C$6:$C$105,中R武将!K$6:K$105,天数对应中R武将!$CB61)</f>
        <v>0</v>
      </c>
      <c r="L61" s="16">
        <f>求节点(中R武将!$C$6:$C$105,中R武将!L$6:L$105,天数对应中R武将!$CB61)</f>
        <v>0</v>
      </c>
      <c r="M61" s="16">
        <f>求节点(中R武将!$C$6:$C$105,中R武将!M$6:M$105,天数对应中R武将!$CB61)</f>
        <v>4.9220658103722368</v>
      </c>
      <c r="N61" s="16">
        <f>求节点(中R武将!$C$6:$C$105,中R武将!N$6:N$105,天数对应中R武将!$CB61)</f>
        <v>2.9868913952173406</v>
      </c>
      <c r="O61" s="16">
        <f>求节点(中R武将!$C$6:$C$105,中R武将!O$6:O$105,天数对应中R武将!$CB61)</f>
        <v>0</v>
      </c>
      <c r="P61" s="16">
        <f>求节点(中R武将!$C$6:$C$105,中R武将!P$6:P$105,天数对应中R武将!$CB61)</f>
        <v>6</v>
      </c>
      <c r="Q61" s="16">
        <f>求节点(中R武将!$C$6:$C$105,中R武将!Q$6:Q$105,天数对应中R武将!$CB61)</f>
        <v>10</v>
      </c>
      <c r="R61" s="16">
        <f>求节点(中R武将!$C$6:$C$105,中R武将!R$6:R$105,天数对应中R武将!$CB61)</f>
        <v>50</v>
      </c>
      <c r="S61" s="16">
        <f>求节点(中R武将!$C$6:$C$105,中R武将!S$6:S$105,天数对应中R武将!$CB61)</f>
        <v>69.357156149665343</v>
      </c>
      <c r="T61" s="16">
        <f>求节点(中R武将!$C$6:$C$105,中R武将!T$6:T$105,天数对应中R武将!$CB61)</f>
        <v>0</v>
      </c>
      <c r="U61" s="16">
        <f>求节点(中R武将!$C$6:$C$105,中R武将!U$6:U$105,天数对应中R武将!$CB61)</f>
        <v>0</v>
      </c>
      <c r="V61" s="16">
        <f>求节点(中R武将!$C$6:$C$105,中R武将!V$6:V$105,天数对应中R武将!$CB61)</f>
        <v>2.5767857807483265</v>
      </c>
      <c r="W61" s="16">
        <f>求节点(中R武将!$C$6:$C$105,中R武将!W$6:W$105,天数对应中R武将!$CB61)</f>
        <v>2.576785780748327</v>
      </c>
      <c r="X61" s="16">
        <f>求节点(中R武将!$C$6:$C$105,中R武将!X$6:X$105,天数对应中R武将!$CB61)</f>
        <v>2.576785780748327</v>
      </c>
      <c r="Y61" s="16">
        <f>求节点(中R武将!$C$6:$C$105,中R武将!Y$6:Y$105,天数对应中R武将!$CB61)</f>
        <v>0</v>
      </c>
      <c r="Z61" s="16">
        <f>求节点(中R武将!$C$6:$C$105,中R武将!Z$6:Z$105,天数对应中R武将!$CB61)</f>
        <v>0</v>
      </c>
      <c r="AA61" s="16">
        <f>求节点(中R武将!$C$6:$C$105,中R武将!AA$6:AA$105,天数对应中R武将!$CB61)</f>
        <v>128.83928903741634</v>
      </c>
      <c r="AB61" s="16">
        <f>求节点(中R武将!$C$6:$C$105,中R武将!AB$6:AB$105,天数对应中R武将!$CB61)</f>
        <v>128.83928903741634</v>
      </c>
      <c r="AC61" s="16">
        <f>求节点(中R武将!$C$6:$C$105,中R武将!AC$6:AC$105,天数对应中R武将!$CB61)</f>
        <v>128.83928903741634</v>
      </c>
      <c r="AD61" s="16">
        <f>求节点(中R武将!$C$6:$C$105,中R武将!AD$6:AD$105,天数对应中R武将!$CB61)</f>
        <v>0</v>
      </c>
      <c r="AE61" s="16">
        <f>求节点(中R武将!$C$6:$C$105,中R武将!AE$6:AE$105,天数对应中R武将!$CB61)</f>
        <v>0</v>
      </c>
      <c r="AF61" s="16">
        <f>求节点(中R武将!$C$6:$C$105,中R武将!AF$6:AF$105,天数对应中R武将!$CB61)</f>
        <v>1.1395593564785866</v>
      </c>
      <c r="AG61" s="16">
        <f>求节点(中R武将!$C$6:$C$105,中R武将!AG$6:AG$105,天数对应中R武将!$CB61)</f>
        <v>2</v>
      </c>
      <c r="AH61" s="16">
        <f>求节点(中R武将!$C$6:$C$105,中R武将!AH$6:AH$105,天数对应中R武将!$CB61)</f>
        <v>2</v>
      </c>
      <c r="AI61" s="16">
        <f>求节点(中R武将!$C$6:$C$105,中R武将!AI$6:AI$105,天数对应中R武将!$CB61)</f>
        <v>0</v>
      </c>
      <c r="AJ61" s="16">
        <f>求节点(中R武将!$C$6:$C$105,中R武将!AJ$6:AJ$105,天数对应中R武将!$CB61)</f>
        <v>0</v>
      </c>
      <c r="AK61" s="16">
        <f>求节点(中R武将!$C$6:$C$105,中R武将!AK$6:AK$105,天数对应中R武将!$CB61)</f>
        <v>2</v>
      </c>
      <c r="AL61" s="16">
        <f>求节点(中R武将!$C$6:$C$105,中R武将!AL$6:AL$105,天数对应中R武将!$CB61)</f>
        <v>30</v>
      </c>
      <c r="AM61" s="16">
        <f>求节点(中R武将!$C$6:$C$105,中R武将!AM$6:AM$105,天数对应中R武将!$CB61)</f>
        <v>80</v>
      </c>
      <c r="AN61" s="16">
        <f>求节点(中R武将!$C$6:$C$105,中R武将!AN$6:AN$105,天数对应中R武将!$CB61)</f>
        <v>0</v>
      </c>
      <c r="AO61" s="16">
        <f>求节点(中R武将!$C$6:$C$105,中R武将!AO$6:AO$105,天数对应中R武将!$CB61)</f>
        <v>0</v>
      </c>
      <c r="AP61" s="16">
        <f>求节点(中R武将!$C$6:$C$105,中R武将!AP$6:AP$105,天数对应中R武将!$CB61)</f>
        <v>14.790451435092834</v>
      </c>
      <c r="AQ61" s="16">
        <f>求节点(中R武将!$C$6:$C$105,中R武将!AQ$6:AQ$105,天数对应中R武将!$CB61)</f>
        <v>9.0435640732988958</v>
      </c>
      <c r="AR61" s="16">
        <f>求节点(中R武将!$C$6:$C$105,中R武将!AR$6:AR$105,天数对应中R武将!$CB61)</f>
        <v>0</v>
      </c>
      <c r="AS61" s="16">
        <f>求节点(中R武将!$C$6:$C$105,中R武将!AS$6:AS$105,天数对应中R武将!$CB61)</f>
        <v>0</v>
      </c>
      <c r="AT61" s="16">
        <f>求节点(中R武将!$C$6:$C$105,中R武将!AT$6:AT$105,天数对应中R武将!$CB61)</f>
        <v>3</v>
      </c>
      <c r="AU61" s="16">
        <f>求节点(中R武将!$C$6:$C$105,中R武将!AU$6:AU$105,天数对应中R武将!$CB61)</f>
        <v>6</v>
      </c>
      <c r="AV61" s="16">
        <f>求节点(中R武将!$C$6:$C$105,中R武将!AV$6:AV$105,天数对应中R武将!$CB61)</f>
        <v>4.9220658103722368</v>
      </c>
      <c r="AW61" s="16">
        <f>求节点(中R武将!$C$6:$C$105,中R武将!AW$6:AW$105,天数对应中R武将!$CB61)</f>
        <v>2.9868913952173406</v>
      </c>
      <c r="AX61" s="16">
        <f>求节点(中R武将!$C$6:$C$105,中R武将!AX$6:AX$105,天数对应中R武将!$CB61)</f>
        <v>0</v>
      </c>
      <c r="AY61" s="16">
        <f>求节点(中R武将!$C$6:$C$105,中R武将!AY$6:AY$105,天数对应中R武将!$CB61)</f>
        <v>15</v>
      </c>
      <c r="AZ61" s="16">
        <f>求节点(中R武将!$C$6:$C$105,中R武将!AZ$6:AZ$105,天数对应中R武将!$CB61)</f>
        <v>40</v>
      </c>
      <c r="BA61" s="16">
        <f>求节点(中R武将!$C$6:$C$105,中R武将!BA$6:BA$105,天数对应中R武将!$CB61)</f>
        <v>50</v>
      </c>
      <c r="BB61" s="16">
        <f>求节点(中R武将!$C$6:$C$105,中R武将!BB$6:BB$105,天数对应中R武将!$CB61)</f>
        <v>69.357156149665343</v>
      </c>
      <c r="BC61" s="16">
        <f>求节点(中R武将!$C$6:$C$105,中R武将!BC$6:BC$105,天数对应中R武将!$CB61)</f>
        <v>0</v>
      </c>
      <c r="BD61" s="16">
        <f>求节点(中R武将!$C$6:$C$105,中R武将!BD$6:BD$105,天数对应中R武将!$CB61)</f>
        <v>2.576785780748327</v>
      </c>
      <c r="BE61" s="16">
        <f>求节点(中R武将!$C$6:$C$105,中R武将!BE$6:BE$105,天数对应中R武将!$CB61)</f>
        <v>2.576785780748327</v>
      </c>
      <c r="BF61" s="16">
        <f>求节点(中R武将!$C$6:$C$105,中R武将!BF$6:BF$105,天数对应中R武将!$CB61)</f>
        <v>2.576785780748327</v>
      </c>
      <c r="BG61" s="16">
        <f>求节点(中R武将!$C$6:$C$105,中R武将!BG$6:BG$105,天数对应中R武将!$CB61)</f>
        <v>2.576785780748327</v>
      </c>
      <c r="BH61" s="16">
        <f>求节点(中R武将!$C$6:$C$105,中R武将!BH$6:BH$105,天数对应中R武将!$CB61)</f>
        <v>10</v>
      </c>
      <c r="BI61" s="16">
        <f>求节点(中R武将!$C$6:$C$105,中R武将!BI$6:BI$105,天数对应中R武将!$CB61)</f>
        <v>10</v>
      </c>
      <c r="BJ61" s="16">
        <f>求节点(中R武将!$C$6:$C$105,中R武将!BJ$6:BJ$105,天数对应中R武将!$CB61)</f>
        <v>60</v>
      </c>
      <c r="BK61" s="16">
        <f>求节点(中R武将!$C$6:$C$105,中R武将!BK$6:BK$105,天数对应中R武将!$CB61)</f>
        <v>64.419644518708168</v>
      </c>
      <c r="BL61" s="16">
        <f>求节点(中R武将!$C$6:$C$105,中R武将!BL$6:BL$105,天数对应中R武将!$CB61)</f>
        <v>64.419644518708168</v>
      </c>
      <c r="BM61" s="16">
        <f>求节点(中R武将!$C$6:$C$105,中R武将!BM$6:BM$105,天数对应中R武将!$CB61)</f>
        <v>0</v>
      </c>
      <c r="BN61" s="16">
        <f>求节点(中R武将!$C$6:$C$105,中R武将!BN$6:BN$105,天数对应中R武将!$CB61)</f>
        <v>0</v>
      </c>
      <c r="BO61" s="16">
        <f>求节点(中R武将!$C$6:$C$105,中R武将!BO$6:BO$105,天数对应中R武将!$CB61)</f>
        <v>2</v>
      </c>
      <c r="BP61" s="16">
        <f>求节点(中R武将!$C$6:$C$105,中R武将!BP$6:BP$105,天数对应中R武将!$CB61)</f>
        <v>2</v>
      </c>
      <c r="BQ61" s="16">
        <f>求节点(中R武将!$C$6:$C$105,中R武将!BQ$6:BQ$105,天数对应中R武将!$CB61)</f>
        <v>2</v>
      </c>
      <c r="BR61" s="16">
        <f>求节点(中R武将!$C$6:$C$105,中R武将!BR$6:BR$105,天数对应中R武将!$CB61)</f>
        <v>0</v>
      </c>
      <c r="BS61" s="16">
        <f>求节点(中R武将!$C$6:$C$105,中R武将!BS$6:BS$105,天数对应中R武将!$CB61)</f>
        <v>0</v>
      </c>
      <c r="BT61" s="16">
        <f>求节点(中R武将!$C$6:$C$105,中R武将!BT$6:BT$105,天数对应中R武将!$CB61)</f>
        <v>4</v>
      </c>
      <c r="BU61" s="16">
        <f>求节点(中R武将!$C$6:$C$105,中R武将!BU$6:BU$105,天数对应中R武将!$CB61)</f>
        <v>30</v>
      </c>
      <c r="BV61" s="16">
        <f>求节点(中R武将!$C$6:$C$105,中R武将!BV$6:BV$105,天数对应中R武将!$CB61)</f>
        <v>80</v>
      </c>
      <c r="BY61" s="16">
        <v>56</v>
      </c>
      <c r="BZ61" s="16">
        <v>58.321281314909029</v>
      </c>
      <c r="CA61" s="16">
        <v>60.883894521845626</v>
      </c>
      <c r="CB61" s="16">
        <v>64.419644518708168</v>
      </c>
      <c r="CC61" s="16">
        <v>69.745608756749064</v>
      </c>
      <c r="CD61" s="16">
        <v>79.445762278555435</v>
      </c>
    </row>
    <row r="62" spans="3:82" x14ac:dyDescent="0.15">
      <c r="C62" s="16">
        <v>57</v>
      </c>
      <c r="E62" s="16">
        <f>求节点(中R武将!$C$6:$C$105,中R武将!E$6:E$105,天数对应中R武将!$CB62)</f>
        <v>0</v>
      </c>
      <c r="F62" s="16">
        <f>求节点(中R武将!$C$6:$C$105,中R武将!F$6:F$105,天数对应中R武将!$CB62)</f>
        <v>0</v>
      </c>
      <c r="G62" s="16">
        <f>求节点(中R武将!$C$6:$C$105,中R武将!G$6:G$105,天数对应中R武将!$CB62)</f>
        <v>0</v>
      </c>
      <c r="H62" s="16">
        <f>求节点(中R武将!$C$6:$C$105,中R武将!H$6:H$105,天数对应中R武将!$CB62)</f>
        <v>3.0205050644826792</v>
      </c>
      <c r="I62" s="16">
        <f>求节点(中R武将!$C$6:$C$105,中R武将!I$6:I$105,天数对应中R武将!$CB62)</f>
        <v>2.9794949355173208</v>
      </c>
      <c r="J62" s="16">
        <f>求节点(中R武将!$C$6:$C$105,中R武将!J$6:J$105,天数对应中R武将!$CB62)</f>
        <v>0</v>
      </c>
      <c r="K62" s="16">
        <f>求节点(中R武将!$C$6:$C$105,中R武将!K$6:K$105,天数对应中R武将!$CB62)</f>
        <v>0</v>
      </c>
      <c r="L62" s="16">
        <f>求节点(中R武将!$C$6:$C$105,中R武将!L$6:L$105,天数对应中R武将!$CB62)</f>
        <v>0</v>
      </c>
      <c r="M62" s="16">
        <f>求节点(中R武将!$C$6:$C$105,中R武将!M$6:M$105,天数对应中R武将!$CB62)</f>
        <v>4.9413354432818748</v>
      </c>
      <c r="N62" s="16">
        <f>求节点(中R武将!$C$6:$C$105,中R武将!N$6:N$105,天数对应中R武将!$CB62)</f>
        <v>3.0646958632021812</v>
      </c>
      <c r="O62" s="16">
        <f>求节点(中R武将!$C$6:$C$105,中R武将!O$6:O$105,天数对应中R武将!$CB62)</f>
        <v>0</v>
      </c>
      <c r="P62" s="16">
        <f>求节点(中R武将!$C$6:$C$105,中R武将!P$6:P$105,天数对应中R武将!$CB62)</f>
        <v>6</v>
      </c>
      <c r="Q62" s="16">
        <f>求节点(中R武将!$C$6:$C$105,中R武将!Q$6:Q$105,天数对应中R武将!$CB62)</f>
        <v>10</v>
      </c>
      <c r="R62" s="16">
        <f>求节点(中R武将!$C$6:$C$105,中R武将!R$6:R$105,天数对应中R武将!$CB62)</f>
        <v>50</v>
      </c>
      <c r="S62" s="16">
        <f>求节点(中R武将!$C$6:$C$105,中R武将!S$6:S$105,天数对应中R武将!$CB62)</f>
        <v>71.266289890261532</v>
      </c>
      <c r="T62" s="16">
        <f>求节点(中R武将!$C$6:$C$105,中R武将!T$6:T$105,天数对应中R武将!$CB62)</f>
        <v>0</v>
      </c>
      <c r="U62" s="16">
        <f>求节点(中R武将!$C$6:$C$105,中R武将!U$6:U$105,天数对应中R武将!$CB62)</f>
        <v>0</v>
      </c>
      <c r="V62" s="16">
        <f>求节点(中R武将!$C$6:$C$105,中R武将!V$6:V$105,天数对应中R武将!$CB62)</f>
        <v>2.5863314494513072</v>
      </c>
      <c r="W62" s="16">
        <f>求节点(中R武将!$C$6:$C$105,中R武将!W$6:W$105,天数对应中R武将!$CB62)</f>
        <v>2.5863314494513077</v>
      </c>
      <c r="X62" s="16">
        <f>求节点(中R武将!$C$6:$C$105,中R武将!X$6:X$105,天数对应中R武将!$CB62)</f>
        <v>2.5863314494513077</v>
      </c>
      <c r="Y62" s="16">
        <f>求节点(中R武将!$C$6:$C$105,中R武将!Y$6:Y$105,天数对应中R武将!$CB62)</f>
        <v>0</v>
      </c>
      <c r="Z62" s="16">
        <f>求节点(中R武将!$C$6:$C$105,中R武将!Z$6:Z$105,天数对应中R武将!$CB62)</f>
        <v>0</v>
      </c>
      <c r="AA62" s="16">
        <f>求节点(中R武将!$C$6:$C$105,中R武将!AA$6:AA$105,天数对应中R武将!$CB62)</f>
        <v>129.31657247256538</v>
      </c>
      <c r="AB62" s="16">
        <f>求节点(中R武将!$C$6:$C$105,中R武将!AB$6:AB$105,天数对应中R武将!$CB62)</f>
        <v>129.31657247256538</v>
      </c>
      <c r="AC62" s="16">
        <f>求节点(中R武将!$C$6:$C$105,中R武将!AC$6:AC$105,天数对应中R武将!$CB62)</f>
        <v>129.31657247256538</v>
      </c>
      <c r="AD62" s="16">
        <f>求节点(中R武将!$C$6:$C$105,中R武将!AD$6:AD$105,天数对应中R武将!$CB62)</f>
        <v>0</v>
      </c>
      <c r="AE62" s="16">
        <f>求节点(中R武将!$C$6:$C$105,中R武将!AE$6:AE$105,天数对应中R武将!$CB62)</f>
        <v>0</v>
      </c>
      <c r="AF62" s="16">
        <f>求节点(中R武将!$C$6:$C$105,中R武将!AF$6:AF$105,天数对应中R武将!$CB62)</f>
        <v>1.1437808389803907</v>
      </c>
      <c r="AG62" s="16">
        <f>求节点(中R武将!$C$6:$C$105,中R武将!AG$6:AG$105,天数对应中R武将!$CB62)</f>
        <v>2</v>
      </c>
      <c r="AH62" s="16">
        <f>求节点(中R武将!$C$6:$C$105,中R武将!AH$6:AH$105,天数对应中R武将!$CB62)</f>
        <v>2</v>
      </c>
      <c r="AI62" s="16">
        <f>求节点(中R武将!$C$6:$C$105,中R武将!AI$6:AI$105,天数对应中R武将!$CB62)</f>
        <v>0</v>
      </c>
      <c r="AJ62" s="16">
        <f>求节点(中R武将!$C$6:$C$105,中R武将!AJ$6:AJ$105,天数对应中R武将!$CB62)</f>
        <v>0</v>
      </c>
      <c r="AK62" s="16">
        <f>求节点(中R武将!$C$6:$C$105,中R武将!AK$6:AK$105,天数对应中R武将!$CB62)</f>
        <v>2</v>
      </c>
      <c r="AL62" s="16">
        <f>求节点(中R武将!$C$6:$C$105,中R武将!AL$6:AL$105,天数对应中R武将!$CB62)</f>
        <v>30</v>
      </c>
      <c r="AM62" s="16">
        <f>求节点(中R武将!$C$6:$C$105,中R武将!AM$6:AM$105,天数对应中R武将!$CB62)</f>
        <v>80</v>
      </c>
      <c r="AN62" s="16">
        <f>求节点(中R武将!$C$6:$C$105,中R武将!AN$6:AN$105,天数对应中R武将!$CB62)</f>
        <v>0</v>
      </c>
      <c r="AO62" s="16">
        <f>求节点(中R武将!$C$6:$C$105,中R武将!AO$6:AO$105,天数对应中R武将!$CB62)</f>
        <v>0</v>
      </c>
      <c r="AP62" s="16">
        <f>求节点(中R武将!$C$6:$C$105,中R武将!AP$6:AP$105,天数对应中R武将!$CB62)</f>
        <v>14.752608254689495</v>
      </c>
      <c r="AQ62" s="16">
        <f>求节点(中R武将!$C$6:$C$105,中R武将!AQ$6:AQ$105,天数对应中R武将!$CB62)</f>
        <v>9.1496599461381898</v>
      </c>
      <c r="AR62" s="16">
        <f>求节点(中R武将!$C$6:$C$105,中R武将!AR$6:AR$105,天数对应中R武将!$CB62)</f>
        <v>0</v>
      </c>
      <c r="AS62" s="16">
        <f>求节点(中R武将!$C$6:$C$105,中R武将!AS$6:AS$105,天数对应中R武将!$CB62)</f>
        <v>0</v>
      </c>
      <c r="AT62" s="16">
        <f>求节点(中R武将!$C$6:$C$105,中R武将!AT$6:AT$105,天数对应中R武将!$CB62)</f>
        <v>3</v>
      </c>
      <c r="AU62" s="16">
        <f>求节点(中R武将!$C$6:$C$105,中R武将!AU$6:AU$105,天数对应中R武将!$CB62)</f>
        <v>6</v>
      </c>
      <c r="AV62" s="16">
        <f>求节点(中R武将!$C$6:$C$105,中R武将!AV$6:AV$105,天数对应中R武将!$CB62)</f>
        <v>4.9413354432818748</v>
      </c>
      <c r="AW62" s="16">
        <f>求节点(中R武将!$C$6:$C$105,中R武将!AW$6:AW$105,天数对应中R武将!$CB62)</f>
        <v>3.0646958632021812</v>
      </c>
      <c r="AX62" s="16">
        <f>求节点(中R武将!$C$6:$C$105,中R武将!AX$6:AX$105,天数对应中R武将!$CB62)</f>
        <v>0</v>
      </c>
      <c r="AY62" s="16">
        <f>求节点(中R武将!$C$6:$C$105,中R武将!AY$6:AY$105,天数对应中R武将!$CB62)</f>
        <v>15</v>
      </c>
      <c r="AZ62" s="16">
        <f>求节点(中R武将!$C$6:$C$105,中R武将!AZ$6:AZ$105,天数对应中R武将!$CB62)</f>
        <v>40</v>
      </c>
      <c r="BA62" s="16">
        <f>求节点(中R武将!$C$6:$C$105,中R武将!BA$6:BA$105,天数对应中R武将!$CB62)</f>
        <v>50</v>
      </c>
      <c r="BB62" s="16">
        <f>求节点(中R武将!$C$6:$C$105,中R武将!BB$6:BB$105,天数对应中R武将!$CB62)</f>
        <v>71.266289890261532</v>
      </c>
      <c r="BC62" s="16">
        <f>求节点(中R武将!$C$6:$C$105,中R武将!BC$6:BC$105,天数对应中R武将!$CB62)</f>
        <v>0</v>
      </c>
      <c r="BD62" s="16">
        <f>求节点(中R武将!$C$6:$C$105,中R武将!BD$6:BD$105,天数对应中R武将!$CB62)</f>
        <v>2.5863314494513077</v>
      </c>
      <c r="BE62" s="16">
        <f>求节点(中R武将!$C$6:$C$105,中R武将!BE$6:BE$105,天数对应中R武将!$CB62)</f>
        <v>2.5863314494513077</v>
      </c>
      <c r="BF62" s="16">
        <f>求节点(中R武将!$C$6:$C$105,中R武将!BF$6:BF$105,天数对应中R武将!$CB62)</f>
        <v>2.5863314494513077</v>
      </c>
      <c r="BG62" s="16">
        <f>求节点(中R武将!$C$6:$C$105,中R武将!BG$6:BG$105,天数对应中R武将!$CB62)</f>
        <v>2.5863314494513077</v>
      </c>
      <c r="BH62" s="16">
        <f>求节点(中R武将!$C$6:$C$105,中R武将!BH$6:BH$105,天数对应中R武将!$CB62)</f>
        <v>10</v>
      </c>
      <c r="BI62" s="16">
        <f>求节点(中R武将!$C$6:$C$105,中R武将!BI$6:BI$105,天数对应中R武将!$CB62)</f>
        <v>10</v>
      </c>
      <c r="BJ62" s="16">
        <f>求节点(中R武将!$C$6:$C$105,中R武将!BJ$6:BJ$105,天数对应中R武将!$CB62)</f>
        <v>60</v>
      </c>
      <c r="BK62" s="16">
        <f>求节点(中R武将!$C$6:$C$105,中R武将!BK$6:BK$105,天数对应中R武将!$CB62)</f>
        <v>64.658286236282692</v>
      </c>
      <c r="BL62" s="16">
        <f>求节点(中R武将!$C$6:$C$105,中R武将!BL$6:BL$105,天数对应中R武将!$CB62)</f>
        <v>64.658286236282692</v>
      </c>
      <c r="BM62" s="16">
        <f>求节点(中R武将!$C$6:$C$105,中R武将!BM$6:BM$105,天数对应中R武将!$CB62)</f>
        <v>0</v>
      </c>
      <c r="BN62" s="16">
        <f>求节点(中R武将!$C$6:$C$105,中R武将!BN$6:BN$105,天数对应中R武将!$CB62)</f>
        <v>0</v>
      </c>
      <c r="BO62" s="16">
        <f>求节点(中R武将!$C$6:$C$105,中R武将!BO$6:BO$105,天数对应中R武将!$CB62)</f>
        <v>2</v>
      </c>
      <c r="BP62" s="16">
        <f>求节点(中R武将!$C$6:$C$105,中R武将!BP$6:BP$105,天数对应中R武将!$CB62)</f>
        <v>2</v>
      </c>
      <c r="BQ62" s="16">
        <f>求节点(中R武将!$C$6:$C$105,中R武将!BQ$6:BQ$105,天数对应中R武将!$CB62)</f>
        <v>2</v>
      </c>
      <c r="BR62" s="16">
        <f>求节点(中R武将!$C$6:$C$105,中R武将!BR$6:BR$105,天数对应中R武将!$CB62)</f>
        <v>0</v>
      </c>
      <c r="BS62" s="16">
        <f>求节点(中R武将!$C$6:$C$105,中R武将!BS$6:BS$105,天数对应中R武将!$CB62)</f>
        <v>0</v>
      </c>
      <c r="BT62" s="16">
        <f>求节点(中R武将!$C$6:$C$105,中R武将!BT$6:BT$105,天数对应中R武将!$CB62)</f>
        <v>4</v>
      </c>
      <c r="BU62" s="16">
        <f>求节点(中R武将!$C$6:$C$105,中R武将!BU$6:BU$105,天数对应中R武将!$CB62)</f>
        <v>30</v>
      </c>
      <c r="BV62" s="16">
        <f>求节点(中R武将!$C$6:$C$105,中R武将!BV$6:BV$105,天数对应中R武将!$CB62)</f>
        <v>80</v>
      </c>
      <c r="BY62" s="16">
        <v>57</v>
      </c>
      <c r="BZ62" s="16">
        <v>58.571351621712921</v>
      </c>
      <c r="CA62" s="16">
        <v>61.143228063671359</v>
      </c>
      <c r="CB62" s="16">
        <v>64.658286236282692</v>
      </c>
      <c r="CC62" s="16">
        <v>70.084404380100494</v>
      </c>
      <c r="CD62" s="16">
        <v>79.704751868015506</v>
      </c>
    </row>
    <row r="63" spans="3:82" x14ac:dyDescent="0.15">
      <c r="C63" s="16">
        <v>58</v>
      </c>
      <c r="E63" s="16">
        <f>求节点(中R武将!$C$6:$C$105,中R武将!E$6:E$105,天数对应中R武将!$CB63)</f>
        <v>0</v>
      </c>
      <c r="F63" s="16">
        <f>求节点(中R武将!$C$6:$C$105,中R武将!F$6:F$105,天数对应中R武将!$CB63)</f>
        <v>0</v>
      </c>
      <c r="G63" s="16">
        <f>求节点(中R武将!$C$6:$C$105,中R武将!G$6:G$105,天数对应中R武将!$CB63)</f>
        <v>0</v>
      </c>
      <c r="H63" s="16">
        <f>求节点(中R武将!$C$6:$C$105,中R武将!H$6:H$105,天数对应中R武将!$CB63)</f>
        <v>2.9760973573187979</v>
      </c>
      <c r="I63" s="16">
        <f>求节点(中R武将!$C$6:$C$105,中R武将!I$6:I$105,天数对应中R武将!$CB63)</f>
        <v>3.0239026426812021</v>
      </c>
      <c r="J63" s="16">
        <f>求节点(中R武将!$C$6:$C$105,中R武将!J$6:J$105,天数对应中R武将!$CB63)</f>
        <v>0</v>
      </c>
      <c r="K63" s="16">
        <f>求节点(中R武将!$C$6:$C$105,中R武将!K$6:K$105,天数对应中R武将!$CB63)</f>
        <v>0</v>
      </c>
      <c r="L63" s="16">
        <f>求节点(中R武将!$C$6:$C$105,中R武将!L$6:L$105,天数对应中R武将!$CB63)</f>
        <v>0</v>
      </c>
      <c r="M63" s="16">
        <f>求节点(中R武将!$C$6:$C$105,中R武将!M$6:M$105,天数对应中R武将!$CB63)</f>
        <v>4.9606050761915137</v>
      </c>
      <c r="N63" s="16">
        <f>求节点(中R武将!$C$6:$C$105,中R武将!N$6:N$105,天数对应中R武将!$CB63)</f>
        <v>3.1425003311870268</v>
      </c>
      <c r="O63" s="16">
        <f>求节点(中R武将!$C$6:$C$105,中R武将!O$6:O$105,天数对应中R武将!$CB63)</f>
        <v>0</v>
      </c>
      <c r="P63" s="16">
        <f>求节点(中R武将!$C$6:$C$105,中R武将!P$6:P$105,天数对应中R武将!$CB63)</f>
        <v>6</v>
      </c>
      <c r="Q63" s="16">
        <f>求节点(中R武将!$C$6:$C$105,中R武将!Q$6:Q$105,天数对应中R武将!$CB63)</f>
        <v>10</v>
      </c>
      <c r="R63" s="16">
        <f>求节点(中R武将!$C$6:$C$105,中R武将!R$6:R$105,天数对应中R武将!$CB63)</f>
        <v>50</v>
      </c>
      <c r="S63" s="16">
        <f>求节点(中R武将!$C$6:$C$105,中R武将!S$6:S$105,天数对应中R武将!$CB63)</f>
        <v>73.175423630857836</v>
      </c>
      <c r="T63" s="16">
        <f>求节点(中R武将!$C$6:$C$105,中R武将!T$6:T$105,天数对应中R武将!$CB63)</f>
        <v>0</v>
      </c>
      <c r="U63" s="16">
        <f>求节点(中R武将!$C$6:$C$105,中R武将!U$6:U$105,天数对应中R武将!$CB63)</f>
        <v>0</v>
      </c>
      <c r="V63" s="16">
        <f>求节点(中R武将!$C$6:$C$105,中R武将!V$6:V$105,天数对应中R武将!$CB63)</f>
        <v>2.5958771181542888</v>
      </c>
      <c r="W63" s="16">
        <f>求节点(中R武将!$C$6:$C$105,中R武将!W$6:W$105,天数对应中R武将!$CB63)</f>
        <v>2.5958771181542892</v>
      </c>
      <c r="X63" s="16">
        <f>求节点(中R武将!$C$6:$C$105,中R武将!X$6:X$105,天数对应中R武将!$CB63)</f>
        <v>2.5958771181542892</v>
      </c>
      <c r="Y63" s="16">
        <f>求节点(中R武将!$C$6:$C$105,中R武将!Y$6:Y$105,天数对应中R武将!$CB63)</f>
        <v>0</v>
      </c>
      <c r="Z63" s="16">
        <f>求节点(中R武将!$C$6:$C$105,中R武将!Z$6:Z$105,天数对应中R武将!$CB63)</f>
        <v>0</v>
      </c>
      <c r="AA63" s="16">
        <f>求节点(中R武将!$C$6:$C$105,中R武将!AA$6:AA$105,天数对应中R武将!$CB63)</f>
        <v>129.79385590771446</v>
      </c>
      <c r="AB63" s="16">
        <f>求节点(中R武将!$C$6:$C$105,中R武将!AB$6:AB$105,天数对应中R武将!$CB63)</f>
        <v>129.79385590771446</v>
      </c>
      <c r="AC63" s="16">
        <f>求节点(中R武将!$C$6:$C$105,中R武将!AC$6:AC$105,天数对应中R武将!$CB63)</f>
        <v>129.79385590771446</v>
      </c>
      <c r="AD63" s="16">
        <f>求节点(中R武将!$C$6:$C$105,中R武将!AD$6:AD$105,天数对应中R武将!$CB63)</f>
        <v>0</v>
      </c>
      <c r="AE63" s="16">
        <f>求节点(中R武将!$C$6:$C$105,中R武将!AE$6:AE$105,天数对应中R武将!$CB63)</f>
        <v>0</v>
      </c>
      <c r="AF63" s="16">
        <f>求节点(中R武将!$C$6:$C$105,中R武将!AF$6:AF$105,天数对应中R武将!$CB63)</f>
        <v>1.1480023214821951</v>
      </c>
      <c r="AG63" s="16">
        <f>求节点(中R武将!$C$6:$C$105,中R武将!AG$6:AG$105,天数对应中R武将!$CB63)</f>
        <v>2</v>
      </c>
      <c r="AH63" s="16">
        <f>求节点(中R武将!$C$6:$C$105,中R武将!AH$6:AH$105,天数对应中R武将!$CB63)</f>
        <v>2</v>
      </c>
      <c r="AI63" s="16">
        <f>求节点(中R武将!$C$6:$C$105,中R武将!AI$6:AI$105,天数对应中R武将!$CB63)</f>
        <v>0</v>
      </c>
      <c r="AJ63" s="16">
        <f>求节点(中R武将!$C$6:$C$105,中R武将!AJ$6:AJ$105,天数对应中R武将!$CB63)</f>
        <v>0</v>
      </c>
      <c r="AK63" s="16">
        <f>求节点(中R武将!$C$6:$C$105,中R武将!AK$6:AK$105,天数对应中R武将!$CB63)</f>
        <v>2</v>
      </c>
      <c r="AL63" s="16">
        <f>求节点(中R武将!$C$6:$C$105,中R武将!AL$6:AL$105,天数对应中R武将!$CB63)</f>
        <v>30</v>
      </c>
      <c r="AM63" s="16">
        <f>求节点(中R武将!$C$6:$C$105,中R武将!AM$6:AM$105,天数对应中R武将!$CB63)</f>
        <v>80</v>
      </c>
      <c r="AN63" s="16">
        <f>求节点(中R武将!$C$6:$C$105,中R武将!AN$6:AN$105,天数对应中R武将!$CB63)</f>
        <v>0</v>
      </c>
      <c r="AO63" s="16">
        <f>求节点(中R武将!$C$6:$C$105,中R武将!AO$6:AO$105,天数对应中R武将!$CB63)</f>
        <v>0</v>
      </c>
      <c r="AP63" s="16">
        <f>求节点(中R武将!$C$6:$C$105,中R武将!AP$6:AP$105,天数对应中R武将!$CB63)</f>
        <v>14.714765074286154</v>
      </c>
      <c r="AQ63" s="16">
        <f>求节点(中R武将!$C$6:$C$105,中R武将!AQ$6:AQ$105,天数对应中R武将!$CB63)</f>
        <v>9.2557558189774891</v>
      </c>
      <c r="AR63" s="16">
        <f>求节点(中R武将!$C$6:$C$105,中R武将!AR$6:AR$105,天数对应中R武将!$CB63)</f>
        <v>0</v>
      </c>
      <c r="AS63" s="16">
        <f>求节点(中R武将!$C$6:$C$105,中R武将!AS$6:AS$105,天数对应中R武将!$CB63)</f>
        <v>0</v>
      </c>
      <c r="AT63" s="16">
        <f>求节点(中R武将!$C$6:$C$105,中R武将!AT$6:AT$105,天数对应中R武将!$CB63)</f>
        <v>3</v>
      </c>
      <c r="AU63" s="16">
        <f>求节点(中R武将!$C$6:$C$105,中R武将!AU$6:AU$105,天数对应中R武将!$CB63)</f>
        <v>6</v>
      </c>
      <c r="AV63" s="16">
        <f>求节点(中R武将!$C$6:$C$105,中R武将!AV$6:AV$105,天数对应中R武将!$CB63)</f>
        <v>4.9606050761915137</v>
      </c>
      <c r="AW63" s="16">
        <f>求节点(中R武将!$C$6:$C$105,中R武将!AW$6:AW$105,天数对应中R武将!$CB63)</f>
        <v>3.1425003311870268</v>
      </c>
      <c r="AX63" s="16">
        <f>求节点(中R武将!$C$6:$C$105,中R武将!AX$6:AX$105,天数对应中R武将!$CB63)</f>
        <v>0</v>
      </c>
      <c r="AY63" s="16">
        <f>求节点(中R武将!$C$6:$C$105,中R武将!AY$6:AY$105,天数对应中R武将!$CB63)</f>
        <v>15</v>
      </c>
      <c r="AZ63" s="16">
        <f>求节点(中R武将!$C$6:$C$105,中R武将!AZ$6:AZ$105,天数对应中R武将!$CB63)</f>
        <v>40</v>
      </c>
      <c r="BA63" s="16">
        <f>求节点(中R武将!$C$6:$C$105,中R武将!BA$6:BA$105,天数对应中R武将!$CB63)</f>
        <v>50</v>
      </c>
      <c r="BB63" s="16">
        <f>求节点(中R武将!$C$6:$C$105,中R武将!BB$6:BB$105,天数对应中R武将!$CB63)</f>
        <v>73.175423630857836</v>
      </c>
      <c r="BC63" s="16">
        <f>求节点(中R武将!$C$6:$C$105,中R武将!BC$6:BC$105,天数对应中R武将!$CB63)</f>
        <v>0</v>
      </c>
      <c r="BD63" s="16">
        <f>求节点(中R武将!$C$6:$C$105,中R武将!BD$6:BD$105,天数对应中R武将!$CB63)</f>
        <v>2.5958771181542892</v>
      </c>
      <c r="BE63" s="16">
        <f>求节点(中R武将!$C$6:$C$105,中R武将!BE$6:BE$105,天数对应中R武将!$CB63)</f>
        <v>2.5958771181542892</v>
      </c>
      <c r="BF63" s="16">
        <f>求节点(中R武将!$C$6:$C$105,中R武将!BF$6:BF$105,天数对应中R武将!$CB63)</f>
        <v>2.5958771181542892</v>
      </c>
      <c r="BG63" s="16">
        <f>求节点(中R武将!$C$6:$C$105,中R武将!BG$6:BG$105,天数对应中R武将!$CB63)</f>
        <v>2.5958771181542892</v>
      </c>
      <c r="BH63" s="16">
        <f>求节点(中R武将!$C$6:$C$105,中R武将!BH$6:BH$105,天数对应中R武将!$CB63)</f>
        <v>10</v>
      </c>
      <c r="BI63" s="16">
        <f>求节点(中R武将!$C$6:$C$105,中R武将!BI$6:BI$105,天数对应中R武将!$CB63)</f>
        <v>10</v>
      </c>
      <c r="BJ63" s="16">
        <f>求节点(中R武将!$C$6:$C$105,中R武将!BJ$6:BJ$105,天数对应中R武将!$CB63)</f>
        <v>60</v>
      </c>
      <c r="BK63" s="16">
        <f>求节点(中R武将!$C$6:$C$105,中R武将!BK$6:BK$105,天数对应中R武将!$CB63)</f>
        <v>64.896927953857229</v>
      </c>
      <c r="BL63" s="16">
        <f>求节点(中R武将!$C$6:$C$105,中R武将!BL$6:BL$105,天数对应中R武将!$CB63)</f>
        <v>64.896927953857229</v>
      </c>
      <c r="BM63" s="16">
        <f>求节点(中R武将!$C$6:$C$105,中R武将!BM$6:BM$105,天数对应中R武将!$CB63)</f>
        <v>0</v>
      </c>
      <c r="BN63" s="16">
        <f>求节点(中R武将!$C$6:$C$105,中R武将!BN$6:BN$105,天数对应中R武将!$CB63)</f>
        <v>0</v>
      </c>
      <c r="BO63" s="16">
        <f>求节点(中R武将!$C$6:$C$105,中R武将!BO$6:BO$105,天数对应中R武将!$CB63)</f>
        <v>2</v>
      </c>
      <c r="BP63" s="16">
        <f>求节点(中R武将!$C$6:$C$105,中R武将!BP$6:BP$105,天数对应中R武将!$CB63)</f>
        <v>2</v>
      </c>
      <c r="BQ63" s="16">
        <f>求节点(中R武将!$C$6:$C$105,中R武将!BQ$6:BQ$105,天数对应中R武将!$CB63)</f>
        <v>2</v>
      </c>
      <c r="BR63" s="16">
        <f>求节点(中R武将!$C$6:$C$105,中R武将!BR$6:BR$105,天数对应中R武将!$CB63)</f>
        <v>0</v>
      </c>
      <c r="BS63" s="16">
        <f>求节点(中R武将!$C$6:$C$105,中R武将!BS$6:BS$105,天数对应中R武将!$CB63)</f>
        <v>0</v>
      </c>
      <c r="BT63" s="16">
        <f>求节点(中R武将!$C$6:$C$105,中R武将!BT$6:BT$105,天数对应中R武将!$CB63)</f>
        <v>4</v>
      </c>
      <c r="BU63" s="16">
        <f>求节点(中R武将!$C$6:$C$105,中R武将!BU$6:BU$105,天数对应中R武将!$CB63)</f>
        <v>30</v>
      </c>
      <c r="BV63" s="16">
        <f>求节点(中R武将!$C$6:$C$105,中R武将!BV$6:BV$105,天数对应中R武将!$CB63)</f>
        <v>80</v>
      </c>
      <c r="BY63" s="16">
        <v>58</v>
      </c>
      <c r="BZ63" s="16">
        <v>58.821421928516813</v>
      </c>
      <c r="CA63" s="16">
        <v>61.408884310248339</v>
      </c>
      <c r="CB63" s="16">
        <v>64.896927953857229</v>
      </c>
      <c r="CC63" s="16">
        <v>70.371006689440009</v>
      </c>
      <c r="CD63" s="16">
        <v>79.963741457475592</v>
      </c>
    </row>
    <row r="64" spans="3:82" x14ac:dyDescent="0.15">
      <c r="C64" s="16">
        <v>59</v>
      </c>
      <c r="E64" s="16">
        <f>求节点(中R武将!$C$6:$C$105,中R武将!E$6:E$105,天数对应中R武将!$CB64)</f>
        <v>0</v>
      </c>
      <c r="F64" s="16">
        <f>求节点(中R武将!$C$6:$C$105,中R武将!F$6:F$105,天数对应中R武将!$CB64)</f>
        <v>0</v>
      </c>
      <c r="G64" s="16">
        <f>求节点(中R武将!$C$6:$C$105,中R武将!G$6:G$105,天数对应中R武将!$CB64)</f>
        <v>0</v>
      </c>
      <c r="H64" s="16">
        <f>求节点(中R武将!$C$6:$C$105,中R武将!H$6:H$105,天数对应中R武将!$CB64)</f>
        <v>2.9211147231795871</v>
      </c>
      <c r="I64" s="16">
        <f>求节点(中R武将!$C$6:$C$105,中R武将!I$6:I$105,天数对应中R武将!$CB64)</f>
        <v>3.0788852768204129</v>
      </c>
      <c r="J64" s="16">
        <f>求节点(中R武将!$C$6:$C$105,中R武将!J$6:J$105,天数对应中R武将!$CB64)</f>
        <v>0</v>
      </c>
      <c r="K64" s="16">
        <f>求节点(中R武将!$C$6:$C$105,中R武将!K$6:K$105,天数对应中R武将!$CB64)</f>
        <v>0</v>
      </c>
      <c r="L64" s="16">
        <f>求节点(中R武将!$C$6:$C$105,中R武将!L$6:L$105,天数对应中R武将!$CB64)</f>
        <v>0</v>
      </c>
      <c r="M64" s="16">
        <f>求节点(中R武将!$C$6:$C$105,中R武将!M$6:M$105,天数对应中R武将!$CB64)</f>
        <v>4.9802717119508841</v>
      </c>
      <c r="N64" s="16">
        <f>求节点(中R武将!$C$6:$C$105,中R武将!N$6:N$105,天数对应中R武将!$CB64)</f>
        <v>3.1948012812413009</v>
      </c>
      <c r="O64" s="16">
        <f>求节点(中R武将!$C$6:$C$105,中R武将!O$6:O$105,天数对应中R武将!$CB64)</f>
        <v>0</v>
      </c>
      <c r="P64" s="16">
        <f>求节点(中R武将!$C$6:$C$105,中R武将!P$6:P$105,天数对应中R武将!$CB64)</f>
        <v>6</v>
      </c>
      <c r="Q64" s="16">
        <f>求节点(中R武将!$C$6:$C$105,中R武将!Q$6:Q$105,天数对应中R武将!$CB64)</f>
        <v>10</v>
      </c>
      <c r="R64" s="16">
        <f>求节点(中R武将!$C$6:$C$105,中R武将!R$6:R$105,天数对应中R武将!$CB64)</f>
        <v>51.202340404267829</v>
      </c>
      <c r="S64" s="16">
        <f>求节点(中R武将!$C$6:$C$105,中R武将!S$6:S$105,天数对应中R武将!$CB64)</f>
        <v>74</v>
      </c>
      <c r="T64" s="16">
        <f>求节点(中R武将!$C$6:$C$105,中R武将!T$6:T$105,天数对应中R武将!$CB64)</f>
        <v>0</v>
      </c>
      <c r="U64" s="16">
        <f>求节点(中R武将!$C$6:$C$105,中R武将!U$6:U$105,天数对应中R武将!$CB64)</f>
        <v>0</v>
      </c>
      <c r="V64" s="16">
        <f>求节点(中R武将!$C$6:$C$105,中R武将!V$6:V$105,天数对应中R武将!$CB64)</f>
        <v>2.6060117020213389</v>
      </c>
      <c r="W64" s="16">
        <f>求节点(中R武将!$C$6:$C$105,中R武将!W$6:W$105,天数对应中R武将!$CB64)</f>
        <v>2.6060117020213394</v>
      </c>
      <c r="X64" s="16">
        <f>求节点(中R武将!$C$6:$C$105,中R武将!X$6:X$105,天数对应中R武将!$CB64)</f>
        <v>2.6060117020213394</v>
      </c>
      <c r="Y64" s="16">
        <f>求节点(中R武将!$C$6:$C$105,中R武将!Y$6:Y$105,天数对应中R武将!$CB64)</f>
        <v>0</v>
      </c>
      <c r="Z64" s="16">
        <f>求节点(中R武将!$C$6:$C$105,中R武将!Z$6:Z$105,天数对应中R武将!$CB64)</f>
        <v>0</v>
      </c>
      <c r="AA64" s="16">
        <f>求节点(中R武将!$C$6:$C$105,中R武将!AA$6:AA$105,天数对应中R武将!$CB64)</f>
        <v>130.30058510106696</v>
      </c>
      <c r="AB64" s="16">
        <f>求节点(中R武将!$C$6:$C$105,中R武将!AB$6:AB$105,天数对应中R武将!$CB64)</f>
        <v>130.30058510106696</v>
      </c>
      <c r="AC64" s="16">
        <f>求节点(中R武将!$C$6:$C$105,中R武将!AC$6:AC$105,天数对应中R武将!$CB64)</f>
        <v>130.30058510106696</v>
      </c>
      <c r="AD64" s="16">
        <f>求节点(中R武将!$C$6:$C$105,中R武将!AD$6:AD$105,天数对应中R武将!$CB64)</f>
        <v>0</v>
      </c>
      <c r="AE64" s="16">
        <f>求节点(中R武将!$C$6:$C$105,中R武将!AE$6:AE$105,天数对应中R武将!$CB64)</f>
        <v>0</v>
      </c>
      <c r="AF64" s="16">
        <f>求节点(中R武将!$C$6:$C$105,中R武将!AF$6:AF$105,天数对应中R武将!$CB64)</f>
        <v>1.1524842461947569</v>
      </c>
      <c r="AG64" s="16">
        <f>求节点(中R武将!$C$6:$C$105,中R武将!AG$6:AG$105,天数对应中R武将!$CB64)</f>
        <v>2</v>
      </c>
      <c r="AH64" s="16">
        <f>求节点(中R武将!$C$6:$C$105,中R武将!AH$6:AH$105,天数对应中R武将!$CB64)</f>
        <v>2</v>
      </c>
      <c r="AI64" s="16">
        <f>求节点(中R武将!$C$6:$C$105,中R武将!AI$6:AI$105,天数对应中R武将!$CB64)</f>
        <v>0</v>
      </c>
      <c r="AJ64" s="16">
        <f>求节点(中R武将!$C$6:$C$105,中R武将!AJ$6:AJ$105,天数对应中R武将!$CB64)</f>
        <v>0</v>
      </c>
      <c r="AK64" s="16">
        <f>求节点(中R武将!$C$6:$C$105,中R武将!AK$6:AK$105,天数对应中R武将!$CB64)</f>
        <v>2</v>
      </c>
      <c r="AL64" s="16">
        <f>求节点(中R武将!$C$6:$C$105,中R武将!AL$6:AL$105,天数对应中R武将!$CB64)</f>
        <v>30</v>
      </c>
      <c r="AM64" s="16">
        <f>求节点(中R武将!$C$6:$C$105,中R武将!AM$6:AM$105,天数对应中R武将!$CB64)</f>
        <v>80</v>
      </c>
      <c r="AN64" s="16">
        <f>求节点(中R武将!$C$6:$C$105,中R武将!AN$6:AN$105,天数对应中R武将!$CB64)</f>
        <v>0</v>
      </c>
      <c r="AO64" s="16">
        <f>求节点(中R武将!$C$6:$C$105,中R武将!AO$6:AO$105,天数对应中R武将!$CB64)</f>
        <v>0</v>
      </c>
      <c r="AP64" s="16">
        <f>求节点(中R武将!$C$6:$C$105,中R武将!AP$6:AP$105,天数对应中R武将!$CB64)</f>
        <v>14.447803062257107</v>
      </c>
      <c r="AQ64" s="16">
        <f>求节点(中R武将!$C$6:$C$105,中R武将!AQ$6:AQ$105,天数对应中R武将!$CB64)</f>
        <v>9.5521969377428935</v>
      </c>
      <c r="AR64" s="16">
        <f>求节点(中R武将!$C$6:$C$105,中R武将!AR$6:AR$105,天数对应中R武将!$CB64)</f>
        <v>0</v>
      </c>
      <c r="AS64" s="16">
        <f>求节点(中R武将!$C$6:$C$105,中R武将!AS$6:AS$105,天数对应中R武将!$CB64)</f>
        <v>0</v>
      </c>
      <c r="AT64" s="16">
        <f>求节点(中R武将!$C$6:$C$105,中R武将!AT$6:AT$105,天数对应中R武将!$CB64)</f>
        <v>3</v>
      </c>
      <c r="AU64" s="16">
        <f>求节点(中R武将!$C$6:$C$105,中R武将!AU$6:AU$105,天数对应中R武将!$CB64)</f>
        <v>6</v>
      </c>
      <c r="AV64" s="16">
        <f>求节点(中R武将!$C$6:$C$105,中R武将!AV$6:AV$105,天数对应中R武将!$CB64)</f>
        <v>4.9802717119508841</v>
      </c>
      <c r="AW64" s="16">
        <f>求节点(中R武将!$C$6:$C$105,中R武将!AW$6:AW$105,天数对应中R武将!$CB64)</f>
        <v>3.1948012812413009</v>
      </c>
      <c r="AX64" s="16">
        <f>求节点(中R武将!$C$6:$C$105,中R武将!AX$6:AX$105,天数对应中R武将!$CB64)</f>
        <v>0</v>
      </c>
      <c r="AY64" s="16">
        <f>求节点(中R武将!$C$6:$C$105,中R武将!AY$6:AY$105,天数对应中R武将!$CB64)</f>
        <v>15</v>
      </c>
      <c r="AZ64" s="16">
        <f>求节点(中R武将!$C$6:$C$105,中R武将!AZ$6:AZ$105,天数对应中R武将!$CB64)</f>
        <v>40</v>
      </c>
      <c r="BA64" s="16">
        <f>求节点(中R武将!$C$6:$C$105,中R武将!BA$6:BA$105,天数对应中R武将!$CB64)</f>
        <v>51.202340404267829</v>
      </c>
      <c r="BB64" s="16">
        <f>求节点(中R武将!$C$6:$C$105,中R武将!BB$6:BB$105,天数对应中R武将!$CB64)</f>
        <v>74</v>
      </c>
      <c r="BC64" s="16">
        <f>求节点(中R武将!$C$6:$C$105,中R武将!BC$6:BC$105,天数对应中R武将!$CB64)</f>
        <v>0</v>
      </c>
      <c r="BD64" s="16">
        <f>求节点(中R武将!$C$6:$C$105,中R武将!BD$6:BD$105,天数对应中R武将!$CB64)</f>
        <v>2.6060117020213394</v>
      </c>
      <c r="BE64" s="16">
        <f>求节点(中R武将!$C$6:$C$105,中R武将!BE$6:BE$105,天数对应中R武将!$CB64)</f>
        <v>2.6060117020213394</v>
      </c>
      <c r="BF64" s="16">
        <f>求节点(中R武将!$C$6:$C$105,中R武将!BF$6:BF$105,天数对应中R武将!$CB64)</f>
        <v>2.6060117020213394</v>
      </c>
      <c r="BG64" s="16">
        <f>求节点(中R武将!$C$6:$C$105,中R武将!BG$6:BG$105,天数对应中R武将!$CB64)</f>
        <v>2.6060117020213394</v>
      </c>
      <c r="BH64" s="16">
        <f>求节点(中R武将!$C$6:$C$105,中R武将!BH$6:BH$105,天数对应中R武将!$CB64)</f>
        <v>10</v>
      </c>
      <c r="BI64" s="16">
        <f>求节点(中R武将!$C$6:$C$105,中R武将!BI$6:BI$105,天数对应中R武将!$CB64)</f>
        <v>10</v>
      </c>
      <c r="BJ64" s="16">
        <f>求节点(中R武将!$C$6:$C$105,中R武将!BJ$6:BJ$105,天数对应中R武将!$CB64)</f>
        <v>60</v>
      </c>
      <c r="BK64" s="16">
        <f>求节点(中R武将!$C$6:$C$105,中R武将!BK$6:BK$105,天数对应中R武将!$CB64)</f>
        <v>65.150292550533479</v>
      </c>
      <c r="BL64" s="16">
        <f>求节点(中R武将!$C$6:$C$105,中R武将!BL$6:BL$105,天数对应中R武将!$CB64)</f>
        <v>65.150292550533479</v>
      </c>
      <c r="BM64" s="16">
        <f>求节点(中R武将!$C$6:$C$105,中R武将!BM$6:BM$105,天数对应中R武将!$CB64)</f>
        <v>0</v>
      </c>
      <c r="BN64" s="16">
        <f>求节点(中R武将!$C$6:$C$105,中R武将!BN$6:BN$105,天数对应中R武将!$CB64)</f>
        <v>0</v>
      </c>
      <c r="BO64" s="16">
        <f>求节点(中R武将!$C$6:$C$105,中R武将!BO$6:BO$105,天数对应中R武将!$CB64)</f>
        <v>2</v>
      </c>
      <c r="BP64" s="16">
        <f>求节点(中R武将!$C$6:$C$105,中R武将!BP$6:BP$105,天数对应中R武将!$CB64)</f>
        <v>2</v>
      </c>
      <c r="BQ64" s="16">
        <f>求节点(中R武将!$C$6:$C$105,中R武将!BQ$6:BQ$105,天数对应中R武将!$CB64)</f>
        <v>2</v>
      </c>
      <c r="BR64" s="16">
        <f>求节点(中R武将!$C$6:$C$105,中R武将!BR$6:BR$105,天数对应中R武将!$CB64)</f>
        <v>0</v>
      </c>
      <c r="BS64" s="16">
        <f>求节点(中R武将!$C$6:$C$105,中R武将!BS$6:BS$105,天数对应中R武将!$CB64)</f>
        <v>0</v>
      </c>
      <c r="BT64" s="16">
        <f>求节点(中R武将!$C$6:$C$105,中R武将!BT$6:BT$105,天数对应中R武将!$CB64)</f>
        <v>4</v>
      </c>
      <c r="BU64" s="16">
        <f>求节点(中R武将!$C$6:$C$105,中R武将!BU$6:BU$105,天数对应中R武将!$CB64)</f>
        <v>30</v>
      </c>
      <c r="BV64" s="16">
        <f>求节点(中R武将!$C$6:$C$105,中R武将!BV$6:BV$105,天数对应中R武将!$CB64)</f>
        <v>80</v>
      </c>
      <c r="BY64" s="16">
        <v>59</v>
      </c>
      <c r="BZ64" s="16">
        <v>59.066704614192936</v>
      </c>
      <c r="CA64" s="16">
        <v>61.674540556825313</v>
      </c>
      <c r="CB64" s="16">
        <v>65.150292550533479</v>
      </c>
      <c r="CC64" s="16">
        <v>70.657608998779523</v>
      </c>
      <c r="CD64" s="16">
        <v>80.188101607848409</v>
      </c>
    </row>
    <row r="65" spans="3:82" s="17" customFormat="1" x14ac:dyDescent="0.15">
      <c r="C65" s="17">
        <v>60</v>
      </c>
      <c r="E65" s="17">
        <f>求节点(中R武将!$C$6:$C$105,中R武将!E$6:E$105,天数对应中R武将!$CB65)</f>
        <v>0</v>
      </c>
      <c r="F65" s="17">
        <f>求节点(中R武将!$C$6:$C$105,中R武将!F$6:F$105,天数对应中R武将!$CB65)</f>
        <v>0</v>
      </c>
      <c r="G65" s="17">
        <f>求节点(中R武将!$C$6:$C$105,中R武将!G$6:G$105,天数对应中R武将!$CB65)</f>
        <v>0</v>
      </c>
      <c r="H65" s="17">
        <f>求节点(中R武将!$C$6:$C$105,中R武将!H$6:H$105,天数对应中R武将!$CB65)</f>
        <v>2.8580920949204001</v>
      </c>
      <c r="I65" s="17">
        <f>求节点(中R武将!$C$6:$C$105,中R武将!I$6:I$105,天数对应中R武将!$CB65)</f>
        <v>3.1419079050795999</v>
      </c>
      <c r="J65" s="17">
        <f>求节点(中R武将!$C$6:$C$105,中R武将!J$6:J$105,天数对应中R武将!$CB65)</f>
        <v>0</v>
      </c>
      <c r="K65" s="17">
        <f>求节点(中R武将!$C$6:$C$105,中R武将!K$6:K$105,天数对应中R武将!$CB65)</f>
        <v>0</v>
      </c>
      <c r="L65" s="17">
        <f>求节点(中R武将!$C$6:$C$105,中R武将!L$6:L$105,天数对应中R武将!$CB65)</f>
        <v>0</v>
      </c>
      <c r="M65" s="17">
        <f>求节点(中R武将!$C$6:$C$105,中R武将!M$6:M$105,天数对应中R武将!$CB65)</f>
        <v>5.0002401843645332</v>
      </c>
      <c r="N65" s="17">
        <f>求节点(中R武将!$C$6:$C$105,中R武将!N$6:N$105,天数对应中R武将!$CB65)</f>
        <v>3.227712202912528</v>
      </c>
      <c r="O65" s="17">
        <f>求节点(中R武将!$C$6:$C$105,中R武将!O$6:O$105,天数对应中R武将!$CB65)</f>
        <v>0</v>
      </c>
      <c r="P65" s="17">
        <f>求节点(中R武将!$C$6:$C$105,中R武将!P$6:P$105,天数对应中R武将!$CB65)</f>
        <v>6</v>
      </c>
      <c r="Q65" s="17">
        <f>求节点(中R武将!$C$6:$C$105,中R武将!Q$6:Q$105,天数对应中R武将!$CB65)</f>
        <v>10</v>
      </c>
      <c r="R65" s="17">
        <f>求节点(中R武将!$C$6:$C$105,中R武将!R$6:R$105,天数对应中R武将!$CB65)</f>
        <v>53.318806249124464</v>
      </c>
      <c r="S65" s="17">
        <f>求节点(中R武将!$C$6:$C$105,中R武将!S$6:S$105,天数对应中R武将!$CB65)</f>
        <v>74</v>
      </c>
      <c r="T65" s="17">
        <f>求节点(中R武将!$C$6:$C$105,中R武将!T$6:T$105,天数对应中R武将!$CB65)</f>
        <v>0</v>
      </c>
      <c r="U65" s="17">
        <f>求节点(中R武将!$C$6:$C$105,中R武将!U$6:U$105,天数对应中R武将!$CB65)</f>
        <v>0</v>
      </c>
      <c r="V65" s="17">
        <f>求节点(中R武将!$C$6:$C$105,中R武将!V$6:V$105,天数对应中R武将!$CB65)</f>
        <v>2.6165940312456222</v>
      </c>
      <c r="W65" s="17">
        <f>求节点(中R武将!$C$6:$C$105,中R武将!W$6:W$105,天数对应中R武将!$CB65)</f>
        <v>2.6165940312456226</v>
      </c>
      <c r="X65" s="17">
        <f>求节点(中R武将!$C$6:$C$105,中R武将!X$6:X$105,天数对应中R武将!$CB65)</f>
        <v>2.6165940312456226</v>
      </c>
      <c r="Y65" s="17">
        <f>求节点(中R武将!$C$6:$C$105,中R武将!Y$6:Y$105,天数对应中R武将!$CB65)</f>
        <v>0</v>
      </c>
      <c r="Z65" s="17">
        <f>求节点(中R武将!$C$6:$C$105,中R武将!Z$6:Z$105,天数对应中R武将!$CB65)</f>
        <v>0</v>
      </c>
      <c r="AA65" s="17">
        <f>求节点(中R武将!$C$6:$C$105,中R武将!AA$6:AA$105,天数对应中R武将!$CB65)</f>
        <v>130.82970156228112</v>
      </c>
      <c r="AB65" s="17">
        <f>求节点(中R武将!$C$6:$C$105,中R武将!AB$6:AB$105,天数对应中R武将!$CB65)</f>
        <v>130.82970156228112</v>
      </c>
      <c r="AC65" s="17">
        <f>求节点(中R武将!$C$6:$C$105,中R武将!AC$6:AC$105,天数对应中R武将!$CB65)</f>
        <v>130.82970156228112</v>
      </c>
      <c r="AD65" s="17">
        <f>求节点(中R武将!$C$6:$C$105,中R武将!AD$6:AD$105,天数对应中R武将!$CB65)</f>
        <v>0</v>
      </c>
      <c r="AE65" s="17">
        <f>求节点(中R武将!$C$6:$C$105,中R武将!AE$6:AE$105,天数对应中R武将!$CB65)</f>
        <v>0</v>
      </c>
      <c r="AF65" s="17">
        <f>求节点(中R武将!$C$6:$C$105,中R武将!AF$6:AF$105,天数对应中R武将!$CB65)</f>
        <v>1.1571641820943437</v>
      </c>
      <c r="AG65" s="17">
        <f>求节点(中R武将!$C$6:$C$105,中R武将!AG$6:AG$105,天数对应中R武将!$CB65)</f>
        <v>2</v>
      </c>
      <c r="AH65" s="17">
        <f>求节点(中R武将!$C$6:$C$105,中R武将!AH$6:AH$105,天数对应中R武将!$CB65)</f>
        <v>2</v>
      </c>
      <c r="AI65" s="17">
        <f>求节点(中R武将!$C$6:$C$105,中R武将!AI$6:AI$105,天数对应中R武将!$CB65)</f>
        <v>0</v>
      </c>
      <c r="AJ65" s="17">
        <f>求节点(中R武将!$C$6:$C$105,中R武将!AJ$6:AJ$105,天数对应中R武将!$CB65)</f>
        <v>0</v>
      </c>
      <c r="AK65" s="17">
        <f>求节点(中R武将!$C$6:$C$105,中R武将!AK$6:AK$105,天数对应中R武将!$CB65)</f>
        <v>2</v>
      </c>
      <c r="AL65" s="17">
        <f>求节点(中R武将!$C$6:$C$105,中R武将!AL$6:AL$105,天数对应中R武将!$CB65)</f>
        <v>30</v>
      </c>
      <c r="AM65" s="17">
        <f>求节点(中R武将!$C$6:$C$105,中R武将!AM$6:AM$105,天数对应中R武将!$CB65)</f>
        <v>80</v>
      </c>
      <c r="AN65" s="17">
        <f>求节点(中R武将!$C$6:$C$105,中R武将!AN$6:AN$105,天数对应中R武将!$CB65)</f>
        <v>0</v>
      </c>
      <c r="AO65" s="17">
        <f>求节点(中R武将!$C$6:$C$105,中R武将!AO$6:AO$105,天数对应中R武将!$CB65)</f>
        <v>0</v>
      </c>
      <c r="AP65" s="17">
        <f>求节点(中R武将!$C$6:$C$105,中R武将!AP$6:AP$105,天数对应中R武将!$CB65)</f>
        <v>14.006644664442799</v>
      </c>
      <c r="AQ65" s="17">
        <f>求节点(中R武将!$C$6:$C$105,中R武将!AQ$6:AQ$105,天数对应中R武将!$CB65)</f>
        <v>9.9933553355572009</v>
      </c>
      <c r="AR65" s="17">
        <f>求节点(中R武将!$C$6:$C$105,中R武将!AR$6:AR$105,天数对应中R武将!$CB65)</f>
        <v>0</v>
      </c>
      <c r="AS65" s="17">
        <f>求节点(中R武将!$C$6:$C$105,中R武将!AS$6:AS$105,天数对应中R武将!$CB65)</f>
        <v>0</v>
      </c>
      <c r="AT65" s="17">
        <f>求节点(中R武将!$C$6:$C$105,中R武将!AT$6:AT$105,天数对应中R武将!$CB65)</f>
        <v>3</v>
      </c>
      <c r="AU65" s="17">
        <f>求节点(中R武将!$C$6:$C$105,中R武将!AU$6:AU$105,天数对应中R武将!$CB65)</f>
        <v>6</v>
      </c>
      <c r="AV65" s="17">
        <f>求节点(中R武将!$C$6:$C$105,中R武将!AV$6:AV$105,天数对应中R武将!$CB65)</f>
        <v>5.0002401843645332</v>
      </c>
      <c r="AW65" s="17">
        <f>求节点(中R武将!$C$6:$C$105,中R武将!AW$6:AW$105,天数对应中R武将!$CB65)</f>
        <v>3.227712202912528</v>
      </c>
      <c r="AX65" s="17">
        <f>求节点(中R武将!$C$6:$C$105,中R武将!AX$6:AX$105,天数对应中R武将!$CB65)</f>
        <v>0</v>
      </c>
      <c r="AY65" s="17">
        <f>求节点(中R武将!$C$6:$C$105,中R武将!AY$6:AY$105,天数对应中R武将!$CB65)</f>
        <v>15</v>
      </c>
      <c r="AZ65" s="17">
        <f>求节点(中R武将!$C$6:$C$105,中R武将!AZ$6:AZ$105,天数对应中R武将!$CB65)</f>
        <v>40</v>
      </c>
      <c r="BA65" s="17">
        <f>求节点(中R武将!$C$6:$C$105,中R武将!BA$6:BA$105,天数对应中R武将!$CB65)</f>
        <v>53.318806249124464</v>
      </c>
      <c r="BB65" s="17">
        <f>求节点(中R武将!$C$6:$C$105,中R武将!BB$6:BB$105,天数对应中R武将!$CB65)</f>
        <v>74</v>
      </c>
      <c r="BC65" s="17">
        <f>求节点(中R武将!$C$6:$C$105,中R武将!BC$6:BC$105,天数对应中R武将!$CB65)</f>
        <v>0</v>
      </c>
      <c r="BD65" s="17">
        <f>求节点(中R武将!$C$6:$C$105,中R武将!BD$6:BD$105,天数对应中R武将!$CB65)</f>
        <v>2.6165940312456226</v>
      </c>
      <c r="BE65" s="17">
        <f>求节点(中R武将!$C$6:$C$105,中R武将!BE$6:BE$105,天数对应中R武将!$CB65)</f>
        <v>2.6165940312456226</v>
      </c>
      <c r="BF65" s="17">
        <f>求节点(中R武将!$C$6:$C$105,中R武将!BF$6:BF$105,天数对应中R武将!$CB65)</f>
        <v>2.6165940312456226</v>
      </c>
      <c r="BG65" s="17">
        <f>求节点(中R武将!$C$6:$C$105,中R武将!BG$6:BG$105,天数对应中R武将!$CB65)</f>
        <v>2.6165940312456226</v>
      </c>
      <c r="BH65" s="17">
        <f>求节点(中R武将!$C$6:$C$105,中R武将!BH$6:BH$105,天数对应中R武将!$CB65)</f>
        <v>10</v>
      </c>
      <c r="BI65" s="17">
        <f>求节点(中R武将!$C$6:$C$105,中R武将!BI$6:BI$105,天数对应中R武将!$CB65)</f>
        <v>10</v>
      </c>
      <c r="BJ65" s="17">
        <f>求节点(中R武将!$C$6:$C$105,中R武将!BJ$6:BJ$105,天数对应中R武将!$CB65)</f>
        <v>60</v>
      </c>
      <c r="BK65" s="17">
        <f>求节点(中R武将!$C$6:$C$105,中R武将!BK$6:BK$105,天数对应中R武将!$CB65)</f>
        <v>65.414850781140558</v>
      </c>
      <c r="BL65" s="17">
        <f>求节点(中R武将!$C$6:$C$105,中R武将!BL$6:BL$105,天数对应中R武将!$CB65)</f>
        <v>65.414850781140558</v>
      </c>
      <c r="BM65" s="17">
        <f>求节点(中R武将!$C$6:$C$105,中R武将!BM$6:BM$105,天数对应中R武将!$CB65)</f>
        <v>0</v>
      </c>
      <c r="BN65" s="17">
        <f>求节点(中R武将!$C$6:$C$105,中R武将!BN$6:BN$105,天数对应中R武将!$CB65)</f>
        <v>0</v>
      </c>
      <c r="BO65" s="17">
        <f>求节点(中R武将!$C$6:$C$105,中R武将!BO$6:BO$105,天数对应中R武将!$CB65)</f>
        <v>2</v>
      </c>
      <c r="BP65" s="17">
        <f>求节点(中R武将!$C$6:$C$105,中R武将!BP$6:BP$105,天数对应中R武将!$CB65)</f>
        <v>2</v>
      </c>
      <c r="BQ65" s="17">
        <f>求节点(中R武将!$C$6:$C$105,中R武将!BQ$6:BQ$105,天数对应中R武将!$CB65)</f>
        <v>2</v>
      </c>
      <c r="BR65" s="17">
        <f>求节点(中R武将!$C$6:$C$105,中R武将!BR$6:BR$105,天数对应中R武将!$CB65)</f>
        <v>0</v>
      </c>
      <c r="BS65" s="17">
        <f>求节点(中R武将!$C$6:$C$105,中R武将!BS$6:BS$105,天数对应中R武将!$CB65)</f>
        <v>0</v>
      </c>
      <c r="BT65" s="17">
        <f>求节点(中R武将!$C$6:$C$105,中R武将!BT$6:BT$105,天数对应中R武将!$CB65)</f>
        <v>4</v>
      </c>
      <c r="BU65" s="17">
        <f>求节点(中R武将!$C$6:$C$105,中R武将!BU$6:BU$105,天数对应中R武将!$CB65)</f>
        <v>30</v>
      </c>
      <c r="BV65" s="17">
        <f>求节点(中R武将!$C$6:$C$105,中R武将!BV$6:BV$105,天数对应中R武将!$CB65)</f>
        <v>80</v>
      </c>
      <c r="BY65" s="17">
        <v>60</v>
      </c>
      <c r="BZ65" s="17">
        <v>59.300028460644697</v>
      </c>
      <c r="CA65" s="17">
        <v>61.940196803402287</v>
      </c>
      <c r="CB65" s="17">
        <v>65.414850781140558</v>
      </c>
      <c r="CC65" s="17">
        <v>70.944211308119037</v>
      </c>
      <c r="CD65" s="17">
        <v>80.406824407672133</v>
      </c>
    </row>
    <row r="66" spans="3:82" x14ac:dyDescent="0.15">
      <c r="C66" s="16">
        <v>61</v>
      </c>
      <c r="E66" s="16">
        <f>求节点(中R武将!$C$6:$C$105,中R武将!E$6:E$105,天数对应中R武将!$CB66)</f>
        <v>0</v>
      </c>
      <c r="F66" s="16">
        <f>求节点(中R武将!$C$6:$C$105,中R武将!F$6:F$105,天数对应中R武将!$CB66)</f>
        <v>0</v>
      </c>
      <c r="G66" s="16">
        <f>求节点(中R武将!$C$6:$C$105,中R武将!G$6:G$105,天数对应中R武将!$CB66)</f>
        <v>0</v>
      </c>
      <c r="H66" s="16">
        <f>求节点(中R武将!$C$6:$C$105,中R武将!H$6:H$105,天数对应中R武将!$CB66)</f>
        <v>2.7950694666612166</v>
      </c>
      <c r="I66" s="16">
        <f>求节点(中R武将!$C$6:$C$105,中R武将!I$6:I$105,天数对应中R武将!$CB66)</f>
        <v>3.2049305333387834</v>
      </c>
      <c r="J66" s="16">
        <f>求节点(中R武将!$C$6:$C$105,中R武将!J$6:J$105,天数对应中R武将!$CB66)</f>
        <v>0</v>
      </c>
      <c r="K66" s="16">
        <f>求节点(中R武将!$C$6:$C$105,中R武将!K$6:K$105,天数对应中R武将!$CB66)</f>
        <v>0</v>
      </c>
      <c r="L66" s="16">
        <f>求节点(中R武将!$C$6:$C$105,中R武将!L$6:L$105,天数对应中R武将!$CB66)</f>
        <v>0</v>
      </c>
      <c r="M66" s="16">
        <f>求节点(中R武将!$C$6:$C$105,中R武将!M$6:M$105,天数对应中R武将!$CB66)</f>
        <v>5.0202086567781823</v>
      </c>
      <c r="N66" s="16">
        <f>求节点(中R武将!$C$6:$C$105,中R武将!N$6:N$105,天数对应中R武将!$CB66)</f>
        <v>3.2606231245837538</v>
      </c>
      <c r="O66" s="16">
        <f>求节点(中R武将!$C$6:$C$105,中R武将!O$6:O$105,天数对应中R武将!$CB66)</f>
        <v>0</v>
      </c>
      <c r="P66" s="16">
        <f>求节点(中R武将!$C$6:$C$105,中R武将!P$6:P$105,天数对应中R武将!$CB66)</f>
        <v>6</v>
      </c>
      <c r="Q66" s="16">
        <f>求节点(中R武将!$C$6:$C$105,中R武将!Q$6:Q$105,天数对应中R武将!$CB66)</f>
        <v>10</v>
      </c>
      <c r="R66" s="16">
        <f>求节点(中R武将!$C$6:$C$105,中R武将!R$6:R$105,天数对应中R武将!$CB66)</f>
        <v>55.435272093980984</v>
      </c>
      <c r="S66" s="16">
        <f>求节点(中R武将!$C$6:$C$105,中R武将!S$6:S$105,天数对应中R武将!$CB66)</f>
        <v>74</v>
      </c>
      <c r="T66" s="16">
        <f>求节点(中R武将!$C$6:$C$105,中R武将!T$6:T$105,天数对应中R武将!$CB66)</f>
        <v>0</v>
      </c>
      <c r="U66" s="16">
        <f>求节点(中R武将!$C$6:$C$105,中R武将!U$6:U$105,天数对应中R武将!$CB66)</f>
        <v>0</v>
      </c>
      <c r="V66" s="16">
        <f>求节点(中R武将!$C$6:$C$105,中R武将!V$6:V$105,天数对应中R武将!$CB66)</f>
        <v>2.6271763604699045</v>
      </c>
      <c r="W66" s="16">
        <f>求节点(中R武将!$C$6:$C$105,中R武将!W$6:W$105,天数对应中R武将!$CB66)</f>
        <v>2.627176360469905</v>
      </c>
      <c r="X66" s="16">
        <f>求节点(中R武将!$C$6:$C$105,中R武将!X$6:X$105,天数对应中R武将!$CB66)</f>
        <v>2.627176360469905</v>
      </c>
      <c r="Y66" s="16">
        <f>求节点(中R武将!$C$6:$C$105,中R武将!Y$6:Y$105,天数对应中R武将!$CB66)</f>
        <v>0</v>
      </c>
      <c r="Z66" s="16">
        <f>求节点(中R武将!$C$6:$C$105,中R武将!Z$6:Z$105,天数对应中R武将!$CB66)</f>
        <v>0</v>
      </c>
      <c r="AA66" s="16">
        <f>求节点(中R武将!$C$6:$C$105,中R武将!AA$6:AA$105,天数对应中R武将!$CB66)</f>
        <v>131.35881802349525</v>
      </c>
      <c r="AB66" s="16">
        <f>求节点(中R武将!$C$6:$C$105,中R武将!AB$6:AB$105,天数对应中R武将!$CB66)</f>
        <v>131.35881802349525</v>
      </c>
      <c r="AC66" s="16">
        <f>求节点(中R武将!$C$6:$C$105,中R武将!AC$6:AC$105,天数对应中R武将!$CB66)</f>
        <v>131.35881802349525</v>
      </c>
      <c r="AD66" s="16">
        <f>求节点(中R武将!$C$6:$C$105,中R武将!AD$6:AD$105,天数对应中R武将!$CB66)</f>
        <v>0</v>
      </c>
      <c r="AE66" s="16">
        <f>求节点(中R武将!$C$6:$C$105,中R武将!AE$6:AE$105,天数对应中R武将!$CB66)</f>
        <v>0</v>
      </c>
      <c r="AF66" s="16">
        <f>求节点(中R武将!$C$6:$C$105,中R武将!AF$6:AF$105,天数对应中R武将!$CB66)</f>
        <v>1.1618441179939301</v>
      </c>
      <c r="AG66" s="16">
        <f>求节点(中R武将!$C$6:$C$105,中R武将!AG$6:AG$105,天数对应中R武将!$CB66)</f>
        <v>2</v>
      </c>
      <c r="AH66" s="16">
        <f>求节点(中R武将!$C$6:$C$105,中R武将!AH$6:AH$105,天数对应中R武将!$CB66)</f>
        <v>2</v>
      </c>
      <c r="AI66" s="16">
        <f>求节点(中R武将!$C$6:$C$105,中R武将!AI$6:AI$105,天数对应中R武将!$CB66)</f>
        <v>0</v>
      </c>
      <c r="AJ66" s="16">
        <f>求节点(中R武将!$C$6:$C$105,中R武将!AJ$6:AJ$105,天数对应中R武将!$CB66)</f>
        <v>0</v>
      </c>
      <c r="AK66" s="16">
        <f>求节点(中R武将!$C$6:$C$105,中R武将!AK$6:AK$105,天数对应中R武将!$CB66)</f>
        <v>2</v>
      </c>
      <c r="AL66" s="16">
        <f>求节点(中R武将!$C$6:$C$105,中R武将!AL$6:AL$105,天数对应中R武将!$CB66)</f>
        <v>30</v>
      </c>
      <c r="AM66" s="16">
        <f>求节点(中R武将!$C$6:$C$105,中R武将!AM$6:AM$105,天数对应中R武将!$CB66)</f>
        <v>80</v>
      </c>
      <c r="AN66" s="16">
        <f>求节点(中R武将!$C$6:$C$105,中R武将!AN$6:AN$105,天数对应中R武将!$CB66)</f>
        <v>0</v>
      </c>
      <c r="AO66" s="16">
        <f>求节点(中R武将!$C$6:$C$105,中R武将!AO$6:AO$105,天数对应中R武将!$CB66)</f>
        <v>0</v>
      </c>
      <c r="AP66" s="16">
        <f>求节点(中R武将!$C$6:$C$105,中R武将!AP$6:AP$105,天数对应中R武将!$CB66)</f>
        <v>13.565486266628515</v>
      </c>
      <c r="AQ66" s="16">
        <f>求节点(中R武将!$C$6:$C$105,中R武将!AQ$6:AQ$105,天数对应中R武将!$CB66)</f>
        <v>10.434513733371485</v>
      </c>
      <c r="AR66" s="16">
        <f>求节点(中R武将!$C$6:$C$105,中R武将!AR$6:AR$105,天数对应中R武将!$CB66)</f>
        <v>0</v>
      </c>
      <c r="AS66" s="16">
        <f>求节点(中R武将!$C$6:$C$105,中R武将!AS$6:AS$105,天数对应中R武将!$CB66)</f>
        <v>0</v>
      </c>
      <c r="AT66" s="16">
        <f>求节点(中R武将!$C$6:$C$105,中R武将!AT$6:AT$105,天数对应中R武将!$CB66)</f>
        <v>3</v>
      </c>
      <c r="AU66" s="16">
        <f>求节点(中R武将!$C$6:$C$105,中R武将!AU$6:AU$105,天数对应中R武将!$CB66)</f>
        <v>6</v>
      </c>
      <c r="AV66" s="16">
        <f>求节点(中R武将!$C$6:$C$105,中R武将!AV$6:AV$105,天数对应中R武将!$CB66)</f>
        <v>5.0202086567781823</v>
      </c>
      <c r="AW66" s="16">
        <f>求节点(中R武将!$C$6:$C$105,中R武将!AW$6:AW$105,天数对应中R武将!$CB66)</f>
        <v>3.2606231245837538</v>
      </c>
      <c r="AX66" s="16">
        <f>求节点(中R武将!$C$6:$C$105,中R武将!AX$6:AX$105,天数对应中R武将!$CB66)</f>
        <v>0</v>
      </c>
      <c r="AY66" s="16">
        <f>求节点(中R武将!$C$6:$C$105,中R武将!AY$6:AY$105,天数对应中R武将!$CB66)</f>
        <v>15</v>
      </c>
      <c r="AZ66" s="16">
        <f>求节点(中R武将!$C$6:$C$105,中R武将!AZ$6:AZ$105,天数对应中R武将!$CB66)</f>
        <v>40</v>
      </c>
      <c r="BA66" s="16">
        <f>求节点(中R武将!$C$6:$C$105,中R武将!BA$6:BA$105,天数对应中R武将!$CB66)</f>
        <v>55.435272093980984</v>
      </c>
      <c r="BB66" s="16">
        <f>求节点(中R武将!$C$6:$C$105,中R武将!BB$6:BB$105,天数对应中R武将!$CB66)</f>
        <v>74</v>
      </c>
      <c r="BC66" s="16">
        <f>求节点(中R武将!$C$6:$C$105,中R武将!BC$6:BC$105,天数对应中R武将!$CB66)</f>
        <v>0</v>
      </c>
      <c r="BD66" s="16">
        <f>求节点(中R武将!$C$6:$C$105,中R武将!BD$6:BD$105,天数对应中R武将!$CB66)</f>
        <v>2.627176360469905</v>
      </c>
      <c r="BE66" s="16">
        <f>求节点(中R武将!$C$6:$C$105,中R武将!BE$6:BE$105,天数对应中R武将!$CB66)</f>
        <v>2.627176360469905</v>
      </c>
      <c r="BF66" s="16">
        <f>求节点(中R武将!$C$6:$C$105,中R武将!BF$6:BF$105,天数对应中R武将!$CB66)</f>
        <v>2.627176360469905</v>
      </c>
      <c r="BG66" s="16">
        <f>求节点(中R武将!$C$6:$C$105,中R武将!BG$6:BG$105,天数对应中R武将!$CB66)</f>
        <v>2.627176360469905</v>
      </c>
      <c r="BH66" s="16">
        <f>求节点(中R武将!$C$6:$C$105,中R武将!BH$6:BH$105,天数对应中R武将!$CB66)</f>
        <v>10</v>
      </c>
      <c r="BI66" s="16">
        <f>求节点(中R武将!$C$6:$C$105,中R武将!BI$6:BI$105,天数对应中R武将!$CB66)</f>
        <v>10</v>
      </c>
      <c r="BJ66" s="16">
        <f>求节点(中R武将!$C$6:$C$105,中R武将!BJ$6:BJ$105,天数对应中R武将!$CB66)</f>
        <v>60</v>
      </c>
      <c r="BK66" s="16">
        <f>求节点(中R武将!$C$6:$C$105,中R武将!BK$6:BK$105,天数对应中R武将!$CB66)</f>
        <v>65.679409011747623</v>
      </c>
      <c r="BL66" s="16">
        <f>求节点(中R武将!$C$6:$C$105,中R武将!BL$6:BL$105,天数对应中R武将!$CB66)</f>
        <v>65.679409011747623</v>
      </c>
      <c r="BM66" s="16">
        <f>求节点(中R武将!$C$6:$C$105,中R武将!BM$6:BM$105,天数对应中R武将!$CB66)</f>
        <v>0</v>
      </c>
      <c r="BN66" s="16">
        <f>求节点(中R武将!$C$6:$C$105,中R武将!BN$6:BN$105,天数对应中R武将!$CB66)</f>
        <v>0</v>
      </c>
      <c r="BO66" s="16">
        <f>求节点(中R武将!$C$6:$C$105,中R武将!BO$6:BO$105,天数对应中R武将!$CB66)</f>
        <v>2</v>
      </c>
      <c r="BP66" s="16">
        <f>求节点(中R武将!$C$6:$C$105,中R武将!BP$6:BP$105,天数对应中R武将!$CB66)</f>
        <v>2</v>
      </c>
      <c r="BQ66" s="16">
        <f>求节点(中R武将!$C$6:$C$105,中R武将!BQ$6:BQ$105,天数对应中R武将!$CB66)</f>
        <v>2</v>
      </c>
      <c r="BR66" s="16">
        <f>求节点(中R武将!$C$6:$C$105,中R武将!BR$6:BR$105,天数对应中R武将!$CB66)</f>
        <v>0</v>
      </c>
      <c r="BS66" s="16">
        <f>求节点(中R武将!$C$6:$C$105,中R武将!BS$6:BS$105,天数对应中R武将!$CB66)</f>
        <v>0</v>
      </c>
      <c r="BT66" s="16">
        <f>求节点(中R武将!$C$6:$C$105,中R武将!BT$6:BT$105,天数对应中R武将!$CB66)</f>
        <v>4</v>
      </c>
      <c r="BU66" s="16">
        <f>求节点(中R武将!$C$6:$C$105,中R武将!BU$6:BU$105,天数对应中R武将!$CB66)</f>
        <v>30</v>
      </c>
      <c r="BV66" s="16">
        <f>求节点(中R武将!$C$6:$C$105,中R武将!BV$6:BV$105,天数对应中R武将!$CB66)</f>
        <v>80</v>
      </c>
      <c r="BY66" s="16">
        <v>61</v>
      </c>
      <c r="BZ66" s="16">
        <v>59.533352307096465</v>
      </c>
      <c r="CA66" s="16">
        <v>62.1871244735757</v>
      </c>
      <c r="CB66" s="16">
        <v>65.679409011747623</v>
      </c>
      <c r="CC66" s="16">
        <v>71.154035559044743</v>
      </c>
      <c r="CD66" s="16">
        <v>80.625547207495856</v>
      </c>
    </row>
    <row r="67" spans="3:82" x14ac:dyDescent="0.15">
      <c r="C67" s="16">
        <v>62</v>
      </c>
      <c r="E67" s="16">
        <f>求节点(中R武将!$C$6:$C$105,中R武将!E$6:E$105,天数对应中R武将!$CB67)</f>
        <v>0</v>
      </c>
      <c r="F67" s="16">
        <f>求节点(中R武将!$C$6:$C$105,中R武将!F$6:F$105,天数对应中R武将!$CB67)</f>
        <v>0</v>
      </c>
      <c r="G67" s="16">
        <f>求节点(中R武将!$C$6:$C$105,中R武将!G$6:G$105,天数对应中R武将!$CB67)</f>
        <v>0</v>
      </c>
      <c r="H67" s="16">
        <f>求节点(中R武将!$C$6:$C$105,中R武将!H$6:H$105,天数对应中R武将!$CB67)</f>
        <v>2.7320468384020331</v>
      </c>
      <c r="I67" s="16">
        <f>求节点(中R武将!$C$6:$C$105,中R武将!I$6:I$105,天数对应中R武将!$CB67)</f>
        <v>3.2679531615979669</v>
      </c>
      <c r="J67" s="16">
        <f>求节点(中R武将!$C$6:$C$105,中R武将!J$6:J$105,天数对应中R武将!$CB67)</f>
        <v>0</v>
      </c>
      <c r="K67" s="16">
        <f>求节点(中R武将!$C$6:$C$105,中R武将!K$6:K$105,天数对应中R武将!$CB67)</f>
        <v>0</v>
      </c>
      <c r="L67" s="16">
        <f>求节点(中R武将!$C$6:$C$105,中R武将!L$6:L$105,天数对应中R武将!$CB67)</f>
        <v>0</v>
      </c>
      <c r="M67" s="16">
        <f>求节点(中R武将!$C$6:$C$105,中R武将!M$6:M$105,天数对应中R武将!$CB67)</f>
        <v>5.0401771291918305</v>
      </c>
      <c r="N67" s="16">
        <f>求节点(中R武将!$C$6:$C$105,中R武将!N$6:N$105,天数对应中R武将!$CB67)</f>
        <v>3.2935340462549791</v>
      </c>
      <c r="O67" s="16">
        <f>求节点(中R武将!$C$6:$C$105,中R武将!O$6:O$105,天数对应中R武将!$CB67)</f>
        <v>0</v>
      </c>
      <c r="P67" s="16">
        <f>求节点(中R武将!$C$6:$C$105,中R武将!P$6:P$105,天数对应中R武将!$CB67)</f>
        <v>6</v>
      </c>
      <c r="Q67" s="16">
        <f>求节点(中R武将!$C$6:$C$105,中R武将!Q$6:Q$105,天数对应中R武将!$CB67)</f>
        <v>10</v>
      </c>
      <c r="R67" s="16">
        <f>求节点(中R武将!$C$6:$C$105,中R武将!R$6:R$105,天数对应中R武将!$CB67)</f>
        <v>57.551737938837505</v>
      </c>
      <c r="S67" s="16">
        <f>求节点(中R武将!$C$6:$C$105,中R武将!S$6:S$105,天数对应中R武将!$CB67)</f>
        <v>74</v>
      </c>
      <c r="T67" s="16">
        <f>求节点(中R武将!$C$6:$C$105,中R武将!T$6:T$105,天数对应中R武将!$CB67)</f>
        <v>0</v>
      </c>
      <c r="U67" s="16">
        <f>求节点(中R武将!$C$6:$C$105,中R武将!U$6:U$105,天数对应中R武将!$CB67)</f>
        <v>0</v>
      </c>
      <c r="V67" s="16">
        <f>求节点(中R武将!$C$6:$C$105,中R武将!V$6:V$105,天数对应中R武将!$CB67)</f>
        <v>2.6377586896941874</v>
      </c>
      <c r="W67" s="16">
        <f>求节点(中R武将!$C$6:$C$105,中R武将!W$6:W$105,天数对应中R武将!$CB67)</f>
        <v>2.6377586896941878</v>
      </c>
      <c r="X67" s="16">
        <f>求节点(中R武将!$C$6:$C$105,中R武将!X$6:X$105,天数对应中R武将!$CB67)</f>
        <v>2.6377586896941878</v>
      </c>
      <c r="Y67" s="16">
        <f>求节点(中R武将!$C$6:$C$105,中R武将!Y$6:Y$105,天数对应中R武将!$CB67)</f>
        <v>0</v>
      </c>
      <c r="Z67" s="16">
        <f>求节点(中R武将!$C$6:$C$105,中R武将!Z$6:Z$105,天数对应中R武将!$CB67)</f>
        <v>0</v>
      </c>
      <c r="AA67" s="16">
        <f>求节点(中R武将!$C$6:$C$105,中R武将!AA$6:AA$105,天数对应中R武将!$CB67)</f>
        <v>131.88793448470938</v>
      </c>
      <c r="AB67" s="16">
        <f>求节点(中R武将!$C$6:$C$105,中R武将!AB$6:AB$105,天数对应中R武将!$CB67)</f>
        <v>131.88793448470938</v>
      </c>
      <c r="AC67" s="16">
        <f>求节点(中R武将!$C$6:$C$105,中R武将!AC$6:AC$105,天数对应中R武将!$CB67)</f>
        <v>131.88793448470938</v>
      </c>
      <c r="AD67" s="16">
        <f>求节点(中R武将!$C$6:$C$105,中R武将!AD$6:AD$105,天数对应中R武将!$CB67)</f>
        <v>0</v>
      </c>
      <c r="AE67" s="16">
        <f>求节点(中R武将!$C$6:$C$105,中R武将!AE$6:AE$105,天数对应中R武将!$CB67)</f>
        <v>0</v>
      </c>
      <c r="AF67" s="16">
        <f>求节点(中R武将!$C$6:$C$105,中R武将!AF$6:AF$105,天数对应中R武将!$CB67)</f>
        <v>1.1665240538935164</v>
      </c>
      <c r="AG67" s="16">
        <f>求节点(中R武将!$C$6:$C$105,中R武将!AG$6:AG$105,天数对应中R武将!$CB67)</f>
        <v>2</v>
      </c>
      <c r="AH67" s="16">
        <f>求节点(中R武将!$C$6:$C$105,中R武将!AH$6:AH$105,天数对应中R武将!$CB67)</f>
        <v>2</v>
      </c>
      <c r="AI67" s="16">
        <f>求节点(中R武将!$C$6:$C$105,中R武将!AI$6:AI$105,天数对应中R武将!$CB67)</f>
        <v>0</v>
      </c>
      <c r="AJ67" s="16">
        <f>求节点(中R武将!$C$6:$C$105,中R武将!AJ$6:AJ$105,天数对应中R武将!$CB67)</f>
        <v>0</v>
      </c>
      <c r="AK67" s="16">
        <f>求节点(中R武将!$C$6:$C$105,中R武将!AK$6:AK$105,天数对应中R武将!$CB67)</f>
        <v>2</v>
      </c>
      <c r="AL67" s="16">
        <f>求节点(中R武将!$C$6:$C$105,中R武将!AL$6:AL$105,天数对应中R武将!$CB67)</f>
        <v>30</v>
      </c>
      <c r="AM67" s="16">
        <f>求节点(中R武将!$C$6:$C$105,中R武将!AM$6:AM$105,天数对应中R武将!$CB67)</f>
        <v>80</v>
      </c>
      <c r="AN67" s="16">
        <f>求节点(中R武将!$C$6:$C$105,中R武将!AN$6:AN$105,天数对应中R武将!$CB67)</f>
        <v>0</v>
      </c>
      <c r="AO67" s="16">
        <f>求节点(中R武将!$C$6:$C$105,中R武将!AO$6:AO$105,天数对应中R武将!$CB67)</f>
        <v>0</v>
      </c>
      <c r="AP67" s="16">
        <f>求节点(中R武将!$C$6:$C$105,中R武将!AP$6:AP$105,天数对应中R武将!$CB67)</f>
        <v>13.12432786881423</v>
      </c>
      <c r="AQ67" s="16">
        <f>求节点(中R武将!$C$6:$C$105,中R武将!AQ$6:AQ$105,天数对应中R武将!$CB67)</f>
        <v>10.87567213118577</v>
      </c>
      <c r="AR67" s="16">
        <f>求节点(中R武将!$C$6:$C$105,中R武将!AR$6:AR$105,天数对应中R武将!$CB67)</f>
        <v>0</v>
      </c>
      <c r="AS67" s="16">
        <f>求节点(中R武将!$C$6:$C$105,中R武将!AS$6:AS$105,天数对应中R武将!$CB67)</f>
        <v>0</v>
      </c>
      <c r="AT67" s="16">
        <f>求节点(中R武将!$C$6:$C$105,中R武将!AT$6:AT$105,天数对应中R武将!$CB67)</f>
        <v>3</v>
      </c>
      <c r="AU67" s="16">
        <f>求节点(中R武将!$C$6:$C$105,中R武将!AU$6:AU$105,天数对应中R武将!$CB67)</f>
        <v>6</v>
      </c>
      <c r="AV67" s="16">
        <f>求节点(中R武将!$C$6:$C$105,中R武将!AV$6:AV$105,天数对应中R武将!$CB67)</f>
        <v>5.0401771291918305</v>
      </c>
      <c r="AW67" s="16">
        <f>求节点(中R武将!$C$6:$C$105,中R武将!AW$6:AW$105,天数对应中R武将!$CB67)</f>
        <v>3.2935340462549791</v>
      </c>
      <c r="AX67" s="16">
        <f>求节点(中R武将!$C$6:$C$105,中R武将!AX$6:AX$105,天数对应中R武将!$CB67)</f>
        <v>0</v>
      </c>
      <c r="AY67" s="16">
        <f>求节点(中R武将!$C$6:$C$105,中R武将!AY$6:AY$105,天数对应中R武将!$CB67)</f>
        <v>15</v>
      </c>
      <c r="AZ67" s="16">
        <f>求节点(中R武将!$C$6:$C$105,中R武将!AZ$6:AZ$105,天数对应中R武将!$CB67)</f>
        <v>40</v>
      </c>
      <c r="BA67" s="16">
        <f>求节点(中R武将!$C$6:$C$105,中R武将!BA$6:BA$105,天数对应中R武将!$CB67)</f>
        <v>57.551737938837505</v>
      </c>
      <c r="BB67" s="16">
        <f>求节点(中R武将!$C$6:$C$105,中R武将!BB$6:BB$105,天数对应中R武将!$CB67)</f>
        <v>74</v>
      </c>
      <c r="BC67" s="16">
        <f>求节点(中R武将!$C$6:$C$105,中R武将!BC$6:BC$105,天数对应中R武将!$CB67)</f>
        <v>0</v>
      </c>
      <c r="BD67" s="16">
        <f>求节点(中R武将!$C$6:$C$105,中R武将!BD$6:BD$105,天数对应中R武将!$CB67)</f>
        <v>2.6377586896941878</v>
      </c>
      <c r="BE67" s="16">
        <f>求节点(中R武将!$C$6:$C$105,中R武将!BE$6:BE$105,天数对应中R武将!$CB67)</f>
        <v>2.6377586896941878</v>
      </c>
      <c r="BF67" s="16">
        <f>求节点(中R武将!$C$6:$C$105,中R武将!BF$6:BF$105,天数对应中R武将!$CB67)</f>
        <v>2.6377586896941878</v>
      </c>
      <c r="BG67" s="16">
        <f>求节点(中R武将!$C$6:$C$105,中R武将!BG$6:BG$105,天数对应中R武将!$CB67)</f>
        <v>2.6377586896941878</v>
      </c>
      <c r="BH67" s="16">
        <f>求节点(中R武将!$C$6:$C$105,中R武将!BH$6:BH$105,天数对应中R武将!$CB67)</f>
        <v>10</v>
      </c>
      <c r="BI67" s="16">
        <f>求节点(中R武将!$C$6:$C$105,中R武将!BI$6:BI$105,天数对应中R武将!$CB67)</f>
        <v>10</v>
      </c>
      <c r="BJ67" s="16">
        <f>求节点(中R武将!$C$6:$C$105,中R武将!BJ$6:BJ$105,天数对应中R武将!$CB67)</f>
        <v>60</v>
      </c>
      <c r="BK67" s="16">
        <f>求节点(中R武将!$C$6:$C$105,中R武将!BK$6:BK$105,天数对应中R武将!$CB67)</f>
        <v>65.943967242354688</v>
      </c>
      <c r="BL67" s="16">
        <f>求节点(中R武将!$C$6:$C$105,中R武将!BL$6:BL$105,天数对应中R武将!$CB67)</f>
        <v>65.943967242354688</v>
      </c>
      <c r="BM67" s="16">
        <f>求节点(中R武将!$C$6:$C$105,中R武将!BM$6:BM$105,天数对应中R武将!$CB67)</f>
        <v>0</v>
      </c>
      <c r="BN67" s="16">
        <f>求节点(中R武将!$C$6:$C$105,中R武将!BN$6:BN$105,天数对应中R武将!$CB67)</f>
        <v>0</v>
      </c>
      <c r="BO67" s="16">
        <f>求节点(中R武将!$C$6:$C$105,中R武将!BO$6:BO$105,天数对应中R武将!$CB67)</f>
        <v>2</v>
      </c>
      <c r="BP67" s="16">
        <f>求节点(中R武将!$C$6:$C$105,中R武将!BP$6:BP$105,天数对应中R武将!$CB67)</f>
        <v>2</v>
      </c>
      <c r="BQ67" s="16">
        <f>求节点(中R武将!$C$6:$C$105,中R武将!BQ$6:BQ$105,天数对应中R武将!$CB67)</f>
        <v>2</v>
      </c>
      <c r="BR67" s="16">
        <f>求节点(中R武将!$C$6:$C$105,中R武将!BR$6:BR$105,天数对应中R武将!$CB67)</f>
        <v>0</v>
      </c>
      <c r="BS67" s="16">
        <f>求节点(中R武将!$C$6:$C$105,中R武将!BS$6:BS$105,天数对应中R武将!$CB67)</f>
        <v>0</v>
      </c>
      <c r="BT67" s="16">
        <f>求节点(中R武将!$C$6:$C$105,中R武将!BT$6:BT$105,天数对应中R武将!$CB67)</f>
        <v>4</v>
      </c>
      <c r="BU67" s="16">
        <f>求节点(中R武将!$C$6:$C$105,中R武将!BU$6:BU$105,天数对应中R武将!$CB67)</f>
        <v>30</v>
      </c>
      <c r="BV67" s="16">
        <f>求节点(中R武将!$C$6:$C$105,中R武将!BV$6:BV$105,天数对应中R武将!$CB67)</f>
        <v>80</v>
      </c>
      <c r="BY67" s="16">
        <v>62</v>
      </c>
      <c r="BZ67" s="16">
        <v>59.766676153548232</v>
      </c>
      <c r="CA67" s="16">
        <v>62.428611229773004</v>
      </c>
      <c r="CB67" s="16">
        <v>65.943967242354688</v>
      </c>
      <c r="CC67" s="16">
        <v>71.345302207125229</v>
      </c>
      <c r="CD67" s="16">
        <v>80.844270007319579</v>
      </c>
    </row>
    <row r="68" spans="3:82" x14ac:dyDescent="0.15">
      <c r="C68" s="16">
        <v>63</v>
      </c>
      <c r="E68" s="16">
        <f>求节点(中R武将!$C$6:$C$105,中R武将!E$6:E$105,天数对应中R武将!$CB68)</f>
        <v>0</v>
      </c>
      <c r="F68" s="16">
        <f>求节点(中R武将!$C$6:$C$105,中R武将!F$6:F$105,天数对应中R武将!$CB68)</f>
        <v>0</v>
      </c>
      <c r="G68" s="16">
        <f>求节点(中R武将!$C$6:$C$105,中R武将!G$6:G$105,天数对应中R武将!$CB68)</f>
        <v>0</v>
      </c>
      <c r="H68" s="16">
        <f>求节点(中R武将!$C$6:$C$105,中R武将!H$6:H$105,天数对应中R武将!$CB68)</f>
        <v>2.6735802138632976</v>
      </c>
      <c r="I68" s="16">
        <f>求节点(中R武将!$C$6:$C$105,中R武将!I$6:I$105,天数对应中R武将!$CB68)</f>
        <v>3.3264197861367024</v>
      </c>
      <c r="J68" s="16">
        <f>求节点(中R武将!$C$6:$C$105,中R武将!J$6:J$105,天数对应中R武将!$CB68)</f>
        <v>0</v>
      </c>
      <c r="K68" s="16">
        <f>求节点(中R武将!$C$6:$C$105,中R武将!K$6:K$105,天数对应中R武将!$CB68)</f>
        <v>0</v>
      </c>
      <c r="L68" s="16">
        <f>求节点(中R武将!$C$6:$C$105,中R武将!L$6:L$105,天数对应中R武将!$CB68)</f>
        <v>0</v>
      </c>
      <c r="M68" s="16">
        <f>求节点(中R武将!$C$6:$C$105,中R武将!M$6:M$105,天数对应中R武将!$CB68)</f>
        <v>5.0587020497079909</v>
      </c>
      <c r="N68" s="16">
        <f>求节点(中R武将!$C$6:$C$105,中R武将!N$6:N$105,天数对应中R武将!$CB68)</f>
        <v>3.3240657862621075</v>
      </c>
      <c r="O68" s="16">
        <f>求节点(中R武将!$C$6:$C$105,中R武将!O$6:O$105,天数对应中R武将!$CB68)</f>
        <v>0</v>
      </c>
      <c r="P68" s="16">
        <f>求节点(中R武将!$C$6:$C$105,中R武将!P$6:P$105,天数对应中R武将!$CB68)</f>
        <v>6</v>
      </c>
      <c r="Q68" s="16">
        <f>求节点(中R武将!$C$6:$C$105,中R武将!Q$6:Q$105,天数对应中R武将!$CB68)</f>
        <v>10</v>
      </c>
      <c r="R68" s="16">
        <f>求节点(中R武将!$C$6:$C$105,中R武将!R$6:R$105,天数对应中R武将!$CB68)</f>
        <v>58</v>
      </c>
      <c r="S68" s="16">
        <f>求节点(中R武将!$C$6:$C$105,中R武将!S$6:S$105,天数对应中R武将!$CB68)</f>
        <v>74</v>
      </c>
      <c r="T68" s="16">
        <f>求节点(中R武将!$C$6:$C$105,中R武将!T$6:T$105,天数对应中R武将!$CB68)</f>
        <v>0</v>
      </c>
      <c r="U68" s="16">
        <f>求节点(中R武将!$C$6:$C$105,中R武将!U$6:U$105,天数对应中R武将!$CB68)</f>
        <v>0</v>
      </c>
      <c r="V68" s="16">
        <f>求节点(中R武将!$C$6:$C$105,中R武将!V$6:V$105,天数对应中R武将!$CB68)</f>
        <v>2.6475760058961857</v>
      </c>
      <c r="W68" s="16">
        <f>求节点(中R武将!$C$6:$C$105,中R武将!W$6:W$105,天数对应中R武将!$CB68)</f>
        <v>2.6475760058961861</v>
      </c>
      <c r="X68" s="16">
        <f>求节点(中R武将!$C$6:$C$105,中R武将!X$6:X$105,天数对应中R武将!$CB68)</f>
        <v>2.6475760058961861</v>
      </c>
      <c r="Y68" s="16">
        <f>求节点(中R武将!$C$6:$C$105,中R武将!Y$6:Y$105,天数对应中R武将!$CB68)</f>
        <v>0</v>
      </c>
      <c r="Z68" s="16">
        <f>求节点(中R武将!$C$6:$C$105,中R武将!Z$6:Z$105,天数对应中R武将!$CB68)</f>
        <v>0</v>
      </c>
      <c r="AA68" s="16">
        <f>求节点(中R武将!$C$6:$C$105,中R武将!AA$6:AA$105,天数对应中R武将!$CB68)</f>
        <v>132.37880029480931</v>
      </c>
      <c r="AB68" s="16">
        <f>求节点(中R武将!$C$6:$C$105,中R武将!AB$6:AB$105,天数对应中R武将!$CB68)</f>
        <v>132.37880029480931</v>
      </c>
      <c r="AC68" s="16">
        <f>求节点(中R武将!$C$6:$C$105,中R武将!AC$6:AC$105,天数对应中R武将!$CB68)</f>
        <v>132.37880029480931</v>
      </c>
      <c r="AD68" s="16">
        <f>求节点(中R武将!$C$6:$C$105,中R武将!AD$6:AD$105,天数对应中R武将!$CB68)</f>
        <v>0</v>
      </c>
      <c r="AE68" s="16">
        <f>求节点(中R武将!$C$6:$C$105,中R武将!AE$6:AE$105,天数对应中R武将!$CB68)</f>
        <v>0</v>
      </c>
      <c r="AF68" s="16">
        <f>求节点(中R武将!$C$6:$C$105,中R武将!AF$6:AF$105,天数对应中R武将!$CB68)</f>
        <v>1.1708656699553095</v>
      </c>
      <c r="AG68" s="16">
        <f>求节点(中R武将!$C$6:$C$105,中R武将!AG$6:AG$105,天数对应中R武将!$CB68)</f>
        <v>2</v>
      </c>
      <c r="AH68" s="16">
        <f>求节点(中R武将!$C$6:$C$105,中R武将!AH$6:AH$105,天数对应中R武将!$CB68)</f>
        <v>2</v>
      </c>
      <c r="AI68" s="16">
        <f>求节点(中R武将!$C$6:$C$105,中R武将!AI$6:AI$105,天数对应中R武将!$CB68)</f>
        <v>0</v>
      </c>
      <c r="AJ68" s="16">
        <f>求节点(中R武将!$C$6:$C$105,中R武将!AJ$6:AJ$105,天数对应中R武将!$CB68)</f>
        <v>0</v>
      </c>
      <c r="AK68" s="16">
        <f>求节点(中R武将!$C$6:$C$105,中R武将!AK$6:AK$105,天数对应中R武将!$CB68)</f>
        <v>2</v>
      </c>
      <c r="AL68" s="16">
        <f>求节点(中R武将!$C$6:$C$105,中R武将!AL$6:AL$105,天数对应中R武将!$CB68)</f>
        <v>30</v>
      </c>
      <c r="AM68" s="16">
        <f>求节点(中R武将!$C$6:$C$105,中R武将!AM$6:AM$105,天数对应中R武将!$CB68)</f>
        <v>80</v>
      </c>
      <c r="AN68" s="16">
        <f>求节点(中R武将!$C$6:$C$105,中R武将!AN$6:AN$105,天数对应中R武将!$CB68)</f>
        <v>0</v>
      </c>
      <c r="AO68" s="16">
        <f>求节点(中R武将!$C$6:$C$105,中R武将!AO$6:AO$105,天数对应中R武将!$CB68)</f>
        <v>0</v>
      </c>
      <c r="AP68" s="16">
        <f>求节点(中R武将!$C$6:$C$105,中R武将!AP$6:AP$105,天数对应中R武将!$CB68)</f>
        <v>12.715061497043081</v>
      </c>
      <c r="AQ68" s="16">
        <f>求节点(中R武将!$C$6:$C$105,中R武将!AQ$6:AQ$105,天数对应中R武将!$CB68)</f>
        <v>11.284938502956919</v>
      </c>
      <c r="AR68" s="16">
        <f>求节点(中R武将!$C$6:$C$105,中R武将!AR$6:AR$105,天数对应中R武将!$CB68)</f>
        <v>0</v>
      </c>
      <c r="AS68" s="16">
        <f>求节点(中R武将!$C$6:$C$105,中R武将!AS$6:AS$105,天数对应中R武将!$CB68)</f>
        <v>0</v>
      </c>
      <c r="AT68" s="16">
        <f>求节点(中R武将!$C$6:$C$105,中R武将!AT$6:AT$105,天数对应中R武将!$CB68)</f>
        <v>3</v>
      </c>
      <c r="AU68" s="16">
        <f>求节点(中R武将!$C$6:$C$105,中R武将!AU$6:AU$105,天数对应中R武将!$CB68)</f>
        <v>6</v>
      </c>
      <c r="AV68" s="16">
        <f>求节点(中R武将!$C$6:$C$105,中R武将!AV$6:AV$105,天数对应中R武将!$CB68)</f>
        <v>5.0587020497079909</v>
      </c>
      <c r="AW68" s="16">
        <f>求节点(中R武将!$C$6:$C$105,中R武将!AW$6:AW$105,天数对应中R武将!$CB68)</f>
        <v>3.3240657862621075</v>
      </c>
      <c r="AX68" s="16">
        <f>求节点(中R武将!$C$6:$C$105,中R武将!AX$6:AX$105,天数对应中R武将!$CB68)</f>
        <v>0</v>
      </c>
      <c r="AY68" s="16">
        <f>求节点(中R武将!$C$6:$C$105,中R武将!AY$6:AY$105,天数对应中R武将!$CB68)</f>
        <v>15</v>
      </c>
      <c r="AZ68" s="16">
        <f>求节点(中R武将!$C$6:$C$105,中R武将!AZ$6:AZ$105,天数对应中R武将!$CB68)</f>
        <v>40</v>
      </c>
      <c r="BA68" s="16">
        <f>求节点(中R武将!$C$6:$C$105,中R武将!BA$6:BA$105,天数对应中R武将!$CB68)</f>
        <v>58</v>
      </c>
      <c r="BB68" s="16">
        <f>求节点(中R武将!$C$6:$C$105,中R武将!BB$6:BB$105,天数对应中R武将!$CB68)</f>
        <v>74</v>
      </c>
      <c r="BC68" s="16">
        <f>求节点(中R武将!$C$6:$C$105,中R武将!BC$6:BC$105,天数对应中R武将!$CB68)</f>
        <v>0</v>
      </c>
      <c r="BD68" s="16">
        <f>求节点(中R武将!$C$6:$C$105,中R武将!BD$6:BD$105,天数对应中R武将!$CB68)</f>
        <v>2.6475760058961861</v>
      </c>
      <c r="BE68" s="16">
        <f>求节点(中R武将!$C$6:$C$105,中R武将!BE$6:BE$105,天数对应中R武将!$CB68)</f>
        <v>2.6475760058961861</v>
      </c>
      <c r="BF68" s="16">
        <f>求节点(中R武将!$C$6:$C$105,中R武将!BF$6:BF$105,天数对应中R武将!$CB68)</f>
        <v>2.6475760058961861</v>
      </c>
      <c r="BG68" s="16">
        <f>求节点(中R武将!$C$6:$C$105,中R武将!BG$6:BG$105,天数对应中R武将!$CB68)</f>
        <v>2.6475760058961861</v>
      </c>
      <c r="BH68" s="16">
        <f>求节点(中R武将!$C$6:$C$105,中R武将!BH$6:BH$105,天数对应中R武将!$CB68)</f>
        <v>10</v>
      </c>
      <c r="BI68" s="16">
        <f>求节点(中R武将!$C$6:$C$105,中R武将!BI$6:BI$105,天数对应中R武将!$CB68)</f>
        <v>10</v>
      </c>
      <c r="BJ68" s="16">
        <f>求节点(中R武将!$C$6:$C$105,中R武将!BJ$6:BJ$105,天数对应中R武将!$CB68)</f>
        <v>60</v>
      </c>
      <c r="BK68" s="16">
        <f>求节点(中R武将!$C$6:$C$105,中R武将!BK$6:BK$105,天数对应中R武将!$CB68)</f>
        <v>66.189400147404655</v>
      </c>
      <c r="BL68" s="16">
        <f>求节点(中R武将!$C$6:$C$105,中R武将!BL$6:BL$105,天数对应中R武将!$CB68)</f>
        <v>66.189400147404655</v>
      </c>
      <c r="BM68" s="16">
        <f>求节点(中R武将!$C$6:$C$105,中R武将!BM$6:BM$105,天数对应中R武将!$CB68)</f>
        <v>0</v>
      </c>
      <c r="BN68" s="16">
        <f>求节点(中R武将!$C$6:$C$105,中R武将!BN$6:BN$105,天数对应中R武将!$CB68)</f>
        <v>0</v>
      </c>
      <c r="BO68" s="16">
        <f>求节点(中R武将!$C$6:$C$105,中R武将!BO$6:BO$105,天数对应中R武将!$CB68)</f>
        <v>2</v>
      </c>
      <c r="BP68" s="16">
        <f>求节点(中R武将!$C$6:$C$105,中R武将!BP$6:BP$105,天数对应中R武将!$CB68)</f>
        <v>2</v>
      </c>
      <c r="BQ68" s="16">
        <f>求节点(中R武将!$C$6:$C$105,中R武将!BQ$6:BQ$105,天数对应中R武将!$CB68)</f>
        <v>2</v>
      </c>
      <c r="BR68" s="16">
        <f>求节点(中R武将!$C$6:$C$105,中R武将!BR$6:BR$105,天数对应中R武将!$CB68)</f>
        <v>0</v>
      </c>
      <c r="BS68" s="16">
        <f>求节点(中R武将!$C$6:$C$105,中R武将!BS$6:BS$105,天数对应中R武将!$CB68)</f>
        <v>0</v>
      </c>
      <c r="BT68" s="16">
        <f>求节点(中R武将!$C$6:$C$105,中R武将!BT$6:BT$105,天数对应中R武将!$CB68)</f>
        <v>4</v>
      </c>
      <c r="BU68" s="16">
        <f>求节点(中R武将!$C$6:$C$105,中R武将!BU$6:BU$105,天数对应中R武将!$CB68)</f>
        <v>30</v>
      </c>
      <c r="BV68" s="16">
        <f>求节点(中R武将!$C$6:$C$105,中R武将!BV$6:BV$105,天数对应中R武将!$CB68)</f>
        <v>80</v>
      </c>
      <c r="BY68" s="16">
        <v>63</v>
      </c>
      <c r="BZ68" s="16">
        <v>60</v>
      </c>
      <c r="CA68" s="16">
        <v>62.670097985970301</v>
      </c>
      <c r="CB68" s="16">
        <v>66.189400147404655</v>
      </c>
      <c r="CC68" s="16">
        <v>71.536568855205715</v>
      </c>
      <c r="CD68" s="16">
        <v>81.063341495758891</v>
      </c>
    </row>
    <row r="69" spans="3:82" x14ac:dyDescent="0.15">
      <c r="C69" s="16">
        <v>64</v>
      </c>
      <c r="E69" s="16">
        <f>求节点(中R武将!$C$6:$C$105,中R武将!E$6:E$105,天数对应中R武将!$CB69)</f>
        <v>0</v>
      </c>
      <c r="F69" s="16">
        <f>求节点(中R武将!$C$6:$C$105,中R武将!F$6:F$105,天数对应中R武将!$CB69)</f>
        <v>0</v>
      </c>
      <c r="G69" s="16">
        <f>求节点(中R武将!$C$6:$C$105,中R武将!G$6:G$105,天数对应中R武将!$CB69)</f>
        <v>0</v>
      </c>
      <c r="H69" s="16">
        <f>求节点(中R武将!$C$6:$C$105,中R武将!H$6:H$105,天数对应中R武将!$CB69)</f>
        <v>2.6163378304145044</v>
      </c>
      <c r="I69" s="16">
        <f>求节点(中R武将!$C$6:$C$105,中R武将!I$6:I$105,天数对应中R武将!$CB69)</f>
        <v>3.3836621695854956</v>
      </c>
      <c r="J69" s="16">
        <f>求节点(中R武将!$C$6:$C$105,中R武将!J$6:J$105,天数对应中R武将!$CB69)</f>
        <v>0</v>
      </c>
      <c r="K69" s="16">
        <f>求节点(中R武将!$C$6:$C$105,中R武将!K$6:K$105,天数对应中R武将!$CB69)</f>
        <v>0</v>
      </c>
      <c r="L69" s="16">
        <f>求节点(中R武将!$C$6:$C$105,中R武将!L$6:L$105,天数对应中R武将!$CB69)</f>
        <v>0</v>
      </c>
      <c r="M69" s="16">
        <f>求节点(中R武将!$C$6:$C$105,中R武将!M$6:M$105,天数对应中R武将!$CB69)</f>
        <v>5.0768390742396852</v>
      </c>
      <c r="N69" s="16">
        <f>求节点(中R武将!$C$6:$C$105,中R武将!N$6:N$105,天数对应中R武将!$CB69)</f>
        <v>3.3539582177584562</v>
      </c>
      <c r="O69" s="16">
        <f>求节点(中R武将!$C$6:$C$105,中R武将!O$6:O$105,天数对应中R武将!$CB69)</f>
        <v>0</v>
      </c>
      <c r="P69" s="16">
        <f>求节点(中R武将!$C$6:$C$105,中R武将!P$6:P$105,天数对应中R武将!$CB69)</f>
        <v>6</v>
      </c>
      <c r="Q69" s="16">
        <f>求节点(中R武将!$C$6:$C$105,中R武将!Q$6:Q$105,天数对应中R武将!$CB69)</f>
        <v>10</v>
      </c>
      <c r="R69" s="16">
        <f>求节点(中R武将!$C$6:$C$105,中R武将!R$6:R$105,天数对应中R武将!$CB69)</f>
        <v>58</v>
      </c>
      <c r="S69" s="16">
        <f>求节点(中R武将!$C$6:$C$105,中R武将!S$6:S$105,天数对应中R武将!$CB69)</f>
        <v>74</v>
      </c>
      <c r="T69" s="16">
        <f>求节点(中R武将!$C$6:$C$105,中R武将!T$6:T$105,天数对应中R武将!$CB69)</f>
        <v>0</v>
      </c>
      <c r="U69" s="16">
        <f>求节点(中R武将!$C$6:$C$105,中R武将!U$6:U$105,天数对应中R武将!$CB69)</f>
        <v>0</v>
      </c>
      <c r="V69" s="16">
        <f>求节点(中R武将!$C$6:$C$105,中R武将!V$6:V$105,天数对应中R武将!$CB69)</f>
        <v>2.6571877558972576</v>
      </c>
      <c r="W69" s="16">
        <f>求节点(中R武将!$C$6:$C$105,中R武将!W$6:W$105,天数对应中R武将!$CB69)</f>
        <v>2.6571877558972581</v>
      </c>
      <c r="X69" s="16">
        <f>求节点(中R武将!$C$6:$C$105,中R武将!X$6:X$105,天数对应中R武将!$CB69)</f>
        <v>2.6571877558972581</v>
      </c>
      <c r="Y69" s="16">
        <f>求节点(中R武将!$C$6:$C$105,中R武将!Y$6:Y$105,天数对应中R武将!$CB69)</f>
        <v>0</v>
      </c>
      <c r="Z69" s="16">
        <f>求节点(中R武将!$C$6:$C$105,中R武将!Z$6:Z$105,天数对应中R武将!$CB69)</f>
        <v>0</v>
      </c>
      <c r="AA69" s="16">
        <f>求节点(中R武将!$C$6:$C$105,中R武将!AA$6:AA$105,天数对应中R武将!$CB69)</f>
        <v>132.8593877948629</v>
      </c>
      <c r="AB69" s="16">
        <f>求节点(中R武将!$C$6:$C$105,中R武将!AB$6:AB$105,天数对应中R武将!$CB69)</f>
        <v>132.8593877948629</v>
      </c>
      <c r="AC69" s="16">
        <f>求节点(中R武将!$C$6:$C$105,中R武将!AC$6:AC$105,天数对应中R武将!$CB69)</f>
        <v>132.8593877948629</v>
      </c>
      <c r="AD69" s="16">
        <f>求节点(中R武将!$C$6:$C$105,中R武将!AD$6:AD$105,天数对应中R武将!$CB69)</f>
        <v>0</v>
      </c>
      <c r="AE69" s="16">
        <f>求节点(中R武将!$C$6:$C$105,中R武将!AE$6:AE$105,天数对应中R武将!$CB69)</f>
        <v>0</v>
      </c>
      <c r="AF69" s="16">
        <f>求节点(中R武将!$C$6:$C$105,中R武将!AF$6:AF$105,天数对应中R武将!$CB69)</f>
        <v>1.1751163762917414</v>
      </c>
      <c r="AG69" s="16">
        <f>求节点(中R武将!$C$6:$C$105,中R武将!AG$6:AG$105,天数对应中R武将!$CB69)</f>
        <v>2</v>
      </c>
      <c r="AH69" s="16">
        <f>求节点(中R武将!$C$6:$C$105,中R武将!AH$6:AH$105,天数对应中R武将!$CB69)</f>
        <v>2</v>
      </c>
      <c r="AI69" s="16">
        <f>求节点(中R武将!$C$6:$C$105,中R武将!AI$6:AI$105,天数对应中R武将!$CB69)</f>
        <v>0</v>
      </c>
      <c r="AJ69" s="16">
        <f>求节点(中R武将!$C$6:$C$105,中R武将!AJ$6:AJ$105,天数对应中R武将!$CB69)</f>
        <v>0</v>
      </c>
      <c r="AK69" s="16">
        <f>求节点(中R武将!$C$6:$C$105,中R武将!AK$6:AK$105,天数对应中R武将!$CB69)</f>
        <v>2</v>
      </c>
      <c r="AL69" s="16">
        <f>求节点(中R武将!$C$6:$C$105,中R武将!AL$6:AL$105,天数对应中R武将!$CB69)</f>
        <v>30</v>
      </c>
      <c r="AM69" s="16">
        <f>求节点(中R武将!$C$6:$C$105,中R武将!AM$6:AM$105,天数对应中R武将!$CB69)</f>
        <v>80</v>
      </c>
      <c r="AN69" s="16">
        <f>求节点(中R武将!$C$6:$C$105,中R武将!AN$6:AN$105,天数对应中R武将!$CB69)</f>
        <v>0</v>
      </c>
      <c r="AO69" s="16">
        <f>求节点(中R武将!$C$6:$C$105,中R武将!AO$6:AO$105,天数对应中R武将!$CB69)</f>
        <v>0</v>
      </c>
      <c r="AP69" s="16">
        <f>求节点(中R武将!$C$6:$C$105,中R武将!AP$6:AP$105,天数对应中R武将!$CB69)</f>
        <v>12.31436481290153</v>
      </c>
      <c r="AQ69" s="16">
        <f>求节点(中R武将!$C$6:$C$105,中R武将!AQ$6:AQ$105,天数对应中R武将!$CB69)</f>
        <v>11.68563518709847</v>
      </c>
      <c r="AR69" s="16">
        <f>求节点(中R武将!$C$6:$C$105,中R武将!AR$6:AR$105,天数对应中R武将!$CB69)</f>
        <v>0</v>
      </c>
      <c r="AS69" s="16">
        <f>求节点(中R武将!$C$6:$C$105,中R武将!AS$6:AS$105,天数对应中R武将!$CB69)</f>
        <v>0</v>
      </c>
      <c r="AT69" s="16">
        <f>求节点(中R武将!$C$6:$C$105,中R武将!AT$6:AT$105,天数对应中R武将!$CB69)</f>
        <v>3</v>
      </c>
      <c r="AU69" s="16">
        <f>求节点(中R武将!$C$6:$C$105,中R武将!AU$6:AU$105,天数对应中R武将!$CB69)</f>
        <v>6</v>
      </c>
      <c r="AV69" s="16">
        <f>求节点(中R武将!$C$6:$C$105,中R武将!AV$6:AV$105,天数对应中R武将!$CB69)</f>
        <v>5.0768390742396852</v>
      </c>
      <c r="AW69" s="16">
        <f>求节点(中R武将!$C$6:$C$105,中R武将!AW$6:AW$105,天数对应中R武将!$CB69)</f>
        <v>3.3539582177584562</v>
      </c>
      <c r="AX69" s="16">
        <f>求节点(中R武将!$C$6:$C$105,中R武将!AX$6:AX$105,天数对应中R武将!$CB69)</f>
        <v>0</v>
      </c>
      <c r="AY69" s="16">
        <f>求节点(中R武将!$C$6:$C$105,中R武将!AY$6:AY$105,天数对应中R武将!$CB69)</f>
        <v>15</v>
      </c>
      <c r="AZ69" s="16">
        <f>求节点(中R武将!$C$6:$C$105,中R武将!AZ$6:AZ$105,天数对应中R武将!$CB69)</f>
        <v>40</v>
      </c>
      <c r="BA69" s="16">
        <f>求节点(中R武将!$C$6:$C$105,中R武将!BA$6:BA$105,天数对应中R武将!$CB69)</f>
        <v>58</v>
      </c>
      <c r="BB69" s="16">
        <f>求节点(中R武将!$C$6:$C$105,中R武将!BB$6:BB$105,天数对应中R武将!$CB69)</f>
        <v>74</v>
      </c>
      <c r="BC69" s="16">
        <f>求节点(中R武将!$C$6:$C$105,中R武将!BC$6:BC$105,天数对应中R武将!$CB69)</f>
        <v>0</v>
      </c>
      <c r="BD69" s="16">
        <f>求节点(中R武将!$C$6:$C$105,中R武将!BD$6:BD$105,天数对应中R武将!$CB69)</f>
        <v>2.6571877558972581</v>
      </c>
      <c r="BE69" s="16">
        <f>求节点(中R武将!$C$6:$C$105,中R武将!BE$6:BE$105,天数对应中R武将!$CB69)</f>
        <v>2.6571877558972581</v>
      </c>
      <c r="BF69" s="16">
        <f>求节点(中R武将!$C$6:$C$105,中R武将!BF$6:BF$105,天数对应中R武将!$CB69)</f>
        <v>2.6571877558972581</v>
      </c>
      <c r="BG69" s="16">
        <f>求节点(中R武将!$C$6:$C$105,中R武将!BG$6:BG$105,天数对应中R武将!$CB69)</f>
        <v>2.6571877558972581</v>
      </c>
      <c r="BH69" s="16">
        <f>求节点(中R武将!$C$6:$C$105,中R武将!BH$6:BH$105,天数对应中R武将!$CB69)</f>
        <v>10</v>
      </c>
      <c r="BI69" s="16">
        <f>求节点(中R武将!$C$6:$C$105,中R武将!BI$6:BI$105,天数对应中R武将!$CB69)</f>
        <v>10</v>
      </c>
      <c r="BJ69" s="16">
        <f>求节点(中R武将!$C$6:$C$105,中R武将!BJ$6:BJ$105,天数对应中R武将!$CB69)</f>
        <v>60</v>
      </c>
      <c r="BK69" s="16">
        <f>求节点(中R武将!$C$6:$C$105,中R武将!BK$6:BK$105,天数对应中R武将!$CB69)</f>
        <v>66.429693897431449</v>
      </c>
      <c r="BL69" s="16">
        <f>求节点(中R武将!$C$6:$C$105,中R武将!BL$6:BL$105,天数对应中R武将!$CB69)</f>
        <v>66.429693897431449</v>
      </c>
      <c r="BM69" s="16">
        <f>求节点(中R武将!$C$6:$C$105,中R武将!BM$6:BM$105,天数对应中R武将!$CB69)</f>
        <v>0</v>
      </c>
      <c r="BN69" s="16">
        <f>求节点(中R武将!$C$6:$C$105,中R武将!BN$6:BN$105,天数对应中R武将!$CB69)</f>
        <v>0</v>
      </c>
      <c r="BO69" s="16">
        <f>求节点(中R武将!$C$6:$C$105,中R武将!BO$6:BO$105,天数对应中R武将!$CB69)</f>
        <v>2</v>
      </c>
      <c r="BP69" s="16">
        <f>求节点(中R武将!$C$6:$C$105,中R武将!BP$6:BP$105,天数对应中R武将!$CB69)</f>
        <v>2</v>
      </c>
      <c r="BQ69" s="16">
        <f>求节点(中R武将!$C$6:$C$105,中R武将!BQ$6:BQ$105,天数对应中R武将!$CB69)</f>
        <v>2</v>
      </c>
      <c r="BR69" s="16">
        <f>求节点(中R武将!$C$6:$C$105,中R武将!BR$6:BR$105,天数对应中R武将!$CB69)</f>
        <v>0</v>
      </c>
      <c r="BS69" s="16">
        <f>求节点(中R武将!$C$6:$C$105,中R武将!BS$6:BS$105,天数对应中R武将!$CB69)</f>
        <v>0</v>
      </c>
      <c r="BT69" s="16">
        <f>求节点(中R武将!$C$6:$C$105,中R武将!BT$6:BT$105,天数对应中R武将!$CB69)</f>
        <v>4</v>
      </c>
      <c r="BU69" s="16">
        <f>求节点(中R武将!$C$6:$C$105,中R武将!BU$6:BU$105,天数对应中R武将!$CB69)</f>
        <v>30</v>
      </c>
      <c r="BV69" s="16">
        <f>求节点(中R武将!$C$6:$C$105,中R武将!BV$6:BV$105,天数对应中R武将!$CB69)</f>
        <v>80</v>
      </c>
      <c r="BY69" s="16">
        <v>64</v>
      </c>
      <c r="BZ69" s="16">
        <v>60.217698846451768</v>
      </c>
      <c r="CA69" s="16">
        <v>62.911584742167605</v>
      </c>
      <c r="CB69" s="16">
        <v>66.429693897431449</v>
      </c>
      <c r="CC69" s="16">
        <v>71.727835503286201</v>
      </c>
      <c r="CD69" s="16">
        <v>81.283275007626202</v>
      </c>
    </row>
    <row r="70" spans="3:82" x14ac:dyDescent="0.15">
      <c r="C70" s="16">
        <v>65</v>
      </c>
      <c r="E70" s="16">
        <f>求节点(中R武将!$C$6:$C$105,中R武将!E$6:E$105,天数对应中R武将!$CB70)</f>
        <v>0</v>
      </c>
      <c r="F70" s="16">
        <f>求节点(中R武将!$C$6:$C$105,中R武将!F$6:F$105,天数对应中R武将!$CB70)</f>
        <v>0</v>
      </c>
      <c r="G70" s="16">
        <f>求节点(中R武将!$C$6:$C$105,中R武将!G$6:G$105,天数对应中R武将!$CB70)</f>
        <v>0</v>
      </c>
      <c r="H70" s="16">
        <f>求节点(中R武将!$C$6:$C$105,中R武将!H$6:H$105,天数对应中R武将!$CB70)</f>
        <v>2.5590954469657117</v>
      </c>
      <c r="I70" s="16">
        <f>求节点(中R武将!$C$6:$C$105,中R武将!I$6:I$105,天数对应中R武将!$CB70)</f>
        <v>3.4409045530342883</v>
      </c>
      <c r="J70" s="16">
        <f>求节点(中R武将!$C$6:$C$105,中R武将!J$6:J$105,天数对应中R武将!$CB70)</f>
        <v>0</v>
      </c>
      <c r="K70" s="16">
        <f>求节点(中R武将!$C$6:$C$105,中R武将!K$6:K$105,天数对应中R武将!$CB70)</f>
        <v>0</v>
      </c>
      <c r="L70" s="16">
        <f>求节点(中R武将!$C$6:$C$105,中R武将!L$6:L$105,天数对应中R武将!$CB70)</f>
        <v>0</v>
      </c>
      <c r="M70" s="16">
        <f>求节点(中R武将!$C$6:$C$105,中R武将!M$6:M$105,天数对应中R武将!$CB70)</f>
        <v>5.0949760987713804</v>
      </c>
      <c r="N70" s="16">
        <f>求节点(中R武将!$C$6:$C$105,中R武将!N$6:N$105,天数对应中R武将!$CB70)</f>
        <v>3.3838506492548048</v>
      </c>
      <c r="O70" s="16">
        <f>求节点(中R武将!$C$6:$C$105,中R武将!O$6:O$105,天数对应中R武将!$CB70)</f>
        <v>0</v>
      </c>
      <c r="P70" s="16">
        <f>求节点(中R武将!$C$6:$C$105,中R武将!P$6:P$105,天数对应中R武将!$CB70)</f>
        <v>6</v>
      </c>
      <c r="Q70" s="16">
        <f>求节点(中R武将!$C$6:$C$105,中R武将!Q$6:Q$105,天数对应中R武将!$CB70)</f>
        <v>10</v>
      </c>
      <c r="R70" s="16">
        <f>求节点(中R武将!$C$6:$C$105,中R武将!R$6:R$105,天数对应中R武将!$CB70)</f>
        <v>58</v>
      </c>
      <c r="S70" s="16">
        <f>求节点(中R武将!$C$6:$C$105,中R武将!S$6:S$105,天数对应中R武将!$CB70)</f>
        <v>74</v>
      </c>
      <c r="T70" s="16">
        <f>求节点(中R武将!$C$6:$C$105,中R武将!T$6:T$105,天数对应中R武将!$CB70)</f>
        <v>0</v>
      </c>
      <c r="U70" s="16">
        <f>求节点(中R武将!$C$6:$C$105,中R武将!U$6:U$105,天数对应中R武将!$CB70)</f>
        <v>0</v>
      </c>
      <c r="V70" s="16">
        <f>求节点(中R武将!$C$6:$C$105,中R武将!V$6:V$105,天数对应中R武将!$CB70)</f>
        <v>2.6667995058983296</v>
      </c>
      <c r="W70" s="16">
        <f>求节点(中R武将!$C$6:$C$105,中R武将!W$6:W$105,天数对应中R武将!$CB70)</f>
        <v>2.66679950589833</v>
      </c>
      <c r="X70" s="16">
        <f>求节点(中R武将!$C$6:$C$105,中R武将!X$6:X$105,天数对应中R武将!$CB70)</f>
        <v>2.66679950589833</v>
      </c>
      <c r="Y70" s="16">
        <f>求节点(中R武将!$C$6:$C$105,中R武将!Y$6:Y$105,天数对应中R武将!$CB70)</f>
        <v>0</v>
      </c>
      <c r="Z70" s="16">
        <f>求节点(中R武将!$C$6:$C$105,中R武将!Z$6:Z$105,天数对应中R武将!$CB70)</f>
        <v>0</v>
      </c>
      <c r="AA70" s="16">
        <f>求节点(中R武将!$C$6:$C$105,中R武将!AA$6:AA$105,天数对应中R武将!$CB70)</f>
        <v>133.33997529491648</v>
      </c>
      <c r="AB70" s="16">
        <f>求节点(中R武将!$C$6:$C$105,中R武将!AB$6:AB$105,天数对应中R武将!$CB70)</f>
        <v>133.33997529491648</v>
      </c>
      <c r="AC70" s="16">
        <f>求节点(中R武将!$C$6:$C$105,中R武将!AC$6:AC$105,天数对应中R武将!$CB70)</f>
        <v>133.33997529491648</v>
      </c>
      <c r="AD70" s="16">
        <f>求节点(中R武将!$C$6:$C$105,中R武将!AD$6:AD$105,天数对应中R武将!$CB70)</f>
        <v>0</v>
      </c>
      <c r="AE70" s="16">
        <f>求节点(中R武将!$C$6:$C$105,中R武将!AE$6:AE$105,天数对应中R武将!$CB70)</f>
        <v>0</v>
      </c>
      <c r="AF70" s="16">
        <f>求节点(中R武将!$C$6:$C$105,中R武将!AF$6:AF$105,天数对应中R武将!$CB70)</f>
        <v>1.1793670826281732</v>
      </c>
      <c r="AG70" s="16">
        <f>求节点(中R武将!$C$6:$C$105,中R武将!AG$6:AG$105,天数对应中R武将!$CB70)</f>
        <v>2</v>
      </c>
      <c r="AH70" s="16">
        <f>求节点(中R武将!$C$6:$C$105,中R武将!AH$6:AH$105,天数对应中R武将!$CB70)</f>
        <v>2</v>
      </c>
      <c r="AI70" s="16">
        <f>求节点(中R武将!$C$6:$C$105,中R武将!AI$6:AI$105,天数对应中R武将!$CB70)</f>
        <v>0</v>
      </c>
      <c r="AJ70" s="16">
        <f>求节点(中R武将!$C$6:$C$105,中R武将!AJ$6:AJ$105,天数对应中R武将!$CB70)</f>
        <v>0</v>
      </c>
      <c r="AK70" s="16">
        <f>求节点(中R武将!$C$6:$C$105,中R武将!AK$6:AK$105,天数对应中R武将!$CB70)</f>
        <v>2</v>
      </c>
      <c r="AL70" s="16">
        <f>求节点(中R武将!$C$6:$C$105,中R武将!AL$6:AL$105,天数对应中R武将!$CB70)</f>
        <v>30</v>
      </c>
      <c r="AM70" s="16">
        <f>求节点(中R武将!$C$6:$C$105,中R武将!AM$6:AM$105,天数对应中R武将!$CB70)</f>
        <v>80</v>
      </c>
      <c r="AN70" s="16">
        <f>求节点(中R武将!$C$6:$C$105,中R武将!AN$6:AN$105,天数对应中R武将!$CB70)</f>
        <v>0</v>
      </c>
      <c r="AO70" s="16">
        <f>求节点(中R武将!$C$6:$C$105,中R武将!AO$6:AO$105,天数对应中R武将!$CB70)</f>
        <v>0</v>
      </c>
      <c r="AP70" s="16">
        <f>求节点(中R武将!$C$6:$C$105,中R武将!AP$6:AP$105,天数对应中R武将!$CB70)</f>
        <v>11.913668128759982</v>
      </c>
      <c r="AQ70" s="16">
        <f>求节点(中R武将!$C$6:$C$105,中R武将!AQ$6:AQ$105,天数对应中R武将!$CB70)</f>
        <v>12.086331871240018</v>
      </c>
      <c r="AR70" s="16">
        <f>求节点(中R武将!$C$6:$C$105,中R武将!AR$6:AR$105,天数对应中R武将!$CB70)</f>
        <v>0</v>
      </c>
      <c r="AS70" s="16">
        <f>求节点(中R武将!$C$6:$C$105,中R武将!AS$6:AS$105,天数对应中R武将!$CB70)</f>
        <v>0</v>
      </c>
      <c r="AT70" s="16">
        <f>求节点(中R武将!$C$6:$C$105,中R武将!AT$6:AT$105,天数对应中R武将!$CB70)</f>
        <v>3</v>
      </c>
      <c r="AU70" s="16">
        <f>求节点(中R武将!$C$6:$C$105,中R武将!AU$6:AU$105,天数对应中R武将!$CB70)</f>
        <v>6</v>
      </c>
      <c r="AV70" s="16">
        <f>求节点(中R武将!$C$6:$C$105,中R武将!AV$6:AV$105,天数对应中R武将!$CB70)</f>
        <v>5.0949760987713804</v>
      </c>
      <c r="AW70" s="16">
        <f>求节点(中R武将!$C$6:$C$105,中R武将!AW$6:AW$105,天数对应中R武将!$CB70)</f>
        <v>3.3838506492548048</v>
      </c>
      <c r="AX70" s="16">
        <f>求节点(中R武将!$C$6:$C$105,中R武将!AX$6:AX$105,天数对应中R武将!$CB70)</f>
        <v>0</v>
      </c>
      <c r="AY70" s="16">
        <f>求节点(中R武将!$C$6:$C$105,中R武将!AY$6:AY$105,天数对应中R武将!$CB70)</f>
        <v>15</v>
      </c>
      <c r="AZ70" s="16">
        <f>求节点(中R武将!$C$6:$C$105,中R武将!AZ$6:AZ$105,天数对应中R武将!$CB70)</f>
        <v>40</v>
      </c>
      <c r="BA70" s="16">
        <f>求节点(中R武将!$C$6:$C$105,中R武将!BA$6:BA$105,天数对应中R武将!$CB70)</f>
        <v>58</v>
      </c>
      <c r="BB70" s="16">
        <f>求节点(中R武将!$C$6:$C$105,中R武将!BB$6:BB$105,天数对应中R武将!$CB70)</f>
        <v>74</v>
      </c>
      <c r="BC70" s="16">
        <f>求节点(中R武将!$C$6:$C$105,中R武将!BC$6:BC$105,天数对应中R武将!$CB70)</f>
        <v>0</v>
      </c>
      <c r="BD70" s="16">
        <f>求节点(中R武将!$C$6:$C$105,中R武将!BD$6:BD$105,天数对应中R武将!$CB70)</f>
        <v>2.66679950589833</v>
      </c>
      <c r="BE70" s="16">
        <f>求节点(中R武将!$C$6:$C$105,中R武将!BE$6:BE$105,天数对应中R武将!$CB70)</f>
        <v>2.66679950589833</v>
      </c>
      <c r="BF70" s="16">
        <f>求节点(中R武将!$C$6:$C$105,中R武将!BF$6:BF$105,天数对应中R武将!$CB70)</f>
        <v>2.66679950589833</v>
      </c>
      <c r="BG70" s="16">
        <f>求节点(中R武将!$C$6:$C$105,中R武将!BG$6:BG$105,天数对应中R武将!$CB70)</f>
        <v>2.66679950589833</v>
      </c>
      <c r="BH70" s="16">
        <f>求节点(中R武将!$C$6:$C$105,中R武将!BH$6:BH$105,天数对应中R武将!$CB70)</f>
        <v>10</v>
      </c>
      <c r="BI70" s="16">
        <f>求节点(中R武将!$C$6:$C$105,中R武将!BI$6:BI$105,天数对应中R武将!$CB70)</f>
        <v>10</v>
      </c>
      <c r="BJ70" s="16">
        <f>求节点(中R武将!$C$6:$C$105,中R武将!BJ$6:BJ$105,天数对应中R武将!$CB70)</f>
        <v>60</v>
      </c>
      <c r="BK70" s="16">
        <f>求节点(中R武将!$C$6:$C$105,中R武将!BK$6:BK$105,天数对应中R武将!$CB70)</f>
        <v>66.669987647458242</v>
      </c>
      <c r="BL70" s="16">
        <f>求节点(中R武将!$C$6:$C$105,中R武将!BL$6:BL$105,天数对应中R武将!$CB70)</f>
        <v>66.669987647458242</v>
      </c>
      <c r="BM70" s="16">
        <f>求节点(中R武将!$C$6:$C$105,中R武将!BM$6:BM$105,天数对应中R武将!$CB70)</f>
        <v>0</v>
      </c>
      <c r="BN70" s="16">
        <f>求节点(中R武将!$C$6:$C$105,中R武将!BN$6:BN$105,天数对应中R武将!$CB70)</f>
        <v>0</v>
      </c>
      <c r="BO70" s="16">
        <f>求节点(中R武将!$C$6:$C$105,中R武将!BO$6:BO$105,天数对应中R武将!$CB70)</f>
        <v>2</v>
      </c>
      <c r="BP70" s="16">
        <f>求节点(中R武将!$C$6:$C$105,中R武将!BP$6:BP$105,天数对应中R武将!$CB70)</f>
        <v>2</v>
      </c>
      <c r="BQ70" s="16">
        <f>求节点(中R武将!$C$6:$C$105,中R武将!BQ$6:BQ$105,天数对应中R武将!$CB70)</f>
        <v>2</v>
      </c>
      <c r="BR70" s="16">
        <f>求节点(中R武将!$C$6:$C$105,中R武将!BR$6:BR$105,天数对应中R武将!$CB70)</f>
        <v>0</v>
      </c>
      <c r="BS70" s="16">
        <f>求节点(中R武将!$C$6:$C$105,中R武将!BS$6:BS$105,天数对应中R武将!$CB70)</f>
        <v>0</v>
      </c>
      <c r="BT70" s="16">
        <f>求节点(中R武将!$C$6:$C$105,中R武将!BT$6:BT$105,天数对应中R武将!$CB70)</f>
        <v>4</v>
      </c>
      <c r="BU70" s="16">
        <f>求节点(中R武将!$C$6:$C$105,中R武将!BU$6:BU$105,天数对应中R武将!$CB70)</f>
        <v>30</v>
      </c>
      <c r="BV70" s="16">
        <f>求节点(中R武将!$C$6:$C$105,中R武将!BV$6:BV$105,天数对应中R武将!$CB70)</f>
        <v>80</v>
      </c>
      <c r="BY70" s="16">
        <v>65</v>
      </c>
      <c r="BZ70" s="16">
        <v>60.435397692903535</v>
      </c>
      <c r="CA70" s="16">
        <v>63.130352358506798</v>
      </c>
      <c r="CB70" s="16">
        <v>66.669987647458242</v>
      </c>
      <c r="CC70" s="16">
        <v>71.919102151366687</v>
      </c>
      <c r="CD70" s="16">
        <v>81.503208519493512</v>
      </c>
    </row>
    <row r="71" spans="3:82" x14ac:dyDescent="0.15">
      <c r="C71" s="16">
        <v>66</v>
      </c>
      <c r="E71" s="16">
        <f>求节点(中R武将!$C$6:$C$105,中R武将!E$6:E$105,天数对应中R武将!$CB71)</f>
        <v>0</v>
      </c>
      <c r="F71" s="16">
        <f>求节点(中R武将!$C$6:$C$105,中R武将!F$6:F$105,天数对应中R武将!$CB71)</f>
        <v>0</v>
      </c>
      <c r="G71" s="16">
        <f>求节点(中R武将!$C$6:$C$105,中R武将!G$6:G$105,天数对应中R武将!$CB71)</f>
        <v>0</v>
      </c>
      <c r="H71" s="16">
        <f>求节点(中R武将!$C$6:$C$105,中R武将!H$6:H$105,天数对应中R武将!$CB71)</f>
        <v>2.5018530635169154</v>
      </c>
      <c r="I71" s="16">
        <f>求节点(中R武将!$C$6:$C$105,中R武将!I$6:I$105,天数对应中R武将!$CB71)</f>
        <v>3.4981469364830846</v>
      </c>
      <c r="J71" s="16">
        <f>求节点(中R武将!$C$6:$C$105,中R武将!J$6:J$105,天数对应中R武将!$CB71)</f>
        <v>0</v>
      </c>
      <c r="K71" s="16">
        <f>求节点(中R武将!$C$6:$C$105,中R武将!K$6:K$105,天数对应中R武将!$CB71)</f>
        <v>0</v>
      </c>
      <c r="L71" s="16">
        <f>求节点(中R武将!$C$6:$C$105,中R武将!L$6:L$105,天数对应中R武将!$CB71)</f>
        <v>0</v>
      </c>
      <c r="M71" s="16">
        <f>求节点(中R武将!$C$6:$C$105,中R武将!M$6:M$105,天数对应中R武将!$CB71)</f>
        <v>5.1131131233030764</v>
      </c>
      <c r="N71" s="16">
        <f>求节点(中R武将!$C$6:$C$105,中R武将!N$6:N$105,天数对应中R武将!$CB71)</f>
        <v>3.4137430807511553</v>
      </c>
      <c r="O71" s="16">
        <f>求节点(中R武将!$C$6:$C$105,中R武将!O$6:O$105,天数对应中R武将!$CB71)</f>
        <v>0</v>
      </c>
      <c r="P71" s="16">
        <f>求节点(中R武将!$C$6:$C$105,中R武将!P$6:P$105,天数对应中R武将!$CB71)</f>
        <v>6</v>
      </c>
      <c r="Q71" s="16">
        <f>求节点(中R武将!$C$6:$C$105,中R武将!Q$6:Q$105,天数对应中R武将!$CB71)</f>
        <v>10</v>
      </c>
      <c r="R71" s="16">
        <f>求节点(中R武将!$C$6:$C$105,中R武将!R$6:R$105,天数对应中R武将!$CB71)</f>
        <v>58</v>
      </c>
      <c r="S71" s="16">
        <f>求节点(中R武将!$C$6:$C$105,中R武将!S$6:S$105,天数对应中R武将!$CB71)</f>
        <v>74</v>
      </c>
      <c r="T71" s="16">
        <f>求节点(中R武将!$C$6:$C$105,中R武将!T$6:T$105,天数对应中R武将!$CB71)</f>
        <v>0</v>
      </c>
      <c r="U71" s="16">
        <f>求节点(中R武将!$C$6:$C$105,中R武将!U$6:U$105,天数对应中R武将!$CB71)</f>
        <v>0</v>
      </c>
      <c r="V71" s="16">
        <f>求节点(中R武将!$C$6:$C$105,中R武将!V$6:V$105,天数对应中R武将!$CB71)</f>
        <v>2.6764112558994015</v>
      </c>
      <c r="W71" s="16">
        <f>求节点(中R武将!$C$6:$C$105,中R武将!W$6:W$105,天数对应中R武将!$CB71)</f>
        <v>2.676411255899402</v>
      </c>
      <c r="X71" s="16">
        <f>求节点(中R武将!$C$6:$C$105,中R武将!X$6:X$105,天数对应中R武将!$CB71)</f>
        <v>2.676411255899402</v>
      </c>
      <c r="Y71" s="16">
        <f>求节点(中R武将!$C$6:$C$105,中R武将!Y$6:Y$105,天数对应中R武将!$CB71)</f>
        <v>0</v>
      </c>
      <c r="Z71" s="16">
        <f>求节点(中R武将!$C$6:$C$105,中R武将!Z$6:Z$105,天数对应中R武将!$CB71)</f>
        <v>0</v>
      </c>
      <c r="AA71" s="16">
        <f>求节点(中R武将!$C$6:$C$105,中R武将!AA$6:AA$105,天数对应中R武将!$CB71)</f>
        <v>133.8205627949701</v>
      </c>
      <c r="AB71" s="16">
        <f>求节点(中R武将!$C$6:$C$105,中R武将!AB$6:AB$105,天数对应中R武将!$CB71)</f>
        <v>133.8205627949701</v>
      </c>
      <c r="AC71" s="16">
        <f>求节点(中R武将!$C$6:$C$105,中R武将!AC$6:AC$105,天数对应中R武将!$CB71)</f>
        <v>133.8205627949701</v>
      </c>
      <c r="AD71" s="16">
        <f>求节点(中R武将!$C$6:$C$105,中R武将!AD$6:AD$105,天数对应中R武将!$CB71)</f>
        <v>0</v>
      </c>
      <c r="AE71" s="16">
        <f>求节点(中R武将!$C$6:$C$105,中R武将!AE$6:AE$105,天数对应中R武将!$CB71)</f>
        <v>0</v>
      </c>
      <c r="AF71" s="16">
        <f>求节点(中R武将!$C$6:$C$105,中R武将!AF$6:AF$105,天数对应中R武将!$CB71)</f>
        <v>1.1836177889646053</v>
      </c>
      <c r="AG71" s="16">
        <f>求节点(中R武将!$C$6:$C$105,中R武将!AG$6:AG$105,天数对应中R武将!$CB71)</f>
        <v>2</v>
      </c>
      <c r="AH71" s="16">
        <f>求节点(中R武将!$C$6:$C$105,中R武将!AH$6:AH$105,天数对应中R武将!$CB71)</f>
        <v>2</v>
      </c>
      <c r="AI71" s="16">
        <f>求节点(中R武将!$C$6:$C$105,中R武将!AI$6:AI$105,天数对应中R武将!$CB71)</f>
        <v>0</v>
      </c>
      <c r="AJ71" s="16">
        <f>求节点(中R武将!$C$6:$C$105,中R武将!AJ$6:AJ$105,天数对应中R武将!$CB71)</f>
        <v>0</v>
      </c>
      <c r="AK71" s="16">
        <f>求节点(中R武将!$C$6:$C$105,中R武将!AK$6:AK$105,天数对应中R武将!$CB71)</f>
        <v>2</v>
      </c>
      <c r="AL71" s="16">
        <f>求节点(中R武将!$C$6:$C$105,中R武将!AL$6:AL$105,天数对应中R武将!$CB71)</f>
        <v>30</v>
      </c>
      <c r="AM71" s="16">
        <f>求节点(中R武将!$C$6:$C$105,中R武将!AM$6:AM$105,天数对应中R武将!$CB71)</f>
        <v>80</v>
      </c>
      <c r="AN71" s="16">
        <f>求节点(中R武将!$C$6:$C$105,中R武将!AN$6:AN$105,天数对应中R武将!$CB71)</f>
        <v>0</v>
      </c>
      <c r="AO71" s="16">
        <f>求节点(中R武将!$C$6:$C$105,中R武将!AO$6:AO$105,天数对应中R武将!$CB71)</f>
        <v>0</v>
      </c>
      <c r="AP71" s="16">
        <f>求节点(中R武将!$C$6:$C$105,中R武将!AP$6:AP$105,天数对应中R武将!$CB71)</f>
        <v>11.512971444618408</v>
      </c>
      <c r="AQ71" s="16">
        <f>求节点(中R武将!$C$6:$C$105,中R武将!AQ$6:AQ$105,天数对应中R武将!$CB71)</f>
        <v>12.487028555381592</v>
      </c>
      <c r="AR71" s="16">
        <f>求节点(中R武将!$C$6:$C$105,中R武将!AR$6:AR$105,天数对应中R武将!$CB71)</f>
        <v>0</v>
      </c>
      <c r="AS71" s="16">
        <f>求节点(中R武将!$C$6:$C$105,中R武将!AS$6:AS$105,天数对应中R武将!$CB71)</f>
        <v>0</v>
      </c>
      <c r="AT71" s="16">
        <f>求节点(中R武将!$C$6:$C$105,中R武将!AT$6:AT$105,天数对应中R武将!$CB71)</f>
        <v>3</v>
      </c>
      <c r="AU71" s="16">
        <f>求节点(中R武将!$C$6:$C$105,中R武将!AU$6:AU$105,天数对应中R武将!$CB71)</f>
        <v>6</v>
      </c>
      <c r="AV71" s="16">
        <f>求节点(中R武将!$C$6:$C$105,中R武将!AV$6:AV$105,天数对应中R武将!$CB71)</f>
        <v>5.1131131233030764</v>
      </c>
      <c r="AW71" s="16">
        <f>求节点(中R武将!$C$6:$C$105,中R武将!AW$6:AW$105,天数对应中R武将!$CB71)</f>
        <v>3.4137430807511553</v>
      </c>
      <c r="AX71" s="16">
        <f>求节点(中R武将!$C$6:$C$105,中R武将!AX$6:AX$105,天数对应中R武将!$CB71)</f>
        <v>0</v>
      </c>
      <c r="AY71" s="16">
        <f>求节点(中R武将!$C$6:$C$105,中R武将!AY$6:AY$105,天数对应中R武将!$CB71)</f>
        <v>15</v>
      </c>
      <c r="AZ71" s="16">
        <f>求节点(中R武将!$C$6:$C$105,中R武将!AZ$6:AZ$105,天数对应中R武将!$CB71)</f>
        <v>40</v>
      </c>
      <c r="BA71" s="16">
        <f>求节点(中R武将!$C$6:$C$105,中R武将!BA$6:BA$105,天数对应中R武将!$CB71)</f>
        <v>58</v>
      </c>
      <c r="BB71" s="16">
        <f>求节点(中R武将!$C$6:$C$105,中R武将!BB$6:BB$105,天数对应中R武将!$CB71)</f>
        <v>74</v>
      </c>
      <c r="BC71" s="16">
        <f>求节点(中R武将!$C$6:$C$105,中R武将!BC$6:BC$105,天数对应中R武将!$CB71)</f>
        <v>0</v>
      </c>
      <c r="BD71" s="16">
        <f>求节点(中R武将!$C$6:$C$105,中R武将!BD$6:BD$105,天数对应中R武将!$CB71)</f>
        <v>2.676411255899402</v>
      </c>
      <c r="BE71" s="16">
        <f>求节点(中R武将!$C$6:$C$105,中R武将!BE$6:BE$105,天数对应中R武将!$CB71)</f>
        <v>2.676411255899402</v>
      </c>
      <c r="BF71" s="16">
        <f>求节点(中R武将!$C$6:$C$105,中R武将!BF$6:BF$105,天数对应中R武将!$CB71)</f>
        <v>2.676411255899402</v>
      </c>
      <c r="BG71" s="16">
        <f>求节点(中R武将!$C$6:$C$105,中R武将!BG$6:BG$105,天数对应中R武将!$CB71)</f>
        <v>2.676411255899402</v>
      </c>
      <c r="BH71" s="16">
        <f>求节点(中R武将!$C$6:$C$105,中R武将!BH$6:BH$105,天数对应中R武将!$CB71)</f>
        <v>10</v>
      </c>
      <c r="BI71" s="16">
        <f>求节点(中R武将!$C$6:$C$105,中R武将!BI$6:BI$105,天数对应中R武将!$CB71)</f>
        <v>10</v>
      </c>
      <c r="BJ71" s="16">
        <f>求节点(中R武将!$C$6:$C$105,中R武将!BJ$6:BJ$105,天数对应中R武将!$CB71)</f>
        <v>60</v>
      </c>
      <c r="BK71" s="16">
        <f>求节点(中R武将!$C$6:$C$105,中R武将!BK$6:BK$105,天数对应中R武将!$CB71)</f>
        <v>66.910281397485051</v>
      </c>
      <c r="BL71" s="16">
        <f>求节点(中R武将!$C$6:$C$105,中R武将!BL$6:BL$105,天数对应中R武将!$CB71)</f>
        <v>66.910281397485051</v>
      </c>
      <c r="BM71" s="16">
        <f>求节点(中R武将!$C$6:$C$105,中R武将!BM$6:BM$105,天数对应中R武将!$CB71)</f>
        <v>0</v>
      </c>
      <c r="BN71" s="16">
        <f>求节点(中R武将!$C$6:$C$105,中R武将!BN$6:BN$105,天数对应中R武将!$CB71)</f>
        <v>0</v>
      </c>
      <c r="BO71" s="16">
        <f>求节点(中R武将!$C$6:$C$105,中R武将!BO$6:BO$105,天数对应中R武将!$CB71)</f>
        <v>2</v>
      </c>
      <c r="BP71" s="16">
        <f>求节点(中R武将!$C$6:$C$105,中R武将!BP$6:BP$105,天数对应中R武将!$CB71)</f>
        <v>2</v>
      </c>
      <c r="BQ71" s="16">
        <f>求节点(中R武将!$C$6:$C$105,中R武将!BQ$6:BQ$105,天数对应中R武将!$CB71)</f>
        <v>2</v>
      </c>
      <c r="BR71" s="16">
        <f>求节点(中R武将!$C$6:$C$105,中R武将!BR$6:BR$105,天数对应中R武将!$CB71)</f>
        <v>0</v>
      </c>
      <c r="BS71" s="16">
        <f>求节点(中R武将!$C$6:$C$105,中R武将!BS$6:BS$105,天数对应中R武将!$CB71)</f>
        <v>0</v>
      </c>
      <c r="BT71" s="16">
        <f>求节点(中R武将!$C$6:$C$105,中R武将!BT$6:BT$105,天数对应中R武将!$CB71)</f>
        <v>4</v>
      </c>
      <c r="BU71" s="16">
        <f>求节点(中R武将!$C$6:$C$105,中R武将!BU$6:BU$105,天数对应中R武将!$CB71)</f>
        <v>30</v>
      </c>
      <c r="BV71" s="16">
        <f>求节点(中R武将!$C$6:$C$105,中R武将!BV$6:BV$105,天数对应中R武将!$CB71)</f>
        <v>80</v>
      </c>
      <c r="BY71" s="16">
        <v>66</v>
      </c>
      <c r="BZ71" s="16">
        <v>60.653096539355303</v>
      </c>
      <c r="CA71" s="16">
        <v>63.335997227438781</v>
      </c>
      <c r="CB71" s="16">
        <v>66.910281397485051</v>
      </c>
      <c r="CC71" s="16">
        <v>72.094025648814807</v>
      </c>
      <c r="CD71" s="16">
        <v>81.723142031360823</v>
      </c>
    </row>
    <row r="72" spans="3:82" x14ac:dyDescent="0.15">
      <c r="C72" s="16">
        <v>67</v>
      </c>
      <c r="E72" s="16">
        <f>求节点(中R武将!$C$6:$C$105,中R武将!E$6:E$105,天数对应中R武将!$CB72)</f>
        <v>0</v>
      </c>
      <c r="F72" s="16">
        <f>求节点(中R武将!$C$6:$C$105,中R武将!F$6:F$105,天数对应中R武将!$CB72)</f>
        <v>0</v>
      </c>
      <c r="G72" s="16">
        <f>求节点(中R武将!$C$6:$C$105,中R武将!G$6:G$105,天数对应中R武将!$CB72)</f>
        <v>0</v>
      </c>
      <c r="H72" s="16">
        <f>求节点(中R武将!$C$6:$C$105,中R武将!H$6:H$105,天数对应中R武将!$CB72)</f>
        <v>2.4525273231842433</v>
      </c>
      <c r="I72" s="16">
        <f>求节点(中R武将!$C$6:$C$105,中R武将!I$6:I$105,天数对应中R武将!$CB72)</f>
        <v>3.5474726768157567</v>
      </c>
      <c r="J72" s="16">
        <f>求节点(中R武将!$C$6:$C$105,中R武将!J$6:J$105,天数对应中R武将!$CB72)</f>
        <v>0</v>
      </c>
      <c r="K72" s="16">
        <f>求节点(中R武将!$C$6:$C$105,中R武将!K$6:K$105,天数对应中R武将!$CB72)</f>
        <v>0</v>
      </c>
      <c r="L72" s="16">
        <f>求节点(中R武将!$C$6:$C$105,中R武将!L$6:L$105,天数对应中R武将!$CB72)</f>
        <v>0</v>
      </c>
      <c r="M72" s="16">
        <f>求节点(中R武将!$C$6:$C$105,中R武将!M$6:M$105,天数对应中R武将!$CB72)</f>
        <v>5.1287417905345523</v>
      </c>
      <c r="N72" s="16">
        <f>求节点(中R武将!$C$6:$C$105,中R武将!N$6:N$105,天数对应中R武将!$CB72)</f>
        <v>3.43950137775184</v>
      </c>
      <c r="O72" s="16">
        <f>求节点(中R武将!$C$6:$C$105,中R武将!O$6:O$105,天数对应中R武将!$CB72)</f>
        <v>0</v>
      </c>
      <c r="P72" s="16">
        <f>求节点(中R武将!$C$6:$C$105,中R武将!P$6:P$105,天数对应中R武将!$CB72)</f>
        <v>6</v>
      </c>
      <c r="Q72" s="16">
        <f>求节点(中R武将!$C$6:$C$105,中R武将!Q$6:Q$105,天数对应中R武将!$CB72)</f>
        <v>10</v>
      </c>
      <c r="R72" s="16">
        <f>求节点(中R武将!$C$6:$C$105,中R武将!R$6:R$105,天数对应中R武将!$CB72)</f>
        <v>58</v>
      </c>
      <c r="S72" s="16">
        <f>求节点(中R武将!$C$6:$C$105,中R武将!S$6:S$105,天数对应中R武将!$CB72)</f>
        <v>74</v>
      </c>
      <c r="T72" s="16">
        <f>求节点(中R武将!$C$6:$C$105,中R武将!T$6:T$105,天数对应中R武将!$CB72)</f>
        <v>0</v>
      </c>
      <c r="U72" s="16">
        <f>求节点(中R武将!$C$6:$C$105,中R武将!U$6:U$105,天数对应中R武将!$CB72)</f>
        <v>0</v>
      </c>
      <c r="V72" s="16">
        <f>求节点(中R武将!$C$6:$C$105,中R武将!V$6:V$105,天数对应中R武将!$CB72)</f>
        <v>2.6846936972676851</v>
      </c>
      <c r="W72" s="16">
        <f>求节点(中R武将!$C$6:$C$105,中R武将!W$6:W$105,天数对应中R武将!$CB72)</f>
        <v>2.6846936972676856</v>
      </c>
      <c r="X72" s="16">
        <f>求节点(中R武将!$C$6:$C$105,中R武将!X$6:X$105,天数对应中R武将!$CB72)</f>
        <v>2.6846936972676856</v>
      </c>
      <c r="Y72" s="16">
        <f>求节点(中R武将!$C$6:$C$105,中R武将!Y$6:Y$105,天数对应中R武将!$CB72)</f>
        <v>0</v>
      </c>
      <c r="Z72" s="16">
        <f>求节点(中R武将!$C$6:$C$105,中R武将!Z$6:Z$105,天数对应中R武将!$CB72)</f>
        <v>0</v>
      </c>
      <c r="AA72" s="16">
        <f>求节点(中R武将!$C$6:$C$105,中R武将!AA$6:AA$105,天数对应中R武将!$CB72)</f>
        <v>134.23468486338427</v>
      </c>
      <c r="AB72" s="16">
        <f>求节点(中R武将!$C$6:$C$105,中R武将!AB$6:AB$105,天数对应中R武将!$CB72)</f>
        <v>134.23468486338427</v>
      </c>
      <c r="AC72" s="16">
        <f>求节点(中R武将!$C$6:$C$105,中R武将!AC$6:AC$105,天数对应中R武将!$CB72)</f>
        <v>134.23468486338427</v>
      </c>
      <c r="AD72" s="16">
        <f>求节点(中R武将!$C$6:$C$105,中R武将!AD$6:AD$105,天数对应中R武将!$CB72)</f>
        <v>0</v>
      </c>
      <c r="AE72" s="16">
        <f>求节点(中R武将!$C$6:$C$105,中R武将!AE$6:AE$105,天数对应中R武将!$CB72)</f>
        <v>0</v>
      </c>
      <c r="AF72" s="16">
        <f>求节点(中R武将!$C$6:$C$105,中R武将!AF$6:AF$105,天数对应中R武将!$CB72)</f>
        <v>1.1872806210192637</v>
      </c>
      <c r="AG72" s="16">
        <f>求节点(中R武将!$C$6:$C$105,中R武将!AG$6:AG$105,天数对应中R武将!$CB72)</f>
        <v>2</v>
      </c>
      <c r="AH72" s="16">
        <f>求节点(中R武将!$C$6:$C$105,中R武将!AH$6:AH$105,天数对应中R武将!$CB72)</f>
        <v>2</v>
      </c>
      <c r="AI72" s="16">
        <f>求节点(中R武将!$C$6:$C$105,中R武将!AI$6:AI$105,天数对应中R武将!$CB72)</f>
        <v>0</v>
      </c>
      <c r="AJ72" s="16">
        <f>求节点(中R武将!$C$6:$C$105,中R武将!AJ$6:AJ$105,天数对应中R武将!$CB72)</f>
        <v>0</v>
      </c>
      <c r="AK72" s="16">
        <f>求节点(中R武将!$C$6:$C$105,中R武将!AK$6:AK$105,天数对应中R武将!$CB72)</f>
        <v>2</v>
      </c>
      <c r="AL72" s="16">
        <f>求节点(中R武将!$C$6:$C$105,中R武将!AL$6:AL$105,天数对应中R武将!$CB72)</f>
        <v>30</v>
      </c>
      <c r="AM72" s="16">
        <f>求节点(中R武将!$C$6:$C$105,中R武将!AM$6:AM$105,天数对应中R武将!$CB72)</f>
        <v>80</v>
      </c>
      <c r="AN72" s="16">
        <f>求节点(中R武将!$C$6:$C$105,中R武将!AN$6:AN$105,天数对应中R武将!$CB72)</f>
        <v>0</v>
      </c>
      <c r="AO72" s="16">
        <f>求节点(中R武将!$C$6:$C$105,中R武将!AO$6:AO$105,天数对应中R武将!$CB72)</f>
        <v>0</v>
      </c>
      <c r="AP72" s="16">
        <f>求节点(中R武将!$C$6:$C$105,中R武将!AP$6:AP$105,天数对应中R武将!$CB72)</f>
        <v>11.167691262289704</v>
      </c>
      <c r="AQ72" s="16">
        <f>求节点(中R武将!$C$6:$C$105,中R武将!AQ$6:AQ$105,天数对应中R武将!$CB72)</f>
        <v>12.832308737710296</v>
      </c>
      <c r="AR72" s="16">
        <f>求节点(中R武将!$C$6:$C$105,中R武将!AR$6:AR$105,天数对应中R武将!$CB72)</f>
        <v>0</v>
      </c>
      <c r="AS72" s="16">
        <f>求节点(中R武将!$C$6:$C$105,中R武将!AS$6:AS$105,天数对应中R武将!$CB72)</f>
        <v>0</v>
      </c>
      <c r="AT72" s="16">
        <f>求节点(中R武将!$C$6:$C$105,中R武将!AT$6:AT$105,天数对应中R武将!$CB72)</f>
        <v>3</v>
      </c>
      <c r="AU72" s="16">
        <f>求节点(中R武将!$C$6:$C$105,中R武将!AU$6:AU$105,天数对应中R武将!$CB72)</f>
        <v>6</v>
      </c>
      <c r="AV72" s="16">
        <f>求节点(中R武将!$C$6:$C$105,中R武将!AV$6:AV$105,天数对应中R武将!$CB72)</f>
        <v>5.1287417905345523</v>
      </c>
      <c r="AW72" s="16">
        <f>求节点(中R武将!$C$6:$C$105,中R武将!AW$6:AW$105,天数对应中R武将!$CB72)</f>
        <v>3.43950137775184</v>
      </c>
      <c r="AX72" s="16">
        <f>求节点(中R武将!$C$6:$C$105,中R武将!AX$6:AX$105,天数对应中R武将!$CB72)</f>
        <v>0</v>
      </c>
      <c r="AY72" s="16">
        <f>求节点(中R武将!$C$6:$C$105,中R武将!AY$6:AY$105,天数对应中R武将!$CB72)</f>
        <v>15</v>
      </c>
      <c r="AZ72" s="16">
        <f>求节点(中R武将!$C$6:$C$105,中R武将!AZ$6:AZ$105,天数对应中R武将!$CB72)</f>
        <v>40</v>
      </c>
      <c r="BA72" s="16">
        <f>求节点(中R武将!$C$6:$C$105,中R武将!BA$6:BA$105,天数对应中R武将!$CB72)</f>
        <v>58</v>
      </c>
      <c r="BB72" s="16">
        <f>求节点(中R武将!$C$6:$C$105,中R武将!BB$6:BB$105,天数对应中R武将!$CB72)</f>
        <v>74</v>
      </c>
      <c r="BC72" s="16">
        <f>求节点(中R武将!$C$6:$C$105,中R武将!BC$6:BC$105,天数对应中R武将!$CB72)</f>
        <v>0</v>
      </c>
      <c r="BD72" s="16">
        <f>求节点(中R武将!$C$6:$C$105,中R武将!BD$6:BD$105,天数对应中R武将!$CB72)</f>
        <v>2.6846936972676856</v>
      </c>
      <c r="BE72" s="16">
        <f>求节点(中R武将!$C$6:$C$105,中R武将!BE$6:BE$105,天数对应中R武将!$CB72)</f>
        <v>2.6846936972676856</v>
      </c>
      <c r="BF72" s="16">
        <f>求节点(中R武将!$C$6:$C$105,中R武将!BF$6:BF$105,天数对应中R武将!$CB72)</f>
        <v>2.6846936972676856</v>
      </c>
      <c r="BG72" s="16">
        <f>求节点(中R武将!$C$6:$C$105,中R武将!BG$6:BG$105,天数对应中R武将!$CB72)</f>
        <v>2.6846936972676856</v>
      </c>
      <c r="BH72" s="16">
        <f>求节点(中R武将!$C$6:$C$105,中R武将!BH$6:BH$105,天数对应中R武将!$CB72)</f>
        <v>10</v>
      </c>
      <c r="BI72" s="16">
        <f>求节点(中R武将!$C$6:$C$105,中R武将!BI$6:BI$105,天数对应中R武将!$CB72)</f>
        <v>10</v>
      </c>
      <c r="BJ72" s="16">
        <f>求节点(中R武将!$C$6:$C$105,中R武将!BJ$6:BJ$105,天数对应中R武将!$CB72)</f>
        <v>60</v>
      </c>
      <c r="BK72" s="16">
        <f>求节点(中R武将!$C$6:$C$105,中R武将!BK$6:BK$105,天数对应中R武将!$CB72)</f>
        <v>67.117342431692137</v>
      </c>
      <c r="BL72" s="16">
        <f>求节点(中R武将!$C$6:$C$105,中R武将!BL$6:BL$105,天数对应中R武将!$CB72)</f>
        <v>67.117342431692137</v>
      </c>
      <c r="BM72" s="16">
        <f>求节点(中R武将!$C$6:$C$105,中R武将!BM$6:BM$105,天数对应中R武将!$CB72)</f>
        <v>0</v>
      </c>
      <c r="BN72" s="16">
        <f>求节点(中R武将!$C$6:$C$105,中R武将!BN$6:BN$105,天数对应中R武将!$CB72)</f>
        <v>0</v>
      </c>
      <c r="BO72" s="16">
        <f>求节点(中R武将!$C$6:$C$105,中R武将!BO$6:BO$105,天数对应中R武将!$CB72)</f>
        <v>2</v>
      </c>
      <c r="BP72" s="16">
        <f>求节点(中R武将!$C$6:$C$105,中R武将!BP$6:BP$105,天数对应中R武将!$CB72)</f>
        <v>2</v>
      </c>
      <c r="BQ72" s="16">
        <f>求节点(中R武将!$C$6:$C$105,中R武将!BQ$6:BQ$105,天数对应中R武将!$CB72)</f>
        <v>2</v>
      </c>
      <c r="BR72" s="16">
        <f>求节点(中R武将!$C$6:$C$105,中R武将!BR$6:BR$105,天数对应中R武将!$CB72)</f>
        <v>0</v>
      </c>
      <c r="BS72" s="16">
        <f>求节点(中R武将!$C$6:$C$105,中R武将!BS$6:BS$105,天数对应中R武将!$CB72)</f>
        <v>0</v>
      </c>
      <c r="BT72" s="16">
        <f>求节点(中R武将!$C$6:$C$105,中R武将!BT$6:BT$105,天数对应中R武将!$CB72)</f>
        <v>4</v>
      </c>
      <c r="BU72" s="16">
        <f>求节点(中R武将!$C$6:$C$105,中R武将!BU$6:BU$105,天数对应中R武将!$CB72)</f>
        <v>30</v>
      </c>
      <c r="BV72" s="16">
        <f>求节点(中R武将!$C$6:$C$105,中R武将!BV$6:BV$105,天数对应中R武将!$CB72)</f>
        <v>80</v>
      </c>
      <c r="BY72" s="16">
        <v>67</v>
      </c>
      <c r="BZ72" s="16">
        <v>60.870795385807064</v>
      </c>
      <c r="CA72" s="16">
        <v>63.541642096370772</v>
      </c>
      <c r="CB72" s="16">
        <v>67.117342431692137</v>
      </c>
      <c r="CC72" s="16">
        <v>72.256969984283529</v>
      </c>
      <c r="CD72" s="16">
        <v>81.943075543228133</v>
      </c>
    </row>
    <row r="73" spans="3:82" x14ac:dyDescent="0.15">
      <c r="C73" s="16">
        <v>68</v>
      </c>
      <c r="E73" s="16">
        <f>求节点(中R武将!$C$6:$C$105,中R武将!E$6:E$105,天数对应中R武将!$CB73)</f>
        <v>0</v>
      </c>
      <c r="F73" s="16">
        <f>求节点(中R武将!$C$6:$C$105,中R武将!F$6:F$105,天数对应中R武将!$CB73)</f>
        <v>0</v>
      </c>
      <c r="G73" s="16">
        <f>求节点(中R武将!$C$6:$C$105,中R武将!G$6:G$105,天数对应中R武将!$CB73)</f>
        <v>0</v>
      </c>
      <c r="H73" s="16">
        <f>求节点(中R武将!$C$6:$C$105,中R武将!H$6:H$105,天数对应中R武将!$CB73)</f>
        <v>2.4079186305764066</v>
      </c>
      <c r="I73" s="16">
        <f>求节点(中R武将!$C$6:$C$105,中R武将!I$6:I$105,天数对应中R武将!$CB73)</f>
        <v>3.5920813694235934</v>
      </c>
      <c r="J73" s="16">
        <f>求节点(中R武将!$C$6:$C$105,中R武将!J$6:J$105,天数对应中R武将!$CB73)</f>
        <v>0</v>
      </c>
      <c r="K73" s="16">
        <f>求节点(中R武将!$C$6:$C$105,中R武将!K$6:K$105,天数对应中R武将!$CB73)</f>
        <v>0</v>
      </c>
      <c r="L73" s="16">
        <f>求节点(中R武将!$C$6:$C$105,中R武将!L$6:L$105,天数对应中R武将!$CB73)</f>
        <v>0</v>
      </c>
      <c r="M73" s="16">
        <f>求节点(中R武将!$C$6:$C$105,中R武将!M$6:M$105,天数对应中R武将!$CB73)</f>
        <v>5.1428758797078116</v>
      </c>
      <c r="N73" s="16">
        <f>求节点(中R武将!$C$6:$C$105,中R武将!N$6:N$105,天数对应中R武将!$CB73)</f>
        <v>3.4627963946183944</v>
      </c>
      <c r="O73" s="16">
        <f>求节点(中R武将!$C$6:$C$105,中R武将!O$6:O$105,天数对应中R武将!$CB73)</f>
        <v>0</v>
      </c>
      <c r="P73" s="16">
        <f>求节点(中R武将!$C$6:$C$105,中R武将!P$6:P$105,天数对应中R武将!$CB73)</f>
        <v>6</v>
      </c>
      <c r="Q73" s="16">
        <f>求节点(中R武将!$C$6:$C$105,中R武将!Q$6:Q$105,天数对应中R武将!$CB73)</f>
        <v>10</v>
      </c>
      <c r="R73" s="16">
        <f>求节点(中R武将!$C$6:$C$105,中R武将!R$6:R$105,天数对应中R武将!$CB73)</f>
        <v>58</v>
      </c>
      <c r="S73" s="16">
        <f>求节点(中R武将!$C$6:$C$105,中R武将!S$6:S$105,天数对应中R武将!$CB73)</f>
        <v>74</v>
      </c>
      <c r="T73" s="16">
        <f>求节点(中R武将!$C$6:$C$105,中R武将!T$6:T$105,天数对应中R武将!$CB73)</f>
        <v>0</v>
      </c>
      <c r="U73" s="16">
        <f>求节点(中R武将!$C$6:$C$105,中R武将!U$6:U$105,天数对应中R武将!$CB73)</f>
        <v>0</v>
      </c>
      <c r="V73" s="16">
        <f>求节点(中R武将!$C$6:$C$105,中R武将!V$6:V$105,天数对应中R武将!$CB73)</f>
        <v>2.6921840842045732</v>
      </c>
      <c r="W73" s="16">
        <f>求节点(中R武将!$C$6:$C$105,中R武将!W$6:W$105,天数对应中R武将!$CB73)</f>
        <v>2.6921840842045737</v>
      </c>
      <c r="X73" s="16">
        <f>求节点(中R武将!$C$6:$C$105,中R武将!X$6:X$105,天数对应中R武将!$CB73)</f>
        <v>2.6921840842045737</v>
      </c>
      <c r="Y73" s="16">
        <f>求节点(中R武将!$C$6:$C$105,中R武将!Y$6:Y$105,天数对应中R武将!$CB73)</f>
        <v>0</v>
      </c>
      <c r="Z73" s="16">
        <f>求节点(中R武将!$C$6:$C$105,中R武将!Z$6:Z$105,天数对应中R武将!$CB73)</f>
        <v>0</v>
      </c>
      <c r="AA73" s="16">
        <f>求节点(中R武将!$C$6:$C$105,中R武将!AA$6:AA$105,天数对应中R武将!$CB73)</f>
        <v>134.60920421022868</v>
      </c>
      <c r="AB73" s="16">
        <f>求节点(中R武将!$C$6:$C$105,中R武将!AB$6:AB$105,天数对应中R武将!$CB73)</f>
        <v>134.60920421022868</v>
      </c>
      <c r="AC73" s="16">
        <f>求节点(中R武将!$C$6:$C$105,中R武将!AC$6:AC$105,天数对应中R武将!$CB73)</f>
        <v>134.60920421022868</v>
      </c>
      <c r="AD73" s="16">
        <f>求节点(中R武将!$C$6:$C$105,中R武将!AD$6:AD$105,天数对应中R武将!$CB73)</f>
        <v>0</v>
      </c>
      <c r="AE73" s="16">
        <f>求节点(中R武将!$C$6:$C$105,中R武将!AE$6:AE$105,天数对应中R武将!$CB73)</f>
        <v>0</v>
      </c>
      <c r="AF73" s="16">
        <f>求节点(中R武将!$C$6:$C$105,中R武将!AF$6:AF$105,天数对应中R武将!$CB73)</f>
        <v>1.1905931744264378</v>
      </c>
      <c r="AG73" s="16">
        <f>求节点(中R武将!$C$6:$C$105,中R武将!AG$6:AG$105,天数对应中R武将!$CB73)</f>
        <v>2</v>
      </c>
      <c r="AH73" s="16">
        <f>求节点(中R武将!$C$6:$C$105,中R武将!AH$6:AH$105,天数对应中R武将!$CB73)</f>
        <v>2</v>
      </c>
      <c r="AI73" s="16">
        <f>求节点(中R武将!$C$6:$C$105,中R武将!AI$6:AI$105,天数对应中R武将!$CB73)</f>
        <v>0</v>
      </c>
      <c r="AJ73" s="16">
        <f>求节点(中R武将!$C$6:$C$105,中R武将!AJ$6:AJ$105,天数对应中R武将!$CB73)</f>
        <v>0</v>
      </c>
      <c r="AK73" s="16">
        <f>求节点(中R武将!$C$6:$C$105,中R武将!AK$6:AK$105,天数对应中R武将!$CB73)</f>
        <v>2</v>
      </c>
      <c r="AL73" s="16">
        <f>求节点(中R武将!$C$6:$C$105,中R武将!AL$6:AL$105,天数对应中R武将!$CB73)</f>
        <v>30</v>
      </c>
      <c r="AM73" s="16">
        <f>求节点(中R武将!$C$6:$C$105,中R武将!AM$6:AM$105,天数对应中R武将!$CB73)</f>
        <v>80</v>
      </c>
      <c r="AN73" s="16">
        <f>求节点(中R武将!$C$6:$C$105,中R武将!AN$6:AN$105,天数对应中R武将!$CB73)</f>
        <v>0</v>
      </c>
      <c r="AO73" s="16">
        <f>求节点(中R武将!$C$6:$C$105,中R武将!AO$6:AO$105,天数对应中R武将!$CB73)</f>
        <v>0</v>
      </c>
      <c r="AP73" s="16">
        <f>求节点(中R武将!$C$6:$C$105,中R武将!AP$6:AP$105,天数对应中R武将!$CB73)</f>
        <v>10.855430414034847</v>
      </c>
      <c r="AQ73" s="16">
        <f>求节点(中R武将!$C$6:$C$105,中R武将!AQ$6:AQ$105,天数对应中R武将!$CB73)</f>
        <v>13.144569585965153</v>
      </c>
      <c r="AR73" s="16">
        <f>求节点(中R武将!$C$6:$C$105,中R武将!AR$6:AR$105,天数对应中R武将!$CB73)</f>
        <v>0</v>
      </c>
      <c r="AS73" s="16">
        <f>求节点(中R武将!$C$6:$C$105,中R武将!AS$6:AS$105,天数对应中R武将!$CB73)</f>
        <v>0</v>
      </c>
      <c r="AT73" s="16">
        <f>求节点(中R武将!$C$6:$C$105,中R武将!AT$6:AT$105,天数对应中R武将!$CB73)</f>
        <v>3</v>
      </c>
      <c r="AU73" s="16">
        <f>求节点(中R武将!$C$6:$C$105,中R武将!AU$6:AU$105,天数对应中R武将!$CB73)</f>
        <v>6</v>
      </c>
      <c r="AV73" s="16">
        <f>求节点(中R武将!$C$6:$C$105,中R武将!AV$6:AV$105,天数对应中R武将!$CB73)</f>
        <v>5.1428758797078116</v>
      </c>
      <c r="AW73" s="16">
        <f>求节点(中R武将!$C$6:$C$105,中R武将!AW$6:AW$105,天数对应中R武将!$CB73)</f>
        <v>3.4627963946183944</v>
      </c>
      <c r="AX73" s="16">
        <f>求节点(中R武将!$C$6:$C$105,中R武将!AX$6:AX$105,天数对应中R武将!$CB73)</f>
        <v>0</v>
      </c>
      <c r="AY73" s="16">
        <f>求节点(中R武将!$C$6:$C$105,中R武将!AY$6:AY$105,天数对应中R武将!$CB73)</f>
        <v>15</v>
      </c>
      <c r="AZ73" s="16">
        <f>求节点(中R武将!$C$6:$C$105,中R武将!AZ$6:AZ$105,天数对应中R武将!$CB73)</f>
        <v>40</v>
      </c>
      <c r="BA73" s="16">
        <f>求节点(中R武将!$C$6:$C$105,中R武将!BA$6:BA$105,天数对应中R武将!$CB73)</f>
        <v>58</v>
      </c>
      <c r="BB73" s="16">
        <f>求节点(中R武将!$C$6:$C$105,中R武将!BB$6:BB$105,天数对应中R武将!$CB73)</f>
        <v>74</v>
      </c>
      <c r="BC73" s="16">
        <f>求节点(中R武将!$C$6:$C$105,中R武将!BC$6:BC$105,天数对应中R武将!$CB73)</f>
        <v>0</v>
      </c>
      <c r="BD73" s="16">
        <f>求节点(中R武将!$C$6:$C$105,中R武将!BD$6:BD$105,天数对应中R武将!$CB73)</f>
        <v>2.6921840842045737</v>
      </c>
      <c r="BE73" s="16">
        <f>求节点(中R武将!$C$6:$C$105,中R武将!BE$6:BE$105,天数对应中R武将!$CB73)</f>
        <v>2.6921840842045737</v>
      </c>
      <c r="BF73" s="16">
        <f>求节点(中R武将!$C$6:$C$105,中R武将!BF$6:BF$105,天数对应中R武将!$CB73)</f>
        <v>2.6921840842045737</v>
      </c>
      <c r="BG73" s="16">
        <f>求节点(中R武将!$C$6:$C$105,中R武将!BG$6:BG$105,天数对应中R武将!$CB73)</f>
        <v>2.6921840842045737</v>
      </c>
      <c r="BH73" s="16">
        <f>求节点(中R武将!$C$6:$C$105,中R武将!BH$6:BH$105,天数对应中R武将!$CB73)</f>
        <v>10</v>
      </c>
      <c r="BI73" s="16">
        <f>求节点(中R武将!$C$6:$C$105,中R武将!BI$6:BI$105,天数对应中R武将!$CB73)</f>
        <v>10</v>
      </c>
      <c r="BJ73" s="16">
        <f>求节点(中R武将!$C$6:$C$105,中R武将!BJ$6:BJ$105,天数对应中R武将!$CB73)</f>
        <v>60</v>
      </c>
      <c r="BK73" s="16">
        <f>求节点(中R武将!$C$6:$C$105,中R武将!BK$6:BK$105,天数对应中R武将!$CB73)</f>
        <v>67.304602105114341</v>
      </c>
      <c r="BL73" s="16">
        <f>求节点(中R武将!$C$6:$C$105,中R武将!BL$6:BL$105,天数对应中R武将!$CB73)</f>
        <v>67.304602105114341</v>
      </c>
      <c r="BM73" s="16">
        <f>求节点(中R武将!$C$6:$C$105,中R武将!BM$6:BM$105,天数对应中R武将!$CB73)</f>
        <v>0</v>
      </c>
      <c r="BN73" s="16">
        <f>求节点(中R武将!$C$6:$C$105,中R武将!BN$6:BN$105,天数对应中R武将!$CB73)</f>
        <v>0</v>
      </c>
      <c r="BO73" s="16">
        <f>求节点(中R武将!$C$6:$C$105,中R武将!BO$6:BO$105,天数对应中R武将!$CB73)</f>
        <v>2</v>
      </c>
      <c r="BP73" s="16">
        <f>求节点(中R武将!$C$6:$C$105,中R武将!BP$6:BP$105,天数对应中R武将!$CB73)</f>
        <v>2</v>
      </c>
      <c r="BQ73" s="16">
        <f>求节点(中R武将!$C$6:$C$105,中R武将!BQ$6:BQ$105,天数对应中R武将!$CB73)</f>
        <v>2</v>
      </c>
      <c r="BR73" s="16">
        <f>求节点(中R武将!$C$6:$C$105,中R武将!BR$6:BR$105,天数对应中R武将!$CB73)</f>
        <v>0</v>
      </c>
      <c r="BS73" s="16">
        <f>求节点(中R武将!$C$6:$C$105,中R武将!BS$6:BS$105,天数对应中R武将!$CB73)</f>
        <v>0</v>
      </c>
      <c r="BT73" s="16">
        <f>求节点(中R武将!$C$6:$C$105,中R武将!BT$6:BT$105,天数对应中R武将!$CB73)</f>
        <v>4</v>
      </c>
      <c r="BU73" s="16">
        <f>求节点(中R武将!$C$6:$C$105,中R武将!BU$6:BU$105,天数对应中R武将!$CB73)</f>
        <v>30</v>
      </c>
      <c r="BV73" s="16">
        <f>求节点(中R武将!$C$6:$C$105,中R武将!BV$6:BV$105,天数对应中R武将!$CB73)</f>
        <v>80</v>
      </c>
      <c r="BY73" s="16">
        <v>68</v>
      </c>
      <c r="BZ73" s="16">
        <v>61.082568038258209</v>
      </c>
      <c r="CA73" s="16">
        <v>63.747286965302756</v>
      </c>
      <c r="CB73" s="16">
        <v>67.304602105114341</v>
      </c>
      <c r="CC73" s="16">
        <v>72.419914319752252</v>
      </c>
      <c r="CD73" s="16">
        <v>82.174519505153086</v>
      </c>
    </row>
    <row r="74" spans="3:82" x14ac:dyDescent="0.15">
      <c r="C74" s="16">
        <v>69</v>
      </c>
      <c r="E74" s="16">
        <f>求节点(中R武将!$C$6:$C$105,中R武将!E$6:E$105,天数对应中R武将!$CB74)</f>
        <v>0</v>
      </c>
      <c r="F74" s="16">
        <f>求节点(中R武将!$C$6:$C$105,中R武将!F$6:F$105,天数对应中R武将!$CB74)</f>
        <v>0</v>
      </c>
      <c r="G74" s="16">
        <f>求节点(中R武将!$C$6:$C$105,中R武将!G$6:G$105,天数对应中R武将!$CB74)</f>
        <v>0</v>
      </c>
      <c r="H74" s="16">
        <f>求节点(中R武将!$C$6:$C$105,中R武将!H$6:H$105,天数对应中R武将!$CB74)</f>
        <v>2.3633099379685669</v>
      </c>
      <c r="I74" s="16">
        <f>求节点(中R武将!$C$6:$C$105,中R武将!I$6:I$105,天数对应中R武将!$CB74)</f>
        <v>3.6366900620314331</v>
      </c>
      <c r="J74" s="16">
        <f>求节点(中R武将!$C$6:$C$105,中R武将!J$6:J$105,天数对应中R武将!$CB74)</f>
        <v>0</v>
      </c>
      <c r="K74" s="16">
        <f>求节点(中R武将!$C$6:$C$105,中R武将!K$6:K$105,天数对应中R武将!$CB74)</f>
        <v>0</v>
      </c>
      <c r="L74" s="16">
        <f>求节点(中R武将!$C$6:$C$105,中R武将!L$6:L$105,天数对应中R武将!$CB74)</f>
        <v>0</v>
      </c>
      <c r="M74" s="16">
        <f>求节点(中R武将!$C$6:$C$105,中R武将!M$6:M$105,天数对应中R武将!$CB74)</f>
        <v>5.1570099688810727</v>
      </c>
      <c r="N74" s="16">
        <f>求节点(中R武将!$C$6:$C$105,中R武将!N$6:N$105,天数对应中R武将!$CB74)</f>
        <v>3.4860914114849511</v>
      </c>
      <c r="O74" s="16">
        <f>求节点(中R武将!$C$6:$C$105,中R武将!O$6:O$105,天数对应中R武将!$CB74)</f>
        <v>0</v>
      </c>
      <c r="P74" s="16">
        <f>求节点(中R武将!$C$6:$C$105,中R武将!P$6:P$105,天数对应中R武将!$CB74)</f>
        <v>6</v>
      </c>
      <c r="Q74" s="16">
        <f>求节点(中R武将!$C$6:$C$105,中R武将!Q$6:Q$105,天数对应中R武将!$CB74)</f>
        <v>10</v>
      </c>
      <c r="R74" s="16">
        <f>求节点(中R武将!$C$6:$C$105,中R武将!R$6:R$105,天数对应中R武将!$CB74)</f>
        <v>58</v>
      </c>
      <c r="S74" s="16">
        <f>求节点(中R武将!$C$6:$C$105,中R武将!S$6:S$105,天数对应中R武将!$CB74)</f>
        <v>74</v>
      </c>
      <c r="T74" s="16">
        <f>求节点(中R武将!$C$6:$C$105,中R武将!T$6:T$105,天数对应中R武将!$CB74)</f>
        <v>0</v>
      </c>
      <c r="U74" s="16">
        <f>求节点(中R武将!$C$6:$C$105,中R武将!U$6:U$105,天数对应中R武将!$CB74)</f>
        <v>0</v>
      </c>
      <c r="V74" s="16">
        <f>求节点(中R武将!$C$6:$C$105,中R武将!V$6:V$105,天数对应中R武将!$CB74)</f>
        <v>2.6996744711414622</v>
      </c>
      <c r="W74" s="16">
        <f>求节点(中R武将!$C$6:$C$105,中R武将!W$6:W$105,天数对应中R武将!$CB74)</f>
        <v>2.6996744711414626</v>
      </c>
      <c r="X74" s="16">
        <f>求节点(中R武将!$C$6:$C$105,中R武将!X$6:X$105,天数对应中R武将!$CB74)</f>
        <v>2.6996744711414626</v>
      </c>
      <c r="Y74" s="16">
        <f>求节点(中R武将!$C$6:$C$105,中R武将!Y$6:Y$105,天数对应中R武将!$CB74)</f>
        <v>0</v>
      </c>
      <c r="Z74" s="16">
        <f>求节点(中R武将!$C$6:$C$105,中R武将!Z$6:Z$105,天数对应中R武将!$CB74)</f>
        <v>0</v>
      </c>
      <c r="AA74" s="16">
        <f>求节点(中R武将!$C$6:$C$105,中R武将!AA$6:AA$105,天数对应中R武将!$CB74)</f>
        <v>134.98372355707312</v>
      </c>
      <c r="AB74" s="16">
        <f>求节点(中R武将!$C$6:$C$105,中R武将!AB$6:AB$105,天数对应中R武将!$CB74)</f>
        <v>134.98372355707312</v>
      </c>
      <c r="AC74" s="16">
        <f>求节点(中R武将!$C$6:$C$105,中R武将!AC$6:AC$105,天数对应中R武将!$CB74)</f>
        <v>134.98372355707312</v>
      </c>
      <c r="AD74" s="16">
        <f>求节点(中R武将!$C$6:$C$105,中R武将!AD$6:AD$105,天数对应中R武将!$CB74)</f>
        <v>0</v>
      </c>
      <c r="AE74" s="16">
        <f>求节点(中R武将!$C$6:$C$105,中R武将!AE$6:AE$105,天数对应中R武将!$CB74)</f>
        <v>0</v>
      </c>
      <c r="AF74" s="16">
        <f>求节点(中R武将!$C$6:$C$105,中R武将!AF$6:AF$105,天数对应中R武将!$CB74)</f>
        <v>1.1939057278336123</v>
      </c>
      <c r="AG74" s="16">
        <f>求节点(中R武将!$C$6:$C$105,中R武将!AG$6:AG$105,天数对应中R武将!$CB74)</f>
        <v>2</v>
      </c>
      <c r="AH74" s="16">
        <f>求节点(中R武将!$C$6:$C$105,中R武将!AH$6:AH$105,天数对应中R武将!$CB74)</f>
        <v>2</v>
      </c>
      <c r="AI74" s="16">
        <f>求节点(中R武将!$C$6:$C$105,中R武将!AI$6:AI$105,天数对应中R武将!$CB74)</f>
        <v>0</v>
      </c>
      <c r="AJ74" s="16">
        <f>求节点(中R武将!$C$6:$C$105,中R武将!AJ$6:AJ$105,天数对应中R武将!$CB74)</f>
        <v>0</v>
      </c>
      <c r="AK74" s="16">
        <f>求节点(中R武将!$C$6:$C$105,中R武将!AK$6:AK$105,天数对应中R武将!$CB74)</f>
        <v>2</v>
      </c>
      <c r="AL74" s="16">
        <f>求节点(中R武将!$C$6:$C$105,中R武将!AL$6:AL$105,天数对应中R武将!$CB74)</f>
        <v>30</v>
      </c>
      <c r="AM74" s="16">
        <f>求节点(中R武将!$C$6:$C$105,中R武将!AM$6:AM$105,天数对应中R武将!$CB74)</f>
        <v>80</v>
      </c>
      <c r="AN74" s="16">
        <f>求节点(中R武将!$C$6:$C$105,中R武将!AN$6:AN$105,天数对应中R武将!$CB74)</f>
        <v>0</v>
      </c>
      <c r="AO74" s="16">
        <f>求节点(中R武将!$C$6:$C$105,中R武将!AO$6:AO$105,天数对应中R武将!$CB74)</f>
        <v>0</v>
      </c>
      <c r="AP74" s="16">
        <f>求节点(中R武将!$C$6:$C$105,中R武将!AP$6:AP$105,天数对应中R武将!$CB74)</f>
        <v>10.543169565779969</v>
      </c>
      <c r="AQ74" s="16">
        <f>求节点(中R武将!$C$6:$C$105,中R武将!AQ$6:AQ$105,天数对应中R武将!$CB74)</f>
        <v>13.456830434220031</v>
      </c>
      <c r="AR74" s="16">
        <f>求节点(中R武将!$C$6:$C$105,中R武将!AR$6:AR$105,天数对应中R武将!$CB74)</f>
        <v>0</v>
      </c>
      <c r="AS74" s="16">
        <f>求节点(中R武将!$C$6:$C$105,中R武将!AS$6:AS$105,天数对应中R武将!$CB74)</f>
        <v>0</v>
      </c>
      <c r="AT74" s="16">
        <f>求节点(中R武将!$C$6:$C$105,中R武将!AT$6:AT$105,天数对应中R武将!$CB74)</f>
        <v>3</v>
      </c>
      <c r="AU74" s="16">
        <f>求节点(中R武将!$C$6:$C$105,中R武将!AU$6:AU$105,天数对应中R武将!$CB74)</f>
        <v>6</v>
      </c>
      <c r="AV74" s="16">
        <f>求节点(中R武将!$C$6:$C$105,中R武将!AV$6:AV$105,天数对应中R武将!$CB74)</f>
        <v>5.1570099688810727</v>
      </c>
      <c r="AW74" s="16">
        <f>求节点(中R武将!$C$6:$C$105,中R武将!AW$6:AW$105,天数对应中R武将!$CB74)</f>
        <v>3.4860914114849511</v>
      </c>
      <c r="AX74" s="16">
        <f>求节点(中R武将!$C$6:$C$105,中R武将!AX$6:AX$105,天数对应中R武将!$CB74)</f>
        <v>0</v>
      </c>
      <c r="AY74" s="16">
        <f>求节点(中R武将!$C$6:$C$105,中R武将!AY$6:AY$105,天数对应中R武将!$CB74)</f>
        <v>15</v>
      </c>
      <c r="AZ74" s="16">
        <f>求节点(中R武将!$C$6:$C$105,中R武将!AZ$6:AZ$105,天数对应中R武将!$CB74)</f>
        <v>40</v>
      </c>
      <c r="BA74" s="16">
        <f>求节点(中R武将!$C$6:$C$105,中R武将!BA$6:BA$105,天数对应中R武将!$CB74)</f>
        <v>58</v>
      </c>
      <c r="BB74" s="16">
        <f>求节点(中R武将!$C$6:$C$105,中R武将!BB$6:BB$105,天数对应中R武将!$CB74)</f>
        <v>74</v>
      </c>
      <c r="BC74" s="16">
        <f>求节点(中R武将!$C$6:$C$105,中R武将!BC$6:BC$105,天数对应中R武将!$CB74)</f>
        <v>0</v>
      </c>
      <c r="BD74" s="16">
        <f>求节点(中R武将!$C$6:$C$105,中R武将!BD$6:BD$105,天数对应中R武将!$CB74)</f>
        <v>2.6996744711414626</v>
      </c>
      <c r="BE74" s="16">
        <f>求节点(中R武将!$C$6:$C$105,中R武将!BE$6:BE$105,天数对应中R武将!$CB74)</f>
        <v>2.6996744711414626</v>
      </c>
      <c r="BF74" s="16">
        <f>求节点(中R武将!$C$6:$C$105,中R武将!BF$6:BF$105,天数对应中R武将!$CB74)</f>
        <v>2.6996744711414626</v>
      </c>
      <c r="BG74" s="16">
        <f>求节点(中R武将!$C$6:$C$105,中R武将!BG$6:BG$105,天数对应中R武将!$CB74)</f>
        <v>2.6996744711414626</v>
      </c>
      <c r="BH74" s="16">
        <f>求节点(中R武将!$C$6:$C$105,中R武将!BH$6:BH$105,天数对应中R武将!$CB74)</f>
        <v>10</v>
      </c>
      <c r="BI74" s="16">
        <f>求节点(中R武将!$C$6:$C$105,中R武将!BI$6:BI$105,天数对应中R武将!$CB74)</f>
        <v>10</v>
      </c>
      <c r="BJ74" s="16">
        <f>求节点(中R武将!$C$6:$C$105,中R武将!BJ$6:BJ$105,天数对应中R武将!$CB74)</f>
        <v>60</v>
      </c>
      <c r="BK74" s="16">
        <f>求节点(中R武将!$C$6:$C$105,中R武将!BK$6:BK$105,天数对应中R武将!$CB74)</f>
        <v>67.49186177853656</v>
      </c>
      <c r="BL74" s="16">
        <f>求节点(中R武将!$C$6:$C$105,中R武将!BL$6:BL$105,天数对应中R武将!$CB74)</f>
        <v>67.49186177853656</v>
      </c>
      <c r="BM74" s="16">
        <f>求节点(中R武将!$C$6:$C$105,中R武将!BM$6:BM$105,天数对应中R武将!$CB74)</f>
        <v>0</v>
      </c>
      <c r="BN74" s="16">
        <f>求节点(中R武将!$C$6:$C$105,中R武将!BN$6:BN$105,天数对应中R武将!$CB74)</f>
        <v>0</v>
      </c>
      <c r="BO74" s="16">
        <f>求节点(中R武将!$C$6:$C$105,中R武将!BO$6:BO$105,天数对应中R武将!$CB74)</f>
        <v>2</v>
      </c>
      <c r="BP74" s="16">
        <f>求节点(中R武将!$C$6:$C$105,中R武将!BP$6:BP$105,天数对应中R武将!$CB74)</f>
        <v>2</v>
      </c>
      <c r="BQ74" s="16">
        <f>求节点(中R武将!$C$6:$C$105,中R武将!BQ$6:BQ$105,天数对应中R武将!$CB74)</f>
        <v>2</v>
      </c>
      <c r="BR74" s="16">
        <f>求节点(中R武将!$C$6:$C$105,中R武将!BR$6:BR$105,天数对应中R武将!$CB74)</f>
        <v>0</v>
      </c>
      <c r="BS74" s="16">
        <f>求节点(中R武将!$C$6:$C$105,中R武将!BS$6:BS$105,天数对应中R武将!$CB74)</f>
        <v>0</v>
      </c>
      <c r="BT74" s="16">
        <f>求节点(中R武将!$C$6:$C$105,中R武将!BT$6:BT$105,天数对应中R武将!$CB74)</f>
        <v>4</v>
      </c>
      <c r="BU74" s="16">
        <f>求节点(中R武将!$C$6:$C$105,中R武将!BU$6:BU$105,天数对应中R武将!$CB74)</f>
        <v>30</v>
      </c>
      <c r="BV74" s="16">
        <f>求节点(中R武将!$C$6:$C$105,中R武将!BV$6:BV$105,天数对应中R武将!$CB74)</f>
        <v>80</v>
      </c>
      <c r="BY74" s="16">
        <v>69</v>
      </c>
      <c r="BZ74" s="16">
        <v>61.285688244217212</v>
      </c>
      <c r="CA74" s="16">
        <v>63.952931834234747</v>
      </c>
      <c r="CB74" s="16">
        <v>67.49186177853656</v>
      </c>
      <c r="CC74" s="16">
        <v>72.582858655220974</v>
      </c>
      <c r="CD74" s="16">
        <v>82.409983035907175</v>
      </c>
    </row>
    <row r="75" spans="3:82" x14ac:dyDescent="0.15">
      <c r="C75" s="16">
        <v>70</v>
      </c>
      <c r="E75" s="16">
        <f>求节点(中R武将!$C$6:$C$105,中R武将!E$6:E$105,天数对应中R武将!$CB75)</f>
        <v>0</v>
      </c>
      <c r="F75" s="16">
        <f>求节点(中R武将!$C$6:$C$105,中R武将!F$6:F$105,天数对应中R武将!$CB75)</f>
        <v>0</v>
      </c>
      <c r="G75" s="16">
        <f>求节点(中R武将!$C$6:$C$105,中R武将!G$6:G$105,天数对应中R武将!$CB75)</f>
        <v>0</v>
      </c>
      <c r="H75" s="16">
        <f>求节点(中R武将!$C$6:$C$105,中R武将!H$6:H$105,天数对应中R武将!$CB75)</f>
        <v>2.3187012453607303</v>
      </c>
      <c r="I75" s="16">
        <f>求节点(中R武将!$C$6:$C$105,中R武将!I$6:I$105,天数对应中R武将!$CB75)</f>
        <v>3.6812987546392697</v>
      </c>
      <c r="J75" s="16">
        <f>求节点(中R武将!$C$6:$C$105,中R武将!J$6:J$105,天数对应中R武将!$CB75)</f>
        <v>0</v>
      </c>
      <c r="K75" s="16">
        <f>求节点(中R武将!$C$6:$C$105,中R武将!K$6:K$105,天数对应中R武将!$CB75)</f>
        <v>0</v>
      </c>
      <c r="L75" s="16">
        <f>求节点(中R武将!$C$6:$C$105,中R武将!L$6:L$105,天数对应中R武将!$CB75)</f>
        <v>0</v>
      </c>
      <c r="M75" s="16">
        <f>求节点(中R武将!$C$6:$C$105,中R武将!M$6:M$105,天数对应中R武将!$CB75)</f>
        <v>5.1711440580543329</v>
      </c>
      <c r="N75" s="16">
        <f>求节点(中R武将!$C$6:$C$105,中R武将!N$6:N$105,天数对应中R武将!$CB75)</f>
        <v>3.5093864283515055</v>
      </c>
      <c r="O75" s="16">
        <f>求节点(中R武将!$C$6:$C$105,中R武将!O$6:O$105,天数对应中R武将!$CB75)</f>
        <v>0</v>
      </c>
      <c r="P75" s="16">
        <f>求节点(中R武将!$C$6:$C$105,中R武将!P$6:P$105,天数对应中R武将!$CB75)</f>
        <v>6</v>
      </c>
      <c r="Q75" s="16">
        <f>求节点(中R武将!$C$6:$C$105,中R武将!Q$6:Q$105,天数对应中R武将!$CB75)</f>
        <v>10</v>
      </c>
      <c r="R75" s="16">
        <f>求节点(中R武将!$C$6:$C$105,中R武将!R$6:R$105,天数对应中R武将!$CB75)</f>
        <v>58</v>
      </c>
      <c r="S75" s="16">
        <f>求节点(中R武将!$C$6:$C$105,中R武将!S$6:S$105,天数对应中R武将!$CB75)</f>
        <v>74</v>
      </c>
      <c r="T75" s="16">
        <f>求节点(中R武将!$C$6:$C$105,中R武将!T$6:T$105,天数对应中R武将!$CB75)</f>
        <v>0</v>
      </c>
      <c r="U75" s="16">
        <f>求节点(中R武将!$C$6:$C$105,中R武将!U$6:U$105,天数对应中R武将!$CB75)</f>
        <v>0</v>
      </c>
      <c r="V75" s="16">
        <f>求节点(中R武将!$C$6:$C$105,中R武将!V$6:V$105,天数对应中R武将!$CB75)</f>
        <v>2.7071648580783503</v>
      </c>
      <c r="W75" s="16">
        <f>求节点(中R武将!$C$6:$C$105,中R武将!W$6:W$105,天数对应中R武将!$CB75)</f>
        <v>2.7071648580783507</v>
      </c>
      <c r="X75" s="16">
        <f>求节点(中R武将!$C$6:$C$105,中R武将!X$6:X$105,天数对应中R武将!$CB75)</f>
        <v>2.7071648580783507</v>
      </c>
      <c r="Y75" s="16">
        <f>求节点(中R武将!$C$6:$C$105,中R武将!Y$6:Y$105,天数对应中R武将!$CB75)</f>
        <v>0</v>
      </c>
      <c r="Z75" s="16">
        <f>求节点(中R武将!$C$6:$C$105,中R武将!Z$6:Z$105,天数对应中R武将!$CB75)</f>
        <v>0</v>
      </c>
      <c r="AA75" s="16">
        <f>求节点(中R武将!$C$6:$C$105,中R武将!AA$6:AA$105,天数对应中R武将!$CB75)</f>
        <v>135.35824290391753</v>
      </c>
      <c r="AB75" s="16">
        <f>求节点(中R武将!$C$6:$C$105,中R武将!AB$6:AB$105,天数对应中R武将!$CB75)</f>
        <v>135.35824290391753</v>
      </c>
      <c r="AC75" s="16">
        <f>求节点(中R武将!$C$6:$C$105,中R武将!AC$6:AC$105,天数对应中R武将!$CB75)</f>
        <v>135.35824290391753</v>
      </c>
      <c r="AD75" s="16">
        <f>求节点(中R武将!$C$6:$C$105,中R武将!AD$6:AD$105,天数对应中R武将!$CB75)</f>
        <v>0</v>
      </c>
      <c r="AE75" s="16">
        <f>求节点(中R武将!$C$6:$C$105,中R武将!AE$6:AE$105,天数对应中R武将!$CB75)</f>
        <v>0</v>
      </c>
      <c r="AF75" s="16">
        <f>求节点(中R武将!$C$6:$C$105,中R武将!AF$6:AF$105,天数对应中R武将!$CB75)</f>
        <v>1.1972182812407866</v>
      </c>
      <c r="AG75" s="16">
        <f>求节点(中R武将!$C$6:$C$105,中R武将!AG$6:AG$105,天数对应中R武将!$CB75)</f>
        <v>2</v>
      </c>
      <c r="AH75" s="16">
        <f>求节点(中R武将!$C$6:$C$105,中R武将!AH$6:AH$105,天数对应中R武将!$CB75)</f>
        <v>2</v>
      </c>
      <c r="AI75" s="16">
        <f>求节点(中R武将!$C$6:$C$105,中R武将!AI$6:AI$105,天数对应中R武将!$CB75)</f>
        <v>0</v>
      </c>
      <c r="AJ75" s="16">
        <f>求节点(中R武将!$C$6:$C$105,中R武将!AJ$6:AJ$105,天数对应中R武将!$CB75)</f>
        <v>0</v>
      </c>
      <c r="AK75" s="16">
        <f>求节点(中R武将!$C$6:$C$105,中R武将!AK$6:AK$105,天数对应中R武将!$CB75)</f>
        <v>2</v>
      </c>
      <c r="AL75" s="16">
        <f>求节点(中R武将!$C$6:$C$105,中R武将!AL$6:AL$105,天数对应中R武将!$CB75)</f>
        <v>30</v>
      </c>
      <c r="AM75" s="16">
        <f>求节点(中R武将!$C$6:$C$105,中R武将!AM$6:AM$105,天数对应中R武将!$CB75)</f>
        <v>80</v>
      </c>
      <c r="AN75" s="16">
        <f>求节点(中R武将!$C$6:$C$105,中R武将!AN$6:AN$105,天数对应中R武将!$CB75)</f>
        <v>0</v>
      </c>
      <c r="AO75" s="16">
        <f>求节点(中R武将!$C$6:$C$105,中R武将!AO$6:AO$105,天数对应中R武将!$CB75)</f>
        <v>0</v>
      </c>
      <c r="AP75" s="16">
        <f>求节点(中R武将!$C$6:$C$105,中R武将!AP$6:AP$105,天数对应中R武将!$CB75)</f>
        <v>10.230908717525114</v>
      </c>
      <c r="AQ75" s="16">
        <f>求节点(中R武将!$C$6:$C$105,中R武将!AQ$6:AQ$105,天数对应中R武将!$CB75)</f>
        <v>13.769091282474886</v>
      </c>
      <c r="AR75" s="16">
        <f>求节点(中R武将!$C$6:$C$105,中R武将!AR$6:AR$105,天数对应中R武将!$CB75)</f>
        <v>0</v>
      </c>
      <c r="AS75" s="16">
        <f>求节点(中R武将!$C$6:$C$105,中R武将!AS$6:AS$105,天数对应中R武将!$CB75)</f>
        <v>0</v>
      </c>
      <c r="AT75" s="16">
        <f>求节点(中R武将!$C$6:$C$105,中R武将!AT$6:AT$105,天数对应中R武将!$CB75)</f>
        <v>3</v>
      </c>
      <c r="AU75" s="16">
        <f>求节点(中R武将!$C$6:$C$105,中R武将!AU$6:AU$105,天数对应中R武将!$CB75)</f>
        <v>6</v>
      </c>
      <c r="AV75" s="16">
        <f>求节点(中R武将!$C$6:$C$105,中R武将!AV$6:AV$105,天数对应中R武将!$CB75)</f>
        <v>5.1711440580543329</v>
      </c>
      <c r="AW75" s="16">
        <f>求节点(中R武将!$C$6:$C$105,中R武将!AW$6:AW$105,天数对应中R武将!$CB75)</f>
        <v>3.5093864283515055</v>
      </c>
      <c r="AX75" s="16">
        <f>求节点(中R武将!$C$6:$C$105,中R武将!AX$6:AX$105,天数对应中R武将!$CB75)</f>
        <v>0</v>
      </c>
      <c r="AY75" s="16">
        <f>求节点(中R武将!$C$6:$C$105,中R武将!AY$6:AY$105,天数对应中R武将!$CB75)</f>
        <v>15</v>
      </c>
      <c r="AZ75" s="16">
        <f>求节点(中R武将!$C$6:$C$105,中R武将!AZ$6:AZ$105,天数对应中R武将!$CB75)</f>
        <v>40</v>
      </c>
      <c r="BA75" s="16">
        <f>求节点(中R武将!$C$6:$C$105,中R武将!BA$6:BA$105,天数对应中R武将!$CB75)</f>
        <v>58</v>
      </c>
      <c r="BB75" s="16">
        <f>求节点(中R武将!$C$6:$C$105,中R武将!BB$6:BB$105,天数对应中R武将!$CB75)</f>
        <v>74</v>
      </c>
      <c r="BC75" s="16">
        <f>求节点(中R武将!$C$6:$C$105,中R武将!BC$6:BC$105,天数对应中R武将!$CB75)</f>
        <v>0</v>
      </c>
      <c r="BD75" s="16">
        <f>求节点(中R武将!$C$6:$C$105,中R武将!BD$6:BD$105,天数对应中R武将!$CB75)</f>
        <v>2.7071648580783507</v>
      </c>
      <c r="BE75" s="16">
        <f>求节点(中R武将!$C$6:$C$105,中R武将!BE$6:BE$105,天数对应中R武将!$CB75)</f>
        <v>2.7071648580783507</v>
      </c>
      <c r="BF75" s="16">
        <f>求节点(中R武将!$C$6:$C$105,中R武将!BF$6:BF$105,天数对应中R武将!$CB75)</f>
        <v>2.7071648580783507</v>
      </c>
      <c r="BG75" s="16">
        <f>求节点(中R武将!$C$6:$C$105,中R武将!BG$6:BG$105,天数对应中R武将!$CB75)</f>
        <v>2.7071648580783507</v>
      </c>
      <c r="BH75" s="16">
        <f>求节点(中R武将!$C$6:$C$105,中R武将!BH$6:BH$105,天数对应中R武将!$CB75)</f>
        <v>10</v>
      </c>
      <c r="BI75" s="16">
        <f>求节点(中R武将!$C$6:$C$105,中R武将!BI$6:BI$105,天数对应中R武将!$CB75)</f>
        <v>10</v>
      </c>
      <c r="BJ75" s="16">
        <f>求节点(中R武将!$C$6:$C$105,中R武将!BJ$6:BJ$105,天数对应中R武将!$CB75)</f>
        <v>60</v>
      </c>
      <c r="BK75" s="16">
        <f>求节点(中R武将!$C$6:$C$105,中R武将!BK$6:BK$105,天数对应中R武将!$CB75)</f>
        <v>67.679121451958764</v>
      </c>
      <c r="BL75" s="16">
        <f>求节点(中R武将!$C$6:$C$105,中R武将!BL$6:BL$105,天数对应中R武将!$CB75)</f>
        <v>67.679121451958764</v>
      </c>
      <c r="BM75" s="16">
        <f>求节点(中R武将!$C$6:$C$105,中R武将!BM$6:BM$105,天数对应中R武将!$CB75)</f>
        <v>0</v>
      </c>
      <c r="BN75" s="16">
        <f>求节点(中R武将!$C$6:$C$105,中R武将!BN$6:BN$105,天数对应中R武将!$CB75)</f>
        <v>0</v>
      </c>
      <c r="BO75" s="16">
        <f>求节点(中R武将!$C$6:$C$105,中R武将!BO$6:BO$105,天数对应中R武将!$CB75)</f>
        <v>2</v>
      </c>
      <c r="BP75" s="16">
        <f>求节点(中R武将!$C$6:$C$105,中R武将!BP$6:BP$105,天数对应中R武将!$CB75)</f>
        <v>2</v>
      </c>
      <c r="BQ75" s="16">
        <f>求节点(中R武将!$C$6:$C$105,中R武将!BQ$6:BQ$105,天数对应中R武将!$CB75)</f>
        <v>2</v>
      </c>
      <c r="BR75" s="16">
        <f>求节点(中R武将!$C$6:$C$105,中R武将!BR$6:BR$105,天数对应中R武将!$CB75)</f>
        <v>0</v>
      </c>
      <c r="BS75" s="16">
        <f>求节点(中R武将!$C$6:$C$105,中R武将!BS$6:BS$105,天数对应中R武将!$CB75)</f>
        <v>0</v>
      </c>
      <c r="BT75" s="16">
        <f>求节点(中R武将!$C$6:$C$105,中R武将!BT$6:BT$105,天数对应中R武将!$CB75)</f>
        <v>4</v>
      </c>
      <c r="BU75" s="16">
        <f>求节点(中R武将!$C$6:$C$105,中R武将!BU$6:BU$105,天数对应中R武将!$CB75)</f>
        <v>30</v>
      </c>
      <c r="BV75" s="16">
        <f>求节点(中R武将!$C$6:$C$105,中R武将!BV$6:BV$105,天数对应中R武将!$CB75)</f>
        <v>80</v>
      </c>
      <c r="BY75" s="16">
        <v>70</v>
      </c>
      <c r="BZ75" s="16">
        <v>61.488808450176215</v>
      </c>
      <c r="CA75" s="16">
        <v>64.141051408700065</v>
      </c>
      <c r="CB75" s="16">
        <v>67.679121451958764</v>
      </c>
      <c r="CC75" s="16">
        <v>72.745802990689697</v>
      </c>
      <c r="CD75" s="16">
        <v>82.645446566661263</v>
      </c>
    </row>
    <row r="76" spans="3:82" x14ac:dyDescent="0.15">
      <c r="C76" s="16">
        <v>71</v>
      </c>
      <c r="E76" s="16">
        <f>求节点(中R武将!$C$6:$C$105,中R武将!E$6:E$105,天数对应中R武将!$CB76)</f>
        <v>0</v>
      </c>
      <c r="F76" s="16">
        <f>求节点(中R武将!$C$6:$C$105,中R武将!F$6:F$105,天数对应中R武将!$CB76)</f>
        <v>0</v>
      </c>
      <c r="G76" s="16">
        <f>求节点(中R武将!$C$6:$C$105,中R武将!G$6:G$105,天数对应中R武将!$CB76)</f>
        <v>0</v>
      </c>
      <c r="H76" s="16">
        <f>求节点(中R武将!$C$6:$C$105,中R武将!H$6:H$105,天数对应中R武将!$CB76)</f>
        <v>2.2740925527528941</v>
      </c>
      <c r="I76" s="16">
        <f>求节点(中R武将!$C$6:$C$105,中R武将!I$6:I$105,天数对应中R武将!$CB76)</f>
        <v>3.7259074472471059</v>
      </c>
      <c r="J76" s="16">
        <f>求节点(中R武将!$C$6:$C$105,中R武将!J$6:J$105,天数对应中R武将!$CB76)</f>
        <v>0</v>
      </c>
      <c r="K76" s="16">
        <f>求节点(中R武将!$C$6:$C$105,中R武将!K$6:K$105,天数对应中R武将!$CB76)</f>
        <v>0</v>
      </c>
      <c r="L76" s="16">
        <f>求节点(中R武将!$C$6:$C$105,中R武将!L$6:L$105,天数对应中R武将!$CB76)</f>
        <v>0</v>
      </c>
      <c r="M76" s="16">
        <f>求节点(中R武将!$C$6:$C$105,中R武将!M$6:M$105,天数对应中R武将!$CB76)</f>
        <v>5.1852781472275922</v>
      </c>
      <c r="N76" s="16">
        <f>求节点(中R武将!$C$6:$C$105,中R武将!N$6:N$105,天数对应中R武将!$CB76)</f>
        <v>3.5326814452180604</v>
      </c>
      <c r="O76" s="16">
        <f>求节点(中R武将!$C$6:$C$105,中R武将!O$6:O$105,天数对应中R武将!$CB76)</f>
        <v>0</v>
      </c>
      <c r="P76" s="16">
        <f>求节点(中R武将!$C$6:$C$105,中R武将!P$6:P$105,天数对应中R武将!$CB76)</f>
        <v>6</v>
      </c>
      <c r="Q76" s="16">
        <f>求节点(中R武将!$C$6:$C$105,中R武将!Q$6:Q$105,天数对应中R武将!$CB76)</f>
        <v>10</v>
      </c>
      <c r="R76" s="16">
        <f>求节点(中R武将!$C$6:$C$105,中R武将!R$6:R$105,天数对应中R武将!$CB76)</f>
        <v>58</v>
      </c>
      <c r="S76" s="16">
        <f>求节点(中R武将!$C$6:$C$105,中R武将!S$6:S$105,天数对应中R武将!$CB76)</f>
        <v>74</v>
      </c>
      <c r="T76" s="16">
        <f>求节点(中R武将!$C$6:$C$105,中R武将!T$6:T$105,天数对应中R武将!$CB76)</f>
        <v>0</v>
      </c>
      <c r="U76" s="16">
        <f>求节点(中R武将!$C$6:$C$105,中R武将!U$6:U$105,天数对应中R武将!$CB76)</f>
        <v>0</v>
      </c>
      <c r="V76" s="16">
        <f>求节点(中R武将!$C$6:$C$105,中R武将!V$6:V$105,天数对应中R武将!$CB76)</f>
        <v>2.7146552450152384</v>
      </c>
      <c r="W76" s="16">
        <f>求节点(中R武将!$C$6:$C$105,中R武将!W$6:W$105,天数对应中R武将!$CB76)</f>
        <v>2.7146552450152388</v>
      </c>
      <c r="X76" s="16">
        <f>求节点(中R武将!$C$6:$C$105,中R武将!X$6:X$105,天数对应中R武将!$CB76)</f>
        <v>2.7146552450152388</v>
      </c>
      <c r="Y76" s="16">
        <f>求节点(中R武将!$C$6:$C$105,中R武将!Y$6:Y$105,天数对应中R武将!$CB76)</f>
        <v>0</v>
      </c>
      <c r="Z76" s="16">
        <f>求节点(中R武将!$C$6:$C$105,中R武将!Z$6:Z$105,天数对应中R武将!$CB76)</f>
        <v>0</v>
      </c>
      <c r="AA76" s="16">
        <f>求节点(中R武将!$C$6:$C$105,中R武将!AA$6:AA$105,天数对应中R武将!$CB76)</f>
        <v>135.73276225076194</v>
      </c>
      <c r="AB76" s="16">
        <f>求节点(中R武将!$C$6:$C$105,中R武将!AB$6:AB$105,天数对应中R武将!$CB76)</f>
        <v>135.73276225076194</v>
      </c>
      <c r="AC76" s="16">
        <f>求节点(中R武将!$C$6:$C$105,中R武将!AC$6:AC$105,天数对应中R武将!$CB76)</f>
        <v>135.73276225076194</v>
      </c>
      <c r="AD76" s="16">
        <f>求节点(中R武将!$C$6:$C$105,中R武将!AD$6:AD$105,天数对应中R武将!$CB76)</f>
        <v>0</v>
      </c>
      <c r="AE76" s="16">
        <f>求节点(中R武将!$C$6:$C$105,中R武将!AE$6:AE$105,天数对应中R武将!$CB76)</f>
        <v>0</v>
      </c>
      <c r="AF76" s="16">
        <f>求节点(中R武将!$C$6:$C$105,中R武将!AF$6:AF$105,天数对应中R武将!$CB76)</f>
        <v>1.2005308346479606</v>
      </c>
      <c r="AG76" s="16">
        <f>求节点(中R武将!$C$6:$C$105,中R武将!AG$6:AG$105,天数对应中R武将!$CB76)</f>
        <v>2</v>
      </c>
      <c r="AH76" s="16">
        <f>求节点(中R武将!$C$6:$C$105,中R武将!AH$6:AH$105,天数对应中R武将!$CB76)</f>
        <v>2</v>
      </c>
      <c r="AI76" s="16">
        <f>求节点(中R武将!$C$6:$C$105,中R武将!AI$6:AI$105,天数对应中R武将!$CB76)</f>
        <v>0</v>
      </c>
      <c r="AJ76" s="16">
        <f>求节点(中R武将!$C$6:$C$105,中R武将!AJ$6:AJ$105,天数对应中R武将!$CB76)</f>
        <v>0</v>
      </c>
      <c r="AK76" s="16">
        <f>求节点(中R武将!$C$6:$C$105,中R武将!AK$6:AK$105,天数对应中R武将!$CB76)</f>
        <v>2</v>
      </c>
      <c r="AL76" s="16">
        <f>求节点(中R武将!$C$6:$C$105,中R武将!AL$6:AL$105,天数对应中R武将!$CB76)</f>
        <v>30</v>
      </c>
      <c r="AM76" s="16">
        <f>求节点(中R武将!$C$6:$C$105,中R武将!AM$6:AM$105,天数对应中R武将!$CB76)</f>
        <v>80</v>
      </c>
      <c r="AN76" s="16">
        <f>求节点(中R武将!$C$6:$C$105,中R武将!AN$6:AN$105,天数对应中R武将!$CB76)</f>
        <v>0</v>
      </c>
      <c r="AO76" s="16">
        <f>求节点(中R武将!$C$6:$C$105,中R武将!AO$6:AO$105,天数对应中R武将!$CB76)</f>
        <v>0</v>
      </c>
      <c r="AP76" s="16">
        <f>求节点(中R武将!$C$6:$C$105,中R武将!AP$6:AP$105,天数对应中R武将!$CB76)</f>
        <v>9.9186478692702575</v>
      </c>
      <c r="AQ76" s="16">
        <f>求节点(中R武将!$C$6:$C$105,中R武将!AQ$6:AQ$105,天数对应中R武将!$CB76)</f>
        <v>14.081352130729742</v>
      </c>
      <c r="AR76" s="16">
        <f>求节点(中R武将!$C$6:$C$105,中R武将!AR$6:AR$105,天数对应中R武将!$CB76)</f>
        <v>0</v>
      </c>
      <c r="AS76" s="16">
        <f>求节点(中R武将!$C$6:$C$105,中R武将!AS$6:AS$105,天数对应中R武将!$CB76)</f>
        <v>0</v>
      </c>
      <c r="AT76" s="16">
        <f>求节点(中R武将!$C$6:$C$105,中R武将!AT$6:AT$105,天数对应中R武将!$CB76)</f>
        <v>3</v>
      </c>
      <c r="AU76" s="16">
        <f>求节点(中R武将!$C$6:$C$105,中R武将!AU$6:AU$105,天数对应中R武将!$CB76)</f>
        <v>6</v>
      </c>
      <c r="AV76" s="16">
        <f>求节点(中R武将!$C$6:$C$105,中R武将!AV$6:AV$105,天数对应中R武将!$CB76)</f>
        <v>5.1852781472275922</v>
      </c>
      <c r="AW76" s="16">
        <f>求节点(中R武将!$C$6:$C$105,中R武将!AW$6:AW$105,天数对应中R武将!$CB76)</f>
        <v>3.5326814452180604</v>
      </c>
      <c r="AX76" s="16">
        <f>求节点(中R武将!$C$6:$C$105,中R武将!AX$6:AX$105,天数对应中R武将!$CB76)</f>
        <v>0</v>
      </c>
      <c r="AY76" s="16">
        <f>求节点(中R武将!$C$6:$C$105,中R武将!AY$6:AY$105,天数对应中R武将!$CB76)</f>
        <v>15</v>
      </c>
      <c r="AZ76" s="16">
        <f>求节点(中R武将!$C$6:$C$105,中R武将!AZ$6:AZ$105,天数对应中R武将!$CB76)</f>
        <v>40</v>
      </c>
      <c r="BA76" s="16">
        <f>求节点(中R武将!$C$6:$C$105,中R武将!BA$6:BA$105,天数对应中R武将!$CB76)</f>
        <v>58</v>
      </c>
      <c r="BB76" s="16">
        <f>求节点(中R武将!$C$6:$C$105,中R武将!BB$6:BB$105,天数对应中R武将!$CB76)</f>
        <v>74</v>
      </c>
      <c r="BC76" s="16">
        <f>求节点(中R武将!$C$6:$C$105,中R武将!BC$6:BC$105,天数对应中R武将!$CB76)</f>
        <v>0</v>
      </c>
      <c r="BD76" s="16">
        <f>求节点(中R武将!$C$6:$C$105,中R武将!BD$6:BD$105,天数对应中R武将!$CB76)</f>
        <v>2.7146552450152388</v>
      </c>
      <c r="BE76" s="16">
        <f>求节点(中R武将!$C$6:$C$105,中R武将!BE$6:BE$105,天数对应中R武将!$CB76)</f>
        <v>2.7146552450152388</v>
      </c>
      <c r="BF76" s="16">
        <f>求节点(中R武将!$C$6:$C$105,中R武将!BF$6:BF$105,天数对应中R武将!$CB76)</f>
        <v>2.7146552450152388</v>
      </c>
      <c r="BG76" s="16">
        <f>求节点(中R武将!$C$6:$C$105,中R武将!BG$6:BG$105,天数对应中R武将!$CB76)</f>
        <v>2.7146552450152388</v>
      </c>
      <c r="BH76" s="16">
        <f>求节点(中R武将!$C$6:$C$105,中R武将!BH$6:BH$105,天数对应中R武将!$CB76)</f>
        <v>10</v>
      </c>
      <c r="BI76" s="16">
        <f>求节点(中R武将!$C$6:$C$105,中R武将!BI$6:BI$105,天数对应中R武将!$CB76)</f>
        <v>10</v>
      </c>
      <c r="BJ76" s="16">
        <f>求节点(中R武将!$C$6:$C$105,中R武将!BJ$6:BJ$105,天数对应中R武将!$CB76)</f>
        <v>60</v>
      </c>
      <c r="BK76" s="16">
        <f>求节点(中R武将!$C$6:$C$105,中R武将!BK$6:BK$105,天数对应中R武将!$CB76)</f>
        <v>67.866381125380968</v>
      </c>
      <c r="BL76" s="16">
        <f>求节点(中R武将!$C$6:$C$105,中R武将!BL$6:BL$105,天数对应中R武将!$CB76)</f>
        <v>67.866381125380968</v>
      </c>
      <c r="BM76" s="16">
        <f>求节点(中R武将!$C$6:$C$105,中R武将!BM$6:BM$105,天数对应中R武将!$CB76)</f>
        <v>0</v>
      </c>
      <c r="BN76" s="16">
        <f>求节点(中R武将!$C$6:$C$105,中R武将!BN$6:BN$105,天数对应中R武将!$CB76)</f>
        <v>0</v>
      </c>
      <c r="BO76" s="16">
        <f>求节点(中R武将!$C$6:$C$105,中R武将!BO$6:BO$105,天数对应中R武将!$CB76)</f>
        <v>2</v>
      </c>
      <c r="BP76" s="16">
        <f>求节点(中R武将!$C$6:$C$105,中R武将!BP$6:BP$105,天数对应中R武将!$CB76)</f>
        <v>2</v>
      </c>
      <c r="BQ76" s="16">
        <f>求节点(中R武将!$C$6:$C$105,中R武将!BQ$6:BQ$105,天数对应中R武将!$CB76)</f>
        <v>2</v>
      </c>
      <c r="BR76" s="16">
        <f>求节点(中R武将!$C$6:$C$105,中R武将!BR$6:BR$105,天数对应中R武将!$CB76)</f>
        <v>0</v>
      </c>
      <c r="BS76" s="16">
        <f>求节点(中R武将!$C$6:$C$105,中R武将!BS$6:BS$105,天数对应中R武将!$CB76)</f>
        <v>0</v>
      </c>
      <c r="BT76" s="16">
        <f>求节点(中R武将!$C$6:$C$105,中R武将!BT$6:BT$105,天数对应中R武将!$CB76)</f>
        <v>4</v>
      </c>
      <c r="BU76" s="16">
        <f>求节点(中R武将!$C$6:$C$105,中R武将!BU$6:BU$105,天数对应中R武将!$CB76)</f>
        <v>30</v>
      </c>
      <c r="BV76" s="16">
        <f>求节点(中R武将!$C$6:$C$105,中R武将!BV$6:BV$105,天数对应中R武将!$CB76)</f>
        <v>80</v>
      </c>
      <c r="BY76" s="16">
        <v>71</v>
      </c>
      <c r="BZ76" s="16">
        <v>61.691928656135218</v>
      </c>
      <c r="CA76" s="16">
        <v>64.323969188396219</v>
      </c>
      <c r="CB76" s="16">
        <v>67.866381125380968</v>
      </c>
      <c r="CC76" s="16">
        <v>72.908747326158419</v>
      </c>
      <c r="CD76" s="16">
        <v>82.880910097415367</v>
      </c>
    </row>
    <row r="77" spans="3:82" x14ac:dyDescent="0.15">
      <c r="C77" s="16">
        <v>72</v>
      </c>
      <c r="E77" s="16">
        <f>求节点(中R武将!$C$6:$C$105,中R武将!E$6:E$105,天数对应中R武将!$CB77)</f>
        <v>0</v>
      </c>
      <c r="F77" s="16">
        <f>求节点(中R武将!$C$6:$C$105,中R武将!F$6:F$105,天数对应中R武将!$CB77)</f>
        <v>0</v>
      </c>
      <c r="G77" s="16">
        <f>求节点(中R武将!$C$6:$C$105,中R武将!G$6:G$105,天数对应中R武将!$CB77)</f>
        <v>0</v>
      </c>
      <c r="H77" s="16">
        <f>求节点(中R武将!$C$6:$C$105,中R武将!H$6:H$105,天数对应中R武将!$CB77)</f>
        <v>2.2306815348227782</v>
      </c>
      <c r="I77" s="16">
        <f>求节点(中R武将!$C$6:$C$105,中R武将!I$6:I$105,天数对应中R武将!$CB77)</f>
        <v>3.7693184651772218</v>
      </c>
      <c r="J77" s="16">
        <f>求节点(中R武将!$C$6:$C$105,中R武将!J$6:J$105,天数对应中R武将!$CB77)</f>
        <v>0</v>
      </c>
      <c r="K77" s="16">
        <f>求节点(中R武将!$C$6:$C$105,中R武将!K$6:K$105,天数对应中R武将!$CB77)</f>
        <v>0</v>
      </c>
      <c r="L77" s="16">
        <f>求节点(中R武将!$C$6:$C$105,中R武将!L$6:L$105,天数对应中R武将!$CB77)</f>
        <v>0</v>
      </c>
      <c r="M77" s="16">
        <f>求节点(中R武将!$C$6:$C$105,中R武将!M$6:M$105,天数对应中R武将!$CB77)</f>
        <v>5.1990327578798325</v>
      </c>
      <c r="N77" s="16">
        <f>求节点(中R武将!$C$6:$C$105,中R武将!N$6:N$105,天数对应中R武将!$CB77)</f>
        <v>3.5553510267672563</v>
      </c>
      <c r="O77" s="16">
        <f>求节点(中R武将!$C$6:$C$105,中R武将!O$6:O$105,天数对应中R武将!$CB77)</f>
        <v>0</v>
      </c>
      <c r="P77" s="16">
        <f>求节点(中R武将!$C$6:$C$105,中R武将!P$6:P$105,天数对应中R武将!$CB77)</f>
        <v>6</v>
      </c>
      <c r="Q77" s="16">
        <f>求节点(中R武将!$C$6:$C$105,中R武将!Q$6:Q$105,天数对应中R武将!$CB77)</f>
        <v>10</v>
      </c>
      <c r="R77" s="16">
        <f>求节点(中R武将!$C$6:$C$105,中R武将!R$6:R$105,天数对应中R武将!$CB77)</f>
        <v>58</v>
      </c>
      <c r="S77" s="16">
        <f>求节点(中R武将!$C$6:$C$105,中R武将!S$6:S$105,天数对应中R武将!$CB77)</f>
        <v>74</v>
      </c>
      <c r="T77" s="16">
        <f>求节点(中R武将!$C$6:$C$105,中R武将!T$6:T$105,天数对应中R武将!$CB77)</f>
        <v>0</v>
      </c>
      <c r="U77" s="16">
        <f>求节点(中R武将!$C$6:$C$105,中R武将!U$6:U$105,天数对应中R武将!$CB77)</f>
        <v>0</v>
      </c>
      <c r="V77" s="16">
        <f>求节点(中R武将!$C$6:$C$105,中R武将!V$6:V$105,天数对应中R武将!$CB77)</f>
        <v>2.7219445266016629</v>
      </c>
      <c r="W77" s="16">
        <f>求节点(中R武将!$C$6:$C$105,中R武将!W$6:W$105,天数对应中R武将!$CB77)</f>
        <v>2.7219445266016633</v>
      </c>
      <c r="X77" s="16">
        <f>求节点(中R武将!$C$6:$C$105,中R武将!X$6:X$105,天数对应中R武将!$CB77)</f>
        <v>2.7219445266016633</v>
      </c>
      <c r="Y77" s="16">
        <f>求节点(中R武将!$C$6:$C$105,中R武将!Y$6:Y$105,天数对应中R武将!$CB77)</f>
        <v>0</v>
      </c>
      <c r="Z77" s="16">
        <f>求节点(中R武将!$C$6:$C$105,中R武将!Z$6:Z$105,天数对应中R武将!$CB77)</f>
        <v>0</v>
      </c>
      <c r="AA77" s="16">
        <f>求节点(中R武将!$C$6:$C$105,中R武将!AA$6:AA$105,天数对应中R武将!$CB77)</f>
        <v>136.09722633008315</v>
      </c>
      <c r="AB77" s="16">
        <f>求节点(中R武将!$C$6:$C$105,中R武将!AB$6:AB$105,天数对应中R武将!$CB77)</f>
        <v>136.09722633008315</v>
      </c>
      <c r="AC77" s="16">
        <f>求节点(中R武将!$C$6:$C$105,中R武将!AC$6:AC$105,天数对应中R武将!$CB77)</f>
        <v>136.09722633008315</v>
      </c>
      <c r="AD77" s="16">
        <f>求节点(中R武将!$C$6:$C$105,中R武将!AD$6:AD$105,天数对应中R武将!$CB77)</f>
        <v>0</v>
      </c>
      <c r="AE77" s="16">
        <f>求节点(中R武将!$C$6:$C$105,中R武将!AE$6:AE$105,天数对应中R武将!$CB77)</f>
        <v>0</v>
      </c>
      <c r="AF77" s="16">
        <f>求节点(中R武将!$C$6:$C$105,中R武将!AF$6:AF$105,天数对应中R武将!$CB77)</f>
        <v>1.2037544510990745</v>
      </c>
      <c r="AG77" s="16">
        <f>求节点(中R武将!$C$6:$C$105,中R武将!AG$6:AG$105,天数对应中R武将!$CB77)</f>
        <v>2</v>
      </c>
      <c r="AH77" s="16">
        <f>求节点(中R武将!$C$6:$C$105,中R武将!AH$6:AH$105,天数对应中R武将!$CB77)</f>
        <v>2</v>
      </c>
      <c r="AI77" s="16">
        <f>求节点(中R武将!$C$6:$C$105,中R武将!AI$6:AI$105,天数对应中R武将!$CB77)</f>
        <v>0</v>
      </c>
      <c r="AJ77" s="16">
        <f>求节点(中R武将!$C$6:$C$105,中R武将!AJ$6:AJ$105,天数对应中R武将!$CB77)</f>
        <v>0</v>
      </c>
      <c r="AK77" s="16">
        <f>求节点(中R武将!$C$6:$C$105,中R武将!AK$6:AK$105,天数对应中R武将!$CB77)</f>
        <v>2</v>
      </c>
      <c r="AL77" s="16">
        <f>求节点(中R武将!$C$6:$C$105,中R武将!AL$6:AL$105,天数对应中R武将!$CB77)</f>
        <v>30</v>
      </c>
      <c r="AM77" s="16">
        <f>求节点(中R武将!$C$6:$C$105,中R武将!AM$6:AM$105,天数对应中R武将!$CB77)</f>
        <v>80</v>
      </c>
      <c r="AN77" s="16">
        <f>求节点(中R武将!$C$6:$C$105,中R武将!AN$6:AN$105,天数对应中R武将!$CB77)</f>
        <v>0</v>
      </c>
      <c r="AO77" s="16">
        <f>求节点(中R武将!$C$6:$C$105,中R武将!AO$6:AO$105,天数对应中R武将!$CB77)</f>
        <v>0</v>
      </c>
      <c r="AP77" s="16">
        <f>求节点(中R武将!$C$6:$C$105,中R武将!AP$6:AP$105,天数对应中R武将!$CB77)</f>
        <v>9.614770743759447</v>
      </c>
      <c r="AQ77" s="16">
        <f>求节点(中R武将!$C$6:$C$105,中R武将!AQ$6:AQ$105,天数对应中R武将!$CB77)</f>
        <v>14.385229256240553</v>
      </c>
      <c r="AR77" s="16">
        <f>求节点(中R武将!$C$6:$C$105,中R武将!AR$6:AR$105,天数对应中R武将!$CB77)</f>
        <v>0</v>
      </c>
      <c r="AS77" s="16">
        <f>求节点(中R武将!$C$6:$C$105,中R武将!AS$6:AS$105,天数对应中R武将!$CB77)</f>
        <v>0</v>
      </c>
      <c r="AT77" s="16">
        <f>求节点(中R武将!$C$6:$C$105,中R武将!AT$6:AT$105,天数对应中R武将!$CB77)</f>
        <v>3</v>
      </c>
      <c r="AU77" s="16">
        <f>求节点(中R武将!$C$6:$C$105,中R武将!AU$6:AU$105,天数对应中R武将!$CB77)</f>
        <v>6</v>
      </c>
      <c r="AV77" s="16">
        <f>求节点(中R武将!$C$6:$C$105,中R武将!AV$6:AV$105,天数对应中R武将!$CB77)</f>
        <v>5.1990327578798325</v>
      </c>
      <c r="AW77" s="16">
        <f>求节点(中R武将!$C$6:$C$105,中R武将!AW$6:AW$105,天数对应中R武将!$CB77)</f>
        <v>3.5553510267672563</v>
      </c>
      <c r="AX77" s="16">
        <f>求节点(中R武将!$C$6:$C$105,中R武将!AX$6:AX$105,天数对应中R武将!$CB77)</f>
        <v>0</v>
      </c>
      <c r="AY77" s="16">
        <f>求节点(中R武将!$C$6:$C$105,中R武将!AY$6:AY$105,天数对应中R武将!$CB77)</f>
        <v>15</v>
      </c>
      <c r="AZ77" s="16">
        <f>求节点(中R武将!$C$6:$C$105,中R武将!AZ$6:AZ$105,天数对应中R武将!$CB77)</f>
        <v>40</v>
      </c>
      <c r="BA77" s="16">
        <f>求节点(中R武将!$C$6:$C$105,中R武将!BA$6:BA$105,天数对应中R武将!$CB77)</f>
        <v>58</v>
      </c>
      <c r="BB77" s="16">
        <f>求节点(中R武将!$C$6:$C$105,中R武将!BB$6:BB$105,天数对应中R武将!$CB77)</f>
        <v>74</v>
      </c>
      <c r="BC77" s="16">
        <f>求节点(中R武将!$C$6:$C$105,中R武将!BC$6:BC$105,天数对应中R武将!$CB77)</f>
        <v>0</v>
      </c>
      <c r="BD77" s="16">
        <f>求节点(中R武将!$C$6:$C$105,中R武将!BD$6:BD$105,天数对应中R武将!$CB77)</f>
        <v>2.7219445266016633</v>
      </c>
      <c r="BE77" s="16">
        <f>求节点(中R武将!$C$6:$C$105,中R武将!BE$6:BE$105,天数对应中R武将!$CB77)</f>
        <v>2.7219445266016633</v>
      </c>
      <c r="BF77" s="16">
        <f>求节点(中R武将!$C$6:$C$105,中R武将!BF$6:BF$105,天数对应中R武将!$CB77)</f>
        <v>2.7219445266016633</v>
      </c>
      <c r="BG77" s="16">
        <f>求节点(中R武将!$C$6:$C$105,中R武将!BG$6:BG$105,天数对应中R武将!$CB77)</f>
        <v>2.7219445266016633</v>
      </c>
      <c r="BH77" s="16">
        <f>求节点(中R武将!$C$6:$C$105,中R武将!BH$6:BH$105,天数对应中R武将!$CB77)</f>
        <v>10</v>
      </c>
      <c r="BI77" s="16">
        <f>求节点(中R武将!$C$6:$C$105,中R武将!BI$6:BI$105,天数对应中R武将!$CB77)</f>
        <v>10</v>
      </c>
      <c r="BJ77" s="16">
        <f>求节点(中R武将!$C$6:$C$105,中R武将!BJ$6:BJ$105,天数对应中R武将!$CB77)</f>
        <v>60</v>
      </c>
      <c r="BK77" s="16">
        <f>求节点(中R武将!$C$6:$C$105,中R武将!BK$6:BK$105,天数对应中R武将!$CB77)</f>
        <v>68.048613165041573</v>
      </c>
      <c r="BL77" s="16">
        <f>求节点(中R武将!$C$6:$C$105,中R武将!BL$6:BL$105,天数对应中R武将!$CB77)</f>
        <v>68.048613165041573</v>
      </c>
      <c r="BM77" s="16">
        <f>求节点(中R武将!$C$6:$C$105,中R武将!BM$6:BM$105,天数对应中R武将!$CB77)</f>
        <v>0</v>
      </c>
      <c r="BN77" s="16">
        <f>求节点(中R武将!$C$6:$C$105,中R武将!BN$6:BN$105,天数对应中R武将!$CB77)</f>
        <v>0</v>
      </c>
      <c r="BO77" s="16">
        <f>求节点(中R武将!$C$6:$C$105,中R武将!BO$6:BO$105,天数对应中R武将!$CB77)</f>
        <v>2</v>
      </c>
      <c r="BP77" s="16">
        <f>求节点(中R武将!$C$6:$C$105,中R武将!BP$6:BP$105,天数对应中R武将!$CB77)</f>
        <v>2</v>
      </c>
      <c r="BQ77" s="16">
        <f>求节点(中R武将!$C$6:$C$105,中R武将!BQ$6:BQ$105,天数对应中R武将!$CB77)</f>
        <v>2</v>
      </c>
      <c r="BR77" s="16">
        <f>求节点(中R武将!$C$6:$C$105,中R武将!BR$6:BR$105,天数对应中R武将!$CB77)</f>
        <v>0</v>
      </c>
      <c r="BS77" s="16">
        <f>求节点(中R武将!$C$6:$C$105,中R武将!BS$6:BS$105,天数对应中R武将!$CB77)</f>
        <v>0</v>
      </c>
      <c r="BT77" s="16">
        <f>求节点(中R武将!$C$6:$C$105,中R武将!BT$6:BT$105,天数对应中R武将!$CB77)</f>
        <v>4</v>
      </c>
      <c r="BU77" s="16">
        <f>求节点(中R武将!$C$6:$C$105,中R武将!BU$6:BU$105,天数对应中R武将!$CB77)</f>
        <v>30</v>
      </c>
      <c r="BV77" s="16">
        <f>求节点(中R武将!$C$6:$C$105,中R武将!BV$6:BV$105,天数对应中R武将!$CB77)</f>
        <v>80</v>
      </c>
      <c r="BY77" s="16">
        <v>72</v>
      </c>
      <c r="BZ77" s="16">
        <v>61.895048862094221</v>
      </c>
      <c r="CA77" s="16">
        <v>64.506886968092388</v>
      </c>
      <c r="CB77" s="16">
        <v>68.048613165041573</v>
      </c>
      <c r="CC77" s="16">
        <v>73.156111176189157</v>
      </c>
      <c r="CD77" s="16">
        <v>83.099915999133017</v>
      </c>
    </row>
    <row r="78" spans="3:82" x14ac:dyDescent="0.15">
      <c r="C78" s="16">
        <v>73</v>
      </c>
      <c r="E78" s="16">
        <f>求节点(中R武将!$C$6:$C$105,中R武将!E$6:E$105,天数对应中R武将!$CB78)</f>
        <v>0</v>
      </c>
      <c r="F78" s="16">
        <f>求节点(中R武将!$C$6:$C$105,中R武将!F$6:F$105,天数对应中R武将!$CB78)</f>
        <v>0</v>
      </c>
      <c r="G78" s="16">
        <f>求节点(中R武将!$C$6:$C$105,中R武将!G$6:G$105,天数对应中R武将!$CB78)</f>
        <v>0</v>
      </c>
      <c r="H78" s="16">
        <f>求节点(中R武将!$C$6:$C$105,中R武将!H$6:H$105,天数对应中R武将!$CB78)</f>
        <v>2.1902539165840733</v>
      </c>
      <c r="I78" s="16">
        <f>求节点(中R武将!$C$6:$C$105,中R武将!I$6:I$105,天数对应中R武将!$CB78)</f>
        <v>3.8097460834159267</v>
      </c>
      <c r="J78" s="16">
        <f>求节点(中R武将!$C$6:$C$105,中R武将!J$6:J$105,天数对应中R武将!$CB78)</f>
        <v>0</v>
      </c>
      <c r="K78" s="16">
        <f>求节点(中R武将!$C$6:$C$105,中R武将!K$6:K$105,天数对应中R武将!$CB78)</f>
        <v>0</v>
      </c>
      <c r="L78" s="16">
        <f>求节点(中R武将!$C$6:$C$105,中R武将!L$6:L$105,天数对应中R武将!$CB78)</f>
        <v>0</v>
      </c>
      <c r="M78" s="16">
        <f>求节点(中R武将!$C$6:$C$105,中R武将!M$6:M$105,天数对应中R武将!$CB78)</f>
        <v>5.2118420900490507</v>
      </c>
      <c r="N78" s="16">
        <f>求节点(中R武将!$C$6:$C$105,中R武将!N$6:N$105,天数对应中R武将!$CB78)</f>
        <v>3.5764626530824337</v>
      </c>
      <c r="O78" s="16">
        <f>求节点(中R武将!$C$6:$C$105,中R武将!O$6:O$105,天数对应中R武将!$CB78)</f>
        <v>0</v>
      </c>
      <c r="P78" s="16">
        <f>求节点(中R武将!$C$6:$C$105,中R武将!P$6:P$105,天数对应中R武将!$CB78)</f>
        <v>6</v>
      </c>
      <c r="Q78" s="16">
        <f>求节点(中R武将!$C$6:$C$105,中R武将!Q$6:Q$105,天数对应中R武将!$CB78)</f>
        <v>10</v>
      </c>
      <c r="R78" s="16">
        <f>求节点(中R武将!$C$6:$C$105,中R武将!R$6:R$105,天数对应中R武将!$CB78)</f>
        <v>58</v>
      </c>
      <c r="S78" s="16">
        <f>求节点(中R武将!$C$6:$C$105,中R武将!S$6:S$105,天数对应中R武将!$CB78)</f>
        <v>74</v>
      </c>
      <c r="T78" s="16">
        <f>求节点(中R武将!$C$6:$C$105,中R武将!T$6:T$105,天数对应中R武将!$CB78)</f>
        <v>0</v>
      </c>
      <c r="U78" s="16">
        <f>求节点(中R武将!$C$6:$C$105,中R武将!U$6:U$105,天数对应中R武将!$CB78)</f>
        <v>0</v>
      </c>
      <c r="V78" s="16">
        <f>求节点(中R武将!$C$6:$C$105,中R武将!V$6:V$105,天数对应中R武将!$CB78)</f>
        <v>2.7287328560917654</v>
      </c>
      <c r="W78" s="16">
        <f>求节点(中R武将!$C$6:$C$105,中R武将!W$6:W$105,天数对应中R武将!$CB78)</f>
        <v>2.7287328560917659</v>
      </c>
      <c r="X78" s="16">
        <f>求节点(中R武将!$C$6:$C$105,中R武将!X$6:X$105,天数对应中R武将!$CB78)</f>
        <v>2.7287328560917659</v>
      </c>
      <c r="Y78" s="16">
        <f>求节点(中R武将!$C$6:$C$105,中R武将!Y$6:Y$105,天数对应中R武将!$CB78)</f>
        <v>0</v>
      </c>
      <c r="Z78" s="16">
        <f>求节点(中R武将!$C$6:$C$105,中R武将!Z$6:Z$105,天数对应中R武将!$CB78)</f>
        <v>0</v>
      </c>
      <c r="AA78" s="16">
        <f>求节点(中R武将!$C$6:$C$105,中R武将!AA$6:AA$105,天数对应中R武将!$CB78)</f>
        <v>136.43664280458827</v>
      </c>
      <c r="AB78" s="16">
        <f>求节点(中R武将!$C$6:$C$105,中R武将!AB$6:AB$105,天数对应中R武将!$CB78)</f>
        <v>136.43664280458827</v>
      </c>
      <c r="AC78" s="16">
        <f>求节点(中R武将!$C$6:$C$105,中R武将!AC$6:AC$105,天数对应中R武将!$CB78)</f>
        <v>136.43664280458827</v>
      </c>
      <c r="AD78" s="16">
        <f>求节点(中R武将!$C$6:$C$105,中R武将!AD$6:AD$105,天数对应中R武将!$CB78)</f>
        <v>0</v>
      </c>
      <c r="AE78" s="16">
        <f>求节点(中R武将!$C$6:$C$105,中R武将!AE$6:AE$105,天数对应中R武将!$CB78)</f>
        <v>0</v>
      </c>
      <c r="AF78" s="16">
        <f>求节点(中R武将!$C$6:$C$105,中R武将!AF$6:AF$105,天数对应中R武将!$CB78)</f>
        <v>1.2067565261815671</v>
      </c>
      <c r="AG78" s="16">
        <f>求节点(中R武将!$C$6:$C$105,中R武将!AG$6:AG$105,天数对应中R武将!$CB78)</f>
        <v>2</v>
      </c>
      <c r="AH78" s="16">
        <f>求节点(中R武将!$C$6:$C$105,中R武将!AH$6:AH$105,天数对应中R武将!$CB78)</f>
        <v>2</v>
      </c>
      <c r="AI78" s="16">
        <f>求节点(中R武将!$C$6:$C$105,中R武将!AI$6:AI$105,天数对应中R武将!$CB78)</f>
        <v>0</v>
      </c>
      <c r="AJ78" s="16">
        <f>求节点(中R武将!$C$6:$C$105,中R武将!AJ$6:AJ$105,天数对应中R武将!$CB78)</f>
        <v>0</v>
      </c>
      <c r="AK78" s="16">
        <f>求节点(中R武将!$C$6:$C$105,中R武将!AK$6:AK$105,天数对应中R武将!$CB78)</f>
        <v>2</v>
      </c>
      <c r="AL78" s="16">
        <f>求节点(中R武将!$C$6:$C$105,中R武将!AL$6:AL$105,天数对应中R武将!$CB78)</f>
        <v>30</v>
      </c>
      <c r="AM78" s="16">
        <f>求节点(中R武将!$C$6:$C$105,中R武将!AM$6:AM$105,天数对应中R武将!$CB78)</f>
        <v>80</v>
      </c>
      <c r="AN78" s="16">
        <f>求节点(中R武将!$C$6:$C$105,中R武将!AN$6:AN$105,天数对应中R武将!$CB78)</f>
        <v>0</v>
      </c>
      <c r="AO78" s="16">
        <f>求节点(中R武将!$C$6:$C$105,中R武将!AO$6:AO$105,天数对应中R武将!$CB78)</f>
        <v>0</v>
      </c>
      <c r="AP78" s="16">
        <f>求节点(中R武将!$C$6:$C$105,中R武将!AP$6:AP$105,天数对应中R武将!$CB78)</f>
        <v>9.3317774160885119</v>
      </c>
      <c r="AQ78" s="16">
        <f>求节点(中R武将!$C$6:$C$105,中R武将!AQ$6:AQ$105,天数对应中R武将!$CB78)</f>
        <v>14.668222583911488</v>
      </c>
      <c r="AR78" s="16">
        <f>求节点(中R武将!$C$6:$C$105,中R武将!AR$6:AR$105,天数对应中R武将!$CB78)</f>
        <v>0</v>
      </c>
      <c r="AS78" s="16">
        <f>求节点(中R武将!$C$6:$C$105,中R武将!AS$6:AS$105,天数对应中R武将!$CB78)</f>
        <v>0</v>
      </c>
      <c r="AT78" s="16">
        <f>求节点(中R武将!$C$6:$C$105,中R武将!AT$6:AT$105,天数对应中R武将!$CB78)</f>
        <v>3</v>
      </c>
      <c r="AU78" s="16">
        <f>求节点(中R武将!$C$6:$C$105,中R武将!AU$6:AU$105,天数对应中R武将!$CB78)</f>
        <v>6</v>
      </c>
      <c r="AV78" s="16">
        <f>求节点(中R武将!$C$6:$C$105,中R武将!AV$6:AV$105,天数对应中R武将!$CB78)</f>
        <v>5.2118420900490507</v>
      </c>
      <c r="AW78" s="16">
        <f>求节点(中R武将!$C$6:$C$105,中R武将!AW$6:AW$105,天数对应中R武将!$CB78)</f>
        <v>3.5764626530824337</v>
      </c>
      <c r="AX78" s="16">
        <f>求节点(中R武将!$C$6:$C$105,中R武将!AX$6:AX$105,天数对应中R武将!$CB78)</f>
        <v>0</v>
      </c>
      <c r="AY78" s="16">
        <f>求节点(中R武将!$C$6:$C$105,中R武将!AY$6:AY$105,天数对应中R武将!$CB78)</f>
        <v>15</v>
      </c>
      <c r="AZ78" s="16">
        <f>求节点(中R武将!$C$6:$C$105,中R武将!AZ$6:AZ$105,天数对应中R武将!$CB78)</f>
        <v>40</v>
      </c>
      <c r="BA78" s="16">
        <f>求节点(中R武将!$C$6:$C$105,中R武将!BA$6:BA$105,天数对应中R武将!$CB78)</f>
        <v>58</v>
      </c>
      <c r="BB78" s="16">
        <f>求节点(中R武将!$C$6:$C$105,中R武将!BB$6:BB$105,天数对应中R武将!$CB78)</f>
        <v>74</v>
      </c>
      <c r="BC78" s="16">
        <f>求节点(中R武将!$C$6:$C$105,中R武将!BC$6:BC$105,天数对应中R武将!$CB78)</f>
        <v>0</v>
      </c>
      <c r="BD78" s="16">
        <f>求节点(中R武将!$C$6:$C$105,中R武将!BD$6:BD$105,天数对应中R武将!$CB78)</f>
        <v>2.7287328560917659</v>
      </c>
      <c r="BE78" s="16">
        <f>求节点(中R武将!$C$6:$C$105,中R武将!BE$6:BE$105,天数对应中R武将!$CB78)</f>
        <v>2.7287328560917659</v>
      </c>
      <c r="BF78" s="16">
        <f>求节点(中R武将!$C$6:$C$105,中R武将!BF$6:BF$105,天数对应中R武将!$CB78)</f>
        <v>2.7287328560917659</v>
      </c>
      <c r="BG78" s="16">
        <f>求节点(中R武将!$C$6:$C$105,中R武将!BG$6:BG$105,天数对应中R武将!$CB78)</f>
        <v>2.7287328560917659</v>
      </c>
      <c r="BH78" s="16">
        <f>求节点(中R武将!$C$6:$C$105,中R武将!BH$6:BH$105,天数对应中R武将!$CB78)</f>
        <v>10</v>
      </c>
      <c r="BI78" s="16">
        <f>求节点(中R武将!$C$6:$C$105,中R武将!BI$6:BI$105,天数对应中R武将!$CB78)</f>
        <v>10</v>
      </c>
      <c r="BJ78" s="16">
        <f>求节点(中R武将!$C$6:$C$105,中R武将!BJ$6:BJ$105,天数对应中R武将!$CB78)</f>
        <v>60</v>
      </c>
      <c r="BK78" s="16">
        <f>求节点(中R武将!$C$6:$C$105,中R武将!BK$6:BK$105,天数对应中R武将!$CB78)</f>
        <v>68.218321402294137</v>
      </c>
      <c r="BL78" s="16">
        <f>求节点(中R武将!$C$6:$C$105,中R武将!BL$6:BL$105,天数对应中R武将!$CB78)</f>
        <v>68.218321402294137</v>
      </c>
      <c r="BM78" s="16">
        <f>求节点(中R武将!$C$6:$C$105,中R武将!BM$6:BM$105,天数对应中R武将!$CB78)</f>
        <v>0</v>
      </c>
      <c r="BN78" s="16">
        <f>求节点(中R武将!$C$6:$C$105,中R武将!BN$6:BN$105,天数对应中R武将!$CB78)</f>
        <v>0</v>
      </c>
      <c r="BO78" s="16">
        <f>求节点(中R武将!$C$6:$C$105,中R武将!BO$6:BO$105,天数对应中R武将!$CB78)</f>
        <v>2</v>
      </c>
      <c r="BP78" s="16">
        <f>求节点(中R武将!$C$6:$C$105,中R武将!BP$6:BP$105,天数对应中R武将!$CB78)</f>
        <v>2</v>
      </c>
      <c r="BQ78" s="16">
        <f>求节点(中R武将!$C$6:$C$105,中R武将!BQ$6:BQ$105,天数对应中R武将!$CB78)</f>
        <v>2</v>
      </c>
      <c r="BR78" s="16">
        <f>求节点(中R武将!$C$6:$C$105,中R武将!BR$6:BR$105,天数对应中R武将!$CB78)</f>
        <v>0</v>
      </c>
      <c r="BS78" s="16">
        <f>求节点(中R武将!$C$6:$C$105,中R武将!BS$6:BS$105,天数对应中R武将!$CB78)</f>
        <v>0</v>
      </c>
      <c r="BT78" s="16">
        <f>求节点(中R武将!$C$6:$C$105,中R武将!BT$6:BT$105,天数对应中R武将!$CB78)</f>
        <v>4</v>
      </c>
      <c r="BU78" s="16">
        <f>求节点(中R武将!$C$6:$C$105,中R武将!BU$6:BU$105,天数对应中R武将!$CB78)</f>
        <v>30</v>
      </c>
      <c r="BV78" s="16">
        <f>求节点(中R武将!$C$6:$C$105,中R武将!BV$6:BV$105,天数对应中R武将!$CB78)</f>
        <v>80</v>
      </c>
      <c r="BY78" s="16">
        <v>73</v>
      </c>
      <c r="BZ78" s="16">
        <v>62.091594979242075</v>
      </c>
      <c r="CA78" s="16">
        <v>64.689804747788543</v>
      </c>
      <c r="CB78" s="16">
        <v>68.218321402294137</v>
      </c>
      <c r="CC78" s="16">
        <v>73.510928337432802</v>
      </c>
      <c r="CD78" s="16">
        <v>83.302080134639937</v>
      </c>
    </row>
    <row r="79" spans="3:82" x14ac:dyDescent="0.15">
      <c r="C79" s="16">
        <v>74</v>
      </c>
      <c r="E79" s="16">
        <f>求节点(中R武将!$C$6:$C$105,中R武将!E$6:E$105,天数对应中R武将!$CB79)</f>
        <v>0</v>
      </c>
      <c r="F79" s="16">
        <f>求节点(中R武将!$C$6:$C$105,中R武将!F$6:F$105,天数对应中R武将!$CB79)</f>
        <v>0</v>
      </c>
      <c r="G79" s="16">
        <f>求节点(中R武将!$C$6:$C$105,中R武将!G$6:G$105,天数对应中R武将!$CB79)</f>
        <v>0</v>
      </c>
      <c r="H79" s="16">
        <f>求节点(中R武将!$C$6:$C$105,中R武将!H$6:H$105,天数对应中R武将!$CB79)</f>
        <v>2.1498262983453715</v>
      </c>
      <c r="I79" s="16">
        <f>求节点(中R武将!$C$6:$C$105,中R武将!I$6:I$105,天数对应中R武将!$CB79)</f>
        <v>3.8501737016546285</v>
      </c>
      <c r="J79" s="16">
        <f>求节点(中R武将!$C$6:$C$105,中R武将!J$6:J$105,天数对应中R武将!$CB79)</f>
        <v>0</v>
      </c>
      <c r="K79" s="16">
        <f>求节点(中R武将!$C$6:$C$105,中R武将!K$6:K$105,天数对应中R武将!$CB79)</f>
        <v>0</v>
      </c>
      <c r="L79" s="16">
        <f>求节点(中R武将!$C$6:$C$105,中R武将!L$6:L$105,天数对应中R武将!$CB79)</f>
        <v>0</v>
      </c>
      <c r="M79" s="16">
        <f>求节点(中R武将!$C$6:$C$105,中R武将!M$6:M$105,天数对应中R武将!$CB79)</f>
        <v>5.2246514222182689</v>
      </c>
      <c r="N79" s="16">
        <f>求节点(中R武将!$C$6:$C$105,中R武将!N$6:N$105,天数对应中R武将!$CB79)</f>
        <v>3.5975742793976093</v>
      </c>
      <c r="O79" s="16">
        <f>求节点(中R武将!$C$6:$C$105,中R武将!O$6:O$105,天数对应中R武将!$CB79)</f>
        <v>0</v>
      </c>
      <c r="P79" s="16">
        <f>求节点(中R武将!$C$6:$C$105,中R武将!P$6:P$105,天数对应中R武将!$CB79)</f>
        <v>6</v>
      </c>
      <c r="Q79" s="16">
        <f>求节点(中R武将!$C$6:$C$105,中R武将!Q$6:Q$105,天数对应中R武将!$CB79)</f>
        <v>10</v>
      </c>
      <c r="R79" s="16">
        <f>求节点(中R武将!$C$6:$C$105,中R武将!R$6:R$105,天数对应中R武将!$CB79)</f>
        <v>58</v>
      </c>
      <c r="S79" s="16">
        <f>求节点(中R武将!$C$6:$C$105,中R武将!S$6:S$105,天数对应中R武将!$CB79)</f>
        <v>74</v>
      </c>
      <c r="T79" s="16">
        <f>求节点(中R武将!$C$6:$C$105,中R武将!T$6:T$105,天数对应中R武将!$CB79)</f>
        <v>0</v>
      </c>
      <c r="U79" s="16">
        <f>求节点(中R武将!$C$6:$C$105,中R武将!U$6:U$105,天数对应中R武将!$CB79)</f>
        <v>0</v>
      </c>
      <c r="V79" s="16">
        <f>求节点(中R武将!$C$6:$C$105,中R武将!V$6:V$105,天数对应中R武将!$CB79)</f>
        <v>2.7355211855818671</v>
      </c>
      <c r="W79" s="16">
        <f>求节点(中R武将!$C$6:$C$105,中R武将!W$6:W$105,天数对应中R武将!$CB79)</f>
        <v>2.7355211855818675</v>
      </c>
      <c r="X79" s="16">
        <f>求节点(中R武将!$C$6:$C$105,中R武将!X$6:X$105,天数对应中R武将!$CB79)</f>
        <v>2.7355211855818675</v>
      </c>
      <c r="Y79" s="16">
        <f>求节点(中R武将!$C$6:$C$105,中R武将!Y$6:Y$105,天数对应中R武将!$CB79)</f>
        <v>0</v>
      </c>
      <c r="Z79" s="16">
        <f>求节点(中R武将!$C$6:$C$105,中R武将!Z$6:Z$105,天数对应中R武将!$CB79)</f>
        <v>0</v>
      </c>
      <c r="AA79" s="16">
        <f>求节点(中R武将!$C$6:$C$105,中R武将!AA$6:AA$105,天数对应中R武将!$CB79)</f>
        <v>136.77605927909337</v>
      </c>
      <c r="AB79" s="16">
        <f>求节点(中R武将!$C$6:$C$105,中R武将!AB$6:AB$105,天数对应中R武将!$CB79)</f>
        <v>136.77605927909337</v>
      </c>
      <c r="AC79" s="16">
        <f>求节点(中R武将!$C$6:$C$105,中R武将!AC$6:AC$105,天数对应中R武将!$CB79)</f>
        <v>136.77605927909337</v>
      </c>
      <c r="AD79" s="16">
        <f>求节点(中R武将!$C$6:$C$105,中R武将!AD$6:AD$105,天数对应中R武将!$CB79)</f>
        <v>0</v>
      </c>
      <c r="AE79" s="16">
        <f>求节点(中R武将!$C$6:$C$105,中R武将!AE$6:AE$105,天数对应中R武将!$CB79)</f>
        <v>0</v>
      </c>
      <c r="AF79" s="16">
        <f>求节点(中R武将!$C$6:$C$105,中R武将!AF$6:AF$105,天数对应中R武将!$CB79)</f>
        <v>1.2097586012640595</v>
      </c>
      <c r="AG79" s="16">
        <f>求节点(中R武将!$C$6:$C$105,中R武将!AG$6:AG$105,天数对应中R武将!$CB79)</f>
        <v>2</v>
      </c>
      <c r="AH79" s="16">
        <f>求节点(中R武将!$C$6:$C$105,中R武将!AH$6:AH$105,天数对应中R武将!$CB79)</f>
        <v>2</v>
      </c>
      <c r="AI79" s="16">
        <f>求节点(中R武将!$C$6:$C$105,中R武将!AI$6:AI$105,天数对应中R武将!$CB79)</f>
        <v>0</v>
      </c>
      <c r="AJ79" s="16">
        <f>求节点(中R武将!$C$6:$C$105,中R武将!AJ$6:AJ$105,天数对应中R武将!$CB79)</f>
        <v>0</v>
      </c>
      <c r="AK79" s="16">
        <f>求节点(中R武将!$C$6:$C$105,中R武将!AK$6:AK$105,天数对应中R武将!$CB79)</f>
        <v>2</v>
      </c>
      <c r="AL79" s="16">
        <f>求节点(中R武将!$C$6:$C$105,中R武将!AL$6:AL$105,天数对应中R武将!$CB79)</f>
        <v>30</v>
      </c>
      <c r="AM79" s="16">
        <f>求节点(中R武将!$C$6:$C$105,中R武将!AM$6:AM$105,天数对应中R武将!$CB79)</f>
        <v>80</v>
      </c>
      <c r="AN79" s="16">
        <f>求节点(中R武将!$C$6:$C$105,中R武将!AN$6:AN$105,天数对应中R武将!$CB79)</f>
        <v>0</v>
      </c>
      <c r="AO79" s="16">
        <f>求节点(中R武将!$C$6:$C$105,中R武将!AO$6:AO$105,天数对应中R武将!$CB79)</f>
        <v>0</v>
      </c>
      <c r="AP79" s="16">
        <f>求节点(中R武将!$C$6:$C$105,中R武将!AP$6:AP$105,天数对应中R武将!$CB79)</f>
        <v>9.0487840884176016</v>
      </c>
      <c r="AQ79" s="16">
        <f>求节点(中R武将!$C$6:$C$105,中R武将!AQ$6:AQ$105,天数对应中R武将!$CB79)</f>
        <v>14.951215911582398</v>
      </c>
      <c r="AR79" s="16">
        <f>求节点(中R武将!$C$6:$C$105,中R武将!AR$6:AR$105,天数对应中R武将!$CB79)</f>
        <v>0</v>
      </c>
      <c r="AS79" s="16">
        <f>求节点(中R武将!$C$6:$C$105,中R武将!AS$6:AS$105,天数对应中R武将!$CB79)</f>
        <v>0</v>
      </c>
      <c r="AT79" s="16">
        <f>求节点(中R武将!$C$6:$C$105,中R武将!AT$6:AT$105,天数对应中R武将!$CB79)</f>
        <v>3</v>
      </c>
      <c r="AU79" s="16">
        <f>求节点(中R武将!$C$6:$C$105,中R武将!AU$6:AU$105,天数对应中R武将!$CB79)</f>
        <v>6</v>
      </c>
      <c r="AV79" s="16">
        <f>求节点(中R武将!$C$6:$C$105,中R武将!AV$6:AV$105,天数对应中R武将!$CB79)</f>
        <v>5.2246514222182689</v>
      </c>
      <c r="AW79" s="16">
        <f>求节点(中R武将!$C$6:$C$105,中R武将!AW$6:AW$105,天数对应中R武将!$CB79)</f>
        <v>3.5975742793976093</v>
      </c>
      <c r="AX79" s="16">
        <f>求节点(中R武将!$C$6:$C$105,中R武将!AX$6:AX$105,天数对应中R武将!$CB79)</f>
        <v>0</v>
      </c>
      <c r="AY79" s="16">
        <f>求节点(中R武将!$C$6:$C$105,中R武将!AY$6:AY$105,天数对应中R武将!$CB79)</f>
        <v>15</v>
      </c>
      <c r="AZ79" s="16">
        <f>求节点(中R武将!$C$6:$C$105,中R武将!AZ$6:AZ$105,天数对应中R武将!$CB79)</f>
        <v>40</v>
      </c>
      <c r="BA79" s="16">
        <f>求节点(中R武将!$C$6:$C$105,中R武将!BA$6:BA$105,天数对应中R武将!$CB79)</f>
        <v>58</v>
      </c>
      <c r="BB79" s="16">
        <f>求节点(中R武将!$C$6:$C$105,中R武将!BB$6:BB$105,天数对应中R武将!$CB79)</f>
        <v>74</v>
      </c>
      <c r="BC79" s="16">
        <f>求节点(中R武将!$C$6:$C$105,中R武将!BC$6:BC$105,天数对应中R武将!$CB79)</f>
        <v>0</v>
      </c>
      <c r="BD79" s="16">
        <f>求节点(中R武将!$C$6:$C$105,中R武将!BD$6:BD$105,天数对应中R武将!$CB79)</f>
        <v>2.7355211855818675</v>
      </c>
      <c r="BE79" s="16">
        <f>求节点(中R武将!$C$6:$C$105,中R武将!BE$6:BE$105,天数对应中R武将!$CB79)</f>
        <v>2.7355211855818675</v>
      </c>
      <c r="BF79" s="16">
        <f>求节点(中R武将!$C$6:$C$105,中R武将!BF$6:BF$105,天数对应中R武将!$CB79)</f>
        <v>2.7355211855818675</v>
      </c>
      <c r="BG79" s="16">
        <f>求节点(中R武将!$C$6:$C$105,中R武将!BG$6:BG$105,天数对应中R武将!$CB79)</f>
        <v>2.7355211855818675</v>
      </c>
      <c r="BH79" s="16">
        <f>求节点(中R武将!$C$6:$C$105,中R武将!BH$6:BH$105,天数对应中R武将!$CB79)</f>
        <v>10</v>
      </c>
      <c r="BI79" s="16">
        <f>求节点(中R武将!$C$6:$C$105,中R武将!BI$6:BI$105,天数对应中R武将!$CB79)</f>
        <v>10</v>
      </c>
      <c r="BJ79" s="16">
        <f>求节点(中R武将!$C$6:$C$105,中R武将!BJ$6:BJ$105,天数对应中R武将!$CB79)</f>
        <v>60</v>
      </c>
      <c r="BK79" s="16">
        <f>求节点(中R武将!$C$6:$C$105,中R武将!BK$6:BK$105,天数对应中R武将!$CB79)</f>
        <v>68.388029639546687</v>
      </c>
      <c r="BL79" s="16">
        <f>求节点(中R武将!$C$6:$C$105,中R武将!BL$6:BL$105,天数对应中R武将!$CB79)</f>
        <v>68.388029639546687</v>
      </c>
      <c r="BM79" s="16">
        <f>求节点(中R武将!$C$6:$C$105,中R武将!BM$6:BM$105,天数对应中R武将!$CB79)</f>
        <v>0</v>
      </c>
      <c r="BN79" s="16">
        <f>求节点(中R武将!$C$6:$C$105,中R武将!BN$6:BN$105,天数对应中R武将!$CB79)</f>
        <v>0</v>
      </c>
      <c r="BO79" s="16">
        <f>求节点(中R武将!$C$6:$C$105,中R武将!BO$6:BO$105,天数对应中R武将!$CB79)</f>
        <v>2</v>
      </c>
      <c r="BP79" s="16">
        <f>求节点(中R武将!$C$6:$C$105,中R武将!BP$6:BP$105,天数对应中R武将!$CB79)</f>
        <v>2</v>
      </c>
      <c r="BQ79" s="16">
        <f>求节点(中R武将!$C$6:$C$105,中R武将!BQ$6:BQ$105,天数对应中R武将!$CB79)</f>
        <v>2</v>
      </c>
      <c r="BR79" s="16">
        <f>求节点(中R武将!$C$6:$C$105,中R武将!BR$6:BR$105,天数对应中R武将!$CB79)</f>
        <v>0</v>
      </c>
      <c r="BS79" s="16">
        <f>求节点(中R武将!$C$6:$C$105,中R武将!BS$6:BS$105,天数对应中R武将!$CB79)</f>
        <v>0</v>
      </c>
      <c r="BT79" s="16">
        <f>求节点(中R武将!$C$6:$C$105,中R武将!BT$6:BT$105,天数对应中R武将!$CB79)</f>
        <v>4</v>
      </c>
      <c r="BU79" s="16">
        <f>求节点(中R武将!$C$6:$C$105,中R武将!BU$6:BU$105,天数对应中R武将!$CB79)</f>
        <v>30</v>
      </c>
      <c r="BV79" s="16">
        <f>求节点(中R武将!$C$6:$C$105,中R武将!BV$6:BV$105,天数对应中R武将!$CB79)</f>
        <v>80</v>
      </c>
      <c r="BY79" s="16">
        <v>74</v>
      </c>
      <c r="BZ79" s="16">
        <v>62.281112832649576</v>
      </c>
      <c r="CA79" s="16">
        <v>64.872722527484711</v>
      </c>
      <c r="CB79" s="16">
        <v>68.388029639546687</v>
      </c>
      <c r="CC79" s="16">
        <v>73.865745498676446</v>
      </c>
      <c r="CD79" s="16">
        <v>83.50424427014687</v>
      </c>
    </row>
    <row r="80" spans="3:82" x14ac:dyDescent="0.15">
      <c r="C80" s="16">
        <v>75</v>
      </c>
      <c r="E80" s="16">
        <f>求节点(中R武将!$C$6:$C$105,中R武将!E$6:E$105,天数对应中R武将!$CB80)</f>
        <v>0</v>
      </c>
      <c r="F80" s="16">
        <f>求节点(中R武将!$C$6:$C$105,中R武将!F$6:F$105,天数对应中R武将!$CB80)</f>
        <v>0</v>
      </c>
      <c r="G80" s="16">
        <f>求节点(中R武将!$C$6:$C$105,中R武将!G$6:G$105,天数对应中R武将!$CB80)</f>
        <v>0</v>
      </c>
      <c r="H80" s="16">
        <f>求节点(中R武将!$C$6:$C$105,中R武将!H$6:H$105,天数对应中R武将!$CB80)</f>
        <v>2.1093986801066702</v>
      </c>
      <c r="I80" s="16">
        <f>求节点(中R武将!$C$6:$C$105,中R武将!I$6:I$105,天数对应中R武将!$CB80)</f>
        <v>3.8906013198933298</v>
      </c>
      <c r="J80" s="16">
        <f>求节点(中R武将!$C$6:$C$105,中R武将!J$6:J$105,天数对应中R武将!$CB80)</f>
        <v>0</v>
      </c>
      <c r="K80" s="16">
        <f>求节点(中R武将!$C$6:$C$105,中R武将!K$6:K$105,天数对应中R武将!$CB80)</f>
        <v>0</v>
      </c>
      <c r="L80" s="16">
        <f>求节点(中R武将!$C$6:$C$105,中R武将!L$6:L$105,天数对应中R武将!$CB80)</f>
        <v>0</v>
      </c>
      <c r="M80" s="16">
        <f>求节点(中R武将!$C$6:$C$105,中R武将!M$6:M$105,天数对应中R武将!$CB80)</f>
        <v>5.2374607543874871</v>
      </c>
      <c r="N80" s="16">
        <f>求节点(中R武将!$C$6:$C$105,中R武将!N$6:N$105,天数对应中R武将!$CB80)</f>
        <v>3.6186859057127854</v>
      </c>
      <c r="O80" s="16">
        <f>求节点(中R武将!$C$6:$C$105,中R武将!O$6:O$105,天数对应中R武将!$CB80)</f>
        <v>0</v>
      </c>
      <c r="P80" s="16">
        <f>求节点(中R武将!$C$6:$C$105,中R武将!P$6:P$105,天数对应中R武将!$CB80)</f>
        <v>6</v>
      </c>
      <c r="Q80" s="16">
        <f>求节点(中R武将!$C$6:$C$105,中R武将!Q$6:Q$105,天数对应中R武将!$CB80)</f>
        <v>10</v>
      </c>
      <c r="R80" s="16">
        <f>求节点(中R武将!$C$6:$C$105,中R武将!R$6:R$105,天数对应中R武将!$CB80)</f>
        <v>58</v>
      </c>
      <c r="S80" s="16">
        <f>求节点(中R武将!$C$6:$C$105,中R武将!S$6:S$105,天数对应中R武将!$CB80)</f>
        <v>74</v>
      </c>
      <c r="T80" s="16">
        <f>求节点(中R武将!$C$6:$C$105,中R武将!T$6:T$105,天数对应中R武将!$CB80)</f>
        <v>0</v>
      </c>
      <c r="U80" s="16">
        <f>求节点(中R武将!$C$6:$C$105,中R武将!U$6:U$105,天数对应中R武将!$CB80)</f>
        <v>0</v>
      </c>
      <c r="V80" s="16">
        <f>求节点(中R武将!$C$6:$C$105,中R武将!V$6:V$105,天数对应中R武将!$CB80)</f>
        <v>2.7423095150719692</v>
      </c>
      <c r="W80" s="16">
        <f>求节点(中R武将!$C$6:$C$105,中R武将!W$6:W$105,天数对应中R武将!$CB80)</f>
        <v>2.7423095150719696</v>
      </c>
      <c r="X80" s="16">
        <f>求节点(中R武将!$C$6:$C$105,中R武将!X$6:X$105,天数对应中R武将!$CB80)</f>
        <v>2.7423095150719696</v>
      </c>
      <c r="Y80" s="16">
        <f>求节点(中R武将!$C$6:$C$105,中R武将!Y$6:Y$105,天数对应中R武将!$CB80)</f>
        <v>0</v>
      </c>
      <c r="Z80" s="16">
        <f>求节点(中R武将!$C$6:$C$105,中R武将!Z$6:Z$105,天数对应中R武将!$CB80)</f>
        <v>0</v>
      </c>
      <c r="AA80" s="16">
        <f>求节点(中R武将!$C$6:$C$105,中R武将!AA$6:AA$105,天数对应中R武将!$CB80)</f>
        <v>137.11547575359847</v>
      </c>
      <c r="AB80" s="16">
        <f>求节点(中R武将!$C$6:$C$105,中R武将!AB$6:AB$105,天数对应中R武将!$CB80)</f>
        <v>137.11547575359847</v>
      </c>
      <c r="AC80" s="16">
        <f>求节点(中R武将!$C$6:$C$105,中R武将!AC$6:AC$105,天数对应中R武将!$CB80)</f>
        <v>137.11547575359847</v>
      </c>
      <c r="AD80" s="16">
        <f>求节点(中R武将!$C$6:$C$105,中R武将!AD$6:AD$105,天数对应中R武将!$CB80)</f>
        <v>0</v>
      </c>
      <c r="AE80" s="16">
        <f>求节点(中R武将!$C$6:$C$105,中R武将!AE$6:AE$105,天数对应中R武将!$CB80)</f>
        <v>0</v>
      </c>
      <c r="AF80" s="16">
        <f>求节点(中R武将!$C$6:$C$105,中R武将!AF$6:AF$105,天数对应中R武将!$CB80)</f>
        <v>1.2127606763465519</v>
      </c>
      <c r="AG80" s="16">
        <f>求节点(中R武将!$C$6:$C$105,中R武将!AG$6:AG$105,天数对应中R武将!$CB80)</f>
        <v>2</v>
      </c>
      <c r="AH80" s="16">
        <f>求节点(中R武将!$C$6:$C$105,中R武将!AH$6:AH$105,天数对应中R武将!$CB80)</f>
        <v>2</v>
      </c>
      <c r="AI80" s="16">
        <f>求节点(中R武将!$C$6:$C$105,中R武将!AI$6:AI$105,天数对应中R武将!$CB80)</f>
        <v>0</v>
      </c>
      <c r="AJ80" s="16">
        <f>求节点(中R武将!$C$6:$C$105,中R武将!AJ$6:AJ$105,天数对应中R武将!$CB80)</f>
        <v>0</v>
      </c>
      <c r="AK80" s="16">
        <f>求节点(中R武将!$C$6:$C$105,中R武将!AK$6:AK$105,天数对应中R武将!$CB80)</f>
        <v>2</v>
      </c>
      <c r="AL80" s="16">
        <f>求节点(中R武将!$C$6:$C$105,中R武将!AL$6:AL$105,天数对应中R武将!$CB80)</f>
        <v>30</v>
      </c>
      <c r="AM80" s="16">
        <f>求节点(中R武将!$C$6:$C$105,中R武将!AM$6:AM$105,天数对应中R武将!$CB80)</f>
        <v>80</v>
      </c>
      <c r="AN80" s="16">
        <f>求节点(中R武将!$C$6:$C$105,中R武将!AN$6:AN$105,天数对应中R武将!$CB80)</f>
        <v>0</v>
      </c>
      <c r="AO80" s="16">
        <f>求节点(中R武将!$C$6:$C$105,中R武将!AO$6:AO$105,天数对应中R武将!$CB80)</f>
        <v>0</v>
      </c>
      <c r="AP80" s="16">
        <f>求节点(中R武将!$C$6:$C$105,中R武将!AP$6:AP$105,天数对应中R武将!$CB80)</f>
        <v>8.7657907607466914</v>
      </c>
      <c r="AQ80" s="16">
        <f>求节点(中R武将!$C$6:$C$105,中R武将!AQ$6:AQ$105,天数对应中R武将!$CB80)</f>
        <v>15.234209239253309</v>
      </c>
      <c r="AR80" s="16">
        <f>求节点(中R武将!$C$6:$C$105,中R武将!AR$6:AR$105,天数对应中R武将!$CB80)</f>
        <v>0</v>
      </c>
      <c r="AS80" s="16">
        <f>求节点(中R武将!$C$6:$C$105,中R武将!AS$6:AS$105,天数对应中R武将!$CB80)</f>
        <v>0</v>
      </c>
      <c r="AT80" s="16">
        <f>求节点(中R武将!$C$6:$C$105,中R武将!AT$6:AT$105,天数对应中R武将!$CB80)</f>
        <v>3</v>
      </c>
      <c r="AU80" s="16">
        <f>求节点(中R武将!$C$6:$C$105,中R武将!AU$6:AU$105,天数对应中R武将!$CB80)</f>
        <v>6</v>
      </c>
      <c r="AV80" s="16">
        <f>求节点(中R武将!$C$6:$C$105,中R武将!AV$6:AV$105,天数对应中R武将!$CB80)</f>
        <v>5.2374607543874871</v>
      </c>
      <c r="AW80" s="16">
        <f>求节点(中R武将!$C$6:$C$105,中R武将!AW$6:AW$105,天数对应中R武将!$CB80)</f>
        <v>3.6186859057127854</v>
      </c>
      <c r="AX80" s="16">
        <f>求节点(中R武将!$C$6:$C$105,中R武将!AX$6:AX$105,天数对应中R武将!$CB80)</f>
        <v>0</v>
      </c>
      <c r="AY80" s="16">
        <f>求节点(中R武将!$C$6:$C$105,中R武将!AY$6:AY$105,天数对应中R武将!$CB80)</f>
        <v>15</v>
      </c>
      <c r="AZ80" s="16">
        <f>求节点(中R武将!$C$6:$C$105,中R武将!AZ$6:AZ$105,天数对应中R武将!$CB80)</f>
        <v>40</v>
      </c>
      <c r="BA80" s="16">
        <f>求节点(中R武将!$C$6:$C$105,中R武将!BA$6:BA$105,天数对应中R武将!$CB80)</f>
        <v>58</v>
      </c>
      <c r="BB80" s="16">
        <f>求节点(中R武将!$C$6:$C$105,中R武将!BB$6:BB$105,天数对应中R武将!$CB80)</f>
        <v>74</v>
      </c>
      <c r="BC80" s="16">
        <f>求节点(中R武将!$C$6:$C$105,中R武将!BC$6:BC$105,天数对应中R武将!$CB80)</f>
        <v>0</v>
      </c>
      <c r="BD80" s="16">
        <f>求节点(中R武将!$C$6:$C$105,中R武将!BD$6:BD$105,天数对应中R武将!$CB80)</f>
        <v>2.7423095150719696</v>
      </c>
      <c r="BE80" s="16">
        <f>求节点(中R武将!$C$6:$C$105,中R武将!BE$6:BE$105,天数对应中R武将!$CB80)</f>
        <v>2.7423095150719696</v>
      </c>
      <c r="BF80" s="16">
        <f>求节点(中R武将!$C$6:$C$105,中R武将!BF$6:BF$105,天数对应中R武将!$CB80)</f>
        <v>2.7423095150719696</v>
      </c>
      <c r="BG80" s="16">
        <f>求节点(中R武将!$C$6:$C$105,中R武将!BG$6:BG$105,天数对应中R武将!$CB80)</f>
        <v>2.7423095150719696</v>
      </c>
      <c r="BH80" s="16">
        <f>求节点(中R武将!$C$6:$C$105,中R武将!BH$6:BH$105,天数对应中R武将!$CB80)</f>
        <v>10</v>
      </c>
      <c r="BI80" s="16">
        <f>求节点(中R武将!$C$6:$C$105,中R武将!BI$6:BI$105,天数对应中R武将!$CB80)</f>
        <v>10</v>
      </c>
      <c r="BJ80" s="16">
        <f>求节点(中R武将!$C$6:$C$105,中R武将!BJ$6:BJ$105,天数对应中R武将!$CB80)</f>
        <v>60</v>
      </c>
      <c r="BK80" s="16">
        <f>求节点(中R武将!$C$6:$C$105,中R武将!BK$6:BK$105,天数对应中R武将!$CB80)</f>
        <v>68.557737876799237</v>
      </c>
      <c r="BL80" s="16">
        <f>求节点(中R武将!$C$6:$C$105,中R武将!BL$6:BL$105,天数对应中R武将!$CB80)</f>
        <v>68.557737876799237</v>
      </c>
      <c r="BM80" s="16">
        <f>求节点(中R武将!$C$6:$C$105,中R武将!BM$6:BM$105,天数对应中R武将!$CB80)</f>
        <v>0</v>
      </c>
      <c r="BN80" s="16">
        <f>求节点(中R武将!$C$6:$C$105,中R武将!BN$6:BN$105,天数对应中R武将!$CB80)</f>
        <v>0</v>
      </c>
      <c r="BO80" s="16">
        <f>求节点(中R武将!$C$6:$C$105,中R武将!BO$6:BO$105,天数对应中R武将!$CB80)</f>
        <v>2</v>
      </c>
      <c r="BP80" s="16">
        <f>求节点(中R武将!$C$6:$C$105,中R武将!BP$6:BP$105,天数对应中R武将!$CB80)</f>
        <v>2</v>
      </c>
      <c r="BQ80" s="16">
        <f>求节点(中R武将!$C$6:$C$105,中R武将!BQ$6:BQ$105,天数对应中R武将!$CB80)</f>
        <v>2</v>
      </c>
      <c r="BR80" s="16">
        <f>求节点(中R武将!$C$6:$C$105,中R武将!BR$6:BR$105,天数对应中R武将!$CB80)</f>
        <v>0</v>
      </c>
      <c r="BS80" s="16">
        <f>求节点(中R武将!$C$6:$C$105,中R武将!BS$6:BS$105,天数对应中R武将!$CB80)</f>
        <v>0</v>
      </c>
      <c r="BT80" s="16">
        <f>求节点(中R武将!$C$6:$C$105,中R武将!BT$6:BT$105,天数对应中R武将!$CB80)</f>
        <v>4</v>
      </c>
      <c r="BU80" s="16">
        <f>求节点(中R武将!$C$6:$C$105,中R武将!BU$6:BU$105,天数对应中R武将!$CB80)</f>
        <v>30</v>
      </c>
      <c r="BV80" s="16">
        <f>求节点(中R武将!$C$6:$C$105,中R武将!BV$6:BV$105,天数对应中R武将!$CB80)</f>
        <v>80</v>
      </c>
      <c r="BY80" s="16">
        <v>75</v>
      </c>
      <c r="BZ80" s="16">
        <v>62.470630686057078</v>
      </c>
      <c r="CA80" s="16">
        <v>65.056612344198754</v>
      </c>
      <c r="CB80" s="16">
        <v>68.557737876799237</v>
      </c>
      <c r="CC80" s="16">
        <v>74.232826550485242</v>
      </c>
      <c r="CD80" s="16">
        <v>83.706408405653789</v>
      </c>
    </row>
    <row r="81" spans="3:82" x14ac:dyDescent="0.15">
      <c r="C81" s="16">
        <v>76</v>
      </c>
      <c r="E81" s="16">
        <f>求节点(中R武将!$C$6:$C$105,中R武将!E$6:E$105,天数对应中R武将!$CB81)</f>
        <v>0</v>
      </c>
      <c r="F81" s="16">
        <f>求节点(中R武将!$C$6:$C$105,中R武将!F$6:F$105,天数对应中R武将!$CB81)</f>
        <v>0</v>
      </c>
      <c r="G81" s="16">
        <f>求节点(中R武将!$C$6:$C$105,中R武将!G$6:G$105,天数对应中R武将!$CB81)</f>
        <v>0</v>
      </c>
      <c r="H81" s="16">
        <f>求节点(中R武将!$C$6:$C$105,中R武将!H$6:H$105,天数对应中R武将!$CB81)</f>
        <v>2.0689710618679689</v>
      </c>
      <c r="I81" s="16">
        <f>求节点(中R武将!$C$6:$C$105,中R武将!I$6:I$105,天数对应中R武将!$CB81)</f>
        <v>3.9310289381320311</v>
      </c>
      <c r="J81" s="16">
        <f>求节点(中R武将!$C$6:$C$105,中R武将!J$6:J$105,天数对应中R武将!$CB81)</f>
        <v>0</v>
      </c>
      <c r="K81" s="16">
        <f>求节点(中R武将!$C$6:$C$105,中R武将!K$6:K$105,天数对应中R武将!$CB81)</f>
        <v>0</v>
      </c>
      <c r="L81" s="16">
        <f>求节点(中R武将!$C$6:$C$105,中R武将!L$6:L$105,天数对应中R武将!$CB81)</f>
        <v>0</v>
      </c>
      <c r="M81" s="16">
        <f>求节点(中R武将!$C$6:$C$105,中R武将!M$6:M$105,天数对应中R武将!$CB81)</f>
        <v>5.2502700865567045</v>
      </c>
      <c r="N81" s="16">
        <f>求节点(中R武将!$C$6:$C$105,中R武将!N$6:N$105,天数对应中R武将!$CB81)</f>
        <v>3.639797532027961</v>
      </c>
      <c r="O81" s="16">
        <f>求节点(中R武将!$C$6:$C$105,中R武将!O$6:O$105,天数对应中R武将!$CB81)</f>
        <v>0</v>
      </c>
      <c r="P81" s="16">
        <f>求节点(中R武将!$C$6:$C$105,中R武将!P$6:P$105,天数对应中R武将!$CB81)</f>
        <v>6</v>
      </c>
      <c r="Q81" s="16">
        <f>求节点(中R武将!$C$6:$C$105,中R武将!Q$6:Q$105,天数对应中R武将!$CB81)</f>
        <v>10</v>
      </c>
      <c r="R81" s="16">
        <f>求节点(中R武将!$C$6:$C$105,中R武将!R$6:R$105,天数对应中R武将!$CB81)</f>
        <v>58</v>
      </c>
      <c r="S81" s="16">
        <f>求节点(中R武将!$C$6:$C$105,中R武将!S$6:S$105,天数对应中R武将!$CB81)</f>
        <v>74</v>
      </c>
      <c r="T81" s="16">
        <f>求节点(中R武将!$C$6:$C$105,中R武将!T$6:T$105,天数对应中R武将!$CB81)</f>
        <v>0</v>
      </c>
      <c r="U81" s="16">
        <f>求节点(中R武将!$C$6:$C$105,中R武将!U$6:U$105,天数对应中R武将!$CB81)</f>
        <v>0</v>
      </c>
      <c r="V81" s="16">
        <f>求节点(中R武将!$C$6:$C$105,中R武将!V$6:V$105,天数对应中R武将!$CB81)</f>
        <v>2.7490978445620713</v>
      </c>
      <c r="W81" s="16">
        <f>求节点(中R武将!$C$6:$C$105,中R武将!W$6:W$105,天数对应中R武将!$CB81)</f>
        <v>2.7490978445620717</v>
      </c>
      <c r="X81" s="16">
        <f>求节点(中R武将!$C$6:$C$105,中R武将!X$6:X$105,天数对应中R武将!$CB81)</f>
        <v>2.7490978445620717</v>
      </c>
      <c r="Y81" s="16">
        <f>求节点(中R武将!$C$6:$C$105,中R武将!Y$6:Y$105,天数对应中R武将!$CB81)</f>
        <v>0</v>
      </c>
      <c r="Z81" s="16">
        <f>求节点(中R武将!$C$6:$C$105,中R武将!Z$6:Z$105,天数对应中R武将!$CB81)</f>
        <v>0</v>
      </c>
      <c r="AA81" s="16">
        <f>求节点(中R武将!$C$6:$C$105,中R武将!AA$6:AA$105,天数对应中R武将!$CB81)</f>
        <v>137.45489222810357</v>
      </c>
      <c r="AB81" s="16">
        <f>求节点(中R武将!$C$6:$C$105,中R武将!AB$6:AB$105,天数对应中R武将!$CB81)</f>
        <v>137.45489222810357</v>
      </c>
      <c r="AC81" s="16">
        <f>求节点(中R武将!$C$6:$C$105,中R武将!AC$6:AC$105,天数对应中R武将!$CB81)</f>
        <v>137.45489222810357</v>
      </c>
      <c r="AD81" s="16">
        <f>求节点(中R武将!$C$6:$C$105,中R武将!AD$6:AD$105,天数对应中R武将!$CB81)</f>
        <v>0</v>
      </c>
      <c r="AE81" s="16">
        <f>求节点(中R武将!$C$6:$C$105,中R武将!AE$6:AE$105,天数对应中R武将!$CB81)</f>
        <v>0</v>
      </c>
      <c r="AF81" s="16">
        <f>求节点(中R武将!$C$6:$C$105,中R武将!AF$6:AF$105,天数对应中R武将!$CB81)</f>
        <v>1.2157627514290443</v>
      </c>
      <c r="AG81" s="16">
        <f>求节点(中R武将!$C$6:$C$105,中R武将!AG$6:AG$105,天数对应中R武将!$CB81)</f>
        <v>2</v>
      </c>
      <c r="AH81" s="16">
        <f>求节点(中R武将!$C$6:$C$105,中R武将!AH$6:AH$105,天数对应中R武将!$CB81)</f>
        <v>2</v>
      </c>
      <c r="AI81" s="16">
        <f>求节点(中R武将!$C$6:$C$105,中R武将!AI$6:AI$105,天数对应中R武将!$CB81)</f>
        <v>0</v>
      </c>
      <c r="AJ81" s="16">
        <f>求节点(中R武将!$C$6:$C$105,中R武将!AJ$6:AJ$105,天数对应中R武将!$CB81)</f>
        <v>0</v>
      </c>
      <c r="AK81" s="16">
        <f>求节点(中R武将!$C$6:$C$105,中R武将!AK$6:AK$105,天数对应中R武将!$CB81)</f>
        <v>2</v>
      </c>
      <c r="AL81" s="16">
        <f>求节点(中R武将!$C$6:$C$105,中R武将!AL$6:AL$105,天数对应中R武将!$CB81)</f>
        <v>30</v>
      </c>
      <c r="AM81" s="16">
        <f>求节点(中R武将!$C$6:$C$105,中R武将!AM$6:AM$105,天数对应中R武将!$CB81)</f>
        <v>80</v>
      </c>
      <c r="AN81" s="16">
        <f>求节点(中R武将!$C$6:$C$105,中R武将!AN$6:AN$105,天数对应中R武将!$CB81)</f>
        <v>0</v>
      </c>
      <c r="AO81" s="16">
        <f>求节点(中R武将!$C$6:$C$105,中R武将!AO$6:AO$105,天数对应中R武将!$CB81)</f>
        <v>0</v>
      </c>
      <c r="AP81" s="16">
        <f>求节点(中R武将!$C$6:$C$105,中R武将!AP$6:AP$105,天数对应中R武将!$CB81)</f>
        <v>8.4827974330757812</v>
      </c>
      <c r="AQ81" s="16">
        <f>求节点(中R武将!$C$6:$C$105,中R武将!AQ$6:AQ$105,天数对应中R武将!$CB81)</f>
        <v>15.517202566924219</v>
      </c>
      <c r="AR81" s="16">
        <f>求节点(中R武将!$C$6:$C$105,中R武将!AR$6:AR$105,天数对应中R武将!$CB81)</f>
        <v>0</v>
      </c>
      <c r="AS81" s="16">
        <f>求节点(中R武将!$C$6:$C$105,中R武将!AS$6:AS$105,天数对应中R武将!$CB81)</f>
        <v>0</v>
      </c>
      <c r="AT81" s="16">
        <f>求节点(中R武将!$C$6:$C$105,中R武将!AT$6:AT$105,天数对应中R武将!$CB81)</f>
        <v>3</v>
      </c>
      <c r="AU81" s="16">
        <f>求节点(中R武将!$C$6:$C$105,中R武将!AU$6:AU$105,天数对应中R武将!$CB81)</f>
        <v>6</v>
      </c>
      <c r="AV81" s="16">
        <f>求节点(中R武将!$C$6:$C$105,中R武将!AV$6:AV$105,天数对应中R武将!$CB81)</f>
        <v>5.2502700865567045</v>
      </c>
      <c r="AW81" s="16">
        <f>求节点(中R武将!$C$6:$C$105,中R武将!AW$6:AW$105,天数对应中R武将!$CB81)</f>
        <v>3.639797532027961</v>
      </c>
      <c r="AX81" s="16">
        <f>求节点(中R武将!$C$6:$C$105,中R武将!AX$6:AX$105,天数对应中R武将!$CB81)</f>
        <v>0</v>
      </c>
      <c r="AY81" s="16">
        <f>求节点(中R武将!$C$6:$C$105,中R武将!AY$6:AY$105,天数对应中R武将!$CB81)</f>
        <v>15</v>
      </c>
      <c r="AZ81" s="16">
        <f>求节点(中R武将!$C$6:$C$105,中R武将!AZ$6:AZ$105,天数对应中R武将!$CB81)</f>
        <v>40</v>
      </c>
      <c r="BA81" s="16">
        <f>求节点(中R武将!$C$6:$C$105,中R武将!BA$6:BA$105,天数对应中R武将!$CB81)</f>
        <v>58</v>
      </c>
      <c r="BB81" s="16">
        <f>求节点(中R武将!$C$6:$C$105,中R武将!BB$6:BB$105,天数对应中R武将!$CB81)</f>
        <v>74</v>
      </c>
      <c r="BC81" s="16">
        <f>求节点(中R武将!$C$6:$C$105,中R武将!BC$6:BC$105,天数对应中R武将!$CB81)</f>
        <v>0</v>
      </c>
      <c r="BD81" s="16">
        <f>求节点(中R武将!$C$6:$C$105,中R武将!BD$6:BD$105,天数对应中R武将!$CB81)</f>
        <v>2.7490978445620717</v>
      </c>
      <c r="BE81" s="16">
        <f>求节点(中R武将!$C$6:$C$105,中R武将!BE$6:BE$105,天数对应中R武将!$CB81)</f>
        <v>2.7490978445620717</v>
      </c>
      <c r="BF81" s="16">
        <f>求节点(中R武将!$C$6:$C$105,中R武将!BF$6:BF$105,天数对应中R武将!$CB81)</f>
        <v>2.7490978445620717</v>
      </c>
      <c r="BG81" s="16">
        <f>求节点(中R武将!$C$6:$C$105,中R武将!BG$6:BG$105,天数对应中R武将!$CB81)</f>
        <v>2.7490978445620717</v>
      </c>
      <c r="BH81" s="16">
        <f>求节点(中R武将!$C$6:$C$105,中R武将!BH$6:BH$105,天数对应中R武将!$CB81)</f>
        <v>10</v>
      </c>
      <c r="BI81" s="16">
        <f>求节点(中R武将!$C$6:$C$105,中R武将!BI$6:BI$105,天数对应中R武将!$CB81)</f>
        <v>10</v>
      </c>
      <c r="BJ81" s="16">
        <f>求节点(中R武将!$C$6:$C$105,中R武将!BJ$6:BJ$105,天数对应中R武将!$CB81)</f>
        <v>60</v>
      </c>
      <c r="BK81" s="16">
        <f>求节点(中R武将!$C$6:$C$105,中R武将!BK$6:BK$105,天数对应中R武将!$CB81)</f>
        <v>68.727446114051787</v>
      </c>
      <c r="BL81" s="16">
        <f>求节点(中R武将!$C$6:$C$105,中R武将!BL$6:BL$105,天数对应中R武将!$CB81)</f>
        <v>68.727446114051787</v>
      </c>
      <c r="BM81" s="16">
        <f>求节点(中R武将!$C$6:$C$105,中R武将!BM$6:BM$105,天数对应中R武将!$CB81)</f>
        <v>0</v>
      </c>
      <c r="BN81" s="16">
        <f>求节点(中R武将!$C$6:$C$105,中R武将!BN$6:BN$105,天数对应中R武将!$CB81)</f>
        <v>0</v>
      </c>
      <c r="BO81" s="16">
        <f>求节点(中R武将!$C$6:$C$105,中R武将!BO$6:BO$105,天数对应中R武将!$CB81)</f>
        <v>2</v>
      </c>
      <c r="BP81" s="16">
        <f>求节点(中R武将!$C$6:$C$105,中R武将!BP$6:BP$105,天数对应中R武将!$CB81)</f>
        <v>2</v>
      </c>
      <c r="BQ81" s="16">
        <f>求节点(中R武将!$C$6:$C$105,中R武将!BQ$6:BQ$105,天数对应中R武将!$CB81)</f>
        <v>2</v>
      </c>
      <c r="BR81" s="16">
        <f>求节点(中R武将!$C$6:$C$105,中R武将!BR$6:BR$105,天数对应中R武将!$CB81)</f>
        <v>0</v>
      </c>
      <c r="BS81" s="16">
        <f>求节点(中R武将!$C$6:$C$105,中R武将!BS$6:BS$105,天数对应中R武将!$CB81)</f>
        <v>0</v>
      </c>
      <c r="BT81" s="16">
        <f>求节点(中R武将!$C$6:$C$105,中R武将!BT$6:BT$105,天数对应中R武将!$CB81)</f>
        <v>4</v>
      </c>
      <c r="BU81" s="16">
        <f>求节点(中R武将!$C$6:$C$105,中R武将!BU$6:BU$105,天数对应中R武将!$CB81)</f>
        <v>30</v>
      </c>
      <c r="BV81" s="16">
        <f>求节点(中R武将!$C$6:$C$105,中R武将!BV$6:BV$105,天数对应中R武将!$CB81)</f>
        <v>80</v>
      </c>
      <c r="BY81" s="16">
        <v>76</v>
      </c>
      <c r="BZ81" s="16">
        <v>62.660148539464579</v>
      </c>
      <c r="CA81" s="16">
        <v>65.242725700305286</v>
      </c>
      <c r="CB81" s="16">
        <v>68.727446114051787</v>
      </c>
      <c r="CC81" s="16">
        <v>74.607372521844354</v>
      </c>
      <c r="CD81" s="16">
        <v>83.908572541160709</v>
      </c>
    </row>
    <row r="82" spans="3:82" x14ac:dyDescent="0.15">
      <c r="C82" s="16">
        <v>77</v>
      </c>
      <c r="E82" s="16">
        <f>求节点(中R武将!$C$6:$C$105,中R武将!E$6:E$105,天数对应中R武将!$CB82)</f>
        <v>0</v>
      </c>
      <c r="F82" s="16">
        <f>求节点(中R武将!$C$6:$C$105,中R武将!F$6:F$105,天数对应中R武将!$CB82)</f>
        <v>0</v>
      </c>
      <c r="G82" s="16">
        <f>求节点(中R武将!$C$6:$C$105,中R武将!G$6:G$105,天数对应中R武将!$CB82)</f>
        <v>0</v>
      </c>
      <c r="H82" s="16">
        <f>求节点(中R武将!$C$6:$C$105,中R武将!H$6:H$105,天数对应中R武将!$CB82)</f>
        <v>2.0285434436292675</v>
      </c>
      <c r="I82" s="16">
        <f>求节点(中R武将!$C$6:$C$105,中R武将!I$6:I$105,天数对应中R武将!$CB82)</f>
        <v>3.9714565563707325</v>
      </c>
      <c r="J82" s="16">
        <f>求节点(中R武将!$C$6:$C$105,中R武将!J$6:J$105,天数对应中R武将!$CB82)</f>
        <v>0</v>
      </c>
      <c r="K82" s="16">
        <f>求节点(中R武将!$C$6:$C$105,中R武将!K$6:K$105,天数对应中R武将!$CB82)</f>
        <v>0</v>
      </c>
      <c r="L82" s="16">
        <f>求节点(中R武将!$C$6:$C$105,中R武将!L$6:L$105,天数对应中R武将!$CB82)</f>
        <v>0</v>
      </c>
      <c r="M82" s="16">
        <f>求节点(中R武将!$C$6:$C$105,中R武将!M$6:M$105,天数对应中R武将!$CB82)</f>
        <v>5.2630794187259227</v>
      </c>
      <c r="N82" s="16">
        <f>求节点(中R武将!$C$6:$C$105,中R武将!N$6:N$105,天数对应中R武将!$CB82)</f>
        <v>3.6609091583431366</v>
      </c>
      <c r="O82" s="16">
        <f>求节点(中R武将!$C$6:$C$105,中R武将!O$6:O$105,天数对应中R武将!$CB82)</f>
        <v>0</v>
      </c>
      <c r="P82" s="16">
        <f>求节点(中R武将!$C$6:$C$105,中R武将!P$6:P$105,天数对应中R武将!$CB82)</f>
        <v>6</v>
      </c>
      <c r="Q82" s="16">
        <f>求节点(中R武将!$C$6:$C$105,中R武将!Q$6:Q$105,天数对应中R武将!$CB82)</f>
        <v>10</v>
      </c>
      <c r="R82" s="16">
        <f>求节点(中R武将!$C$6:$C$105,中R武将!R$6:R$105,天数对应中R武将!$CB82)</f>
        <v>58</v>
      </c>
      <c r="S82" s="16">
        <f>求节点(中R武将!$C$6:$C$105,中R武将!S$6:S$105,天数对应中R武将!$CB82)</f>
        <v>74</v>
      </c>
      <c r="T82" s="16">
        <f>求节点(中R武将!$C$6:$C$105,中R武将!T$6:T$105,天数对应中R武将!$CB82)</f>
        <v>0</v>
      </c>
      <c r="U82" s="16">
        <f>求节点(中R武将!$C$6:$C$105,中R武将!U$6:U$105,天数对应中R武将!$CB82)</f>
        <v>0</v>
      </c>
      <c r="V82" s="16">
        <f>求节点(中R武将!$C$6:$C$105,中R武将!V$6:V$105,天数对应中R武将!$CB82)</f>
        <v>2.7558861740521734</v>
      </c>
      <c r="W82" s="16">
        <f>求节点(中R武将!$C$6:$C$105,中R武将!W$6:W$105,天数对应中R武将!$CB82)</f>
        <v>2.7558861740521738</v>
      </c>
      <c r="X82" s="16">
        <f>求节点(中R武将!$C$6:$C$105,中R武将!X$6:X$105,天数对应中R武将!$CB82)</f>
        <v>2.7558861740521738</v>
      </c>
      <c r="Y82" s="16">
        <f>求节点(中R武将!$C$6:$C$105,中R武将!Y$6:Y$105,天数对应中R武将!$CB82)</f>
        <v>0</v>
      </c>
      <c r="Z82" s="16">
        <f>求节点(中R武将!$C$6:$C$105,中R武将!Z$6:Z$105,天数对应中R武将!$CB82)</f>
        <v>0</v>
      </c>
      <c r="AA82" s="16">
        <f>求节点(中R武将!$C$6:$C$105,中R武将!AA$6:AA$105,天数对应中R武将!$CB82)</f>
        <v>137.79430870260867</v>
      </c>
      <c r="AB82" s="16">
        <f>求节点(中R武将!$C$6:$C$105,中R武将!AB$6:AB$105,天数对应中R武将!$CB82)</f>
        <v>137.79430870260867</v>
      </c>
      <c r="AC82" s="16">
        <f>求节点(中R武将!$C$6:$C$105,中R武将!AC$6:AC$105,天数对应中R武将!$CB82)</f>
        <v>137.79430870260867</v>
      </c>
      <c r="AD82" s="16">
        <f>求节点(中R武将!$C$6:$C$105,中R武将!AD$6:AD$105,天数对应中R武将!$CB82)</f>
        <v>0</v>
      </c>
      <c r="AE82" s="16">
        <f>求节点(中R武将!$C$6:$C$105,中R武将!AE$6:AE$105,天数对应中R武将!$CB82)</f>
        <v>0</v>
      </c>
      <c r="AF82" s="16">
        <f>求节点(中R武将!$C$6:$C$105,中R武将!AF$6:AF$105,天数对应中R武将!$CB82)</f>
        <v>1.2187648265115367</v>
      </c>
      <c r="AG82" s="16">
        <f>求节点(中R武将!$C$6:$C$105,中R武将!AG$6:AG$105,天数对应中R武将!$CB82)</f>
        <v>2</v>
      </c>
      <c r="AH82" s="16">
        <f>求节点(中R武将!$C$6:$C$105,中R武将!AH$6:AH$105,天数对应中R武将!$CB82)</f>
        <v>2</v>
      </c>
      <c r="AI82" s="16">
        <f>求节点(中R武将!$C$6:$C$105,中R武将!AI$6:AI$105,天数对应中R武将!$CB82)</f>
        <v>0</v>
      </c>
      <c r="AJ82" s="16">
        <f>求节点(中R武将!$C$6:$C$105,中R武将!AJ$6:AJ$105,天数对应中R武将!$CB82)</f>
        <v>0</v>
      </c>
      <c r="AK82" s="16">
        <f>求节点(中R武将!$C$6:$C$105,中R武将!AK$6:AK$105,天数对应中R武将!$CB82)</f>
        <v>2</v>
      </c>
      <c r="AL82" s="16">
        <f>求节点(中R武将!$C$6:$C$105,中R武将!AL$6:AL$105,天数对应中R武将!$CB82)</f>
        <v>30</v>
      </c>
      <c r="AM82" s="16">
        <f>求节点(中R武将!$C$6:$C$105,中R武将!AM$6:AM$105,天数对应中R武将!$CB82)</f>
        <v>80</v>
      </c>
      <c r="AN82" s="16">
        <f>求节点(中R武将!$C$6:$C$105,中R武将!AN$6:AN$105,天数对应中R武将!$CB82)</f>
        <v>0</v>
      </c>
      <c r="AO82" s="16">
        <f>求节点(中R武将!$C$6:$C$105,中R武将!AO$6:AO$105,天数对应中R武将!$CB82)</f>
        <v>0</v>
      </c>
      <c r="AP82" s="16">
        <f>求节点(中R武将!$C$6:$C$105,中R武将!AP$6:AP$105,天数对应中R武将!$CB82)</f>
        <v>8.1998041054048709</v>
      </c>
      <c r="AQ82" s="16">
        <f>求节点(中R武将!$C$6:$C$105,中R武将!AQ$6:AQ$105,天数对应中R武将!$CB82)</f>
        <v>15.800195894595129</v>
      </c>
      <c r="AR82" s="16">
        <f>求节点(中R武将!$C$6:$C$105,中R武将!AR$6:AR$105,天数对应中R武将!$CB82)</f>
        <v>0</v>
      </c>
      <c r="AS82" s="16">
        <f>求节点(中R武将!$C$6:$C$105,中R武将!AS$6:AS$105,天数对应中R武将!$CB82)</f>
        <v>0</v>
      </c>
      <c r="AT82" s="16">
        <f>求节点(中R武将!$C$6:$C$105,中R武将!AT$6:AT$105,天数对应中R武将!$CB82)</f>
        <v>3</v>
      </c>
      <c r="AU82" s="16">
        <f>求节点(中R武将!$C$6:$C$105,中R武将!AU$6:AU$105,天数对应中R武将!$CB82)</f>
        <v>6</v>
      </c>
      <c r="AV82" s="16">
        <f>求节点(中R武将!$C$6:$C$105,中R武将!AV$6:AV$105,天数对应中R武将!$CB82)</f>
        <v>5.2630794187259227</v>
      </c>
      <c r="AW82" s="16">
        <f>求节点(中R武将!$C$6:$C$105,中R武将!AW$6:AW$105,天数对应中R武将!$CB82)</f>
        <v>3.6609091583431366</v>
      </c>
      <c r="AX82" s="16">
        <f>求节点(中R武将!$C$6:$C$105,中R武将!AX$6:AX$105,天数对应中R武将!$CB82)</f>
        <v>0</v>
      </c>
      <c r="AY82" s="16">
        <f>求节点(中R武将!$C$6:$C$105,中R武将!AY$6:AY$105,天数对应中R武将!$CB82)</f>
        <v>15</v>
      </c>
      <c r="AZ82" s="16">
        <f>求节点(中R武将!$C$6:$C$105,中R武将!AZ$6:AZ$105,天数对应中R武将!$CB82)</f>
        <v>40</v>
      </c>
      <c r="BA82" s="16">
        <f>求节点(中R武将!$C$6:$C$105,中R武将!BA$6:BA$105,天数对应中R武将!$CB82)</f>
        <v>58</v>
      </c>
      <c r="BB82" s="16">
        <f>求节点(中R武将!$C$6:$C$105,中R武将!BB$6:BB$105,天数对应中R武将!$CB82)</f>
        <v>74</v>
      </c>
      <c r="BC82" s="16">
        <f>求节点(中R武将!$C$6:$C$105,中R武将!BC$6:BC$105,天数对应中R武将!$CB82)</f>
        <v>0</v>
      </c>
      <c r="BD82" s="16">
        <f>求节点(中R武将!$C$6:$C$105,中R武将!BD$6:BD$105,天数对应中R武将!$CB82)</f>
        <v>2.7558861740521738</v>
      </c>
      <c r="BE82" s="16">
        <f>求节点(中R武将!$C$6:$C$105,中R武将!BE$6:BE$105,天数对应中R武将!$CB82)</f>
        <v>2.7558861740521738</v>
      </c>
      <c r="BF82" s="16">
        <f>求节点(中R武将!$C$6:$C$105,中R武将!BF$6:BF$105,天数对应中R武将!$CB82)</f>
        <v>2.7558861740521738</v>
      </c>
      <c r="BG82" s="16">
        <f>求节点(中R武将!$C$6:$C$105,中R武将!BG$6:BG$105,天数对应中R武将!$CB82)</f>
        <v>2.7558861740521738</v>
      </c>
      <c r="BH82" s="16">
        <f>求节点(中R武将!$C$6:$C$105,中R武将!BH$6:BH$105,天数对应中R武将!$CB82)</f>
        <v>10</v>
      </c>
      <c r="BI82" s="16">
        <f>求节点(中R武将!$C$6:$C$105,中R武将!BI$6:BI$105,天数对应中R武将!$CB82)</f>
        <v>10</v>
      </c>
      <c r="BJ82" s="16">
        <f>求节点(中R武将!$C$6:$C$105,中R武将!BJ$6:BJ$105,天数对应中R武将!$CB82)</f>
        <v>60</v>
      </c>
      <c r="BK82" s="16">
        <f>求节点(中R武将!$C$6:$C$105,中R武将!BK$6:BK$105,天数对应中R武将!$CB82)</f>
        <v>68.897154351304337</v>
      </c>
      <c r="BL82" s="16">
        <f>求节点(中R武将!$C$6:$C$105,中R武将!BL$6:BL$105,天数对应中R武将!$CB82)</f>
        <v>68.897154351304337</v>
      </c>
      <c r="BM82" s="16">
        <f>求节点(中R武将!$C$6:$C$105,中R武将!BM$6:BM$105,天数对应中R武将!$CB82)</f>
        <v>0</v>
      </c>
      <c r="BN82" s="16">
        <f>求节点(中R武将!$C$6:$C$105,中R武将!BN$6:BN$105,天数对应中R武将!$CB82)</f>
        <v>0</v>
      </c>
      <c r="BO82" s="16">
        <f>求节点(中R武将!$C$6:$C$105,中R武将!BO$6:BO$105,天数对应中R武将!$CB82)</f>
        <v>2</v>
      </c>
      <c r="BP82" s="16">
        <f>求节点(中R武将!$C$6:$C$105,中R武将!BP$6:BP$105,天数对应中R武将!$CB82)</f>
        <v>2</v>
      </c>
      <c r="BQ82" s="16">
        <f>求节点(中R武将!$C$6:$C$105,中R武将!BQ$6:BQ$105,天数对应中R武将!$CB82)</f>
        <v>2</v>
      </c>
      <c r="BR82" s="16">
        <f>求节点(中R武将!$C$6:$C$105,中R武将!BR$6:BR$105,天数对应中R武将!$CB82)</f>
        <v>0</v>
      </c>
      <c r="BS82" s="16">
        <f>求节点(中R武将!$C$6:$C$105,中R武将!BS$6:BS$105,天数对应中R武将!$CB82)</f>
        <v>0</v>
      </c>
      <c r="BT82" s="16">
        <f>求节点(中R武将!$C$6:$C$105,中R武将!BT$6:BT$105,天数对应中R武将!$CB82)</f>
        <v>4</v>
      </c>
      <c r="BU82" s="16">
        <f>求节点(中R武将!$C$6:$C$105,中R武将!BU$6:BU$105,天数对应中R武将!$CB82)</f>
        <v>30</v>
      </c>
      <c r="BV82" s="16">
        <f>求节点(中R武将!$C$6:$C$105,中R武将!BV$6:BV$105,天数对应中R武将!$CB82)</f>
        <v>80</v>
      </c>
      <c r="BY82" s="16">
        <v>77</v>
      </c>
      <c r="BZ82" s="16">
        <v>62.849666392872081</v>
      </c>
      <c r="CA82" s="16">
        <v>65.428839056411832</v>
      </c>
      <c r="CB82" s="16">
        <v>68.897154351304337</v>
      </c>
      <c r="CC82" s="16">
        <v>74.98191849320348</v>
      </c>
      <c r="CD82" s="16">
        <v>84.077629847305673</v>
      </c>
    </row>
    <row r="83" spans="3:82" x14ac:dyDescent="0.15">
      <c r="C83" s="16">
        <v>78</v>
      </c>
      <c r="E83" s="16">
        <f>求节点(中R武将!$C$6:$C$105,中R武将!E$6:E$105,天数对应中R武将!$CB83)</f>
        <v>0</v>
      </c>
      <c r="F83" s="16">
        <f>求节点(中R武将!$C$6:$C$105,中R武将!F$6:F$105,天数对应中R武将!$CB83)</f>
        <v>0</v>
      </c>
      <c r="G83" s="16">
        <f>求节点(中R武将!$C$6:$C$105,中R武将!G$6:G$105,天数对应中R武将!$CB83)</f>
        <v>0</v>
      </c>
      <c r="H83" s="16">
        <f>求节点(中R武将!$C$6:$C$105,中R武将!H$6:H$105,天数对应中R武将!$CB83)</f>
        <v>1.9783622410015262</v>
      </c>
      <c r="I83" s="16">
        <f>求节点(中R武将!$C$6:$C$105,中R武将!I$6:I$105,天数对应中R武将!$CB83)</f>
        <v>4.021637758998474</v>
      </c>
      <c r="J83" s="16">
        <f>求节点(中R武将!$C$6:$C$105,中R武将!J$6:J$105,天数对应中R武将!$CB83)</f>
        <v>0</v>
      </c>
      <c r="K83" s="16">
        <f>求节点(中R武将!$C$6:$C$105,中R武将!K$6:K$105,天数对应中R武将!$CB83)</f>
        <v>0</v>
      </c>
      <c r="L83" s="16">
        <f>求节点(中R武将!$C$6:$C$105,中R武将!L$6:L$105,天数对应中R武将!$CB83)</f>
        <v>0</v>
      </c>
      <c r="M83" s="16">
        <f>求节点(中R武将!$C$6:$C$105,中R武将!M$6:M$105,天数对应中R武将!$CB83)</f>
        <v>5.2776642240241145</v>
      </c>
      <c r="N83" s="16">
        <f>求节点(中R武将!$C$6:$C$105,中R武将!N$6:N$105,天数对应中R武将!$CB83)</f>
        <v>3.6785869093723367</v>
      </c>
      <c r="O83" s="16">
        <f>求节点(中R武将!$C$6:$C$105,中R武将!O$6:O$105,天数对应中R武将!$CB83)</f>
        <v>0</v>
      </c>
      <c r="P83" s="16">
        <f>求节点(中R武将!$C$6:$C$105,中R武将!P$6:P$105,天数对应中R武将!$CB83)</f>
        <v>6</v>
      </c>
      <c r="Q83" s="16">
        <f>求节点(中R武将!$C$6:$C$105,中R武将!Q$6:Q$105,天数对应中R武将!$CB83)</f>
        <v>10</v>
      </c>
      <c r="R83" s="16">
        <f>求节点(中R武将!$C$6:$C$105,中R武将!R$6:R$105,天数对应中R武将!$CB83)</f>
        <v>58</v>
      </c>
      <c r="S83" s="16">
        <f>求节点(中R武将!$C$6:$C$105,中R武将!S$6:S$105,天数对应中R武将!$CB83)</f>
        <v>74</v>
      </c>
      <c r="T83" s="16">
        <f>求节点(中R武将!$C$6:$C$105,中R武将!T$6:T$105,天数对应中R武将!$CB83)</f>
        <v>0</v>
      </c>
      <c r="U83" s="16">
        <f>求节点(中R武将!$C$6:$C$105,中R武将!U$6:U$105,天数对应中R武将!$CB83)</f>
        <v>0</v>
      </c>
      <c r="V83" s="16">
        <f>求节点(中R武将!$C$6:$C$105,中R武将!V$6:V$105,天数对应中R武将!$CB83)</f>
        <v>2.763315340045104</v>
      </c>
      <c r="W83" s="16">
        <f>求节点(中R武将!$C$6:$C$105,中R武将!W$6:W$105,天数对应中R武将!$CB83)</f>
        <v>2.7633153400451045</v>
      </c>
      <c r="X83" s="16">
        <f>求节点(中R武将!$C$6:$C$105,中R武将!X$6:X$105,天数对应中R武将!$CB83)</f>
        <v>2.7633153400451045</v>
      </c>
      <c r="Y83" s="16">
        <f>求节点(中R武将!$C$6:$C$105,中R武将!Y$6:Y$105,天数对应中R武将!$CB83)</f>
        <v>0</v>
      </c>
      <c r="Z83" s="16">
        <f>求节点(中R武将!$C$6:$C$105,中R武将!Z$6:Z$105,天数对应中R武将!$CB83)</f>
        <v>0</v>
      </c>
      <c r="AA83" s="16">
        <f>求节点(中R武将!$C$6:$C$105,中R武将!AA$6:AA$105,天数对应中R武将!$CB83)</f>
        <v>138.16576700225522</v>
      </c>
      <c r="AB83" s="16">
        <f>求节点(中R武将!$C$6:$C$105,中R武将!AB$6:AB$105,天数对应中R武将!$CB83)</f>
        <v>138.16576700225522</v>
      </c>
      <c r="AC83" s="16">
        <f>求节点(中R武将!$C$6:$C$105,中R武将!AC$6:AC$105,天数对应中R武将!$CB83)</f>
        <v>138.16576700225522</v>
      </c>
      <c r="AD83" s="16">
        <f>求节点(中R武将!$C$6:$C$105,中R武将!AD$6:AD$105,天数对应中R武将!$CB83)</f>
        <v>0</v>
      </c>
      <c r="AE83" s="16">
        <f>求节点(中R武将!$C$6:$C$105,中R武将!AE$6:AE$105,天数对应中R武将!$CB83)</f>
        <v>0</v>
      </c>
      <c r="AF83" s="16">
        <f>求节点(中R武将!$C$6:$C$105,中R武将!AF$6:AF$105,天数对应中R武将!$CB83)</f>
        <v>1.2220503055301373</v>
      </c>
      <c r="AG83" s="16">
        <f>求节点(中R武将!$C$6:$C$105,中R武将!AG$6:AG$105,天数对应中R武将!$CB83)</f>
        <v>2</v>
      </c>
      <c r="AH83" s="16">
        <f>求节点(中R武将!$C$6:$C$105,中R武将!AH$6:AH$105,天数对应中R武将!$CB83)</f>
        <v>2</v>
      </c>
      <c r="AI83" s="16">
        <f>求节点(中R武将!$C$6:$C$105,中R武将!AI$6:AI$105,天数对应中R武将!$CB83)</f>
        <v>0</v>
      </c>
      <c r="AJ83" s="16">
        <f>求节点(中R武将!$C$6:$C$105,中R武将!AJ$6:AJ$105,天数对应中R武将!$CB83)</f>
        <v>0</v>
      </c>
      <c r="AK83" s="16">
        <f>求节点(中R武将!$C$6:$C$105,中R武将!AK$6:AK$105,天数对应中R武将!$CB83)</f>
        <v>2</v>
      </c>
      <c r="AL83" s="16">
        <f>求节点(中R武将!$C$6:$C$105,中R武将!AL$6:AL$105,天数对应中R武将!$CB83)</f>
        <v>30</v>
      </c>
      <c r="AM83" s="16">
        <f>求节点(中R武将!$C$6:$C$105,中R武将!AM$6:AM$105,天数对应中R武将!$CB83)</f>
        <v>80</v>
      </c>
      <c r="AN83" s="16">
        <f>求节点(中R武将!$C$6:$C$105,中R武将!AN$6:AN$105,天数对应中R武将!$CB83)</f>
        <v>0</v>
      </c>
      <c r="AO83" s="16">
        <f>求节点(中R武将!$C$6:$C$105,中R武将!AO$6:AO$105,天数对应中R武将!$CB83)</f>
        <v>0</v>
      </c>
      <c r="AP83" s="16">
        <f>求节点(中R武将!$C$6:$C$105,中R武将!AP$6:AP$105,天数对应中R武将!$CB83)</f>
        <v>7.9752673014105904</v>
      </c>
      <c r="AQ83" s="16">
        <f>求节点(中R武将!$C$6:$C$105,中R武将!AQ$6:AQ$105,天数对应中R武将!$CB83)</f>
        <v>16.024732698589411</v>
      </c>
      <c r="AR83" s="16">
        <f>求节点(中R武将!$C$6:$C$105,中R武将!AR$6:AR$105,天数对应中R武将!$CB83)</f>
        <v>0</v>
      </c>
      <c r="AS83" s="16">
        <f>求节点(中R武将!$C$6:$C$105,中R武将!AS$6:AS$105,天数对应中R武将!$CB83)</f>
        <v>0</v>
      </c>
      <c r="AT83" s="16">
        <f>求节点(中R武将!$C$6:$C$105,中R武将!AT$6:AT$105,天数对应中R武将!$CB83)</f>
        <v>3</v>
      </c>
      <c r="AU83" s="16">
        <f>求节点(中R武将!$C$6:$C$105,中R武将!AU$6:AU$105,天数对应中R武将!$CB83)</f>
        <v>6</v>
      </c>
      <c r="AV83" s="16">
        <f>求节点(中R武将!$C$6:$C$105,中R武将!AV$6:AV$105,天数对应中R武将!$CB83)</f>
        <v>5.2776642240241145</v>
      </c>
      <c r="AW83" s="16">
        <f>求节点(中R武将!$C$6:$C$105,中R武将!AW$6:AW$105,天数对应中R武将!$CB83)</f>
        <v>3.6785869093723367</v>
      </c>
      <c r="AX83" s="16">
        <f>求节点(中R武将!$C$6:$C$105,中R武将!AX$6:AX$105,天数对应中R武将!$CB83)</f>
        <v>0</v>
      </c>
      <c r="AY83" s="16">
        <f>求节点(中R武将!$C$6:$C$105,中R武将!AY$6:AY$105,天数对应中R武将!$CB83)</f>
        <v>15</v>
      </c>
      <c r="AZ83" s="16">
        <f>求节点(中R武将!$C$6:$C$105,中R武将!AZ$6:AZ$105,天数对应中R武将!$CB83)</f>
        <v>40</v>
      </c>
      <c r="BA83" s="16">
        <f>求节点(中R武将!$C$6:$C$105,中R武将!BA$6:BA$105,天数对应中R武将!$CB83)</f>
        <v>58</v>
      </c>
      <c r="BB83" s="16">
        <f>求节点(中R武将!$C$6:$C$105,中R武将!BB$6:BB$105,天数对应中R武将!$CB83)</f>
        <v>74</v>
      </c>
      <c r="BC83" s="16">
        <f>求节点(中R武将!$C$6:$C$105,中R武将!BC$6:BC$105,天数对应中R武将!$CB83)</f>
        <v>0</v>
      </c>
      <c r="BD83" s="16">
        <f>求节点(中R武将!$C$6:$C$105,中R武将!BD$6:BD$105,天数对应中R武将!$CB83)</f>
        <v>2.7633153400451045</v>
      </c>
      <c r="BE83" s="16">
        <f>求节点(中R武将!$C$6:$C$105,中R武将!BE$6:BE$105,天数对应中R武将!$CB83)</f>
        <v>2.7633153400451045</v>
      </c>
      <c r="BF83" s="16">
        <f>求节点(中R武将!$C$6:$C$105,中R武将!BF$6:BF$105,天数对应中R武将!$CB83)</f>
        <v>2.7633153400451045</v>
      </c>
      <c r="BG83" s="16">
        <f>求节点(中R武将!$C$6:$C$105,中R武将!BG$6:BG$105,天数对应中R武将!$CB83)</f>
        <v>2.7633153400451045</v>
      </c>
      <c r="BH83" s="16">
        <f>求节点(中R武将!$C$6:$C$105,中R武将!BH$6:BH$105,天数对应中R武将!$CB83)</f>
        <v>10</v>
      </c>
      <c r="BI83" s="16">
        <f>求节点(中R武将!$C$6:$C$105,中R武将!BI$6:BI$105,天数对应中R武将!$CB83)</f>
        <v>10</v>
      </c>
      <c r="BJ83" s="16">
        <f>求节点(中R武将!$C$6:$C$105,中R武将!BJ$6:BJ$105,天数对应中R武将!$CB83)</f>
        <v>60</v>
      </c>
      <c r="BK83" s="16">
        <f>求节点(中R武将!$C$6:$C$105,中R武将!BK$6:BK$105,天数对应中R武将!$CB83)</f>
        <v>69.082883501127611</v>
      </c>
      <c r="BL83" s="16">
        <f>求节点(中R武将!$C$6:$C$105,中R武将!BL$6:BL$105,天数对应中R武将!$CB83)</f>
        <v>69.082883501127611</v>
      </c>
      <c r="BM83" s="16">
        <f>求节点(中R武将!$C$6:$C$105,中R武将!BM$6:BM$105,天数对应中R武将!$CB83)</f>
        <v>0</v>
      </c>
      <c r="BN83" s="16">
        <f>求节点(中R武将!$C$6:$C$105,中R武将!BN$6:BN$105,天数对应中R武将!$CB83)</f>
        <v>0</v>
      </c>
      <c r="BO83" s="16">
        <f>求节点(中R武将!$C$6:$C$105,中R武将!BO$6:BO$105,天数对应中R武将!$CB83)</f>
        <v>2</v>
      </c>
      <c r="BP83" s="16">
        <f>求节点(中R武将!$C$6:$C$105,中R武将!BP$6:BP$105,天数对应中R武将!$CB83)</f>
        <v>2</v>
      </c>
      <c r="BQ83" s="16">
        <f>求节点(中R武将!$C$6:$C$105,中R武将!BQ$6:BQ$105,天数对应中R武将!$CB83)</f>
        <v>2</v>
      </c>
      <c r="BR83" s="16">
        <f>求节点(中R武将!$C$6:$C$105,中R武将!BR$6:BR$105,天数对应中R武将!$CB83)</f>
        <v>0</v>
      </c>
      <c r="BS83" s="16">
        <f>求节点(中R武将!$C$6:$C$105,中R武将!BS$6:BS$105,天数对应中R武将!$CB83)</f>
        <v>0</v>
      </c>
      <c r="BT83" s="16">
        <f>求节点(中R武将!$C$6:$C$105,中R武将!BT$6:BT$105,天数对应中R武将!$CB83)</f>
        <v>4</v>
      </c>
      <c r="BU83" s="16">
        <f>求节点(中R武将!$C$6:$C$105,中R武将!BU$6:BU$105,天数对应中R武将!$CB83)</f>
        <v>30</v>
      </c>
      <c r="BV83" s="16">
        <f>求节点(中R武将!$C$6:$C$105,中R武将!BV$6:BV$105,天数对应中R武将!$CB83)</f>
        <v>80</v>
      </c>
      <c r="BY83" s="16">
        <v>78</v>
      </c>
      <c r="BZ83" s="16">
        <v>63.036560194527354</v>
      </c>
      <c r="CA83" s="16">
        <v>65.614952412518363</v>
      </c>
      <c r="CB83" s="16">
        <v>69.082883501127611</v>
      </c>
      <c r="CC83" s="16">
        <v>75.167658982920159</v>
      </c>
      <c r="CD83" s="16">
        <v>84.219353180914354</v>
      </c>
    </row>
    <row r="84" spans="3:82" x14ac:dyDescent="0.15">
      <c r="C84" s="16">
        <v>79</v>
      </c>
      <c r="E84" s="16">
        <f>求节点(中R武将!$C$6:$C$105,中R武将!E$6:E$105,天数对应中R武将!$CB84)</f>
        <v>0</v>
      </c>
      <c r="F84" s="16">
        <f>求节点(中R武将!$C$6:$C$105,中R武将!F$6:F$105,天数对应中R武将!$CB84)</f>
        <v>0</v>
      </c>
      <c r="G84" s="16">
        <f>求节点(中R武将!$C$6:$C$105,中R武将!G$6:G$105,天数对应中R武将!$CB84)</f>
        <v>0</v>
      </c>
      <c r="H84" s="16">
        <f>求节点(中R武将!$C$6:$C$105,中R武将!H$6:H$105,天数对应中R武将!$CB84)</f>
        <v>1.9131784227818796</v>
      </c>
      <c r="I84" s="16">
        <f>求节点(中R武将!$C$6:$C$105,中R武将!I$6:I$105,天数对应中R武将!$CB84)</f>
        <v>4.08682157721812</v>
      </c>
      <c r="J84" s="16">
        <f>求节点(中R武将!$C$6:$C$105,中R武将!J$6:J$105,天数对应中R武将!$CB84)</f>
        <v>0</v>
      </c>
      <c r="K84" s="16">
        <f>求节点(中R武将!$C$6:$C$105,中R武将!K$6:K$105,天数对应中R武将!$CB84)</f>
        <v>0</v>
      </c>
      <c r="L84" s="16">
        <f>求节点(中R武将!$C$6:$C$105,中R武将!L$6:L$105,天数对应中R武将!$CB84)</f>
        <v>0</v>
      </c>
      <c r="M84" s="16">
        <f>求节点(中R武将!$C$6:$C$105,中R武将!M$6:M$105,天数对应中R武将!$CB84)</f>
        <v>5.2949799987572632</v>
      </c>
      <c r="N84" s="16">
        <f>求节点(中R武将!$C$6:$C$105,中R武将!N$6:N$105,天数对应中R武将!$CB84)</f>
        <v>3.690982795924727</v>
      </c>
      <c r="O84" s="16">
        <f>求节点(中R武将!$C$6:$C$105,中R武将!O$6:O$105,天数对应中R武将!$CB84)</f>
        <v>0</v>
      </c>
      <c r="P84" s="16">
        <f>求节点(中R武将!$C$6:$C$105,中R武将!P$6:P$105,天数对应中R武将!$CB84)</f>
        <v>6</v>
      </c>
      <c r="Q84" s="16">
        <f>求节点(中R武将!$C$6:$C$105,中R武将!Q$6:Q$105,天数对应中R武将!$CB84)</f>
        <v>10</v>
      </c>
      <c r="R84" s="16">
        <f>求节点(中R武将!$C$6:$C$105,中R武将!R$6:R$105,天数对应中R武将!$CB84)</f>
        <v>58</v>
      </c>
      <c r="S84" s="16">
        <f>求节点(中R武将!$C$6:$C$105,中R武将!S$6:S$105,天数对应中R武将!$CB84)</f>
        <v>74</v>
      </c>
      <c r="T84" s="16">
        <f>求节点(中R武将!$C$6:$C$105,中R武将!T$6:T$105,天数对应中R武将!$CB84)</f>
        <v>0</v>
      </c>
      <c r="U84" s="16">
        <f>求节点(中R武将!$C$6:$C$105,中R武将!U$6:U$105,天数对应中R武将!$CB84)</f>
        <v>0</v>
      </c>
      <c r="V84" s="16">
        <f>求节点(中R武将!$C$6:$C$105,中R武将!V$6:V$105,天数对应中R武将!$CB84)</f>
        <v>2.7717302178877228</v>
      </c>
      <c r="W84" s="16">
        <f>求节点(中R武将!$C$6:$C$105,中R武将!W$6:W$105,天数对应中R武将!$CB84)</f>
        <v>2.7717302178877232</v>
      </c>
      <c r="X84" s="16">
        <f>求节点(中R武将!$C$6:$C$105,中R武将!X$6:X$105,天数对应中R武将!$CB84)</f>
        <v>2.7717302178877232</v>
      </c>
      <c r="Y84" s="16">
        <f>求节点(中R武将!$C$6:$C$105,中R武将!Y$6:Y$105,天数对应中R武将!$CB84)</f>
        <v>0</v>
      </c>
      <c r="Z84" s="16">
        <f>求节点(中R武将!$C$6:$C$105,中R武将!Z$6:Z$105,天数对应中R武将!$CB84)</f>
        <v>0</v>
      </c>
      <c r="AA84" s="16">
        <f>求节点(中R武将!$C$6:$C$105,中R武将!AA$6:AA$105,天数对应中R武将!$CB84)</f>
        <v>138.58651089438615</v>
      </c>
      <c r="AB84" s="16">
        <f>求节点(中R武将!$C$6:$C$105,中R武将!AB$6:AB$105,天数对应中R武将!$CB84)</f>
        <v>138.58651089438615</v>
      </c>
      <c r="AC84" s="16">
        <f>求节点(中R武将!$C$6:$C$105,中R武将!AC$6:AC$105,天数对应中R武将!$CB84)</f>
        <v>138.58651089438615</v>
      </c>
      <c r="AD84" s="16">
        <f>求节点(中R武将!$C$6:$C$105,中R武将!AD$6:AD$105,天数对应中R武将!$CB84)</f>
        <v>0</v>
      </c>
      <c r="AE84" s="16">
        <f>求节点(中R武将!$C$6:$C$105,中R武将!AE$6:AE$105,天数对应中R武将!$CB84)</f>
        <v>0</v>
      </c>
      <c r="AF84" s="16">
        <f>求节点(中R武将!$C$6:$C$105,中R武将!AF$6:AF$105,天数对应中R武将!$CB84)</f>
        <v>1.2257717063740972</v>
      </c>
      <c r="AG84" s="16">
        <f>求节点(中R武将!$C$6:$C$105,中R武将!AG$6:AG$105,天数对应中R武将!$CB84)</f>
        <v>2</v>
      </c>
      <c r="AH84" s="16">
        <f>求节点(中R武将!$C$6:$C$105,中R武将!AH$6:AH$105,天数对应中R武将!$CB84)</f>
        <v>2</v>
      </c>
      <c r="AI84" s="16">
        <f>求节点(中R武将!$C$6:$C$105,中R武将!AI$6:AI$105,天数对应中R武将!$CB84)</f>
        <v>0</v>
      </c>
      <c r="AJ84" s="16">
        <f>求节点(中R武将!$C$6:$C$105,中R武将!AJ$6:AJ$105,天数对应中R武将!$CB84)</f>
        <v>0</v>
      </c>
      <c r="AK84" s="16">
        <f>求节点(中R武将!$C$6:$C$105,中R武将!AK$6:AK$105,天数对应中R武将!$CB84)</f>
        <v>2</v>
      </c>
      <c r="AL84" s="16">
        <f>求节点(中R武将!$C$6:$C$105,中R武将!AL$6:AL$105,天数对应中R武将!$CB84)</f>
        <v>30</v>
      </c>
      <c r="AM84" s="16">
        <f>求节点(中R武将!$C$6:$C$105,中R武将!AM$6:AM$105,天数对应中R武将!$CB84)</f>
        <v>80</v>
      </c>
      <c r="AN84" s="16">
        <f>求节点(中R武将!$C$6:$C$105,中R武将!AN$6:AN$105,天数对应中R武将!$CB84)</f>
        <v>0</v>
      </c>
      <c r="AO84" s="16">
        <f>求节点(中R武将!$C$6:$C$105,中R武将!AO$6:AO$105,天数对应中R武将!$CB84)</f>
        <v>0</v>
      </c>
      <c r="AP84" s="16">
        <f>求节点(中R武将!$C$6:$C$105,中R武将!AP$6:AP$105,天数对应中R武将!$CB84)</f>
        <v>7.8406462369617689</v>
      </c>
      <c r="AQ84" s="16">
        <f>求节点(中R武将!$C$6:$C$105,中R武将!AQ$6:AQ$105,天数对应中R武将!$CB84)</f>
        <v>16.159353763038229</v>
      </c>
      <c r="AR84" s="16">
        <f>求节点(中R武将!$C$6:$C$105,中R武将!AR$6:AR$105,天数对应中R武将!$CB84)</f>
        <v>0</v>
      </c>
      <c r="AS84" s="16">
        <f>求节点(中R武将!$C$6:$C$105,中R武将!AS$6:AS$105,天数对应中R武将!$CB84)</f>
        <v>0</v>
      </c>
      <c r="AT84" s="16">
        <f>求节点(中R武将!$C$6:$C$105,中R武将!AT$6:AT$105,天数对应中R武将!$CB84)</f>
        <v>3</v>
      </c>
      <c r="AU84" s="16">
        <f>求节点(中R武将!$C$6:$C$105,中R武将!AU$6:AU$105,天数对应中R武将!$CB84)</f>
        <v>6</v>
      </c>
      <c r="AV84" s="16">
        <f>求节点(中R武将!$C$6:$C$105,中R武将!AV$6:AV$105,天数对应中R武将!$CB84)</f>
        <v>5.2949799987572632</v>
      </c>
      <c r="AW84" s="16">
        <f>求节点(中R武将!$C$6:$C$105,中R武将!AW$6:AW$105,天数对应中R武将!$CB84)</f>
        <v>3.690982795924727</v>
      </c>
      <c r="AX84" s="16">
        <f>求节点(中R武将!$C$6:$C$105,中R武将!AX$6:AX$105,天数对应中R武将!$CB84)</f>
        <v>0</v>
      </c>
      <c r="AY84" s="16">
        <f>求节点(中R武将!$C$6:$C$105,中R武将!AY$6:AY$105,天数对应中R武将!$CB84)</f>
        <v>15</v>
      </c>
      <c r="AZ84" s="16">
        <f>求节点(中R武将!$C$6:$C$105,中R武将!AZ$6:AZ$105,天数对应中R武将!$CB84)</f>
        <v>40</v>
      </c>
      <c r="BA84" s="16">
        <f>求节点(中R武将!$C$6:$C$105,中R武将!BA$6:BA$105,天数对应中R武将!$CB84)</f>
        <v>58</v>
      </c>
      <c r="BB84" s="16">
        <f>求节点(中R武将!$C$6:$C$105,中R武将!BB$6:BB$105,天数对应中R武将!$CB84)</f>
        <v>74</v>
      </c>
      <c r="BC84" s="16">
        <f>求节点(中R武将!$C$6:$C$105,中R武将!BC$6:BC$105,天数对应中R武将!$CB84)</f>
        <v>0</v>
      </c>
      <c r="BD84" s="16">
        <f>求节点(中R武将!$C$6:$C$105,中R武将!BD$6:BD$105,天数对应中R武将!$CB84)</f>
        <v>2.7717302178877232</v>
      </c>
      <c r="BE84" s="16">
        <f>求节点(中R武将!$C$6:$C$105,中R武将!BE$6:BE$105,天数对应中R武将!$CB84)</f>
        <v>2.7717302178877232</v>
      </c>
      <c r="BF84" s="16">
        <f>求节点(中R武将!$C$6:$C$105,中R武将!BF$6:BF$105,天数对应中R武将!$CB84)</f>
        <v>2.7717302178877232</v>
      </c>
      <c r="BG84" s="16">
        <f>求节点(中R武将!$C$6:$C$105,中R武将!BG$6:BG$105,天数对应中R武将!$CB84)</f>
        <v>2.7717302178877232</v>
      </c>
      <c r="BH84" s="16">
        <f>求节点(中R武将!$C$6:$C$105,中R武将!BH$6:BH$105,天数对应中R武将!$CB84)</f>
        <v>10</v>
      </c>
      <c r="BI84" s="16">
        <f>求节点(中R武将!$C$6:$C$105,中R武将!BI$6:BI$105,天数对应中R武将!$CB84)</f>
        <v>10</v>
      </c>
      <c r="BJ84" s="16">
        <f>求节点(中R武将!$C$6:$C$105,中R武将!BJ$6:BJ$105,天数对应中R武将!$CB84)</f>
        <v>60</v>
      </c>
      <c r="BK84" s="16">
        <f>求节点(中R武将!$C$6:$C$105,中R武将!BK$6:BK$105,天数对应中R武将!$CB84)</f>
        <v>69.293255447193076</v>
      </c>
      <c r="BL84" s="16">
        <f>求节点(中R武将!$C$6:$C$105,中R武将!BL$6:BL$105,天数对应中R武将!$CB84)</f>
        <v>69.293255447193076</v>
      </c>
      <c r="BM84" s="16">
        <f>求节点(中R武将!$C$6:$C$105,中R武将!BM$6:BM$105,天数对应中R武将!$CB84)</f>
        <v>0</v>
      </c>
      <c r="BN84" s="16">
        <f>求节点(中R武将!$C$6:$C$105,中R武将!BN$6:BN$105,天数对应中R武将!$CB84)</f>
        <v>0</v>
      </c>
      <c r="BO84" s="16">
        <f>求节点(中R武将!$C$6:$C$105,中R武将!BO$6:BO$105,天数对应中R武将!$CB84)</f>
        <v>2</v>
      </c>
      <c r="BP84" s="16">
        <f>求节点(中R武将!$C$6:$C$105,中R武将!BP$6:BP$105,天数对应中R武将!$CB84)</f>
        <v>2</v>
      </c>
      <c r="BQ84" s="16">
        <f>求节点(中R武将!$C$6:$C$105,中R武将!BQ$6:BQ$105,天数对应中R武将!$CB84)</f>
        <v>2</v>
      </c>
      <c r="BR84" s="16">
        <f>求节点(中R武将!$C$6:$C$105,中R武将!BR$6:BR$105,天数对应中R武将!$CB84)</f>
        <v>0</v>
      </c>
      <c r="BS84" s="16">
        <f>求节点(中R武将!$C$6:$C$105,中R武将!BS$6:BS$105,天数对应中R武将!$CB84)</f>
        <v>0</v>
      </c>
      <c r="BT84" s="16">
        <f>求节点(中R武将!$C$6:$C$105,中R武将!BT$6:BT$105,天数对应中R武将!$CB84)</f>
        <v>4</v>
      </c>
      <c r="BU84" s="16">
        <f>求节点(中R武将!$C$6:$C$105,中R武将!BU$6:BU$105,天数对应中R武将!$CB84)</f>
        <v>30</v>
      </c>
      <c r="BV84" s="16">
        <f>求节点(中R武将!$C$6:$C$105,中R武将!BV$6:BV$105,天数对应中R武将!$CB84)</f>
        <v>80</v>
      </c>
      <c r="BY84" s="16">
        <v>79</v>
      </c>
      <c r="BZ84" s="16">
        <v>63.213386604241791</v>
      </c>
      <c r="CA84" s="16">
        <v>65.801065768624909</v>
      </c>
      <c r="CB84" s="16">
        <v>69.293255447193076</v>
      </c>
      <c r="CC84" s="16">
        <v>75.343822395707917</v>
      </c>
      <c r="CD84" s="16">
        <v>84.361076514523035</v>
      </c>
    </row>
    <row r="85" spans="3:82" x14ac:dyDescent="0.15">
      <c r="C85" s="16">
        <v>80</v>
      </c>
      <c r="E85" s="16">
        <f>求节点(中R武将!$C$6:$C$105,中R武将!E$6:E$105,天数对应中R武将!$CB85)</f>
        <v>0</v>
      </c>
      <c r="F85" s="16">
        <f>求节点(中R武将!$C$6:$C$105,中R武将!F$6:F$105,天数对应中R武将!$CB85)</f>
        <v>0</v>
      </c>
      <c r="G85" s="16">
        <f>求节点(中R武将!$C$6:$C$105,中R武将!G$6:G$105,天数对应中R武将!$CB85)</f>
        <v>0</v>
      </c>
      <c r="H85" s="16">
        <f>求节点(中R武将!$C$6:$C$105,中R武将!H$6:H$105,天数对应中R武将!$CB85)</f>
        <v>1.8479946045622331</v>
      </c>
      <c r="I85" s="16">
        <f>求节点(中R武将!$C$6:$C$105,中R武将!I$6:I$105,天数对应中R武将!$CB85)</f>
        <v>4.1520053954377669</v>
      </c>
      <c r="J85" s="16">
        <f>求节点(中R武将!$C$6:$C$105,中R武将!J$6:J$105,天数对应中R武将!$CB85)</f>
        <v>0</v>
      </c>
      <c r="K85" s="16">
        <f>求节点(中R武将!$C$6:$C$105,中R武将!K$6:K$105,天数对应中R武将!$CB85)</f>
        <v>0</v>
      </c>
      <c r="L85" s="16">
        <f>求节点(中R武将!$C$6:$C$105,中R武将!L$6:L$105,天数对应中R武将!$CB85)</f>
        <v>0</v>
      </c>
      <c r="M85" s="16">
        <f>求节点(中R武将!$C$6:$C$105,中R武将!M$6:M$105,天数对应中R武将!$CB85)</f>
        <v>5.3122957734904128</v>
      </c>
      <c r="N85" s="16">
        <f>求节点(中R武将!$C$6:$C$105,中R武将!N$6:N$105,天数对应中R武将!$CB85)</f>
        <v>3.7033786824771173</v>
      </c>
      <c r="O85" s="16">
        <f>求节点(中R武将!$C$6:$C$105,中R武将!O$6:O$105,天数对应中R武将!$CB85)</f>
        <v>0</v>
      </c>
      <c r="P85" s="16">
        <f>求节点(中R武将!$C$6:$C$105,中R武将!P$6:P$105,天数对应中R武将!$CB85)</f>
        <v>6</v>
      </c>
      <c r="Q85" s="16">
        <f>求节点(中R武将!$C$6:$C$105,中R武将!Q$6:Q$105,天数对应中R武将!$CB85)</f>
        <v>10</v>
      </c>
      <c r="R85" s="16">
        <f>求节点(中R武将!$C$6:$C$105,中R武将!R$6:R$105,天数对应中R武将!$CB85)</f>
        <v>58</v>
      </c>
      <c r="S85" s="16">
        <f>求节点(中R武将!$C$6:$C$105,中R武将!S$6:S$105,天数对应中R武将!$CB85)</f>
        <v>74</v>
      </c>
      <c r="T85" s="16">
        <f>求节点(中R武将!$C$6:$C$105,中R武将!T$6:T$105,天数对应中R武将!$CB85)</f>
        <v>0</v>
      </c>
      <c r="U85" s="16">
        <f>求节点(中R武将!$C$6:$C$105,中R武将!U$6:U$105,天数对应中R武将!$CB85)</f>
        <v>0</v>
      </c>
      <c r="V85" s="16">
        <f>求节点(中R武将!$C$6:$C$105,中R武将!V$6:V$105,天数对应中R武将!$CB85)</f>
        <v>2.7801450957303415</v>
      </c>
      <c r="W85" s="16">
        <f>求节点(中R武将!$C$6:$C$105,中R武将!W$6:W$105,天数对应中R武将!$CB85)</f>
        <v>2.780145095730342</v>
      </c>
      <c r="X85" s="16">
        <f>求节点(中R武将!$C$6:$C$105,中R武将!X$6:X$105,天数对应中R武将!$CB85)</f>
        <v>2.780145095730342</v>
      </c>
      <c r="Y85" s="16">
        <f>求节点(中R武将!$C$6:$C$105,中R武将!Y$6:Y$105,天数对应中R武将!$CB85)</f>
        <v>0</v>
      </c>
      <c r="Z85" s="16">
        <f>求节点(中R武将!$C$6:$C$105,中R武将!Z$6:Z$105,天数对应中R武将!$CB85)</f>
        <v>0</v>
      </c>
      <c r="AA85" s="16">
        <f>求节点(中R武将!$C$6:$C$105,中R武将!AA$6:AA$105,天数对应中R武将!$CB85)</f>
        <v>139.00725478651708</v>
      </c>
      <c r="AB85" s="16">
        <f>求节点(中R武将!$C$6:$C$105,中R武将!AB$6:AB$105,天数对应中R武将!$CB85)</f>
        <v>139.00725478651708</v>
      </c>
      <c r="AC85" s="16">
        <f>求节点(中R武将!$C$6:$C$105,中R武将!AC$6:AC$105,天数对应中R武将!$CB85)</f>
        <v>139.00725478651708</v>
      </c>
      <c r="AD85" s="16">
        <f>求节点(中R武将!$C$6:$C$105,中R武将!AD$6:AD$105,天数对应中R武将!$CB85)</f>
        <v>0</v>
      </c>
      <c r="AE85" s="16">
        <f>求节点(中R武将!$C$6:$C$105,中R武将!AE$6:AE$105,天数对应中R武将!$CB85)</f>
        <v>0</v>
      </c>
      <c r="AF85" s="16">
        <f>求节点(中R武将!$C$6:$C$105,中R武将!AF$6:AF$105,天数对应中R武将!$CB85)</f>
        <v>1.2294931072180568</v>
      </c>
      <c r="AG85" s="16">
        <f>求节点(中R武将!$C$6:$C$105,中R武将!AG$6:AG$105,天数对应中R武将!$CB85)</f>
        <v>2</v>
      </c>
      <c r="AH85" s="16">
        <f>求节点(中R武将!$C$6:$C$105,中R武将!AH$6:AH$105,天数对应中R武将!$CB85)</f>
        <v>2</v>
      </c>
      <c r="AI85" s="16">
        <f>求节点(中R武将!$C$6:$C$105,中R武将!AI$6:AI$105,天数对应中R武将!$CB85)</f>
        <v>0</v>
      </c>
      <c r="AJ85" s="16">
        <f>求节点(中R武将!$C$6:$C$105,中R武将!AJ$6:AJ$105,天数对应中R武将!$CB85)</f>
        <v>0</v>
      </c>
      <c r="AK85" s="16">
        <f>求节点(中R武将!$C$6:$C$105,中R武将!AK$6:AK$105,天数对应中R武将!$CB85)</f>
        <v>2</v>
      </c>
      <c r="AL85" s="16">
        <f>求节点(中R武将!$C$6:$C$105,中R武将!AL$6:AL$105,天数对应中R武将!$CB85)</f>
        <v>30</v>
      </c>
      <c r="AM85" s="16">
        <f>求节点(中R武将!$C$6:$C$105,中R武将!AM$6:AM$105,天数对应中R武将!$CB85)</f>
        <v>80</v>
      </c>
      <c r="AN85" s="16">
        <f>求节点(中R武将!$C$6:$C$105,中R武将!AN$6:AN$105,天数对应中R武将!$CB85)</f>
        <v>0</v>
      </c>
      <c r="AO85" s="16">
        <f>求节点(中R武将!$C$6:$C$105,中R武将!AO$6:AO$105,天数对应中R武将!$CB85)</f>
        <v>0</v>
      </c>
      <c r="AP85" s="16">
        <f>求节点(中R武将!$C$6:$C$105,中R武将!AP$6:AP$105,天数对应中R武将!$CB85)</f>
        <v>7.7060251725129474</v>
      </c>
      <c r="AQ85" s="16">
        <f>求节点(中R武将!$C$6:$C$105,中R武将!AQ$6:AQ$105,天数对应中R武将!$CB85)</f>
        <v>16.293974827487052</v>
      </c>
      <c r="AR85" s="16">
        <f>求节点(中R武将!$C$6:$C$105,中R武将!AR$6:AR$105,天数对应中R武将!$CB85)</f>
        <v>0</v>
      </c>
      <c r="AS85" s="16">
        <f>求节点(中R武将!$C$6:$C$105,中R武将!AS$6:AS$105,天数对应中R武将!$CB85)</f>
        <v>0</v>
      </c>
      <c r="AT85" s="16">
        <f>求节点(中R武将!$C$6:$C$105,中R武将!AT$6:AT$105,天数对应中R武将!$CB85)</f>
        <v>3</v>
      </c>
      <c r="AU85" s="16">
        <f>求节点(中R武将!$C$6:$C$105,中R武将!AU$6:AU$105,天数对应中R武将!$CB85)</f>
        <v>6</v>
      </c>
      <c r="AV85" s="16">
        <f>求节点(中R武将!$C$6:$C$105,中R武将!AV$6:AV$105,天数对应中R武将!$CB85)</f>
        <v>5.3122957734904128</v>
      </c>
      <c r="AW85" s="16">
        <f>求节点(中R武将!$C$6:$C$105,中R武将!AW$6:AW$105,天数对应中R武将!$CB85)</f>
        <v>3.7033786824771173</v>
      </c>
      <c r="AX85" s="16">
        <f>求节点(中R武将!$C$6:$C$105,中R武将!AX$6:AX$105,天数对应中R武将!$CB85)</f>
        <v>0</v>
      </c>
      <c r="AY85" s="16">
        <f>求节点(中R武将!$C$6:$C$105,中R武将!AY$6:AY$105,天数对应中R武将!$CB85)</f>
        <v>15</v>
      </c>
      <c r="AZ85" s="16">
        <f>求节点(中R武将!$C$6:$C$105,中R武将!AZ$6:AZ$105,天数对应中R武将!$CB85)</f>
        <v>40</v>
      </c>
      <c r="BA85" s="16">
        <f>求节点(中R武将!$C$6:$C$105,中R武将!BA$6:BA$105,天数对应中R武将!$CB85)</f>
        <v>58</v>
      </c>
      <c r="BB85" s="16">
        <f>求节点(中R武将!$C$6:$C$105,中R武将!BB$6:BB$105,天数对应中R武将!$CB85)</f>
        <v>74</v>
      </c>
      <c r="BC85" s="16">
        <f>求节点(中R武将!$C$6:$C$105,中R武将!BC$6:BC$105,天数对应中R武将!$CB85)</f>
        <v>0</v>
      </c>
      <c r="BD85" s="16">
        <f>求节点(中R武将!$C$6:$C$105,中R武将!BD$6:BD$105,天数对应中R武将!$CB85)</f>
        <v>2.780145095730342</v>
      </c>
      <c r="BE85" s="16">
        <f>求节点(中R武将!$C$6:$C$105,中R武将!BE$6:BE$105,天数对应中R武将!$CB85)</f>
        <v>2.780145095730342</v>
      </c>
      <c r="BF85" s="16">
        <f>求节点(中R武将!$C$6:$C$105,中R武将!BF$6:BF$105,天数对应中R武将!$CB85)</f>
        <v>2.780145095730342</v>
      </c>
      <c r="BG85" s="16">
        <f>求节点(中R武将!$C$6:$C$105,中R武将!BG$6:BG$105,天数对应中R武将!$CB85)</f>
        <v>2.780145095730342</v>
      </c>
      <c r="BH85" s="16">
        <f>求节点(中R武将!$C$6:$C$105,中R武将!BH$6:BH$105,天数对应中R武将!$CB85)</f>
        <v>10</v>
      </c>
      <c r="BI85" s="16">
        <f>求节点(中R武将!$C$6:$C$105,中R武将!BI$6:BI$105,天数对应中R武将!$CB85)</f>
        <v>10</v>
      </c>
      <c r="BJ85" s="16">
        <f>求节点(中R武将!$C$6:$C$105,中R武将!BJ$6:BJ$105,天数对应中R武将!$CB85)</f>
        <v>60</v>
      </c>
      <c r="BK85" s="16">
        <f>求节点(中R武将!$C$6:$C$105,中R武将!BK$6:BK$105,天数对应中R武将!$CB85)</f>
        <v>69.50362739325854</v>
      </c>
      <c r="BL85" s="16">
        <f>求节点(中R武将!$C$6:$C$105,中R武将!BL$6:BL$105,天数对应中R武将!$CB85)</f>
        <v>69.50362739325854</v>
      </c>
      <c r="BM85" s="16">
        <f>求节点(中R武将!$C$6:$C$105,中R武将!BM$6:BM$105,天数对应中R武将!$CB85)</f>
        <v>0</v>
      </c>
      <c r="BN85" s="16">
        <f>求节点(中R武将!$C$6:$C$105,中R武将!BN$6:BN$105,天数对应中R武将!$CB85)</f>
        <v>0</v>
      </c>
      <c r="BO85" s="16">
        <f>求节点(中R武将!$C$6:$C$105,中R武将!BO$6:BO$105,天数对应中R武将!$CB85)</f>
        <v>2</v>
      </c>
      <c r="BP85" s="16">
        <f>求节点(中R武将!$C$6:$C$105,中R武将!BP$6:BP$105,天数对应中R武将!$CB85)</f>
        <v>2</v>
      </c>
      <c r="BQ85" s="16">
        <f>求节点(中R武将!$C$6:$C$105,中R武将!BQ$6:BQ$105,天数对应中R武将!$CB85)</f>
        <v>2</v>
      </c>
      <c r="BR85" s="16">
        <f>求节点(中R武将!$C$6:$C$105,中R武将!BR$6:BR$105,天数对应中R武将!$CB85)</f>
        <v>0</v>
      </c>
      <c r="BS85" s="16">
        <f>求节点(中R武将!$C$6:$C$105,中R武将!BS$6:BS$105,天数对应中R武将!$CB85)</f>
        <v>0</v>
      </c>
      <c r="BT85" s="16">
        <f>求节点(中R武将!$C$6:$C$105,中R武将!BT$6:BT$105,天数对应中R武将!$CB85)</f>
        <v>4</v>
      </c>
      <c r="BU85" s="16">
        <f>求节点(中R武将!$C$6:$C$105,中R武将!BU$6:BU$105,天数对应中R武将!$CB85)</f>
        <v>30</v>
      </c>
      <c r="BV85" s="16">
        <f>求节点(中R武将!$C$6:$C$105,中R武将!BV$6:BV$105,天数对应中R武将!$CB85)</f>
        <v>80</v>
      </c>
      <c r="BY85" s="16">
        <v>80</v>
      </c>
      <c r="BZ85" s="16">
        <v>63.39021301395622</v>
      </c>
      <c r="CA85" s="16">
        <v>65.987179124731455</v>
      </c>
      <c r="CB85" s="16">
        <v>69.50362739325854</v>
      </c>
      <c r="CC85" s="16">
        <v>75.519985808495676</v>
      </c>
      <c r="CD85" s="16">
        <v>84.50279984813173</v>
      </c>
    </row>
    <row r="86" spans="3:82" x14ac:dyDescent="0.15">
      <c r="C86" s="16">
        <v>81</v>
      </c>
      <c r="E86" s="16">
        <f>求节点(中R武将!$C$6:$C$105,中R武将!E$6:E$105,天数对应中R武将!$CB86)</f>
        <v>0</v>
      </c>
      <c r="F86" s="16">
        <f>求节点(中R武将!$C$6:$C$105,中R武将!F$6:F$105,天数对应中R武将!$CB86)</f>
        <v>0</v>
      </c>
      <c r="G86" s="16">
        <f>求节点(中R武将!$C$6:$C$105,中R武将!G$6:G$105,天数对应中R武将!$CB86)</f>
        <v>0</v>
      </c>
      <c r="H86" s="16">
        <f>求节点(中R武将!$C$6:$C$105,中R武将!H$6:H$105,天数对应中R武将!$CB86)</f>
        <v>1.7828107863425864</v>
      </c>
      <c r="I86" s="16">
        <f>求节点(中R武将!$C$6:$C$105,中R武将!I$6:I$105,天数对应中R武将!$CB86)</f>
        <v>4.2171892136574129</v>
      </c>
      <c r="J86" s="16">
        <f>求节点(中R武将!$C$6:$C$105,中R武将!J$6:J$105,天数对应中R武将!$CB86)</f>
        <v>0</v>
      </c>
      <c r="K86" s="16">
        <f>求节点(中R武将!$C$6:$C$105,中R武将!K$6:K$105,天数对应中R武将!$CB86)</f>
        <v>0</v>
      </c>
      <c r="L86" s="16">
        <f>求节点(中R武将!$C$6:$C$105,中R武将!L$6:L$105,天数对应中R武将!$CB86)</f>
        <v>0</v>
      </c>
      <c r="M86" s="16">
        <f>求节点(中R武将!$C$6:$C$105,中R武将!M$6:M$105,天数对应中R武将!$CB86)</f>
        <v>5.3296115482235615</v>
      </c>
      <c r="N86" s="16">
        <f>求节点(中R武将!$C$6:$C$105,中R武将!N$6:N$105,天数对应中R武将!$CB86)</f>
        <v>3.7157745690295072</v>
      </c>
      <c r="O86" s="16">
        <f>求节点(中R武将!$C$6:$C$105,中R武将!O$6:O$105,天数对应中R武将!$CB86)</f>
        <v>0</v>
      </c>
      <c r="P86" s="16">
        <f>求节点(中R武将!$C$6:$C$105,中R武将!P$6:P$105,天数对应中R武将!$CB86)</f>
        <v>6</v>
      </c>
      <c r="Q86" s="16">
        <f>求节点(中R武将!$C$6:$C$105,中R武将!Q$6:Q$105,天数对应中R武将!$CB86)</f>
        <v>10</v>
      </c>
      <c r="R86" s="16">
        <f>求节点(中R武将!$C$6:$C$105,中R武将!R$6:R$105,天数对应中R武将!$CB86)</f>
        <v>58</v>
      </c>
      <c r="S86" s="16">
        <f>求节点(中R武将!$C$6:$C$105,中R武将!S$6:S$105,天数对应中R武将!$CB86)</f>
        <v>74</v>
      </c>
      <c r="T86" s="16">
        <f>求节点(中R武将!$C$6:$C$105,中R武将!T$6:T$105,天数对应中R武将!$CB86)</f>
        <v>0</v>
      </c>
      <c r="U86" s="16">
        <f>求节点(中R武将!$C$6:$C$105,中R武将!U$6:U$105,天数对应中R武将!$CB86)</f>
        <v>0</v>
      </c>
      <c r="V86" s="16">
        <f>求节点(中R武将!$C$6:$C$105,中R武将!V$6:V$105,天数对应中R武将!$CB86)</f>
        <v>2.7885599735729598</v>
      </c>
      <c r="W86" s="16">
        <f>求节点(中R武将!$C$6:$C$105,中R武将!W$6:W$105,天数对应中R武将!$CB86)</f>
        <v>2.7885599735729603</v>
      </c>
      <c r="X86" s="16">
        <f>求节点(中R武将!$C$6:$C$105,中R武将!X$6:X$105,天数对应中R武将!$CB86)</f>
        <v>2.7885599735729603</v>
      </c>
      <c r="Y86" s="16">
        <f>求节点(中R武将!$C$6:$C$105,中R武将!Y$6:Y$105,天数对应中R武将!$CB86)</f>
        <v>0</v>
      </c>
      <c r="Z86" s="16">
        <f>求节点(中R武将!$C$6:$C$105,中R武将!Z$6:Z$105,天数对应中R武将!$CB86)</f>
        <v>0</v>
      </c>
      <c r="AA86" s="16">
        <f>求节点(中R武将!$C$6:$C$105,中R武将!AA$6:AA$105,天数对应中R武将!$CB86)</f>
        <v>139.42799867864801</v>
      </c>
      <c r="AB86" s="16">
        <f>求节点(中R武将!$C$6:$C$105,中R武将!AB$6:AB$105,天数对应中R武将!$CB86)</f>
        <v>139.42799867864801</v>
      </c>
      <c r="AC86" s="16">
        <f>求节点(中R武将!$C$6:$C$105,中R武将!AC$6:AC$105,天数对应中R武将!$CB86)</f>
        <v>139.42799867864801</v>
      </c>
      <c r="AD86" s="16">
        <f>求节点(中R武将!$C$6:$C$105,中R武将!AD$6:AD$105,天数对应中R武将!$CB86)</f>
        <v>0</v>
      </c>
      <c r="AE86" s="16">
        <f>求节点(中R武将!$C$6:$C$105,中R武将!AE$6:AE$105,天数对应中R武将!$CB86)</f>
        <v>0</v>
      </c>
      <c r="AF86" s="16">
        <f>求节点(中R武将!$C$6:$C$105,中R武将!AF$6:AF$105,天数对应中R武将!$CB86)</f>
        <v>1.2332145080620167</v>
      </c>
      <c r="AG86" s="16">
        <f>求节点(中R武将!$C$6:$C$105,中R武将!AG$6:AG$105,天数对应中R武将!$CB86)</f>
        <v>2</v>
      </c>
      <c r="AH86" s="16">
        <f>求节点(中R武将!$C$6:$C$105,中R武将!AH$6:AH$105,天数对应中R武将!$CB86)</f>
        <v>2</v>
      </c>
      <c r="AI86" s="16">
        <f>求节点(中R武将!$C$6:$C$105,中R武将!AI$6:AI$105,天数对应中R武将!$CB86)</f>
        <v>0</v>
      </c>
      <c r="AJ86" s="16">
        <f>求节点(中R武将!$C$6:$C$105,中R武将!AJ$6:AJ$105,天数对应中R武将!$CB86)</f>
        <v>0</v>
      </c>
      <c r="AK86" s="16">
        <f>求节点(中R武将!$C$6:$C$105,中R武将!AK$6:AK$105,天数对应中R武将!$CB86)</f>
        <v>2</v>
      </c>
      <c r="AL86" s="16">
        <f>求节点(中R武将!$C$6:$C$105,中R武将!AL$6:AL$105,天数对应中R武将!$CB86)</f>
        <v>30</v>
      </c>
      <c r="AM86" s="16">
        <f>求节点(中R武将!$C$6:$C$105,中R武将!AM$6:AM$105,天数对应中R武将!$CB86)</f>
        <v>80</v>
      </c>
      <c r="AN86" s="16">
        <f>求节点(中R武将!$C$6:$C$105,中R武将!AN$6:AN$105,天数对应中R武将!$CB86)</f>
        <v>0</v>
      </c>
      <c r="AO86" s="16">
        <f>求节点(中R武将!$C$6:$C$105,中R武将!AO$6:AO$105,天数对应中R武将!$CB86)</f>
        <v>0</v>
      </c>
      <c r="AP86" s="16">
        <f>求节点(中R武将!$C$6:$C$105,中R武将!AP$6:AP$105,天数对应中R武将!$CB86)</f>
        <v>7.5714041080641259</v>
      </c>
      <c r="AQ86" s="16">
        <f>求节点(中R武将!$C$6:$C$105,中R武将!AQ$6:AQ$105,天数对应中R武将!$CB86)</f>
        <v>16.428595891935874</v>
      </c>
      <c r="AR86" s="16">
        <f>求节点(中R武将!$C$6:$C$105,中R武将!AR$6:AR$105,天数对应中R武将!$CB86)</f>
        <v>0</v>
      </c>
      <c r="AS86" s="16">
        <f>求节点(中R武将!$C$6:$C$105,中R武将!AS$6:AS$105,天数对应中R武将!$CB86)</f>
        <v>0</v>
      </c>
      <c r="AT86" s="16">
        <f>求节点(中R武将!$C$6:$C$105,中R武将!AT$6:AT$105,天数对应中R武将!$CB86)</f>
        <v>3</v>
      </c>
      <c r="AU86" s="16">
        <f>求节点(中R武将!$C$6:$C$105,中R武将!AU$6:AU$105,天数对应中R武将!$CB86)</f>
        <v>6</v>
      </c>
      <c r="AV86" s="16">
        <f>求节点(中R武将!$C$6:$C$105,中R武将!AV$6:AV$105,天数对应中R武将!$CB86)</f>
        <v>5.3296115482235615</v>
      </c>
      <c r="AW86" s="16">
        <f>求节点(中R武将!$C$6:$C$105,中R武将!AW$6:AW$105,天数对应中R武将!$CB86)</f>
        <v>3.7157745690295072</v>
      </c>
      <c r="AX86" s="16">
        <f>求节点(中R武将!$C$6:$C$105,中R武将!AX$6:AX$105,天数对应中R武将!$CB86)</f>
        <v>0</v>
      </c>
      <c r="AY86" s="16">
        <f>求节点(中R武将!$C$6:$C$105,中R武将!AY$6:AY$105,天数对应中R武将!$CB86)</f>
        <v>15</v>
      </c>
      <c r="AZ86" s="16">
        <f>求节点(中R武将!$C$6:$C$105,中R武将!AZ$6:AZ$105,天数对应中R武将!$CB86)</f>
        <v>40</v>
      </c>
      <c r="BA86" s="16">
        <f>求节点(中R武将!$C$6:$C$105,中R武将!BA$6:BA$105,天数对应中R武将!$CB86)</f>
        <v>58</v>
      </c>
      <c r="BB86" s="16">
        <f>求节点(中R武将!$C$6:$C$105,中R武将!BB$6:BB$105,天数对应中R武将!$CB86)</f>
        <v>74</v>
      </c>
      <c r="BC86" s="16">
        <f>求节点(中R武将!$C$6:$C$105,中R武将!BC$6:BC$105,天数对应中R武将!$CB86)</f>
        <v>0</v>
      </c>
      <c r="BD86" s="16">
        <f>求节点(中R武将!$C$6:$C$105,中R武将!BD$6:BD$105,天数对应中R武将!$CB86)</f>
        <v>2.7885599735729603</v>
      </c>
      <c r="BE86" s="16">
        <f>求节点(中R武将!$C$6:$C$105,中R武将!BE$6:BE$105,天数对应中R武将!$CB86)</f>
        <v>2.7885599735729603</v>
      </c>
      <c r="BF86" s="16">
        <f>求节点(中R武将!$C$6:$C$105,中R武将!BF$6:BF$105,天数对应中R武将!$CB86)</f>
        <v>2.7885599735729603</v>
      </c>
      <c r="BG86" s="16">
        <f>求节点(中R武将!$C$6:$C$105,中R武将!BG$6:BG$105,天数对应中R武将!$CB86)</f>
        <v>2.7885599735729603</v>
      </c>
      <c r="BH86" s="16">
        <f>求节点(中R武将!$C$6:$C$105,中R武将!BH$6:BH$105,天数对应中R武将!$CB86)</f>
        <v>10</v>
      </c>
      <c r="BI86" s="16">
        <f>求节点(中R武将!$C$6:$C$105,中R武将!BI$6:BI$105,天数对应中R武将!$CB86)</f>
        <v>10</v>
      </c>
      <c r="BJ86" s="16">
        <f>求节点(中R武将!$C$6:$C$105,中R武将!BJ$6:BJ$105,天数对应中R武将!$CB86)</f>
        <v>60</v>
      </c>
      <c r="BK86" s="16">
        <f>求节点(中R武将!$C$6:$C$105,中R武将!BK$6:BK$105,天数对应中R武将!$CB86)</f>
        <v>69.713999339324005</v>
      </c>
      <c r="BL86" s="16">
        <f>求节点(中R武将!$C$6:$C$105,中R武将!BL$6:BL$105,天数对应中R武将!$CB86)</f>
        <v>69.713999339324005</v>
      </c>
      <c r="BM86" s="16">
        <f>求节点(中R武将!$C$6:$C$105,中R武将!BM$6:BM$105,天数对应中R武将!$CB86)</f>
        <v>0</v>
      </c>
      <c r="BN86" s="16">
        <f>求节点(中R武将!$C$6:$C$105,中R武将!BN$6:BN$105,天数对应中R武将!$CB86)</f>
        <v>0</v>
      </c>
      <c r="BO86" s="16">
        <f>求节点(中R武将!$C$6:$C$105,中R武将!BO$6:BO$105,天数对应中R武将!$CB86)</f>
        <v>2</v>
      </c>
      <c r="BP86" s="16">
        <f>求节点(中R武将!$C$6:$C$105,中R武将!BP$6:BP$105,天数对应中R武将!$CB86)</f>
        <v>2</v>
      </c>
      <c r="BQ86" s="16">
        <f>求节点(中R武将!$C$6:$C$105,中R武将!BQ$6:BQ$105,天数对应中R武将!$CB86)</f>
        <v>2</v>
      </c>
      <c r="BR86" s="16">
        <f>求节点(中R武将!$C$6:$C$105,中R武将!BR$6:BR$105,天数对应中R武将!$CB86)</f>
        <v>0</v>
      </c>
      <c r="BS86" s="16">
        <f>求节点(中R武将!$C$6:$C$105,中R武将!BS$6:BS$105,天数对应中R武将!$CB86)</f>
        <v>0</v>
      </c>
      <c r="BT86" s="16">
        <f>求节点(中R武将!$C$6:$C$105,中R武将!BT$6:BT$105,天数对应中R武将!$CB86)</f>
        <v>4</v>
      </c>
      <c r="BU86" s="16">
        <f>求节点(中R武将!$C$6:$C$105,中R武将!BU$6:BU$105,天数对应中R武将!$CB86)</f>
        <v>30</v>
      </c>
      <c r="BV86" s="16">
        <f>求节点(中R武将!$C$6:$C$105,中R武将!BV$6:BV$105,天数对应中R武将!$CB86)</f>
        <v>80</v>
      </c>
      <c r="BY86" s="16">
        <v>81</v>
      </c>
      <c r="BZ86" s="16">
        <v>63.567039423670657</v>
      </c>
      <c r="CA86" s="16">
        <v>66.174257208327404</v>
      </c>
      <c r="CB86" s="16">
        <v>69.713999339324005</v>
      </c>
      <c r="CC86" s="16">
        <v>75.696149221283449</v>
      </c>
      <c r="CD86" s="16">
        <v>84.644523181740411</v>
      </c>
    </row>
    <row r="87" spans="3:82" x14ac:dyDescent="0.15">
      <c r="C87" s="16">
        <v>82</v>
      </c>
      <c r="E87" s="16">
        <f>求节点(中R武将!$C$6:$C$105,中R武将!E$6:E$105,天数对应中R武将!$CB87)</f>
        <v>0</v>
      </c>
      <c r="F87" s="16">
        <f>求节点(中R武将!$C$6:$C$105,中R武将!F$6:F$105,天数对应中R武将!$CB87)</f>
        <v>0</v>
      </c>
      <c r="G87" s="16">
        <f>求节点(中R武将!$C$6:$C$105,中R武将!G$6:G$105,天数对应中R武将!$CB87)</f>
        <v>0</v>
      </c>
      <c r="H87" s="16">
        <f>求节点(中R武将!$C$6:$C$105,中R武将!H$6:H$105,天数对应中R武将!$CB87)</f>
        <v>1.7176269681229397</v>
      </c>
      <c r="I87" s="16">
        <f>求节点(中R武将!$C$6:$C$105,中R武将!I$6:I$105,天数对应中R武将!$CB87)</f>
        <v>4.2823730318770599</v>
      </c>
      <c r="J87" s="16">
        <f>求节点(中R武将!$C$6:$C$105,中R武将!J$6:J$105,天数对应中R武将!$CB87)</f>
        <v>0</v>
      </c>
      <c r="K87" s="16">
        <f>求节点(中R武将!$C$6:$C$105,中R武将!K$6:K$105,天数对应中R武将!$CB87)</f>
        <v>0</v>
      </c>
      <c r="L87" s="16">
        <f>求节点(中R武将!$C$6:$C$105,中R武将!L$6:L$105,天数对应中R武将!$CB87)</f>
        <v>0</v>
      </c>
      <c r="M87" s="16">
        <f>求节点(中R武将!$C$6:$C$105,中R武将!M$6:M$105,天数对应中R武将!$CB87)</f>
        <v>5.3469273229567111</v>
      </c>
      <c r="N87" s="16">
        <f>求节点(中R武将!$C$6:$C$105,中R武将!N$6:N$105,天数对应中R武将!$CB87)</f>
        <v>3.7281704555818975</v>
      </c>
      <c r="O87" s="16">
        <f>求节点(中R武将!$C$6:$C$105,中R武将!O$6:O$105,天数对应中R武将!$CB87)</f>
        <v>0</v>
      </c>
      <c r="P87" s="16">
        <f>求节点(中R武将!$C$6:$C$105,中R武将!P$6:P$105,天数对应中R武将!$CB87)</f>
        <v>6</v>
      </c>
      <c r="Q87" s="16">
        <f>求节点(中R武将!$C$6:$C$105,中R武将!Q$6:Q$105,天数对应中R武将!$CB87)</f>
        <v>10</v>
      </c>
      <c r="R87" s="16">
        <f>求节点(中R武将!$C$6:$C$105,中R武将!R$6:R$105,天数对应中R武将!$CB87)</f>
        <v>58</v>
      </c>
      <c r="S87" s="16">
        <f>求节点(中R武将!$C$6:$C$105,中R武将!S$6:S$105,天数对应中R武将!$CB87)</f>
        <v>74</v>
      </c>
      <c r="T87" s="16">
        <f>求节点(中R武将!$C$6:$C$105,中R武将!T$6:T$105,天数对应中R武将!$CB87)</f>
        <v>0</v>
      </c>
      <c r="U87" s="16">
        <f>求节点(中R武将!$C$6:$C$105,中R武将!U$6:U$105,天数对应中R武将!$CB87)</f>
        <v>0</v>
      </c>
      <c r="V87" s="16">
        <f>求节点(中R武将!$C$6:$C$105,中R武将!V$6:V$105,天数对应中R武将!$CB87)</f>
        <v>2.7969748514155786</v>
      </c>
      <c r="W87" s="16">
        <f>求节点(中R武将!$C$6:$C$105,中R武将!W$6:W$105,天数对应中R武将!$CB87)</f>
        <v>2.796974851415579</v>
      </c>
      <c r="X87" s="16">
        <f>求节点(中R武将!$C$6:$C$105,中R武将!X$6:X$105,天数对应中R武将!$CB87)</f>
        <v>2.796974851415579</v>
      </c>
      <c r="Y87" s="16">
        <f>求节点(中R武将!$C$6:$C$105,中R武将!Y$6:Y$105,天数对应中R武将!$CB87)</f>
        <v>0</v>
      </c>
      <c r="Z87" s="16">
        <f>求节点(中R武将!$C$6:$C$105,中R武将!Z$6:Z$105,天数对应中R武将!$CB87)</f>
        <v>0</v>
      </c>
      <c r="AA87" s="16">
        <f>求节点(中R武将!$C$6:$C$105,中R武将!AA$6:AA$105,天数对应中R武将!$CB87)</f>
        <v>139.84874257077894</v>
      </c>
      <c r="AB87" s="16">
        <f>求节点(中R武将!$C$6:$C$105,中R武将!AB$6:AB$105,天数对应中R武将!$CB87)</f>
        <v>139.84874257077894</v>
      </c>
      <c r="AC87" s="16">
        <f>求节点(中R武将!$C$6:$C$105,中R武将!AC$6:AC$105,天数对应中R武将!$CB87)</f>
        <v>139.84874257077894</v>
      </c>
      <c r="AD87" s="16">
        <f>求节点(中R武将!$C$6:$C$105,中R武将!AD$6:AD$105,天数对应中R武将!$CB87)</f>
        <v>0</v>
      </c>
      <c r="AE87" s="16">
        <f>求节点(中R武将!$C$6:$C$105,中R武将!AE$6:AE$105,天数对应中R武将!$CB87)</f>
        <v>0</v>
      </c>
      <c r="AF87" s="16">
        <f>求节点(中R武将!$C$6:$C$105,中R武将!AF$6:AF$105,天数对应中R武将!$CB87)</f>
        <v>1.2369359089059764</v>
      </c>
      <c r="AG87" s="16">
        <f>求节点(中R武将!$C$6:$C$105,中R武将!AG$6:AG$105,天数对应中R武将!$CB87)</f>
        <v>2</v>
      </c>
      <c r="AH87" s="16">
        <f>求节点(中R武将!$C$6:$C$105,中R武将!AH$6:AH$105,天数对应中R武将!$CB87)</f>
        <v>2</v>
      </c>
      <c r="AI87" s="16">
        <f>求节点(中R武将!$C$6:$C$105,中R武将!AI$6:AI$105,天数对应中R武将!$CB87)</f>
        <v>0</v>
      </c>
      <c r="AJ87" s="16">
        <f>求节点(中R武将!$C$6:$C$105,中R武将!AJ$6:AJ$105,天数对应中R武将!$CB87)</f>
        <v>0</v>
      </c>
      <c r="AK87" s="16">
        <f>求节点(中R武将!$C$6:$C$105,中R武将!AK$6:AK$105,天数对应中R武将!$CB87)</f>
        <v>2</v>
      </c>
      <c r="AL87" s="16">
        <f>求节点(中R武将!$C$6:$C$105,中R武将!AL$6:AL$105,天数对应中R武将!$CB87)</f>
        <v>30</v>
      </c>
      <c r="AM87" s="16">
        <f>求节点(中R武将!$C$6:$C$105,中R武将!AM$6:AM$105,天数对应中R武将!$CB87)</f>
        <v>80</v>
      </c>
      <c r="AN87" s="16">
        <f>求节点(中R武将!$C$6:$C$105,中R武将!AN$6:AN$105,天数对应中R武将!$CB87)</f>
        <v>0</v>
      </c>
      <c r="AO87" s="16">
        <f>求节点(中R武将!$C$6:$C$105,中R武将!AO$6:AO$105,天数对应中R武将!$CB87)</f>
        <v>0</v>
      </c>
      <c r="AP87" s="16">
        <f>求节点(中R武将!$C$6:$C$105,中R武将!AP$6:AP$105,天数对应中R武将!$CB87)</f>
        <v>7.4367830436153044</v>
      </c>
      <c r="AQ87" s="16">
        <f>求节点(中R武将!$C$6:$C$105,中R武将!AQ$6:AQ$105,天数对应中R武将!$CB87)</f>
        <v>16.563216956384693</v>
      </c>
      <c r="AR87" s="16">
        <f>求节点(中R武将!$C$6:$C$105,中R武将!AR$6:AR$105,天数对应中R武将!$CB87)</f>
        <v>0</v>
      </c>
      <c r="AS87" s="16">
        <f>求节点(中R武将!$C$6:$C$105,中R武将!AS$6:AS$105,天数对应中R武将!$CB87)</f>
        <v>0</v>
      </c>
      <c r="AT87" s="16">
        <f>求节点(中R武将!$C$6:$C$105,中R武将!AT$6:AT$105,天数对应中R武将!$CB87)</f>
        <v>3</v>
      </c>
      <c r="AU87" s="16">
        <f>求节点(中R武将!$C$6:$C$105,中R武将!AU$6:AU$105,天数对应中R武将!$CB87)</f>
        <v>6</v>
      </c>
      <c r="AV87" s="16">
        <f>求节点(中R武将!$C$6:$C$105,中R武将!AV$6:AV$105,天数对应中R武将!$CB87)</f>
        <v>5.3469273229567111</v>
      </c>
      <c r="AW87" s="16">
        <f>求节点(中R武将!$C$6:$C$105,中R武将!AW$6:AW$105,天数对应中R武将!$CB87)</f>
        <v>3.7281704555818975</v>
      </c>
      <c r="AX87" s="16">
        <f>求节点(中R武将!$C$6:$C$105,中R武将!AX$6:AX$105,天数对应中R武将!$CB87)</f>
        <v>0</v>
      </c>
      <c r="AY87" s="16">
        <f>求节点(中R武将!$C$6:$C$105,中R武将!AY$6:AY$105,天数对应中R武将!$CB87)</f>
        <v>15</v>
      </c>
      <c r="AZ87" s="16">
        <f>求节点(中R武将!$C$6:$C$105,中R武将!AZ$6:AZ$105,天数对应中R武将!$CB87)</f>
        <v>40</v>
      </c>
      <c r="BA87" s="16">
        <f>求节点(中R武将!$C$6:$C$105,中R武将!BA$6:BA$105,天数对应中R武将!$CB87)</f>
        <v>58</v>
      </c>
      <c r="BB87" s="16">
        <f>求节点(中R武将!$C$6:$C$105,中R武将!BB$6:BB$105,天数对应中R武将!$CB87)</f>
        <v>74</v>
      </c>
      <c r="BC87" s="16">
        <f>求节点(中R武将!$C$6:$C$105,中R武将!BC$6:BC$105,天数对应中R武将!$CB87)</f>
        <v>0</v>
      </c>
      <c r="BD87" s="16">
        <f>求节点(中R武将!$C$6:$C$105,中R武将!BD$6:BD$105,天数对应中R武将!$CB87)</f>
        <v>2.796974851415579</v>
      </c>
      <c r="BE87" s="16">
        <f>求节点(中R武将!$C$6:$C$105,中R武将!BE$6:BE$105,天数对应中R武将!$CB87)</f>
        <v>2.796974851415579</v>
      </c>
      <c r="BF87" s="16">
        <f>求节点(中R武将!$C$6:$C$105,中R武将!BF$6:BF$105,天数对应中R武将!$CB87)</f>
        <v>2.796974851415579</v>
      </c>
      <c r="BG87" s="16">
        <f>求节点(中R武将!$C$6:$C$105,中R武将!BG$6:BG$105,天数对应中R武将!$CB87)</f>
        <v>2.796974851415579</v>
      </c>
      <c r="BH87" s="16">
        <f>求节点(中R武将!$C$6:$C$105,中R武将!BH$6:BH$105,天数对应中R武将!$CB87)</f>
        <v>10</v>
      </c>
      <c r="BI87" s="16">
        <f>求节点(中R武将!$C$6:$C$105,中R武将!BI$6:BI$105,天数对应中R武将!$CB87)</f>
        <v>10</v>
      </c>
      <c r="BJ87" s="16">
        <f>求节点(中R武将!$C$6:$C$105,中R武将!BJ$6:BJ$105,天数对应中R武将!$CB87)</f>
        <v>60</v>
      </c>
      <c r="BK87" s="16">
        <f>求节点(中R武将!$C$6:$C$105,中R武将!BK$6:BK$105,天数对应中R武将!$CB87)</f>
        <v>69.924371285389469</v>
      </c>
      <c r="BL87" s="16">
        <f>求节点(中R武将!$C$6:$C$105,中R武将!BL$6:BL$105,天数对应中R武将!$CB87)</f>
        <v>69.924371285389469</v>
      </c>
      <c r="BM87" s="16">
        <f>求节点(中R武将!$C$6:$C$105,中R武将!BM$6:BM$105,天数对应中R武将!$CB87)</f>
        <v>0</v>
      </c>
      <c r="BN87" s="16">
        <f>求节点(中R武将!$C$6:$C$105,中R武将!BN$6:BN$105,天数对应中R武将!$CB87)</f>
        <v>0</v>
      </c>
      <c r="BO87" s="16">
        <f>求节点(中R武将!$C$6:$C$105,中R武将!BO$6:BO$105,天数对应中R武将!$CB87)</f>
        <v>2</v>
      </c>
      <c r="BP87" s="16">
        <f>求节点(中R武将!$C$6:$C$105,中R武将!BP$6:BP$105,天数对应中R武将!$CB87)</f>
        <v>2</v>
      </c>
      <c r="BQ87" s="16">
        <f>求节点(中R武将!$C$6:$C$105,中R武将!BQ$6:BQ$105,天数对应中R武将!$CB87)</f>
        <v>2</v>
      </c>
      <c r="BR87" s="16">
        <f>求节点(中R武将!$C$6:$C$105,中R武将!BR$6:BR$105,天数对应中R武将!$CB87)</f>
        <v>0</v>
      </c>
      <c r="BS87" s="16">
        <f>求节点(中R武将!$C$6:$C$105,中R武将!BS$6:BS$105,天数对应中R武将!$CB87)</f>
        <v>0</v>
      </c>
      <c r="BT87" s="16">
        <f>求节点(中R武将!$C$6:$C$105,中R武将!BT$6:BT$105,天数对应中R武将!$CB87)</f>
        <v>4</v>
      </c>
      <c r="BU87" s="16">
        <f>求节点(中R武将!$C$6:$C$105,中R武将!BU$6:BU$105,天数对应中R武将!$CB87)</f>
        <v>30</v>
      </c>
      <c r="BV87" s="16">
        <f>求节点(中R武将!$C$6:$C$105,中R武将!BV$6:BV$105,天数对应中R武将!$CB87)</f>
        <v>80</v>
      </c>
      <c r="BY87" s="16">
        <v>82</v>
      </c>
      <c r="BZ87" s="16">
        <v>63.743865833385094</v>
      </c>
      <c r="CA87" s="16">
        <v>66.361406666346255</v>
      </c>
      <c r="CB87" s="16">
        <v>69.924371285389469</v>
      </c>
      <c r="CC87" s="16">
        <v>75.872312634071207</v>
      </c>
      <c r="CD87" s="16">
        <v>84.786246515349092</v>
      </c>
    </row>
    <row r="88" spans="3:82" x14ac:dyDescent="0.15">
      <c r="C88" s="16">
        <v>83</v>
      </c>
      <c r="E88" s="16">
        <f>求节点(中R武将!$C$6:$C$105,中R武将!E$6:E$105,天数对应中R武将!$CB88)</f>
        <v>0</v>
      </c>
      <c r="F88" s="16">
        <f>求节点(中R武将!$C$6:$C$105,中R武将!F$6:F$105,天数对应中R武将!$CB88)</f>
        <v>0</v>
      </c>
      <c r="G88" s="16">
        <f>求节点(中R武将!$C$6:$C$105,中R武将!G$6:G$105,天数对应中R武将!$CB88)</f>
        <v>0</v>
      </c>
      <c r="H88" s="16">
        <f>求节点(中R武将!$C$6:$C$105,中R武将!H$6:H$105,天数对应中R武将!$CB88)</f>
        <v>1.6539404778442182</v>
      </c>
      <c r="I88" s="16">
        <f>求节点(中R武将!$C$6:$C$105,中R武将!I$6:I$105,天数对应中R武将!$CB88)</f>
        <v>4.3460595221557812</v>
      </c>
      <c r="J88" s="16">
        <f>求节点(中R武将!$C$6:$C$105,中R武将!J$6:J$105,天数对应中R武将!$CB88)</f>
        <v>0</v>
      </c>
      <c r="K88" s="16">
        <f>求节点(中R武将!$C$6:$C$105,中R武将!K$6:K$105,天数对应中R武将!$CB88)</f>
        <v>0</v>
      </c>
      <c r="L88" s="16">
        <f>求节点(中R武将!$C$6:$C$105,中R武将!L$6:L$105,天数对应中R武将!$CB88)</f>
        <v>0</v>
      </c>
      <c r="M88" s="16">
        <f>求节点(中R武将!$C$6:$C$105,中R武将!M$6:M$105,天数对应中R武将!$CB88)</f>
        <v>5.3638180869482452</v>
      </c>
      <c r="N88" s="16">
        <f>求节点(中R武将!$C$6:$C$105,中R武将!N$6:N$105,天数对应中R武将!$CB88)</f>
        <v>3.7401048633260721</v>
      </c>
      <c r="O88" s="16">
        <f>求节点(中R武将!$C$6:$C$105,中R武将!O$6:O$105,天数对应中R武将!$CB88)</f>
        <v>0</v>
      </c>
      <c r="P88" s="16">
        <f>求节点(中R武将!$C$6:$C$105,中R武将!P$6:P$105,天数对应中R武将!$CB88)</f>
        <v>6</v>
      </c>
      <c r="Q88" s="16">
        <f>求节点(中R武将!$C$6:$C$105,中R武将!Q$6:Q$105,天数对应中R武将!$CB88)</f>
        <v>10</v>
      </c>
      <c r="R88" s="16">
        <f>求节点(中R武将!$C$6:$C$105,中R武将!R$6:R$105,天数对应中R武将!$CB88)</f>
        <v>58</v>
      </c>
      <c r="S88" s="16">
        <f>求节点(中R武将!$C$6:$C$105,中R武将!S$6:S$105,天数对应中R武将!$CB88)</f>
        <v>74</v>
      </c>
      <c r="T88" s="16">
        <f>求节点(中R武将!$C$6:$C$105,中R武将!T$6:T$105,天数对应中R武将!$CB88)</f>
        <v>0</v>
      </c>
      <c r="U88" s="16">
        <f>求节点(中R武将!$C$6:$C$105,中R武将!U$6:U$105,天数对应中R武将!$CB88)</f>
        <v>0</v>
      </c>
      <c r="V88" s="16">
        <f>求节点(中R武将!$C$6:$C$105,中R武将!V$6:V$105,天数对应中R武将!$CB88)</f>
        <v>2.8051757703797788</v>
      </c>
      <c r="W88" s="16">
        <f>求节点(中R武将!$C$6:$C$105,中R武将!W$6:W$105,天数对应中R武将!$CB88)</f>
        <v>2.8051757703797793</v>
      </c>
      <c r="X88" s="16">
        <f>求节点(中R武将!$C$6:$C$105,中R武将!X$6:X$105,天数对应中R武将!$CB88)</f>
        <v>2.8051757703797793</v>
      </c>
      <c r="Y88" s="16">
        <f>求节点(中R武将!$C$6:$C$105,中R武将!Y$6:Y$105,天数对应中R武将!$CB88)</f>
        <v>0</v>
      </c>
      <c r="Z88" s="16">
        <f>求节点(中R武将!$C$6:$C$105,中R武将!Z$6:Z$105,天数对应中R武将!$CB88)</f>
        <v>0</v>
      </c>
      <c r="AA88" s="16">
        <f>求节点(中R武将!$C$6:$C$105,中R武将!AA$6:AA$105,天数对应中R武将!$CB88)</f>
        <v>140.25878851898895</v>
      </c>
      <c r="AB88" s="16">
        <f>求节点(中R武将!$C$6:$C$105,中R武将!AB$6:AB$105,天数对应中R武将!$CB88)</f>
        <v>140.25878851898895</v>
      </c>
      <c r="AC88" s="16">
        <f>求节点(中R武将!$C$6:$C$105,中R武将!AC$6:AC$105,天数对应中R武将!$CB88)</f>
        <v>140.25878851898895</v>
      </c>
      <c r="AD88" s="16">
        <f>求节点(中R武将!$C$6:$C$105,中R武将!AD$6:AD$105,天数对应中R武将!$CB88)</f>
        <v>0</v>
      </c>
      <c r="AE88" s="16">
        <f>求节点(中R武将!$C$6:$C$105,中R武将!AE$6:AE$105,天数对应中R武将!$CB88)</f>
        <v>0</v>
      </c>
      <c r="AF88" s="16">
        <f>求节点(中R武将!$C$6:$C$105,中R武将!AF$6:AF$105,天数对应中R武将!$CB88)</f>
        <v>1.2405626884416283</v>
      </c>
      <c r="AG88" s="16">
        <f>求节点(中R武将!$C$6:$C$105,中R武将!AG$6:AG$105,天数对应中R武将!$CB88)</f>
        <v>2</v>
      </c>
      <c r="AH88" s="16">
        <f>求节点(中R武将!$C$6:$C$105,中R武将!AH$6:AH$105,天数对应中R武将!$CB88)</f>
        <v>2</v>
      </c>
      <c r="AI88" s="16">
        <f>求节点(中R武将!$C$6:$C$105,中R武将!AI$6:AI$105,天数对应中R武将!$CB88)</f>
        <v>0</v>
      </c>
      <c r="AJ88" s="16">
        <f>求节点(中R武将!$C$6:$C$105,中R武将!AJ$6:AJ$105,天数对应中R武将!$CB88)</f>
        <v>0</v>
      </c>
      <c r="AK88" s="16">
        <f>求节点(中R武将!$C$6:$C$105,中R武将!AK$6:AK$105,天数对应中R武将!$CB88)</f>
        <v>2</v>
      </c>
      <c r="AL88" s="16">
        <f>求节点(中R武将!$C$6:$C$105,中R武将!AL$6:AL$105,天数对应中R武将!$CB88)</f>
        <v>30</v>
      </c>
      <c r="AM88" s="16">
        <f>求节点(中R武将!$C$6:$C$105,中R武将!AM$6:AM$105,天数对应中R武将!$CB88)</f>
        <v>80</v>
      </c>
      <c r="AN88" s="16">
        <f>求节点(中R武将!$C$6:$C$105,中R武将!AN$6:AN$105,天数对应中R武将!$CB88)</f>
        <v>0</v>
      </c>
      <c r="AO88" s="16">
        <f>求节点(中R武将!$C$6:$C$105,中R武将!AO$6:AO$105,天数对应中R武将!$CB88)</f>
        <v>0</v>
      </c>
      <c r="AP88" s="16">
        <f>求节点(中R武将!$C$6:$C$105,中R武将!AP$6:AP$105,天数对应中R武将!$CB88)</f>
        <v>7.3078809556884359</v>
      </c>
      <c r="AQ88" s="16">
        <f>求节点(中R武将!$C$6:$C$105,中R武将!AQ$6:AQ$105,天数对应中R武将!$CB88)</f>
        <v>16.692119044311564</v>
      </c>
      <c r="AR88" s="16">
        <f>求节点(中R武将!$C$6:$C$105,中R武将!AR$6:AR$105,天数对应中R武将!$CB88)</f>
        <v>0</v>
      </c>
      <c r="AS88" s="16">
        <f>求节点(中R武将!$C$6:$C$105,中R武将!AS$6:AS$105,天数对应中R武将!$CB88)</f>
        <v>0</v>
      </c>
      <c r="AT88" s="16">
        <f>求节点(中R武将!$C$6:$C$105,中R武将!AT$6:AT$105,天数对应中R武将!$CB88)</f>
        <v>3</v>
      </c>
      <c r="AU88" s="16">
        <f>求节点(中R武将!$C$6:$C$105,中R武将!AU$6:AU$105,天数对应中R武将!$CB88)</f>
        <v>6</v>
      </c>
      <c r="AV88" s="16">
        <f>求节点(中R武将!$C$6:$C$105,中R武将!AV$6:AV$105,天数对应中R武将!$CB88)</f>
        <v>5.3638180869482452</v>
      </c>
      <c r="AW88" s="16">
        <f>求节点(中R武将!$C$6:$C$105,中R武将!AW$6:AW$105,天数对应中R武将!$CB88)</f>
        <v>3.7401048633260721</v>
      </c>
      <c r="AX88" s="16">
        <f>求节点(中R武将!$C$6:$C$105,中R武将!AX$6:AX$105,天数对应中R武将!$CB88)</f>
        <v>0</v>
      </c>
      <c r="AY88" s="16">
        <f>求节点(中R武将!$C$6:$C$105,中R武将!AY$6:AY$105,天数对应中R武将!$CB88)</f>
        <v>15</v>
      </c>
      <c r="AZ88" s="16">
        <f>求节点(中R武将!$C$6:$C$105,中R武将!AZ$6:AZ$105,天数对应中R武将!$CB88)</f>
        <v>40</v>
      </c>
      <c r="BA88" s="16">
        <f>求节点(中R武将!$C$6:$C$105,中R武将!BA$6:BA$105,天数对应中R武将!$CB88)</f>
        <v>58</v>
      </c>
      <c r="BB88" s="16">
        <f>求节点(中R武将!$C$6:$C$105,中R武将!BB$6:BB$105,天数对应中R武将!$CB88)</f>
        <v>74</v>
      </c>
      <c r="BC88" s="16">
        <f>求节点(中R武将!$C$6:$C$105,中R武将!BC$6:BC$105,天数对应中R武将!$CB88)</f>
        <v>0</v>
      </c>
      <c r="BD88" s="16">
        <f>求节点(中R武将!$C$6:$C$105,中R武将!BD$6:BD$105,天数对应中R武将!$CB88)</f>
        <v>2.8051757703797793</v>
      </c>
      <c r="BE88" s="16">
        <f>求节点(中R武将!$C$6:$C$105,中R武将!BE$6:BE$105,天数对应中R武将!$CB88)</f>
        <v>2.8051757703797793</v>
      </c>
      <c r="BF88" s="16">
        <f>求节点(中R武将!$C$6:$C$105,中R武将!BF$6:BF$105,天数对应中R武将!$CB88)</f>
        <v>2.8051757703797793</v>
      </c>
      <c r="BG88" s="16">
        <f>求节点(中R武将!$C$6:$C$105,中R武将!BG$6:BG$105,天数对应中R武将!$CB88)</f>
        <v>2.8051757703797793</v>
      </c>
      <c r="BH88" s="16">
        <f>求节点(中R武将!$C$6:$C$105,中R武将!BH$6:BH$105,天数对应中R武将!$CB88)</f>
        <v>10</v>
      </c>
      <c r="BI88" s="16">
        <f>求节点(中R武将!$C$6:$C$105,中R武将!BI$6:BI$105,天数对应中R武将!$CB88)</f>
        <v>10</v>
      </c>
      <c r="BJ88" s="16">
        <f>求节点(中R武将!$C$6:$C$105,中R武将!BJ$6:BJ$105,天数对应中R武将!$CB88)</f>
        <v>60</v>
      </c>
      <c r="BK88" s="16">
        <f>求节点(中R武将!$C$6:$C$105,中R武将!BK$6:BK$105,天数对应中R武将!$CB88)</f>
        <v>70.129394259494475</v>
      </c>
      <c r="BL88" s="16">
        <f>求节点(中R武将!$C$6:$C$105,中R武将!BL$6:BL$105,天数对应中R武将!$CB88)</f>
        <v>70.129394259494475</v>
      </c>
      <c r="BM88" s="16">
        <f>求节点(中R武将!$C$6:$C$105,中R武将!BM$6:BM$105,天数对应中R武将!$CB88)</f>
        <v>0</v>
      </c>
      <c r="BN88" s="16">
        <f>求节点(中R武将!$C$6:$C$105,中R武将!BN$6:BN$105,天数对应中R武将!$CB88)</f>
        <v>0</v>
      </c>
      <c r="BO88" s="16">
        <f>求节点(中R武将!$C$6:$C$105,中R武将!BO$6:BO$105,天数对应中R武将!$CB88)</f>
        <v>2</v>
      </c>
      <c r="BP88" s="16">
        <f>求节点(中R武将!$C$6:$C$105,中R武将!BP$6:BP$105,天数对应中R武将!$CB88)</f>
        <v>2</v>
      </c>
      <c r="BQ88" s="16">
        <f>求节点(中R武将!$C$6:$C$105,中R武将!BQ$6:BQ$105,天数对应中R武将!$CB88)</f>
        <v>2</v>
      </c>
      <c r="BR88" s="16">
        <f>求节点(中R武将!$C$6:$C$105,中R武将!BR$6:BR$105,天数对应中R武将!$CB88)</f>
        <v>0</v>
      </c>
      <c r="BS88" s="16">
        <f>求节点(中R武将!$C$6:$C$105,中R武将!BS$6:BS$105,天数对应中R武将!$CB88)</f>
        <v>0</v>
      </c>
      <c r="BT88" s="16">
        <f>求节点(中R武将!$C$6:$C$105,中R武将!BT$6:BT$105,天数对应中R武将!$CB88)</f>
        <v>4</v>
      </c>
      <c r="BU88" s="16">
        <f>求节点(中R武将!$C$6:$C$105,中R武将!BU$6:BU$105,天数对应中R武将!$CB88)</f>
        <v>30</v>
      </c>
      <c r="BV88" s="16">
        <f>求节点(中R武将!$C$6:$C$105,中R武将!BV$6:BV$105,天数对应中R武将!$CB88)</f>
        <v>80</v>
      </c>
      <c r="BY88" s="16">
        <v>83</v>
      </c>
      <c r="BZ88" s="16">
        <v>63.920692243099523</v>
      </c>
      <c r="CA88" s="16">
        <v>66.548556124365092</v>
      </c>
      <c r="CB88" s="16">
        <v>70.129394259494475</v>
      </c>
      <c r="CC88" s="16">
        <v>76.028633525864549</v>
      </c>
      <c r="CD88" s="16">
        <v>84.927969848957787</v>
      </c>
    </row>
    <row r="89" spans="3:82" x14ac:dyDescent="0.15">
      <c r="C89" s="16">
        <v>84</v>
      </c>
      <c r="E89" s="16">
        <f>求节点(中R武将!$C$6:$C$105,中R武将!E$6:E$105,天数对应中R武将!$CB89)</f>
        <v>0</v>
      </c>
      <c r="F89" s="16">
        <f>求节点(中R武将!$C$6:$C$105,中R武将!F$6:F$105,天数对应中R武将!$CB89)</f>
        <v>0</v>
      </c>
      <c r="G89" s="16">
        <f>求节点(中R武将!$C$6:$C$105,中R武将!G$6:G$105,天数对应中R武将!$CB89)</f>
        <v>0</v>
      </c>
      <c r="H89" s="16">
        <f>求节点(中R武将!$C$6:$C$105,中R武将!H$6:H$105,天数对应中R武将!$CB89)</f>
        <v>1.5910944081662204</v>
      </c>
      <c r="I89" s="16">
        <f>求节点(中R武将!$C$6:$C$105,中R武将!I$6:I$105,天数对应中R武将!$CB89)</f>
        <v>4.4089055918337792</v>
      </c>
      <c r="J89" s="16">
        <f>求节点(中R武将!$C$6:$C$105,中R武将!J$6:J$105,天数对应中R武将!$CB89)</f>
        <v>0</v>
      </c>
      <c r="K89" s="16">
        <f>求节点(中R武将!$C$6:$C$105,中R武将!K$6:K$105,天数对应中R武将!$CB89)</f>
        <v>0</v>
      </c>
      <c r="L89" s="16">
        <f>求节点(中R武将!$C$6:$C$105,中R武将!L$6:L$105,天数对应中R武将!$CB89)</f>
        <v>0</v>
      </c>
      <c r="M89" s="16">
        <f>求节点(中R武将!$C$6:$C$105,中R武将!M$6:M$105,天数对应中R武将!$CB89)</f>
        <v>5.3804703008045562</v>
      </c>
      <c r="N89" s="16">
        <f>求节点(中R武将!$C$6:$C$105,中R武将!N$6:N$105,天数对应中R武将!$CB89)</f>
        <v>3.7517802521294912</v>
      </c>
      <c r="O89" s="16">
        <f>求节点(中R武将!$C$6:$C$105,中R武将!O$6:O$105,天数对应中R武将!$CB89)</f>
        <v>0</v>
      </c>
      <c r="P89" s="16">
        <f>求节点(中R武将!$C$6:$C$105,中R武将!P$6:P$105,天数对应中R武将!$CB89)</f>
        <v>6</v>
      </c>
      <c r="Q89" s="16">
        <f>求节点(中R武将!$C$6:$C$105,中R武将!Q$6:Q$105,天数对应中R武将!$CB89)</f>
        <v>10</v>
      </c>
      <c r="R89" s="16">
        <f>求节点(中R武将!$C$6:$C$105,中R武将!R$6:R$105,天数对应中R武将!$CB89)</f>
        <v>58</v>
      </c>
      <c r="S89" s="16">
        <f>求节点(中R武将!$C$6:$C$105,中R武将!S$6:S$105,天数对应中R武将!$CB89)</f>
        <v>74</v>
      </c>
      <c r="T89" s="16">
        <f>求节点(中R武将!$C$6:$C$105,中R武将!T$6:T$105,天数对应中R武将!$CB89)</f>
        <v>0</v>
      </c>
      <c r="U89" s="16">
        <f>求节点(中R武将!$C$6:$C$105,中R武将!U$6:U$105,天数对应中R武将!$CB89)</f>
        <v>0</v>
      </c>
      <c r="V89" s="16">
        <f>求节点(中R武将!$C$6:$C$105,中R武将!V$6:V$105,天数对应中R武将!$CB89)</f>
        <v>2.8132565984512521</v>
      </c>
      <c r="W89" s="16">
        <f>求节点(中R武将!$C$6:$C$105,中R武将!W$6:W$105,天数对应中R武将!$CB89)</f>
        <v>2.8132565984512525</v>
      </c>
      <c r="X89" s="16">
        <f>求节点(中R武将!$C$6:$C$105,中R武将!X$6:X$105,天数对应中R武将!$CB89)</f>
        <v>2.8132565984512525</v>
      </c>
      <c r="Y89" s="16">
        <f>求节点(中R武将!$C$6:$C$105,中R武将!Y$6:Y$105,天数对应中R武将!$CB89)</f>
        <v>0</v>
      </c>
      <c r="Z89" s="16">
        <f>求节点(中R武将!$C$6:$C$105,中R武将!Z$6:Z$105,天数对应中R武将!$CB89)</f>
        <v>0</v>
      </c>
      <c r="AA89" s="16">
        <f>求节点(中R武将!$C$6:$C$105,中R武将!AA$6:AA$105,天数对应中R武将!$CB89)</f>
        <v>140.66282992256262</v>
      </c>
      <c r="AB89" s="16">
        <f>求节点(中R武将!$C$6:$C$105,中R武将!AB$6:AB$105,天数对应中R武将!$CB89)</f>
        <v>140.66282992256262</v>
      </c>
      <c r="AC89" s="16">
        <f>求节点(中R武将!$C$6:$C$105,中R武将!AC$6:AC$105,天数对应中R武将!$CB89)</f>
        <v>140.66282992256262</v>
      </c>
      <c r="AD89" s="16">
        <f>求节点(中R武将!$C$6:$C$105,中R武将!AD$6:AD$105,天数对应中R武将!$CB89)</f>
        <v>0</v>
      </c>
      <c r="AE89" s="16">
        <f>求节点(中R武将!$C$6:$C$105,中R武将!AE$6:AE$105,天数对应中R武将!$CB89)</f>
        <v>0</v>
      </c>
      <c r="AF89" s="16">
        <f>求节点(中R武将!$C$6:$C$105,中R武将!AF$6:AF$105,天数对应中R武将!$CB89)</f>
        <v>1.2441363589057164</v>
      </c>
      <c r="AG89" s="16">
        <f>求节点(中R武将!$C$6:$C$105,中R武将!AG$6:AG$105,天数对应中R武将!$CB89)</f>
        <v>2</v>
      </c>
      <c r="AH89" s="16">
        <f>求节点(中R武将!$C$6:$C$105,中R武将!AH$6:AH$105,天数对应中R武将!$CB89)</f>
        <v>2</v>
      </c>
      <c r="AI89" s="16">
        <f>求节点(中R武将!$C$6:$C$105,中R武将!AI$6:AI$105,天数对应中R武将!$CB89)</f>
        <v>0</v>
      </c>
      <c r="AJ89" s="16">
        <f>求节点(中R武将!$C$6:$C$105,中R武将!AJ$6:AJ$105,天数对应中R武将!$CB89)</f>
        <v>0</v>
      </c>
      <c r="AK89" s="16">
        <f>求节点(中R武将!$C$6:$C$105,中R武将!AK$6:AK$105,天数对应中R武将!$CB89)</f>
        <v>2</v>
      </c>
      <c r="AL89" s="16">
        <f>求节点(中R武将!$C$6:$C$105,中R武将!AL$6:AL$105,天数对应中R武将!$CB89)</f>
        <v>30</v>
      </c>
      <c r="AM89" s="16">
        <f>求节点(中R武将!$C$6:$C$105,中R武将!AM$6:AM$105,天数对应中R武将!$CB89)</f>
        <v>80</v>
      </c>
      <c r="AN89" s="16">
        <f>求节点(中R武将!$C$6:$C$105,中R武将!AN$6:AN$105,天数对应中R武将!$CB89)</f>
        <v>0</v>
      </c>
      <c r="AO89" s="16">
        <f>求节点(中R武将!$C$6:$C$105,中R武将!AO$6:AO$105,天数对应中R武将!$CB89)</f>
        <v>0</v>
      </c>
      <c r="AP89" s="16">
        <f>求节点(中R武将!$C$6:$C$105,中R武将!AP$6:AP$105,天数对应中R武将!$CB89)</f>
        <v>7.1821888163324408</v>
      </c>
      <c r="AQ89" s="16">
        <f>求节点(中R武将!$C$6:$C$105,中R武将!AQ$6:AQ$105,天数对应中R武将!$CB89)</f>
        <v>16.817811183667558</v>
      </c>
      <c r="AR89" s="16">
        <f>求节点(中R武将!$C$6:$C$105,中R武将!AR$6:AR$105,天数对应中R武将!$CB89)</f>
        <v>0</v>
      </c>
      <c r="AS89" s="16">
        <f>求节点(中R武将!$C$6:$C$105,中R武将!AS$6:AS$105,天数对应中R武将!$CB89)</f>
        <v>0</v>
      </c>
      <c r="AT89" s="16">
        <f>求节点(中R武将!$C$6:$C$105,中R武将!AT$6:AT$105,天数对应中R武将!$CB89)</f>
        <v>3</v>
      </c>
      <c r="AU89" s="16">
        <f>求节点(中R武将!$C$6:$C$105,中R武将!AU$6:AU$105,天数对应中R武将!$CB89)</f>
        <v>6</v>
      </c>
      <c r="AV89" s="16">
        <f>求节点(中R武将!$C$6:$C$105,中R武将!AV$6:AV$105,天数对应中R武将!$CB89)</f>
        <v>5.3804703008045562</v>
      </c>
      <c r="AW89" s="16">
        <f>求节点(中R武将!$C$6:$C$105,中R武将!AW$6:AW$105,天数对应中R武将!$CB89)</f>
        <v>3.7517802521294912</v>
      </c>
      <c r="AX89" s="16">
        <f>求节点(中R武将!$C$6:$C$105,中R武将!AX$6:AX$105,天数对应中R武将!$CB89)</f>
        <v>0</v>
      </c>
      <c r="AY89" s="16">
        <f>求节点(中R武将!$C$6:$C$105,中R武将!AY$6:AY$105,天数对应中R武将!$CB89)</f>
        <v>15</v>
      </c>
      <c r="AZ89" s="16">
        <f>求节点(中R武将!$C$6:$C$105,中R武将!AZ$6:AZ$105,天数对应中R武将!$CB89)</f>
        <v>40</v>
      </c>
      <c r="BA89" s="16">
        <f>求节点(中R武将!$C$6:$C$105,中R武将!BA$6:BA$105,天数对应中R武将!$CB89)</f>
        <v>58</v>
      </c>
      <c r="BB89" s="16">
        <f>求节点(中R武将!$C$6:$C$105,中R武将!BB$6:BB$105,天数对应中R武将!$CB89)</f>
        <v>74</v>
      </c>
      <c r="BC89" s="16">
        <f>求节点(中R武将!$C$6:$C$105,中R武将!BC$6:BC$105,天数对应中R武将!$CB89)</f>
        <v>0</v>
      </c>
      <c r="BD89" s="16">
        <f>求节点(中R武将!$C$6:$C$105,中R武将!BD$6:BD$105,天数对应中R武将!$CB89)</f>
        <v>2.8132565984512525</v>
      </c>
      <c r="BE89" s="16">
        <f>求节点(中R武将!$C$6:$C$105,中R武将!BE$6:BE$105,天数对应中R武将!$CB89)</f>
        <v>2.8132565984512525</v>
      </c>
      <c r="BF89" s="16">
        <f>求节点(中R武将!$C$6:$C$105,中R武将!BF$6:BF$105,天数对应中R武将!$CB89)</f>
        <v>2.8132565984512525</v>
      </c>
      <c r="BG89" s="16">
        <f>求节点(中R武将!$C$6:$C$105,中R武将!BG$6:BG$105,天数对应中R武将!$CB89)</f>
        <v>2.8132565984512525</v>
      </c>
      <c r="BH89" s="16">
        <f>求节点(中R武将!$C$6:$C$105,中R武将!BH$6:BH$105,天数对应中R武将!$CB89)</f>
        <v>10</v>
      </c>
      <c r="BI89" s="16">
        <f>求节点(中R武将!$C$6:$C$105,中R武将!BI$6:BI$105,天数对应中R武将!$CB89)</f>
        <v>10</v>
      </c>
      <c r="BJ89" s="16">
        <f>求节点(中R武将!$C$6:$C$105,中R武将!BJ$6:BJ$105,天数对应中R武将!$CB89)</f>
        <v>60</v>
      </c>
      <c r="BK89" s="16">
        <f>求节点(中R武将!$C$6:$C$105,中R武将!BK$6:BK$105,天数对应中R武将!$CB89)</f>
        <v>70.331414961281311</v>
      </c>
      <c r="BL89" s="16">
        <f>求节点(中R武将!$C$6:$C$105,中R武将!BL$6:BL$105,天数对应中R武将!$CB89)</f>
        <v>70.331414961281311</v>
      </c>
      <c r="BM89" s="16">
        <f>求节点(中R武将!$C$6:$C$105,中R武将!BM$6:BM$105,天数对应中R武将!$CB89)</f>
        <v>0</v>
      </c>
      <c r="BN89" s="16">
        <f>求节点(中R武将!$C$6:$C$105,中R武将!BN$6:BN$105,天数对应中R武将!$CB89)</f>
        <v>0</v>
      </c>
      <c r="BO89" s="16">
        <f>求节点(中R武将!$C$6:$C$105,中R武将!BO$6:BO$105,天数对应中R武将!$CB89)</f>
        <v>2</v>
      </c>
      <c r="BP89" s="16">
        <f>求节点(中R武将!$C$6:$C$105,中R武将!BP$6:BP$105,天数对应中R武将!$CB89)</f>
        <v>2</v>
      </c>
      <c r="BQ89" s="16">
        <f>求节点(中R武将!$C$6:$C$105,中R武将!BQ$6:BQ$105,天数对应中R武将!$CB89)</f>
        <v>2</v>
      </c>
      <c r="BR89" s="16">
        <f>求节点(中R武将!$C$6:$C$105,中R武将!BR$6:BR$105,天数对应中R武将!$CB89)</f>
        <v>0</v>
      </c>
      <c r="BS89" s="16">
        <f>求节点(中R武将!$C$6:$C$105,中R武将!BS$6:BS$105,天数对应中R武将!$CB89)</f>
        <v>0</v>
      </c>
      <c r="BT89" s="16">
        <f>求节点(中R武将!$C$6:$C$105,中R武将!BT$6:BT$105,天数对应中R武将!$CB89)</f>
        <v>4</v>
      </c>
      <c r="BU89" s="16">
        <f>求节点(中R武将!$C$6:$C$105,中R武将!BU$6:BU$105,天数对应中R武将!$CB89)</f>
        <v>30</v>
      </c>
      <c r="BV89" s="16">
        <f>求节点(中R武将!$C$6:$C$105,中R武将!BV$6:BV$105,天数对应中R武将!$CB89)</f>
        <v>80</v>
      </c>
      <c r="BY89" s="16">
        <v>84</v>
      </c>
      <c r="BZ89" s="16">
        <v>64.090988120365651</v>
      </c>
      <c r="CA89" s="16">
        <v>66.735705582383943</v>
      </c>
      <c r="CB89" s="16">
        <v>70.331414961281311</v>
      </c>
      <c r="CC89" s="16">
        <v>76.132688620355253</v>
      </c>
      <c r="CD89" s="16">
        <v>85.073746127165037</v>
      </c>
    </row>
    <row r="90" spans="3:82" x14ac:dyDescent="0.15">
      <c r="C90" s="16">
        <v>85</v>
      </c>
      <c r="E90" s="16">
        <f>求节点(中R武将!$C$6:$C$105,中R武将!E$6:E$105,天数对应中R武将!$CB90)</f>
        <v>0</v>
      </c>
      <c r="F90" s="16">
        <f>求节点(中R武将!$C$6:$C$105,中R武将!F$6:F$105,天数对应中R武将!$CB90)</f>
        <v>0</v>
      </c>
      <c r="G90" s="16">
        <f>求节点(中R武将!$C$6:$C$105,中R武将!G$6:G$105,天数对应中R武将!$CB90)</f>
        <v>0</v>
      </c>
      <c r="H90" s="16">
        <f>求节点(中R武将!$C$6:$C$105,中R武将!H$6:H$105,天数对应中R武将!$CB90)</f>
        <v>1.5282483384882182</v>
      </c>
      <c r="I90" s="16">
        <f>求节点(中R武将!$C$6:$C$105,中R武将!I$6:I$105,天数对应中R武将!$CB90)</f>
        <v>4.4717516615117816</v>
      </c>
      <c r="J90" s="16">
        <f>求节点(中R武将!$C$6:$C$105,中R武将!J$6:J$105,天数对应中R武将!$CB90)</f>
        <v>0</v>
      </c>
      <c r="K90" s="16">
        <f>求节点(中R武将!$C$6:$C$105,中R武将!K$6:K$105,天数对应中R武将!$CB90)</f>
        <v>0</v>
      </c>
      <c r="L90" s="16">
        <f>求节点(中R武将!$C$6:$C$105,中R武将!L$6:L$105,天数对应中R武将!$CB90)</f>
        <v>0</v>
      </c>
      <c r="M90" s="16">
        <f>求节点(中R武将!$C$6:$C$105,中R武将!M$6:M$105,天数对应中R武将!$CB90)</f>
        <v>5.3971225146608681</v>
      </c>
      <c r="N90" s="16">
        <f>求节点(中R武将!$C$6:$C$105,中R武将!N$6:N$105,天数对应中R武将!$CB90)</f>
        <v>3.7634556409329112</v>
      </c>
      <c r="O90" s="16">
        <f>求节点(中R武将!$C$6:$C$105,中R武将!O$6:O$105,天数对应中R武将!$CB90)</f>
        <v>0</v>
      </c>
      <c r="P90" s="16">
        <f>求节点(中R武将!$C$6:$C$105,中R武将!P$6:P$105,天数对应中R武将!$CB90)</f>
        <v>6</v>
      </c>
      <c r="Q90" s="16">
        <f>求节点(中R武将!$C$6:$C$105,中R武将!Q$6:Q$105,天数对应中R武将!$CB90)</f>
        <v>10</v>
      </c>
      <c r="R90" s="16">
        <f>求节点(中R武将!$C$6:$C$105,中R武将!R$6:R$105,天数对应中R武将!$CB90)</f>
        <v>58</v>
      </c>
      <c r="S90" s="16">
        <f>求节点(中R武将!$C$6:$C$105,中R武将!S$6:S$105,天数对应中R武将!$CB90)</f>
        <v>74</v>
      </c>
      <c r="T90" s="16">
        <f>求节点(中R武将!$C$6:$C$105,中R武将!T$6:T$105,天数对应中R武将!$CB90)</f>
        <v>0</v>
      </c>
      <c r="U90" s="16">
        <f>求节点(中R武将!$C$6:$C$105,中R武将!U$6:U$105,天数对应中R武将!$CB90)</f>
        <v>0</v>
      </c>
      <c r="V90" s="16">
        <f>求节点(中R武将!$C$6:$C$105,中R武将!V$6:V$105,天数对应中R武将!$CB90)</f>
        <v>2.8213374265227262</v>
      </c>
      <c r="W90" s="16">
        <f>求节点(中R武将!$C$6:$C$105,中R武将!W$6:W$105,天数对应中R武将!$CB90)</f>
        <v>2.8213374265227267</v>
      </c>
      <c r="X90" s="16">
        <f>求节点(中R武将!$C$6:$C$105,中R武将!X$6:X$105,天数对应中R武将!$CB90)</f>
        <v>2.8213374265227267</v>
      </c>
      <c r="Y90" s="16">
        <f>求节点(中R武将!$C$6:$C$105,中R武将!Y$6:Y$105,天数对应中R武将!$CB90)</f>
        <v>0</v>
      </c>
      <c r="Z90" s="16">
        <f>求节点(中R武将!$C$6:$C$105,中R武将!Z$6:Z$105,天数对应中R武将!$CB90)</f>
        <v>0</v>
      </c>
      <c r="AA90" s="16">
        <f>求节点(中R武将!$C$6:$C$105,中R武将!AA$6:AA$105,天数对应中R武将!$CB90)</f>
        <v>141.06687132613632</v>
      </c>
      <c r="AB90" s="16">
        <f>求节点(中R武将!$C$6:$C$105,中R武将!AB$6:AB$105,天数对应中R武将!$CB90)</f>
        <v>141.06687132613632</v>
      </c>
      <c r="AC90" s="16">
        <f>求节点(中R武将!$C$6:$C$105,中R武将!AC$6:AC$105,天数对应中R武将!$CB90)</f>
        <v>141.06687132613632</v>
      </c>
      <c r="AD90" s="16">
        <f>求节点(中R武将!$C$6:$C$105,中R武将!AD$6:AD$105,天数对应中R武将!$CB90)</f>
        <v>0</v>
      </c>
      <c r="AE90" s="16">
        <f>求节点(中R武将!$C$6:$C$105,中R武将!AE$6:AE$105,天数对应中R武将!$CB90)</f>
        <v>0</v>
      </c>
      <c r="AF90" s="16">
        <f>求节点(中R武将!$C$6:$C$105,中R武将!AF$6:AF$105,天数对应中R武将!$CB90)</f>
        <v>1.2477100293698047</v>
      </c>
      <c r="AG90" s="16">
        <f>求节点(中R武将!$C$6:$C$105,中R武将!AG$6:AG$105,天数对应中R武将!$CB90)</f>
        <v>2</v>
      </c>
      <c r="AH90" s="16">
        <f>求节点(中R武将!$C$6:$C$105,中R武将!AH$6:AH$105,天数对应中R武将!$CB90)</f>
        <v>2</v>
      </c>
      <c r="AI90" s="16">
        <f>求节点(中R武将!$C$6:$C$105,中R武将!AI$6:AI$105,天数对应中R武将!$CB90)</f>
        <v>0</v>
      </c>
      <c r="AJ90" s="16">
        <f>求节点(中R武将!$C$6:$C$105,中R武将!AJ$6:AJ$105,天数对应中R武将!$CB90)</f>
        <v>0</v>
      </c>
      <c r="AK90" s="16">
        <f>求节点(中R武将!$C$6:$C$105,中R武将!AK$6:AK$105,天数对应中R武将!$CB90)</f>
        <v>2</v>
      </c>
      <c r="AL90" s="16">
        <f>求节点(中R武将!$C$6:$C$105,中R武将!AL$6:AL$105,天数对应中R武将!$CB90)</f>
        <v>30</v>
      </c>
      <c r="AM90" s="16">
        <f>求节点(中R武将!$C$6:$C$105,中R武将!AM$6:AM$105,天数对应中R武将!$CB90)</f>
        <v>80</v>
      </c>
      <c r="AN90" s="16">
        <f>求节点(中R武将!$C$6:$C$105,中R武将!AN$6:AN$105,天数对应中R武将!$CB90)</f>
        <v>0</v>
      </c>
      <c r="AO90" s="16">
        <f>求节点(中R武将!$C$6:$C$105,中R武将!AO$6:AO$105,天数对应中R武将!$CB90)</f>
        <v>0</v>
      </c>
      <c r="AP90" s="16">
        <f>求节点(中R武将!$C$6:$C$105,中R武将!AP$6:AP$105,天数对应中R武将!$CB90)</f>
        <v>7.0564966769764359</v>
      </c>
      <c r="AQ90" s="16">
        <f>求节点(中R武将!$C$6:$C$105,中R武将!AQ$6:AQ$105,天数对应中R武将!$CB90)</f>
        <v>16.943503323023563</v>
      </c>
      <c r="AR90" s="16">
        <f>求节点(中R武将!$C$6:$C$105,中R武将!AR$6:AR$105,天数对应中R武将!$CB90)</f>
        <v>0</v>
      </c>
      <c r="AS90" s="16">
        <f>求节点(中R武将!$C$6:$C$105,中R武将!AS$6:AS$105,天数对应中R武将!$CB90)</f>
        <v>0</v>
      </c>
      <c r="AT90" s="16">
        <f>求节点(中R武将!$C$6:$C$105,中R武将!AT$6:AT$105,天数对应中R武将!$CB90)</f>
        <v>3</v>
      </c>
      <c r="AU90" s="16">
        <f>求节点(中R武将!$C$6:$C$105,中R武将!AU$6:AU$105,天数对应中R武将!$CB90)</f>
        <v>6</v>
      </c>
      <c r="AV90" s="16">
        <f>求节点(中R武将!$C$6:$C$105,中R武将!AV$6:AV$105,天数对应中R武将!$CB90)</f>
        <v>5.3971225146608681</v>
      </c>
      <c r="AW90" s="16">
        <f>求节点(中R武将!$C$6:$C$105,中R武将!AW$6:AW$105,天数对应中R武将!$CB90)</f>
        <v>3.7634556409329112</v>
      </c>
      <c r="AX90" s="16">
        <f>求节点(中R武将!$C$6:$C$105,中R武将!AX$6:AX$105,天数对应中R武将!$CB90)</f>
        <v>0</v>
      </c>
      <c r="AY90" s="16">
        <f>求节点(中R武将!$C$6:$C$105,中R武将!AY$6:AY$105,天数对应中R武将!$CB90)</f>
        <v>15</v>
      </c>
      <c r="AZ90" s="16">
        <f>求节点(中R武将!$C$6:$C$105,中R武将!AZ$6:AZ$105,天数对应中R武将!$CB90)</f>
        <v>40</v>
      </c>
      <c r="BA90" s="16">
        <f>求节点(中R武将!$C$6:$C$105,中R武将!BA$6:BA$105,天数对应中R武将!$CB90)</f>
        <v>58</v>
      </c>
      <c r="BB90" s="16">
        <f>求节点(中R武将!$C$6:$C$105,中R武将!BB$6:BB$105,天数对应中R武将!$CB90)</f>
        <v>74</v>
      </c>
      <c r="BC90" s="16">
        <f>求节点(中R武将!$C$6:$C$105,中R武将!BC$6:BC$105,天数对应中R武将!$CB90)</f>
        <v>0</v>
      </c>
      <c r="BD90" s="16">
        <f>求节点(中R武将!$C$6:$C$105,中R武将!BD$6:BD$105,天数对应中R武将!$CB90)</f>
        <v>2.8213374265227267</v>
      </c>
      <c r="BE90" s="16">
        <f>求节点(中R武将!$C$6:$C$105,中R武将!BE$6:BE$105,天数对应中R武将!$CB90)</f>
        <v>2.8213374265227267</v>
      </c>
      <c r="BF90" s="16">
        <f>求节点(中R武将!$C$6:$C$105,中R武将!BF$6:BF$105,天数对应中R武将!$CB90)</f>
        <v>2.8213374265227267</v>
      </c>
      <c r="BG90" s="16">
        <f>求节点(中R武将!$C$6:$C$105,中R武将!BG$6:BG$105,天数对应中R武将!$CB90)</f>
        <v>2.8213374265227267</v>
      </c>
      <c r="BH90" s="16">
        <f>求节点(中R武将!$C$6:$C$105,中R武将!BH$6:BH$105,天数对应中R武将!$CB90)</f>
        <v>10</v>
      </c>
      <c r="BI90" s="16">
        <f>求节点(中R武将!$C$6:$C$105,中R武将!BI$6:BI$105,天数对应中R武将!$CB90)</f>
        <v>10</v>
      </c>
      <c r="BJ90" s="16">
        <f>求节点(中R武将!$C$6:$C$105,中R武将!BJ$6:BJ$105,天数对应中R武将!$CB90)</f>
        <v>60</v>
      </c>
      <c r="BK90" s="16">
        <f>求节点(中R武将!$C$6:$C$105,中R武将!BK$6:BK$105,天数对应中R武将!$CB90)</f>
        <v>70.533435663068161</v>
      </c>
      <c r="BL90" s="16">
        <f>求节点(中R武将!$C$6:$C$105,中R武将!BL$6:BL$105,天数对应中R武将!$CB90)</f>
        <v>70.533435663068161</v>
      </c>
      <c r="BM90" s="16">
        <f>求节点(中R武将!$C$6:$C$105,中R武将!BM$6:BM$105,天数对应中R武将!$CB90)</f>
        <v>0</v>
      </c>
      <c r="BN90" s="16">
        <f>求节点(中R武将!$C$6:$C$105,中R武将!BN$6:BN$105,天数对应中R武将!$CB90)</f>
        <v>0</v>
      </c>
      <c r="BO90" s="16">
        <f>求节点(中R武将!$C$6:$C$105,中R武将!BO$6:BO$105,天数对应中R武将!$CB90)</f>
        <v>2</v>
      </c>
      <c r="BP90" s="16">
        <f>求节点(中R武将!$C$6:$C$105,中R武将!BP$6:BP$105,天数对应中R武将!$CB90)</f>
        <v>2</v>
      </c>
      <c r="BQ90" s="16">
        <f>求节点(中R武将!$C$6:$C$105,中R武将!BQ$6:BQ$105,天数对应中R武将!$CB90)</f>
        <v>2</v>
      </c>
      <c r="BR90" s="16">
        <f>求节点(中R武将!$C$6:$C$105,中R武将!BR$6:BR$105,天数对应中R武将!$CB90)</f>
        <v>0</v>
      </c>
      <c r="BS90" s="16">
        <f>求节点(中R武将!$C$6:$C$105,中R武将!BS$6:BS$105,天数对应中R武将!$CB90)</f>
        <v>0</v>
      </c>
      <c r="BT90" s="16">
        <f>求节点(中R武将!$C$6:$C$105,中R武将!BT$6:BT$105,天数对应中R武将!$CB90)</f>
        <v>4</v>
      </c>
      <c r="BU90" s="16">
        <f>求节点(中R武将!$C$6:$C$105,中R武将!BU$6:BU$105,天数对应中R武将!$CB90)</f>
        <v>30</v>
      </c>
      <c r="BV90" s="16">
        <f>求节点(中R武将!$C$6:$C$105,中R武将!BV$6:BV$105,天数对应中R武将!$CB90)</f>
        <v>80</v>
      </c>
      <c r="BY90" s="16">
        <v>85</v>
      </c>
      <c r="BZ90" s="16">
        <v>64.255972994404218</v>
      </c>
      <c r="CA90" s="16">
        <v>66.922855040402794</v>
      </c>
      <c r="CB90" s="16">
        <v>70.533435663068161</v>
      </c>
      <c r="CC90" s="16">
        <v>76.236743714845971</v>
      </c>
      <c r="CD90" s="16">
        <v>85.223711254279024</v>
      </c>
    </row>
    <row r="91" spans="3:82" x14ac:dyDescent="0.15">
      <c r="C91" s="16">
        <v>86</v>
      </c>
      <c r="E91" s="16">
        <f>求节点(中R武将!$C$6:$C$105,中R武将!E$6:E$105,天数对应中R武将!$CB91)</f>
        <v>0</v>
      </c>
      <c r="F91" s="16">
        <f>求节点(中R武将!$C$6:$C$105,中R武将!F$6:F$105,天数对应中R武将!$CB91)</f>
        <v>0</v>
      </c>
      <c r="G91" s="16">
        <f>求节点(中R武将!$C$6:$C$105,中R武将!G$6:G$105,天数对应中R武将!$CB91)</f>
        <v>0</v>
      </c>
      <c r="H91" s="16">
        <f>求节点(中R武将!$C$6:$C$105,中R武将!H$6:H$105,天数对应中R武将!$CB91)</f>
        <v>1.4654022688102204</v>
      </c>
      <c r="I91" s="16">
        <f>求节点(中R武将!$C$6:$C$105,中R武将!I$6:I$105,天数对应中R武将!$CB91)</f>
        <v>4.5345977311897796</v>
      </c>
      <c r="J91" s="16">
        <f>求节点(中R武将!$C$6:$C$105,中R武将!J$6:J$105,天数对应中R武将!$CB91)</f>
        <v>0</v>
      </c>
      <c r="K91" s="16">
        <f>求节点(中R武将!$C$6:$C$105,中R武将!K$6:K$105,天数对应中R武将!$CB91)</f>
        <v>0</v>
      </c>
      <c r="L91" s="16">
        <f>求节点(中R武将!$C$6:$C$105,中R武将!L$6:L$105,天数对应中R武将!$CB91)</f>
        <v>0</v>
      </c>
      <c r="M91" s="16">
        <f>求节点(中R武将!$C$6:$C$105,中R武将!M$6:M$105,天数对应中R武将!$CB91)</f>
        <v>5.4137747285171791</v>
      </c>
      <c r="N91" s="16">
        <f>求节点(中R武将!$C$6:$C$105,中R武将!N$6:N$105,天数对应中R武将!$CB91)</f>
        <v>3.7751310297363307</v>
      </c>
      <c r="O91" s="16">
        <f>求节点(中R武将!$C$6:$C$105,中R武将!O$6:O$105,天数对应中R武将!$CB91)</f>
        <v>0</v>
      </c>
      <c r="P91" s="16">
        <f>求节点(中R武将!$C$6:$C$105,中R武将!P$6:P$105,天数对应中R武将!$CB91)</f>
        <v>6</v>
      </c>
      <c r="Q91" s="16">
        <f>求节点(中R武将!$C$6:$C$105,中R武将!Q$6:Q$105,天数对应中R武将!$CB91)</f>
        <v>10</v>
      </c>
      <c r="R91" s="16">
        <f>求节点(中R武将!$C$6:$C$105,中R武将!R$6:R$105,天数对应中R武将!$CB91)</f>
        <v>58</v>
      </c>
      <c r="S91" s="16">
        <f>求节点(中R武将!$C$6:$C$105,中R武将!S$6:S$105,天数对应中R武将!$CB91)</f>
        <v>74</v>
      </c>
      <c r="T91" s="16">
        <f>求节点(中R武将!$C$6:$C$105,中R武将!T$6:T$105,天数对应中R武将!$CB91)</f>
        <v>0</v>
      </c>
      <c r="U91" s="16">
        <f>求节点(中R武将!$C$6:$C$105,中R武将!U$6:U$105,天数对应中R武将!$CB91)</f>
        <v>0</v>
      </c>
      <c r="V91" s="16">
        <f>求节点(中R武将!$C$6:$C$105,中R武将!V$6:V$105,天数对应中R武将!$CB91)</f>
        <v>2.8294182545941999</v>
      </c>
      <c r="W91" s="16">
        <f>求节点(中R武将!$C$6:$C$105,中R武将!W$6:W$105,天数对应中R武将!$CB91)</f>
        <v>2.8294182545942004</v>
      </c>
      <c r="X91" s="16">
        <f>求节点(中R武将!$C$6:$C$105,中R武将!X$6:X$105,天数对应中R武将!$CB91)</f>
        <v>2.8294182545942004</v>
      </c>
      <c r="Y91" s="16">
        <f>求节点(中R武将!$C$6:$C$105,中R武将!Y$6:Y$105,天数对应中R武将!$CB91)</f>
        <v>0</v>
      </c>
      <c r="Z91" s="16">
        <f>求节点(中R武将!$C$6:$C$105,中R武将!Z$6:Z$105,天数对应中R武将!$CB91)</f>
        <v>0</v>
      </c>
      <c r="AA91" s="16">
        <f>求节点(中R武将!$C$6:$C$105,中R武将!AA$6:AA$105,天数对应中R武将!$CB91)</f>
        <v>141.47091272970999</v>
      </c>
      <c r="AB91" s="16">
        <f>求节点(中R武将!$C$6:$C$105,中R武将!AB$6:AB$105,天数对应中R武将!$CB91)</f>
        <v>141.47091272970999</v>
      </c>
      <c r="AC91" s="16">
        <f>求节点(中R武将!$C$6:$C$105,中R武将!AC$6:AC$105,天数对应中R武将!$CB91)</f>
        <v>141.47091272970999</v>
      </c>
      <c r="AD91" s="16">
        <f>求节点(中R武将!$C$6:$C$105,中R武将!AD$6:AD$105,天数对应中R武将!$CB91)</f>
        <v>0</v>
      </c>
      <c r="AE91" s="16">
        <f>求节点(中R武将!$C$6:$C$105,中R武将!AE$6:AE$105,天数对应中R武将!$CB91)</f>
        <v>0</v>
      </c>
      <c r="AF91" s="16">
        <f>求节点(中R武将!$C$6:$C$105,中R武将!AF$6:AF$105,天数对应中R武将!$CB91)</f>
        <v>1.2512836998338928</v>
      </c>
      <c r="AG91" s="16">
        <f>求节点(中R武将!$C$6:$C$105,中R武将!AG$6:AG$105,天数对应中R武将!$CB91)</f>
        <v>2</v>
      </c>
      <c r="AH91" s="16">
        <f>求节点(中R武将!$C$6:$C$105,中R武将!AH$6:AH$105,天数对应中R武将!$CB91)</f>
        <v>2</v>
      </c>
      <c r="AI91" s="16">
        <f>求节点(中R武将!$C$6:$C$105,中R武将!AI$6:AI$105,天数对应中R武将!$CB91)</f>
        <v>0</v>
      </c>
      <c r="AJ91" s="16">
        <f>求节点(中R武将!$C$6:$C$105,中R武将!AJ$6:AJ$105,天数对应中R武将!$CB91)</f>
        <v>0</v>
      </c>
      <c r="AK91" s="16">
        <f>求节点(中R武将!$C$6:$C$105,中R武将!AK$6:AK$105,天数对应中R武将!$CB91)</f>
        <v>2</v>
      </c>
      <c r="AL91" s="16">
        <f>求节点(中R武将!$C$6:$C$105,中R武将!AL$6:AL$105,天数对应中R武将!$CB91)</f>
        <v>30</v>
      </c>
      <c r="AM91" s="16">
        <f>求节点(中R武将!$C$6:$C$105,中R武将!AM$6:AM$105,天数对应中R武将!$CB91)</f>
        <v>80</v>
      </c>
      <c r="AN91" s="16">
        <f>求节点(中R武将!$C$6:$C$105,中R武将!AN$6:AN$105,天数对应中R武将!$CB91)</f>
        <v>0</v>
      </c>
      <c r="AO91" s="16">
        <f>求节点(中R武将!$C$6:$C$105,中R武将!AO$6:AO$105,天数对应中R武将!$CB91)</f>
        <v>0</v>
      </c>
      <c r="AP91" s="16">
        <f>求节点(中R武将!$C$6:$C$105,中R武将!AP$6:AP$105,天数对应中R武将!$CB91)</f>
        <v>6.9308045376204408</v>
      </c>
      <c r="AQ91" s="16">
        <f>求节点(中R武将!$C$6:$C$105,中R武将!AQ$6:AQ$105,天数对应中R武将!$CB91)</f>
        <v>17.069195462379557</v>
      </c>
      <c r="AR91" s="16">
        <f>求节点(中R武将!$C$6:$C$105,中R武将!AR$6:AR$105,天数对应中R武将!$CB91)</f>
        <v>0</v>
      </c>
      <c r="AS91" s="16">
        <f>求节点(中R武将!$C$6:$C$105,中R武将!AS$6:AS$105,天数对应中R武将!$CB91)</f>
        <v>0</v>
      </c>
      <c r="AT91" s="16">
        <f>求节点(中R武将!$C$6:$C$105,中R武将!AT$6:AT$105,天数对应中R武将!$CB91)</f>
        <v>3</v>
      </c>
      <c r="AU91" s="16">
        <f>求节点(中R武将!$C$6:$C$105,中R武将!AU$6:AU$105,天数对应中R武将!$CB91)</f>
        <v>6</v>
      </c>
      <c r="AV91" s="16">
        <f>求节点(中R武将!$C$6:$C$105,中R武将!AV$6:AV$105,天数对应中R武将!$CB91)</f>
        <v>5.4137747285171791</v>
      </c>
      <c r="AW91" s="16">
        <f>求节点(中R武将!$C$6:$C$105,中R武将!AW$6:AW$105,天数对应中R武将!$CB91)</f>
        <v>3.7751310297363307</v>
      </c>
      <c r="AX91" s="16">
        <f>求节点(中R武将!$C$6:$C$105,中R武将!AX$6:AX$105,天数对应中R武将!$CB91)</f>
        <v>0</v>
      </c>
      <c r="AY91" s="16">
        <f>求节点(中R武将!$C$6:$C$105,中R武将!AY$6:AY$105,天数对应中R武将!$CB91)</f>
        <v>15</v>
      </c>
      <c r="AZ91" s="16">
        <f>求节点(中R武将!$C$6:$C$105,中R武将!AZ$6:AZ$105,天数对应中R武将!$CB91)</f>
        <v>40</v>
      </c>
      <c r="BA91" s="16">
        <f>求节点(中R武将!$C$6:$C$105,中R武将!BA$6:BA$105,天数对应中R武将!$CB91)</f>
        <v>58</v>
      </c>
      <c r="BB91" s="16">
        <f>求节点(中R武将!$C$6:$C$105,中R武将!BB$6:BB$105,天数对应中R武将!$CB91)</f>
        <v>74</v>
      </c>
      <c r="BC91" s="16">
        <f>求节点(中R武将!$C$6:$C$105,中R武将!BC$6:BC$105,天数对应中R武将!$CB91)</f>
        <v>0</v>
      </c>
      <c r="BD91" s="16">
        <f>求节点(中R武将!$C$6:$C$105,中R武将!BD$6:BD$105,天数对应中R武将!$CB91)</f>
        <v>2.8294182545942004</v>
      </c>
      <c r="BE91" s="16">
        <f>求节点(中R武将!$C$6:$C$105,中R武将!BE$6:BE$105,天数对应中R武将!$CB91)</f>
        <v>2.8294182545942004</v>
      </c>
      <c r="BF91" s="16">
        <f>求节点(中R武将!$C$6:$C$105,中R武将!BF$6:BF$105,天数对应中R武将!$CB91)</f>
        <v>2.8294182545942004</v>
      </c>
      <c r="BG91" s="16">
        <f>求节点(中R武将!$C$6:$C$105,中R武将!BG$6:BG$105,天数对应中R武将!$CB91)</f>
        <v>2.8294182545942004</v>
      </c>
      <c r="BH91" s="16">
        <f>求节点(中R武将!$C$6:$C$105,中R武将!BH$6:BH$105,天数对应中R武将!$CB91)</f>
        <v>10</v>
      </c>
      <c r="BI91" s="16">
        <f>求节点(中R武将!$C$6:$C$105,中R武将!BI$6:BI$105,天数对应中R武将!$CB91)</f>
        <v>10</v>
      </c>
      <c r="BJ91" s="16">
        <f>求节点(中R武将!$C$6:$C$105,中R武将!BJ$6:BJ$105,天数对应中R武将!$CB91)</f>
        <v>60</v>
      </c>
      <c r="BK91" s="16">
        <f>求节点(中R武将!$C$6:$C$105,中R武将!BK$6:BK$105,天数对应中R武将!$CB91)</f>
        <v>70.735456364854997</v>
      </c>
      <c r="BL91" s="16">
        <f>求节点(中R武将!$C$6:$C$105,中R武将!BL$6:BL$105,天数对应中R武将!$CB91)</f>
        <v>70.735456364854997</v>
      </c>
      <c r="BM91" s="16">
        <f>求节点(中R武将!$C$6:$C$105,中R武将!BM$6:BM$105,天数对应中R武将!$CB91)</f>
        <v>0</v>
      </c>
      <c r="BN91" s="16">
        <f>求节点(中R武将!$C$6:$C$105,中R武将!BN$6:BN$105,天数对应中R武将!$CB91)</f>
        <v>0</v>
      </c>
      <c r="BO91" s="16">
        <f>求节点(中R武将!$C$6:$C$105,中R武将!BO$6:BO$105,天数对应中R武将!$CB91)</f>
        <v>2</v>
      </c>
      <c r="BP91" s="16">
        <f>求节点(中R武将!$C$6:$C$105,中R武将!BP$6:BP$105,天数对应中R武将!$CB91)</f>
        <v>2</v>
      </c>
      <c r="BQ91" s="16">
        <f>求节点(中R武将!$C$6:$C$105,中R武将!BQ$6:BQ$105,天数对应中R武将!$CB91)</f>
        <v>2</v>
      </c>
      <c r="BR91" s="16">
        <f>求节点(中R武将!$C$6:$C$105,中R武将!BR$6:BR$105,天数对应中R武将!$CB91)</f>
        <v>0</v>
      </c>
      <c r="BS91" s="16">
        <f>求节点(中R武将!$C$6:$C$105,中R武将!BS$6:BS$105,天数对应中R武将!$CB91)</f>
        <v>0</v>
      </c>
      <c r="BT91" s="16">
        <f>求节点(中R武将!$C$6:$C$105,中R武将!BT$6:BT$105,天数对应中R武将!$CB91)</f>
        <v>4</v>
      </c>
      <c r="BU91" s="16">
        <f>求节点(中R武将!$C$6:$C$105,中R武将!BU$6:BU$105,天数对应中R武将!$CB91)</f>
        <v>30</v>
      </c>
      <c r="BV91" s="16">
        <f>求节点(中R武将!$C$6:$C$105,中R武将!BV$6:BV$105,天数对应中R武将!$CB91)</f>
        <v>80</v>
      </c>
      <c r="BY91" s="16">
        <v>86</v>
      </c>
      <c r="BZ91" s="16">
        <v>64.420957868442798</v>
      </c>
      <c r="CA91" s="16">
        <v>67.09495997943273</v>
      </c>
      <c r="CB91" s="16">
        <v>70.735456364854997</v>
      </c>
      <c r="CC91" s="16">
        <v>76.340798809336675</v>
      </c>
      <c r="CD91" s="16">
        <v>85.373676381393011</v>
      </c>
    </row>
    <row r="92" spans="3:82" x14ac:dyDescent="0.15">
      <c r="C92" s="16">
        <v>87</v>
      </c>
      <c r="E92" s="16">
        <f>求节点(中R武将!$C$6:$C$105,中R武将!E$6:E$105,天数对应中R武将!$CB92)</f>
        <v>0</v>
      </c>
      <c r="F92" s="16">
        <f>求节点(中R武将!$C$6:$C$105,中R武将!F$6:F$105,天数对应中R武将!$CB92)</f>
        <v>0</v>
      </c>
      <c r="G92" s="16">
        <f>求节点(中R武将!$C$6:$C$105,中R武将!G$6:G$105,天数对应中R武将!$CB92)</f>
        <v>0</v>
      </c>
      <c r="H92" s="16">
        <f>求节点(中R武将!$C$6:$C$105,中R武将!H$6:H$105,天数对应中R武将!$CB92)</f>
        <v>1.4025561991322226</v>
      </c>
      <c r="I92" s="16">
        <f>求节点(中R武将!$C$6:$C$105,中R武将!I$6:I$105,天数对应中R武将!$CB92)</f>
        <v>4.5974438008677776</v>
      </c>
      <c r="J92" s="16">
        <f>求节点(中R武将!$C$6:$C$105,中R武将!J$6:J$105,天数对应中R武将!$CB92)</f>
        <v>0</v>
      </c>
      <c r="K92" s="16">
        <f>求节点(中R武将!$C$6:$C$105,中R武将!K$6:K$105,天数对应中R武将!$CB92)</f>
        <v>0</v>
      </c>
      <c r="L92" s="16">
        <f>求节点(中R武将!$C$6:$C$105,中R武将!L$6:L$105,天数对应中R武将!$CB92)</f>
        <v>0</v>
      </c>
      <c r="M92" s="16">
        <f>求节点(中R武将!$C$6:$C$105,中R武将!M$6:M$105,天数对应中R武将!$CB92)</f>
        <v>5.4304269423734901</v>
      </c>
      <c r="N92" s="16">
        <f>求节点(中R武将!$C$6:$C$105,中R武将!N$6:N$105,天数对应中R武将!$CB92)</f>
        <v>3.7868064185397499</v>
      </c>
      <c r="O92" s="16">
        <f>求节点(中R武将!$C$6:$C$105,中R武将!O$6:O$105,天数对应中R武将!$CB92)</f>
        <v>0</v>
      </c>
      <c r="P92" s="16">
        <f>求节点(中R武将!$C$6:$C$105,中R武将!P$6:P$105,天数对应中R武将!$CB92)</f>
        <v>6</v>
      </c>
      <c r="Q92" s="16">
        <f>求节点(中R武将!$C$6:$C$105,中R武将!Q$6:Q$105,天数对应中R武将!$CB92)</f>
        <v>10</v>
      </c>
      <c r="R92" s="16">
        <f>求节点(中R武将!$C$6:$C$105,中R武将!R$6:R$105,天数对应中R武将!$CB92)</f>
        <v>58</v>
      </c>
      <c r="S92" s="16">
        <f>求节点(中R武将!$C$6:$C$105,中R武将!S$6:S$105,天数对应中R武将!$CB92)</f>
        <v>74</v>
      </c>
      <c r="T92" s="16">
        <f>求节点(中R武将!$C$6:$C$105,中R武将!T$6:T$105,天数对应中R武将!$CB92)</f>
        <v>0</v>
      </c>
      <c r="U92" s="16">
        <f>求节点(中R武将!$C$6:$C$105,中R武将!U$6:U$105,天数对应中R武将!$CB92)</f>
        <v>0</v>
      </c>
      <c r="V92" s="16">
        <f>求节点(中R武将!$C$6:$C$105,中R武将!V$6:V$105,天数对应中R武将!$CB92)</f>
        <v>2.8374990826656732</v>
      </c>
      <c r="W92" s="16">
        <f>求节点(中R武将!$C$6:$C$105,中R武将!W$6:W$105,天数对应中R武将!$CB92)</f>
        <v>2.8374990826656736</v>
      </c>
      <c r="X92" s="16">
        <f>求节点(中R武将!$C$6:$C$105,中R武将!X$6:X$105,天数对应中R武将!$CB92)</f>
        <v>2.8374990826656736</v>
      </c>
      <c r="Y92" s="16">
        <f>求节点(中R武将!$C$6:$C$105,中R武将!Y$6:Y$105,天数对应中R武将!$CB92)</f>
        <v>0</v>
      </c>
      <c r="Z92" s="16">
        <f>求节点(中R武将!$C$6:$C$105,中R武将!Z$6:Z$105,天数对应中R武将!$CB92)</f>
        <v>0</v>
      </c>
      <c r="AA92" s="16">
        <f>求节点(中R武将!$C$6:$C$105,中R武将!AA$6:AA$105,天数对应中R武将!$CB92)</f>
        <v>141.87495413328367</v>
      </c>
      <c r="AB92" s="16">
        <f>求节点(中R武将!$C$6:$C$105,中R武将!AB$6:AB$105,天数对应中R武将!$CB92)</f>
        <v>141.87495413328367</v>
      </c>
      <c r="AC92" s="16">
        <f>求节点(中R武将!$C$6:$C$105,中R武将!AC$6:AC$105,天数对应中R武将!$CB92)</f>
        <v>141.87495413328367</v>
      </c>
      <c r="AD92" s="16">
        <f>求节点(中R武将!$C$6:$C$105,中R武将!AD$6:AD$105,天数对应中R武将!$CB92)</f>
        <v>0</v>
      </c>
      <c r="AE92" s="16">
        <f>求节点(中R武将!$C$6:$C$105,中R武将!AE$6:AE$105,天数对应中R武将!$CB92)</f>
        <v>0</v>
      </c>
      <c r="AF92" s="16">
        <f>求节点(中R武将!$C$6:$C$105,中R武将!AF$6:AF$105,天数对应中R武将!$CB92)</f>
        <v>1.2548573702979808</v>
      </c>
      <c r="AG92" s="16">
        <f>求节点(中R武将!$C$6:$C$105,中R武将!AG$6:AG$105,天数对应中R武将!$CB92)</f>
        <v>2</v>
      </c>
      <c r="AH92" s="16">
        <f>求节点(中R武将!$C$6:$C$105,中R武将!AH$6:AH$105,天数对应中R武将!$CB92)</f>
        <v>2</v>
      </c>
      <c r="AI92" s="16">
        <f>求节点(中R武将!$C$6:$C$105,中R武将!AI$6:AI$105,天数对应中R武将!$CB92)</f>
        <v>0</v>
      </c>
      <c r="AJ92" s="16">
        <f>求节点(中R武将!$C$6:$C$105,中R武将!AJ$6:AJ$105,天数对应中R武将!$CB92)</f>
        <v>0</v>
      </c>
      <c r="AK92" s="16">
        <f>求节点(中R武将!$C$6:$C$105,中R武将!AK$6:AK$105,天数对应中R武将!$CB92)</f>
        <v>2</v>
      </c>
      <c r="AL92" s="16">
        <f>求节点(中R武将!$C$6:$C$105,中R武将!AL$6:AL$105,天数对应中R武将!$CB92)</f>
        <v>30</v>
      </c>
      <c r="AM92" s="16">
        <f>求节点(中R武将!$C$6:$C$105,中R武将!AM$6:AM$105,天数对应中R武将!$CB92)</f>
        <v>80</v>
      </c>
      <c r="AN92" s="16">
        <f>求节点(中R武将!$C$6:$C$105,中R武将!AN$6:AN$105,天数对应中R武将!$CB92)</f>
        <v>0</v>
      </c>
      <c r="AO92" s="16">
        <f>求节点(中R武将!$C$6:$C$105,中R武将!AO$6:AO$105,天数对应中R武将!$CB92)</f>
        <v>0</v>
      </c>
      <c r="AP92" s="16">
        <f>求节点(中R武将!$C$6:$C$105,中R武将!AP$6:AP$105,天数对应中R武将!$CB92)</f>
        <v>6.8051123982644448</v>
      </c>
      <c r="AQ92" s="16">
        <f>求节点(中R武将!$C$6:$C$105,中R武将!AQ$6:AQ$105,天数对应中R武将!$CB92)</f>
        <v>17.194887601735555</v>
      </c>
      <c r="AR92" s="16">
        <f>求节点(中R武将!$C$6:$C$105,中R武将!AR$6:AR$105,天数对应中R武将!$CB92)</f>
        <v>0</v>
      </c>
      <c r="AS92" s="16">
        <f>求节点(中R武将!$C$6:$C$105,中R武将!AS$6:AS$105,天数对应中R武将!$CB92)</f>
        <v>0</v>
      </c>
      <c r="AT92" s="16">
        <f>求节点(中R武将!$C$6:$C$105,中R武将!AT$6:AT$105,天数对应中R武将!$CB92)</f>
        <v>3</v>
      </c>
      <c r="AU92" s="16">
        <f>求节点(中R武将!$C$6:$C$105,中R武将!AU$6:AU$105,天数对应中R武将!$CB92)</f>
        <v>6</v>
      </c>
      <c r="AV92" s="16">
        <f>求节点(中R武将!$C$6:$C$105,中R武将!AV$6:AV$105,天数对应中R武将!$CB92)</f>
        <v>5.4304269423734901</v>
      </c>
      <c r="AW92" s="16">
        <f>求节点(中R武将!$C$6:$C$105,中R武将!AW$6:AW$105,天数对应中R武将!$CB92)</f>
        <v>3.7868064185397499</v>
      </c>
      <c r="AX92" s="16">
        <f>求节点(中R武将!$C$6:$C$105,中R武将!AX$6:AX$105,天数对应中R武将!$CB92)</f>
        <v>0</v>
      </c>
      <c r="AY92" s="16">
        <f>求节点(中R武将!$C$6:$C$105,中R武将!AY$6:AY$105,天数对应中R武将!$CB92)</f>
        <v>15</v>
      </c>
      <c r="AZ92" s="16">
        <f>求节点(中R武将!$C$6:$C$105,中R武将!AZ$6:AZ$105,天数对应中R武将!$CB92)</f>
        <v>40</v>
      </c>
      <c r="BA92" s="16">
        <f>求节点(中R武将!$C$6:$C$105,中R武将!BA$6:BA$105,天数对应中R武将!$CB92)</f>
        <v>58</v>
      </c>
      <c r="BB92" s="16">
        <f>求节点(中R武将!$C$6:$C$105,中R武将!BB$6:BB$105,天数对应中R武将!$CB92)</f>
        <v>74</v>
      </c>
      <c r="BC92" s="16">
        <f>求节点(中R武将!$C$6:$C$105,中R武将!BC$6:BC$105,天数对应中R武将!$CB92)</f>
        <v>0</v>
      </c>
      <c r="BD92" s="16">
        <f>求节点(中R武将!$C$6:$C$105,中R武将!BD$6:BD$105,天数对应中R武将!$CB92)</f>
        <v>2.8374990826656736</v>
      </c>
      <c r="BE92" s="16">
        <f>求节点(中R武将!$C$6:$C$105,中R武将!BE$6:BE$105,天数对应中R武将!$CB92)</f>
        <v>2.8374990826656736</v>
      </c>
      <c r="BF92" s="16">
        <f>求节点(中R武将!$C$6:$C$105,中R武将!BF$6:BF$105,天数对应中R武将!$CB92)</f>
        <v>2.8374990826656736</v>
      </c>
      <c r="BG92" s="16">
        <f>求节点(中R武将!$C$6:$C$105,中R武将!BG$6:BG$105,天数对应中R武将!$CB92)</f>
        <v>2.8374990826656736</v>
      </c>
      <c r="BH92" s="16">
        <f>求节点(中R武将!$C$6:$C$105,中R武将!BH$6:BH$105,天数对应中R武将!$CB92)</f>
        <v>10</v>
      </c>
      <c r="BI92" s="16">
        <f>求节点(中R武将!$C$6:$C$105,中R武将!BI$6:BI$105,天数对应中R武将!$CB92)</f>
        <v>10</v>
      </c>
      <c r="BJ92" s="16">
        <f>求节点(中R武将!$C$6:$C$105,中R武将!BJ$6:BJ$105,天数对应中R武将!$CB92)</f>
        <v>60</v>
      </c>
      <c r="BK92" s="16">
        <f>求节点(中R武将!$C$6:$C$105,中R武将!BK$6:BK$105,天数对应中R武将!$CB92)</f>
        <v>70.937477066641833</v>
      </c>
      <c r="BL92" s="16">
        <f>求节点(中R武将!$C$6:$C$105,中R武将!BL$6:BL$105,天数对应中R武将!$CB92)</f>
        <v>70.937477066641833</v>
      </c>
      <c r="BM92" s="16">
        <f>求节点(中R武将!$C$6:$C$105,中R武将!BM$6:BM$105,天数对应中R武将!$CB92)</f>
        <v>0</v>
      </c>
      <c r="BN92" s="16">
        <f>求节点(中R武将!$C$6:$C$105,中R武将!BN$6:BN$105,天数对应中R武将!$CB92)</f>
        <v>0</v>
      </c>
      <c r="BO92" s="16">
        <f>求节点(中R武将!$C$6:$C$105,中R武将!BO$6:BO$105,天数对应中R武将!$CB92)</f>
        <v>2</v>
      </c>
      <c r="BP92" s="16">
        <f>求节点(中R武将!$C$6:$C$105,中R武将!BP$6:BP$105,天数对应中R武将!$CB92)</f>
        <v>2</v>
      </c>
      <c r="BQ92" s="16">
        <f>求节点(中R武将!$C$6:$C$105,中R武将!BQ$6:BQ$105,天数对应中R武将!$CB92)</f>
        <v>2</v>
      </c>
      <c r="BR92" s="16">
        <f>求节点(中R武将!$C$6:$C$105,中R武将!BR$6:BR$105,天数对应中R武将!$CB92)</f>
        <v>0</v>
      </c>
      <c r="BS92" s="16">
        <f>求节点(中R武将!$C$6:$C$105,中R武将!BS$6:BS$105,天数对应中R武将!$CB92)</f>
        <v>0</v>
      </c>
      <c r="BT92" s="16">
        <f>求节点(中R武将!$C$6:$C$105,中R武将!BT$6:BT$105,天数对应中R武将!$CB92)</f>
        <v>4</v>
      </c>
      <c r="BU92" s="16">
        <f>求节点(中R武将!$C$6:$C$105,中R武将!BU$6:BU$105,天数对应中R武将!$CB92)</f>
        <v>30</v>
      </c>
      <c r="BV92" s="16">
        <f>求节点(中R武将!$C$6:$C$105,中R武将!BV$6:BV$105,天数对应中R武将!$CB92)</f>
        <v>80</v>
      </c>
      <c r="BY92" s="16">
        <v>87</v>
      </c>
      <c r="BZ92" s="16">
        <v>64.585942742481365</v>
      </c>
      <c r="CA92" s="16">
        <v>67.256514360747218</v>
      </c>
      <c r="CB92" s="16">
        <v>70.937477066641833</v>
      </c>
      <c r="CC92" s="16">
        <v>76.444853903827379</v>
      </c>
      <c r="CD92" s="16">
        <v>85.523641508507012</v>
      </c>
    </row>
    <row r="93" spans="3:82" x14ac:dyDescent="0.15">
      <c r="C93" s="16">
        <v>88</v>
      </c>
      <c r="E93" s="16">
        <f>求节点(中R武将!$C$6:$C$105,中R武将!E$6:E$105,天数对应中R武将!$CB93)</f>
        <v>0</v>
      </c>
      <c r="F93" s="16">
        <f>求节点(中R武将!$C$6:$C$105,中R武将!F$6:F$105,天数对应中R武将!$CB93)</f>
        <v>0</v>
      </c>
      <c r="G93" s="16">
        <f>求节点(中R武将!$C$6:$C$105,中R武将!G$6:G$105,天数对应中R武将!$CB93)</f>
        <v>0</v>
      </c>
      <c r="H93" s="16">
        <f>求节点(中R武将!$C$6:$C$105,中R武将!H$6:H$105,天数对应中R武将!$CB93)</f>
        <v>1.3503646163806728</v>
      </c>
      <c r="I93" s="16">
        <f>求节点(中R武将!$C$6:$C$105,中R武将!I$6:I$105,天数对应中R武将!$CB93)</f>
        <v>4.6496353836193274</v>
      </c>
      <c r="J93" s="16">
        <f>求节点(中R武将!$C$6:$C$105,中R武将!J$6:J$105,天数对应中R武将!$CB93)</f>
        <v>0</v>
      </c>
      <c r="K93" s="16">
        <f>求节点(中R武将!$C$6:$C$105,中R武将!K$6:K$105,天数对应中R武将!$CB93)</f>
        <v>0</v>
      </c>
      <c r="L93" s="16">
        <f>求节点(中R武将!$C$6:$C$105,中R武将!L$6:L$105,天数对应中R武将!$CB93)</f>
        <v>0</v>
      </c>
      <c r="M93" s="16">
        <f>求节点(中R武将!$C$6:$C$105,中R武将!M$6:M$105,天数对应中R武将!$CB93)</f>
        <v>5.4442560553463641</v>
      </c>
      <c r="N93" s="16">
        <f>求节点(中R武将!$C$6:$C$105,中R武将!N$6:N$105,天数对应中R武将!$CB93)</f>
        <v>3.7965024428736869</v>
      </c>
      <c r="O93" s="16">
        <f>求节点(中R武将!$C$6:$C$105,中R武将!O$6:O$105,天数对应中R武将!$CB93)</f>
        <v>0</v>
      </c>
      <c r="P93" s="16">
        <f>求节点(中R武将!$C$6:$C$105,中R武将!P$6:P$105,天数对应中R武将!$CB93)</f>
        <v>6</v>
      </c>
      <c r="Q93" s="16">
        <f>求节点(中R武将!$C$6:$C$105,中R武将!Q$6:Q$105,天数对应中R武将!$CB93)</f>
        <v>10</v>
      </c>
      <c r="R93" s="16">
        <f>求节点(中R武将!$C$6:$C$105,中R武将!R$6:R$105,天数对应中R武将!$CB93)</f>
        <v>58</v>
      </c>
      <c r="S93" s="16">
        <f>求节点(中R武将!$C$6:$C$105,中R武将!S$6:S$105,天数对应中R武将!$CB93)</f>
        <v>74</v>
      </c>
      <c r="T93" s="16">
        <f>求节点(中R武将!$C$6:$C$105,中R武将!T$6:T$105,天数对应中R武将!$CB93)</f>
        <v>0</v>
      </c>
      <c r="U93" s="16">
        <f>求节点(中R武将!$C$6:$C$105,中R武将!U$6:U$105,天数对应中R武将!$CB93)</f>
        <v>0</v>
      </c>
      <c r="V93" s="16">
        <f>求节点(中R武将!$C$6:$C$105,中R武将!V$6:V$105,天数对应中R武将!$CB93)</f>
        <v>2.8442099431722134</v>
      </c>
      <c r="W93" s="16">
        <f>求节点(中R武将!$C$6:$C$105,中R武将!W$6:W$105,天数对应中R武将!$CB93)</f>
        <v>2.8442099431722139</v>
      </c>
      <c r="X93" s="16">
        <f>求节点(中R武将!$C$6:$C$105,中R武将!X$6:X$105,天数对应中R武将!$CB93)</f>
        <v>2.8442099431722139</v>
      </c>
      <c r="Y93" s="16">
        <f>求节点(中R武将!$C$6:$C$105,中R武将!Y$6:Y$105,天数对应中R武将!$CB93)</f>
        <v>0</v>
      </c>
      <c r="Z93" s="16">
        <f>求节点(中R武将!$C$6:$C$105,中R武将!Z$6:Z$105,天数对应中R武将!$CB93)</f>
        <v>0</v>
      </c>
      <c r="AA93" s="16">
        <f>求节点(中R武将!$C$6:$C$105,中R武将!AA$6:AA$105,天数对应中R武将!$CB93)</f>
        <v>142.21049715861068</v>
      </c>
      <c r="AB93" s="16">
        <f>求节点(中R武将!$C$6:$C$105,中R武将!AB$6:AB$105,天数对应中R武将!$CB93)</f>
        <v>142.21049715861068</v>
      </c>
      <c r="AC93" s="16">
        <f>求节点(中R武将!$C$6:$C$105,中R武将!AC$6:AC$105,天数对应中R武将!$CB93)</f>
        <v>142.21049715861068</v>
      </c>
      <c r="AD93" s="16">
        <f>求节点(中R武将!$C$6:$C$105,中R武将!AD$6:AD$105,天数对应中R武将!$CB93)</f>
        <v>0</v>
      </c>
      <c r="AE93" s="16">
        <f>求节点(中R武将!$C$6:$C$105,中R武将!AE$6:AE$105,天数对应中R武将!$CB93)</f>
        <v>0</v>
      </c>
      <c r="AF93" s="16">
        <f>求节点(中R武将!$C$6:$C$105,中R武将!AF$6:AF$105,天数对应中R武将!$CB93)</f>
        <v>1.2578251854486953</v>
      </c>
      <c r="AG93" s="16">
        <f>求节点(中R武将!$C$6:$C$105,中R武将!AG$6:AG$105,天数对应中R武将!$CB93)</f>
        <v>2</v>
      </c>
      <c r="AH93" s="16">
        <f>求节点(中R武将!$C$6:$C$105,中R武将!AH$6:AH$105,天数对应中R武将!$CB93)</f>
        <v>2</v>
      </c>
      <c r="AI93" s="16">
        <f>求节点(中R武将!$C$6:$C$105,中R武将!AI$6:AI$105,天数对应中R武将!$CB93)</f>
        <v>0</v>
      </c>
      <c r="AJ93" s="16">
        <f>求节点(中R武将!$C$6:$C$105,中R武将!AJ$6:AJ$105,天数对应中R武将!$CB93)</f>
        <v>0</v>
      </c>
      <c r="AK93" s="16">
        <f>求节点(中R武将!$C$6:$C$105,中R武将!AK$6:AK$105,天数对应中R武将!$CB93)</f>
        <v>2</v>
      </c>
      <c r="AL93" s="16">
        <f>求节点(中R武将!$C$6:$C$105,中R武将!AL$6:AL$105,天数对应中R武将!$CB93)</f>
        <v>30</v>
      </c>
      <c r="AM93" s="16">
        <f>求节点(中R武将!$C$6:$C$105,中R武将!AM$6:AM$105,天数对应中R武将!$CB93)</f>
        <v>80</v>
      </c>
      <c r="AN93" s="16">
        <f>求节点(中R武将!$C$6:$C$105,中R武将!AN$6:AN$105,天数对应中R武将!$CB93)</f>
        <v>0</v>
      </c>
      <c r="AO93" s="16">
        <f>求节点(中R武将!$C$6:$C$105,中R武将!AO$6:AO$105,天数对应中R武将!$CB93)</f>
        <v>0</v>
      </c>
      <c r="AP93" s="16">
        <f>求节点(中R武将!$C$6:$C$105,中R武将!AP$6:AP$105,天数对应中R武将!$CB93)</f>
        <v>6.7007292327613452</v>
      </c>
      <c r="AQ93" s="16">
        <f>求节点(中R武将!$C$6:$C$105,中R武将!AQ$6:AQ$105,天数对应中R武将!$CB93)</f>
        <v>17.299270767238653</v>
      </c>
      <c r="AR93" s="16">
        <f>求节点(中R武将!$C$6:$C$105,中R武将!AR$6:AR$105,天数对应中R武将!$CB93)</f>
        <v>0</v>
      </c>
      <c r="AS93" s="16">
        <f>求节点(中R武将!$C$6:$C$105,中R武将!AS$6:AS$105,天数对应中R武将!$CB93)</f>
        <v>0</v>
      </c>
      <c r="AT93" s="16">
        <f>求节点(中R武将!$C$6:$C$105,中R武将!AT$6:AT$105,天数对应中R武将!$CB93)</f>
        <v>3</v>
      </c>
      <c r="AU93" s="16">
        <f>求节点(中R武将!$C$6:$C$105,中R武将!AU$6:AU$105,天数对应中R武将!$CB93)</f>
        <v>6</v>
      </c>
      <c r="AV93" s="16">
        <f>求节点(中R武将!$C$6:$C$105,中R武将!AV$6:AV$105,天数对应中R武将!$CB93)</f>
        <v>5.4442560553463641</v>
      </c>
      <c r="AW93" s="16">
        <f>求节点(中R武将!$C$6:$C$105,中R武将!AW$6:AW$105,天数对应中R武将!$CB93)</f>
        <v>3.7965024428736869</v>
      </c>
      <c r="AX93" s="16">
        <f>求节点(中R武将!$C$6:$C$105,中R武将!AX$6:AX$105,天数对应中R武将!$CB93)</f>
        <v>0</v>
      </c>
      <c r="AY93" s="16">
        <f>求节点(中R武将!$C$6:$C$105,中R武将!AY$6:AY$105,天数对应中R武将!$CB93)</f>
        <v>15</v>
      </c>
      <c r="AZ93" s="16">
        <f>求节点(中R武将!$C$6:$C$105,中R武将!AZ$6:AZ$105,天数对应中R武将!$CB93)</f>
        <v>40</v>
      </c>
      <c r="BA93" s="16">
        <f>求节点(中R武将!$C$6:$C$105,中R武将!BA$6:BA$105,天数对应中R武将!$CB93)</f>
        <v>58</v>
      </c>
      <c r="BB93" s="16">
        <f>求节点(中R武将!$C$6:$C$105,中R武将!BB$6:BB$105,天数对应中R武将!$CB93)</f>
        <v>74</v>
      </c>
      <c r="BC93" s="16">
        <f>求节点(中R武将!$C$6:$C$105,中R武将!BC$6:BC$105,天数对应中R武将!$CB93)</f>
        <v>0</v>
      </c>
      <c r="BD93" s="16">
        <f>求节点(中R武将!$C$6:$C$105,中R武将!BD$6:BD$105,天数对应中R武将!$CB93)</f>
        <v>2.8442099431722139</v>
      </c>
      <c r="BE93" s="16">
        <f>求节点(中R武将!$C$6:$C$105,中R武将!BE$6:BE$105,天数对应中R武将!$CB93)</f>
        <v>2.8442099431722139</v>
      </c>
      <c r="BF93" s="16">
        <f>求节点(中R武将!$C$6:$C$105,中R武将!BF$6:BF$105,天数对应中R武将!$CB93)</f>
        <v>2.8442099431722139</v>
      </c>
      <c r="BG93" s="16">
        <f>求节点(中R武将!$C$6:$C$105,中R武将!BG$6:BG$105,天数对应中R武将!$CB93)</f>
        <v>2.8442099431722139</v>
      </c>
      <c r="BH93" s="16">
        <f>求节点(中R武将!$C$6:$C$105,中R武将!BH$6:BH$105,天数对应中R武将!$CB93)</f>
        <v>10</v>
      </c>
      <c r="BI93" s="16">
        <f>求节点(中R武将!$C$6:$C$105,中R武将!BI$6:BI$105,天数对应中R武将!$CB93)</f>
        <v>10</v>
      </c>
      <c r="BJ93" s="16">
        <f>求节点(中R武将!$C$6:$C$105,中R武将!BJ$6:BJ$105,天数对应中R武将!$CB93)</f>
        <v>60</v>
      </c>
      <c r="BK93" s="16">
        <f>求节点(中R武将!$C$6:$C$105,中R武将!BK$6:BK$105,天数对应中R武将!$CB93)</f>
        <v>71.105248579305339</v>
      </c>
      <c r="BL93" s="16">
        <f>求节点(中R武将!$C$6:$C$105,中R武将!BL$6:BL$105,天数对应中R武将!$CB93)</f>
        <v>71.105248579305339</v>
      </c>
      <c r="BM93" s="16">
        <f>求节点(中R武将!$C$6:$C$105,中R武将!BM$6:BM$105,天数对应中R武将!$CB93)</f>
        <v>0</v>
      </c>
      <c r="BN93" s="16">
        <f>求节点(中R武将!$C$6:$C$105,中R武将!BN$6:BN$105,天数对应中R武将!$CB93)</f>
        <v>0</v>
      </c>
      <c r="BO93" s="16">
        <f>求节点(中R武将!$C$6:$C$105,中R武将!BO$6:BO$105,天数对应中R武将!$CB93)</f>
        <v>2</v>
      </c>
      <c r="BP93" s="16">
        <f>求节点(中R武将!$C$6:$C$105,中R武将!BP$6:BP$105,天数对应中R武将!$CB93)</f>
        <v>2</v>
      </c>
      <c r="BQ93" s="16">
        <f>求节点(中R武将!$C$6:$C$105,中R武将!BQ$6:BQ$105,天数对应中R武将!$CB93)</f>
        <v>2</v>
      </c>
      <c r="BR93" s="16">
        <f>求节点(中R武将!$C$6:$C$105,中R武将!BR$6:BR$105,天数对应中R武将!$CB93)</f>
        <v>0</v>
      </c>
      <c r="BS93" s="16">
        <f>求节点(中R武将!$C$6:$C$105,中R武将!BS$6:BS$105,天数对应中R武将!$CB93)</f>
        <v>0</v>
      </c>
      <c r="BT93" s="16">
        <f>求节点(中R武将!$C$6:$C$105,中R武将!BT$6:BT$105,天数对应中R武将!$CB93)</f>
        <v>4</v>
      </c>
      <c r="BU93" s="16">
        <f>求节点(中R武将!$C$6:$C$105,中R武将!BU$6:BU$105,天数对应中R武将!$CB93)</f>
        <v>30</v>
      </c>
      <c r="BV93" s="16">
        <f>求节点(中R武将!$C$6:$C$105,中R武将!BV$6:BV$105,天数对应中R武将!$CB93)</f>
        <v>80</v>
      </c>
      <c r="BY93" s="16">
        <v>88</v>
      </c>
      <c r="BZ93" s="16">
        <v>64.750927616519931</v>
      </c>
      <c r="CA93" s="16">
        <v>67.418068742061692</v>
      </c>
      <c r="CB93" s="16">
        <v>71.105248579305339</v>
      </c>
      <c r="CC93" s="16">
        <v>76.548908998318083</v>
      </c>
      <c r="CD93" s="16">
        <v>85.673606635620999</v>
      </c>
    </row>
    <row r="94" spans="3:82" x14ac:dyDescent="0.15">
      <c r="C94" s="16">
        <v>89</v>
      </c>
      <c r="E94" s="16">
        <f>求节点(中R武将!$C$6:$C$105,中R武将!E$6:E$105,天数对应中R武将!$CB94)</f>
        <v>0</v>
      </c>
      <c r="F94" s="16">
        <f>求节点(中R武将!$C$6:$C$105,中R武将!F$6:F$105,天数对应中R武将!$CB94)</f>
        <v>0</v>
      </c>
      <c r="G94" s="16">
        <f>求节点(中R武将!$C$6:$C$105,中R武将!G$6:G$105,天数对应中R武将!$CB94)</f>
        <v>0</v>
      </c>
      <c r="H94" s="16">
        <f>求节点(中R武将!$C$6:$C$105,中R武将!H$6:H$105,天数对应中R武将!$CB94)</f>
        <v>1.3029483772319039</v>
      </c>
      <c r="I94" s="16">
        <f>求节点(中R武将!$C$6:$C$105,中R武将!I$6:I$105,天数对应中R武将!$CB94)</f>
        <v>4.6970516227680958</v>
      </c>
      <c r="J94" s="16">
        <f>求节点(中R武将!$C$6:$C$105,中R武将!J$6:J$105,天数对应中R武将!$CB94)</f>
        <v>0</v>
      </c>
      <c r="K94" s="16">
        <f>求节点(中R武将!$C$6:$C$105,中R武将!K$6:K$105,天数对应中R武将!$CB94)</f>
        <v>0</v>
      </c>
      <c r="L94" s="16">
        <f>求节点(中R武将!$C$6:$C$105,中R武将!L$6:L$105,天数对应中R武将!$CB94)</f>
        <v>0</v>
      </c>
      <c r="M94" s="16">
        <f>求节点(中R武将!$C$6:$C$105,中R武将!M$6:M$105,天数对应中R武将!$CB94)</f>
        <v>5.4568198538243413</v>
      </c>
      <c r="N94" s="16">
        <f>求节点(中R武将!$C$6:$C$105,中R武将!N$6:N$105,天数对应中R武将!$CB94)</f>
        <v>3.8053113155763758</v>
      </c>
      <c r="O94" s="16">
        <f>求节点(中R武将!$C$6:$C$105,中R武将!O$6:O$105,天数对应中R武将!$CB94)</f>
        <v>0</v>
      </c>
      <c r="P94" s="16">
        <f>求节点(中R武将!$C$6:$C$105,中R武将!P$6:P$105,天数对应中R武将!$CB94)</f>
        <v>6</v>
      </c>
      <c r="Q94" s="16">
        <f>求节点(中R武将!$C$6:$C$105,中R武将!Q$6:Q$105,天数对应中R武将!$CB94)</f>
        <v>10</v>
      </c>
      <c r="R94" s="16">
        <f>求节点(中R武将!$C$6:$C$105,中R武将!R$6:R$105,天数对应中R武将!$CB94)</f>
        <v>58</v>
      </c>
      <c r="S94" s="16">
        <f>求节点(中R武将!$C$6:$C$105,中R武将!S$6:S$105,天数对应中R武将!$CB94)</f>
        <v>74</v>
      </c>
      <c r="T94" s="16">
        <f>求节点(中R武将!$C$6:$C$105,中R武将!T$6:T$105,天数对应中R武将!$CB94)</f>
        <v>0</v>
      </c>
      <c r="U94" s="16">
        <f>求节点(中R武将!$C$6:$C$105,中R武将!U$6:U$105,天数对应中R武将!$CB94)</f>
        <v>0</v>
      </c>
      <c r="V94" s="16">
        <f>求节点(中R武将!$C$6:$C$105,中R武将!V$6:V$105,天数对应中R武将!$CB94)</f>
        <v>2.8503067838866807</v>
      </c>
      <c r="W94" s="16">
        <f>求节点(中R武将!$C$6:$C$105,中R武将!W$6:W$105,天数对应中R武将!$CB94)</f>
        <v>2.8503067838866811</v>
      </c>
      <c r="X94" s="16">
        <f>求节点(中R武将!$C$6:$C$105,中R武将!X$6:X$105,天数对应中R武将!$CB94)</f>
        <v>2.8503067838866811</v>
      </c>
      <c r="Y94" s="16">
        <f>求节点(中R武将!$C$6:$C$105,中R武将!Y$6:Y$105,天数对应中R武将!$CB94)</f>
        <v>0</v>
      </c>
      <c r="Z94" s="16">
        <f>求节点(中R武将!$C$6:$C$105,中R武将!Z$6:Z$105,天数对应中R武将!$CB94)</f>
        <v>0</v>
      </c>
      <c r="AA94" s="16">
        <f>求节点(中R武将!$C$6:$C$105,中R武将!AA$6:AA$105,天数对应中R武将!$CB94)</f>
        <v>142.51533919433405</v>
      </c>
      <c r="AB94" s="16">
        <f>求节点(中R武将!$C$6:$C$105,中R武将!AB$6:AB$105,天数对应中R武将!$CB94)</f>
        <v>142.51533919433405</v>
      </c>
      <c r="AC94" s="16">
        <f>求节点(中R武将!$C$6:$C$105,中R武将!AC$6:AC$105,天数对应中R武将!$CB94)</f>
        <v>142.51533919433405</v>
      </c>
      <c r="AD94" s="16">
        <f>求节点(中R武将!$C$6:$C$105,中R武将!AD$6:AD$105,天数对应中R武将!$CB94)</f>
        <v>0</v>
      </c>
      <c r="AE94" s="16">
        <f>求节点(中R武将!$C$6:$C$105,中R武将!AE$6:AE$105,天数对应中R武将!$CB94)</f>
        <v>0</v>
      </c>
      <c r="AF94" s="16">
        <f>求节点(中R武将!$C$6:$C$105,中R武将!AF$6:AF$105,天数对应中R武将!$CB94)</f>
        <v>1.2605214561022509</v>
      </c>
      <c r="AG94" s="16">
        <f>求节点(中R武将!$C$6:$C$105,中R武将!AG$6:AG$105,天数对应中R武将!$CB94)</f>
        <v>2</v>
      </c>
      <c r="AH94" s="16">
        <f>求节点(中R武将!$C$6:$C$105,中R武将!AH$6:AH$105,天数对应中R武将!$CB94)</f>
        <v>2</v>
      </c>
      <c r="AI94" s="16">
        <f>求节点(中R武将!$C$6:$C$105,中R武将!AI$6:AI$105,天数对应中R武将!$CB94)</f>
        <v>0</v>
      </c>
      <c r="AJ94" s="16">
        <f>求节点(中R武将!$C$6:$C$105,中R武将!AJ$6:AJ$105,天数对应中R武将!$CB94)</f>
        <v>0</v>
      </c>
      <c r="AK94" s="16">
        <f>求节点(中R武将!$C$6:$C$105,中R武将!AK$6:AK$105,天数对应中R武将!$CB94)</f>
        <v>2</v>
      </c>
      <c r="AL94" s="16">
        <f>求节点(中R武将!$C$6:$C$105,中R武将!AL$6:AL$105,天数对应中R武将!$CB94)</f>
        <v>30</v>
      </c>
      <c r="AM94" s="16">
        <f>求节点(中R武将!$C$6:$C$105,中R武将!AM$6:AM$105,天数对应中R武将!$CB94)</f>
        <v>80</v>
      </c>
      <c r="AN94" s="16">
        <f>求节点(中R武将!$C$6:$C$105,中R武将!AN$6:AN$105,天数对应中R武将!$CB94)</f>
        <v>0</v>
      </c>
      <c r="AO94" s="16">
        <f>求节点(中R武将!$C$6:$C$105,中R武将!AO$6:AO$105,天数对应中R武将!$CB94)</f>
        <v>0</v>
      </c>
      <c r="AP94" s="16">
        <f>求节点(中R武将!$C$6:$C$105,中R武将!AP$6:AP$105,天数对应中R武将!$CB94)</f>
        <v>6.6058967544638074</v>
      </c>
      <c r="AQ94" s="16">
        <f>求节点(中R武将!$C$6:$C$105,中R武将!AQ$6:AQ$105,天数对应中R武将!$CB94)</f>
        <v>17.394103245536193</v>
      </c>
      <c r="AR94" s="16">
        <f>求节点(中R武将!$C$6:$C$105,中R武将!AR$6:AR$105,天数对应中R武将!$CB94)</f>
        <v>0</v>
      </c>
      <c r="AS94" s="16">
        <f>求节点(中R武将!$C$6:$C$105,中R武将!AS$6:AS$105,天数对应中R武将!$CB94)</f>
        <v>0</v>
      </c>
      <c r="AT94" s="16">
        <f>求节点(中R武将!$C$6:$C$105,中R武将!AT$6:AT$105,天数对应中R武将!$CB94)</f>
        <v>3</v>
      </c>
      <c r="AU94" s="16">
        <f>求节点(中R武将!$C$6:$C$105,中R武将!AU$6:AU$105,天数对应中R武将!$CB94)</f>
        <v>6</v>
      </c>
      <c r="AV94" s="16">
        <f>求节点(中R武将!$C$6:$C$105,中R武将!AV$6:AV$105,天数对应中R武将!$CB94)</f>
        <v>5.4568198538243413</v>
      </c>
      <c r="AW94" s="16">
        <f>求节点(中R武将!$C$6:$C$105,中R武将!AW$6:AW$105,天数对应中R武将!$CB94)</f>
        <v>3.8053113155763758</v>
      </c>
      <c r="AX94" s="16">
        <f>求节点(中R武将!$C$6:$C$105,中R武将!AX$6:AX$105,天数对应中R武将!$CB94)</f>
        <v>0</v>
      </c>
      <c r="AY94" s="16">
        <f>求节点(中R武将!$C$6:$C$105,中R武将!AY$6:AY$105,天数对应中R武将!$CB94)</f>
        <v>15</v>
      </c>
      <c r="AZ94" s="16">
        <f>求节点(中R武将!$C$6:$C$105,中R武将!AZ$6:AZ$105,天数对应中R武将!$CB94)</f>
        <v>40</v>
      </c>
      <c r="BA94" s="16">
        <f>求节点(中R武将!$C$6:$C$105,中R武将!BA$6:BA$105,天数对应中R武将!$CB94)</f>
        <v>58</v>
      </c>
      <c r="BB94" s="16">
        <f>求节点(中R武将!$C$6:$C$105,中R武将!BB$6:BB$105,天数对应中R武将!$CB94)</f>
        <v>74</v>
      </c>
      <c r="BC94" s="16">
        <f>求节点(中R武将!$C$6:$C$105,中R武将!BC$6:BC$105,天数对应中R武将!$CB94)</f>
        <v>0</v>
      </c>
      <c r="BD94" s="16">
        <f>求节点(中R武将!$C$6:$C$105,中R武将!BD$6:BD$105,天数对应中R武将!$CB94)</f>
        <v>2.8503067838866811</v>
      </c>
      <c r="BE94" s="16">
        <f>求节点(中R武将!$C$6:$C$105,中R武将!BE$6:BE$105,天数对应中R武将!$CB94)</f>
        <v>2.8503067838866811</v>
      </c>
      <c r="BF94" s="16">
        <f>求节点(中R武将!$C$6:$C$105,中R武将!BF$6:BF$105,天数对应中R武将!$CB94)</f>
        <v>2.8503067838866811</v>
      </c>
      <c r="BG94" s="16">
        <f>求节点(中R武将!$C$6:$C$105,中R武将!BG$6:BG$105,天数对应中R武将!$CB94)</f>
        <v>2.8503067838866811</v>
      </c>
      <c r="BH94" s="16">
        <f>求节点(中R武将!$C$6:$C$105,中R武将!BH$6:BH$105,天数对应中R武将!$CB94)</f>
        <v>10</v>
      </c>
      <c r="BI94" s="16">
        <f>求节点(中R武将!$C$6:$C$105,中R武将!BI$6:BI$105,天数对应中R武将!$CB94)</f>
        <v>10</v>
      </c>
      <c r="BJ94" s="16">
        <f>求节点(中R武将!$C$6:$C$105,中R武将!BJ$6:BJ$105,天数对应中R武将!$CB94)</f>
        <v>60</v>
      </c>
      <c r="BK94" s="16">
        <f>求节点(中R武将!$C$6:$C$105,中R武将!BK$6:BK$105,天数对应中R武将!$CB94)</f>
        <v>71.257669597167023</v>
      </c>
      <c r="BL94" s="16">
        <f>求节点(中R武将!$C$6:$C$105,中R武将!BL$6:BL$105,天数对应中R武将!$CB94)</f>
        <v>71.257669597167023</v>
      </c>
      <c r="BM94" s="16">
        <f>求节点(中R武将!$C$6:$C$105,中R武将!BM$6:BM$105,天数对应中R武将!$CB94)</f>
        <v>0</v>
      </c>
      <c r="BN94" s="16">
        <f>求节点(中R武将!$C$6:$C$105,中R武将!BN$6:BN$105,天数对应中R武将!$CB94)</f>
        <v>0</v>
      </c>
      <c r="BO94" s="16">
        <f>求节点(中R武将!$C$6:$C$105,中R武将!BO$6:BO$105,天数对应中R武将!$CB94)</f>
        <v>2</v>
      </c>
      <c r="BP94" s="16">
        <f>求节点(中R武将!$C$6:$C$105,中R武将!BP$6:BP$105,天数对应中R武将!$CB94)</f>
        <v>2</v>
      </c>
      <c r="BQ94" s="16">
        <f>求节点(中R武将!$C$6:$C$105,中R武将!BQ$6:BQ$105,天数对应中R武将!$CB94)</f>
        <v>2</v>
      </c>
      <c r="BR94" s="16">
        <f>求节点(中R武将!$C$6:$C$105,中R武将!BR$6:BR$105,天数对应中R武将!$CB94)</f>
        <v>0</v>
      </c>
      <c r="BS94" s="16">
        <f>求节点(中R武将!$C$6:$C$105,中R武将!BS$6:BS$105,天数对应中R武将!$CB94)</f>
        <v>0</v>
      </c>
      <c r="BT94" s="16">
        <f>求节点(中R武将!$C$6:$C$105,中R武将!BT$6:BT$105,天数对应中R武将!$CB94)</f>
        <v>4</v>
      </c>
      <c r="BU94" s="16">
        <f>求节点(中R武将!$C$6:$C$105,中R武将!BU$6:BU$105,天数对应中R武将!$CB94)</f>
        <v>30</v>
      </c>
      <c r="BV94" s="16">
        <f>求节点(中R武将!$C$6:$C$105,中R武将!BV$6:BV$105,天数对应中R武将!$CB94)</f>
        <v>80</v>
      </c>
      <c r="BY94" s="16">
        <v>89</v>
      </c>
      <c r="BZ94" s="16">
        <v>64.915912490558512</v>
      </c>
      <c r="CA94" s="16">
        <v>67.57962312337618</v>
      </c>
      <c r="CB94" s="16">
        <v>71.257669597167023</v>
      </c>
      <c r="CC94" s="16">
        <v>76.652964092808801</v>
      </c>
      <c r="CD94" s="16">
        <v>85.823571762734986</v>
      </c>
    </row>
    <row r="95" spans="3:82" s="17" customFormat="1" x14ac:dyDescent="0.15">
      <c r="C95" s="17">
        <v>90</v>
      </c>
      <c r="E95" s="17">
        <f>求节点(中R武将!$C$6:$C$105,中R武将!E$6:E$105,天数对应中R武将!$CB95)</f>
        <v>0</v>
      </c>
      <c r="F95" s="17">
        <f>求节点(中R武将!$C$6:$C$105,中R武将!F$6:F$105,天数对应中R武将!$CB95)</f>
        <v>0</v>
      </c>
      <c r="G95" s="17">
        <f>求节点(中R武将!$C$6:$C$105,中R武将!G$6:G$105,天数对应中R武将!$CB95)</f>
        <v>0</v>
      </c>
      <c r="H95" s="17">
        <f>求节点(中R武将!$C$6:$C$105,中R武将!H$6:H$105,天数对应中R武将!$CB95)</f>
        <v>1.2555321380831306</v>
      </c>
      <c r="I95" s="17">
        <f>求节点(中R武将!$C$6:$C$105,中R武将!I$6:I$105,天数对应中R武将!$CB95)</f>
        <v>4.7444678619168696</v>
      </c>
      <c r="J95" s="17">
        <f>求节点(中R武将!$C$6:$C$105,中R武将!J$6:J$105,天数对应中R武将!$CB95)</f>
        <v>0</v>
      </c>
      <c r="K95" s="17">
        <f>求节点(中R武将!$C$6:$C$105,中R武将!K$6:K$105,天数对应中R武将!$CB95)</f>
        <v>0</v>
      </c>
      <c r="L95" s="17">
        <f>求节点(中R武将!$C$6:$C$105,中R武将!L$6:L$105,天数对应中R武将!$CB95)</f>
        <v>0</v>
      </c>
      <c r="M95" s="17">
        <f>求节点(中R武将!$C$6:$C$105,中R武将!M$6:M$105,天数对应中R武将!$CB95)</f>
        <v>5.4693836523023194</v>
      </c>
      <c r="N95" s="17">
        <f>求节点(中R武将!$C$6:$C$105,中R武将!N$6:N$105,天数对应中R武将!$CB95)</f>
        <v>3.8141201882790652</v>
      </c>
      <c r="O95" s="17">
        <f>求节点(中R武将!$C$6:$C$105,中R武将!O$6:O$105,天数对应中R武将!$CB95)</f>
        <v>0</v>
      </c>
      <c r="P95" s="17">
        <f>求节点(中R武将!$C$6:$C$105,中R武将!P$6:P$105,天数对应中R武将!$CB95)</f>
        <v>6</v>
      </c>
      <c r="Q95" s="17">
        <f>求节点(中R武将!$C$6:$C$105,中R武将!Q$6:Q$105,天数对应中R武将!$CB95)</f>
        <v>10</v>
      </c>
      <c r="R95" s="17">
        <f>求节点(中R武将!$C$6:$C$105,中R武将!R$6:R$105,天数对应中R武将!$CB95)</f>
        <v>58</v>
      </c>
      <c r="S95" s="17">
        <f>求节点(中R武将!$C$6:$C$105,中R武将!S$6:S$105,天数对应中R武将!$CB95)</f>
        <v>74</v>
      </c>
      <c r="T95" s="17">
        <f>求节点(中R武将!$C$6:$C$105,中R武将!T$6:T$105,天数对应中R武将!$CB95)</f>
        <v>0</v>
      </c>
      <c r="U95" s="17">
        <f>求节点(中R武将!$C$6:$C$105,中R武将!U$6:U$105,天数对应中R武将!$CB95)</f>
        <v>0</v>
      </c>
      <c r="V95" s="17">
        <f>求节点(中R武将!$C$6:$C$105,中R武将!V$6:V$105,天数对应中R武将!$CB95)</f>
        <v>2.8564036246011488</v>
      </c>
      <c r="W95" s="17">
        <f>求节点(中R武将!$C$6:$C$105,中R武将!W$6:W$105,天数对应中R武将!$CB95)</f>
        <v>2.8564036246011493</v>
      </c>
      <c r="X95" s="17">
        <f>求节点(中R武将!$C$6:$C$105,中R武将!X$6:X$105,天数对应中R武将!$CB95)</f>
        <v>2.8564036246011493</v>
      </c>
      <c r="Y95" s="17">
        <f>求节点(中R武将!$C$6:$C$105,中R武将!Y$6:Y$105,天数对应中R武将!$CB95)</f>
        <v>0</v>
      </c>
      <c r="Z95" s="17">
        <f>求节点(中R武将!$C$6:$C$105,中R武将!Z$6:Z$105,天数对应中R武将!$CB95)</f>
        <v>0</v>
      </c>
      <c r="AA95" s="17">
        <f>求节点(中R武将!$C$6:$C$105,中R武将!AA$6:AA$105,天数对应中R武将!$CB95)</f>
        <v>142.82018123005744</v>
      </c>
      <c r="AB95" s="17">
        <f>求节点(中R武将!$C$6:$C$105,中R武将!AB$6:AB$105,天数对应中R武将!$CB95)</f>
        <v>142.82018123005744</v>
      </c>
      <c r="AC95" s="17">
        <f>求节点(中R武将!$C$6:$C$105,中R武将!AC$6:AC$105,天数对应中R武将!$CB95)</f>
        <v>142.82018123005744</v>
      </c>
      <c r="AD95" s="17">
        <f>求节点(中R武将!$C$6:$C$105,中R武将!AD$6:AD$105,天数对应中R武将!$CB95)</f>
        <v>0</v>
      </c>
      <c r="AE95" s="17">
        <f>求节点(中R武将!$C$6:$C$105,中R武将!AE$6:AE$105,天数对应中R武将!$CB95)</f>
        <v>0</v>
      </c>
      <c r="AF95" s="17">
        <f>求节点(中R武将!$C$6:$C$105,中R武将!AF$6:AF$105,天数对应中R武将!$CB95)</f>
        <v>1.2632177267558067</v>
      </c>
      <c r="AG95" s="17">
        <f>求节点(中R武将!$C$6:$C$105,中R武将!AG$6:AG$105,天数对应中R武将!$CB95)</f>
        <v>2</v>
      </c>
      <c r="AH95" s="17">
        <f>求节点(中R武将!$C$6:$C$105,中R武将!AH$6:AH$105,天数对应中R武将!$CB95)</f>
        <v>2</v>
      </c>
      <c r="AI95" s="17">
        <f>求节点(中R武将!$C$6:$C$105,中R武将!AI$6:AI$105,天数对应中R武将!$CB95)</f>
        <v>0</v>
      </c>
      <c r="AJ95" s="17">
        <f>求节点(中R武将!$C$6:$C$105,中R武将!AJ$6:AJ$105,天数对应中R武将!$CB95)</f>
        <v>0</v>
      </c>
      <c r="AK95" s="17">
        <f>求节点(中R武将!$C$6:$C$105,中R武将!AK$6:AK$105,天数对应中R武将!$CB95)</f>
        <v>2</v>
      </c>
      <c r="AL95" s="17">
        <f>求节点(中R武将!$C$6:$C$105,中R武将!AL$6:AL$105,天数对应中R武将!$CB95)</f>
        <v>30</v>
      </c>
      <c r="AM95" s="17">
        <f>求节点(中R武将!$C$6:$C$105,中R武将!AM$6:AM$105,天数对应中R武将!$CB95)</f>
        <v>80</v>
      </c>
      <c r="AN95" s="17">
        <f>求节点(中R武将!$C$6:$C$105,中R武将!AN$6:AN$105,天数对应中R武将!$CB95)</f>
        <v>0</v>
      </c>
      <c r="AO95" s="17">
        <f>求节点(中R武将!$C$6:$C$105,中R武将!AO$6:AO$105,天数对应中R武将!$CB95)</f>
        <v>0</v>
      </c>
      <c r="AP95" s="17">
        <f>求节点(中R武将!$C$6:$C$105,中R武将!AP$6:AP$105,天数对应中R武将!$CB95)</f>
        <v>6.5110642761662607</v>
      </c>
      <c r="AQ95" s="17">
        <f>求节点(中R武将!$C$6:$C$105,中R武将!AQ$6:AQ$105,天数对应中R武将!$CB95)</f>
        <v>17.488935723833741</v>
      </c>
      <c r="AR95" s="17">
        <f>求节点(中R武将!$C$6:$C$105,中R武将!AR$6:AR$105,天数对应中R武将!$CB95)</f>
        <v>0</v>
      </c>
      <c r="AS95" s="17">
        <f>求节点(中R武将!$C$6:$C$105,中R武将!AS$6:AS$105,天数对应中R武将!$CB95)</f>
        <v>0</v>
      </c>
      <c r="AT95" s="17">
        <f>求节点(中R武将!$C$6:$C$105,中R武将!AT$6:AT$105,天数对应中R武将!$CB95)</f>
        <v>3</v>
      </c>
      <c r="AU95" s="17">
        <f>求节点(中R武将!$C$6:$C$105,中R武将!AU$6:AU$105,天数对应中R武将!$CB95)</f>
        <v>6</v>
      </c>
      <c r="AV95" s="17">
        <f>求节点(中R武将!$C$6:$C$105,中R武将!AV$6:AV$105,天数对应中R武将!$CB95)</f>
        <v>5.4693836523023194</v>
      </c>
      <c r="AW95" s="17">
        <f>求节点(中R武将!$C$6:$C$105,中R武将!AW$6:AW$105,天数对应中R武将!$CB95)</f>
        <v>3.8141201882790652</v>
      </c>
      <c r="AX95" s="17">
        <f>求节点(中R武将!$C$6:$C$105,中R武将!AX$6:AX$105,天数对应中R武将!$CB95)</f>
        <v>0</v>
      </c>
      <c r="AY95" s="17">
        <f>求节点(中R武将!$C$6:$C$105,中R武将!AY$6:AY$105,天数对应中R武将!$CB95)</f>
        <v>15</v>
      </c>
      <c r="AZ95" s="17">
        <f>求节点(中R武将!$C$6:$C$105,中R武将!AZ$6:AZ$105,天数对应中R武将!$CB95)</f>
        <v>40</v>
      </c>
      <c r="BA95" s="17">
        <f>求节点(中R武将!$C$6:$C$105,中R武将!BA$6:BA$105,天数对应中R武将!$CB95)</f>
        <v>58</v>
      </c>
      <c r="BB95" s="17">
        <f>求节点(中R武将!$C$6:$C$105,中R武将!BB$6:BB$105,天数对应中R武将!$CB95)</f>
        <v>74</v>
      </c>
      <c r="BC95" s="17">
        <f>求节点(中R武将!$C$6:$C$105,中R武将!BC$6:BC$105,天数对应中R武将!$CB95)</f>
        <v>0</v>
      </c>
      <c r="BD95" s="17">
        <f>求节点(中R武将!$C$6:$C$105,中R武将!BD$6:BD$105,天数对应中R武将!$CB95)</f>
        <v>2.8564036246011493</v>
      </c>
      <c r="BE95" s="17">
        <f>求节点(中R武将!$C$6:$C$105,中R武将!BE$6:BE$105,天数对应中R武将!$CB95)</f>
        <v>2.8564036246011493</v>
      </c>
      <c r="BF95" s="17">
        <f>求节点(中R武将!$C$6:$C$105,中R武将!BF$6:BF$105,天数对应中R武将!$CB95)</f>
        <v>2.8564036246011493</v>
      </c>
      <c r="BG95" s="17">
        <f>求节点(中R武将!$C$6:$C$105,中R武将!BG$6:BG$105,天数对应中R武将!$CB95)</f>
        <v>2.8564036246011493</v>
      </c>
      <c r="BH95" s="17">
        <f>求节点(中R武将!$C$6:$C$105,中R武将!BH$6:BH$105,天数对应中R武将!$CB95)</f>
        <v>10</v>
      </c>
      <c r="BI95" s="17">
        <f>求节点(中R武将!$C$6:$C$105,中R武将!BI$6:BI$105,天数对应中R武将!$CB95)</f>
        <v>10</v>
      </c>
      <c r="BJ95" s="17">
        <f>求节点(中R武将!$C$6:$C$105,中R武将!BJ$6:BJ$105,天数对应中R武将!$CB95)</f>
        <v>60</v>
      </c>
      <c r="BK95" s="17">
        <f>求节点(中R武将!$C$6:$C$105,中R武将!BK$6:BK$105,天数对应中R武将!$CB95)</f>
        <v>71.410090615028722</v>
      </c>
      <c r="BL95" s="17">
        <f>求节点(中R武将!$C$6:$C$105,中R武将!BL$6:BL$105,天数对应中R武将!$CB95)</f>
        <v>71.410090615028722</v>
      </c>
      <c r="BM95" s="17">
        <f>求节点(中R武将!$C$6:$C$105,中R武将!BM$6:BM$105,天数对应中R武将!$CB95)</f>
        <v>0</v>
      </c>
      <c r="BN95" s="17">
        <f>求节点(中R武将!$C$6:$C$105,中R武将!BN$6:BN$105,天数对应中R武将!$CB95)</f>
        <v>0</v>
      </c>
      <c r="BO95" s="17">
        <f>求节点(中R武将!$C$6:$C$105,中R武将!BO$6:BO$105,天数对应中R武将!$CB95)</f>
        <v>2</v>
      </c>
      <c r="BP95" s="17">
        <f>求节点(中R武将!$C$6:$C$105,中R武将!BP$6:BP$105,天数对应中R武将!$CB95)</f>
        <v>2</v>
      </c>
      <c r="BQ95" s="17">
        <f>求节点(中R武将!$C$6:$C$105,中R武将!BQ$6:BQ$105,天数对应中R武将!$CB95)</f>
        <v>2</v>
      </c>
      <c r="BR95" s="17">
        <f>求节点(中R武将!$C$6:$C$105,中R武将!BR$6:BR$105,天数对应中R武将!$CB95)</f>
        <v>0</v>
      </c>
      <c r="BS95" s="17">
        <f>求节点(中R武将!$C$6:$C$105,中R武将!BS$6:BS$105,天数对应中R武将!$CB95)</f>
        <v>0</v>
      </c>
      <c r="BT95" s="17">
        <f>求节点(中R武将!$C$6:$C$105,中R武将!BT$6:BT$105,天数对应中R武将!$CB95)</f>
        <v>4</v>
      </c>
      <c r="BU95" s="17">
        <f>求节点(中R武将!$C$6:$C$105,中R武将!BU$6:BU$105,天数对应中R武将!$CB95)</f>
        <v>30</v>
      </c>
      <c r="BV95" s="17">
        <f>求节点(中R武将!$C$6:$C$105,中R武将!BV$6:BV$105,天数对应中R武将!$CB95)</f>
        <v>80</v>
      </c>
      <c r="BY95" s="17">
        <v>90</v>
      </c>
      <c r="BZ95" s="17">
        <v>65.075479910097457</v>
      </c>
      <c r="CA95" s="17">
        <v>67.741177504690654</v>
      </c>
      <c r="CB95" s="17">
        <v>71.410090615028722</v>
      </c>
      <c r="CC95" s="17">
        <v>76.757019187299505</v>
      </c>
      <c r="CD95" s="17">
        <v>85.973536889848972</v>
      </c>
    </row>
    <row r="96" spans="3:82" x14ac:dyDescent="0.15">
      <c r="C96" s="16">
        <v>91</v>
      </c>
      <c r="E96" s="16">
        <f>求节点(中R武将!$C$6:$C$105,中R武将!E$6:E$105,天数对应中R武将!$CB96)</f>
        <v>0</v>
      </c>
      <c r="F96" s="16">
        <f>求节点(中R武将!$C$6:$C$105,中R武将!F$6:F$105,天数对应中R武将!$CB96)</f>
        <v>0</v>
      </c>
      <c r="G96" s="16">
        <f>求节点(中R武将!$C$6:$C$105,中R武将!G$6:G$105,天数对应中R武将!$CB96)</f>
        <v>0</v>
      </c>
      <c r="H96" s="16">
        <f>求节点(中R武将!$C$6:$C$105,中R武将!H$6:H$105,天数对应中R武将!$CB96)</f>
        <v>1.2081158989343617</v>
      </c>
      <c r="I96" s="16">
        <f>求节点(中R武将!$C$6:$C$105,中R武将!I$6:I$105,天数对应中R武将!$CB96)</f>
        <v>4.7918841010656381</v>
      </c>
      <c r="J96" s="16">
        <f>求节点(中R武将!$C$6:$C$105,中R武将!J$6:J$105,天数对应中R武将!$CB96)</f>
        <v>0</v>
      </c>
      <c r="K96" s="16">
        <f>求节点(中R武将!$C$6:$C$105,中R武将!K$6:K$105,天数对应中R武将!$CB96)</f>
        <v>0</v>
      </c>
      <c r="L96" s="16">
        <f>求节点(中R武将!$C$6:$C$105,中R武将!L$6:L$105,天数对应中R武将!$CB96)</f>
        <v>0</v>
      </c>
      <c r="M96" s="16">
        <f>求节点(中R武将!$C$6:$C$105,中R武将!M$6:M$105,天数对应中R武将!$CB96)</f>
        <v>5.4819474507802965</v>
      </c>
      <c r="N96" s="16">
        <f>求节点(中R武将!$C$6:$C$105,中R武将!N$6:N$105,天数对应中R武将!$CB96)</f>
        <v>3.8229290609817537</v>
      </c>
      <c r="O96" s="16">
        <f>求节点(中R武将!$C$6:$C$105,中R武将!O$6:O$105,天数对应中R武将!$CB96)</f>
        <v>0</v>
      </c>
      <c r="P96" s="16">
        <f>求节点(中R武将!$C$6:$C$105,中R武将!P$6:P$105,天数对应中R武将!$CB96)</f>
        <v>6</v>
      </c>
      <c r="Q96" s="16">
        <f>求节点(中R武将!$C$6:$C$105,中R武将!Q$6:Q$105,天数对应中R武将!$CB96)</f>
        <v>10</v>
      </c>
      <c r="R96" s="16">
        <f>求节点(中R武将!$C$6:$C$105,中R武将!R$6:R$105,天数对应中R武将!$CB96)</f>
        <v>58</v>
      </c>
      <c r="S96" s="16">
        <f>求节点(中R武将!$C$6:$C$105,中R武将!S$6:S$105,天数对应中R武将!$CB96)</f>
        <v>74</v>
      </c>
      <c r="T96" s="16">
        <f>求节点(中R武将!$C$6:$C$105,中R武将!T$6:T$105,天数对应中R武将!$CB96)</f>
        <v>0</v>
      </c>
      <c r="U96" s="16">
        <f>求节点(中R武将!$C$6:$C$105,中R武将!U$6:U$105,天数对应中R武将!$CB96)</f>
        <v>0</v>
      </c>
      <c r="V96" s="16">
        <f>求节点(中R武将!$C$6:$C$105,中R武将!V$6:V$105,天数对应中R武将!$CB96)</f>
        <v>2.8625004653156161</v>
      </c>
      <c r="W96" s="16">
        <f>求节点(中R武将!$C$6:$C$105,中R武将!W$6:W$105,天数对应中R武将!$CB96)</f>
        <v>2.8625004653156165</v>
      </c>
      <c r="X96" s="16">
        <f>求节点(中R武将!$C$6:$C$105,中R武将!X$6:X$105,天数对应中R武将!$CB96)</f>
        <v>2.8625004653156165</v>
      </c>
      <c r="Y96" s="16">
        <f>求节点(中R武将!$C$6:$C$105,中R武将!Y$6:Y$105,天数对应中R武将!$CB96)</f>
        <v>0</v>
      </c>
      <c r="Z96" s="16">
        <f>求节点(中R武将!$C$6:$C$105,中R武将!Z$6:Z$105,天数对应中R武将!$CB96)</f>
        <v>0</v>
      </c>
      <c r="AA96" s="16">
        <f>求节点(中R武将!$C$6:$C$105,中R武将!AA$6:AA$105,天数对应中R武将!$CB96)</f>
        <v>143.12502326578081</v>
      </c>
      <c r="AB96" s="16">
        <f>求节点(中R武将!$C$6:$C$105,中R武将!AB$6:AB$105,天数对应中R武将!$CB96)</f>
        <v>143.12502326578081</v>
      </c>
      <c r="AC96" s="16">
        <f>求节点(中R武将!$C$6:$C$105,中R武将!AC$6:AC$105,天数对应中R武将!$CB96)</f>
        <v>143.12502326578081</v>
      </c>
      <c r="AD96" s="16">
        <f>求节点(中R武将!$C$6:$C$105,中R武将!AD$6:AD$105,天数对应中R武将!$CB96)</f>
        <v>0</v>
      </c>
      <c r="AE96" s="16">
        <f>求节点(中R武将!$C$6:$C$105,中R武将!AE$6:AE$105,天数对应中R武将!$CB96)</f>
        <v>0</v>
      </c>
      <c r="AF96" s="16">
        <f>求节点(中R武将!$C$6:$C$105,中R武将!AF$6:AF$105,天数对应中R武将!$CB96)</f>
        <v>1.2659139974093621</v>
      </c>
      <c r="AG96" s="16">
        <f>求节点(中R武将!$C$6:$C$105,中R武将!AG$6:AG$105,天数对应中R武将!$CB96)</f>
        <v>2</v>
      </c>
      <c r="AH96" s="16">
        <f>求节点(中R武将!$C$6:$C$105,中R武将!AH$6:AH$105,天数对应中R武将!$CB96)</f>
        <v>2</v>
      </c>
      <c r="AI96" s="16">
        <f>求节点(中R武将!$C$6:$C$105,中R武将!AI$6:AI$105,天数对应中R武将!$CB96)</f>
        <v>0</v>
      </c>
      <c r="AJ96" s="16">
        <f>求节点(中R武将!$C$6:$C$105,中R武将!AJ$6:AJ$105,天数对应中R武将!$CB96)</f>
        <v>0</v>
      </c>
      <c r="AK96" s="16">
        <f>求节点(中R武将!$C$6:$C$105,中R武将!AK$6:AK$105,天数对应中R武将!$CB96)</f>
        <v>2</v>
      </c>
      <c r="AL96" s="16">
        <f>求节点(中R武将!$C$6:$C$105,中R武将!AL$6:AL$105,天数对应中R武将!$CB96)</f>
        <v>30</v>
      </c>
      <c r="AM96" s="16">
        <f>求节点(中R武将!$C$6:$C$105,中R武将!AM$6:AM$105,天数对应中R武将!$CB96)</f>
        <v>80</v>
      </c>
      <c r="AN96" s="16">
        <f>求节点(中R武将!$C$6:$C$105,中R武将!AN$6:AN$105,天数对应中R武将!$CB96)</f>
        <v>0</v>
      </c>
      <c r="AO96" s="16">
        <f>求节点(中R武将!$C$6:$C$105,中R武将!AO$6:AO$105,天数对应中R武将!$CB96)</f>
        <v>0</v>
      </c>
      <c r="AP96" s="16">
        <f>求节点(中R武将!$C$6:$C$105,中R武将!AP$6:AP$105,天数对应中R武将!$CB96)</f>
        <v>6.4162317978687229</v>
      </c>
      <c r="AQ96" s="16">
        <f>求节点(中R武将!$C$6:$C$105,中R武将!AQ$6:AQ$105,天数对应中R武将!$CB96)</f>
        <v>17.583768202131278</v>
      </c>
      <c r="AR96" s="16">
        <f>求节点(中R武将!$C$6:$C$105,中R武将!AR$6:AR$105,天数对应中R武将!$CB96)</f>
        <v>0</v>
      </c>
      <c r="AS96" s="16">
        <f>求节点(中R武将!$C$6:$C$105,中R武将!AS$6:AS$105,天数对应中R武将!$CB96)</f>
        <v>0</v>
      </c>
      <c r="AT96" s="16">
        <f>求节点(中R武将!$C$6:$C$105,中R武将!AT$6:AT$105,天数对应中R武将!$CB96)</f>
        <v>3</v>
      </c>
      <c r="AU96" s="16">
        <f>求节点(中R武将!$C$6:$C$105,中R武将!AU$6:AU$105,天数对应中R武将!$CB96)</f>
        <v>6</v>
      </c>
      <c r="AV96" s="16">
        <f>求节点(中R武将!$C$6:$C$105,中R武将!AV$6:AV$105,天数对应中R武将!$CB96)</f>
        <v>5.4819474507802965</v>
      </c>
      <c r="AW96" s="16">
        <f>求节点(中R武将!$C$6:$C$105,中R武将!AW$6:AW$105,天数对应中R武将!$CB96)</f>
        <v>3.8229290609817537</v>
      </c>
      <c r="AX96" s="16">
        <f>求节点(中R武将!$C$6:$C$105,中R武将!AX$6:AX$105,天数对应中R武将!$CB96)</f>
        <v>0</v>
      </c>
      <c r="AY96" s="16">
        <f>求节点(中R武将!$C$6:$C$105,中R武将!AY$6:AY$105,天数对应中R武将!$CB96)</f>
        <v>15</v>
      </c>
      <c r="AZ96" s="16">
        <f>求节点(中R武将!$C$6:$C$105,中R武将!AZ$6:AZ$105,天数对应中R武将!$CB96)</f>
        <v>40</v>
      </c>
      <c r="BA96" s="16">
        <f>求节点(中R武将!$C$6:$C$105,中R武将!BA$6:BA$105,天数对应中R武将!$CB96)</f>
        <v>58</v>
      </c>
      <c r="BB96" s="16">
        <f>求节点(中R武将!$C$6:$C$105,中R武将!BB$6:BB$105,天数对应中R武将!$CB96)</f>
        <v>74</v>
      </c>
      <c r="BC96" s="16">
        <f>求节点(中R武将!$C$6:$C$105,中R武将!BC$6:BC$105,天数对应中R武将!$CB96)</f>
        <v>0</v>
      </c>
      <c r="BD96" s="16">
        <f>求节点(中R武将!$C$6:$C$105,中R武将!BD$6:BD$105,天数对应中R武将!$CB96)</f>
        <v>2.8625004653156165</v>
      </c>
      <c r="BE96" s="16">
        <f>求节点(中R武将!$C$6:$C$105,中R武将!BE$6:BE$105,天数对应中R武将!$CB96)</f>
        <v>2.8625004653156165</v>
      </c>
      <c r="BF96" s="16">
        <f>求节点(中R武将!$C$6:$C$105,中R武将!BF$6:BF$105,天数对应中R武将!$CB96)</f>
        <v>2.8625004653156165</v>
      </c>
      <c r="BG96" s="16">
        <f>求节点(中R武将!$C$6:$C$105,中R武将!BG$6:BG$105,天数对应中R武将!$CB96)</f>
        <v>2.8625004653156165</v>
      </c>
      <c r="BH96" s="16">
        <f>求节点(中R武将!$C$6:$C$105,中R武将!BH$6:BH$105,天数对应中R武将!$CB96)</f>
        <v>10</v>
      </c>
      <c r="BI96" s="16">
        <f>求节点(中R武将!$C$6:$C$105,中R武将!BI$6:BI$105,天数对应中R武将!$CB96)</f>
        <v>10</v>
      </c>
      <c r="BJ96" s="16">
        <f>求节点(中R武将!$C$6:$C$105,中R武将!BJ$6:BJ$105,天数对应中R武将!$CB96)</f>
        <v>60</v>
      </c>
      <c r="BK96" s="16">
        <f>求节点(中R武将!$C$6:$C$105,中R武将!BK$6:BK$105,天数对应中R武将!$CB96)</f>
        <v>71.562511632890406</v>
      </c>
      <c r="BL96" s="16">
        <f>求节点(中R武将!$C$6:$C$105,中R武将!BL$6:BL$105,天数对应中R武将!$CB96)</f>
        <v>71.562511632890406</v>
      </c>
      <c r="BM96" s="16">
        <f>求节点(中R武将!$C$6:$C$105,中R武将!BM$6:BM$105,天数对应中R武将!$CB96)</f>
        <v>0</v>
      </c>
      <c r="BN96" s="16">
        <f>求节点(中R武将!$C$6:$C$105,中R武将!BN$6:BN$105,天数对应中R武将!$CB96)</f>
        <v>0</v>
      </c>
      <c r="BO96" s="16">
        <f>求节点(中R武将!$C$6:$C$105,中R武将!BO$6:BO$105,天数对应中R武将!$CB96)</f>
        <v>2</v>
      </c>
      <c r="BP96" s="16">
        <f>求节点(中R武将!$C$6:$C$105,中R武将!BP$6:BP$105,天数对应中R武将!$CB96)</f>
        <v>2</v>
      </c>
      <c r="BQ96" s="16">
        <f>求节点(中R武将!$C$6:$C$105,中R武将!BQ$6:BQ$105,天数对应中R武将!$CB96)</f>
        <v>2</v>
      </c>
      <c r="BR96" s="16">
        <f>求节点(中R武将!$C$6:$C$105,中R武将!BR$6:BR$105,天数对应中R武将!$CB96)</f>
        <v>0</v>
      </c>
      <c r="BS96" s="16">
        <f>求节点(中R武将!$C$6:$C$105,中R武将!BS$6:BS$105,天数对应中R武将!$CB96)</f>
        <v>0</v>
      </c>
      <c r="BT96" s="16">
        <f>求节点(中R武将!$C$6:$C$105,中R武将!BT$6:BT$105,天数对应中R武将!$CB96)</f>
        <v>4</v>
      </c>
      <c r="BU96" s="16">
        <f>求节点(中R武将!$C$6:$C$105,中R武将!BU$6:BU$105,天数对应中R武将!$CB96)</f>
        <v>30</v>
      </c>
      <c r="BV96" s="16">
        <f>求节点(中R武将!$C$6:$C$105,中R武将!BV$6:BV$105,天数对应中R武将!$CB96)</f>
        <v>80</v>
      </c>
      <c r="BY96" s="16">
        <v>91</v>
      </c>
      <c r="BZ96" s="16">
        <v>65.229416240679981</v>
      </c>
      <c r="CA96" s="16">
        <v>67.902731886005128</v>
      </c>
      <c r="CB96" s="16">
        <v>71.562511632890406</v>
      </c>
      <c r="CC96" s="16">
        <v>76.861074281790209</v>
      </c>
      <c r="CD96" s="16">
        <v>86.157032513351254</v>
      </c>
    </row>
    <row r="97" spans="3:82" x14ac:dyDescent="0.15">
      <c r="C97" s="16">
        <v>92</v>
      </c>
      <c r="E97" s="16">
        <f>求节点(中R武将!$C$6:$C$105,中R武将!E$6:E$105,天数对应中R武将!$CB97)</f>
        <v>0</v>
      </c>
      <c r="F97" s="16">
        <f>求节点(中R武将!$C$6:$C$105,中R武将!F$6:F$105,天数对应中R武将!$CB97)</f>
        <v>0</v>
      </c>
      <c r="G97" s="16">
        <f>求节点(中R武将!$C$6:$C$105,中R武将!G$6:G$105,天数对应中R武将!$CB97)</f>
        <v>0</v>
      </c>
      <c r="H97" s="16">
        <f>求节点(中R武将!$C$6:$C$105,中R武将!H$6:H$105,天数对应中R武将!$CB97)</f>
        <v>1.1606996597855925</v>
      </c>
      <c r="I97" s="16">
        <f>求节点(中R武将!$C$6:$C$105,中R武将!I$6:I$105,天数对应中R武将!$CB97)</f>
        <v>4.8393003402144075</v>
      </c>
      <c r="J97" s="16">
        <f>求节点(中R武将!$C$6:$C$105,中R武将!J$6:J$105,天数对应中R武将!$CB97)</f>
        <v>0</v>
      </c>
      <c r="K97" s="16">
        <f>求节点(中R武将!$C$6:$C$105,中R武将!K$6:K$105,天数对应中R武将!$CB97)</f>
        <v>0</v>
      </c>
      <c r="L97" s="16">
        <f>求节点(中R武将!$C$6:$C$105,中R武将!L$6:L$105,天数对应中R武将!$CB97)</f>
        <v>0</v>
      </c>
      <c r="M97" s="16">
        <f>求节点(中R武将!$C$6:$C$105,中R武将!M$6:M$105,天数对应中R武将!$CB97)</f>
        <v>5.4945112492582728</v>
      </c>
      <c r="N97" s="16">
        <f>求节点(中R武将!$C$6:$C$105,中R武将!N$6:N$105,天数对应中R武将!$CB97)</f>
        <v>3.8317379336844426</v>
      </c>
      <c r="O97" s="16">
        <f>求节点(中R武将!$C$6:$C$105,中R武将!O$6:O$105,天数对应中R武将!$CB97)</f>
        <v>0</v>
      </c>
      <c r="P97" s="16">
        <f>求节点(中R武将!$C$6:$C$105,中R武将!P$6:P$105,天数对应中R武将!$CB97)</f>
        <v>6</v>
      </c>
      <c r="Q97" s="16">
        <f>求节点(中R武将!$C$6:$C$105,中R武将!Q$6:Q$105,天数对应中R武将!$CB97)</f>
        <v>10</v>
      </c>
      <c r="R97" s="16">
        <f>求节点(中R武将!$C$6:$C$105,中R武将!R$6:R$105,天数对应中R武将!$CB97)</f>
        <v>58</v>
      </c>
      <c r="S97" s="16">
        <f>求节点(中R武将!$C$6:$C$105,中R武将!S$6:S$105,天数对应中R武将!$CB97)</f>
        <v>74</v>
      </c>
      <c r="T97" s="16">
        <f>求节点(中R武将!$C$6:$C$105,中R武将!T$6:T$105,天数对应中R武将!$CB97)</f>
        <v>0</v>
      </c>
      <c r="U97" s="16">
        <f>求节点(中R武将!$C$6:$C$105,中R武将!U$6:U$105,天数对应中R武将!$CB97)</f>
        <v>0</v>
      </c>
      <c r="V97" s="16">
        <f>求节点(中R武将!$C$6:$C$105,中R武将!V$6:V$105,天数对应中R武将!$CB97)</f>
        <v>2.8685973060300833</v>
      </c>
      <c r="W97" s="16">
        <f>求节点(中R武将!$C$6:$C$105,中R武将!W$6:W$105,天数对应中R武将!$CB97)</f>
        <v>2.8685973060300838</v>
      </c>
      <c r="X97" s="16">
        <f>求节点(中R武将!$C$6:$C$105,中R武将!X$6:X$105,天数对应中R武将!$CB97)</f>
        <v>2.8685973060300838</v>
      </c>
      <c r="Y97" s="16">
        <f>求节点(中R武将!$C$6:$C$105,中R武将!Y$6:Y$105,天数对应中R武将!$CB97)</f>
        <v>0</v>
      </c>
      <c r="Z97" s="16">
        <f>求节点(中R武将!$C$6:$C$105,中R武将!Z$6:Z$105,天数对应中R武将!$CB97)</f>
        <v>0</v>
      </c>
      <c r="AA97" s="16">
        <f>求节点(中R武将!$C$6:$C$105,中R武将!AA$6:AA$105,天数对应中R武将!$CB97)</f>
        <v>143.42986530150418</v>
      </c>
      <c r="AB97" s="16">
        <f>求节点(中R武将!$C$6:$C$105,中R武将!AB$6:AB$105,天数对应中R武将!$CB97)</f>
        <v>143.42986530150418</v>
      </c>
      <c r="AC97" s="16">
        <f>求节点(中R武将!$C$6:$C$105,中R武将!AC$6:AC$105,天数对应中R武将!$CB97)</f>
        <v>143.42986530150418</v>
      </c>
      <c r="AD97" s="16">
        <f>求节点(中R武将!$C$6:$C$105,中R武将!AD$6:AD$105,天数对应中R武将!$CB97)</f>
        <v>0</v>
      </c>
      <c r="AE97" s="16">
        <f>求节点(中R武将!$C$6:$C$105,中R武将!AE$6:AE$105,天数对应中R武将!$CB97)</f>
        <v>0</v>
      </c>
      <c r="AF97" s="16">
        <f>求节点(中R武将!$C$6:$C$105,中R武将!AF$6:AF$105,天数对应中R武将!$CB97)</f>
        <v>1.2686102680629177</v>
      </c>
      <c r="AG97" s="16">
        <f>求节点(中R武将!$C$6:$C$105,中R武将!AG$6:AG$105,天数对应中R武将!$CB97)</f>
        <v>2</v>
      </c>
      <c r="AH97" s="16">
        <f>求节点(中R武将!$C$6:$C$105,中R武将!AH$6:AH$105,天数对应中R武将!$CB97)</f>
        <v>2</v>
      </c>
      <c r="AI97" s="16">
        <f>求节点(中R武将!$C$6:$C$105,中R武将!AI$6:AI$105,天数对应中R武将!$CB97)</f>
        <v>0</v>
      </c>
      <c r="AJ97" s="16">
        <f>求节点(中R武将!$C$6:$C$105,中R武将!AJ$6:AJ$105,天数对应中R武将!$CB97)</f>
        <v>0</v>
      </c>
      <c r="AK97" s="16">
        <f>求节点(中R武将!$C$6:$C$105,中R武将!AK$6:AK$105,天数对应中R武将!$CB97)</f>
        <v>2</v>
      </c>
      <c r="AL97" s="16">
        <f>求节点(中R武将!$C$6:$C$105,中R武将!AL$6:AL$105,天数对应中R武将!$CB97)</f>
        <v>30</v>
      </c>
      <c r="AM97" s="16">
        <f>求节点(中R武将!$C$6:$C$105,中R武将!AM$6:AM$105,天数对应中R武将!$CB97)</f>
        <v>80</v>
      </c>
      <c r="AN97" s="16">
        <f>求节点(中R武将!$C$6:$C$105,中R武将!AN$6:AN$105,天数对应中R武将!$CB97)</f>
        <v>0</v>
      </c>
      <c r="AO97" s="16">
        <f>求节点(中R武将!$C$6:$C$105,中R武将!AO$6:AO$105,天数对应中R武将!$CB97)</f>
        <v>0</v>
      </c>
      <c r="AP97" s="16">
        <f>求节点(中R武将!$C$6:$C$105,中R武将!AP$6:AP$105,天数对应中R武将!$CB97)</f>
        <v>6.3213993195711851</v>
      </c>
      <c r="AQ97" s="16">
        <f>求节点(中R武将!$C$6:$C$105,中R武将!AQ$6:AQ$105,天数对应中R武将!$CB97)</f>
        <v>17.678600680428815</v>
      </c>
      <c r="AR97" s="16">
        <f>求节点(中R武将!$C$6:$C$105,中R武将!AR$6:AR$105,天数对应中R武将!$CB97)</f>
        <v>0</v>
      </c>
      <c r="AS97" s="16">
        <f>求节点(中R武将!$C$6:$C$105,中R武将!AS$6:AS$105,天数对应中R武将!$CB97)</f>
        <v>0</v>
      </c>
      <c r="AT97" s="16">
        <f>求节点(中R武将!$C$6:$C$105,中R武将!AT$6:AT$105,天数对应中R武将!$CB97)</f>
        <v>3</v>
      </c>
      <c r="AU97" s="16">
        <f>求节点(中R武将!$C$6:$C$105,中R武将!AU$6:AU$105,天数对应中R武将!$CB97)</f>
        <v>6</v>
      </c>
      <c r="AV97" s="16">
        <f>求节点(中R武将!$C$6:$C$105,中R武将!AV$6:AV$105,天数对应中R武将!$CB97)</f>
        <v>5.4945112492582728</v>
      </c>
      <c r="AW97" s="16">
        <f>求节点(中R武将!$C$6:$C$105,中R武将!AW$6:AW$105,天数对应中R武将!$CB97)</f>
        <v>3.8317379336844426</v>
      </c>
      <c r="AX97" s="16">
        <f>求节点(中R武将!$C$6:$C$105,中R武将!AX$6:AX$105,天数对应中R武将!$CB97)</f>
        <v>0</v>
      </c>
      <c r="AY97" s="16">
        <f>求节点(中R武将!$C$6:$C$105,中R武将!AY$6:AY$105,天数对应中R武将!$CB97)</f>
        <v>15</v>
      </c>
      <c r="AZ97" s="16">
        <f>求节点(中R武将!$C$6:$C$105,中R武将!AZ$6:AZ$105,天数对应中R武将!$CB97)</f>
        <v>40</v>
      </c>
      <c r="BA97" s="16">
        <f>求节点(中R武将!$C$6:$C$105,中R武将!BA$6:BA$105,天数对应中R武将!$CB97)</f>
        <v>58</v>
      </c>
      <c r="BB97" s="16">
        <f>求节点(中R武将!$C$6:$C$105,中R武将!BB$6:BB$105,天数对应中R武将!$CB97)</f>
        <v>74</v>
      </c>
      <c r="BC97" s="16">
        <f>求节点(中R武将!$C$6:$C$105,中R武将!BC$6:BC$105,天数对应中R武将!$CB97)</f>
        <v>0</v>
      </c>
      <c r="BD97" s="16">
        <f>求节点(中R武将!$C$6:$C$105,中R武将!BD$6:BD$105,天数对应中R武将!$CB97)</f>
        <v>2.8685973060300838</v>
      </c>
      <c r="BE97" s="16">
        <f>求节点(中R武将!$C$6:$C$105,中R武将!BE$6:BE$105,天数对应中R武将!$CB97)</f>
        <v>2.8685973060300838</v>
      </c>
      <c r="BF97" s="16">
        <f>求节点(中R武将!$C$6:$C$105,中R武将!BF$6:BF$105,天数对应中R武将!$CB97)</f>
        <v>2.8685973060300838</v>
      </c>
      <c r="BG97" s="16">
        <f>求节点(中R武将!$C$6:$C$105,中R武将!BG$6:BG$105,天数对应中R武将!$CB97)</f>
        <v>2.8685973060300838</v>
      </c>
      <c r="BH97" s="16">
        <f>求节点(中R武将!$C$6:$C$105,中R武将!BH$6:BH$105,天数对应中R武将!$CB97)</f>
        <v>10</v>
      </c>
      <c r="BI97" s="16">
        <f>求节点(中R武将!$C$6:$C$105,中R武将!BI$6:BI$105,天数对应中R武将!$CB97)</f>
        <v>10</v>
      </c>
      <c r="BJ97" s="16">
        <f>求节点(中R武将!$C$6:$C$105,中R武将!BJ$6:BJ$105,天数对应中R武将!$CB97)</f>
        <v>60</v>
      </c>
      <c r="BK97" s="16">
        <f>求节点(中R武将!$C$6:$C$105,中R武将!BK$6:BK$105,天数对应中R武将!$CB97)</f>
        <v>71.71493265075209</v>
      </c>
      <c r="BL97" s="16">
        <f>求节点(中R武将!$C$6:$C$105,中R武将!BL$6:BL$105,天数对应中R武将!$CB97)</f>
        <v>71.71493265075209</v>
      </c>
      <c r="BM97" s="16">
        <f>求节点(中R武将!$C$6:$C$105,中R武将!BM$6:BM$105,天数对应中R武将!$CB97)</f>
        <v>0</v>
      </c>
      <c r="BN97" s="16">
        <f>求节点(中R武将!$C$6:$C$105,中R武将!BN$6:BN$105,天数对应中R武将!$CB97)</f>
        <v>0</v>
      </c>
      <c r="BO97" s="16">
        <f>求节点(中R武将!$C$6:$C$105,中R武将!BO$6:BO$105,天数对应中R武将!$CB97)</f>
        <v>2</v>
      </c>
      <c r="BP97" s="16">
        <f>求节点(中R武将!$C$6:$C$105,中R武将!BP$6:BP$105,天数对应中R武将!$CB97)</f>
        <v>2</v>
      </c>
      <c r="BQ97" s="16">
        <f>求节点(中R武将!$C$6:$C$105,中R武将!BQ$6:BQ$105,天数对应中R武将!$CB97)</f>
        <v>2</v>
      </c>
      <c r="BR97" s="16">
        <f>求节点(中R武将!$C$6:$C$105,中R武将!BR$6:BR$105,天数对应中R武将!$CB97)</f>
        <v>0</v>
      </c>
      <c r="BS97" s="16">
        <f>求节点(中R武将!$C$6:$C$105,中R武将!BS$6:BS$105,天数对应中R武将!$CB97)</f>
        <v>0</v>
      </c>
      <c r="BT97" s="16">
        <f>求节点(中R武将!$C$6:$C$105,中R武将!BT$6:BT$105,天数对应中R武将!$CB97)</f>
        <v>4</v>
      </c>
      <c r="BU97" s="16">
        <f>求节点(中R武将!$C$6:$C$105,中R武将!BU$6:BU$105,天数对应中R武将!$CB97)</f>
        <v>30</v>
      </c>
      <c r="BV97" s="16">
        <f>求节点(中R武将!$C$6:$C$105,中R武将!BV$6:BV$105,天数对应中R武将!$CB97)</f>
        <v>80</v>
      </c>
      <c r="BY97" s="16">
        <v>92</v>
      </c>
      <c r="BZ97" s="16">
        <v>65.38335257126252</v>
      </c>
      <c r="CA97" s="16">
        <v>68.05374497731006</v>
      </c>
      <c r="CB97" s="16">
        <v>71.71493265075209</v>
      </c>
      <c r="CC97" s="16">
        <v>76.965129376280913</v>
      </c>
      <c r="CD97" s="16">
        <v>86.347712806716899</v>
      </c>
    </row>
    <row r="98" spans="3:82" x14ac:dyDescent="0.15">
      <c r="C98" s="16">
        <v>93</v>
      </c>
      <c r="E98" s="16">
        <f>求节点(中R武将!$C$6:$C$105,中R武将!E$6:E$105,天数对应中R武将!$CB98)</f>
        <v>0</v>
      </c>
      <c r="F98" s="16">
        <f>求节点(中R武将!$C$6:$C$105,中R武将!F$6:F$105,天数对应中R武将!$CB98)</f>
        <v>0</v>
      </c>
      <c r="G98" s="16">
        <f>求节点(中R武将!$C$6:$C$105,中R武将!G$6:G$105,天数对应中R武将!$CB98)</f>
        <v>0</v>
      </c>
      <c r="H98" s="16">
        <f>求节点(中R武将!$C$6:$C$105,中R武将!H$6:H$105,天数对应中R武将!$CB98)</f>
        <v>1.1132834206368236</v>
      </c>
      <c r="I98" s="16">
        <f>求节点(中R武将!$C$6:$C$105,中R武将!I$6:I$105,天数对应中R武将!$CB98)</f>
        <v>4.8867165793631759</v>
      </c>
      <c r="J98" s="16">
        <f>求节点(中R武将!$C$6:$C$105,中R武将!J$6:J$105,天数对应中R武将!$CB98)</f>
        <v>0</v>
      </c>
      <c r="K98" s="16">
        <f>求节点(中R武将!$C$6:$C$105,中R武将!K$6:K$105,天数对应中R武将!$CB98)</f>
        <v>0</v>
      </c>
      <c r="L98" s="16">
        <f>求节点(中R武将!$C$6:$C$105,中R武将!L$6:L$105,天数对应中R武将!$CB98)</f>
        <v>0</v>
      </c>
      <c r="M98" s="16">
        <f>求节点(中R武将!$C$6:$C$105,中R武将!M$6:M$105,天数对应中R武将!$CB98)</f>
        <v>5.50707504773625</v>
      </c>
      <c r="N98" s="16">
        <f>求节点(中R武将!$C$6:$C$105,中R武将!N$6:N$105,天数对应中R武将!$CB98)</f>
        <v>3.8405468063871311</v>
      </c>
      <c r="O98" s="16">
        <f>求节点(中R武将!$C$6:$C$105,中R武将!O$6:O$105,天数对应中R武将!$CB98)</f>
        <v>0</v>
      </c>
      <c r="P98" s="16">
        <f>求节点(中R武将!$C$6:$C$105,中R武将!P$6:P$105,天数对应中R武将!$CB98)</f>
        <v>6</v>
      </c>
      <c r="Q98" s="16">
        <f>求节点(中R武将!$C$6:$C$105,中R武将!Q$6:Q$105,天数对应中R武将!$CB98)</f>
        <v>10</v>
      </c>
      <c r="R98" s="16">
        <f>求节点(中R武将!$C$6:$C$105,中R武将!R$6:R$105,天数对应中R武将!$CB98)</f>
        <v>58</v>
      </c>
      <c r="S98" s="16">
        <f>求节点(中R武将!$C$6:$C$105,中R武将!S$6:S$105,天数对应中R武将!$CB98)</f>
        <v>74</v>
      </c>
      <c r="T98" s="16">
        <f>求节点(中R武将!$C$6:$C$105,中R武将!T$6:T$105,天数对应中R武将!$CB98)</f>
        <v>0</v>
      </c>
      <c r="U98" s="16">
        <f>求节点(中R武将!$C$6:$C$105,中R武将!U$6:U$105,天数对应中R武将!$CB98)</f>
        <v>0</v>
      </c>
      <c r="V98" s="16">
        <f>求节点(中R武将!$C$6:$C$105,中R武将!V$6:V$105,天数对应中R武将!$CB98)</f>
        <v>2.874694146744551</v>
      </c>
      <c r="W98" s="16">
        <f>求节点(中R武将!$C$6:$C$105,中R武将!W$6:W$105,天数对应中R武将!$CB98)</f>
        <v>2.8746941467445515</v>
      </c>
      <c r="X98" s="16">
        <f>求节点(中R武将!$C$6:$C$105,中R武将!X$6:X$105,天数对应中R武将!$CB98)</f>
        <v>2.8746941467445515</v>
      </c>
      <c r="Y98" s="16">
        <f>求节点(中R武将!$C$6:$C$105,中R武将!Y$6:Y$105,天数对应中R武将!$CB98)</f>
        <v>0</v>
      </c>
      <c r="Z98" s="16">
        <f>求节点(中R武将!$C$6:$C$105,中R武将!Z$6:Z$105,天数对应中R武将!$CB98)</f>
        <v>0</v>
      </c>
      <c r="AA98" s="16">
        <f>求节点(中R武将!$C$6:$C$105,中R武将!AA$6:AA$105,天数对应中R武将!$CB98)</f>
        <v>143.73470733722755</v>
      </c>
      <c r="AB98" s="16">
        <f>求节点(中R武将!$C$6:$C$105,中R武将!AB$6:AB$105,天数对应中R武将!$CB98)</f>
        <v>143.73470733722755</v>
      </c>
      <c r="AC98" s="16">
        <f>求节点(中R武将!$C$6:$C$105,中R武将!AC$6:AC$105,天数对应中R武将!$CB98)</f>
        <v>143.73470733722755</v>
      </c>
      <c r="AD98" s="16">
        <f>求节点(中R武将!$C$6:$C$105,中R武将!AD$6:AD$105,天数对应中R武将!$CB98)</f>
        <v>0</v>
      </c>
      <c r="AE98" s="16">
        <f>求节点(中R武将!$C$6:$C$105,中R武将!AE$6:AE$105,天数对应中R武将!$CB98)</f>
        <v>0</v>
      </c>
      <c r="AF98" s="16">
        <f>求节点(中R武将!$C$6:$C$105,中R武将!AF$6:AF$105,天数对应中R武将!$CB98)</f>
        <v>1.2713065387164733</v>
      </c>
      <c r="AG98" s="16">
        <f>求节点(中R武将!$C$6:$C$105,中R武将!AG$6:AG$105,天数对应中R武将!$CB98)</f>
        <v>2</v>
      </c>
      <c r="AH98" s="16">
        <f>求节点(中R武将!$C$6:$C$105,中R武将!AH$6:AH$105,天数对应中R武将!$CB98)</f>
        <v>2</v>
      </c>
      <c r="AI98" s="16">
        <f>求节点(中R武将!$C$6:$C$105,中R武将!AI$6:AI$105,天数对应中R武将!$CB98)</f>
        <v>0</v>
      </c>
      <c r="AJ98" s="16">
        <f>求节点(中R武将!$C$6:$C$105,中R武将!AJ$6:AJ$105,天数对应中R武将!$CB98)</f>
        <v>0</v>
      </c>
      <c r="AK98" s="16">
        <f>求节点(中R武将!$C$6:$C$105,中R武将!AK$6:AK$105,天数对应中R武将!$CB98)</f>
        <v>2</v>
      </c>
      <c r="AL98" s="16">
        <f>求节点(中R武将!$C$6:$C$105,中R武将!AL$6:AL$105,天数对应中R武将!$CB98)</f>
        <v>30</v>
      </c>
      <c r="AM98" s="16">
        <f>求节点(中R武将!$C$6:$C$105,中R武将!AM$6:AM$105,天数对应中R武将!$CB98)</f>
        <v>80</v>
      </c>
      <c r="AN98" s="16">
        <f>求节点(中R武将!$C$6:$C$105,中R武将!AN$6:AN$105,天数对应中R武将!$CB98)</f>
        <v>0</v>
      </c>
      <c r="AO98" s="16">
        <f>求节点(中R武将!$C$6:$C$105,中R武将!AO$6:AO$105,天数对应中R武将!$CB98)</f>
        <v>0</v>
      </c>
      <c r="AP98" s="16">
        <f>求节点(中R武将!$C$6:$C$105,中R武将!AP$6:AP$105,天数对应中R武将!$CB98)</f>
        <v>6.2265668412736472</v>
      </c>
      <c r="AQ98" s="16">
        <f>求节点(中R武将!$C$6:$C$105,中R武将!AQ$6:AQ$105,天数对应中R武将!$CB98)</f>
        <v>17.773433158726352</v>
      </c>
      <c r="AR98" s="16">
        <f>求节点(中R武将!$C$6:$C$105,中R武将!AR$6:AR$105,天数对应中R武将!$CB98)</f>
        <v>0</v>
      </c>
      <c r="AS98" s="16">
        <f>求节点(中R武将!$C$6:$C$105,中R武将!AS$6:AS$105,天数对应中R武将!$CB98)</f>
        <v>0</v>
      </c>
      <c r="AT98" s="16">
        <f>求节点(中R武将!$C$6:$C$105,中R武将!AT$6:AT$105,天数对应中R武将!$CB98)</f>
        <v>3</v>
      </c>
      <c r="AU98" s="16">
        <f>求节点(中R武将!$C$6:$C$105,中R武将!AU$6:AU$105,天数对应中R武将!$CB98)</f>
        <v>6</v>
      </c>
      <c r="AV98" s="16">
        <f>求节点(中R武将!$C$6:$C$105,中R武将!AV$6:AV$105,天数对应中R武将!$CB98)</f>
        <v>5.50707504773625</v>
      </c>
      <c r="AW98" s="16">
        <f>求节点(中R武将!$C$6:$C$105,中R武将!AW$6:AW$105,天数对应中R武将!$CB98)</f>
        <v>3.8405468063871311</v>
      </c>
      <c r="AX98" s="16">
        <f>求节点(中R武将!$C$6:$C$105,中R武将!AX$6:AX$105,天数对应中R武将!$CB98)</f>
        <v>0</v>
      </c>
      <c r="AY98" s="16">
        <f>求节点(中R武将!$C$6:$C$105,中R武将!AY$6:AY$105,天数对应中R武将!$CB98)</f>
        <v>15</v>
      </c>
      <c r="AZ98" s="16">
        <f>求节点(中R武将!$C$6:$C$105,中R武将!AZ$6:AZ$105,天数对应中R武将!$CB98)</f>
        <v>40</v>
      </c>
      <c r="BA98" s="16">
        <f>求节点(中R武将!$C$6:$C$105,中R武将!BA$6:BA$105,天数对应中R武将!$CB98)</f>
        <v>58</v>
      </c>
      <c r="BB98" s="16">
        <f>求节点(中R武将!$C$6:$C$105,中R武将!BB$6:BB$105,天数对应中R武将!$CB98)</f>
        <v>74</v>
      </c>
      <c r="BC98" s="16">
        <f>求节点(中R武将!$C$6:$C$105,中R武将!BC$6:BC$105,天数对应中R武将!$CB98)</f>
        <v>0</v>
      </c>
      <c r="BD98" s="16">
        <f>求节点(中R武将!$C$6:$C$105,中R武将!BD$6:BD$105,天数对应中R武将!$CB98)</f>
        <v>2.8746941467445515</v>
      </c>
      <c r="BE98" s="16">
        <f>求节点(中R武将!$C$6:$C$105,中R武将!BE$6:BE$105,天数对应中R武将!$CB98)</f>
        <v>2.8746941467445515</v>
      </c>
      <c r="BF98" s="16">
        <f>求节点(中R武将!$C$6:$C$105,中R武将!BF$6:BF$105,天数对应中R武将!$CB98)</f>
        <v>2.8746941467445515</v>
      </c>
      <c r="BG98" s="16">
        <f>求节点(中R武将!$C$6:$C$105,中R武将!BG$6:BG$105,天数对应中R武将!$CB98)</f>
        <v>2.8746941467445515</v>
      </c>
      <c r="BH98" s="16">
        <f>求节点(中R武将!$C$6:$C$105,中R武将!BH$6:BH$105,天数对应中R武将!$CB98)</f>
        <v>10</v>
      </c>
      <c r="BI98" s="16">
        <f>求节点(中R武将!$C$6:$C$105,中R武将!BI$6:BI$105,天数对应中R武将!$CB98)</f>
        <v>10</v>
      </c>
      <c r="BJ98" s="16">
        <f>求节点(中R武将!$C$6:$C$105,中R武将!BJ$6:BJ$105,天数对应中R武将!$CB98)</f>
        <v>60</v>
      </c>
      <c r="BK98" s="16">
        <f>求节点(中R武将!$C$6:$C$105,中R武将!BK$6:BK$105,天数对应中R武将!$CB98)</f>
        <v>71.867353668613774</v>
      </c>
      <c r="BL98" s="16">
        <f>求节点(中R武将!$C$6:$C$105,中R武将!BL$6:BL$105,天数对应中R武将!$CB98)</f>
        <v>71.867353668613774</v>
      </c>
      <c r="BM98" s="16">
        <f>求节点(中R武将!$C$6:$C$105,中R武将!BM$6:BM$105,天数对应中R武将!$CB98)</f>
        <v>0</v>
      </c>
      <c r="BN98" s="16">
        <f>求节点(中R武将!$C$6:$C$105,中R武将!BN$6:BN$105,天数对应中R武将!$CB98)</f>
        <v>0</v>
      </c>
      <c r="BO98" s="16">
        <f>求节点(中R武将!$C$6:$C$105,中R武将!BO$6:BO$105,天数对应中R武将!$CB98)</f>
        <v>2</v>
      </c>
      <c r="BP98" s="16">
        <f>求节点(中R武将!$C$6:$C$105,中R武将!BP$6:BP$105,天数对应中R武将!$CB98)</f>
        <v>2</v>
      </c>
      <c r="BQ98" s="16">
        <f>求节点(中R武将!$C$6:$C$105,中R武将!BQ$6:BQ$105,天数对应中R武将!$CB98)</f>
        <v>2</v>
      </c>
      <c r="BR98" s="16">
        <f>求节点(中R武将!$C$6:$C$105,中R武将!BR$6:BR$105,天数对应中R武将!$CB98)</f>
        <v>0</v>
      </c>
      <c r="BS98" s="16">
        <f>求节点(中R武将!$C$6:$C$105,中R武将!BS$6:BS$105,天数对应中R武将!$CB98)</f>
        <v>0</v>
      </c>
      <c r="BT98" s="16">
        <f>求节点(中R武将!$C$6:$C$105,中R武将!BT$6:BT$105,天数对应中R武将!$CB98)</f>
        <v>4</v>
      </c>
      <c r="BU98" s="16">
        <f>求节点(中R武将!$C$6:$C$105,中R武将!BU$6:BU$105,天数对应中R武将!$CB98)</f>
        <v>30</v>
      </c>
      <c r="BV98" s="16">
        <f>求节点(中R武将!$C$6:$C$105,中R武将!BV$6:BV$105,天数对应中R武将!$CB98)</f>
        <v>80</v>
      </c>
      <c r="BY98" s="16">
        <v>93</v>
      </c>
      <c r="BZ98" s="16">
        <v>65.537288901845059</v>
      </c>
      <c r="CA98" s="16">
        <v>68.188808606295055</v>
      </c>
      <c r="CB98" s="16">
        <v>71.867353668613774</v>
      </c>
      <c r="CC98" s="16">
        <v>77.094491938042694</v>
      </c>
      <c r="CD98" s="16">
        <v>86.538393100082558</v>
      </c>
    </row>
    <row r="99" spans="3:82" x14ac:dyDescent="0.15">
      <c r="C99" s="16">
        <v>94</v>
      </c>
      <c r="E99" s="16">
        <f>求节点(中R武将!$C$6:$C$105,中R武将!E$6:E$105,天数对应中R武将!$CB99)</f>
        <v>0</v>
      </c>
      <c r="F99" s="16">
        <f>求节点(中R武将!$C$6:$C$105,中R武将!F$6:F$105,天数对应中R武将!$CB99)</f>
        <v>0</v>
      </c>
      <c r="G99" s="16">
        <f>求节点(中R武将!$C$6:$C$105,中R武将!G$6:G$105,天数对应中R武将!$CB99)</f>
        <v>0</v>
      </c>
      <c r="H99" s="16">
        <f>求节点(中R武将!$C$6:$C$105,中R武将!H$6:H$105,天数对应中R武将!$CB99)</f>
        <v>1.0687465583119995</v>
      </c>
      <c r="I99" s="16">
        <f>求节点(中R武将!$C$6:$C$105,中R武将!I$6:I$105,天数对应中R武将!$CB99)</f>
        <v>4.9312534416879998</v>
      </c>
      <c r="J99" s="16">
        <f>求节点(中R武将!$C$6:$C$105,中R武将!J$6:J$105,天数对应中R武将!$CB99)</f>
        <v>0</v>
      </c>
      <c r="K99" s="16">
        <f>求节点(中R武将!$C$6:$C$105,中R武将!K$6:K$105,天数对应中R武将!$CB99)</f>
        <v>0</v>
      </c>
      <c r="L99" s="16">
        <f>求节点(中R武将!$C$6:$C$105,中R武将!L$6:L$105,天数对应中R武将!$CB99)</f>
        <v>0</v>
      </c>
      <c r="M99" s="16">
        <f>求节点(中R武将!$C$6:$C$105,中R武将!M$6:M$105,天数对应中R武将!$CB99)</f>
        <v>5.5193615167280763</v>
      </c>
      <c r="N99" s="16">
        <f>求节点(中R武将!$C$6:$C$105,中R武将!N$6:N$105,天数对应中R武将!$CB99)</f>
        <v>3.8498465049170782</v>
      </c>
      <c r="O99" s="16">
        <f>求节点(中R武将!$C$6:$C$105,中R武将!O$6:O$105,天数对应中R武将!$CB99)</f>
        <v>0</v>
      </c>
      <c r="P99" s="16">
        <f>求节点(中R武将!$C$6:$C$105,中R武将!P$6:P$105,天数对应中R武将!$CB99)</f>
        <v>6</v>
      </c>
      <c r="Q99" s="16">
        <f>求节点(中R武将!$C$6:$C$105,中R武将!Q$6:Q$105,天数对应中R武将!$CB99)</f>
        <v>10</v>
      </c>
      <c r="R99" s="16">
        <f>求节点(中R武将!$C$6:$C$105,中R武将!R$6:R$105,天数对应中R武将!$CB99)</f>
        <v>58</v>
      </c>
      <c r="S99" s="16">
        <f>求节点(中R武将!$C$6:$C$105,中R武将!S$6:S$105,天数对应中R武将!$CB99)</f>
        <v>74</v>
      </c>
      <c r="T99" s="16">
        <f>求节点(中R武将!$C$6:$C$105,中R武将!T$6:T$105,天数对应中R武将!$CB99)</f>
        <v>0</v>
      </c>
      <c r="U99" s="16">
        <f>求节点(中R武将!$C$6:$C$105,中R武将!U$6:U$105,天数对应中R武将!$CB99)</f>
        <v>0</v>
      </c>
      <c r="V99" s="16">
        <f>求节点(中R武将!$C$6:$C$105,中R武将!V$6:V$105,天数对应中R武将!$CB99)</f>
        <v>2.8805969127493967</v>
      </c>
      <c r="W99" s="16">
        <f>求节点(中R武将!$C$6:$C$105,中R武将!W$6:W$105,天数对应中R武将!$CB99)</f>
        <v>2.8805969127493971</v>
      </c>
      <c r="X99" s="16">
        <f>求节点(中R武将!$C$6:$C$105,中R武将!X$6:X$105,天数对应中R武将!$CB99)</f>
        <v>2.8805969127493971</v>
      </c>
      <c r="Y99" s="16">
        <f>求节点(中R武将!$C$6:$C$105,中R武将!Y$6:Y$105,天数对应中R武将!$CB99)</f>
        <v>0</v>
      </c>
      <c r="Z99" s="16">
        <f>求节点(中R武将!$C$6:$C$105,中R武将!Z$6:Z$105,天数对应中R武将!$CB99)</f>
        <v>0</v>
      </c>
      <c r="AA99" s="16">
        <f>求节点(中R武将!$C$6:$C$105,中R武将!AA$6:AA$105,天数对应中R武将!$CB99)</f>
        <v>144.02984563746983</v>
      </c>
      <c r="AB99" s="16">
        <f>求节点(中R武将!$C$6:$C$105,中R武将!AB$6:AB$105,天数对应中R武将!$CB99)</f>
        <v>144.02984563746983</v>
      </c>
      <c r="AC99" s="16">
        <f>求节点(中R武将!$C$6:$C$105,中R武将!AC$6:AC$105,天数对应中R武将!$CB99)</f>
        <v>144.02984563746983</v>
      </c>
      <c r="AD99" s="16">
        <f>求节点(中R武将!$C$6:$C$105,中R武将!AD$6:AD$105,天数对应中R武将!$CB99)</f>
        <v>0</v>
      </c>
      <c r="AE99" s="16">
        <f>求节点(中R武将!$C$6:$C$105,中R武将!AE$6:AE$105,天数对应中R武将!$CB99)</f>
        <v>0</v>
      </c>
      <c r="AF99" s="16">
        <f>求节点(中R武将!$C$6:$C$105,中R武将!AF$6:AF$105,天数对应中R武将!$CB99)</f>
        <v>1.273916981648975</v>
      </c>
      <c r="AG99" s="16">
        <f>求节点(中R武将!$C$6:$C$105,中R武将!AG$6:AG$105,天数对应中R武将!$CB99)</f>
        <v>2</v>
      </c>
      <c r="AH99" s="16">
        <f>求节点(中R武将!$C$6:$C$105,中R武将!AH$6:AH$105,天数对应中R武将!$CB99)</f>
        <v>2</v>
      </c>
      <c r="AI99" s="16">
        <f>求节点(中R武将!$C$6:$C$105,中R武将!AI$6:AI$105,天数对应中R武将!$CB99)</f>
        <v>0</v>
      </c>
      <c r="AJ99" s="16">
        <f>求节点(中R武将!$C$6:$C$105,中R武将!AJ$6:AJ$105,天数对应中R武将!$CB99)</f>
        <v>0</v>
      </c>
      <c r="AK99" s="16">
        <f>求节点(中R武将!$C$6:$C$105,中R武将!AK$6:AK$105,天数对应中R武将!$CB99)</f>
        <v>2</v>
      </c>
      <c r="AL99" s="16">
        <f>求节点(中R武将!$C$6:$C$105,中R武将!AL$6:AL$105,天数对应中R武将!$CB99)</f>
        <v>30</v>
      </c>
      <c r="AM99" s="16">
        <f>求节点(中R武将!$C$6:$C$105,中R武将!AM$6:AM$105,天数对应中R武将!$CB99)</f>
        <v>80</v>
      </c>
      <c r="AN99" s="16">
        <f>求节点(中R武将!$C$6:$C$105,中R武将!AN$6:AN$105,天数对应中R武将!$CB99)</f>
        <v>0</v>
      </c>
      <c r="AO99" s="16">
        <f>求节点(中R武将!$C$6:$C$105,中R武将!AO$6:AO$105,天数对应中R武将!$CB99)</f>
        <v>0</v>
      </c>
      <c r="AP99" s="16">
        <f>求节点(中R武将!$C$6:$C$105,中R武将!AP$6:AP$105,天数对应中R武将!$CB99)</f>
        <v>6.1330980116349583</v>
      </c>
      <c r="AQ99" s="16">
        <f>求节点(中R武将!$C$6:$C$105,中R武将!AQ$6:AQ$105,天数对应中R武将!$CB99)</f>
        <v>17.866901988365044</v>
      </c>
      <c r="AR99" s="16">
        <f>求节点(中R武将!$C$6:$C$105,中R武将!AR$6:AR$105,天数对应中R武将!$CB99)</f>
        <v>0</v>
      </c>
      <c r="AS99" s="16">
        <f>求节点(中R武将!$C$6:$C$105,中R武将!AS$6:AS$105,天数对应中R武将!$CB99)</f>
        <v>0</v>
      </c>
      <c r="AT99" s="16">
        <f>求节点(中R武将!$C$6:$C$105,中R武将!AT$6:AT$105,天数对应中R武将!$CB99)</f>
        <v>3</v>
      </c>
      <c r="AU99" s="16">
        <f>求节点(中R武将!$C$6:$C$105,中R武将!AU$6:AU$105,天数对应中R武将!$CB99)</f>
        <v>6</v>
      </c>
      <c r="AV99" s="16">
        <f>求节点(中R武将!$C$6:$C$105,中R武将!AV$6:AV$105,天数对应中R武将!$CB99)</f>
        <v>5.5193615167280763</v>
      </c>
      <c r="AW99" s="16">
        <f>求节点(中R武将!$C$6:$C$105,中R武将!AW$6:AW$105,天数对应中R武将!$CB99)</f>
        <v>3.8498465049170782</v>
      </c>
      <c r="AX99" s="16">
        <f>求节点(中R武将!$C$6:$C$105,中R武将!AX$6:AX$105,天数对应中R武将!$CB99)</f>
        <v>0</v>
      </c>
      <c r="AY99" s="16">
        <f>求节点(中R武将!$C$6:$C$105,中R武将!AY$6:AY$105,天数对应中R武将!$CB99)</f>
        <v>15</v>
      </c>
      <c r="AZ99" s="16">
        <f>求节点(中R武将!$C$6:$C$105,中R武将!AZ$6:AZ$105,天数对应中R武将!$CB99)</f>
        <v>40</v>
      </c>
      <c r="BA99" s="16">
        <f>求节点(中R武将!$C$6:$C$105,中R武将!BA$6:BA$105,天数对应中R武将!$CB99)</f>
        <v>58</v>
      </c>
      <c r="BB99" s="16">
        <f>求节点(中R武将!$C$6:$C$105,中R武将!BB$6:BB$105,天数对应中R武将!$CB99)</f>
        <v>74</v>
      </c>
      <c r="BC99" s="16">
        <f>求节点(中R武将!$C$6:$C$105,中R武将!BC$6:BC$105,天数对应中R武将!$CB99)</f>
        <v>0</v>
      </c>
      <c r="BD99" s="16">
        <f>求节点(中R武将!$C$6:$C$105,中R武将!BD$6:BD$105,天数对应中R武将!$CB99)</f>
        <v>2.8805969127493971</v>
      </c>
      <c r="BE99" s="16">
        <f>求节点(中R武将!$C$6:$C$105,中R武将!BE$6:BE$105,天数对应中R武将!$CB99)</f>
        <v>2.8805969127493971</v>
      </c>
      <c r="BF99" s="16">
        <f>求节点(中R武将!$C$6:$C$105,中R武将!BF$6:BF$105,天数对应中R武将!$CB99)</f>
        <v>2.8805969127493971</v>
      </c>
      <c r="BG99" s="16">
        <f>求节点(中R武将!$C$6:$C$105,中R武将!BG$6:BG$105,天数对应中R武将!$CB99)</f>
        <v>2.8805969127493971</v>
      </c>
      <c r="BH99" s="16">
        <f>求节点(中R武将!$C$6:$C$105,中R武将!BH$6:BH$105,天数对应中R武将!$CB99)</f>
        <v>10</v>
      </c>
      <c r="BI99" s="16">
        <f>求节点(中R武将!$C$6:$C$105,中R武将!BI$6:BI$105,天数对应中R武将!$CB99)</f>
        <v>10</v>
      </c>
      <c r="BJ99" s="16">
        <f>求节点(中R武将!$C$6:$C$105,中R武将!BJ$6:BJ$105,天数对应中R武将!$CB99)</f>
        <v>60</v>
      </c>
      <c r="BK99" s="16">
        <f>求节点(中R武将!$C$6:$C$105,中R武将!BK$6:BK$105,天数对应中R武将!$CB99)</f>
        <v>72.014922818734917</v>
      </c>
      <c r="BL99" s="16">
        <f>求节点(中R武将!$C$6:$C$105,中R武将!BL$6:BL$105,天数对应中R武将!$CB99)</f>
        <v>72.014922818734917</v>
      </c>
      <c r="BM99" s="16">
        <f>求节点(中R武将!$C$6:$C$105,中R武将!BM$6:BM$105,天数对应中R武将!$CB99)</f>
        <v>0</v>
      </c>
      <c r="BN99" s="16">
        <f>求节点(中R武将!$C$6:$C$105,中R武将!BN$6:BN$105,天数对应中R武将!$CB99)</f>
        <v>0</v>
      </c>
      <c r="BO99" s="16">
        <f>求节点(中R武将!$C$6:$C$105,中R武将!BO$6:BO$105,天数对应中R武将!$CB99)</f>
        <v>2</v>
      </c>
      <c r="BP99" s="16">
        <f>求节点(中R武将!$C$6:$C$105,中R武将!BP$6:BP$105,天数对应中R武将!$CB99)</f>
        <v>2</v>
      </c>
      <c r="BQ99" s="16">
        <f>求节点(中R武将!$C$6:$C$105,中R武将!BQ$6:BQ$105,天数对应中R武将!$CB99)</f>
        <v>2</v>
      </c>
      <c r="BR99" s="16">
        <f>求节点(中R武将!$C$6:$C$105,中R武将!BR$6:BR$105,天数对应中R武将!$CB99)</f>
        <v>0</v>
      </c>
      <c r="BS99" s="16">
        <f>求节点(中R武将!$C$6:$C$105,中R武将!BS$6:BS$105,天数对应中R武将!$CB99)</f>
        <v>0</v>
      </c>
      <c r="BT99" s="16">
        <f>求节点(中R武将!$C$6:$C$105,中R武将!BT$6:BT$105,天数对应中R武将!$CB99)</f>
        <v>4</v>
      </c>
      <c r="BU99" s="16">
        <f>求节点(中R武将!$C$6:$C$105,中R武将!BU$6:BU$105,天数对应中R武将!$CB99)</f>
        <v>30</v>
      </c>
      <c r="BV99" s="16">
        <f>求节点(中R武将!$C$6:$C$105,中R武将!BV$6:BV$105,天数对应中R武将!$CB99)</f>
        <v>80</v>
      </c>
      <c r="BY99" s="16">
        <v>94</v>
      </c>
      <c r="BZ99" s="16">
        <v>65.691225232427584</v>
      </c>
      <c r="CA99" s="16">
        <v>68.323872235280049</v>
      </c>
      <c r="CB99" s="16">
        <v>72.014922818734917</v>
      </c>
      <c r="CC99" s="16">
        <v>77.236610067038711</v>
      </c>
      <c r="CD99" s="16">
        <v>86.729073393448218</v>
      </c>
    </row>
    <row r="100" spans="3:82" x14ac:dyDescent="0.15">
      <c r="C100" s="16">
        <v>95</v>
      </c>
      <c r="E100" s="16">
        <f>求节点(中R武将!$C$6:$C$105,中R武将!E$6:E$105,天数对应中R武将!$CB100)</f>
        <v>0</v>
      </c>
      <c r="F100" s="16">
        <f>求节点(中R武将!$C$6:$C$105,中R武将!F$6:F$105,天数对应中R武将!$CB100)</f>
        <v>0</v>
      </c>
      <c r="G100" s="16">
        <f>求节点(中R武将!$C$6:$C$105,中R武将!G$6:G$105,天数对应中R武将!$CB100)</f>
        <v>0</v>
      </c>
      <c r="H100" s="16">
        <f>求节点(中R武将!$C$6:$C$105,中R武将!H$6:H$105,天数对应中R武将!$CB100)</f>
        <v>1.0435242258457911</v>
      </c>
      <c r="I100" s="16">
        <f>求节点(中R武将!$C$6:$C$105,中R武将!I$6:I$105,天数对应中R武将!$CB100)</f>
        <v>4.9564757741542085</v>
      </c>
      <c r="J100" s="16">
        <f>求节点(中R武将!$C$6:$C$105,中R武将!J$6:J$105,天数对应中R武将!$CB100)</f>
        <v>0</v>
      </c>
      <c r="K100" s="16">
        <f>求节点(中R武将!$C$6:$C$105,中R武将!K$6:K$105,天数对应中R武将!$CB100)</f>
        <v>0</v>
      </c>
      <c r="L100" s="16">
        <f>求节点(中R武将!$C$6:$C$105,中R武将!L$6:L$105,天数对应中R武将!$CB100)</f>
        <v>0</v>
      </c>
      <c r="M100" s="16">
        <f>求节点(中R武将!$C$6:$C$105,中R武将!M$6:M$105,天数对应中R武将!$CB100)</f>
        <v>5.5297876912991066</v>
      </c>
      <c r="N100" s="16">
        <f>求节点(中R武将!$C$6:$C$105,中R武将!N$6:N$105,天数对应中R武将!$CB100)</f>
        <v>3.8624386068647052</v>
      </c>
      <c r="O100" s="16">
        <f>求节点(中R武将!$C$6:$C$105,中R武将!O$6:O$105,天数对应中R武将!$CB100)</f>
        <v>0</v>
      </c>
      <c r="P100" s="16">
        <f>求节点(中R武将!$C$6:$C$105,中R武将!P$6:P$105,天数对应中R武将!$CB100)</f>
        <v>6</v>
      </c>
      <c r="Q100" s="16">
        <f>求节点(中R武将!$C$6:$C$105,中R武将!Q$6:Q$105,天数对应中R武将!$CB100)</f>
        <v>10</v>
      </c>
      <c r="R100" s="16">
        <f>求节点(中R武将!$C$6:$C$105,中R武将!R$6:R$105,天数对应中R武将!$CB100)</f>
        <v>58</v>
      </c>
      <c r="S100" s="16">
        <f>求节点(中R武将!$C$6:$C$105,中R武将!S$6:S$105,天数对应中R武将!$CB100)</f>
        <v>74</v>
      </c>
      <c r="T100" s="16">
        <f>求节点(中R武将!$C$6:$C$105,中R武将!T$6:T$105,天数对应中R武将!$CB100)</f>
        <v>0</v>
      </c>
      <c r="U100" s="16">
        <f>求节点(中R武将!$C$6:$C$105,中R武将!U$6:U$105,天数对应中R武将!$CB100)</f>
        <v>0</v>
      </c>
      <c r="V100" s="16">
        <f>求节点(中R武将!$C$6:$C$105,中R武将!V$6:V$105,天数对应中R武将!$CB100)</f>
        <v>2.8851978478363085</v>
      </c>
      <c r="W100" s="16">
        <f>求节点(中R武将!$C$6:$C$105,中R武将!W$6:W$105,天数对应中R武将!$CB100)</f>
        <v>2.8851978478363089</v>
      </c>
      <c r="X100" s="16">
        <f>求节点(中R武将!$C$6:$C$105,中R武将!X$6:X$105,天数对应中R武将!$CB100)</f>
        <v>2.8851978478363089</v>
      </c>
      <c r="Y100" s="16">
        <f>求节点(中R武将!$C$6:$C$105,中R武将!Y$6:Y$105,天数对应中R武将!$CB100)</f>
        <v>0</v>
      </c>
      <c r="Z100" s="16">
        <f>求节点(中R武将!$C$6:$C$105,中R武将!Z$6:Z$105,天数对应中R武将!$CB100)</f>
        <v>0</v>
      </c>
      <c r="AA100" s="16">
        <f>求节点(中R武将!$C$6:$C$105,中R武将!AA$6:AA$105,天数对应中R武将!$CB100)</f>
        <v>144.25989239181544</v>
      </c>
      <c r="AB100" s="16">
        <f>求节点(中R武将!$C$6:$C$105,中R武将!AB$6:AB$105,天数对应中R武将!$CB100)</f>
        <v>144.25989239181544</v>
      </c>
      <c r="AC100" s="16">
        <f>求节点(中R武将!$C$6:$C$105,中R武将!AC$6:AC$105,天数对应中R武将!$CB100)</f>
        <v>144.25989239181544</v>
      </c>
      <c r="AD100" s="16">
        <f>求节点(中R武将!$C$6:$C$105,中R武将!AD$6:AD$105,天数对应中R武将!$CB100)</f>
        <v>0</v>
      </c>
      <c r="AE100" s="16">
        <f>求节点(中R武将!$C$6:$C$105,中R武将!AE$6:AE$105,天数对应中R武将!$CB100)</f>
        <v>0</v>
      </c>
      <c r="AF100" s="16">
        <f>求节点(中R武将!$C$6:$C$105,中R武将!AF$6:AF$105,天数对应中R武将!$CB100)</f>
        <v>1.2759517020615188</v>
      </c>
      <c r="AG100" s="16">
        <f>求节点(中R武将!$C$6:$C$105,中R武将!AG$6:AG$105,天数对应中R武将!$CB100)</f>
        <v>2</v>
      </c>
      <c r="AH100" s="16">
        <f>求节点(中R武将!$C$6:$C$105,中R武将!AH$6:AH$105,天数对应中R武将!$CB100)</f>
        <v>2</v>
      </c>
      <c r="AI100" s="16">
        <f>求节点(中R武将!$C$6:$C$105,中R武将!AI$6:AI$105,天数对应中R武将!$CB100)</f>
        <v>0</v>
      </c>
      <c r="AJ100" s="16">
        <f>求节点(中R武将!$C$6:$C$105,中R武将!AJ$6:AJ$105,天数对应中R武将!$CB100)</f>
        <v>0</v>
      </c>
      <c r="AK100" s="16">
        <f>求节点(中R武将!$C$6:$C$105,中R武将!AK$6:AK$105,天数对应中R武将!$CB100)</f>
        <v>2</v>
      </c>
      <c r="AL100" s="16">
        <f>求节点(中R武将!$C$6:$C$105,中R武将!AL$6:AL$105,天数对应中R武将!$CB100)</f>
        <v>30</v>
      </c>
      <c r="AM100" s="16">
        <f>求节点(中R武将!$C$6:$C$105,中R武将!AM$6:AM$105,天数对应中R武将!$CB100)</f>
        <v>80</v>
      </c>
      <c r="AN100" s="16">
        <f>求节点(中R武将!$C$6:$C$105,中R武将!AN$6:AN$105,天数对应中R武将!$CB100)</f>
        <v>0</v>
      </c>
      <c r="AO100" s="16">
        <f>求节点(中R武将!$C$6:$C$105,中R武将!AO$6:AO$105,天数对应中R武将!$CB100)</f>
        <v>0</v>
      </c>
      <c r="AP100" s="16">
        <f>求节点(中R武将!$C$6:$C$105,中R武将!AP$6:AP$105,天数对应中R武将!$CB100)</f>
        <v>6.0487763809731607</v>
      </c>
      <c r="AQ100" s="16">
        <f>求节点(中R武将!$C$6:$C$105,中R武将!AQ$6:AQ$105,天数对应中R武将!$CB100)</f>
        <v>17.951223619026841</v>
      </c>
      <c r="AR100" s="16">
        <f>求节点(中R武将!$C$6:$C$105,中R武将!AR$6:AR$105,天数对应中R武将!$CB100)</f>
        <v>0</v>
      </c>
      <c r="AS100" s="16">
        <f>求节点(中R武将!$C$6:$C$105,中R武将!AS$6:AS$105,天数对应中R武将!$CB100)</f>
        <v>0</v>
      </c>
      <c r="AT100" s="16">
        <f>求节点(中R武将!$C$6:$C$105,中R武将!AT$6:AT$105,天数对应中R武将!$CB100)</f>
        <v>3</v>
      </c>
      <c r="AU100" s="16">
        <f>求节点(中R武将!$C$6:$C$105,中R武将!AU$6:AU$105,天数对应中R武将!$CB100)</f>
        <v>6</v>
      </c>
      <c r="AV100" s="16">
        <f>求节点(中R武将!$C$6:$C$105,中R武将!AV$6:AV$105,天数对应中R武将!$CB100)</f>
        <v>5.5297876912991066</v>
      </c>
      <c r="AW100" s="16">
        <f>求节点(中R武将!$C$6:$C$105,中R武将!AW$6:AW$105,天数对应中R武将!$CB100)</f>
        <v>3.8624386068647052</v>
      </c>
      <c r="AX100" s="16">
        <f>求节点(中R武将!$C$6:$C$105,中R武将!AX$6:AX$105,天数对应中R武将!$CB100)</f>
        <v>0</v>
      </c>
      <c r="AY100" s="16">
        <f>求节点(中R武将!$C$6:$C$105,中R武将!AY$6:AY$105,天数对应中R武将!$CB100)</f>
        <v>15</v>
      </c>
      <c r="AZ100" s="16">
        <f>求节点(中R武将!$C$6:$C$105,中R武将!AZ$6:AZ$105,天数对应中R武将!$CB100)</f>
        <v>40</v>
      </c>
      <c r="BA100" s="16">
        <f>求节点(中R武将!$C$6:$C$105,中R武将!BA$6:BA$105,天数对应中R武将!$CB100)</f>
        <v>58</v>
      </c>
      <c r="BB100" s="16">
        <f>求节点(中R武将!$C$6:$C$105,中R武将!BB$6:BB$105,天数对应中R武将!$CB100)</f>
        <v>74</v>
      </c>
      <c r="BC100" s="16">
        <f>求节点(中R武将!$C$6:$C$105,中R武将!BC$6:BC$105,天数对应中R武将!$CB100)</f>
        <v>0</v>
      </c>
      <c r="BD100" s="16">
        <f>求节点(中R武将!$C$6:$C$105,中R武将!BD$6:BD$105,天数对应中R武将!$CB100)</f>
        <v>2.8851978478363089</v>
      </c>
      <c r="BE100" s="16">
        <f>求节点(中R武将!$C$6:$C$105,中R武将!BE$6:BE$105,天数对应中R武将!$CB100)</f>
        <v>2.8851978478363089</v>
      </c>
      <c r="BF100" s="16">
        <f>求节点(中R武将!$C$6:$C$105,中R武将!BF$6:BF$105,天数对应中R武将!$CB100)</f>
        <v>2.8851978478363089</v>
      </c>
      <c r="BG100" s="16">
        <f>求节点(中R武将!$C$6:$C$105,中R武将!BG$6:BG$105,天数对应中R武将!$CB100)</f>
        <v>2.8851978478363089</v>
      </c>
      <c r="BH100" s="16">
        <f>求节点(中R武将!$C$6:$C$105,中R武将!BH$6:BH$105,天数对应中R武将!$CB100)</f>
        <v>10</v>
      </c>
      <c r="BI100" s="16">
        <f>求节点(中R武将!$C$6:$C$105,中R武将!BI$6:BI$105,天数对应中R武将!$CB100)</f>
        <v>10</v>
      </c>
      <c r="BJ100" s="16">
        <f>求节点(中R武将!$C$6:$C$105,中R武将!BJ$6:BJ$105,天数对应中R武将!$CB100)</f>
        <v>60</v>
      </c>
      <c r="BK100" s="16">
        <f>求节点(中R武将!$C$6:$C$105,中R武将!BK$6:BK$105,天数对应中R武将!$CB100)</f>
        <v>72.129946195907721</v>
      </c>
      <c r="BL100" s="16">
        <f>求节点(中R武将!$C$6:$C$105,中R武将!BL$6:BL$105,天数对应中R武将!$CB100)</f>
        <v>72.129946195907721</v>
      </c>
      <c r="BM100" s="16">
        <f>求节点(中R武将!$C$6:$C$105,中R武将!BM$6:BM$105,天数对应中R武将!$CB100)</f>
        <v>0</v>
      </c>
      <c r="BN100" s="16">
        <f>求节点(中R武将!$C$6:$C$105,中R武将!BN$6:BN$105,天数对应中R武将!$CB100)</f>
        <v>0</v>
      </c>
      <c r="BO100" s="16">
        <f>求节点(中R武将!$C$6:$C$105,中R武将!BO$6:BO$105,天数对应中R武将!$CB100)</f>
        <v>2</v>
      </c>
      <c r="BP100" s="16">
        <f>求节点(中R武将!$C$6:$C$105,中R武将!BP$6:BP$105,天数对应中R武将!$CB100)</f>
        <v>2</v>
      </c>
      <c r="BQ100" s="16">
        <f>求节点(中R武将!$C$6:$C$105,中R武将!BQ$6:BQ$105,天数对应中R武将!$CB100)</f>
        <v>2</v>
      </c>
      <c r="BR100" s="16">
        <f>求节点(中R武将!$C$6:$C$105,中R武将!BR$6:BR$105,天数对应中R武将!$CB100)</f>
        <v>0</v>
      </c>
      <c r="BS100" s="16">
        <f>求节点(中R武将!$C$6:$C$105,中R武将!BS$6:BS$105,天数对应中R武将!$CB100)</f>
        <v>0</v>
      </c>
      <c r="BT100" s="16">
        <f>求节点(中R武将!$C$6:$C$105,中R武将!BT$6:BT$105,天数对应中R武将!$CB100)</f>
        <v>4</v>
      </c>
      <c r="BU100" s="16">
        <f>求节点(中R武将!$C$6:$C$105,中R武将!BU$6:BU$105,天数对应中R武将!$CB100)</f>
        <v>30</v>
      </c>
      <c r="BV100" s="16">
        <f>求节点(中R武将!$C$6:$C$105,中R武将!BV$6:BV$105,天数对应中R武将!$CB100)</f>
        <v>80</v>
      </c>
      <c r="BY100" s="16">
        <v>95</v>
      </c>
      <c r="BZ100" s="16">
        <v>65.845161563010123</v>
      </c>
      <c r="CA100" s="16">
        <v>68.458935864265044</v>
      </c>
      <c r="CB100" s="16">
        <v>72.129946195907721</v>
      </c>
      <c r="CC100" s="16">
        <v>77.378728196034729</v>
      </c>
      <c r="CD100" s="16">
        <v>86.919753686813877</v>
      </c>
    </row>
    <row r="101" spans="3:82" x14ac:dyDescent="0.15">
      <c r="C101" s="16">
        <v>96</v>
      </c>
      <c r="E101" s="16">
        <f>求节点(中R武将!$C$6:$C$105,中R武将!E$6:E$105,天数对应中R武将!$CB101)</f>
        <v>0</v>
      </c>
      <c r="F101" s="16">
        <f>求节点(中R武将!$C$6:$C$105,中R武将!F$6:F$105,天数对应中R武将!$CB101)</f>
        <v>0</v>
      </c>
      <c r="G101" s="16">
        <f>求节点(中R武将!$C$6:$C$105,中R武将!G$6:G$105,天数对应中R武将!$CB101)</f>
        <v>0</v>
      </c>
      <c r="H101" s="16">
        <f>求节点(中R武将!$C$6:$C$105,中R武将!H$6:H$105,天数对应中R武将!$CB101)</f>
        <v>1.0183018933795824</v>
      </c>
      <c r="I101" s="16">
        <f>求节点(中R武将!$C$6:$C$105,中R武将!I$6:I$105,天数对应中R武将!$CB101)</f>
        <v>4.9816981066204171</v>
      </c>
      <c r="J101" s="16">
        <f>求节点(中R武将!$C$6:$C$105,中R武将!J$6:J$105,天数对应中R武将!$CB101)</f>
        <v>0</v>
      </c>
      <c r="K101" s="16">
        <f>求节点(中R武将!$C$6:$C$105,中R武将!K$6:K$105,天数对应中R武将!$CB101)</f>
        <v>0</v>
      </c>
      <c r="L101" s="16">
        <f>求节点(中R武将!$C$6:$C$105,中R武将!L$6:L$105,天数对应中R武将!$CB101)</f>
        <v>0</v>
      </c>
      <c r="M101" s="16">
        <f>求节点(中R武将!$C$6:$C$105,中R武将!M$6:M$105,天数对应中R武将!$CB101)</f>
        <v>5.5402138658701379</v>
      </c>
      <c r="N101" s="16">
        <f>求节点(中R武将!$C$6:$C$105,中R武将!N$6:N$105,天数对应中R武将!$CB101)</f>
        <v>3.8750307088123321</v>
      </c>
      <c r="O101" s="16">
        <f>求节点(中R武将!$C$6:$C$105,中R武将!O$6:O$105,天数对应中R武将!$CB101)</f>
        <v>0</v>
      </c>
      <c r="P101" s="16">
        <f>求节点(中R武将!$C$6:$C$105,中R武将!P$6:P$105,天数对应中R武将!$CB101)</f>
        <v>6</v>
      </c>
      <c r="Q101" s="16">
        <f>求节点(中R武将!$C$6:$C$105,中R武将!Q$6:Q$105,天数对应中R武将!$CB101)</f>
        <v>10</v>
      </c>
      <c r="R101" s="16">
        <f>求节点(中R武将!$C$6:$C$105,中R武将!R$6:R$105,天数对应中R武将!$CB101)</f>
        <v>58</v>
      </c>
      <c r="S101" s="16">
        <f>求节点(中R武将!$C$6:$C$105,中R武将!S$6:S$105,天数对应中R武将!$CB101)</f>
        <v>74</v>
      </c>
      <c r="T101" s="16">
        <f>求节点(中R武将!$C$6:$C$105,中R武将!T$6:T$105,天数对应中R武将!$CB101)</f>
        <v>0</v>
      </c>
      <c r="U101" s="16">
        <f>求节点(中R武将!$C$6:$C$105,中R武将!U$6:U$105,天数对应中R武将!$CB101)</f>
        <v>0</v>
      </c>
      <c r="V101" s="16">
        <f>求节点(中R武将!$C$6:$C$105,中R武将!V$6:V$105,天数对应中R武将!$CB101)</f>
        <v>2.8897987829232208</v>
      </c>
      <c r="W101" s="16">
        <f>求节点(中R武将!$C$6:$C$105,中R武将!W$6:W$105,天数对应中R武将!$CB101)</f>
        <v>2.8897987829232212</v>
      </c>
      <c r="X101" s="16">
        <f>求节点(中R武将!$C$6:$C$105,中R武将!X$6:X$105,天数对应中R武将!$CB101)</f>
        <v>2.8897987829232212</v>
      </c>
      <c r="Y101" s="16">
        <f>求节点(中R武将!$C$6:$C$105,中R武将!Y$6:Y$105,天数对应中R武将!$CB101)</f>
        <v>0</v>
      </c>
      <c r="Z101" s="16">
        <f>求节点(中R武将!$C$6:$C$105,中R武将!Z$6:Z$105,天数对应中R武将!$CB101)</f>
        <v>0</v>
      </c>
      <c r="AA101" s="16">
        <f>求节点(中R武将!$C$6:$C$105,中R武将!AA$6:AA$105,天数对应中R武将!$CB101)</f>
        <v>144.48993914616105</v>
      </c>
      <c r="AB101" s="16">
        <f>求节点(中R武将!$C$6:$C$105,中R武将!AB$6:AB$105,天数对应中R武将!$CB101)</f>
        <v>144.48993914616105</v>
      </c>
      <c r="AC101" s="16">
        <f>求节点(中R武将!$C$6:$C$105,中R武将!AC$6:AC$105,天数对应中R武将!$CB101)</f>
        <v>144.48993914616105</v>
      </c>
      <c r="AD101" s="16">
        <f>求节点(中R武将!$C$6:$C$105,中R武将!AD$6:AD$105,天数对应中R武将!$CB101)</f>
        <v>0</v>
      </c>
      <c r="AE101" s="16">
        <f>求节点(中R武将!$C$6:$C$105,中R武将!AE$6:AE$105,天数对应中R武将!$CB101)</f>
        <v>0</v>
      </c>
      <c r="AF101" s="16">
        <f>求节点(中R武将!$C$6:$C$105,中R武将!AF$6:AF$105,天数对应中R武将!$CB101)</f>
        <v>1.2779864224740627</v>
      </c>
      <c r="AG101" s="16">
        <f>求节点(中R武将!$C$6:$C$105,中R武将!AG$6:AG$105,天数对应中R武将!$CB101)</f>
        <v>2</v>
      </c>
      <c r="AH101" s="16">
        <f>求节点(中R武将!$C$6:$C$105,中R武将!AH$6:AH$105,天数对应中R武将!$CB101)</f>
        <v>2</v>
      </c>
      <c r="AI101" s="16">
        <f>求节点(中R武将!$C$6:$C$105,中R武将!AI$6:AI$105,天数对应中R武将!$CB101)</f>
        <v>0</v>
      </c>
      <c r="AJ101" s="16">
        <f>求节点(中R武将!$C$6:$C$105,中R武将!AJ$6:AJ$105,天数对应中R武将!$CB101)</f>
        <v>0</v>
      </c>
      <c r="AK101" s="16">
        <f>求节点(中R武将!$C$6:$C$105,中R武将!AK$6:AK$105,天数对应中R武将!$CB101)</f>
        <v>2</v>
      </c>
      <c r="AL101" s="16">
        <f>求节点(中R武将!$C$6:$C$105,中R武将!AL$6:AL$105,天数对应中R武将!$CB101)</f>
        <v>30</v>
      </c>
      <c r="AM101" s="16">
        <f>求节点(中R武将!$C$6:$C$105,中R武将!AM$6:AM$105,天数对应中R武将!$CB101)</f>
        <v>80</v>
      </c>
      <c r="AN101" s="16">
        <f>求节点(中R武将!$C$6:$C$105,中R武将!AN$6:AN$105,天数对应中R武将!$CB101)</f>
        <v>0</v>
      </c>
      <c r="AO101" s="16">
        <f>求节点(中R武将!$C$6:$C$105,中R武将!AO$6:AO$105,天数对应中R武将!$CB101)</f>
        <v>0</v>
      </c>
      <c r="AP101" s="16">
        <f>求节点(中R武将!$C$6:$C$105,中R武将!AP$6:AP$105,天数对应中R武将!$CB101)</f>
        <v>5.9644547503113632</v>
      </c>
      <c r="AQ101" s="16">
        <f>求节点(中R武将!$C$6:$C$105,中R武将!AQ$6:AQ$105,天数对应中R武将!$CB101)</f>
        <v>18.035545249688639</v>
      </c>
      <c r="AR101" s="16">
        <f>求节点(中R武将!$C$6:$C$105,中R武将!AR$6:AR$105,天数对应中R武将!$CB101)</f>
        <v>0</v>
      </c>
      <c r="AS101" s="16">
        <f>求节点(中R武将!$C$6:$C$105,中R武将!AS$6:AS$105,天数对应中R武将!$CB101)</f>
        <v>0</v>
      </c>
      <c r="AT101" s="16">
        <f>求节点(中R武将!$C$6:$C$105,中R武将!AT$6:AT$105,天数对应中R武将!$CB101)</f>
        <v>3</v>
      </c>
      <c r="AU101" s="16">
        <f>求节点(中R武将!$C$6:$C$105,中R武将!AU$6:AU$105,天数对应中R武将!$CB101)</f>
        <v>6</v>
      </c>
      <c r="AV101" s="16">
        <f>求节点(中R武将!$C$6:$C$105,中R武将!AV$6:AV$105,天数对应中R武将!$CB101)</f>
        <v>5.5402138658701379</v>
      </c>
      <c r="AW101" s="16">
        <f>求节点(中R武将!$C$6:$C$105,中R武将!AW$6:AW$105,天数对应中R武将!$CB101)</f>
        <v>3.8750307088123321</v>
      </c>
      <c r="AX101" s="16">
        <f>求节点(中R武将!$C$6:$C$105,中R武将!AX$6:AX$105,天数对应中R武将!$CB101)</f>
        <v>0</v>
      </c>
      <c r="AY101" s="16">
        <f>求节点(中R武将!$C$6:$C$105,中R武将!AY$6:AY$105,天数对应中R武将!$CB101)</f>
        <v>15</v>
      </c>
      <c r="AZ101" s="16">
        <f>求节点(中R武将!$C$6:$C$105,中R武将!AZ$6:AZ$105,天数对应中R武将!$CB101)</f>
        <v>40</v>
      </c>
      <c r="BA101" s="16">
        <f>求节点(中R武将!$C$6:$C$105,中R武将!BA$6:BA$105,天数对应中R武将!$CB101)</f>
        <v>58</v>
      </c>
      <c r="BB101" s="16">
        <f>求节点(中R武将!$C$6:$C$105,中R武将!BB$6:BB$105,天数对应中R武将!$CB101)</f>
        <v>74</v>
      </c>
      <c r="BC101" s="16">
        <f>求节点(中R武将!$C$6:$C$105,中R武将!BC$6:BC$105,天数对应中R武将!$CB101)</f>
        <v>0</v>
      </c>
      <c r="BD101" s="16">
        <f>求节点(中R武将!$C$6:$C$105,中R武将!BD$6:BD$105,天数对应中R武将!$CB101)</f>
        <v>2.8897987829232212</v>
      </c>
      <c r="BE101" s="16">
        <f>求节点(中R武将!$C$6:$C$105,中R武将!BE$6:BE$105,天数对应中R武将!$CB101)</f>
        <v>2.8897987829232212</v>
      </c>
      <c r="BF101" s="16">
        <f>求节点(中R武将!$C$6:$C$105,中R武将!BF$6:BF$105,天数对应中R武将!$CB101)</f>
        <v>2.8897987829232212</v>
      </c>
      <c r="BG101" s="16">
        <f>求节点(中R武将!$C$6:$C$105,中R武将!BG$6:BG$105,天数对应中R武将!$CB101)</f>
        <v>2.8897987829232212</v>
      </c>
      <c r="BH101" s="16">
        <f>求节点(中R武将!$C$6:$C$105,中R武将!BH$6:BH$105,天数对应中R武将!$CB101)</f>
        <v>10</v>
      </c>
      <c r="BI101" s="16">
        <f>求节点(中R武将!$C$6:$C$105,中R武将!BI$6:BI$105,天数对应中R武将!$CB101)</f>
        <v>10</v>
      </c>
      <c r="BJ101" s="16">
        <f>求节点(中R武将!$C$6:$C$105,中R武将!BJ$6:BJ$105,天数对应中R武将!$CB101)</f>
        <v>60</v>
      </c>
      <c r="BK101" s="16">
        <f>求节点(中R武将!$C$6:$C$105,中R武将!BK$6:BK$105,天数对应中R武将!$CB101)</f>
        <v>72.244969573080525</v>
      </c>
      <c r="BL101" s="16">
        <f>求节点(中R武将!$C$6:$C$105,中R武将!BL$6:BL$105,天数对应中R武将!$CB101)</f>
        <v>72.244969573080525</v>
      </c>
      <c r="BM101" s="16">
        <f>求节点(中R武将!$C$6:$C$105,中R武将!BM$6:BM$105,天数对应中R武将!$CB101)</f>
        <v>0</v>
      </c>
      <c r="BN101" s="16">
        <f>求节点(中R武将!$C$6:$C$105,中R武将!BN$6:BN$105,天数对应中R武将!$CB101)</f>
        <v>0</v>
      </c>
      <c r="BO101" s="16">
        <f>求节点(中R武将!$C$6:$C$105,中R武将!BO$6:BO$105,天数对应中R武将!$CB101)</f>
        <v>2</v>
      </c>
      <c r="BP101" s="16">
        <f>求节点(中R武将!$C$6:$C$105,中R武将!BP$6:BP$105,天数对应中R武将!$CB101)</f>
        <v>2</v>
      </c>
      <c r="BQ101" s="16">
        <f>求节点(中R武将!$C$6:$C$105,中R武将!BQ$6:BQ$105,天数对应中R武将!$CB101)</f>
        <v>2</v>
      </c>
      <c r="BR101" s="16">
        <f>求节点(中R武将!$C$6:$C$105,中R武将!BR$6:BR$105,天数对应中R武将!$CB101)</f>
        <v>0</v>
      </c>
      <c r="BS101" s="16">
        <f>求节点(中R武将!$C$6:$C$105,中R武将!BS$6:BS$105,天数对应中R武将!$CB101)</f>
        <v>0</v>
      </c>
      <c r="BT101" s="16">
        <f>求节点(中R武将!$C$6:$C$105,中R武将!BT$6:BT$105,天数对应中R武将!$CB101)</f>
        <v>4</v>
      </c>
      <c r="BU101" s="16">
        <f>求节点(中R武将!$C$6:$C$105,中R武将!BU$6:BU$105,天数对应中R武将!$CB101)</f>
        <v>30</v>
      </c>
      <c r="BV101" s="16">
        <f>求节点(中R武将!$C$6:$C$105,中R武将!BV$6:BV$105,天数对应中R武将!$CB101)</f>
        <v>80</v>
      </c>
      <c r="BY101" s="16">
        <v>96</v>
      </c>
      <c r="BZ101" s="16">
        <v>65.999097893592648</v>
      </c>
      <c r="CA101" s="16">
        <v>68.593999493250038</v>
      </c>
      <c r="CB101" s="16">
        <v>72.244969573080525</v>
      </c>
      <c r="CC101" s="16">
        <v>77.52084632503076</v>
      </c>
      <c r="CD101" s="16">
        <v>87.103053524727059</v>
      </c>
    </row>
    <row r="102" spans="3:82" x14ac:dyDescent="0.15">
      <c r="C102" s="16">
        <v>97</v>
      </c>
      <c r="E102" s="16">
        <f>求节点(中R武将!$C$6:$C$105,中R武将!E$6:E$105,天数对应中R武将!$CB102)</f>
        <v>0</v>
      </c>
      <c r="F102" s="16">
        <f>求节点(中R武将!$C$6:$C$105,中R武将!F$6:F$105,天数对应中R武将!$CB102)</f>
        <v>0</v>
      </c>
      <c r="G102" s="16">
        <f>求节点(中R武将!$C$6:$C$105,中R武将!G$6:G$105,天数对应中R武将!$CB102)</f>
        <v>0</v>
      </c>
      <c r="H102" s="16">
        <f>求节点(中R武将!$C$6:$C$105,中R武将!H$6:H$105,天数对应中R武将!$CB102)</f>
        <v>0.9930795609133708</v>
      </c>
      <c r="I102" s="16">
        <f>求节点(中R武将!$C$6:$C$105,中R武将!I$6:I$105,天数对应中R武将!$CB102)</f>
        <v>5.0069204390866293</v>
      </c>
      <c r="J102" s="16">
        <f>求节点(中R武将!$C$6:$C$105,中R武将!J$6:J$105,天数对应中R武将!$CB102)</f>
        <v>0</v>
      </c>
      <c r="K102" s="16">
        <f>求节点(中R武将!$C$6:$C$105,中R武将!K$6:K$105,天数对应中R武将!$CB102)</f>
        <v>0</v>
      </c>
      <c r="L102" s="16">
        <f>求节点(中R武将!$C$6:$C$105,中R武将!L$6:L$105,天数对应中R武将!$CB102)</f>
        <v>0</v>
      </c>
      <c r="M102" s="16">
        <f>求节点(中R武将!$C$6:$C$105,中R武将!M$6:M$105,天数对应中R武将!$CB102)</f>
        <v>5.55064004044117</v>
      </c>
      <c r="N102" s="16">
        <f>求节点(中R武将!$C$6:$C$105,中R武将!N$6:N$105,天数对应中R武将!$CB102)</f>
        <v>3.8876228107599609</v>
      </c>
      <c r="O102" s="16">
        <f>求节点(中R武将!$C$6:$C$105,中R武将!O$6:O$105,天数对应中R武将!$CB102)</f>
        <v>0</v>
      </c>
      <c r="P102" s="16">
        <f>求节点(中R武将!$C$6:$C$105,中R武将!P$6:P$105,天数对应中R武将!$CB102)</f>
        <v>6</v>
      </c>
      <c r="Q102" s="16">
        <f>求节点(中R武将!$C$6:$C$105,中R武将!Q$6:Q$105,天数对应中R武将!$CB102)</f>
        <v>10</v>
      </c>
      <c r="R102" s="16">
        <f>求节点(中R武将!$C$6:$C$105,中R武将!R$6:R$105,天数对应中R武将!$CB102)</f>
        <v>58</v>
      </c>
      <c r="S102" s="16">
        <f>求节点(中R武将!$C$6:$C$105,中R武将!S$6:S$105,天数对应中R武将!$CB102)</f>
        <v>74</v>
      </c>
      <c r="T102" s="16">
        <f>求节点(中R武将!$C$6:$C$105,中R武将!T$6:T$105,天数对应中R武将!$CB102)</f>
        <v>0</v>
      </c>
      <c r="U102" s="16">
        <f>求节点(中R武将!$C$6:$C$105,中R武将!U$6:U$105,天数对应中R武将!$CB102)</f>
        <v>0</v>
      </c>
      <c r="V102" s="16">
        <f>求节点(中R武将!$C$6:$C$105,中R武将!V$6:V$105,天数对应中R武将!$CB102)</f>
        <v>2.8943997180101335</v>
      </c>
      <c r="W102" s="16">
        <f>求节点(中R武将!$C$6:$C$105,中R武将!W$6:W$105,天数对应中R武将!$CB102)</f>
        <v>2.894399718010134</v>
      </c>
      <c r="X102" s="16">
        <f>求节点(中R武将!$C$6:$C$105,中R武将!X$6:X$105,天数对应中R武将!$CB102)</f>
        <v>2.894399718010134</v>
      </c>
      <c r="Y102" s="16">
        <f>求节点(中R武将!$C$6:$C$105,中R武将!Y$6:Y$105,天数对应中R武将!$CB102)</f>
        <v>0</v>
      </c>
      <c r="Z102" s="16">
        <f>求节点(中R武将!$C$6:$C$105,中R武将!Z$6:Z$105,天数对应中R武将!$CB102)</f>
        <v>0</v>
      </c>
      <c r="AA102" s="16">
        <f>求节点(中R武将!$C$6:$C$105,中R武将!AA$6:AA$105,天数对应中R武将!$CB102)</f>
        <v>144.71998590050669</v>
      </c>
      <c r="AB102" s="16">
        <f>求节点(中R武将!$C$6:$C$105,中R武将!AB$6:AB$105,天数对应中R武将!$CB102)</f>
        <v>144.71998590050669</v>
      </c>
      <c r="AC102" s="16">
        <f>求节点(中R武将!$C$6:$C$105,中R武将!AC$6:AC$105,天数对应中R武将!$CB102)</f>
        <v>144.71998590050669</v>
      </c>
      <c r="AD102" s="16">
        <f>求节点(中R武将!$C$6:$C$105,中R武将!AD$6:AD$105,天数对应中R武将!$CB102)</f>
        <v>0</v>
      </c>
      <c r="AE102" s="16">
        <f>求节点(中R武将!$C$6:$C$105,中R武将!AE$6:AE$105,天数对应中R武将!$CB102)</f>
        <v>0</v>
      </c>
      <c r="AF102" s="16">
        <f>求节点(中R武将!$C$6:$C$105,中R武将!AF$6:AF$105,天数对应中R武将!$CB102)</f>
        <v>1.2800211428866068</v>
      </c>
      <c r="AG102" s="16">
        <f>求节点(中R武将!$C$6:$C$105,中R武将!AG$6:AG$105,天数对应中R武将!$CB102)</f>
        <v>2</v>
      </c>
      <c r="AH102" s="16">
        <f>求节点(中R武将!$C$6:$C$105,中R武将!AH$6:AH$105,天数对应中R武将!$CB102)</f>
        <v>2</v>
      </c>
      <c r="AI102" s="16">
        <f>求节点(中R武将!$C$6:$C$105,中R武将!AI$6:AI$105,天数对应中R武将!$CB102)</f>
        <v>0</v>
      </c>
      <c r="AJ102" s="16">
        <f>求节点(中R武将!$C$6:$C$105,中R武将!AJ$6:AJ$105,天数对应中R武将!$CB102)</f>
        <v>0</v>
      </c>
      <c r="AK102" s="16">
        <f>求节点(中R武将!$C$6:$C$105,中R武将!AK$6:AK$105,天数对应中R武将!$CB102)</f>
        <v>2</v>
      </c>
      <c r="AL102" s="16">
        <f>求节点(中R武将!$C$6:$C$105,中R武将!AL$6:AL$105,天数对应中R武将!$CB102)</f>
        <v>30</v>
      </c>
      <c r="AM102" s="16">
        <f>求节点(中R武将!$C$6:$C$105,中R武将!AM$6:AM$105,天数对应中R武将!$CB102)</f>
        <v>80</v>
      </c>
      <c r="AN102" s="16">
        <f>求节点(中R武将!$C$6:$C$105,中R武将!AN$6:AN$105,天数对应中R武将!$CB102)</f>
        <v>0</v>
      </c>
      <c r="AO102" s="16">
        <f>求节点(中R武将!$C$6:$C$105,中R武将!AO$6:AO$105,天数对应中R武将!$CB102)</f>
        <v>0</v>
      </c>
      <c r="AP102" s="16">
        <f>求节点(中R武将!$C$6:$C$105,中R武将!AP$6:AP$105,天数对应中R武将!$CB102)</f>
        <v>5.880133119649555</v>
      </c>
      <c r="AQ102" s="16">
        <f>求节点(中R武将!$C$6:$C$105,中R武将!AQ$6:AQ$105,天数对应中R武将!$CB102)</f>
        <v>18.119866880350447</v>
      </c>
      <c r="AR102" s="16">
        <f>求节点(中R武将!$C$6:$C$105,中R武将!AR$6:AR$105,天数对应中R武将!$CB102)</f>
        <v>0</v>
      </c>
      <c r="AS102" s="16">
        <f>求节点(中R武将!$C$6:$C$105,中R武将!AS$6:AS$105,天数对应中R武将!$CB102)</f>
        <v>0</v>
      </c>
      <c r="AT102" s="16">
        <f>求节点(中R武将!$C$6:$C$105,中R武将!AT$6:AT$105,天数对应中R武将!$CB102)</f>
        <v>3</v>
      </c>
      <c r="AU102" s="16">
        <f>求节点(中R武将!$C$6:$C$105,中R武将!AU$6:AU$105,天数对应中R武将!$CB102)</f>
        <v>6</v>
      </c>
      <c r="AV102" s="16">
        <f>求节点(中R武将!$C$6:$C$105,中R武将!AV$6:AV$105,天数对应中R武将!$CB102)</f>
        <v>5.55064004044117</v>
      </c>
      <c r="AW102" s="16">
        <f>求节点(中R武将!$C$6:$C$105,中R武将!AW$6:AW$105,天数对应中R武将!$CB102)</f>
        <v>3.8876228107599609</v>
      </c>
      <c r="AX102" s="16">
        <f>求节点(中R武将!$C$6:$C$105,中R武将!AX$6:AX$105,天数对应中R武将!$CB102)</f>
        <v>0</v>
      </c>
      <c r="AY102" s="16">
        <f>求节点(中R武将!$C$6:$C$105,中R武将!AY$6:AY$105,天数对应中R武将!$CB102)</f>
        <v>15</v>
      </c>
      <c r="AZ102" s="16">
        <f>求节点(中R武将!$C$6:$C$105,中R武将!AZ$6:AZ$105,天数对应中R武将!$CB102)</f>
        <v>40</v>
      </c>
      <c r="BA102" s="16">
        <f>求节点(中R武将!$C$6:$C$105,中R武将!BA$6:BA$105,天数对应中R武将!$CB102)</f>
        <v>58</v>
      </c>
      <c r="BB102" s="16">
        <f>求节点(中R武将!$C$6:$C$105,中R武将!BB$6:BB$105,天数对应中R武将!$CB102)</f>
        <v>74</v>
      </c>
      <c r="BC102" s="16">
        <f>求节点(中R武将!$C$6:$C$105,中R武将!BC$6:BC$105,天数对应中R武将!$CB102)</f>
        <v>0</v>
      </c>
      <c r="BD102" s="16">
        <f>求节点(中R武将!$C$6:$C$105,中R武将!BD$6:BD$105,天数对应中R武将!$CB102)</f>
        <v>2.894399718010134</v>
      </c>
      <c r="BE102" s="16">
        <f>求节点(中R武将!$C$6:$C$105,中R武将!BE$6:BE$105,天数对应中R武将!$CB102)</f>
        <v>2.894399718010134</v>
      </c>
      <c r="BF102" s="16">
        <f>求节点(中R武将!$C$6:$C$105,中R武将!BF$6:BF$105,天数对应中R武将!$CB102)</f>
        <v>2.894399718010134</v>
      </c>
      <c r="BG102" s="16">
        <f>求节点(中R武将!$C$6:$C$105,中R武将!BG$6:BG$105,天数对应中R武将!$CB102)</f>
        <v>2.894399718010134</v>
      </c>
      <c r="BH102" s="16">
        <f>求节点(中R武将!$C$6:$C$105,中R武将!BH$6:BH$105,天数对应中R武将!$CB102)</f>
        <v>10</v>
      </c>
      <c r="BI102" s="16">
        <f>求节点(中R武将!$C$6:$C$105,中R武将!BI$6:BI$105,天数对应中R武将!$CB102)</f>
        <v>10</v>
      </c>
      <c r="BJ102" s="16">
        <f>求节点(中R武将!$C$6:$C$105,中R武将!BJ$6:BJ$105,天数对应中R武将!$CB102)</f>
        <v>60</v>
      </c>
      <c r="BK102" s="16">
        <f>求节点(中R武将!$C$6:$C$105,中R武将!BK$6:BK$105,天数对应中R武将!$CB102)</f>
        <v>72.359992950253343</v>
      </c>
      <c r="BL102" s="16">
        <f>求节点(中R武将!$C$6:$C$105,中R武将!BL$6:BL$105,天数对应中R武将!$CB102)</f>
        <v>72.359992950253343</v>
      </c>
      <c r="BM102" s="16">
        <f>求节点(中R武将!$C$6:$C$105,中R武将!BM$6:BM$105,天数对应中R武将!$CB102)</f>
        <v>0</v>
      </c>
      <c r="BN102" s="16">
        <f>求节点(中R武将!$C$6:$C$105,中R武将!BN$6:BN$105,天数对应中R武将!$CB102)</f>
        <v>0</v>
      </c>
      <c r="BO102" s="16">
        <f>求节点(中R武将!$C$6:$C$105,中R武将!BO$6:BO$105,天数对应中R武将!$CB102)</f>
        <v>2</v>
      </c>
      <c r="BP102" s="16">
        <f>求节点(中R武将!$C$6:$C$105,中R武将!BP$6:BP$105,天数对应中R武将!$CB102)</f>
        <v>2</v>
      </c>
      <c r="BQ102" s="16">
        <f>求节点(中R武将!$C$6:$C$105,中R武将!BQ$6:BQ$105,天数对应中R武将!$CB102)</f>
        <v>2</v>
      </c>
      <c r="BR102" s="16">
        <f>求节点(中R武将!$C$6:$C$105,中R武将!BR$6:BR$105,天数对应中R武将!$CB102)</f>
        <v>0</v>
      </c>
      <c r="BS102" s="16">
        <f>求节点(中R武将!$C$6:$C$105,中R武将!BS$6:BS$105,天数对应中R武将!$CB102)</f>
        <v>0</v>
      </c>
      <c r="BT102" s="16">
        <f>求节点(中R武将!$C$6:$C$105,中R武将!BT$6:BT$105,天数对应中R武将!$CB102)</f>
        <v>4</v>
      </c>
      <c r="BU102" s="16">
        <f>求节点(中R武将!$C$6:$C$105,中R武将!BU$6:BU$105,天数对应中R武将!$CB102)</f>
        <v>30</v>
      </c>
      <c r="BV102" s="16">
        <f>求节点(中R武将!$C$6:$C$105,中R武将!BV$6:BV$105,天数对应中R武将!$CB102)</f>
        <v>80</v>
      </c>
      <c r="BY102" s="16">
        <v>97</v>
      </c>
      <c r="BZ102" s="16">
        <v>66.142785979989682</v>
      </c>
      <c r="CA102" s="16">
        <v>68.729063122235033</v>
      </c>
      <c r="CB102" s="16">
        <v>72.359992950253343</v>
      </c>
      <c r="CC102" s="16">
        <v>77.662964454026778</v>
      </c>
      <c r="CD102" s="16">
        <v>87.280990390675157</v>
      </c>
    </row>
    <row r="103" spans="3:82" x14ac:dyDescent="0.15">
      <c r="C103" s="16">
        <v>98</v>
      </c>
      <c r="E103" s="16">
        <f>求节点(中R武将!$C$6:$C$105,中R武将!E$6:E$105,天数对应中R武将!$CB103)</f>
        <v>0</v>
      </c>
      <c r="F103" s="16">
        <f>求节点(中R武将!$C$6:$C$105,中R武将!F$6:F$105,天数对应中R武将!$CB103)</f>
        <v>0</v>
      </c>
      <c r="G103" s="16">
        <f>求节点(中R武将!$C$6:$C$105,中R武将!G$6:G$105,天数对应中R武将!$CB103)</f>
        <v>0</v>
      </c>
      <c r="H103" s="16">
        <f>求节点(中R武将!$C$6:$C$105,中R武将!H$6:H$105,天数对应中R武将!$CB103)</f>
        <v>0.96785722844716227</v>
      </c>
      <c r="I103" s="16">
        <f>求节点(中R武将!$C$6:$C$105,中R武将!I$6:I$105,天数对应中R武将!$CB103)</f>
        <v>5.032142771552838</v>
      </c>
      <c r="J103" s="16">
        <f>求节点(中R武将!$C$6:$C$105,中R武将!J$6:J$105,天数对应中R武将!$CB103)</f>
        <v>0</v>
      </c>
      <c r="K103" s="16">
        <f>求节点(中R武将!$C$6:$C$105,中R武将!K$6:K$105,天数对应中R武将!$CB103)</f>
        <v>0</v>
      </c>
      <c r="L103" s="16">
        <f>求节点(中R武将!$C$6:$C$105,中R武将!L$6:L$105,天数对应中R武将!$CB103)</f>
        <v>0</v>
      </c>
      <c r="M103" s="16">
        <f>求节点(中R武将!$C$6:$C$105,中R武将!M$6:M$105,天数对应中R武将!$CB103)</f>
        <v>5.5610662150122012</v>
      </c>
      <c r="N103" s="16">
        <f>求节点(中R武将!$C$6:$C$105,中R武将!N$6:N$105,天数对应中R武将!$CB103)</f>
        <v>3.9002149127075878</v>
      </c>
      <c r="O103" s="16">
        <f>求节点(中R武将!$C$6:$C$105,中R武将!O$6:O$105,天数对应中R武将!$CB103)</f>
        <v>0</v>
      </c>
      <c r="P103" s="16">
        <f>求节点(中R武将!$C$6:$C$105,中R武将!P$6:P$105,天数对应中R武将!$CB103)</f>
        <v>6</v>
      </c>
      <c r="Q103" s="16">
        <f>求节点(中R武将!$C$6:$C$105,中R武将!Q$6:Q$105,天数对应中R武将!$CB103)</f>
        <v>10</v>
      </c>
      <c r="R103" s="16">
        <f>求节点(中R武将!$C$6:$C$105,中R武将!R$6:R$105,天数对应中R武将!$CB103)</f>
        <v>58</v>
      </c>
      <c r="S103" s="16">
        <f>求节点(中R武将!$C$6:$C$105,中R武将!S$6:S$105,天数对应中R武将!$CB103)</f>
        <v>74</v>
      </c>
      <c r="T103" s="16">
        <f>求节点(中R武将!$C$6:$C$105,中R武将!T$6:T$105,天数对应中R武将!$CB103)</f>
        <v>0</v>
      </c>
      <c r="U103" s="16">
        <f>求节点(中R武将!$C$6:$C$105,中R武将!U$6:U$105,天数对应中R武将!$CB103)</f>
        <v>0</v>
      </c>
      <c r="V103" s="16">
        <f>求节点(中R武将!$C$6:$C$105,中R武将!V$6:V$105,天数对应中R武将!$CB103)</f>
        <v>2.8990006530970458</v>
      </c>
      <c r="W103" s="16">
        <f>求节点(中R武将!$C$6:$C$105,中R武将!W$6:W$105,天数对应中R武将!$CB103)</f>
        <v>2.8990006530970458</v>
      </c>
      <c r="X103" s="16">
        <f>求节点(中R武将!$C$6:$C$105,中R武将!X$6:X$105,天数对应中R武将!$CB103)</f>
        <v>2.8990006530970458</v>
      </c>
      <c r="Y103" s="16">
        <f>求节点(中R武将!$C$6:$C$105,中R武将!Y$6:Y$105,天数对应中R武将!$CB103)</f>
        <v>0</v>
      </c>
      <c r="Z103" s="16">
        <f>求节点(中R武将!$C$6:$C$105,中R武将!Z$6:Z$105,天数对应中R武将!$CB103)</f>
        <v>0</v>
      </c>
      <c r="AA103" s="16">
        <f>求节点(中R武将!$C$6:$C$105,中R武将!AA$6:AA$105,天数对应中R武将!$CB103)</f>
        <v>144.95003265485229</v>
      </c>
      <c r="AB103" s="16">
        <f>求节点(中R武将!$C$6:$C$105,中R武将!AB$6:AB$105,天数对应中R武将!$CB103)</f>
        <v>144.95003265485229</v>
      </c>
      <c r="AC103" s="16">
        <f>求节点(中R武将!$C$6:$C$105,中R武将!AC$6:AC$105,天数对应中R武将!$CB103)</f>
        <v>144.95003265485229</v>
      </c>
      <c r="AD103" s="16">
        <f>求节点(中R武将!$C$6:$C$105,中R武将!AD$6:AD$105,天数对应中R武将!$CB103)</f>
        <v>0</v>
      </c>
      <c r="AE103" s="16">
        <f>求节点(中R武将!$C$6:$C$105,中R武将!AE$6:AE$105,天数对应中R武将!$CB103)</f>
        <v>0</v>
      </c>
      <c r="AF103" s="16">
        <f>求节点(中R武将!$C$6:$C$105,中R武将!AF$6:AF$105,天数对应中R武将!$CB103)</f>
        <v>1.2820558632991506</v>
      </c>
      <c r="AG103" s="16">
        <f>求节点(中R武将!$C$6:$C$105,中R武将!AG$6:AG$105,天数对应中R武将!$CB103)</f>
        <v>2</v>
      </c>
      <c r="AH103" s="16">
        <f>求节点(中R武将!$C$6:$C$105,中R武将!AH$6:AH$105,天数对应中R武将!$CB103)</f>
        <v>2</v>
      </c>
      <c r="AI103" s="16">
        <f>求节点(中R武将!$C$6:$C$105,中R武将!AI$6:AI$105,天数对应中R武将!$CB103)</f>
        <v>0</v>
      </c>
      <c r="AJ103" s="16">
        <f>求节点(中R武将!$C$6:$C$105,中R武将!AJ$6:AJ$105,天数对应中R武将!$CB103)</f>
        <v>0</v>
      </c>
      <c r="AK103" s="16">
        <f>求节点(中R武将!$C$6:$C$105,中R武将!AK$6:AK$105,天数对应中R武将!$CB103)</f>
        <v>2</v>
      </c>
      <c r="AL103" s="16">
        <f>求节点(中R武将!$C$6:$C$105,中R武将!AL$6:AL$105,天数对应中R武将!$CB103)</f>
        <v>30</v>
      </c>
      <c r="AM103" s="16">
        <f>求节点(中R武将!$C$6:$C$105,中R武将!AM$6:AM$105,天数对应中R武将!$CB103)</f>
        <v>80</v>
      </c>
      <c r="AN103" s="16">
        <f>求节点(中R武将!$C$6:$C$105,中R武将!AN$6:AN$105,天数对应中R武将!$CB103)</f>
        <v>0</v>
      </c>
      <c r="AO103" s="16">
        <f>求节点(中R武将!$C$6:$C$105,中R武将!AO$6:AO$105,天数对应中R武将!$CB103)</f>
        <v>0</v>
      </c>
      <c r="AP103" s="16">
        <f>求节点(中R武将!$C$6:$C$105,中R武将!AP$6:AP$105,天数对应中R武将!$CB103)</f>
        <v>5.7958114889877574</v>
      </c>
      <c r="AQ103" s="16">
        <f>求节点(中R武将!$C$6:$C$105,中R武将!AQ$6:AQ$105,天数对应中R武将!$CB103)</f>
        <v>18.204188511012244</v>
      </c>
      <c r="AR103" s="16">
        <f>求节点(中R武将!$C$6:$C$105,中R武将!AR$6:AR$105,天数对应中R武将!$CB103)</f>
        <v>0</v>
      </c>
      <c r="AS103" s="16">
        <f>求节点(中R武将!$C$6:$C$105,中R武将!AS$6:AS$105,天数对应中R武将!$CB103)</f>
        <v>0</v>
      </c>
      <c r="AT103" s="16">
        <f>求节点(中R武将!$C$6:$C$105,中R武将!AT$6:AT$105,天数对应中R武将!$CB103)</f>
        <v>3</v>
      </c>
      <c r="AU103" s="16">
        <f>求节点(中R武将!$C$6:$C$105,中R武将!AU$6:AU$105,天数对应中R武将!$CB103)</f>
        <v>6</v>
      </c>
      <c r="AV103" s="16">
        <f>求节点(中R武将!$C$6:$C$105,中R武将!AV$6:AV$105,天数对应中R武将!$CB103)</f>
        <v>5.5610662150122012</v>
      </c>
      <c r="AW103" s="16">
        <f>求节点(中R武将!$C$6:$C$105,中R武将!AW$6:AW$105,天数对应中R武将!$CB103)</f>
        <v>3.9002149127075878</v>
      </c>
      <c r="AX103" s="16">
        <f>求节点(中R武将!$C$6:$C$105,中R武将!AX$6:AX$105,天数对应中R武将!$CB103)</f>
        <v>0</v>
      </c>
      <c r="AY103" s="16">
        <f>求节点(中R武将!$C$6:$C$105,中R武将!AY$6:AY$105,天数对应中R武将!$CB103)</f>
        <v>15</v>
      </c>
      <c r="AZ103" s="16">
        <f>求节点(中R武将!$C$6:$C$105,中R武将!AZ$6:AZ$105,天数对应中R武将!$CB103)</f>
        <v>40</v>
      </c>
      <c r="BA103" s="16">
        <f>求节点(中R武将!$C$6:$C$105,中R武将!BA$6:BA$105,天数对应中R武将!$CB103)</f>
        <v>58</v>
      </c>
      <c r="BB103" s="16">
        <f>求节点(中R武将!$C$6:$C$105,中R武将!BB$6:BB$105,天数对应中R武将!$CB103)</f>
        <v>74</v>
      </c>
      <c r="BC103" s="16">
        <f>求节点(中R武将!$C$6:$C$105,中R武将!BC$6:BC$105,天数对应中R武将!$CB103)</f>
        <v>0</v>
      </c>
      <c r="BD103" s="16">
        <f>求节点(中R武将!$C$6:$C$105,中R武将!BD$6:BD$105,天数对应中R武将!$CB103)</f>
        <v>2.8990006530970458</v>
      </c>
      <c r="BE103" s="16">
        <f>求节点(中R武将!$C$6:$C$105,中R武将!BE$6:BE$105,天数对应中R武将!$CB103)</f>
        <v>2.8990006530970458</v>
      </c>
      <c r="BF103" s="16">
        <f>求节点(中R武将!$C$6:$C$105,中R武将!BF$6:BF$105,天数对应中R武将!$CB103)</f>
        <v>2.8990006530970458</v>
      </c>
      <c r="BG103" s="16">
        <f>求节点(中R武将!$C$6:$C$105,中R武将!BG$6:BG$105,天数对应中R武将!$CB103)</f>
        <v>2.8990006530970458</v>
      </c>
      <c r="BH103" s="16">
        <f>求节点(中R武将!$C$6:$C$105,中R武将!BH$6:BH$105,天数对应中R武将!$CB103)</f>
        <v>10</v>
      </c>
      <c r="BI103" s="16">
        <f>求节点(中R武将!$C$6:$C$105,中R武将!BI$6:BI$105,天数对应中R武将!$CB103)</f>
        <v>10</v>
      </c>
      <c r="BJ103" s="16">
        <f>求节点(中R武将!$C$6:$C$105,中R武将!BJ$6:BJ$105,天数对应中R武将!$CB103)</f>
        <v>60</v>
      </c>
      <c r="BK103" s="16">
        <f>求节点(中R武将!$C$6:$C$105,中R武将!BK$6:BK$105,天数对应中R武将!$CB103)</f>
        <v>72.475016327426147</v>
      </c>
      <c r="BL103" s="16">
        <f>求节点(中R武将!$C$6:$C$105,中R武将!BL$6:BL$105,天数对应中R武将!$CB103)</f>
        <v>72.475016327426147</v>
      </c>
      <c r="BM103" s="16">
        <f>求节点(中R武将!$C$6:$C$105,中R武将!BM$6:BM$105,天数对应中R武将!$CB103)</f>
        <v>0</v>
      </c>
      <c r="BN103" s="16">
        <f>求节点(中R武将!$C$6:$C$105,中R武将!BN$6:BN$105,天数对应中R武将!$CB103)</f>
        <v>0</v>
      </c>
      <c r="BO103" s="16">
        <f>求节点(中R武将!$C$6:$C$105,中R武将!BO$6:BO$105,天数对应中R武将!$CB103)</f>
        <v>2</v>
      </c>
      <c r="BP103" s="16">
        <f>求节点(中R武将!$C$6:$C$105,中R武将!BP$6:BP$105,天数对应中R武将!$CB103)</f>
        <v>2</v>
      </c>
      <c r="BQ103" s="16">
        <f>求节点(中R武将!$C$6:$C$105,中R武将!BQ$6:BQ$105,天数对应中R武将!$CB103)</f>
        <v>2</v>
      </c>
      <c r="BR103" s="16">
        <f>求节点(中R武将!$C$6:$C$105,中R武将!BR$6:BR$105,天数对应中R武将!$CB103)</f>
        <v>0</v>
      </c>
      <c r="BS103" s="16">
        <f>求节点(中R武将!$C$6:$C$105,中R武将!BS$6:BS$105,天数对应中R武将!$CB103)</f>
        <v>0</v>
      </c>
      <c r="BT103" s="16">
        <f>求节点(中R武将!$C$6:$C$105,中R武将!BT$6:BT$105,天数对应中R武将!$CB103)</f>
        <v>4</v>
      </c>
      <c r="BU103" s="16">
        <f>求节点(中R武将!$C$6:$C$105,中R武将!BU$6:BU$105,天数对应中R武将!$CB103)</f>
        <v>30</v>
      </c>
      <c r="BV103" s="16">
        <f>求节点(中R武将!$C$6:$C$105,中R武将!BV$6:BV$105,天数对应中R武将!$CB103)</f>
        <v>80</v>
      </c>
      <c r="BY103" s="16">
        <v>98</v>
      </c>
      <c r="BZ103" s="16">
        <v>66.286413655019302</v>
      </c>
      <c r="CA103" s="16">
        <v>68.864126751220027</v>
      </c>
      <c r="CB103" s="16">
        <v>72.475016327426147</v>
      </c>
      <c r="CC103" s="16">
        <v>77.805082583022795</v>
      </c>
      <c r="CD103" s="16">
        <v>87.458927256623255</v>
      </c>
    </row>
    <row r="104" spans="3:82" x14ac:dyDescent="0.15">
      <c r="C104" s="16">
        <v>99</v>
      </c>
      <c r="E104" s="16">
        <f>求节点(中R武将!$C$6:$C$105,中R武将!E$6:E$105,天数对应中R武将!$CB104)</f>
        <v>0</v>
      </c>
      <c r="F104" s="16">
        <f>求节点(中R武将!$C$6:$C$105,中R武将!F$6:F$105,天数对应中R武将!$CB104)</f>
        <v>0</v>
      </c>
      <c r="G104" s="16">
        <f>求节点(中R武将!$C$6:$C$105,中R武将!G$6:G$105,天数对应中R武将!$CB104)</f>
        <v>0</v>
      </c>
      <c r="H104" s="16">
        <f>求节点(中R武将!$C$6:$C$105,中R武将!H$6:H$105,天数对应中R武将!$CB104)</f>
        <v>0.94263489598095374</v>
      </c>
      <c r="I104" s="16">
        <f>求节点(中R武将!$C$6:$C$105,中R武将!I$6:I$105,天数对应中R武将!$CB104)</f>
        <v>5.0573651040190466</v>
      </c>
      <c r="J104" s="16">
        <f>求节点(中R武将!$C$6:$C$105,中R武将!J$6:J$105,天数对应中R武将!$CB104)</f>
        <v>0</v>
      </c>
      <c r="K104" s="16">
        <f>求节点(中R武将!$C$6:$C$105,中R武将!K$6:K$105,天数对应中R武将!$CB104)</f>
        <v>0</v>
      </c>
      <c r="L104" s="16">
        <f>求节点(中R武将!$C$6:$C$105,中R武将!L$6:L$105,天数对应中R武将!$CB104)</f>
        <v>0</v>
      </c>
      <c r="M104" s="16">
        <f>求节点(中R武将!$C$6:$C$105,中R武将!M$6:M$105,天数对应中R武将!$CB104)</f>
        <v>5.5714923895832316</v>
      </c>
      <c r="N104" s="16">
        <f>求节点(中R武将!$C$6:$C$105,中R武将!N$6:N$105,天数对应中R武将!$CB104)</f>
        <v>3.9128070146552147</v>
      </c>
      <c r="O104" s="16">
        <f>求节点(中R武将!$C$6:$C$105,中R武将!O$6:O$105,天数对应中R武将!$CB104)</f>
        <v>0</v>
      </c>
      <c r="P104" s="16">
        <f>求节点(中R武将!$C$6:$C$105,中R武将!P$6:P$105,天数对应中R武将!$CB104)</f>
        <v>6</v>
      </c>
      <c r="Q104" s="16">
        <f>求节点(中R武将!$C$6:$C$105,中R武将!Q$6:Q$105,天数对应中R武将!$CB104)</f>
        <v>10</v>
      </c>
      <c r="R104" s="16">
        <f>求节点(中R武将!$C$6:$C$105,中R武将!R$6:R$105,天数对应中R武将!$CB104)</f>
        <v>58</v>
      </c>
      <c r="S104" s="16">
        <f>求节点(中R武将!$C$6:$C$105,中R武将!S$6:S$105,天数对应中R武将!$CB104)</f>
        <v>74</v>
      </c>
      <c r="T104" s="16">
        <f>求节点(中R武将!$C$6:$C$105,中R武将!T$6:T$105,天数对应中R武将!$CB104)</f>
        <v>0</v>
      </c>
      <c r="U104" s="16">
        <f>求节点(中R武将!$C$6:$C$105,中R武将!U$6:U$105,天数对应中R武将!$CB104)</f>
        <v>0</v>
      </c>
      <c r="V104" s="16">
        <f>求节点(中R武将!$C$6:$C$105,中R武将!V$6:V$105,天数对应中R武将!$CB104)</f>
        <v>2.9036015881839581</v>
      </c>
      <c r="W104" s="16">
        <f>求节点(中R武将!$C$6:$C$105,中R武将!W$6:W$105,天数对应中R武将!$CB104)</f>
        <v>2.9036015881839581</v>
      </c>
      <c r="X104" s="16">
        <f>求节点(中R武将!$C$6:$C$105,中R武将!X$6:X$105,天数对应中R武将!$CB104)</f>
        <v>2.9036015881839581</v>
      </c>
      <c r="Y104" s="16">
        <f>求节点(中R武将!$C$6:$C$105,中R武将!Y$6:Y$105,天数对应中R武将!$CB104)</f>
        <v>0</v>
      </c>
      <c r="Z104" s="16">
        <f>求节点(中R武将!$C$6:$C$105,中R武将!Z$6:Z$105,天数对应中R武将!$CB104)</f>
        <v>0</v>
      </c>
      <c r="AA104" s="16">
        <f>求节点(中R武将!$C$6:$C$105,中R武将!AA$6:AA$105,天数对应中R武将!$CB104)</f>
        <v>145.1800794091979</v>
      </c>
      <c r="AB104" s="16">
        <f>求节点(中R武将!$C$6:$C$105,中R武将!AB$6:AB$105,天数对应中R武将!$CB104)</f>
        <v>145.1800794091979</v>
      </c>
      <c r="AC104" s="16">
        <f>求节点(中R武将!$C$6:$C$105,中R武将!AC$6:AC$105,天数对应中R武将!$CB104)</f>
        <v>145.1800794091979</v>
      </c>
      <c r="AD104" s="16">
        <f>求节点(中R武将!$C$6:$C$105,中R武将!AD$6:AD$105,天数对应中R武将!$CB104)</f>
        <v>0</v>
      </c>
      <c r="AE104" s="16">
        <f>求节点(中R武将!$C$6:$C$105,中R武将!AE$6:AE$105,天数对应中R武将!$CB104)</f>
        <v>0</v>
      </c>
      <c r="AF104" s="16">
        <f>求节点(中R武将!$C$6:$C$105,中R武将!AF$6:AF$105,天数对应中R武将!$CB104)</f>
        <v>1.2840905837116945</v>
      </c>
      <c r="AG104" s="16">
        <f>求节点(中R武将!$C$6:$C$105,中R武将!AG$6:AG$105,天数对应中R武将!$CB104)</f>
        <v>2</v>
      </c>
      <c r="AH104" s="16">
        <f>求节点(中R武将!$C$6:$C$105,中R武将!AH$6:AH$105,天数对应中R武将!$CB104)</f>
        <v>2</v>
      </c>
      <c r="AI104" s="16">
        <f>求节点(中R武将!$C$6:$C$105,中R武将!AI$6:AI$105,天数对应中R武将!$CB104)</f>
        <v>0</v>
      </c>
      <c r="AJ104" s="16">
        <f>求节点(中R武将!$C$6:$C$105,中R武将!AJ$6:AJ$105,天数对应中R武将!$CB104)</f>
        <v>0</v>
      </c>
      <c r="AK104" s="16">
        <f>求节点(中R武将!$C$6:$C$105,中R武将!AK$6:AK$105,天数对应中R武将!$CB104)</f>
        <v>2</v>
      </c>
      <c r="AL104" s="16">
        <f>求节点(中R武将!$C$6:$C$105,中R武将!AL$6:AL$105,天数对应中R武将!$CB104)</f>
        <v>30</v>
      </c>
      <c r="AM104" s="16">
        <f>求节点(中R武将!$C$6:$C$105,中R武将!AM$6:AM$105,天数对应中R武将!$CB104)</f>
        <v>80</v>
      </c>
      <c r="AN104" s="16">
        <f>求节点(中R武将!$C$6:$C$105,中R武将!AN$6:AN$105,天数对应中R武将!$CB104)</f>
        <v>0</v>
      </c>
      <c r="AO104" s="16">
        <f>求节点(中R武将!$C$6:$C$105,中R武将!AO$6:AO$105,天数对应中R武将!$CB104)</f>
        <v>0</v>
      </c>
      <c r="AP104" s="16">
        <f>求节点(中R武将!$C$6:$C$105,中R武将!AP$6:AP$105,天数对应中R武将!$CB104)</f>
        <v>5.7114898583259599</v>
      </c>
      <c r="AQ104" s="16">
        <f>求节点(中R武将!$C$6:$C$105,中R武将!AQ$6:AQ$105,天数对应中R武将!$CB104)</f>
        <v>18.288510141674042</v>
      </c>
      <c r="AR104" s="16">
        <f>求节点(中R武将!$C$6:$C$105,中R武将!AR$6:AR$105,天数对应中R武将!$CB104)</f>
        <v>0</v>
      </c>
      <c r="AS104" s="16">
        <f>求节点(中R武将!$C$6:$C$105,中R武将!AS$6:AS$105,天数对应中R武将!$CB104)</f>
        <v>0</v>
      </c>
      <c r="AT104" s="16">
        <f>求节点(中R武将!$C$6:$C$105,中R武将!AT$6:AT$105,天数对应中R武将!$CB104)</f>
        <v>3</v>
      </c>
      <c r="AU104" s="16">
        <f>求节点(中R武将!$C$6:$C$105,中R武将!AU$6:AU$105,天数对应中R武将!$CB104)</f>
        <v>6</v>
      </c>
      <c r="AV104" s="16">
        <f>求节点(中R武将!$C$6:$C$105,中R武将!AV$6:AV$105,天数对应中R武将!$CB104)</f>
        <v>5.5714923895832316</v>
      </c>
      <c r="AW104" s="16">
        <f>求节点(中R武将!$C$6:$C$105,中R武将!AW$6:AW$105,天数对应中R武将!$CB104)</f>
        <v>3.9128070146552147</v>
      </c>
      <c r="AX104" s="16">
        <f>求节点(中R武将!$C$6:$C$105,中R武将!AX$6:AX$105,天数对应中R武将!$CB104)</f>
        <v>0</v>
      </c>
      <c r="AY104" s="16">
        <f>求节点(中R武将!$C$6:$C$105,中R武将!AY$6:AY$105,天数对应中R武将!$CB104)</f>
        <v>15</v>
      </c>
      <c r="AZ104" s="16">
        <f>求节点(中R武将!$C$6:$C$105,中R武将!AZ$6:AZ$105,天数对应中R武将!$CB104)</f>
        <v>40</v>
      </c>
      <c r="BA104" s="16">
        <f>求节点(中R武将!$C$6:$C$105,中R武将!BA$6:BA$105,天数对应中R武将!$CB104)</f>
        <v>58</v>
      </c>
      <c r="BB104" s="16">
        <f>求节点(中R武将!$C$6:$C$105,中R武将!BB$6:BB$105,天数对应中R武将!$CB104)</f>
        <v>74</v>
      </c>
      <c r="BC104" s="16">
        <f>求节点(中R武将!$C$6:$C$105,中R武将!BC$6:BC$105,天数对应中R武将!$CB104)</f>
        <v>0</v>
      </c>
      <c r="BD104" s="16">
        <f>求节点(中R武将!$C$6:$C$105,中R武将!BD$6:BD$105,天数对应中R武将!$CB104)</f>
        <v>2.9036015881839581</v>
      </c>
      <c r="BE104" s="16">
        <f>求节点(中R武将!$C$6:$C$105,中R武将!BE$6:BE$105,天数对应中R武将!$CB104)</f>
        <v>2.9036015881839581</v>
      </c>
      <c r="BF104" s="16">
        <f>求节点(中R武将!$C$6:$C$105,中R武将!BF$6:BF$105,天数对应中R武将!$CB104)</f>
        <v>2.9036015881839581</v>
      </c>
      <c r="BG104" s="16">
        <f>求节点(中R武将!$C$6:$C$105,中R武将!BG$6:BG$105,天数对应中R武将!$CB104)</f>
        <v>2.9036015881839581</v>
      </c>
      <c r="BH104" s="16">
        <f>求节点(中R武将!$C$6:$C$105,中R武将!BH$6:BH$105,天数对应中R武将!$CB104)</f>
        <v>10</v>
      </c>
      <c r="BI104" s="16">
        <f>求节点(中R武将!$C$6:$C$105,中R武将!BI$6:BI$105,天数对应中R武将!$CB104)</f>
        <v>10</v>
      </c>
      <c r="BJ104" s="16">
        <f>求节点(中R武将!$C$6:$C$105,中R武将!BJ$6:BJ$105,天数对应中R武将!$CB104)</f>
        <v>60</v>
      </c>
      <c r="BK104" s="16">
        <f>求节点(中R武将!$C$6:$C$105,中R武将!BK$6:BK$105,天数对应中R武将!$CB104)</f>
        <v>72.590039704598951</v>
      </c>
      <c r="BL104" s="16">
        <f>求节点(中R武将!$C$6:$C$105,中R武将!BL$6:BL$105,天数对应中R武将!$CB104)</f>
        <v>72.590039704598951</v>
      </c>
      <c r="BM104" s="16">
        <f>求节点(中R武将!$C$6:$C$105,中R武将!BM$6:BM$105,天数对应中R武将!$CB104)</f>
        <v>0</v>
      </c>
      <c r="BN104" s="16">
        <f>求节点(中R武将!$C$6:$C$105,中R武将!BN$6:BN$105,天数对应中R武将!$CB104)</f>
        <v>0</v>
      </c>
      <c r="BO104" s="16">
        <f>求节点(中R武将!$C$6:$C$105,中R武将!BO$6:BO$105,天数对应中R武将!$CB104)</f>
        <v>2</v>
      </c>
      <c r="BP104" s="16">
        <f>求节点(中R武将!$C$6:$C$105,中R武将!BP$6:BP$105,天数对应中R武将!$CB104)</f>
        <v>2</v>
      </c>
      <c r="BQ104" s="16">
        <f>求节点(中R武将!$C$6:$C$105,中R武将!BQ$6:BQ$105,天数对应中R武将!$CB104)</f>
        <v>2</v>
      </c>
      <c r="BR104" s="16">
        <f>求节点(中R武将!$C$6:$C$105,中R武将!BR$6:BR$105,天数对应中R武将!$CB104)</f>
        <v>0</v>
      </c>
      <c r="BS104" s="16">
        <f>求节点(中R武将!$C$6:$C$105,中R武将!BS$6:BS$105,天数对应中R武将!$CB104)</f>
        <v>0</v>
      </c>
      <c r="BT104" s="16">
        <f>求节点(中R武将!$C$6:$C$105,中R武将!BT$6:BT$105,天数对应中R武将!$CB104)</f>
        <v>4</v>
      </c>
      <c r="BU104" s="16">
        <f>求节点(中R武将!$C$6:$C$105,中R武将!BU$6:BU$105,天数对应中R武将!$CB104)</f>
        <v>30</v>
      </c>
      <c r="BV104" s="16">
        <f>求节点(中R武将!$C$6:$C$105,中R武将!BV$6:BV$105,天数对应中R武将!$CB104)</f>
        <v>80</v>
      </c>
      <c r="BY104" s="16">
        <v>99</v>
      </c>
      <c r="BZ104" s="16">
        <v>66.430041330048923</v>
      </c>
      <c r="CA104" s="16">
        <v>68.999190380205022</v>
      </c>
      <c r="CB104" s="16">
        <v>72.590039704598951</v>
      </c>
      <c r="CC104" s="16">
        <v>77.947200712018812</v>
      </c>
      <c r="CD104" s="16">
        <v>87.636864122571353</v>
      </c>
    </row>
    <row r="105" spans="3:82" x14ac:dyDescent="0.15">
      <c r="C105" s="16">
        <v>100</v>
      </c>
      <c r="E105" s="16">
        <f>求节点(中R武将!$C$6:$C$105,中R武将!E$6:E$105,天数对应中R武将!$CB105)</f>
        <v>0</v>
      </c>
      <c r="F105" s="16">
        <f>求节点(中R武将!$C$6:$C$105,中R武将!F$6:F$105,天数对应中R武将!$CB105)</f>
        <v>0</v>
      </c>
      <c r="G105" s="16">
        <f>求节点(中R武将!$C$6:$C$105,中R武将!G$6:G$105,天数对应中R武将!$CB105)</f>
        <v>0</v>
      </c>
      <c r="H105" s="16">
        <f>求节点(中R武将!$C$6:$C$105,中R武将!H$6:H$105,天数对应中R武将!$CB105)</f>
        <v>0.91741256351474521</v>
      </c>
      <c r="I105" s="16">
        <f>求节点(中R武将!$C$6:$C$105,中R武将!I$6:I$105,天数对应中R武将!$CB105)</f>
        <v>5.0825874364852552</v>
      </c>
      <c r="J105" s="16">
        <f>求节点(中R武将!$C$6:$C$105,中R武将!J$6:J$105,天数对应中R武将!$CB105)</f>
        <v>0</v>
      </c>
      <c r="K105" s="16">
        <f>求节点(中R武将!$C$6:$C$105,中R武将!K$6:K$105,天数对应中R武将!$CB105)</f>
        <v>0</v>
      </c>
      <c r="L105" s="16">
        <f>求节点(中R武将!$C$6:$C$105,中R武将!L$6:L$105,天数对应中R武将!$CB105)</f>
        <v>0</v>
      </c>
      <c r="M105" s="16">
        <f>求节点(中R武将!$C$6:$C$105,中R武将!M$6:M$105,天数对应中R武将!$CB105)</f>
        <v>5.5819185641542628</v>
      </c>
      <c r="N105" s="16">
        <f>求节点(中R武将!$C$6:$C$105,中R武将!N$6:N$105,天数对应中R武将!$CB105)</f>
        <v>3.9253991166028421</v>
      </c>
      <c r="O105" s="16">
        <f>求节点(中R武将!$C$6:$C$105,中R武将!O$6:O$105,天数对应中R武将!$CB105)</f>
        <v>0</v>
      </c>
      <c r="P105" s="16">
        <f>求节点(中R武将!$C$6:$C$105,中R武将!P$6:P$105,天数对应中R武将!$CB105)</f>
        <v>6</v>
      </c>
      <c r="Q105" s="16">
        <f>求节点(中R武将!$C$6:$C$105,中R武将!Q$6:Q$105,天数对应中R武将!$CB105)</f>
        <v>10</v>
      </c>
      <c r="R105" s="16">
        <f>求节点(中R武将!$C$6:$C$105,中R武将!R$6:R$105,天数对应中R武将!$CB105)</f>
        <v>58</v>
      </c>
      <c r="S105" s="16">
        <f>求节点(中R武将!$C$6:$C$105,中R武将!S$6:S$105,天数对应中R武将!$CB105)</f>
        <v>74</v>
      </c>
      <c r="T105" s="16">
        <f>求节点(中R武将!$C$6:$C$105,中R武将!T$6:T$105,天数对应中R武将!$CB105)</f>
        <v>0</v>
      </c>
      <c r="U105" s="16">
        <f>求节点(中R武将!$C$6:$C$105,中R武将!U$6:U$105,天数对应中R武将!$CB105)</f>
        <v>0</v>
      </c>
      <c r="V105" s="16">
        <f>求节点(中R武将!$C$6:$C$105,中R武将!V$6:V$105,天数对应中R武将!$CB105)</f>
        <v>2.9082025232708699</v>
      </c>
      <c r="W105" s="16">
        <f>求节点(中R武将!$C$6:$C$105,中R武将!W$6:W$105,天数对应中R武将!$CB105)</f>
        <v>2.9082025232708704</v>
      </c>
      <c r="X105" s="16">
        <f>求节点(中R武将!$C$6:$C$105,中R武将!X$6:X$105,天数对应中R武将!$CB105)</f>
        <v>2.9082025232708704</v>
      </c>
      <c r="Y105" s="16">
        <f>求节点(中R武将!$C$6:$C$105,中R武将!Y$6:Y$105,天数对应中R武将!$CB105)</f>
        <v>0</v>
      </c>
      <c r="Z105" s="16">
        <f>求节点(中R武将!$C$6:$C$105,中R武将!Z$6:Z$105,天数对应中R武将!$CB105)</f>
        <v>0</v>
      </c>
      <c r="AA105" s="16">
        <f>求节点(中R武将!$C$6:$C$105,中R武将!AA$6:AA$105,天数对应中R武将!$CB105)</f>
        <v>145.41012616354351</v>
      </c>
      <c r="AB105" s="16">
        <f>求节点(中R武将!$C$6:$C$105,中R武将!AB$6:AB$105,天数对应中R武将!$CB105)</f>
        <v>145.41012616354351</v>
      </c>
      <c r="AC105" s="16">
        <f>求节点(中R武将!$C$6:$C$105,中R武将!AC$6:AC$105,天数对应中R武将!$CB105)</f>
        <v>145.41012616354351</v>
      </c>
      <c r="AD105" s="16">
        <f>求节点(中R武将!$C$6:$C$105,中R武将!AD$6:AD$105,天数对应中R武将!$CB105)</f>
        <v>0</v>
      </c>
      <c r="AE105" s="16">
        <f>求节点(中R武将!$C$6:$C$105,中R武将!AE$6:AE$105,天数对应中R武将!$CB105)</f>
        <v>0</v>
      </c>
      <c r="AF105" s="16">
        <f>求节点(中R武将!$C$6:$C$105,中R武将!AF$6:AF$105,天数对应中R武将!$CB105)</f>
        <v>1.2861253041242384</v>
      </c>
      <c r="AG105" s="16">
        <f>求节点(中R武将!$C$6:$C$105,中R武将!AG$6:AG$105,天数对应中R武将!$CB105)</f>
        <v>2</v>
      </c>
      <c r="AH105" s="16">
        <f>求节点(中R武将!$C$6:$C$105,中R武将!AH$6:AH$105,天数对应中R武将!$CB105)</f>
        <v>2</v>
      </c>
      <c r="AI105" s="16">
        <f>求节点(中R武将!$C$6:$C$105,中R武将!AI$6:AI$105,天数对应中R武将!$CB105)</f>
        <v>0</v>
      </c>
      <c r="AJ105" s="16">
        <f>求节点(中R武将!$C$6:$C$105,中R武将!AJ$6:AJ$105,天数对应中R武将!$CB105)</f>
        <v>0</v>
      </c>
      <c r="AK105" s="16">
        <f>求节点(中R武将!$C$6:$C$105,中R武将!AK$6:AK$105,天数对应中R武将!$CB105)</f>
        <v>2</v>
      </c>
      <c r="AL105" s="16">
        <f>求节点(中R武将!$C$6:$C$105,中R武将!AL$6:AL$105,天数对应中R武将!$CB105)</f>
        <v>30</v>
      </c>
      <c r="AM105" s="16">
        <f>求节点(中R武将!$C$6:$C$105,中R武将!AM$6:AM$105,天数对应中R武将!$CB105)</f>
        <v>80</v>
      </c>
      <c r="AN105" s="16">
        <f>求节点(中R武将!$C$6:$C$105,中R武将!AN$6:AN$105,天数对应中R武将!$CB105)</f>
        <v>0</v>
      </c>
      <c r="AO105" s="16">
        <f>求节点(中R武将!$C$6:$C$105,中R武将!AO$6:AO$105,天数对应中R武将!$CB105)</f>
        <v>0</v>
      </c>
      <c r="AP105" s="16">
        <f>求节点(中R武将!$C$6:$C$105,中R武将!AP$6:AP$105,天数对应中R武将!$CB105)</f>
        <v>5.6271682276641624</v>
      </c>
      <c r="AQ105" s="16">
        <f>求节点(中R武将!$C$6:$C$105,中R武将!AQ$6:AQ$105,天数对应中R武将!$CB105)</f>
        <v>18.372831772335839</v>
      </c>
      <c r="AR105" s="16">
        <f>求节点(中R武将!$C$6:$C$105,中R武将!AR$6:AR$105,天数对应中R武将!$CB105)</f>
        <v>0</v>
      </c>
      <c r="AS105" s="16">
        <f>求节点(中R武将!$C$6:$C$105,中R武将!AS$6:AS$105,天数对应中R武将!$CB105)</f>
        <v>0</v>
      </c>
      <c r="AT105" s="16">
        <f>求节点(中R武将!$C$6:$C$105,中R武将!AT$6:AT$105,天数对应中R武将!$CB105)</f>
        <v>3</v>
      </c>
      <c r="AU105" s="16">
        <f>求节点(中R武将!$C$6:$C$105,中R武将!AU$6:AU$105,天数对应中R武将!$CB105)</f>
        <v>6</v>
      </c>
      <c r="AV105" s="16">
        <f>求节点(中R武将!$C$6:$C$105,中R武将!AV$6:AV$105,天数对应中R武将!$CB105)</f>
        <v>5.5819185641542628</v>
      </c>
      <c r="AW105" s="16">
        <f>求节点(中R武将!$C$6:$C$105,中R武将!AW$6:AW$105,天数对应中R武将!$CB105)</f>
        <v>3.9253991166028421</v>
      </c>
      <c r="AX105" s="16">
        <f>求节点(中R武将!$C$6:$C$105,中R武将!AX$6:AX$105,天数对应中R武将!$CB105)</f>
        <v>0</v>
      </c>
      <c r="AY105" s="16">
        <f>求节点(中R武将!$C$6:$C$105,中R武将!AY$6:AY$105,天数对应中R武将!$CB105)</f>
        <v>15</v>
      </c>
      <c r="AZ105" s="16">
        <f>求节点(中R武将!$C$6:$C$105,中R武将!AZ$6:AZ$105,天数对应中R武将!$CB105)</f>
        <v>40</v>
      </c>
      <c r="BA105" s="16">
        <f>求节点(中R武将!$C$6:$C$105,中R武将!BA$6:BA$105,天数对应中R武将!$CB105)</f>
        <v>58</v>
      </c>
      <c r="BB105" s="16">
        <f>求节点(中R武将!$C$6:$C$105,中R武将!BB$6:BB$105,天数对应中R武将!$CB105)</f>
        <v>74</v>
      </c>
      <c r="BC105" s="16">
        <f>求节点(中R武将!$C$6:$C$105,中R武将!BC$6:BC$105,天数对应中R武将!$CB105)</f>
        <v>0</v>
      </c>
      <c r="BD105" s="16">
        <f>求节点(中R武将!$C$6:$C$105,中R武将!BD$6:BD$105,天数对应中R武将!$CB105)</f>
        <v>2.9082025232708704</v>
      </c>
      <c r="BE105" s="16">
        <f>求节点(中R武将!$C$6:$C$105,中R武将!BE$6:BE$105,天数对应中R武将!$CB105)</f>
        <v>2.9082025232708704</v>
      </c>
      <c r="BF105" s="16">
        <f>求节点(中R武将!$C$6:$C$105,中R武将!BF$6:BF$105,天数对应中R武将!$CB105)</f>
        <v>2.9082025232708704</v>
      </c>
      <c r="BG105" s="16">
        <f>求节点(中R武将!$C$6:$C$105,中R武将!BG$6:BG$105,天数对应中R武将!$CB105)</f>
        <v>2.9082025232708704</v>
      </c>
      <c r="BH105" s="16">
        <f>求节点(中R武将!$C$6:$C$105,中R武将!BH$6:BH$105,天数对应中R武将!$CB105)</f>
        <v>10</v>
      </c>
      <c r="BI105" s="16">
        <f>求节点(中R武将!$C$6:$C$105,中R武将!BI$6:BI$105,天数对应中R武将!$CB105)</f>
        <v>10</v>
      </c>
      <c r="BJ105" s="16">
        <f>求节点(中R武将!$C$6:$C$105,中R武将!BJ$6:BJ$105,天数对应中R武将!$CB105)</f>
        <v>60</v>
      </c>
      <c r="BK105" s="16">
        <f>求节点(中R武将!$C$6:$C$105,中R武将!BK$6:BK$105,天数对应中R武将!$CB105)</f>
        <v>72.705063081771755</v>
      </c>
      <c r="BL105" s="16">
        <f>求节点(中R武将!$C$6:$C$105,中R武将!BL$6:BL$105,天数对应中R武将!$CB105)</f>
        <v>72.705063081771755</v>
      </c>
      <c r="BM105" s="16">
        <f>求节点(中R武将!$C$6:$C$105,中R武将!BM$6:BM$105,天数对应中R武将!$CB105)</f>
        <v>0</v>
      </c>
      <c r="BN105" s="16">
        <f>求节点(中R武将!$C$6:$C$105,中R武将!BN$6:BN$105,天数对应中R武将!$CB105)</f>
        <v>0</v>
      </c>
      <c r="BO105" s="16">
        <f>求节点(中R武将!$C$6:$C$105,中R武将!BO$6:BO$105,天数对应中R武将!$CB105)</f>
        <v>2</v>
      </c>
      <c r="BP105" s="16">
        <f>求节点(中R武将!$C$6:$C$105,中R武将!BP$6:BP$105,天数对应中R武将!$CB105)</f>
        <v>2</v>
      </c>
      <c r="BQ105" s="16">
        <f>求节点(中R武将!$C$6:$C$105,中R武将!BQ$6:BQ$105,天数对应中R武将!$CB105)</f>
        <v>2</v>
      </c>
      <c r="BR105" s="16">
        <f>求节点(中R武将!$C$6:$C$105,中R武将!BR$6:BR$105,天数对应中R武将!$CB105)</f>
        <v>0</v>
      </c>
      <c r="BS105" s="16">
        <f>求节点(中R武将!$C$6:$C$105,中R武将!BS$6:BS$105,天数对应中R武将!$CB105)</f>
        <v>0</v>
      </c>
      <c r="BT105" s="16">
        <f>求节点(中R武将!$C$6:$C$105,中R武将!BT$6:BT$105,天数对应中R武将!$CB105)</f>
        <v>4</v>
      </c>
      <c r="BU105" s="16">
        <f>求节点(中R武将!$C$6:$C$105,中R武将!BU$6:BU$105,天数对应中R武将!$CB105)</f>
        <v>30</v>
      </c>
      <c r="BV105" s="16">
        <f>求节点(中R武将!$C$6:$C$105,中R武将!BV$6:BV$105,天数对应中R武将!$CB105)</f>
        <v>80</v>
      </c>
      <c r="BY105" s="16">
        <v>100</v>
      </c>
      <c r="BZ105" s="16">
        <v>66.573669005078543</v>
      </c>
      <c r="CA105" s="16">
        <v>69.14198243663202</v>
      </c>
      <c r="CB105" s="16">
        <v>72.705063081771755</v>
      </c>
      <c r="CC105" s="16">
        <v>78.106885599784675</v>
      </c>
      <c r="CD105" s="16">
        <v>87.814800988519451</v>
      </c>
    </row>
    <row r="106" spans="3:82" x14ac:dyDescent="0.15">
      <c r="BY106" s="16">
        <v>101</v>
      </c>
      <c r="BZ106" s="16">
        <v>66.717296680108163</v>
      </c>
      <c r="CA106" s="16">
        <v>69.284821099397831</v>
      </c>
      <c r="CB106" s="16">
        <v>72.820086458944573</v>
      </c>
      <c r="CC106" s="16">
        <v>78.276954773157541</v>
      </c>
      <c r="CD106" s="16">
        <v>87.992737854467549</v>
      </c>
    </row>
    <row r="107" spans="3:82" x14ac:dyDescent="0.15">
      <c r="BY107" s="16">
        <v>102</v>
      </c>
      <c r="BZ107" s="16">
        <v>66.860924355137783</v>
      </c>
      <c r="CA107" s="16">
        <v>69.427659762163643</v>
      </c>
      <c r="CB107" s="16">
        <v>72.935109836117377</v>
      </c>
      <c r="CC107" s="16">
        <v>78.447023946530422</v>
      </c>
      <c r="CD107" s="16">
        <v>88.161654551236595</v>
      </c>
    </row>
    <row r="108" spans="3:82" x14ac:dyDescent="0.15">
      <c r="BY108" s="16">
        <v>103</v>
      </c>
      <c r="BZ108" s="16">
        <v>67.004247194324648</v>
      </c>
      <c r="CA108" s="16">
        <v>69.570498424929468</v>
      </c>
      <c r="CB108" s="16">
        <v>73.066520809744091</v>
      </c>
      <c r="CC108" s="16">
        <v>78.617093119903288</v>
      </c>
      <c r="CD108" s="16">
        <v>88.330187443180009</v>
      </c>
    </row>
    <row r="109" spans="3:82" x14ac:dyDescent="0.15">
      <c r="BY109" s="16">
        <v>104</v>
      </c>
      <c r="BZ109" s="16">
        <v>67.138256553625013</v>
      </c>
      <c r="CA109" s="16">
        <v>69.71333708769528</v>
      </c>
      <c r="CB109" s="16">
        <v>73.219143147050616</v>
      </c>
      <c r="CC109" s="16">
        <v>78.787162293276154</v>
      </c>
      <c r="CD109" s="16">
        <v>88.498720335123437</v>
      </c>
    </row>
    <row r="110" spans="3:82" x14ac:dyDescent="0.15">
      <c r="BY110" s="16">
        <v>105</v>
      </c>
      <c r="BZ110" s="16">
        <v>67.272265912925377</v>
      </c>
      <c r="CA110" s="16">
        <v>69.856175750461105</v>
      </c>
      <c r="CB110" s="16">
        <v>73.371765484357155</v>
      </c>
      <c r="CC110" s="16">
        <v>78.957231466649034</v>
      </c>
      <c r="CD110" s="16">
        <v>88.667253227066851</v>
      </c>
    </row>
    <row r="111" spans="3:82" x14ac:dyDescent="0.15">
      <c r="BY111" s="16">
        <v>106</v>
      </c>
      <c r="BZ111" s="16">
        <v>67.406275272225741</v>
      </c>
      <c r="CA111" s="16">
        <v>69.999014413226917</v>
      </c>
      <c r="CB111" s="16">
        <v>73.52438782166368</v>
      </c>
      <c r="CC111" s="16">
        <v>79.103910648711675</v>
      </c>
      <c r="CD111" s="16">
        <v>88.83578611901028</v>
      </c>
    </row>
    <row r="112" spans="3:82" x14ac:dyDescent="0.15">
      <c r="BY112" s="16">
        <v>107</v>
      </c>
      <c r="BZ112" s="16">
        <v>67.540284631526106</v>
      </c>
      <c r="CA112" s="16">
        <v>70.150020733778391</v>
      </c>
      <c r="CB112" s="16">
        <v>73.677010158970219</v>
      </c>
      <c r="CC112" s="16">
        <v>79.242731617152927</v>
      </c>
      <c r="CD112" s="16">
        <v>89.004091678221144</v>
      </c>
    </row>
    <row r="113" spans="77:82" x14ac:dyDescent="0.15">
      <c r="BY113" s="16">
        <v>108</v>
      </c>
      <c r="BZ113" s="16">
        <v>67.674293990826456</v>
      </c>
      <c r="CA113" s="16">
        <v>70.301083802732563</v>
      </c>
      <c r="CB113" s="16">
        <v>73.829632496276744</v>
      </c>
      <c r="CC113" s="16">
        <v>79.381552585594193</v>
      </c>
      <c r="CD113" s="16">
        <v>89.163753779314334</v>
      </c>
    </row>
    <row r="114" spans="77:82" x14ac:dyDescent="0.15">
      <c r="BY114" s="16">
        <v>109</v>
      </c>
      <c r="BZ114" s="16">
        <v>67.80830335012682</v>
      </c>
      <c r="CA114" s="16">
        <v>70.45214687168675</v>
      </c>
      <c r="CB114" s="16">
        <v>73.982254833583283</v>
      </c>
      <c r="CC114" s="16">
        <v>79.520373554035444</v>
      </c>
      <c r="CD114" s="16">
        <v>89.323415880407524</v>
      </c>
    </row>
    <row r="115" spans="77:82" x14ac:dyDescent="0.15">
      <c r="BY115" s="16">
        <v>110</v>
      </c>
      <c r="BZ115" s="16">
        <v>67.942312709427185</v>
      </c>
      <c r="CA115" s="16">
        <v>70.603209940640923</v>
      </c>
      <c r="CB115" s="16">
        <v>74.224532443766833</v>
      </c>
      <c r="CC115" s="16">
        <v>79.65919452247671</v>
      </c>
      <c r="CD115" s="16">
        <v>89.483077981500699</v>
      </c>
    </row>
    <row r="116" spans="77:82" x14ac:dyDescent="0.15">
      <c r="BY116" s="16">
        <v>111</v>
      </c>
      <c r="BZ116" s="16">
        <v>68.071211008105138</v>
      </c>
      <c r="CA116" s="16">
        <v>70.754273009595096</v>
      </c>
      <c r="CB116" s="16">
        <v>74.478605584111961</v>
      </c>
      <c r="CC116" s="16">
        <v>79.798015490917962</v>
      </c>
      <c r="CD116" s="16">
        <v>89.642740082593889</v>
      </c>
    </row>
    <row r="117" spans="77:82" x14ac:dyDescent="0.15">
      <c r="BY117" s="16">
        <v>112</v>
      </c>
      <c r="BZ117" s="16">
        <v>68.196246161507091</v>
      </c>
      <c r="CA117" s="16">
        <v>70.905336078549269</v>
      </c>
      <c r="CB117" s="16">
        <v>74.732678724457102</v>
      </c>
      <c r="CC117" s="16">
        <v>79.936836459359228</v>
      </c>
      <c r="CD117" s="16">
        <v>89.802402183687079</v>
      </c>
    </row>
    <row r="118" spans="77:82" x14ac:dyDescent="0.15">
      <c r="BY118" s="16">
        <v>113</v>
      </c>
      <c r="BZ118" s="16">
        <v>68.321281314909029</v>
      </c>
      <c r="CA118" s="16">
        <v>71.045522654449144</v>
      </c>
      <c r="CB118" s="16">
        <v>74.986751864802244</v>
      </c>
      <c r="CC118" s="16">
        <v>80.063207844948977</v>
      </c>
      <c r="CD118" s="16">
        <v>89.962064284780254</v>
      </c>
    </row>
    <row r="119" spans="77:82" x14ac:dyDescent="0.15">
      <c r="BY119" s="16">
        <v>114</v>
      </c>
      <c r="BZ119" s="16">
        <v>68.446316468310982</v>
      </c>
      <c r="CA119" s="16">
        <v>71.167453431640524</v>
      </c>
      <c r="CB119" s="16">
        <v>75.114812108232144</v>
      </c>
      <c r="CC119" s="16">
        <v>80.17918554210307</v>
      </c>
      <c r="CD119" s="16">
        <v>90.115346235609209</v>
      </c>
    </row>
    <row r="120" spans="77:82" x14ac:dyDescent="0.15">
      <c r="BY120" s="16">
        <v>115</v>
      </c>
      <c r="BZ120" s="16">
        <v>68.571351621712935</v>
      </c>
      <c r="CA120" s="16">
        <v>71.289384208831905</v>
      </c>
      <c r="CB120" s="16">
        <v>75.235940198192452</v>
      </c>
      <c r="CC120" s="16">
        <v>80.295163239257164</v>
      </c>
      <c r="CD120" s="16">
        <v>90.266639829010586</v>
      </c>
    </row>
    <row r="121" spans="77:82" x14ac:dyDescent="0.15">
      <c r="BY121" s="16">
        <v>116</v>
      </c>
      <c r="BZ121" s="16">
        <v>68.696386775114874</v>
      </c>
      <c r="CA121" s="16">
        <v>71.411314986023299</v>
      </c>
      <c r="CB121" s="16">
        <v>75.357068288152774</v>
      </c>
      <c r="CC121" s="16">
        <v>80.411140936411257</v>
      </c>
      <c r="CD121" s="16">
        <v>90.417933422411977</v>
      </c>
    </row>
    <row r="122" spans="77:82" x14ac:dyDescent="0.15">
      <c r="BY122" s="16">
        <v>117</v>
      </c>
      <c r="BZ122" s="16">
        <v>68.821421928516827</v>
      </c>
      <c r="CA122" s="16">
        <v>71.53324576321468</v>
      </c>
      <c r="CB122" s="16">
        <v>75.478196378113083</v>
      </c>
      <c r="CC122" s="16">
        <v>80.527118633565351</v>
      </c>
      <c r="CD122" s="16">
        <v>90.569227015813354</v>
      </c>
    </row>
    <row r="123" spans="77:82" x14ac:dyDescent="0.15">
      <c r="BY123" s="16">
        <v>118</v>
      </c>
      <c r="BZ123" s="16">
        <v>68.946457081918766</v>
      </c>
      <c r="CA123" s="16">
        <v>71.655176540406075</v>
      </c>
      <c r="CB123" s="16">
        <v>75.599324468073405</v>
      </c>
      <c r="CC123" s="16">
        <v>80.64309633071943</v>
      </c>
      <c r="CD123" s="16">
        <v>90.720520609214731</v>
      </c>
    </row>
    <row r="124" spans="77:82" x14ac:dyDescent="0.15">
      <c r="BY124" s="16">
        <v>119</v>
      </c>
      <c r="BZ124" s="16">
        <v>69.066704614192943</v>
      </c>
      <c r="CA124" s="16">
        <v>71.777107317597455</v>
      </c>
      <c r="CB124" s="16">
        <v>75.720452558033713</v>
      </c>
      <c r="CC124" s="16">
        <v>80.759074027873524</v>
      </c>
      <c r="CD124" s="16">
        <v>90.871814202616108</v>
      </c>
    </row>
    <row r="125" spans="77:82" x14ac:dyDescent="0.15">
      <c r="BY125" s="16">
        <v>120</v>
      </c>
      <c r="BZ125" s="16">
        <v>69.18336653741882</v>
      </c>
      <c r="CA125" s="16">
        <v>71.89903809478885</v>
      </c>
      <c r="CB125" s="16">
        <v>75.841580647994036</v>
      </c>
      <c r="CC125" s="16">
        <v>80.875051725027618</v>
      </c>
      <c r="CD125" s="16">
        <v>91.00035685111402</v>
      </c>
    </row>
    <row r="126" spans="77:82" x14ac:dyDescent="0.15">
      <c r="BY126" s="16">
        <v>121</v>
      </c>
      <c r="BZ126" s="16">
        <v>69.300028460644711</v>
      </c>
      <c r="CA126" s="16">
        <v>72.01719738920535</v>
      </c>
      <c r="CB126" s="16">
        <v>75.962708737954344</v>
      </c>
      <c r="CC126" s="16">
        <v>80.991029422181711</v>
      </c>
      <c r="CD126" s="16">
        <v>91.00269326118574</v>
      </c>
    </row>
    <row r="127" spans="77:82" x14ac:dyDescent="0.15">
      <c r="BY127" s="16">
        <v>122</v>
      </c>
      <c r="BZ127" s="16">
        <v>69.416690383870588</v>
      </c>
      <c r="CA127" s="16">
        <v>72.117197572021524</v>
      </c>
      <c r="CB127" s="16">
        <v>76.058075011690619</v>
      </c>
      <c r="CC127" s="16">
        <v>81.101685289178945</v>
      </c>
      <c r="CD127" s="16">
        <v>91.005029671257446</v>
      </c>
    </row>
    <row r="128" spans="77:82" x14ac:dyDescent="0.15">
      <c r="BY128" s="16">
        <v>123</v>
      </c>
      <c r="BZ128" s="16">
        <v>69.533352307096465</v>
      </c>
      <c r="CA128" s="16">
        <v>72.217197754837684</v>
      </c>
      <c r="CB128" s="16">
        <v>76.141982232603937</v>
      </c>
      <c r="CC128" s="16">
        <v>81.211895018649486</v>
      </c>
      <c r="CD128" s="16">
        <v>91.007366081329167</v>
      </c>
    </row>
    <row r="129" spans="77:82" x14ac:dyDescent="0.15">
      <c r="BY129" s="16">
        <v>124</v>
      </c>
      <c r="BZ129" s="16">
        <v>69.650014230322356</v>
      </c>
      <c r="CA129" s="16">
        <v>72.317197937653859</v>
      </c>
      <c r="CB129" s="16">
        <v>76.225889453517269</v>
      </c>
      <c r="CC129" s="16">
        <v>81.32210474812004</v>
      </c>
      <c r="CD129" s="16">
        <v>91.009702491400873</v>
      </c>
    </row>
    <row r="130" spans="77:82" x14ac:dyDescent="0.15">
      <c r="BY130" s="16">
        <v>125</v>
      </c>
      <c r="BZ130" s="16">
        <v>69.766676153548232</v>
      </c>
      <c r="CA130" s="16">
        <v>72.417198120470019</v>
      </c>
      <c r="CB130" s="16">
        <v>76.309796674430586</v>
      </c>
      <c r="CC130" s="16">
        <v>81.432314477590594</v>
      </c>
      <c r="CD130" s="16">
        <v>91.012038901472593</v>
      </c>
    </row>
    <row r="131" spans="77:82" x14ac:dyDescent="0.15">
      <c r="BY131" s="16">
        <v>126</v>
      </c>
      <c r="BZ131" s="16">
        <v>69.883338076774123</v>
      </c>
      <c r="CA131" s="16">
        <v>72.517198303286193</v>
      </c>
      <c r="CB131" s="16">
        <v>76.393703895343904</v>
      </c>
      <c r="CC131" s="16">
        <v>81.542524207061135</v>
      </c>
      <c r="CD131" s="16">
        <v>91.014375311544299</v>
      </c>
    </row>
    <row r="132" spans="77:82" x14ac:dyDescent="0.15">
      <c r="BY132" s="16">
        <v>127</v>
      </c>
      <c r="BZ132" s="16">
        <v>70</v>
      </c>
      <c r="CA132" s="16">
        <v>72.617198486102353</v>
      </c>
      <c r="CB132" s="16">
        <v>76.477611116257222</v>
      </c>
      <c r="CC132" s="16">
        <v>81.652733936531689</v>
      </c>
      <c r="CD132" s="16">
        <v>91.016711721616019</v>
      </c>
    </row>
    <row r="133" spans="77:82" x14ac:dyDescent="0.15">
      <c r="BY133" s="16">
        <v>128</v>
      </c>
      <c r="BZ133" s="16">
        <v>70.108849423225877</v>
      </c>
      <c r="CA133" s="16">
        <v>72.717198668918527</v>
      </c>
      <c r="CB133" s="16">
        <v>76.561518337170554</v>
      </c>
      <c r="CC133" s="16">
        <v>81.762943666002244</v>
      </c>
      <c r="CD133" s="16">
        <v>91.019048131687725</v>
      </c>
    </row>
    <row r="134" spans="77:82" x14ac:dyDescent="0.15">
      <c r="BY134" s="16">
        <v>129</v>
      </c>
      <c r="BZ134" s="16">
        <v>70.217698846451768</v>
      </c>
      <c r="CA134" s="16">
        <v>72.817198851734688</v>
      </c>
      <c r="CB134" s="16">
        <v>76.645425558083872</v>
      </c>
      <c r="CC134" s="16">
        <v>81.873153395472784</v>
      </c>
      <c r="CD134" s="16">
        <v>91.021384541759446</v>
      </c>
    </row>
    <row r="135" spans="77:82" x14ac:dyDescent="0.15">
      <c r="BY135" s="16">
        <v>130</v>
      </c>
      <c r="BZ135" s="16">
        <v>70.326548269677644</v>
      </c>
      <c r="CA135" s="16">
        <v>72.917199034550862</v>
      </c>
      <c r="CB135" s="16">
        <v>76.72933277899719</v>
      </c>
      <c r="CC135" s="16">
        <v>81.983363124943338</v>
      </c>
      <c r="CD135" s="16">
        <v>91.023720951831152</v>
      </c>
    </row>
    <row r="136" spans="77:82" x14ac:dyDescent="0.15">
      <c r="BY136" s="16">
        <v>131</v>
      </c>
      <c r="BZ136" s="16">
        <v>70.435397692903535</v>
      </c>
      <c r="CA136" s="16">
        <v>73.018071867982258</v>
      </c>
      <c r="CB136" s="16">
        <v>76.813239999910522</v>
      </c>
      <c r="CC136" s="16">
        <v>82.098865929953547</v>
      </c>
      <c r="CD136" s="16">
        <v>91.026057361902872</v>
      </c>
    </row>
    <row r="137" spans="77:82" x14ac:dyDescent="0.15">
      <c r="BY137" s="16">
        <v>132</v>
      </c>
      <c r="BZ137" s="16">
        <v>70.544247116129412</v>
      </c>
      <c r="CA137" s="16">
        <v>73.123145841029455</v>
      </c>
      <c r="CB137" s="16">
        <v>76.89714722082384</v>
      </c>
      <c r="CC137" s="16">
        <v>82.215309822386715</v>
      </c>
      <c r="CD137" s="16">
        <v>91.028393771974578</v>
      </c>
    </row>
    <row r="138" spans="77:82" x14ac:dyDescent="0.15">
      <c r="BY138" s="16">
        <v>133</v>
      </c>
      <c r="BZ138" s="16">
        <v>70.653096539355303</v>
      </c>
      <c r="CA138" s="16">
        <v>73.228219814076652</v>
      </c>
      <c r="CB138" s="16">
        <v>76.981054441737157</v>
      </c>
      <c r="CC138" s="16">
        <v>82.331753714819882</v>
      </c>
      <c r="CD138" s="16">
        <v>91.030730182046298</v>
      </c>
    </row>
    <row r="139" spans="77:82" x14ac:dyDescent="0.15">
      <c r="BY139" s="16">
        <v>134</v>
      </c>
      <c r="BZ139" s="16">
        <v>70.76194596258118</v>
      </c>
      <c r="CA139" s="16">
        <v>73.33329378712385</v>
      </c>
      <c r="CB139" s="16">
        <v>77.072992663880555</v>
      </c>
      <c r="CC139" s="16">
        <v>82.448197607253064</v>
      </c>
      <c r="CD139" s="16">
        <v>91.033066592118004</v>
      </c>
    </row>
    <row r="140" spans="77:82" x14ac:dyDescent="0.15">
      <c r="BY140" s="16">
        <v>135</v>
      </c>
      <c r="BZ140" s="16">
        <v>70.870795385807057</v>
      </c>
      <c r="CA140" s="16">
        <v>73.438367760171047</v>
      </c>
      <c r="CB140" s="16">
        <v>77.167273064402792</v>
      </c>
      <c r="CC140" s="16">
        <v>82.564641499686232</v>
      </c>
      <c r="CD140" s="16">
        <v>91.035403002189724</v>
      </c>
    </row>
    <row r="141" spans="77:82" x14ac:dyDescent="0.15">
      <c r="BY141" s="16">
        <v>136</v>
      </c>
      <c r="BZ141" s="16">
        <v>70.979644809032948</v>
      </c>
      <c r="CA141" s="16">
        <v>73.543441733218245</v>
      </c>
      <c r="CB141" s="16">
        <v>77.261553464925029</v>
      </c>
      <c r="CC141" s="16">
        <v>82.6810853921194</v>
      </c>
      <c r="CD141" s="16">
        <v>91.037739412261431</v>
      </c>
    </row>
    <row r="142" spans="77:82" x14ac:dyDescent="0.15">
      <c r="BY142" s="16">
        <v>137</v>
      </c>
      <c r="BZ142" s="16">
        <v>71.082568038258202</v>
      </c>
      <c r="CA142" s="16">
        <v>73.648515706265442</v>
      </c>
      <c r="CB142" s="16">
        <v>77.355833865447266</v>
      </c>
      <c r="CC142" s="16">
        <v>82.797529284552567</v>
      </c>
      <c r="CD142" s="16">
        <v>91.040075822333151</v>
      </c>
    </row>
    <row r="143" spans="77:82" x14ac:dyDescent="0.15">
      <c r="BY143" s="16">
        <v>138</v>
      </c>
      <c r="BZ143" s="16">
        <v>71.184128141237707</v>
      </c>
      <c r="CA143" s="16">
        <v>73.75358967931264</v>
      </c>
      <c r="CB143" s="16">
        <v>77.450114265969503</v>
      </c>
      <c r="CC143" s="16">
        <v>82.913973176985735</v>
      </c>
      <c r="CD143" s="16">
        <v>91.042412232404857</v>
      </c>
    </row>
    <row r="144" spans="77:82" x14ac:dyDescent="0.15">
      <c r="BY144" s="16">
        <v>139</v>
      </c>
      <c r="BZ144" s="16">
        <v>71.285688244217212</v>
      </c>
      <c r="CA144" s="16">
        <v>73.858663652359837</v>
      </c>
      <c r="CB144" s="16">
        <v>77.544394666491741</v>
      </c>
      <c r="CC144" s="16">
        <v>83.028347400726503</v>
      </c>
      <c r="CD144" s="16">
        <v>91.044748642476577</v>
      </c>
    </row>
    <row r="145" spans="77:82" x14ac:dyDescent="0.15">
      <c r="BY145" s="16">
        <v>140</v>
      </c>
      <c r="BZ145" s="16">
        <v>71.387248347196717</v>
      </c>
      <c r="CA145" s="16">
        <v>73.963737625407035</v>
      </c>
      <c r="CB145" s="16">
        <v>77.638675067013978</v>
      </c>
      <c r="CC145" s="16">
        <v>83.136868101241632</v>
      </c>
      <c r="CD145" s="16">
        <v>91.047085052548283</v>
      </c>
    </row>
    <row r="146" spans="77:82" x14ac:dyDescent="0.15">
      <c r="BY146" s="16">
        <v>141</v>
      </c>
      <c r="BZ146" s="16">
        <v>71.488808450176208</v>
      </c>
      <c r="CA146" s="16">
        <v>74.092358304279472</v>
      </c>
      <c r="CB146" s="16">
        <v>77.7329554675362</v>
      </c>
      <c r="CC146" s="16">
        <v>83.245388801756761</v>
      </c>
      <c r="CD146" s="16">
        <v>91.049421462619989</v>
      </c>
    </row>
    <row r="147" spans="77:82" x14ac:dyDescent="0.15">
      <c r="BY147" s="16">
        <v>142</v>
      </c>
      <c r="BZ147" s="16">
        <v>71.590368553155713</v>
      </c>
      <c r="CA147" s="16">
        <v>74.233387639341359</v>
      </c>
      <c r="CB147" s="16">
        <v>77.827235868058438</v>
      </c>
      <c r="CC147" s="16">
        <v>83.353909502271875</v>
      </c>
      <c r="CD147" s="16">
        <v>91.051757872691709</v>
      </c>
    </row>
    <row r="148" spans="77:82" x14ac:dyDescent="0.15">
      <c r="BY148" s="16">
        <v>143</v>
      </c>
      <c r="BZ148" s="16">
        <v>71.691928656135218</v>
      </c>
      <c r="CA148" s="16">
        <v>74.374416974403246</v>
      </c>
      <c r="CB148" s="16">
        <v>77.921516268580675</v>
      </c>
      <c r="CC148" s="16">
        <v>83.462430202787004</v>
      </c>
      <c r="CD148" s="16">
        <v>91.054094282763415</v>
      </c>
    </row>
    <row r="149" spans="77:82" x14ac:dyDescent="0.15">
      <c r="BY149" s="16">
        <v>144</v>
      </c>
      <c r="BZ149" s="16">
        <v>71.793488759114723</v>
      </c>
      <c r="CA149" s="16">
        <v>74.515446309465133</v>
      </c>
      <c r="CB149" s="16">
        <v>78.018393388372672</v>
      </c>
      <c r="CC149" s="16">
        <v>83.570950903302133</v>
      </c>
      <c r="CD149" s="16">
        <v>91.056430692835136</v>
      </c>
    </row>
    <row r="150" spans="77:82" x14ac:dyDescent="0.15">
      <c r="BY150" s="16">
        <v>145</v>
      </c>
      <c r="BZ150" s="16">
        <v>71.895048862094214</v>
      </c>
      <c r="CA150" s="16">
        <v>74.656475644527021</v>
      </c>
      <c r="CB150" s="16">
        <v>78.128171975962218</v>
      </c>
      <c r="CC150" s="16">
        <v>83.679471603817262</v>
      </c>
      <c r="CD150" s="16">
        <v>91.058767102906842</v>
      </c>
    </row>
    <row r="151" spans="77:82" x14ac:dyDescent="0.15">
      <c r="BY151" s="16">
        <v>146</v>
      </c>
      <c r="BZ151" s="16">
        <v>71.996608965073719</v>
      </c>
      <c r="CA151" s="16">
        <v>74.797504979588908</v>
      </c>
      <c r="CB151" s="16">
        <v>78.237950563551763</v>
      </c>
      <c r="CC151" s="16">
        <v>83.787992304332391</v>
      </c>
      <c r="CD151" s="16">
        <v>91.061103512978562</v>
      </c>
    </row>
    <row r="152" spans="77:82" x14ac:dyDescent="0.15">
      <c r="BY152" s="16">
        <v>147</v>
      </c>
      <c r="BZ152" s="16">
        <v>72.091594979242075</v>
      </c>
      <c r="CA152" s="16">
        <v>74.938534314650781</v>
      </c>
      <c r="CB152" s="16">
        <v>78.347729151141309</v>
      </c>
      <c r="CC152" s="16">
        <v>83.89651300484752</v>
      </c>
      <c r="CD152" s="16">
        <v>91.063439923050268</v>
      </c>
    </row>
    <row r="153" spans="77:82" x14ac:dyDescent="0.15">
      <c r="BY153" s="16">
        <v>148</v>
      </c>
      <c r="BZ153" s="16">
        <v>72.186353905945822</v>
      </c>
      <c r="CA153" s="16">
        <v>75.053019114609526</v>
      </c>
      <c r="CB153" s="16">
        <v>78.45750773873084</v>
      </c>
      <c r="CC153" s="16">
        <v>84.003702464283904</v>
      </c>
      <c r="CD153" s="16">
        <v>91.065776333121988</v>
      </c>
    </row>
    <row r="154" spans="77:82" x14ac:dyDescent="0.15">
      <c r="BY154" s="16">
        <v>149</v>
      </c>
      <c r="BZ154" s="16">
        <v>72.281112832649583</v>
      </c>
      <c r="CA154" s="16">
        <v>75.146997338408383</v>
      </c>
      <c r="CB154" s="16">
        <v>78.567286326320385</v>
      </c>
      <c r="CC154" s="16">
        <v>84.083523190523351</v>
      </c>
      <c r="CD154" s="16">
        <v>91.068112743193694</v>
      </c>
    </row>
    <row r="155" spans="77:82" x14ac:dyDescent="0.15">
      <c r="BY155" s="16">
        <v>150</v>
      </c>
      <c r="BZ155" s="16">
        <v>72.375871759353331</v>
      </c>
      <c r="CA155" s="16">
        <v>75.240975562207254</v>
      </c>
      <c r="CB155" s="16">
        <v>78.677064913909931</v>
      </c>
      <c r="CC155" s="16">
        <v>84.163343916762813</v>
      </c>
      <c r="CD155" s="16">
        <v>91.070449153265415</v>
      </c>
    </row>
    <row r="156" spans="77:82" x14ac:dyDescent="0.15">
      <c r="BY156" s="16">
        <v>151</v>
      </c>
      <c r="BZ156" s="16">
        <v>72.470630686057078</v>
      </c>
      <c r="CA156" s="16">
        <v>75.33495378600611</v>
      </c>
      <c r="CB156" s="16">
        <v>78.786843501499476</v>
      </c>
      <c r="CC156" s="16">
        <v>84.24316464300226</v>
      </c>
      <c r="CD156" s="16">
        <v>91.072785563337121</v>
      </c>
    </row>
    <row r="157" spans="77:82" x14ac:dyDescent="0.15">
      <c r="BY157" s="16">
        <v>152</v>
      </c>
      <c r="BZ157" s="16">
        <v>72.565389612760825</v>
      </c>
      <c r="CA157" s="16">
        <v>75.428932009804967</v>
      </c>
      <c r="CB157" s="16">
        <v>78.896622089089007</v>
      </c>
      <c r="CC157" s="16">
        <v>84.322985369241707</v>
      </c>
      <c r="CD157" s="16">
        <v>91.075121973408841</v>
      </c>
    </row>
    <row r="158" spans="77:82" x14ac:dyDescent="0.15">
      <c r="BY158" s="16">
        <v>153</v>
      </c>
      <c r="BZ158" s="16">
        <v>72.660148539464572</v>
      </c>
      <c r="CA158" s="16">
        <v>75.522910233603824</v>
      </c>
      <c r="CB158" s="16">
        <v>79.005697883154625</v>
      </c>
      <c r="CC158" s="16">
        <v>84.402806095481168</v>
      </c>
      <c r="CD158" s="16">
        <v>91.077458383480547</v>
      </c>
    </row>
    <row r="159" spans="77:82" x14ac:dyDescent="0.15">
      <c r="BY159" s="16">
        <v>154</v>
      </c>
      <c r="BZ159" s="16">
        <v>72.754907466168333</v>
      </c>
      <c r="CA159" s="16">
        <v>75.616888457402681</v>
      </c>
      <c r="CB159" s="16">
        <v>79.103422795125269</v>
      </c>
      <c r="CC159" s="16">
        <v>84.482626821720615</v>
      </c>
      <c r="CD159" s="16">
        <v>91.079794793552267</v>
      </c>
    </row>
    <row r="160" spans="77:82" x14ac:dyDescent="0.15">
      <c r="BY160" s="16">
        <v>155</v>
      </c>
      <c r="BZ160" s="16">
        <v>72.849666392872081</v>
      </c>
      <c r="CA160" s="16">
        <v>75.710866681201551</v>
      </c>
      <c r="CB160" s="16">
        <v>79.201147707095913</v>
      </c>
      <c r="CC160" s="16">
        <v>84.562447547960062</v>
      </c>
      <c r="CD160" s="16">
        <v>91.082131203623973</v>
      </c>
    </row>
    <row r="161" spans="77:82" x14ac:dyDescent="0.15">
      <c r="BY161" s="16">
        <v>156</v>
      </c>
      <c r="BZ161" s="16">
        <v>72.944425319575828</v>
      </c>
      <c r="CA161" s="16">
        <v>75.804844905000408</v>
      </c>
      <c r="CB161" s="16">
        <v>79.298872619066572</v>
      </c>
      <c r="CC161" s="16">
        <v>84.642268274199523</v>
      </c>
      <c r="CD161" s="16">
        <v>91.084467613695693</v>
      </c>
    </row>
    <row r="162" spans="77:82" x14ac:dyDescent="0.15">
      <c r="BY162" s="16">
        <v>157</v>
      </c>
      <c r="BZ162" s="16">
        <v>73.036560194527354</v>
      </c>
      <c r="CA162" s="16">
        <v>75.898823128799265</v>
      </c>
      <c r="CB162" s="16">
        <v>79.396597531037216</v>
      </c>
      <c r="CC162" s="16">
        <v>84.72208900043897</v>
      </c>
      <c r="CD162" s="16">
        <v>91.086804023767399</v>
      </c>
    </row>
    <row r="163" spans="77:82" x14ac:dyDescent="0.15">
      <c r="BY163" s="16">
        <v>158</v>
      </c>
      <c r="BZ163" s="16">
        <v>73.124973399384572</v>
      </c>
      <c r="CA163" s="16">
        <v>75.992801352598121</v>
      </c>
      <c r="CB163" s="16">
        <v>79.494322443007874</v>
      </c>
      <c r="CC163" s="16">
        <v>84.801909726678417</v>
      </c>
      <c r="CD163" s="16">
        <v>91.08914043383912</v>
      </c>
    </row>
    <row r="164" spans="77:82" x14ac:dyDescent="0.15">
      <c r="BY164" s="16">
        <v>159</v>
      </c>
      <c r="BZ164" s="16">
        <v>73.213386604241791</v>
      </c>
      <c r="CA164" s="16">
        <v>76.071842975611986</v>
      </c>
      <c r="CB164" s="16">
        <v>79.592047354978519</v>
      </c>
      <c r="CC164" s="16">
        <v>84.881730452917878</v>
      </c>
      <c r="CD164" s="16">
        <v>91.091476843910826</v>
      </c>
    </row>
    <row r="165" spans="77:82" x14ac:dyDescent="0.15">
      <c r="BY165" s="16">
        <v>160</v>
      </c>
      <c r="BZ165" s="16">
        <v>73.301799809099009</v>
      </c>
      <c r="CA165" s="16">
        <v>76.149645559131798</v>
      </c>
      <c r="CB165" s="16">
        <v>79.689772266949177</v>
      </c>
      <c r="CC165" s="16">
        <v>84.961551179157325</v>
      </c>
      <c r="CD165" s="16">
        <v>91.093813253982546</v>
      </c>
    </row>
    <row r="166" spans="77:82" x14ac:dyDescent="0.15">
      <c r="BY166" s="16">
        <v>161</v>
      </c>
      <c r="BZ166" s="16">
        <v>73.390213013956213</v>
      </c>
      <c r="CA166" s="16">
        <v>76.22744814265161</v>
      </c>
      <c r="CB166" s="16">
        <v>79.787497178919821</v>
      </c>
      <c r="CC166" s="16">
        <v>85.037572424446495</v>
      </c>
      <c r="CD166" s="16">
        <v>91.096149664054252</v>
      </c>
    </row>
    <row r="167" spans="77:82" x14ac:dyDescent="0.15">
      <c r="BY167" s="16">
        <v>162</v>
      </c>
      <c r="BZ167" s="16">
        <v>73.478626218813432</v>
      </c>
      <c r="CA167" s="16">
        <v>76.305250726171408</v>
      </c>
      <c r="CB167" s="16">
        <v>79.885222090890466</v>
      </c>
      <c r="CC167" s="16">
        <v>85.110062636756837</v>
      </c>
      <c r="CD167" s="16">
        <v>91.098486074125958</v>
      </c>
    </row>
    <row r="168" spans="77:82" x14ac:dyDescent="0.15">
      <c r="BY168" s="16">
        <v>163</v>
      </c>
      <c r="BZ168" s="16">
        <v>73.56703942367065</v>
      </c>
      <c r="CA168" s="16">
        <v>76.383053309691221</v>
      </c>
      <c r="CB168" s="16">
        <v>79.982947002861124</v>
      </c>
      <c r="CC168" s="16">
        <v>85.182552849067179</v>
      </c>
      <c r="CD168" s="16">
        <v>91.100822484197678</v>
      </c>
    </row>
    <row r="169" spans="77:82" x14ac:dyDescent="0.15">
      <c r="BY169" s="16">
        <v>164</v>
      </c>
      <c r="BZ169" s="16">
        <v>73.655452628527868</v>
      </c>
      <c r="CA169" s="16">
        <v>76.460855893211033</v>
      </c>
      <c r="CB169" s="16">
        <v>80.067389956069874</v>
      </c>
      <c r="CC169" s="16">
        <v>85.255043061377521</v>
      </c>
      <c r="CD169" s="16">
        <v>91.103158894269384</v>
      </c>
    </row>
    <row r="170" spans="77:82" x14ac:dyDescent="0.15">
      <c r="BY170" s="16">
        <v>165</v>
      </c>
      <c r="BZ170" s="16">
        <v>73.743865833385087</v>
      </c>
      <c r="CA170" s="16">
        <v>76.538658476730831</v>
      </c>
      <c r="CB170" s="16">
        <v>80.149025275355015</v>
      </c>
      <c r="CC170" s="16">
        <v>85.327533273687862</v>
      </c>
      <c r="CD170" s="16">
        <v>91.105495304341105</v>
      </c>
    </row>
    <row r="171" spans="77:82" x14ac:dyDescent="0.15">
      <c r="BY171" s="16">
        <v>166</v>
      </c>
      <c r="BZ171" s="16">
        <v>73.832279038242305</v>
      </c>
      <c r="CA171" s="16">
        <v>76.616461060250643</v>
      </c>
      <c r="CB171" s="16">
        <v>80.230660594640142</v>
      </c>
      <c r="CC171" s="16">
        <v>85.400023485998204</v>
      </c>
      <c r="CD171" s="16">
        <v>91.107831714412811</v>
      </c>
    </row>
    <row r="172" spans="77:82" x14ac:dyDescent="0.15">
      <c r="BY172" s="16">
        <v>167</v>
      </c>
      <c r="BZ172" s="16">
        <v>73.920692243099523</v>
      </c>
      <c r="CA172" s="16">
        <v>76.694263643770455</v>
      </c>
      <c r="CB172" s="16">
        <v>80.312295913925283</v>
      </c>
      <c r="CC172" s="16">
        <v>85.472513698308546</v>
      </c>
      <c r="CD172" s="16">
        <v>91.110168124484531</v>
      </c>
    </row>
    <row r="173" spans="77:82" x14ac:dyDescent="0.15">
      <c r="BY173" s="16">
        <v>168</v>
      </c>
      <c r="BZ173" s="16">
        <v>74.008495683346354</v>
      </c>
      <c r="CA173" s="16">
        <v>76.772066227290253</v>
      </c>
      <c r="CB173" s="16">
        <v>80.393931233210409</v>
      </c>
      <c r="CC173" s="16">
        <v>85.545003910618888</v>
      </c>
      <c r="CD173" s="16">
        <v>91.112504534556237</v>
      </c>
    </row>
    <row r="174" spans="77:82" x14ac:dyDescent="0.15">
      <c r="BY174" s="16">
        <v>169</v>
      </c>
      <c r="BZ174" s="16">
        <v>74.090988120365651</v>
      </c>
      <c r="CA174" s="16">
        <v>76.849868810810065</v>
      </c>
      <c r="CB174" s="16">
        <v>80.47556655249555</v>
      </c>
      <c r="CC174" s="16">
        <v>85.61749412292923</v>
      </c>
      <c r="CD174" s="16">
        <v>91.114840944627957</v>
      </c>
    </row>
    <row r="175" spans="77:82" x14ac:dyDescent="0.15">
      <c r="BY175" s="16">
        <v>170</v>
      </c>
      <c r="BZ175" s="16">
        <v>74.173480557384934</v>
      </c>
      <c r="CA175" s="16">
        <v>76.927671394329877</v>
      </c>
      <c r="CB175" s="16">
        <v>80.557201871780677</v>
      </c>
      <c r="CC175" s="16">
        <v>85.689984335239572</v>
      </c>
      <c r="CD175" s="16">
        <v>91.117177354699663</v>
      </c>
    </row>
    <row r="176" spans="77:82" x14ac:dyDescent="0.15">
      <c r="BY176" s="16">
        <v>171</v>
      </c>
      <c r="BZ176" s="16">
        <v>74.255972994404218</v>
      </c>
      <c r="CA176" s="16">
        <v>77.005210353207772</v>
      </c>
      <c r="CB176" s="16">
        <v>80.638837191065818</v>
      </c>
      <c r="CC176" s="16">
        <v>85.762474547549914</v>
      </c>
      <c r="CD176" s="16">
        <v>91.119513764771384</v>
      </c>
    </row>
    <row r="177" spans="77:82" x14ac:dyDescent="0.15">
      <c r="BY177" s="16">
        <v>172</v>
      </c>
      <c r="BZ177" s="16">
        <v>74.338465431423501</v>
      </c>
      <c r="CA177" s="16">
        <v>77.079265994598359</v>
      </c>
      <c r="CB177" s="16">
        <v>80.720472510350945</v>
      </c>
      <c r="CC177" s="16">
        <v>85.834964759860256</v>
      </c>
      <c r="CD177" s="16">
        <v>91.12185017484309</v>
      </c>
    </row>
    <row r="178" spans="77:82" x14ac:dyDescent="0.15">
      <c r="BY178" s="16">
        <v>173</v>
      </c>
      <c r="BZ178" s="16">
        <v>74.420957868442784</v>
      </c>
      <c r="CA178" s="16">
        <v>77.153321635988931</v>
      </c>
      <c r="CB178" s="16">
        <v>80.802107829636071</v>
      </c>
      <c r="CC178" s="16">
        <v>85.907454972170598</v>
      </c>
      <c r="CD178" s="16">
        <v>91.12418658491481</v>
      </c>
    </row>
    <row r="179" spans="77:82" x14ac:dyDescent="0.15">
      <c r="BY179" s="16">
        <v>174</v>
      </c>
      <c r="BZ179" s="16">
        <v>74.503450305462081</v>
      </c>
      <c r="CA179" s="16">
        <v>77.227377277379517</v>
      </c>
      <c r="CB179" s="16">
        <v>80.883743148921212</v>
      </c>
      <c r="CC179" s="16">
        <v>85.979945184480954</v>
      </c>
      <c r="CD179" s="16">
        <v>91.126522994986516</v>
      </c>
    </row>
    <row r="180" spans="77:82" x14ac:dyDescent="0.15">
      <c r="BY180" s="16">
        <v>175</v>
      </c>
      <c r="BZ180" s="16">
        <v>74.585942742481365</v>
      </c>
      <c r="CA180" s="16">
        <v>77.301432918770089</v>
      </c>
      <c r="CB180" s="16">
        <v>80.965378468206339</v>
      </c>
      <c r="CC180" s="16">
        <v>86.070508589426112</v>
      </c>
      <c r="CD180" s="16">
        <v>91.128859405058236</v>
      </c>
    </row>
    <row r="181" spans="77:82" x14ac:dyDescent="0.15">
      <c r="BY181" s="16">
        <v>176</v>
      </c>
      <c r="BZ181" s="16">
        <v>74.668435179500648</v>
      </c>
      <c r="CA181" s="16">
        <v>77.375488560160676</v>
      </c>
      <c r="CB181" s="16">
        <v>81.044139929567947</v>
      </c>
      <c r="CC181" s="16">
        <v>86.167984396418603</v>
      </c>
      <c r="CD181" s="16">
        <v>91.131195815129942</v>
      </c>
    </row>
    <row r="182" spans="77:82" x14ac:dyDescent="0.15">
      <c r="BY182" s="16">
        <v>177</v>
      </c>
      <c r="BZ182" s="16">
        <v>74.750927616519931</v>
      </c>
      <c r="CA182" s="16">
        <v>77.449544201551262</v>
      </c>
      <c r="CB182" s="16">
        <v>81.120785046580806</v>
      </c>
      <c r="CC182" s="16">
        <v>86.265460203411081</v>
      </c>
      <c r="CD182" s="16">
        <v>91.133532225201662</v>
      </c>
    </row>
    <row r="183" spans="77:82" x14ac:dyDescent="0.15">
      <c r="BY183" s="16">
        <v>178</v>
      </c>
      <c r="BZ183" s="16">
        <v>74.833420053539214</v>
      </c>
      <c r="CA183" s="16">
        <v>77.523599842941834</v>
      </c>
      <c r="CB183" s="16">
        <v>81.197430163593665</v>
      </c>
      <c r="CC183" s="16">
        <v>86.362936010403573</v>
      </c>
      <c r="CD183" s="16">
        <v>91.135868635273368</v>
      </c>
    </row>
    <row r="184" spans="77:82" x14ac:dyDescent="0.15">
      <c r="BY184" s="16">
        <v>179</v>
      </c>
      <c r="BZ184" s="16">
        <v>74.915912490558512</v>
      </c>
      <c r="CA184" s="16">
        <v>77.597655484332421</v>
      </c>
      <c r="CB184" s="16">
        <v>81.274075280606525</v>
      </c>
      <c r="CC184" s="16">
        <v>86.46041181739605</v>
      </c>
      <c r="CD184" s="16">
        <v>91.138205045345089</v>
      </c>
    </row>
    <row r="185" spans="77:82" x14ac:dyDescent="0.15">
      <c r="BY185" s="16">
        <v>180</v>
      </c>
      <c r="BZ185" s="16">
        <v>74.998404927577795</v>
      </c>
      <c r="CA185" s="16">
        <v>77.671711125722993</v>
      </c>
      <c r="CB185" s="16">
        <v>81.350720397619384</v>
      </c>
      <c r="CC185" s="16">
        <v>86.557887624388528</v>
      </c>
      <c r="CD185" s="16">
        <v>91.140541455416795</v>
      </c>
    </row>
    <row r="186" spans="77:82" x14ac:dyDescent="0.15">
      <c r="BY186" s="16">
        <v>181</v>
      </c>
      <c r="BZ186" s="16">
        <v>75.075479910097457</v>
      </c>
      <c r="CA186" s="16">
        <v>77.745766767113579</v>
      </c>
      <c r="CB186" s="16">
        <v>81.427365514632243</v>
      </c>
      <c r="CC186" s="16">
        <v>86.655363431381019</v>
      </c>
      <c r="CD186" s="16">
        <v>91.142877865488515</v>
      </c>
    </row>
    <row r="187" spans="77:82" x14ac:dyDescent="0.15">
      <c r="BY187" s="16">
        <v>182</v>
      </c>
      <c r="BZ187" s="16">
        <v>75.152448075388719</v>
      </c>
      <c r="CA187" s="16">
        <v>77.819822408504152</v>
      </c>
      <c r="CB187" s="16">
        <v>81.504010631645116</v>
      </c>
      <c r="CC187" s="16">
        <v>86.752839238373497</v>
      </c>
      <c r="CD187" s="16">
        <v>91.145214275560221</v>
      </c>
    </row>
    <row r="188" spans="77:82" x14ac:dyDescent="0.15">
      <c r="BY188" s="16">
        <v>183</v>
      </c>
      <c r="BZ188" s="16">
        <v>75.229416240679981</v>
      </c>
      <c r="CA188" s="16">
        <v>77.893878049894738</v>
      </c>
      <c r="CB188" s="16">
        <v>81.580655748657975</v>
      </c>
      <c r="CC188" s="16">
        <v>86.850315045365988</v>
      </c>
      <c r="CD188" s="16">
        <v>91.147550685631927</v>
      </c>
    </row>
    <row r="189" spans="77:82" x14ac:dyDescent="0.15">
      <c r="BY189" s="16">
        <v>184</v>
      </c>
      <c r="BZ189" s="16">
        <v>75.306384405971258</v>
      </c>
      <c r="CA189" s="16">
        <v>77.96793369128531</v>
      </c>
      <c r="CB189" s="16">
        <v>81.657300865670834</v>
      </c>
      <c r="CC189" s="16">
        <v>86.947790852358466</v>
      </c>
      <c r="CD189" s="16">
        <v>91.149887095703647</v>
      </c>
    </row>
    <row r="190" spans="77:82" x14ac:dyDescent="0.15">
      <c r="BY190" s="16">
        <v>185</v>
      </c>
      <c r="BZ190" s="16">
        <v>75.38335257126252</v>
      </c>
      <c r="CA190" s="16">
        <v>78.044059418486015</v>
      </c>
      <c r="CB190" s="16">
        <v>81.733945982683693</v>
      </c>
      <c r="CC190" s="16">
        <v>87.041513342167775</v>
      </c>
      <c r="CD190" s="16">
        <v>91.152223505775353</v>
      </c>
    </row>
    <row r="191" spans="77:82" x14ac:dyDescent="0.15">
      <c r="BY191" s="16">
        <v>186</v>
      </c>
      <c r="BZ191" s="16">
        <v>75.460320736553783</v>
      </c>
      <c r="CA191" s="16">
        <v>78.121766023648405</v>
      </c>
      <c r="CB191" s="16">
        <v>81.810591099696552</v>
      </c>
      <c r="CC191" s="16">
        <v>87.130906873450627</v>
      </c>
      <c r="CD191" s="16">
        <v>91.154559915847074</v>
      </c>
    </row>
    <row r="192" spans="77:82" x14ac:dyDescent="0.15">
      <c r="BY192" s="16">
        <v>187</v>
      </c>
      <c r="BZ192" s="16">
        <v>75.537288901845045</v>
      </c>
      <c r="CA192" s="16">
        <v>78.19947262881081</v>
      </c>
      <c r="CB192" s="16">
        <v>81.887236216709425</v>
      </c>
      <c r="CC192" s="16">
        <v>87.220300404733479</v>
      </c>
      <c r="CD192" s="16">
        <v>91.15689632591878</v>
      </c>
    </row>
    <row r="193" spans="77:82" x14ac:dyDescent="0.15">
      <c r="BY193" s="16">
        <v>188</v>
      </c>
      <c r="BZ193" s="16">
        <v>75.614257067136322</v>
      </c>
      <c r="CA193" s="16">
        <v>78.2771792339732</v>
      </c>
      <c r="CB193" s="16">
        <v>81.963881333722284</v>
      </c>
      <c r="CC193" s="16">
        <v>87.30969393601633</v>
      </c>
      <c r="CD193" s="16">
        <v>91.1592327359905</v>
      </c>
    </row>
    <row r="194" spans="77:82" x14ac:dyDescent="0.15">
      <c r="BY194" s="16">
        <v>189</v>
      </c>
      <c r="BZ194" s="16">
        <v>75.691225232427584</v>
      </c>
      <c r="CA194" s="16">
        <v>78.354885839135591</v>
      </c>
      <c r="CB194" s="16">
        <v>82.04006813606351</v>
      </c>
      <c r="CC194" s="16">
        <v>87.399087467299182</v>
      </c>
      <c r="CD194" s="16">
        <v>91.161569146062206</v>
      </c>
    </row>
    <row r="195" spans="77:82" x14ac:dyDescent="0.15">
      <c r="BY195" s="16">
        <v>190</v>
      </c>
      <c r="BZ195" s="16">
        <v>75.768193397718846</v>
      </c>
      <c r="CA195" s="16">
        <v>78.432592444297981</v>
      </c>
      <c r="CB195" s="16">
        <v>82.11584647148068</v>
      </c>
      <c r="CC195" s="16">
        <v>87.488480998582034</v>
      </c>
      <c r="CD195" s="16">
        <v>91.163905556133926</v>
      </c>
    </row>
    <row r="196" spans="77:82" x14ac:dyDescent="0.15">
      <c r="BY196" s="16">
        <v>191</v>
      </c>
      <c r="BZ196" s="16">
        <v>75.845161563010109</v>
      </c>
      <c r="CA196" s="16">
        <v>78.510299049460372</v>
      </c>
      <c r="CB196" s="16">
        <v>82.191624806897863</v>
      </c>
      <c r="CC196" s="16">
        <v>87.577874529864886</v>
      </c>
      <c r="CD196" s="16">
        <v>91.166241966205632</v>
      </c>
    </row>
    <row r="197" spans="77:82" x14ac:dyDescent="0.15">
      <c r="BY197" s="16">
        <v>192</v>
      </c>
      <c r="BZ197" s="16">
        <v>75.922129728301385</v>
      </c>
      <c r="CA197" s="16">
        <v>78.588005654622762</v>
      </c>
      <c r="CB197" s="16">
        <v>82.267403142315032</v>
      </c>
      <c r="CC197" s="16">
        <v>87.667268061147752</v>
      </c>
      <c r="CD197" s="16">
        <v>91.168578376277353</v>
      </c>
    </row>
    <row r="198" spans="77:82" x14ac:dyDescent="0.15">
      <c r="BY198" s="16">
        <v>193</v>
      </c>
      <c r="BZ198" s="16">
        <v>75.999097893592648</v>
      </c>
      <c r="CA198" s="16">
        <v>78.665712259785153</v>
      </c>
      <c r="CB198" s="16">
        <v>82.343181477732202</v>
      </c>
      <c r="CC198" s="16">
        <v>87.756661592430603</v>
      </c>
      <c r="CD198" s="16">
        <v>91.170914786349059</v>
      </c>
    </row>
    <row r="199" spans="77:82" x14ac:dyDescent="0.15">
      <c r="BY199" s="16">
        <v>194</v>
      </c>
      <c r="BZ199" s="16">
        <v>76.070972142474872</v>
      </c>
      <c r="CA199" s="16">
        <v>78.743418864947543</v>
      </c>
      <c r="CB199" s="16">
        <v>82.418959813149371</v>
      </c>
      <c r="CC199" s="16">
        <v>87.846055123713455</v>
      </c>
      <c r="CD199" s="16">
        <v>91.173251196420779</v>
      </c>
    </row>
    <row r="200" spans="77:82" x14ac:dyDescent="0.15">
      <c r="BY200" s="16">
        <v>195</v>
      </c>
      <c r="BZ200" s="16">
        <v>76.142785979989682</v>
      </c>
      <c r="CA200" s="16">
        <v>78.821125470109948</v>
      </c>
      <c r="CB200" s="16">
        <v>82.49473814856654</v>
      </c>
      <c r="CC200" s="16">
        <v>87.935448654996307</v>
      </c>
      <c r="CD200" s="16">
        <v>91.175587606492485</v>
      </c>
    </row>
    <row r="201" spans="77:82" x14ac:dyDescent="0.15">
      <c r="BY201" s="16">
        <v>196</v>
      </c>
      <c r="BZ201" s="16">
        <v>76.214599817504492</v>
      </c>
      <c r="CA201" s="16">
        <v>78.898832075272338</v>
      </c>
      <c r="CB201" s="16">
        <v>82.570516483983724</v>
      </c>
      <c r="CC201" s="16">
        <v>88.023473620234455</v>
      </c>
      <c r="CD201" s="16">
        <v>91.177924016564205</v>
      </c>
    </row>
    <row r="202" spans="77:82" x14ac:dyDescent="0.15">
      <c r="BY202" s="16">
        <v>197</v>
      </c>
      <c r="BZ202" s="16">
        <v>76.286413655019302</v>
      </c>
      <c r="CA202" s="16">
        <v>78.976538680434729</v>
      </c>
      <c r="CB202" s="16">
        <v>82.646294819400893</v>
      </c>
      <c r="CC202" s="16">
        <v>88.107942425885085</v>
      </c>
      <c r="CD202" s="16">
        <v>91.180260426635911</v>
      </c>
    </row>
    <row r="203" spans="77:82" x14ac:dyDescent="0.15">
      <c r="BY203" s="16">
        <v>198</v>
      </c>
      <c r="BZ203" s="16">
        <v>76.358227492534112</v>
      </c>
      <c r="CA203" s="16">
        <v>79.052376507076758</v>
      </c>
      <c r="CB203" s="16">
        <v>82.722073154818062</v>
      </c>
      <c r="CC203" s="16">
        <v>88.192411231535715</v>
      </c>
      <c r="CD203" s="16">
        <v>91.182596836707631</v>
      </c>
    </row>
    <row r="204" spans="77:82" x14ac:dyDescent="0.15">
      <c r="BY204" s="16">
        <v>199</v>
      </c>
      <c r="BZ204" s="16">
        <v>76.430041330048923</v>
      </c>
      <c r="CA204" s="16">
        <v>79.127406078963006</v>
      </c>
      <c r="CB204" s="16">
        <v>82.797851490235232</v>
      </c>
      <c r="CC204" s="16">
        <v>88.276880037186331</v>
      </c>
      <c r="CD204" s="16">
        <v>91.184933246779337</v>
      </c>
    </row>
    <row r="205" spans="77:82" x14ac:dyDescent="0.15">
      <c r="BY205" s="16">
        <v>200</v>
      </c>
      <c r="BZ205" s="16">
        <v>76.501855167563733</v>
      </c>
      <c r="CA205" s="16">
        <v>79.202435650849239</v>
      </c>
      <c r="CB205" s="16">
        <v>82.873629825652415</v>
      </c>
      <c r="CC205" s="16">
        <v>88.361348842836961</v>
      </c>
      <c r="CD205" s="16">
        <v>91.187269656851058</v>
      </c>
    </row>
    <row r="206" spans="77:82" x14ac:dyDescent="0.15">
      <c r="BY206" s="16">
        <v>201</v>
      </c>
      <c r="BZ206" s="16">
        <v>76.573669005078543</v>
      </c>
      <c r="CA206" s="16">
        <v>79.277465222735486</v>
      </c>
      <c r="CB206" s="16">
        <v>82.949408161069584</v>
      </c>
      <c r="CC206" s="16">
        <v>88.445817648487591</v>
      </c>
      <c r="CD206" s="16">
        <v>91.189606066922764</v>
      </c>
    </row>
    <row r="207" spans="77:82" x14ac:dyDescent="0.15">
      <c r="BY207" s="16">
        <v>202</v>
      </c>
      <c r="BZ207" s="16">
        <v>76.645482842593353</v>
      </c>
      <c r="CA207" s="16">
        <v>79.352494794621734</v>
      </c>
      <c r="CB207" s="16">
        <v>83.024358795670281</v>
      </c>
      <c r="CC207" s="16">
        <v>88.530286454138221</v>
      </c>
      <c r="CD207" s="16">
        <v>91.191942476994484</v>
      </c>
    </row>
    <row r="208" spans="77:82" x14ac:dyDescent="0.15">
      <c r="BY208" s="16">
        <v>203</v>
      </c>
      <c r="BZ208" s="16">
        <v>76.717296680108163</v>
      </c>
      <c r="CA208" s="16">
        <v>79.427524366507967</v>
      </c>
      <c r="CB208" s="16">
        <v>83.097646836729552</v>
      </c>
      <c r="CC208" s="16">
        <v>88.614755259788851</v>
      </c>
      <c r="CD208" s="16">
        <v>91.19427888706619</v>
      </c>
    </row>
    <row r="209" spans="77:82" x14ac:dyDescent="0.15">
      <c r="BY209" s="16">
        <v>204</v>
      </c>
      <c r="BZ209" s="16">
        <v>76.789110517622973</v>
      </c>
      <c r="CA209" s="16">
        <v>79.502553938394215</v>
      </c>
      <c r="CB209" s="16">
        <v>83.170934877788838</v>
      </c>
      <c r="CC209" s="16">
        <v>88.699224065439466</v>
      </c>
      <c r="CD209" s="16">
        <v>91.196615297137896</v>
      </c>
    </row>
    <row r="210" spans="77:82" x14ac:dyDescent="0.15">
      <c r="BY210" s="16">
        <v>205</v>
      </c>
      <c r="BZ210" s="16">
        <v>76.860924355137783</v>
      </c>
      <c r="CA210" s="16">
        <v>79.577583510280448</v>
      </c>
      <c r="CB210" s="16">
        <v>83.244222918848124</v>
      </c>
      <c r="CC210" s="16">
        <v>88.783692871090096</v>
      </c>
      <c r="CD210" s="16">
        <v>91.198951707209616</v>
      </c>
    </row>
    <row r="211" spans="77:82" x14ac:dyDescent="0.15">
      <c r="BY211" s="16">
        <v>206</v>
      </c>
      <c r="BZ211" s="16">
        <v>76.932738192652593</v>
      </c>
      <c r="CA211" s="16">
        <v>79.652613082166695</v>
      </c>
      <c r="CB211" s="16">
        <v>83.317510959907395</v>
      </c>
      <c r="CC211" s="16">
        <v>88.868161676740726</v>
      </c>
      <c r="CD211" s="16">
        <v>91.201288117281322</v>
      </c>
    </row>
    <row r="212" spans="77:82" x14ac:dyDescent="0.15">
      <c r="BY212" s="16">
        <v>207</v>
      </c>
      <c r="BZ212" s="16">
        <v>77.004247194324648</v>
      </c>
      <c r="CA212" s="16">
        <v>79.727642654052943</v>
      </c>
      <c r="CB212" s="16">
        <v>83.39079900096668</v>
      </c>
      <c r="CC212" s="16">
        <v>88.952630482391356</v>
      </c>
      <c r="CD212" s="16">
        <v>91.203624527353043</v>
      </c>
    </row>
    <row r="213" spans="77:82" x14ac:dyDescent="0.15">
      <c r="BY213" s="16">
        <v>208</v>
      </c>
      <c r="BZ213" s="16">
        <v>77.07125187397483</v>
      </c>
      <c r="CA213" s="16">
        <v>79.802672225939176</v>
      </c>
      <c r="CB213" s="16">
        <v>83.464087042025966</v>
      </c>
      <c r="CC213" s="16">
        <v>89.035061086457219</v>
      </c>
      <c r="CD213" s="16">
        <v>91.205960937424749</v>
      </c>
    </row>
    <row r="214" spans="77:82" x14ac:dyDescent="0.15">
      <c r="BY214" s="16">
        <v>209</v>
      </c>
      <c r="BZ214" s="16">
        <v>77.138256553625013</v>
      </c>
      <c r="CA214" s="16">
        <v>79.877701797825424</v>
      </c>
      <c r="CB214" s="16">
        <v>83.537375083085237</v>
      </c>
      <c r="CC214" s="16">
        <v>89.114889251744472</v>
      </c>
      <c r="CD214" s="16">
        <v>91.208297347496469</v>
      </c>
    </row>
    <row r="215" spans="77:82" x14ac:dyDescent="0.15">
      <c r="BY215" s="16">
        <v>210</v>
      </c>
      <c r="BZ215" s="16">
        <v>77.205261233275195</v>
      </c>
      <c r="CA215" s="16">
        <v>79.952731369711671</v>
      </c>
      <c r="CB215" s="16">
        <v>83.610663124144523</v>
      </c>
      <c r="CC215" s="16">
        <v>89.19471741703174</v>
      </c>
      <c r="CD215" s="16">
        <v>91.210633757568175</v>
      </c>
    </row>
    <row r="216" spans="77:82" x14ac:dyDescent="0.15">
      <c r="BY216" s="16">
        <v>211</v>
      </c>
      <c r="BZ216" s="16">
        <v>77.272265912925377</v>
      </c>
      <c r="CA216" s="16">
        <v>80.023990197631434</v>
      </c>
      <c r="CB216" s="16">
        <v>83.683951165203808</v>
      </c>
      <c r="CC216" s="16">
        <v>89.274545582318993</v>
      </c>
      <c r="CD216" s="16">
        <v>91.212970167639895</v>
      </c>
    </row>
    <row r="217" spans="77:82" x14ac:dyDescent="0.15">
      <c r="BY217" s="16">
        <v>212</v>
      </c>
      <c r="BZ217" s="16">
        <v>77.339270592575559</v>
      </c>
      <c r="CA217" s="16">
        <v>80.088828569608253</v>
      </c>
      <c r="CB217" s="16">
        <v>83.757239206263094</v>
      </c>
      <c r="CC217" s="16">
        <v>89.354373747606246</v>
      </c>
      <c r="CD217" s="16">
        <v>91.215306577711601</v>
      </c>
    </row>
    <row r="218" spans="77:82" x14ac:dyDescent="0.15">
      <c r="BY218" s="16">
        <v>213</v>
      </c>
      <c r="BZ218" s="16">
        <v>77.406275272225741</v>
      </c>
      <c r="CA218" s="16">
        <v>80.153666941585087</v>
      </c>
      <c r="CB218" s="16">
        <v>83.830527247322365</v>
      </c>
      <c r="CC218" s="16">
        <v>89.434201912893499</v>
      </c>
      <c r="CD218" s="16">
        <v>91.217642987783321</v>
      </c>
    </row>
    <row r="219" spans="77:82" x14ac:dyDescent="0.15">
      <c r="BY219" s="16">
        <v>214</v>
      </c>
      <c r="BZ219" s="16">
        <v>77.473279951875909</v>
      </c>
      <c r="CA219" s="16">
        <v>80.21850531356192</v>
      </c>
      <c r="CB219" s="16">
        <v>83.903815288381651</v>
      </c>
      <c r="CC219" s="16">
        <v>89.514030078180767</v>
      </c>
      <c r="CD219" s="16">
        <v>91.219979397855028</v>
      </c>
    </row>
    <row r="220" spans="77:82" x14ac:dyDescent="0.15">
      <c r="BY220" s="16">
        <v>215</v>
      </c>
      <c r="BZ220" s="16">
        <v>77.540284631526092</v>
      </c>
      <c r="CA220" s="16">
        <v>80.283343685538753</v>
      </c>
      <c r="CB220" s="16">
        <v>83.977103329440936</v>
      </c>
      <c r="CC220" s="16">
        <v>89.59385824346802</v>
      </c>
      <c r="CD220" s="16">
        <v>91.222315807926748</v>
      </c>
    </row>
    <row r="221" spans="77:82" x14ac:dyDescent="0.15">
      <c r="BY221" s="16">
        <v>216</v>
      </c>
      <c r="BZ221" s="16">
        <v>77.607289311176274</v>
      </c>
      <c r="CA221" s="16">
        <v>80.348182057515587</v>
      </c>
      <c r="CB221" s="16">
        <v>84.042767207887536</v>
      </c>
      <c r="CC221" s="16">
        <v>89.673686408755273</v>
      </c>
      <c r="CD221" s="16">
        <v>91.224652217998454</v>
      </c>
    </row>
    <row r="222" spans="77:82" x14ac:dyDescent="0.15">
      <c r="BY222" s="16">
        <v>217</v>
      </c>
      <c r="BZ222" s="16">
        <v>77.674293990826456</v>
      </c>
      <c r="CA222" s="16">
        <v>80.41302042949242</v>
      </c>
      <c r="CB222" s="16">
        <v>84.104966843589821</v>
      </c>
      <c r="CC222" s="16">
        <v>89.753514574042541</v>
      </c>
      <c r="CD222" s="16">
        <v>91.226988628070174</v>
      </c>
    </row>
    <row r="223" spans="77:82" x14ac:dyDescent="0.15">
      <c r="BY223" s="16">
        <v>218</v>
      </c>
      <c r="BZ223" s="16">
        <v>77.741298670476638</v>
      </c>
      <c r="CA223" s="16">
        <v>80.477858801469253</v>
      </c>
      <c r="CB223" s="16">
        <v>84.167166479292106</v>
      </c>
      <c r="CC223" s="16">
        <v>89.833342739329794</v>
      </c>
      <c r="CD223" s="16">
        <v>91.22932503814188</v>
      </c>
    </row>
    <row r="224" spans="77:82" x14ac:dyDescent="0.15">
      <c r="BY224" s="16">
        <v>219</v>
      </c>
      <c r="BZ224" s="16">
        <v>77.80830335012682</v>
      </c>
      <c r="CA224" s="16">
        <v>80.542697173446086</v>
      </c>
      <c r="CB224" s="16">
        <v>84.229366114994392</v>
      </c>
      <c r="CC224" s="16">
        <v>89.913170904617047</v>
      </c>
      <c r="CD224" s="16">
        <v>91.2316614482136</v>
      </c>
    </row>
    <row r="225" spans="77:82" x14ac:dyDescent="0.15">
      <c r="BY225" s="16">
        <v>220</v>
      </c>
      <c r="BZ225" s="16">
        <v>77.875308029777003</v>
      </c>
      <c r="CA225" s="16">
        <v>80.60753554542292</v>
      </c>
      <c r="CB225" s="16">
        <v>84.291565750696677</v>
      </c>
      <c r="CC225" s="16">
        <v>89.9929990699043</v>
      </c>
      <c r="CD225" s="16">
        <v>91.233997858285306</v>
      </c>
    </row>
    <row r="226" spans="77:82" x14ac:dyDescent="0.15">
      <c r="BY226" s="16">
        <v>221</v>
      </c>
      <c r="BZ226" s="16">
        <v>77.942312709427185</v>
      </c>
      <c r="CA226" s="16">
        <v>80.672373917399753</v>
      </c>
      <c r="CB226" s="16">
        <v>84.353765386398962</v>
      </c>
      <c r="CC226" s="16">
        <v>90.068837486127464</v>
      </c>
      <c r="CD226" s="16">
        <v>91.236334268357027</v>
      </c>
    </row>
    <row r="227" spans="77:82" x14ac:dyDescent="0.15">
      <c r="BY227" s="16">
        <v>222</v>
      </c>
      <c r="BZ227" s="16">
        <v>78.008693431404168</v>
      </c>
      <c r="CA227" s="16">
        <v>80.737212289376586</v>
      </c>
      <c r="CB227" s="16">
        <v>84.415965022101247</v>
      </c>
      <c r="CC227" s="16">
        <v>90.14429236514475</v>
      </c>
      <c r="CD227" s="16">
        <v>91.238670678428733</v>
      </c>
    </row>
    <row r="228" spans="77:82" x14ac:dyDescent="0.15">
      <c r="BY228" s="16">
        <v>223</v>
      </c>
      <c r="BZ228" s="16">
        <v>78.071211008105138</v>
      </c>
      <c r="CA228" s="16">
        <v>80.80205066135342</v>
      </c>
      <c r="CB228" s="16">
        <v>84.478164657803532</v>
      </c>
      <c r="CC228" s="16">
        <v>90.219747244162036</v>
      </c>
      <c r="CD228" s="16">
        <v>91.241007088500453</v>
      </c>
    </row>
    <row r="229" spans="77:82" x14ac:dyDescent="0.15">
      <c r="BY229" s="16">
        <v>224</v>
      </c>
      <c r="BZ229" s="16">
        <v>78.133728584806107</v>
      </c>
      <c r="CA229" s="16">
        <v>80.866889033330253</v>
      </c>
      <c r="CB229" s="16">
        <v>84.540364293505831</v>
      </c>
      <c r="CC229" s="16">
        <v>90.295202123179308</v>
      </c>
      <c r="CD229" s="16">
        <v>91.243343498572159</v>
      </c>
    </row>
    <row r="230" spans="77:82" x14ac:dyDescent="0.15">
      <c r="BY230" s="16">
        <v>225</v>
      </c>
      <c r="BZ230" s="16">
        <v>78.196246161507091</v>
      </c>
      <c r="CA230" s="16">
        <v>80.931727405307072</v>
      </c>
      <c r="CB230" s="16">
        <v>84.602563929208117</v>
      </c>
      <c r="CC230" s="16">
        <v>90.370657002196594</v>
      </c>
      <c r="CD230" s="16">
        <v>91.245679908643879</v>
      </c>
    </row>
    <row r="231" spans="77:82" x14ac:dyDescent="0.15">
      <c r="BY231" s="16">
        <v>226</v>
      </c>
      <c r="BZ231" s="16">
        <v>78.25876373820806</v>
      </c>
      <c r="CA231" s="16">
        <v>80.996565777283905</v>
      </c>
      <c r="CB231" s="16">
        <v>84.664763564910402</v>
      </c>
      <c r="CC231" s="16">
        <v>90.446111881213881</v>
      </c>
      <c r="CD231" s="16">
        <v>91.248016318715585</v>
      </c>
    </row>
    <row r="232" spans="77:82" x14ac:dyDescent="0.15">
      <c r="BY232" s="16">
        <v>227</v>
      </c>
      <c r="BZ232" s="16">
        <v>78.321281314909029</v>
      </c>
      <c r="CA232" s="16">
        <v>81.056728170941597</v>
      </c>
      <c r="CB232" s="16">
        <v>84.726963200612687</v>
      </c>
      <c r="CC232" s="16">
        <v>90.521566760231167</v>
      </c>
      <c r="CD232" s="16">
        <v>91.250352728787291</v>
      </c>
    </row>
    <row r="233" spans="77:82" x14ac:dyDescent="0.15">
      <c r="BY233" s="16">
        <v>228</v>
      </c>
      <c r="BZ233" s="16">
        <v>78.383798891610013</v>
      </c>
      <c r="CA233" s="16">
        <v>81.116629045611461</v>
      </c>
      <c r="CB233" s="16">
        <v>84.789162836314972</v>
      </c>
      <c r="CC233" s="16">
        <v>90.597021639248439</v>
      </c>
      <c r="CD233" s="16">
        <v>91.252689138859012</v>
      </c>
    </row>
    <row r="234" spans="77:82" x14ac:dyDescent="0.15">
      <c r="BY234" s="16">
        <v>229</v>
      </c>
      <c r="BZ234" s="16">
        <v>78.446316468310982</v>
      </c>
      <c r="CA234" s="16">
        <v>81.176529920281311</v>
      </c>
      <c r="CB234" s="16">
        <v>84.851362472017257</v>
      </c>
      <c r="CC234" s="16">
        <v>90.672476518265725</v>
      </c>
      <c r="CD234" s="16">
        <v>91.255025548930718</v>
      </c>
    </row>
    <row r="235" spans="77:82" x14ac:dyDescent="0.15">
      <c r="BY235" s="16">
        <v>230</v>
      </c>
      <c r="BZ235" s="16">
        <v>78.508834045011952</v>
      </c>
      <c r="CA235" s="16">
        <v>81.236430794951161</v>
      </c>
      <c r="CB235" s="16">
        <v>84.913562107719542</v>
      </c>
      <c r="CC235" s="16">
        <v>90.747931397283011</v>
      </c>
      <c r="CD235" s="16">
        <v>91.257361959002438</v>
      </c>
    </row>
    <row r="236" spans="77:82" x14ac:dyDescent="0.15">
      <c r="BY236" s="16">
        <v>231</v>
      </c>
      <c r="BZ236" s="16">
        <v>78.571351621712921</v>
      </c>
      <c r="CA236" s="16">
        <v>81.296331669621026</v>
      </c>
      <c r="CB236" s="16">
        <v>84.975761743421828</v>
      </c>
      <c r="CC236" s="16">
        <v>90.823386276300297</v>
      </c>
      <c r="CD236" s="16">
        <v>91.259698369074144</v>
      </c>
    </row>
    <row r="237" spans="77:82" x14ac:dyDescent="0.15">
      <c r="BY237" s="16">
        <v>232</v>
      </c>
      <c r="BZ237" s="16">
        <v>78.633869198413905</v>
      </c>
      <c r="CA237" s="16">
        <v>81.356232544290876</v>
      </c>
      <c r="CB237" s="16">
        <v>85.000700980224224</v>
      </c>
      <c r="CC237" s="16">
        <v>90.898841155317569</v>
      </c>
      <c r="CD237" s="16">
        <v>91.262034779145864</v>
      </c>
    </row>
    <row r="238" spans="77:82" x14ac:dyDescent="0.15">
      <c r="BY238" s="16">
        <v>233</v>
      </c>
      <c r="BZ238" s="16">
        <v>78.696386775114874</v>
      </c>
      <c r="CA238" s="16">
        <v>81.416133418960726</v>
      </c>
      <c r="CB238" s="16">
        <v>85.001849534770656</v>
      </c>
      <c r="CC238" s="16">
        <v>90.974296034334856</v>
      </c>
      <c r="CD238" s="16">
        <v>91.26437118921757</v>
      </c>
    </row>
    <row r="239" spans="77:82" x14ac:dyDescent="0.15">
      <c r="BY239" s="16">
        <v>234</v>
      </c>
      <c r="BZ239" s="16">
        <v>78.758904351815843</v>
      </c>
      <c r="CA239" s="16">
        <v>81.47603429363059</v>
      </c>
      <c r="CB239" s="16">
        <v>85.002998089317074</v>
      </c>
      <c r="CC239" s="16">
        <v>91.00188523865414</v>
      </c>
      <c r="CD239" s="16">
        <v>91.26670759928929</v>
      </c>
    </row>
    <row r="240" spans="77:82" x14ac:dyDescent="0.15">
      <c r="BY240" s="16">
        <v>235</v>
      </c>
      <c r="BZ240" s="16">
        <v>78.821421928516827</v>
      </c>
      <c r="CA240" s="16">
        <v>81.535935168300441</v>
      </c>
      <c r="CB240" s="16">
        <v>85.004146643863507</v>
      </c>
      <c r="CC240" s="16">
        <v>91.004744491781025</v>
      </c>
      <c r="CD240" s="16">
        <v>91.269044009360996</v>
      </c>
    </row>
    <row r="241" spans="77:82" x14ac:dyDescent="0.15">
      <c r="BY241" s="16">
        <v>236</v>
      </c>
      <c r="BZ241" s="16">
        <v>78.883939505217796</v>
      </c>
      <c r="CA241" s="16">
        <v>81.595836042970291</v>
      </c>
      <c r="CB241" s="16">
        <v>85.005295198409925</v>
      </c>
      <c r="CC241" s="16">
        <v>91.007603744907897</v>
      </c>
      <c r="CD241" s="16">
        <v>91.271380419432717</v>
      </c>
    </row>
    <row r="242" spans="77:82" x14ac:dyDescent="0.15">
      <c r="BY242" s="16">
        <v>237</v>
      </c>
      <c r="BZ242" s="16">
        <v>78.946457081918766</v>
      </c>
      <c r="CA242" s="16">
        <v>81.655736917640155</v>
      </c>
      <c r="CB242" s="16">
        <v>85.006443752956358</v>
      </c>
      <c r="CC242" s="16">
        <v>91.010462998034768</v>
      </c>
      <c r="CD242" s="16">
        <v>91.273716829504423</v>
      </c>
    </row>
    <row r="243" spans="77:82" x14ac:dyDescent="0.15">
      <c r="BY243" s="16">
        <v>238</v>
      </c>
      <c r="BZ243" s="16">
        <v>79.008373652580005</v>
      </c>
      <c r="CA243" s="16">
        <v>81.715637792310005</v>
      </c>
      <c r="CB243" s="16">
        <v>85.007592307502776</v>
      </c>
      <c r="CC243" s="16">
        <v>91.013322251161654</v>
      </c>
      <c r="CD243" s="16">
        <v>91.276053239576143</v>
      </c>
    </row>
    <row r="244" spans="77:82" x14ac:dyDescent="0.15">
      <c r="BY244" s="16">
        <v>239</v>
      </c>
      <c r="BZ244" s="16">
        <v>79.066704614192943</v>
      </c>
      <c r="CA244" s="16">
        <v>81.775538666979855</v>
      </c>
      <c r="CB244" s="16">
        <v>85.008740862049208</v>
      </c>
      <c r="CC244" s="16">
        <v>91.016181504288525</v>
      </c>
      <c r="CD244" s="16">
        <v>91.278389649647849</v>
      </c>
    </row>
    <row r="245" spans="77:82" x14ac:dyDescent="0.15">
      <c r="BY245" s="16">
        <v>240</v>
      </c>
      <c r="BZ245" s="16">
        <v>79.125035575805882</v>
      </c>
      <c r="CA245" s="16">
        <v>81.83543954164972</v>
      </c>
      <c r="CB245" s="16">
        <v>85.009889416595627</v>
      </c>
      <c r="CC245" s="16">
        <v>91.019040757415411</v>
      </c>
      <c r="CD245" s="16">
        <v>91.280726059719569</v>
      </c>
    </row>
    <row r="246" spans="77:82" x14ac:dyDescent="0.15">
      <c r="BY246" s="16">
        <v>241</v>
      </c>
      <c r="BZ246" s="16">
        <v>79.18336653741882</v>
      </c>
      <c r="CA246" s="16">
        <v>81.89534041631957</v>
      </c>
      <c r="CB246" s="16">
        <v>85.011037971142059</v>
      </c>
      <c r="CC246" s="16">
        <v>91.021900010542282</v>
      </c>
      <c r="CD246" s="16">
        <v>91.283062469791275</v>
      </c>
    </row>
    <row r="247" spans="77:82" x14ac:dyDescent="0.15">
      <c r="BY247" s="16">
        <v>242</v>
      </c>
      <c r="BZ247" s="16">
        <v>79.241697499031773</v>
      </c>
      <c r="CA247" s="16">
        <v>81.95524129098942</v>
      </c>
      <c r="CB247" s="16">
        <v>85.012186525688477</v>
      </c>
      <c r="CC247" s="16">
        <v>91.024759263669154</v>
      </c>
      <c r="CD247" s="16">
        <v>91.285398879862996</v>
      </c>
    </row>
    <row r="248" spans="77:82" x14ac:dyDescent="0.15">
      <c r="BY248" s="16">
        <v>243</v>
      </c>
      <c r="BZ248" s="16">
        <v>79.300028460644711</v>
      </c>
      <c r="CA248" s="16">
        <v>82.014433695424543</v>
      </c>
      <c r="CB248" s="16">
        <v>85.01333508023491</v>
      </c>
      <c r="CC248" s="16">
        <v>91.027618516796039</v>
      </c>
      <c r="CD248" s="16">
        <v>91.287735289934702</v>
      </c>
    </row>
    <row r="249" spans="77:82" x14ac:dyDescent="0.15">
      <c r="BY249" s="16">
        <v>244</v>
      </c>
      <c r="BZ249" s="16">
        <v>79.358359422257649</v>
      </c>
      <c r="CA249" s="16">
        <v>82.071531933556571</v>
      </c>
      <c r="CB249" s="16">
        <v>85.014483634781328</v>
      </c>
      <c r="CC249" s="16">
        <v>91.030477769922911</v>
      </c>
      <c r="CD249" s="16">
        <v>91.290071700006422</v>
      </c>
    </row>
    <row r="250" spans="77:82" x14ac:dyDescent="0.15">
      <c r="BY250" s="16">
        <v>245</v>
      </c>
      <c r="BZ250" s="16">
        <v>79.416690383870588</v>
      </c>
      <c r="CA250" s="16">
        <v>82.128630171688613</v>
      </c>
      <c r="CB250" s="16">
        <v>85.015632189327761</v>
      </c>
      <c r="CC250" s="16">
        <v>91.033337023049796</v>
      </c>
      <c r="CD250" s="16">
        <v>91.292408110078128</v>
      </c>
    </row>
    <row r="251" spans="77:82" x14ac:dyDescent="0.15">
      <c r="BY251" s="16">
        <v>246</v>
      </c>
      <c r="BZ251" s="16">
        <v>79.475021345483526</v>
      </c>
      <c r="CA251" s="16">
        <v>82.185728409820641</v>
      </c>
      <c r="CB251" s="16">
        <v>85.016780743874179</v>
      </c>
      <c r="CC251" s="16">
        <v>91.036196276176668</v>
      </c>
      <c r="CD251" s="16">
        <v>91.294744520149848</v>
      </c>
    </row>
    <row r="252" spans="77:82" x14ac:dyDescent="0.15">
      <c r="BY252" s="16">
        <v>247</v>
      </c>
      <c r="BZ252" s="16">
        <v>79.533352307096465</v>
      </c>
      <c r="CA252" s="16">
        <v>82.242826647952683</v>
      </c>
      <c r="CB252" s="16">
        <v>85.017929298420611</v>
      </c>
      <c r="CC252" s="16">
        <v>91.039055529303539</v>
      </c>
      <c r="CD252" s="16">
        <v>91.297080930221554</v>
      </c>
    </row>
    <row r="253" spans="77:82" x14ac:dyDescent="0.15">
      <c r="BY253" s="16">
        <v>248</v>
      </c>
      <c r="BZ253" s="16">
        <v>79.591683268709417</v>
      </c>
      <c r="CA253" s="16">
        <v>82.29992488608471</v>
      </c>
      <c r="CB253" s="16">
        <v>85.01907785296703</v>
      </c>
      <c r="CC253" s="16">
        <v>91.041914782430425</v>
      </c>
      <c r="CD253" s="16">
        <v>91.29941734029326</v>
      </c>
    </row>
    <row r="254" spans="77:82" x14ac:dyDescent="0.15">
      <c r="BY254" s="16">
        <v>249</v>
      </c>
      <c r="BZ254" s="16">
        <v>79.650014230322356</v>
      </c>
      <c r="CA254" s="16">
        <v>82.357023124216752</v>
      </c>
      <c r="CB254" s="16">
        <v>85.020226407513462</v>
      </c>
      <c r="CC254" s="16">
        <v>91.044774035557296</v>
      </c>
      <c r="CD254" s="16">
        <v>91.301753750364981</v>
      </c>
    </row>
    <row r="255" spans="77:82" x14ac:dyDescent="0.15">
      <c r="BY255" s="16">
        <v>250</v>
      </c>
      <c r="BZ255" s="16">
        <v>79.708345191935294</v>
      </c>
      <c r="CA255" s="16">
        <v>82.41412136234878</v>
      </c>
      <c r="CB255" s="16">
        <v>85.02137496205988</v>
      </c>
      <c r="CC255" s="16">
        <v>91.047633288684182</v>
      </c>
      <c r="CD255" s="16">
        <v>91.304090160436687</v>
      </c>
    </row>
    <row r="256" spans="77:82" x14ac:dyDescent="0.15">
      <c r="BY256" s="16">
        <v>251</v>
      </c>
      <c r="BZ256" s="16">
        <v>79.766676153548232</v>
      </c>
      <c r="CA256" s="16">
        <v>82.471219600480808</v>
      </c>
      <c r="CB256" s="16">
        <v>85.022523516606313</v>
      </c>
      <c r="CC256" s="16">
        <v>91.050492541811053</v>
      </c>
      <c r="CD256" s="16">
        <v>91.306426570508407</v>
      </c>
    </row>
    <row r="257" spans="77:82" x14ac:dyDescent="0.15">
      <c r="BY257" s="16">
        <v>252</v>
      </c>
      <c r="BZ257" s="16">
        <v>79.825007115161171</v>
      </c>
      <c r="CA257" s="16">
        <v>82.52831783861285</v>
      </c>
      <c r="CB257" s="16">
        <v>85.023672071152731</v>
      </c>
      <c r="CC257" s="16">
        <v>91.053351794937925</v>
      </c>
      <c r="CD257" s="16">
        <v>91.308762980580113</v>
      </c>
    </row>
    <row r="258" spans="77:82" x14ac:dyDescent="0.15">
      <c r="BY258" s="16">
        <v>253</v>
      </c>
      <c r="BZ258" s="16">
        <v>79.883338076774123</v>
      </c>
      <c r="CA258" s="16">
        <v>82.585416076744878</v>
      </c>
      <c r="CB258" s="16">
        <v>85.024820625699164</v>
      </c>
      <c r="CC258" s="16">
        <v>91.05621104806481</v>
      </c>
      <c r="CD258" s="16">
        <v>91.311099390651833</v>
      </c>
    </row>
    <row r="259" spans="77:82" x14ac:dyDescent="0.15">
      <c r="BY259" s="16">
        <v>254</v>
      </c>
      <c r="BZ259" s="16">
        <v>79.941669038387062</v>
      </c>
      <c r="CA259" s="16">
        <v>82.642514314876919</v>
      </c>
      <c r="CB259" s="16">
        <v>85.025969180245582</v>
      </c>
      <c r="CC259" s="16">
        <v>91.059070301191682</v>
      </c>
      <c r="CD259" s="16">
        <v>91.313435800723539</v>
      </c>
    </row>
    <row r="260" spans="77:82" x14ac:dyDescent="0.15">
      <c r="BY260" s="16">
        <v>255</v>
      </c>
      <c r="BZ260" s="16">
        <v>80</v>
      </c>
      <c r="CA260" s="16">
        <v>82.699612553008947</v>
      </c>
      <c r="CB260" s="16">
        <v>85.027117734792014</v>
      </c>
      <c r="CC260" s="16">
        <v>91.061929554318567</v>
      </c>
      <c r="CD260" s="16">
        <v>91.315772210795259</v>
      </c>
    </row>
    <row r="261" spans="77:82" x14ac:dyDescent="0.15">
      <c r="BY261" s="16">
        <v>256</v>
      </c>
      <c r="BZ261" s="16">
        <v>80.054424711612938</v>
      </c>
      <c r="CA261" s="16">
        <v>82.756710791140989</v>
      </c>
      <c r="CB261" s="16">
        <v>85.028266289338433</v>
      </c>
      <c r="CC261" s="16">
        <v>91.064788807445439</v>
      </c>
      <c r="CD261" s="16">
        <v>91.318108620866965</v>
      </c>
    </row>
    <row r="262" spans="77:82" x14ac:dyDescent="0.15">
      <c r="BY262" s="16">
        <v>257</v>
      </c>
      <c r="BZ262" s="16">
        <v>80.108849423225877</v>
      </c>
      <c r="CA262" s="16">
        <v>82.813809029273017</v>
      </c>
      <c r="CB262" s="16">
        <v>85.029414843884865</v>
      </c>
      <c r="CC262" s="16">
        <v>91.06764806057231</v>
      </c>
      <c r="CD262" s="16">
        <v>91.320445030938686</v>
      </c>
    </row>
    <row r="263" spans="77:82" x14ac:dyDescent="0.15">
      <c r="BY263" s="16">
        <v>258</v>
      </c>
      <c r="BZ263" s="16">
        <v>80.163274134838829</v>
      </c>
      <c r="CA263" s="16">
        <v>82.870907267405059</v>
      </c>
      <c r="CB263" s="16">
        <v>85.030563398431283</v>
      </c>
      <c r="CC263" s="16">
        <v>91.070507313699196</v>
      </c>
      <c r="CD263" s="16">
        <v>91.322781441010392</v>
      </c>
    </row>
    <row r="264" spans="77:82" x14ac:dyDescent="0.15">
      <c r="BY264" s="16">
        <v>259</v>
      </c>
      <c r="BZ264" s="16">
        <v>80.217698846451768</v>
      </c>
      <c r="CA264" s="16">
        <v>82.928005505537087</v>
      </c>
      <c r="CB264" s="16">
        <v>85.031711952977716</v>
      </c>
      <c r="CC264" s="16">
        <v>91.073366566826067</v>
      </c>
      <c r="CD264" s="16">
        <v>91.325117851082112</v>
      </c>
    </row>
    <row r="265" spans="77:82" x14ac:dyDescent="0.15">
      <c r="BY265" s="16">
        <v>260</v>
      </c>
      <c r="BZ265" s="16">
        <v>80.272123558064706</v>
      </c>
      <c r="CA265" s="16">
        <v>82.985103743669114</v>
      </c>
      <c r="CB265" s="16">
        <v>85.032860507524134</v>
      </c>
      <c r="CC265" s="16">
        <v>91.076225819952953</v>
      </c>
      <c r="CD265" s="16">
        <v>91.327454261153818</v>
      </c>
    </row>
    <row r="266" spans="77:82" x14ac:dyDescent="0.15">
      <c r="BY266" s="16">
        <v>261</v>
      </c>
      <c r="BZ266" s="16">
        <v>80.326548269677644</v>
      </c>
      <c r="CA266" s="16">
        <v>83.041219829867714</v>
      </c>
      <c r="CB266" s="16">
        <v>85.034009062070567</v>
      </c>
      <c r="CC266" s="16">
        <v>91.079085073079824</v>
      </c>
      <c r="CD266" s="16">
        <v>91.329790671225538</v>
      </c>
    </row>
    <row r="267" spans="77:82" x14ac:dyDescent="0.15">
      <c r="BY267" s="16">
        <v>262</v>
      </c>
      <c r="BZ267" s="16">
        <v>80.380972981290597</v>
      </c>
      <c r="CA267" s="16">
        <v>83.096989240712887</v>
      </c>
      <c r="CB267" s="16">
        <v>85.035157616616985</v>
      </c>
      <c r="CC267" s="16">
        <v>91.081944326206695</v>
      </c>
      <c r="CD267" s="16">
        <v>91.332127081297244</v>
      </c>
    </row>
    <row r="268" spans="77:82" x14ac:dyDescent="0.15">
      <c r="BY268" s="16">
        <v>263</v>
      </c>
      <c r="BZ268" s="16">
        <v>80.435397692903535</v>
      </c>
      <c r="CA268" s="16">
        <v>83.152758651558045</v>
      </c>
      <c r="CB268" s="16">
        <v>85.036306171163417</v>
      </c>
      <c r="CC268" s="16">
        <v>91.084803579333581</v>
      </c>
      <c r="CD268" s="16">
        <v>91.334463491368965</v>
      </c>
    </row>
    <row r="269" spans="77:82" x14ac:dyDescent="0.15">
      <c r="BY269" s="16">
        <v>264</v>
      </c>
      <c r="BZ269" s="16">
        <v>80.489822404516474</v>
      </c>
      <c r="CA269" s="16">
        <v>83.208528062403218</v>
      </c>
      <c r="CB269" s="16">
        <v>85.037454725709836</v>
      </c>
      <c r="CC269" s="16">
        <v>91.087662832460452</v>
      </c>
      <c r="CD269" s="16">
        <v>91.336799901440671</v>
      </c>
    </row>
    <row r="270" spans="77:82" x14ac:dyDescent="0.15">
      <c r="BY270" s="16">
        <v>265</v>
      </c>
      <c r="BZ270" s="16">
        <v>80.544247116129412</v>
      </c>
      <c r="CA270" s="16">
        <v>83.264297473248376</v>
      </c>
      <c r="CB270" s="16">
        <v>85.038603280256268</v>
      </c>
      <c r="CC270" s="16">
        <v>91.090522085587338</v>
      </c>
      <c r="CD270" s="16">
        <v>91.339136311512391</v>
      </c>
    </row>
    <row r="271" spans="77:82" x14ac:dyDescent="0.15">
      <c r="BY271" s="16">
        <v>266</v>
      </c>
      <c r="BZ271" s="16">
        <v>80.598671827742351</v>
      </c>
      <c r="CA271" s="16">
        <v>83.320066884093549</v>
      </c>
      <c r="CB271" s="16">
        <v>85.039751834802686</v>
      </c>
      <c r="CC271" s="16">
        <v>91.09338133871421</v>
      </c>
      <c r="CD271" s="16">
        <v>91.341472721584097</v>
      </c>
    </row>
    <row r="272" spans="77:82" x14ac:dyDescent="0.15">
      <c r="BY272" s="16">
        <v>267</v>
      </c>
      <c r="BZ272" s="16">
        <v>80.653096539355303</v>
      </c>
      <c r="CA272" s="16">
        <v>83.375836294938708</v>
      </c>
      <c r="CB272" s="16">
        <v>85.040900389349119</v>
      </c>
      <c r="CC272" s="16">
        <v>91.096240591841081</v>
      </c>
      <c r="CD272" s="16">
        <v>91.343809131655817</v>
      </c>
    </row>
    <row r="273" spans="77:82" x14ac:dyDescent="0.15">
      <c r="BY273" s="16">
        <v>268</v>
      </c>
      <c r="BZ273" s="16">
        <v>80.707521250968242</v>
      </c>
      <c r="CA273" s="16">
        <v>83.43160570578388</v>
      </c>
      <c r="CB273" s="16">
        <v>85.042048943895537</v>
      </c>
      <c r="CC273" s="16">
        <v>91.099099844967967</v>
      </c>
      <c r="CD273" s="16">
        <v>91.346145541727523</v>
      </c>
    </row>
    <row r="274" spans="77:82" x14ac:dyDescent="0.15">
      <c r="BY274" s="16">
        <v>269</v>
      </c>
      <c r="BZ274" s="16">
        <v>80.76194596258118</v>
      </c>
      <c r="CA274" s="16">
        <v>83.487375116629039</v>
      </c>
      <c r="CB274" s="16">
        <v>85.04319749844197</v>
      </c>
      <c r="CC274" s="16">
        <v>91.101959098094838</v>
      </c>
      <c r="CD274" s="16">
        <v>91.348481951799229</v>
      </c>
    </row>
    <row r="275" spans="77:82" x14ac:dyDescent="0.15">
      <c r="BY275" s="16">
        <v>270</v>
      </c>
      <c r="BZ275" s="16">
        <v>80.816370674194118</v>
      </c>
      <c r="CA275" s="16">
        <v>83.543144527474212</v>
      </c>
      <c r="CB275" s="16">
        <v>85.044346052988388</v>
      </c>
      <c r="CC275" s="16">
        <v>91.104818351221724</v>
      </c>
      <c r="CD275" s="16">
        <v>91.35081836187095</v>
      </c>
    </row>
    <row r="276" spans="77:82" x14ac:dyDescent="0.15">
      <c r="BY276" s="16">
        <v>271</v>
      </c>
      <c r="BZ276" s="16">
        <v>80.870795385807057</v>
      </c>
      <c r="CA276" s="16">
        <v>83.598913938319384</v>
      </c>
      <c r="CB276" s="16">
        <v>85.04549460753482</v>
      </c>
      <c r="CC276" s="16">
        <v>91.107677604348595</v>
      </c>
      <c r="CD276" s="16">
        <v>91.353154771942656</v>
      </c>
    </row>
    <row r="277" spans="77:82" x14ac:dyDescent="0.15">
      <c r="BY277" s="16">
        <v>272</v>
      </c>
      <c r="BZ277" s="16">
        <v>80.925220097420009</v>
      </c>
      <c r="CA277" s="16">
        <v>83.654683349164543</v>
      </c>
      <c r="CB277" s="16">
        <v>85.046643162081239</v>
      </c>
      <c r="CC277" s="16">
        <v>91.110536857475466</v>
      </c>
      <c r="CD277" s="16">
        <v>91.355491182014376</v>
      </c>
    </row>
    <row r="278" spans="77:82" x14ac:dyDescent="0.15">
      <c r="BY278" s="16">
        <v>273</v>
      </c>
      <c r="BZ278" s="16">
        <v>80.979644809032948</v>
      </c>
      <c r="CA278" s="16">
        <v>83.710452760009716</v>
      </c>
      <c r="CB278" s="16">
        <v>85.047791716627671</v>
      </c>
      <c r="CC278" s="16">
        <v>91.113396110602352</v>
      </c>
      <c r="CD278" s="16">
        <v>91.357827592086082</v>
      </c>
    </row>
    <row r="279" spans="77:82" x14ac:dyDescent="0.15">
      <c r="BY279" s="16">
        <v>274</v>
      </c>
      <c r="BZ279" s="16">
        <v>81.031787986768464</v>
      </c>
      <c r="CA279" s="16">
        <v>83.766222170854874</v>
      </c>
      <c r="CB279" s="16">
        <v>85.048940271174089</v>
      </c>
      <c r="CC279" s="16">
        <v>91.116255363729223</v>
      </c>
      <c r="CD279" s="16">
        <v>91.360164002157802</v>
      </c>
    </row>
    <row r="280" spans="77:82" x14ac:dyDescent="0.15">
      <c r="BY280" s="16">
        <v>275</v>
      </c>
      <c r="BZ280" s="16">
        <v>81.082568038258216</v>
      </c>
      <c r="CA280" s="16">
        <v>83.821991581700047</v>
      </c>
      <c r="CB280" s="16">
        <v>85.050088825720522</v>
      </c>
      <c r="CC280" s="16">
        <v>91.119114616856109</v>
      </c>
      <c r="CD280" s="16">
        <v>91.362500412229508</v>
      </c>
    </row>
    <row r="281" spans="77:82" x14ac:dyDescent="0.15">
      <c r="BY281" s="16">
        <v>276</v>
      </c>
      <c r="BZ281" s="16">
        <v>81.133348089747955</v>
      </c>
      <c r="CA281" s="16">
        <v>83.877760992545205</v>
      </c>
      <c r="CB281" s="16">
        <v>85.05123738026694</v>
      </c>
      <c r="CC281" s="16">
        <v>91.12197386998298</v>
      </c>
      <c r="CD281" s="16">
        <v>91.364836822301228</v>
      </c>
    </row>
    <row r="282" spans="77:82" x14ac:dyDescent="0.15">
      <c r="BY282" s="16">
        <v>277</v>
      </c>
      <c r="BZ282" s="16">
        <v>81.184128141237707</v>
      </c>
      <c r="CA282" s="16">
        <v>83.933530403390378</v>
      </c>
      <c r="CB282" s="16">
        <v>85.052385934813373</v>
      </c>
      <c r="CC282" s="16">
        <v>91.124833123109852</v>
      </c>
      <c r="CD282" s="16">
        <v>91.367173232372934</v>
      </c>
    </row>
    <row r="283" spans="77:82" x14ac:dyDescent="0.15">
      <c r="BY283" s="16">
        <v>278</v>
      </c>
      <c r="BZ283" s="16">
        <v>81.23490819272746</v>
      </c>
      <c r="CA283" s="16">
        <v>83.989299814235537</v>
      </c>
      <c r="CB283" s="16">
        <v>85.053534489359791</v>
      </c>
      <c r="CC283" s="16">
        <v>91.127692376236737</v>
      </c>
      <c r="CD283" s="16">
        <v>91.369509642444655</v>
      </c>
    </row>
    <row r="284" spans="77:82" x14ac:dyDescent="0.15">
      <c r="BY284" s="16">
        <v>279</v>
      </c>
      <c r="BZ284" s="16">
        <v>81.285688244217212</v>
      </c>
      <c r="CA284" s="16">
        <v>84.040944677148232</v>
      </c>
      <c r="CB284" s="16">
        <v>85.054683043906223</v>
      </c>
      <c r="CC284" s="16">
        <v>91.130551629363609</v>
      </c>
      <c r="CD284" s="16">
        <v>91.371846052516361</v>
      </c>
    </row>
    <row r="285" spans="77:82" x14ac:dyDescent="0.15">
      <c r="BY285" s="16">
        <v>280</v>
      </c>
      <c r="BZ285" s="16">
        <v>81.336468295706965</v>
      </c>
      <c r="CA285" s="16">
        <v>84.091610303586521</v>
      </c>
      <c r="CB285" s="16">
        <v>85.055831598452642</v>
      </c>
      <c r="CC285" s="16">
        <v>91.133410882490494</v>
      </c>
      <c r="CD285" s="16">
        <v>91.374182462588081</v>
      </c>
    </row>
    <row r="286" spans="77:82" x14ac:dyDescent="0.15">
      <c r="BY286" s="16">
        <v>281</v>
      </c>
      <c r="BZ286" s="16">
        <v>81.387248347196717</v>
      </c>
      <c r="CA286" s="16">
        <v>84.142275930024823</v>
      </c>
      <c r="CB286" s="16">
        <v>85.056980152999074</v>
      </c>
      <c r="CC286" s="16">
        <v>91.136270135617366</v>
      </c>
      <c r="CD286" s="16">
        <v>91.376518872659787</v>
      </c>
    </row>
    <row r="287" spans="77:82" x14ac:dyDescent="0.15">
      <c r="BY287" s="16">
        <v>282</v>
      </c>
      <c r="BZ287" s="16">
        <v>81.43802839868647</v>
      </c>
      <c r="CA287" s="16">
        <v>84.192941556463111</v>
      </c>
      <c r="CB287" s="16">
        <v>85.058128707545492</v>
      </c>
      <c r="CC287" s="16">
        <v>91.139129388744237</v>
      </c>
      <c r="CD287" s="16">
        <v>91.378855282731507</v>
      </c>
    </row>
    <row r="288" spans="77:82" x14ac:dyDescent="0.15">
      <c r="BY288" s="16">
        <v>283</v>
      </c>
      <c r="BZ288" s="16">
        <v>81.488808450176222</v>
      </c>
      <c r="CA288" s="16">
        <v>84.2436071829014</v>
      </c>
      <c r="CB288" s="16">
        <v>85.059277262091925</v>
      </c>
      <c r="CC288" s="16">
        <v>91.141988641871123</v>
      </c>
      <c r="CD288" s="16">
        <v>91.381191692803213</v>
      </c>
    </row>
    <row r="289" spans="77:82" x14ac:dyDescent="0.15">
      <c r="BY289" s="16">
        <v>284</v>
      </c>
      <c r="BZ289" s="16">
        <v>81.539588501665975</v>
      </c>
      <c r="CA289" s="16">
        <v>84.294272809339688</v>
      </c>
      <c r="CB289" s="16">
        <v>85.060425816638343</v>
      </c>
      <c r="CC289" s="16">
        <v>91.144847894997994</v>
      </c>
      <c r="CD289" s="16">
        <v>91.383528102874934</v>
      </c>
    </row>
    <row r="290" spans="77:82" x14ac:dyDescent="0.15">
      <c r="BY290" s="16">
        <v>285</v>
      </c>
      <c r="BZ290" s="16">
        <v>81.590368553155727</v>
      </c>
      <c r="CA290" s="16">
        <v>84.344938435777991</v>
      </c>
      <c r="CB290" s="16">
        <v>85.061574371184776</v>
      </c>
      <c r="CC290" s="16">
        <v>91.14770714812488</v>
      </c>
      <c r="CD290" s="16">
        <v>91.38586451294664</v>
      </c>
    </row>
    <row r="291" spans="77:82" x14ac:dyDescent="0.15">
      <c r="BY291" s="16">
        <v>286</v>
      </c>
      <c r="BZ291" s="16">
        <v>81.64114860464548</v>
      </c>
      <c r="CA291" s="16">
        <v>84.395604062216279</v>
      </c>
      <c r="CB291" s="16">
        <v>85.062722925731194</v>
      </c>
      <c r="CC291" s="16">
        <v>91.150566401251751</v>
      </c>
      <c r="CD291" s="16">
        <v>91.38820092301836</v>
      </c>
    </row>
    <row r="292" spans="77:82" x14ac:dyDescent="0.15">
      <c r="BY292" s="16">
        <v>287</v>
      </c>
      <c r="BZ292" s="16">
        <v>81.691928656135218</v>
      </c>
      <c r="CA292" s="16">
        <v>84.446269688654567</v>
      </c>
      <c r="CB292" s="16">
        <v>85.063871480277626</v>
      </c>
      <c r="CC292" s="16">
        <v>91.153425654378623</v>
      </c>
      <c r="CD292" s="16">
        <v>91.390537333090066</v>
      </c>
    </row>
    <row r="293" spans="77:82" x14ac:dyDescent="0.15">
      <c r="BY293" s="16">
        <v>288</v>
      </c>
      <c r="BZ293" s="16">
        <v>81.742708707624971</v>
      </c>
      <c r="CA293" s="16">
        <v>84.496935315092855</v>
      </c>
      <c r="CB293" s="16">
        <v>85.065020034824045</v>
      </c>
      <c r="CC293" s="16">
        <v>91.156284907505508</v>
      </c>
      <c r="CD293" s="16">
        <v>91.392873743161786</v>
      </c>
    </row>
    <row r="294" spans="77:82" x14ac:dyDescent="0.15">
      <c r="BY294" s="16">
        <v>289</v>
      </c>
      <c r="BZ294" s="16">
        <v>81.793488759114723</v>
      </c>
      <c r="CA294" s="16">
        <v>84.547600941531158</v>
      </c>
      <c r="CB294" s="16">
        <v>85.066168589370477</v>
      </c>
      <c r="CC294" s="16">
        <v>91.15914416063238</v>
      </c>
      <c r="CD294" s="16">
        <v>91.395210153233492</v>
      </c>
    </row>
    <row r="295" spans="77:82" x14ac:dyDescent="0.15">
      <c r="BY295" s="16">
        <v>290</v>
      </c>
      <c r="BZ295" s="16">
        <v>81.844268810604476</v>
      </c>
      <c r="CA295" s="16">
        <v>84.598266567969446</v>
      </c>
      <c r="CB295" s="16">
        <v>85.067317143916895</v>
      </c>
      <c r="CC295" s="16">
        <v>91.162003413759265</v>
      </c>
      <c r="CD295" s="16">
        <v>91.397546563305212</v>
      </c>
    </row>
    <row r="296" spans="77:82" x14ac:dyDescent="0.15">
      <c r="BY296" s="16">
        <v>291</v>
      </c>
      <c r="BZ296" s="16">
        <v>81.895048862094228</v>
      </c>
      <c r="CA296" s="16">
        <v>84.648932194407735</v>
      </c>
      <c r="CB296" s="16">
        <v>85.068465698463328</v>
      </c>
      <c r="CC296" s="16">
        <v>91.164862666886137</v>
      </c>
      <c r="CD296" s="16">
        <v>91.399882973376918</v>
      </c>
    </row>
    <row r="297" spans="77:82" x14ac:dyDescent="0.15">
      <c r="BY297" s="16">
        <v>292</v>
      </c>
      <c r="BZ297" s="16">
        <v>81.945828913583981</v>
      </c>
      <c r="CA297" s="16">
        <v>84.699597820846037</v>
      </c>
      <c r="CB297" s="16">
        <v>85.069614253009746</v>
      </c>
      <c r="CC297" s="16">
        <v>91.167721920013008</v>
      </c>
      <c r="CD297" s="16">
        <v>91.402219383448625</v>
      </c>
    </row>
    <row r="298" spans="77:82" x14ac:dyDescent="0.15">
      <c r="BY298" s="16">
        <v>293</v>
      </c>
      <c r="BZ298" s="16">
        <v>81.996608965073733</v>
      </c>
      <c r="CA298" s="16">
        <v>84.750263447284325</v>
      </c>
      <c r="CB298" s="16">
        <v>85.070762807556179</v>
      </c>
      <c r="CC298" s="16">
        <v>91.170581173139894</v>
      </c>
      <c r="CD298" s="16">
        <v>91.404555793520345</v>
      </c>
    </row>
    <row r="299" spans="77:82" x14ac:dyDescent="0.15">
      <c r="BY299" s="16">
        <v>294</v>
      </c>
      <c r="BZ299" s="16">
        <v>82.044215515890215</v>
      </c>
      <c r="CA299" s="16">
        <v>84.800929073722614</v>
      </c>
      <c r="CB299" s="16">
        <v>85.071911362102597</v>
      </c>
      <c r="CC299" s="16">
        <v>91.173440426266765</v>
      </c>
      <c r="CD299" s="16">
        <v>91.406892203592051</v>
      </c>
    </row>
    <row r="300" spans="77:82" x14ac:dyDescent="0.15">
      <c r="BY300" s="16">
        <v>295</v>
      </c>
      <c r="BZ300" s="16">
        <v>82.091594979242089</v>
      </c>
      <c r="CA300" s="16">
        <v>84.851594700160902</v>
      </c>
      <c r="CB300" s="16">
        <v>85.073059916649029</v>
      </c>
      <c r="CC300" s="16">
        <v>91.176299679393651</v>
      </c>
      <c r="CD300" s="16">
        <v>91.409228613663771</v>
      </c>
    </row>
    <row r="301" spans="77:82" x14ac:dyDescent="0.15">
      <c r="BY301" s="16">
        <v>296</v>
      </c>
      <c r="BZ301" s="16">
        <v>82.138974442593963</v>
      </c>
      <c r="CA301" s="16">
        <v>84.902260326599205</v>
      </c>
      <c r="CB301" s="16">
        <v>85.074208471195448</v>
      </c>
      <c r="CC301" s="16">
        <v>91.179158932520522</v>
      </c>
      <c r="CD301" s="16">
        <v>91.411565023735477</v>
      </c>
    </row>
    <row r="302" spans="77:82" x14ac:dyDescent="0.15">
      <c r="BY302" s="16">
        <v>297</v>
      </c>
      <c r="BZ302" s="16">
        <v>82.186353905945836</v>
      </c>
      <c r="CA302" s="16">
        <v>84.952925953037493</v>
      </c>
      <c r="CB302" s="16">
        <v>85.07535702574188</v>
      </c>
      <c r="CC302" s="16">
        <v>91.182018185647394</v>
      </c>
      <c r="CD302" s="16">
        <v>91.413901433807197</v>
      </c>
    </row>
    <row r="303" spans="77:82" x14ac:dyDescent="0.15">
      <c r="BY303" s="16">
        <v>298</v>
      </c>
      <c r="BZ303" s="16">
        <v>82.23373336929771</v>
      </c>
      <c r="CA303" s="16">
        <v>85.002958805105465</v>
      </c>
      <c r="CB303" s="16">
        <v>85.076505580288298</v>
      </c>
      <c r="CC303" s="16">
        <v>91.184877438774279</v>
      </c>
      <c r="CD303" s="16">
        <v>91.416237843878903</v>
      </c>
    </row>
    <row r="304" spans="77:82" x14ac:dyDescent="0.15">
      <c r="BY304" s="16">
        <v>299</v>
      </c>
      <c r="BZ304" s="16">
        <v>82.281112832649583</v>
      </c>
      <c r="CA304" s="16">
        <v>85.044698021845136</v>
      </c>
      <c r="CB304" s="16">
        <v>85.077654134834731</v>
      </c>
      <c r="CC304" s="16">
        <v>91.187736691901151</v>
      </c>
      <c r="CD304" s="16">
        <v>91.418574253950624</v>
      </c>
    </row>
    <row r="305" spans="77:82" x14ac:dyDescent="0.15">
      <c r="BY305" s="16">
        <v>300</v>
      </c>
      <c r="BZ305" s="16">
        <v>82.328492296001457</v>
      </c>
      <c r="CA305" s="16">
        <v>85.086437238584807</v>
      </c>
      <c r="CB305" s="16">
        <v>85.078802689381149</v>
      </c>
      <c r="CC305" s="16">
        <v>91.190595945028036</v>
      </c>
      <c r="CD305" s="16">
        <v>91.42091066402233</v>
      </c>
    </row>
    <row r="306" spans="77:82" x14ac:dyDescent="0.15">
      <c r="BY306" s="16">
        <v>301</v>
      </c>
      <c r="BZ306" s="16">
        <v>82.375871759353331</v>
      </c>
      <c r="CA306" s="16">
        <v>85.128176455324464</v>
      </c>
      <c r="CB306" s="16">
        <v>85.079951243927582</v>
      </c>
      <c r="CC306" s="16">
        <v>91.193455198154908</v>
      </c>
      <c r="CD306" s="16">
        <v>91.42324707409405</v>
      </c>
    </row>
    <row r="307" spans="77:82" x14ac:dyDescent="0.15">
      <c r="BY307" s="16">
        <v>302</v>
      </c>
      <c r="BZ307" s="16">
        <v>82.423251222705204</v>
      </c>
      <c r="CA307" s="16">
        <v>85.169915672064135</v>
      </c>
      <c r="CB307" s="16">
        <v>85.081099798474</v>
      </c>
      <c r="CC307" s="16">
        <v>91.196314451281779</v>
      </c>
      <c r="CD307" s="16">
        <v>91.425583484165756</v>
      </c>
    </row>
    <row r="308" spans="77:82" x14ac:dyDescent="0.15">
      <c r="BY308" s="16">
        <v>303</v>
      </c>
      <c r="BZ308" s="16">
        <v>82.470630686057078</v>
      </c>
      <c r="CA308" s="16">
        <v>85.211654888803793</v>
      </c>
      <c r="CB308" s="16">
        <v>85.082248353020418</v>
      </c>
      <c r="CC308" s="16">
        <v>91.199173704408665</v>
      </c>
      <c r="CD308" s="16">
        <v>91.427919894237476</v>
      </c>
    </row>
    <row r="309" spans="77:82" x14ac:dyDescent="0.15">
      <c r="BY309" s="16">
        <v>304</v>
      </c>
      <c r="BZ309" s="16">
        <v>82.518010149408951</v>
      </c>
      <c r="CA309" s="16">
        <v>85.253394105543464</v>
      </c>
      <c r="CB309" s="16">
        <v>85.083396907566851</v>
      </c>
      <c r="CC309" s="16">
        <v>91.202032957535536</v>
      </c>
      <c r="CD309" s="16">
        <v>91.430256304309182</v>
      </c>
    </row>
    <row r="310" spans="77:82" x14ac:dyDescent="0.15">
      <c r="BY310" s="16">
        <v>305</v>
      </c>
      <c r="BZ310" s="16">
        <v>82.565389612760825</v>
      </c>
      <c r="CA310" s="16">
        <v>85.295133322283121</v>
      </c>
      <c r="CB310" s="16">
        <v>85.084545462113269</v>
      </c>
      <c r="CC310" s="16">
        <v>91.204892210662422</v>
      </c>
      <c r="CD310" s="16">
        <v>91.432592714380903</v>
      </c>
    </row>
    <row r="311" spans="77:82" x14ac:dyDescent="0.15">
      <c r="BY311" s="16">
        <v>306</v>
      </c>
      <c r="BZ311" s="16">
        <v>82.612769076112698</v>
      </c>
      <c r="CA311" s="16">
        <v>85.336872539022792</v>
      </c>
      <c r="CB311" s="16">
        <v>85.085694016659701</v>
      </c>
      <c r="CC311" s="16">
        <v>91.207751463789293</v>
      </c>
      <c r="CD311" s="16">
        <v>91.434929124452609</v>
      </c>
    </row>
    <row r="312" spans="77:82" x14ac:dyDescent="0.15">
      <c r="BY312" s="16">
        <v>307</v>
      </c>
      <c r="BZ312" s="16">
        <v>82.660148539464572</v>
      </c>
      <c r="CA312" s="16">
        <v>85.378611755762449</v>
      </c>
      <c r="CB312" s="16">
        <v>85.08684257120612</v>
      </c>
      <c r="CC312" s="16">
        <v>91.210610716916179</v>
      </c>
      <c r="CD312" s="16">
        <v>91.437265534524329</v>
      </c>
    </row>
    <row r="313" spans="77:82" x14ac:dyDescent="0.15">
      <c r="BY313" s="16">
        <v>308</v>
      </c>
      <c r="BZ313" s="16">
        <v>82.707528002816446</v>
      </c>
      <c r="CA313" s="16">
        <v>85.420350972502121</v>
      </c>
      <c r="CB313" s="16">
        <v>85.087991125752552</v>
      </c>
      <c r="CC313" s="16">
        <v>91.21346997004305</v>
      </c>
      <c r="CD313" s="16">
        <v>91.439601944596035</v>
      </c>
    </row>
    <row r="314" spans="77:82" x14ac:dyDescent="0.15">
      <c r="BY314" s="16">
        <v>309</v>
      </c>
      <c r="BZ314" s="16">
        <v>82.754907466168319</v>
      </c>
      <c r="CA314" s="16">
        <v>85.462090189241778</v>
      </c>
      <c r="CB314" s="16">
        <v>85.08913968029897</v>
      </c>
      <c r="CC314" s="16">
        <v>91.216329223169922</v>
      </c>
      <c r="CD314" s="16">
        <v>91.441938354667755</v>
      </c>
    </row>
    <row r="315" spans="77:82" x14ac:dyDescent="0.15">
      <c r="BY315" s="16">
        <v>310</v>
      </c>
      <c r="BZ315" s="16">
        <v>82.802286929520193</v>
      </c>
      <c r="CA315" s="16">
        <v>85.503829405981449</v>
      </c>
      <c r="CB315" s="16">
        <v>85.090288234845403</v>
      </c>
      <c r="CC315" s="16">
        <v>91.219188476296807</v>
      </c>
      <c r="CD315" s="16">
        <v>91.444274764739461</v>
      </c>
    </row>
    <row r="316" spans="77:82" x14ac:dyDescent="0.15">
      <c r="BY316" s="16">
        <v>311</v>
      </c>
      <c r="BZ316" s="16">
        <v>82.849666392872066</v>
      </c>
      <c r="CA316" s="16">
        <v>85.54556862272112</v>
      </c>
      <c r="CB316" s="16">
        <v>85.091436789391821</v>
      </c>
      <c r="CC316" s="16">
        <v>91.222047729423679</v>
      </c>
      <c r="CD316" s="16">
        <v>91.446611174811181</v>
      </c>
    </row>
    <row r="317" spans="77:82" x14ac:dyDescent="0.15">
      <c r="BY317" s="16">
        <v>312</v>
      </c>
      <c r="BZ317" s="16">
        <v>82.89704585622394</v>
      </c>
      <c r="CA317" s="16">
        <v>85.587307839460777</v>
      </c>
      <c r="CB317" s="16">
        <v>85.092585343938254</v>
      </c>
      <c r="CC317" s="16">
        <v>91.224906982550564</v>
      </c>
      <c r="CD317" s="16">
        <v>91.448947584882887</v>
      </c>
    </row>
    <row r="318" spans="77:82" x14ac:dyDescent="0.15">
      <c r="BY318" s="16">
        <v>313</v>
      </c>
      <c r="BZ318" s="16">
        <v>82.944425319575814</v>
      </c>
      <c r="CA318" s="16">
        <v>85.629047056200449</v>
      </c>
      <c r="CB318" s="16">
        <v>85.093733898484672</v>
      </c>
      <c r="CC318" s="16">
        <v>91.227766235677436</v>
      </c>
      <c r="CD318" s="16">
        <v>91.451283994954593</v>
      </c>
    </row>
    <row r="319" spans="77:82" x14ac:dyDescent="0.15">
      <c r="BY319" s="16">
        <v>314</v>
      </c>
      <c r="BZ319" s="16">
        <v>82.991804782927687</v>
      </c>
      <c r="CA319" s="16">
        <v>85.670786272940106</v>
      </c>
      <c r="CB319" s="16">
        <v>85.094882453031104</v>
      </c>
      <c r="CC319" s="16">
        <v>91.230625488804307</v>
      </c>
      <c r="CD319" s="16">
        <v>91.453620405026314</v>
      </c>
    </row>
    <row r="320" spans="77:82" x14ac:dyDescent="0.15">
      <c r="BY320" s="16">
        <v>315</v>
      </c>
      <c r="BZ320" s="16">
        <v>83.03656019452734</v>
      </c>
      <c r="CA320" s="16">
        <v>85.712525489679777</v>
      </c>
      <c r="CB320" s="16">
        <v>85.096031007577523</v>
      </c>
      <c r="CC320" s="16">
        <v>91.233484741931193</v>
      </c>
      <c r="CD320" s="16">
        <v>91.45595681509802</v>
      </c>
    </row>
    <row r="321" spans="77:82" x14ac:dyDescent="0.15">
      <c r="BY321" s="16">
        <v>316</v>
      </c>
      <c r="BZ321" s="16">
        <v>83.080766796955942</v>
      </c>
      <c r="CA321" s="16">
        <v>85.754264706419434</v>
      </c>
      <c r="CB321" s="16">
        <v>85.097179562123955</v>
      </c>
      <c r="CC321" s="16">
        <v>91.236343995058064</v>
      </c>
      <c r="CD321" s="16">
        <v>91.45829322516974</v>
      </c>
    </row>
    <row r="322" spans="77:82" x14ac:dyDescent="0.15">
      <c r="BY322" s="16">
        <v>317</v>
      </c>
      <c r="BZ322" s="16">
        <v>83.124973399384558</v>
      </c>
      <c r="CA322" s="16">
        <v>85.796003923159105</v>
      </c>
      <c r="CB322" s="16">
        <v>85.098328116670373</v>
      </c>
      <c r="CC322" s="16">
        <v>91.23920324818495</v>
      </c>
      <c r="CD322" s="16">
        <v>91.460629635241446</v>
      </c>
    </row>
    <row r="323" spans="77:82" x14ac:dyDescent="0.15">
      <c r="BY323" s="16">
        <v>318</v>
      </c>
      <c r="BZ323" s="16">
        <v>83.16918000181316</v>
      </c>
      <c r="CA323" s="16">
        <v>85.837743139898762</v>
      </c>
      <c r="CB323" s="16">
        <v>85.099476671216806</v>
      </c>
      <c r="CC323" s="16">
        <v>91.242062501311821</v>
      </c>
      <c r="CD323" s="16">
        <v>91.462966045313166</v>
      </c>
    </row>
    <row r="324" spans="77:82" x14ac:dyDescent="0.15">
      <c r="BY324" s="16">
        <v>319</v>
      </c>
      <c r="BZ324" s="16">
        <v>83.213386604241776</v>
      </c>
      <c r="CA324" s="16">
        <v>85.879482356638434</v>
      </c>
      <c r="CB324" s="16">
        <v>85.100625225763224</v>
      </c>
      <c r="CC324" s="16">
        <v>91.244921754438693</v>
      </c>
      <c r="CD324" s="16">
        <v>91.465302455384872</v>
      </c>
    </row>
    <row r="325" spans="77:82" x14ac:dyDescent="0.15">
      <c r="BY325" s="16">
        <v>320</v>
      </c>
      <c r="BZ325" s="16">
        <v>83.257593206670379</v>
      </c>
      <c r="CA325" s="16">
        <v>85.921221573378091</v>
      </c>
      <c r="CB325" s="16">
        <v>85.101773780309657</v>
      </c>
      <c r="CC325" s="16">
        <v>91.247781007565578</v>
      </c>
      <c r="CD325" s="16">
        <v>91.467638865456593</v>
      </c>
    </row>
    <row r="326" spans="77:82" x14ac:dyDescent="0.15">
      <c r="BY326" s="16">
        <v>321</v>
      </c>
      <c r="BZ326" s="16">
        <v>83.301799809098995</v>
      </c>
      <c r="CA326" s="16">
        <v>85.962960790117762</v>
      </c>
      <c r="CB326" s="16">
        <v>85.102922334856075</v>
      </c>
      <c r="CC326" s="16">
        <v>91.25064026069245</v>
      </c>
      <c r="CD326" s="16">
        <v>91.469975275528299</v>
      </c>
    </row>
    <row r="327" spans="77:82" x14ac:dyDescent="0.15">
      <c r="BY327" s="16">
        <v>322</v>
      </c>
      <c r="BZ327" s="16">
        <v>83.346006411527597</v>
      </c>
      <c r="CA327" s="16">
        <v>86.004844095083982</v>
      </c>
      <c r="CB327" s="16">
        <v>85.104070889402507</v>
      </c>
      <c r="CC327" s="16">
        <v>91.253499513819335</v>
      </c>
      <c r="CD327" s="16">
        <v>91.472311685600019</v>
      </c>
    </row>
    <row r="328" spans="77:82" x14ac:dyDescent="0.15">
      <c r="BY328" s="16">
        <v>323</v>
      </c>
      <c r="BZ328" s="16">
        <v>83.390213013956213</v>
      </c>
      <c r="CA328" s="16">
        <v>86.047862912024357</v>
      </c>
      <c r="CB328" s="16">
        <v>85.105219443948926</v>
      </c>
      <c r="CC328" s="16">
        <v>91.256358766946207</v>
      </c>
      <c r="CD328" s="16">
        <v>91.474648095671725</v>
      </c>
    </row>
    <row r="329" spans="77:82" x14ac:dyDescent="0.15">
      <c r="BY329" s="16">
        <v>324</v>
      </c>
      <c r="BZ329" s="16">
        <v>83.434419616384815</v>
      </c>
      <c r="CA329" s="16">
        <v>86.090881728964732</v>
      </c>
      <c r="CB329" s="16">
        <v>85.106367998495358</v>
      </c>
      <c r="CC329" s="16">
        <v>91.259218020073078</v>
      </c>
      <c r="CD329" s="16">
        <v>91.476984505743445</v>
      </c>
    </row>
    <row r="330" spans="77:82" x14ac:dyDescent="0.15">
      <c r="BY330" s="16">
        <v>325</v>
      </c>
      <c r="BZ330" s="16">
        <v>83.478626218813432</v>
      </c>
      <c r="CA330" s="16">
        <v>86.133900545905107</v>
      </c>
      <c r="CB330" s="16">
        <v>85.107516553041776</v>
      </c>
      <c r="CC330" s="16">
        <v>91.262077273199964</v>
      </c>
      <c r="CD330" s="16">
        <v>91.479320915815151</v>
      </c>
    </row>
    <row r="331" spans="77:82" x14ac:dyDescent="0.15">
      <c r="BY331" s="16">
        <v>326</v>
      </c>
      <c r="BZ331" s="16">
        <v>83.522832821242034</v>
      </c>
      <c r="CA331" s="16">
        <v>86.176919362845481</v>
      </c>
      <c r="CB331" s="16">
        <v>85.108665107588209</v>
      </c>
      <c r="CC331" s="16">
        <v>91.264936526326835</v>
      </c>
      <c r="CD331" s="16">
        <v>91.481657325886871</v>
      </c>
    </row>
    <row r="332" spans="77:82" x14ac:dyDescent="0.15">
      <c r="BY332" s="16">
        <v>327</v>
      </c>
      <c r="BZ332" s="16">
        <v>83.56703942367065</v>
      </c>
      <c r="CA332" s="16">
        <v>86.219938179785856</v>
      </c>
      <c r="CB332" s="16">
        <v>85.109813662134627</v>
      </c>
      <c r="CC332" s="16">
        <v>91.267795779453721</v>
      </c>
      <c r="CD332" s="16">
        <v>91.483993735958578</v>
      </c>
    </row>
    <row r="333" spans="77:82" x14ac:dyDescent="0.15">
      <c r="BY333" s="16">
        <v>328</v>
      </c>
      <c r="BZ333" s="16">
        <v>83.611246026099252</v>
      </c>
      <c r="CA333" s="16">
        <v>86.262956996726217</v>
      </c>
      <c r="CB333" s="16">
        <v>85.11096221668106</v>
      </c>
      <c r="CC333" s="16">
        <v>91.270655032580592</v>
      </c>
      <c r="CD333" s="16">
        <v>91.486330146030298</v>
      </c>
    </row>
    <row r="334" spans="77:82" x14ac:dyDescent="0.15">
      <c r="BY334" s="16">
        <v>329</v>
      </c>
      <c r="BZ334" s="16">
        <v>83.655452628527868</v>
      </c>
      <c r="CA334" s="16">
        <v>86.305975813666592</v>
      </c>
      <c r="CB334" s="16">
        <v>85.112110771227478</v>
      </c>
      <c r="CC334" s="16">
        <v>91.273514285707464</v>
      </c>
      <c r="CD334" s="16">
        <v>91.488666556102004</v>
      </c>
    </row>
    <row r="335" spans="77:82" x14ac:dyDescent="0.15">
      <c r="BY335" s="16">
        <v>330</v>
      </c>
      <c r="BZ335" s="16">
        <v>83.69965923095647</v>
      </c>
      <c r="CA335" s="16">
        <v>86.348994630606967</v>
      </c>
      <c r="CB335" s="16">
        <v>85.11325932577391</v>
      </c>
      <c r="CC335" s="16">
        <v>91.276373538834349</v>
      </c>
      <c r="CD335" s="16">
        <v>91.491002966173724</v>
      </c>
    </row>
    <row r="336" spans="77:82" x14ac:dyDescent="0.15">
      <c r="BY336" s="16">
        <v>331</v>
      </c>
      <c r="BZ336" s="16">
        <v>83.743865833385087</v>
      </c>
      <c r="CA336" s="16">
        <v>86.392013447547342</v>
      </c>
      <c r="CB336" s="16">
        <v>85.114407880320329</v>
      </c>
      <c r="CC336" s="16">
        <v>91.279232791961221</v>
      </c>
      <c r="CD336" s="16">
        <v>91.49333937624543</v>
      </c>
    </row>
    <row r="337" spans="77:82" x14ac:dyDescent="0.15">
      <c r="BY337" s="16">
        <v>332</v>
      </c>
      <c r="BZ337" s="16">
        <v>83.788072435813689</v>
      </c>
      <c r="CA337" s="16">
        <v>86.435032264487717</v>
      </c>
      <c r="CB337" s="16">
        <v>85.115556434866761</v>
      </c>
      <c r="CC337" s="16">
        <v>91.282092045088106</v>
      </c>
      <c r="CD337" s="16">
        <v>91.49567578631715</v>
      </c>
    </row>
    <row r="338" spans="77:82" x14ac:dyDescent="0.15">
      <c r="BY338" s="16">
        <v>333</v>
      </c>
      <c r="BZ338" s="16">
        <v>83.832279038242305</v>
      </c>
      <c r="CA338" s="16">
        <v>86.478051081428077</v>
      </c>
      <c r="CB338" s="16">
        <v>85.116704989413179</v>
      </c>
      <c r="CC338" s="16">
        <v>91.284951298214978</v>
      </c>
      <c r="CD338" s="16">
        <v>91.498012196388856</v>
      </c>
    </row>
    <row r="339" spans="77:82" x14ac:dyDescent="0.15">
      <c r="BY339" s="16">
        <v>334</v>
      </c>
      <c r="BZ339" s="16">
        <v>83.876485640670907</v>
      </c>
      <c r="CA339" s="16">
        <v>86.521069898368452</v>
      </c>
      <c r="CB339" s="16">
        <v>85.117853543959612</v>
      </c>
      <c r="CC339" s="16">
        <v>91.287810551341849</v>
      </c>
      <c r="CD339" s="16">
        <v>91.500348606460562</v>
      </c>
    </row>
    <row r="340" spans="77:82" x14ac:dyDescent="0.15">
      <c r="BY340" s="16">
        <v>335</v>
      </c>
      <c r="BZ340" s="16">
        <v>83.920692243099523</v>
      </c>
      <c r="CA340" s="16">
        <v>86.564088715308827</v>
      </c>
      <c r="CB340" s="16">
        <v>85.11900209850603</v>
      </c>
      <c r="CC340" s="16">
        <v>91.290669804468735</v>
      </c>
      <c r="CD340" s="16">
        <v>91.502685016532283</v>
      </c>
    </row>
    <row r="341" spans="77:82" x14ac:dyDescent="0.15">
      <c r="BY341" s="16">
        <v>336</v>
      </c>
      <c r="BZ341" s="16">
        <v>83.964898845528126</v>
      </c>
      <c r="CA341" s="16">
        <v>86.607107532249202</v>
      </c>
      <c r="CB341" s="16">
        <v>85.120150653052463</v>
      </c>
      <c r="CC341" s="16">
        <v>91.293529057595606</v>
      </c>
      <c r="CD341" s="16">
        <v>91.505021426603989</v>
      </c>
    </row>
    <row r="342" spans="77:82" x14ac:dyDescent="0.15">
      <c r="BY342" s="16">
        <v>337</v>
      </c>
      <c r="BZ342" s="16">
        <v>84.008495683346354</v>
      </c>
      <c r="CA342" s="16">
        <v>86.650126349189577</v>
      </c>
      <c r="CB342" s="16">
        <v>85.121299207598881</v>
      </c>
      <c r="CC342" s="16">
        <v>91.296388310722492</v>
      </c>
      <c r="CD342" s="16">
        <v>91.507357836675709</v>
      </c>
    </row>
    <row r="343" spans="77:82" x14ac:dyDescent="0.15">
      <c r="BY343" s="16">
        <v>338</v>
      </c>
      <c r="BZ343" s="16">
        <v>84.049741901856009</v>
      </c>
      <c r="CA343" s="16">
        <v>86.693145166129938</v>
      </c>
      <c r="CB343" s="16">
        <v>85.122447762145313</v>
      </c>
      <c r="CC343" s="16">
        <v>91.299247563849363</v>
      </c>
      <c r="CD343" s="16">
        <v>91.509694246747415</v>
      </c>
    </row>
    <row r="344" spans="77:82" x14ac:dyDescent="0.15">
      <c r="BY344" s="16">
        <v>339</v>
      </c>
      <c r="BZ344" s="16">
        <v>84.090988120365651</v>
      </c>
      <c r="CA344" s="16">
        <v>86.736163983070313</v>
      </c>
      <c r="CB344" s="16">
        <v>85.123596316691732</v>
      </c>
      <c r="CC344" s="16">
        <v>91.302106816976234</v>
      </c>
      <c r="CD344" s="16">
        <v>91.512030656819135</v>
      </c>
    </row>
    <row r="345" spans="77:82" x14ac:dyDescent="0.15">
      <c r="BY345" s="16">
        <v>340</v>
      </c>
      <c r="BZ345" s="16">
        <v>84.132234338875293</v>
      </c>
      <c r="CA345" s="16">
        <v>86.779182800010688</v>
      </c>
      <c r="CB345" s="16">
        <v>85.124744871238164</v>
      </c>
      <c r="CC345" s="16">
        <v>91.30496607010312</v>
      </c>
      <c r="CD345" s="16">
        <v>91.514367066890841</v>
      </c>
    </row>
    <row r="346" spans="77:82" x14ac:dyDescent="0.15">
      <c r="BY346" s="16">
        <v>341</v>
      </c>
      <c r="BZ346" s="16">
        <v>84.173480557384934</v>
      </c>
      <c r="CA346" s="16">
        <v>86.822201616951062</v>
      </c>
      <c r="CB346" s="16">
        <v>85.125893425784582</v>
      </c>
      <c r="CC346" s="16">
        <v>91.307825323229991</v>
      </c>
      <c r="CD346" s="16">
        <v>91.516703476962562</v>
      </c>
    </row>
    <row r="347" spans="77:82" x14ac:dyDescent="0.15">
      <c r="BY347" s="16">
        <v>342</v>
      </c>
      <c r="BZ347" s="16">
        <v>84.214726775894576</v>
      </c>
      <c r="CA347" s="16">
        <v>86.865220433891437</v>
      </c>
      <c r="CB347" s="16">
        <v>85.127041980331015</v>
      </c>
      <c r="CC347" s="16">
        <v>91.310684576356877</v>
      </c>
      <c r="CD347" s="16">
        <v>91.519039887034268</v>
      </c>
    </row>
    <row r="348" spans="77:82" x14ac:dyDescent="0.15">
      <c r="BY348" s="16">
        <v>343</v>
      </c>
      <c r="BZ348" s="16">
        <v>84.255972994404218</v>
      </c>
      <c r="CA348" s="16">
        <v>86.908239250831812</v>
      </c>
      <c r="CB348" s="16">
        <v>85.128190534877433</v>
      </c>
      <c r="CC348" s="16">
        <v>91.313543829483748</v>
      </c>
      <c r="CD348" s="16">
        <v>91.521376297105988</v>
      </c>
    </row>
    <row r="349" spans="77:82" x14ac:dyDescent="0.15">
      <c r="BY349" s="16">
        <v>344</v>
      </c>
      <c r="BZ349" s="16">
        <v>84.297219212913859</v>
      </c>
      <c r="CA349" s="16">
        <v>86.951258067772173</v>
      </c>
      <c r="CB349" s="16">
        <v>85.129339089423866</v>
      </c>
      <c r="CC349" s="16">
        <v>91.31640308261062</v>
      </c>
      <c r="CD349" s="16">
        <v>91.523712707177694</v>
      </c>
    </row>
    <row r="350" spans="77:82" x14ac:dyDescent="0.15">
      <c r="BY350" s="16">
        <v>345</v>
      </c>
      <c r="BZ350" s="16">
        <v>84.338465431423501</v>
      </c>
      <c r="CA350" s="16">
        <v>86.994276884712548</v>
      </c>
      <c r="CB350" s="16">
        <v>85.130487643970284</v>
      </c>
      <c r="CC350" s="16">
        <v>91.319262335737506</v>
      </c>
      <c r="CD350" s="16">
        <v>91.526049117249414</v>
      </c>
    </row>
    <row r="351" spans="77:82" x14ac:dyDescent="0.15">
      <c r="BY351" s="16">
        <v>346</v>
      </c>
      <c r="BZ351" s="16">
        <v>84.379711649933142</v>
      </c>
      <c r="CA351" s="16">
        <v>87.039196619687274</v>
      </c>
      <c r="CB351" s="16">
        <v>85.131636198516716</v>
      </c>
      <c r="CC351" s="16">
        <v>91.322121588864377</v>
      </c>
      <c r="CD351" s="16">
        <v>91.52838552732112</v>
      </c>
    </row>
    <row r="352" spans="77:82" x14ac:dyDescent="0.15">
      <c r="BY352" s="16">
        <v>347</v>
      </c>
      <c r="BZ352" s="16">
        <v>84.420957868442784</v>
      </c>
      <c r="CA352" s="16">
        <v>87.084408055114878</v>
      </c>
      <c r="CB352" s="16">
        <v>85.132784753063135</v>
      </c>
      <c r="CC352" s="16">
        <v>91.324980841991263</v>
      </c>
      <c r="CD352" s="16">
        <v>91.53072193739284</v>
      </c>
    </row>
    <row r="353" spans="77:82" x14ac:dyDescent="0.15">
      <c r="BY353" s="16">
        <v>348</v>
      </c>
      <c r="BZ353" s="16">
        <v>84.462204086952426</v>
      </c>
      <c r="CA353" s="16">
        <v>87.129619490542481</v>
      </c>
      <c r="CB353" s="16">
        <v>85.133933307609567</v>
      </c>
      <c r="CC353" s="16">
        <v>91.327840095118134</v>
      </c>
      <c r="CD353" s="16">
        <v>91.533058347464547</v>
      </c>
    </row>
    <row r="354" spans="77:82" x14ac:dyDescent="0.15">
      <c r="BY354" s="16">
        <v>349</v>
      </c>
      <c r="BZ354" s="16">
        <v>84.503450305462081</v>
      </c>
      <c r="CA354" s="16">
        <v>87.17483092597007</v>
      </c>
      <c r="CB354" s="16">
        <v>85.135081862155985</v>
      </c>
      <c r="CC354" s="16">
        <v>91.330699348245005</v>
      </c>
      <c r="CD354" s="16">
        <v>91.535394757536267</v>
      </c>
    </row>
    <row r="355" spans="77:82" x14ac:dyDescent="0.15">
      <c r="BY355" s="16">
        <v>350</v>
      </c>
      <c r="BZ355" s="16">
        <v>84.544696523971723</v>
      </c>
      <c r="CA355" s="16">
        <v>87.220042361397674</v>
      </c>
      <c r="CB355" s="16">
        <v>85.136230416702418</v>
      </c>
      <c r="CC355" s="16">
        <v>91.333558601371891</v>
      </c>
      <c r="CD355" s="16">
        <v>91.537731167607973</v>
      </c>
    </row>
    <row r="356" spans="77:82" x14ac:dyDescent="0.15">
      <c r="BY356" s="16">
        <v>351</v>
      </c>
      <c r="BZ356" s="16">
        <v>84.585942742481365</v>
      </c>
      <c r="CA356" s="16">
        <v>87.265253796825277</v>
      </c>
      <c r="CB356" s="16">
        <v>85.137378971248836</v>
      </c>
      <c r="CC356" s="16">
        <v>91.336417854498762</v>
      </c>
      <c r="CD356" s="16">
        <v>91.540067577679693</v>
      </c>
    </row>
    <row r="357" spans="77:82" x14ac:dyDescent="0.15">
      <c r="BY357" s="16">
        <v>352</v>
      </c>
      <c r="BZ357" s="16">
        <v>84.627188960991006</v>
      </c>
      <c r="CA357" s="16">
        <v>87.310465232252881</v>
      </c>
      <c r="CB357" s="16">
        <v>85.138527525795269</v>
      </c>
      <c r="CC357" s="16">
        <v>91.339277107625648</v>
      </c>
      <c r="CD357" s="16">
        <v>91.542403987751399</v>
      </c>
    </row>
    <row r="358" spans="77:82" x14ac:dyDescent="0.15">
      <c r="BY358" s="16">
        <v>353</v>
      </c>
      <c r="BZ358" s="16">
        <v>84.668435179500648</v>
      </c>
      <c r="CA358" s="16">
        <v>87.355676667680484</v>
      </c>
      <c r="CB358" s="16">
        <v>85.139676080341687</v>
      </c>
      <c r="CC358" s="16">
        <v>91.342136360752519</v>
      </c>
      <c r="CD358" s="16">
        <v>91.544740397823119</v>
      </c>
    </row>
    <row r="359" spans="77:82" x14ac:dyDescent="0.15">
      <c r="BY359" s="16">
        <v>354</v>
      </c>
      <c r="BZ359" s="16">
        <v>84.709681398010289</v>
      </c>
      <c r="CA359" s="16">
        <v>87.400888103108073</v>
      </c>
      <c r="CB359" s="16">
        <v>85.140824634888119</v>
      </c>
      <c r="CC359" s="16">
        <v>91.344995613879391</v>
      </c>
      <c r="CD359" s="16">
        <v>91.547076807894825</v>
      </c>
    </row>
    <row r="360" spans="77:82" x14ac:dyDescent="0.15">
      <c r="BY360" s="16">
        <v>355</v>
      </c>
      <c r="BZ360" s="16">
        <v>84.750927616519931</v>
      </c>
      <c r="CA360" s="16">
        <v>87.446099538535677</v>
      </c>
      <c r="CB360" s="16">
        <v>85.141973189434538</v>
      </c>
      <c r="CC360" s="16">
        <v>91.347854867006276</v>
      </c>
      <c r="CD360" s="16">
        <v>91.549413217966531</v>
      </c>
    </row>
    <row r="361" spans="77:82" x14ac:dyDescent="0.15">
      <c r="BY361" s="16">
        <v>356</v>
      </c>
      <c r="BZ361" s="16">
        <v>84.792173835029573</v>
      </c>
      <c r="CA361" s="16">
        <v>87.49131097396328</v>
      </c>
      <c r="CB361" s="16">
        <v>85.14312174398097</v>
      </c>
      <c r="CC361" s="16">
        <v>91.350714120133148</v>
      </c>
      <c r="CD361" s="16">
        <v>91.551749628038252</v>
      </c>
    </row>
    <row r="362" spans="77:82" x14ac:dyDescent="0.15">
      <c r="BY362" s="16">
        <v>357</v>
      </c>
      <c r="BZ362" s="16">
        <v>84.833420053539214</v>
      </c>
      <c r="CA362" s="16">
        <v>87.536522409390884</v>
      </c>
      <c r="CB362" s="16">
        <v>85.144270298527388</v>
      </c>
      <c r="CC362" s="16">
        <v>91.353573373260033</v>
      </c>
      <c r="CD362" s="16">
        <v>91.554086038109958</v>
      </c>
    </row>
    <row r="363" spans="77:82" x14ac:dyDescent="0.15">
      <c r="BY363" s="16">
        <v>358</v>
      </c>
      <c r="BZ363" s="16">
        <v>84.874666272048856</v>
      </c>
      <c r="CA363" s="16">
        <v>87.581733844818487</v>
      </c>
      <c r="CB363" s="16">
        <v>85.145418853073821</v>
      </c>
      <c r="CC363" s="16">
        <v>91.356432626386905</v>
      </c>
      <c r="CD363" s="16">
        <v>91.556422448181678</v>
      </c>
    </row>
    <row r="364" spans="77:82" x14ac:dyDescent="0.15">
      <c r="BY364" s="16">
        <v>359</v>
      </c>
      <c r="BZ364" s="16">
        <v>84.915912490558497</v>
      </c>
      <c r="CA364" s="16">
        <v>87.62694528024609</v>
      </c>
      <c r="CB364" s="16">
        <v>85.146567407620239</v>
      </c>
      <c r="CC364" s="16">
        <v>91.359291879513776</v>
      </c>
      <c r="CD364" s="16">
        <v>91.558758858253384</v>
      </c>
    </row>
    <row r="365" spans="77:82" x14ac:dyDescent="0.15">
      <c r="BY365" s="16">
        <v>360</v>
      </c>
      <c r="BZ365" s="16">
        <v>84.957158709068153</v>
      </c>
      <c r="CA365" s="16">
        <v>87.67215671567368</v>
      </c>
      <c r="CB365" s="16">
        <v>85.147715962166671</v>
      </c>
      <c r="CC365" s="16">
        <v>91.362151132640662</v>
      </c>
      <c r="CD365" s="16">
        <v>91.561095268325104</v>
      </c>
    </row>
  </sheetData>
  <mergeCells count="16">
    <mergeCell ref="BR4:BV4"/>
    <mergeCell ref="E3:AM3"/>
    <mergeCell ref="AN3:BV3"/>
    <mergeCell ref="E4:I4"/>
    <mergeCell ref="J4:N4"/>
    <mergeCell ref="O4:S4"/>
    <mergeCell ref="T4:X4"/>
    <mergeCell ref="Y4:AC4"/>
    <mergeCell ref="AD4:AH4"/>
    <mergeCell ref="AI4:AM4"/>
    <mergeCell ref="AN4:AR4"/>
    <mergeCell ref="AS4:AW4"/>
    <mergeCell ref="AX4:BB4"/>
    <mergeCell ref="BC4:BG4"/>
    <mergeCell ref="BH4:BL4"/>
    <mergeCell ref="BM4:BQ4"/>
  </mergeCells>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4CF18-1ABB-4016-B2A6-0C7D257D4004}">
  <sheetPr codeName="Sheet9"/>
  <dimension ref="C3:CD365"/>
  <sheetViews>
    <sheetView workbookViewId="0">
      <selection activeCell="E6" sqref="E6"/>
    </sheetView>
  </sheetViews>
  <sheetFormatPr defaultRowHeight="11.25" x14ac:dyDescent="0.15"/>
  <cols>
    <col min="1" max="16384" width="9" style="16"/>
  </cols>
  <sheetData>
    <row r="3" spans="3:82" x14ac:dyDescent="0.15">
      <c r="E3" s="37" t="s">
        <v>99</v>
      </c>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t="s">
        <v>100</v>
      </c>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3:82" x14ac:dyDescent="0.15">
      <c r="E4" s="37" t="s">
        <v>73</v>
      </c>
      <c r="F4" s="37"/>
      <c r="G4" s="37"/>
      <c r="H4" s="37"/>
      <c r="I4" s="37"/>
      <c r="J4" s="37" t="s">
        <v>57</v>
      </c>
      <c r="K4" s="37"/>
      <c r="L4" s="37"/>
      <c r="M4" s="37"/>
      <c r="N4" s="37"/>
      <c r="O4" s="37" t="s">
        <v>72</v>
      </c>
      <c r="P4" s="37"/>
      <c r="Q4" s="37"/>
      <c r="R4" s="37"/>
      <c r="S4" s="37"/>
      <c r="T4" s="37" t="s">
        <v>56</v>
      </c>
      <c r="U4" s="37"/>
      <c r="V4" s="37"/>
      <c r="W4" s="37"/>
      <c r="X4" s="37"/>
      <c r="Y4" s="37" t="s">
        <v>58</v>
      </c>
      <c r="Z4" s="37"/>
      <c r="AA4" s="37"/>
      <c r="AB4" s="37"/>
      <c r="AC4" s="37"/>
      <c r="AD4" s="37" t="s">
        <v>59</v>
      </c>
      <c r="AE4" s="37"/>
      <c r="AF4" s="37"/>
      <c r="AG4" s="37"/>
      <c r="AH4" s="37"/>
      <c r="AI4" s="37" t="s">
        <v>80</v>
      </c>
      <c r="AJ4" s="37"/>
      <c r="AK4" s="37"/>
      <c r="AL4" s="37"/>
      <c r="AM4" s="37"/>
      <c r="AN4" s="37" t="s">
        <v>75</v>
      </c>
      <c r="AO4" s="37"/>
      <c r="AP4" s="37"/>
      <c r="AQ4" s="37"/>
      <c r="AR4" s="37"/>
      <c r="AS4" s="37" t="s">
        <v>76</v>
      </c>
      <c r="AT4" s="37"/>
      <c r="AU4" s="37"/>
      <c r="AV4" s="37"/>
      <c r="AW4" s="37"/>
      <c r="AX4" s="37" t="s">
        <v>72</v>
      </c>
      <c r="AY4" s="37"/>
      <c r="AZ4" s="37"/>
      <c r="BA4" s="37"/>
      <c r="BB4" s="37"/>
      <c r="BC4" s="37" t="s">
        <v>81</v>
      </c>
      <c r="BD4" s="37"/>
      <c r="BE4" s="37"/>
      <c r="BF4" s="37"/>
      <c r="BG4" s="37"/>
      <c r="BH4" s="37" t="s">
        <v>82</v>
      </c>
      <c r="BI4" s="37"/>
      <c r="BJ4" s="37"/>
      <c r="BK4" s="37"/>
      <c r="BL4" s="37"/>
      <c r="BM4" s="37" t="s">
        <v>83</v>
      </c>
      <c r="BN4" s="37"/>
      <c r="BO4" s="37"/>
      <c r="BP4" s="37"/>
      <c r="BQ4" s="37"/>
      <c r="BR4" s="37" t="s">
        <v>80</v>
      </c>
      <c r="BS4" s="37"/>
      <c r="BT4" s="37"/>
      <c r="BU4" s="37"/>
      <c r="BV4" s="37"/>
      <c r="BZ4" s="16" t="s">
        <v>167</v>
      </c>
    </row>
    <row r="5" spans="3:82" x14ac:dyDescent="0.15">
      <c r="C5" s="16" t="s">
        <v>89</v>
      </c>
      <c r="E5" s="16" t="s">
        <v>60</v>
      </c>
      <c r="F5" s="16" t="s">
        <v>61</v>
      </c>
      <c r="G5" s="16" t="s">
        <v>62</v>
      </c>
      <c r="H5" s="16" t="s">
        <v>63</v>
      </c>
      <c r="I5" s="16" t="s">
        <v>64</v>
      </c>
      <c r="J5" s="16" t="s">
        <v>60</v>
      </c>
      <c r="K5" s="16" t="s">
        <v>61</v>
      </c>
      <c r="L5" s="16" t="s">
        <v>62</v>
      </c>
      <c r="M5" s="16" t="s">
        <v>63</v>
      </c>
      <c r="N5" s="16" t="s">
        <v>64</v>
      </c>
      <c r="O5" s="16" t="s">
        <v>60</v>
      </c>
      <c r="P5" s="16" t="s">
        <v>61</v>
      </c>
      <c r="Q5" s="16" t="s">
        <v>62</v>
      </c>
      <c r="R5" s="16" t="s">
        <v>63</v>
      </c>
      <c r="S5" s="16" t="s">
        <v>64</v>
      </c>
      <c r="T5" s="16" t="s">
        <v>60</v>
      </c>
      <c r="U5" s="16" t="s">
        <v>61</v>
      </c>
      <c r="V5" s="16" t="s">
        <v>62</v>
      </c>
      <c r="W5" s="16" t="s">
        <v>63</v>
      </c>
      <c r="X5" s="16" t="s">
        <v>64</v>
      </c>
      <c r="Y5" s="16" t="s">
        <v>60</v>
      </c>
      <c r="Z5" s="16" t="s">
        <v>61</v>
      </c>
      <c r="AA5" s="16" t="s">
        <v>62</v>
      </c>
      <c r="AB5" s="16" t="s">
        <v>63</v>
      </c>
      <c r="AC5" s="16" t="s">
        <v>64</v>
      </c>
      <c r="AD5" s="16" t="s">
        <v>60</v>
      </c>
      <c r="AE5" s="16" t="s">
        <v>61</v>
      </c>
      <c r="AF5" s="16" t="s">
        <v>62</v>
      </c>
      <c r="AG5" s="16" t="s">
        <v>63</v>
      </c>
      <c r="AH5" s="16" t="s">
        <v>64</v>
      </c>
      <c r="AI5" s="16" t="s">
        <v>60</v>
      </c>
      <c r="AJ5" s="16" t="s">
        <v>61</v>
      </c>
      <c r="AK5" s="16" t="s">
        <v>62</v>
      </c>
      <c r="AL5" s="16" t="s">
        <v>63</v>
      </c>
      <c r="AM5" s="16" t="s">
        <v>64</v>
      </c>
      <c r="AN5" s="16" t="s">
        <v>60</v>
      </c>
      <c r="AO5" s="16" t="s">
        <v>61</v>
      </c>
      <c r="AP5" s="16" t="s">
        <v>62</v>
      </c>
      <c r="AQ5" s="16" t="s">
        <v>63</v>
      </c>
      <c r="AR5" s="16" t="s">
        <v>64</v>
      </c>
      <c r="AS5" s="16" t="s">
        <v>60</v>
      </c>
      <c r="AT5" s="16" t="s">
        <v>61</v>
      </c>
      <c r="AU5" s="16" t="s">
        <v>62</v>
      </c>
      <c r="AV5" s="16" t="s">
        <v>63</v>
      </c>
      <c r="AW5" s="16" t="s">
        <v>64</v>
      </c>
      <c r="AX5" s="16" t="s">
        <v>60</v>
      </c>
      <c r="AY5" s="16" t="s">
        <v>61</v>
      </c>
      <c r="AZ5" s="16" t="s">
        <v>62</v>
      </c>
      <c r="BA5" s="16" t="s">
        <v>63</v>
      </c>
      <c r="BB5" s="16" t="s">
        <v>64</v>
      </c>
      <c r="BC5" s="16" t="s">
        <v>60</v>
      </c>
      <c r="BD5" s="16" t="s">
        <v>61</v>
      </c>
      <c r="BE5" s="16" t="s">
        <v>62</v>
      </c>
      <c r="BF5" s="16" t="s">
        <v>63</v>
      </c>
      <c r="BG5" s="16" t="s">
        <v>64</v>
      </c>
      <c r="BH5" s="16" t="s">
        <v>60</v>
      </c>
      <c r="BI5" s="16" t="s">
        <v>61</v>
      </c>
      <c r="BJ5" s="16" t="s">
        <v>62</v>
      </c>
      <c r="BK5" s="16" t="s">
        <v>63</v>
      </c>
      <c r="BL5" s="16" t="s">
        <v>64</v>
      </c>
      <c r="BM5" s="16" t="s">
        <v>60</v>
      </c>
      <c r="BN5" s="16" t="s">
        <v>61</v>
      </c>
      <c r="BO5" s="16" t="s">
        <v>62</v>
      </c>
      <c r="BP5" s="16" t="s">
        <v>63</v>
      </c>
      <c r="BQ5" s="16" t="s">
        <v>64</v>
      </c>
      <c r="BR5" s="16" t="s">
        <v>60</v>
      </c>
      <c r="BS5" s="16" t="s">
        <v>61</v>
      </c>
      <c r="BT5" s="16" t="s">
        <v>62</v>
      </c>
      <c r="BU5" s="16" t="s">
        <v>63</v>
      </c>
      <c r="BV5" s="16" t="s">
        <v>64</v>
      </c>
      <c r="BY5" s="16" t="s">
        <v>88</v>
      </c>
      <c r="BZ5" s="16" t="s">
        <v>147</v>
      </c>
      <c r="CA5" s="16" t="s">
        <v>91</v>
      </c>
      <c r="CB5" s="16" t="s">
        <v>92</v>
      </c>
      <c r="CC5" s="16" t="s">
        <v>93</v>
      </c>
      <c r="CD5" s="16" t="s">
        <v>94</v>
      </c>
    </row>
    <row r="6" spans="3:82" s="17" customFormat="1" x14ac:dyDescent="0.15">
      <c r="C6" s="17">
        <v>1</v>
      </c>
      <c r="E6" s="17">
        <f>求节点(超R武将!$C$6:$C$105,超R武将!E$6:E$105,天数对应超R武将养!$CD6)</f>
        <v>0</v>
      </c>
      <c r="F6" s="17">
        <f>求节点(超R武将!$C$6:$C$105,超R武将!F$6:F$105,天数对应超R武将养!$CD6)</f>
        <v>0</v>
      </c>
      <c r="G6" s="17">
        <f>求节点(超R武将!$C$6:$C$105,超R武将!G$6:G$105,天数对应超R武将养!$CD6)</f>
        <v>0</v>
      </c>
      <c r="H6" s="17">
        <f>求节点(超R武将!$C$6:$C$105,超R武将!H$6:H$105,天数对应超R武将养!$CD6)</f>
        <v>6</v>
      </c>
      <c r="I6" s="17">
        <f>求节点(超R武将!$C$6:$C$105,超R武将!I$6:I$105,天数对应超R武将养!$CD6)</f>
        <v>0</v>
      </c>
      <c r="J6" s="17">
        <f>求节点(超R武将!$C$6:$C$105,超R武将!J$6:J$105,天数对应超R武将养!$CD6)</f>
        <v>0</v>
      </c>
      <c r="K6" s="17">
        <f>求节点(超R武将!$C$6:$C$105,超R武将!K$6:K$105,天数对应超R武将养!$CD6)</f>
        <v>0</v>
      </c>
      <c r="L6" s="17">
        <f>求节点(超R武将!$C$6:$C$105,超R武将!L$6:L$105,天数对应超R武将养!$CD6)</f>
        <v>0</v>
      </c>
      <c r="M6" s="17">
        <f>求节点(超R武将!$C$6:$C$105,超R武将!M$6:M$105,天数对应超R武将养!$CD6)</f>
        <v>1.0862644855084089</v>
      </c>
      <c r="N6" s="17">
        <f>求节点(超R武将!$C$6:$C$105,超R武将!N$6:N$105,天数对应超R武将养!$CD6)</f>
        <v>0</v>
      </c>
      <c r="O6" s="17">
        <f>求节点(超R武将!$C$6:$C$105,超R武将!O$6:O$105,天数对应超R武将养!$CD6)</f>
        <v>0</v>
      </c>
      <c r="P6" s="17">
        <f>求节点(超R武将!$C$6:$C$105,超R武将!P$6:P$105,天数对应超R武将养!$CD6)</f>
        <v>6</v>
      </c>
      <c r="Q6" s="17">
        <f>求节点(超R武将!$C$6:$C$105,超R武将!Q$6:Q$105,天数对应超R武将养!$CD6)</f>
        <v>10</v>
      </c>
      <c r="R6" s="17">
        <f>求节点(超R武将!$C$6:$C$105,超R武将!R$6:R$105,天数对应超R武将养!$CD6)</f>
        <v>27.273672866883242</v>
      </c>
      <c r="S6" s="17">
        <f>求节点(超R武将!$C$6:$C$105,超R武将!S$6:S$105,天数对应超R武将养!$CD6)</f>
        <v>50</v>
      </c>
      <c r="T6" s="17">
        <f>求节点(超R武将!$C$6:$C$105,超R武将!T$6:T$105,天数对应超R武将养!$CD6)</f>
        <v>0</v>
      </c>
      <c r="U6" s="17">
        <f>求节点(超R武将!$C$6:$C$105,超R武将!U$6:U$105,天数对应超R武将养!$CD6)</f>
        <v>0</v>
      </c>
      <c r="V6" s="17">
        <f>求节点(超R武将!$C$6:$C$105,超R武将!V$6:V$105,天数对应超R武将养!$CD6)</f>
        <v>0</v>
      </c>
      <c r="W6" s="17">
        <f>求节点(超R武将!$C$6:$C$105,超R武将!W$6:W$105,天数对应超R武将养!$CD6)</f>
        <v>0.95013527352504701</v>
      </c>
      <c r="X6" s="17">
        <f>求节点(超R武将!$C$6:$C$105,超R武将!X$6:X$105,天数对应超R武将养!$CD6)</f>
        <v>0</v>
      </c>
      <c r="Y6" s="17">
        <f>求节点(超R武将!$C$6:$C$105,超R武将!Y$6:Y$105,天数对应超R武将养!$CD6)</f>
        <v>0</v>
      </c>
      <c r="Z6" s="17">
        <f>求节点(超R武将!$C$6:$C$105,超R武将!Z$6:Z$105,天数对应超R武将养!$CD6)</f>
        <v>0</v>
      </c>
      <c r="AA6" s="17">
        <f>求节点(超R武将!$C$6:$C$105,超R武将!AA$6:AA$105,天数对应超R武将养!$CD6)</f>
        <v>0</v>
      </c>
      <c r="AB6" s="17">
        <f>求节点(超R武将!$C$6:$C$105,超R武将!AB$6:AB$105,天数对应超R武将养!$CD6)</f>
        <v>47.506763676252355</v>
      </c>
      <c r="AC6" s="17">
        <f>求节点(超R武将!$C$6:$C$105,超R武将!AC$6:AC$105,天数对应超R武将养!$CD6)</f>
        <v>0</v>
      </c>
      <c r="AD6" s="17">
        <f>求节点(超R武将!$C$6:$C$105,超R武将!AD$6:AD$105,天数对应超R武将养!$CD6)</f>
        <v>0</v>
      </c>
      <c r="AE6" s="17">
        <f>求节点(超R武将!$C$6:$C$105,超R武将!AE$6:AE$105,天数对应超R武将养!$CD6)</f>
        <v>0</v>
      </c>
      <c r="AF6" s="17">
        <f>求节点(超R武将!$C$6:$C$105,超R武将!AF$6:AF$105,天数对应超R武将养!$CD6)</f>
        <v>0</v>
      </c>
      <c r="AG6" s="17">
        <f>求节点(超R武将!$C$6:$C$105,超R武将!AG$6:AG$105,天数对应超R武将养!$CD6)</f>
        <v>1.0309253996370413</v>
      </c>
      <c r="AH6" s="17">
        <f>求节点(超R武将!$C$6:$C$105,超R武将!AH$6:AH$105,天数对应超R武将养!$CD6)</f>
        <v>0</v>
      </c>
      <c r="AI6" s="17">
        <f>求节点(超R武将!$C$6:$C$105,超R武将!AI$6:AI$105,天数对应超R武将养!$CD6)</f>
        <v>0</v>
      </c>
      <c r="AJ6" s="17">
        <f>求节点(超R武将!$C$6:$C$105,超R武将!AJ$6:AJ$105,天数对应超R武将养!$CD6)</f>
        <v>0</v>
      </c>
      <c r="AK6" s="17">
        <f>求节点(超R武将!$C$6:$C$105,超R武将!AK$6:AK$105,天数对应超R武将养!$CD6)</f>
        <v>0</v>
      </c>
      <c r="AL6" s="17">
        <f>求节点(超R武将!$C$6:$C$105,超R武将!AL$6:AL$105,天数对应超R武将养!$CD6)</f>
        <v>10</v>
      </c>
      <c r="AM6" s="17">
        <f>求节点(超R武将!$C$6:$C$105,超R武将!AM$6:AM$105,天数对应超R武将养!$CD6)</f>
        <v>0</v>
      </c>
      <c r="AN6" s="17">
        <f>求节点(超R武将!$C$6:$C$105,超R武将!AN$6:AN$105,天数对应超R武将养!$CD6)</f>
        <v>0</v>
      </c>
      <c r="AO6" s="17">
        <f>求节点(超R武将!$C$6:$C$105,超R武将!AO$6:AO$105,天数对应超R武将养!$CD6)</f>
        <v>6</v>
      </c>
      <c r="AP6" s="17">
        <f>求节点(超R武将!$C$6:$C$105,超R武将!AP$6:AP$105,天数对应超R武将养!$CD6)</f>
        <v>3.1366210965288435</v>
      </c>
      <c r="AQ6" s="17">
        <f>求节点(超R武将!$C$6:$C$105,超R武将!AQ$6:AQ$105,天数对应超R武将养!$CD6)</f>
        <v>0</v>
      </c>
      <c r="AR6" s="17">
        <f>求节点(超R武将!$C$6:$C$105,超R武将!AR$6:AR$105,天数对应超R武将养!$CD6)</f>
        <v>0</v>
      </c>
      <c r="AS6" s="17">
        <f>求节点(超R武将!$C$6:$C$105,超R武将!AS$6:AS$105,天数对应超R武将养!$CD6)</f>
        <v>0</v>
      </c>
      <c r="AT6" s="17">
        <f>求节点(超R武将!$C$6:$C$105,超R武将!AT$6:AT$105,天数对应超R武将养!$CD6)</f>
        <v>3</v>
      </c>
      <c r="AU6" s="17">
        <f>求节点(超R武将!$C$6:$C$105,超R武将!AU$6:AU$105,天数对应超R武将养!$CD6)</f>
        <v>5.8695075348550176</v>
      </c>
      <c r="AV6" s="17">
        <f>求节点(超R武将!$C$6:$C$105,超R武将!AV$6:AV$105,天数对应超R武将养!$CD6)</f>
        <v>1.0862644855084089</v>
      </c>
      <c r="AW6" s="17">
        <f>求节点(超R武将!$C$6:$C$105,超R武将!AW$6:AW$105,天数对应超R武将养!$CD6)</f>
        <v>0</v>
      </c>
      <c r="AX6" s="17">
        <f>求节点(超R武将!$C$6:$C$105,超R武将!AX$6:AX$105,天数对应超R武将养!$CD6)</f>
        <v>0</v>
      </c>
      <c r="AY6" s="17">
        <f>求节点(超R武将!$C$6:$C$105,超R武将!AY$6:AY$105,天数对应超R武将养!$CD6)</f>
        <v>15</v>
      </c>
      <c r="AZ6" s="17">
        <f>求节点(超R武将!$C$6:$C$105,超R武将!AZ$6:AZ$105,天数对应超R武将养!$CD6)</f>
        <v>35</v>
      </c>
      <c r="BA6" s="17">
        <f>求节点(超R武将!$C$6:$C$105,超R武将!BA$6:BA$105,天数对应超R武将养!$CD6)</f>
        <v>27.273672866883242</v>
      </c>
      <c r="BB6" s="17">
        <f>求节点(超R武将!$C$6:$C$105,超R武将!BB$6:BB$105,天数对应超R武将养!$CD6)</f>
        <v>50</v>
      </c>
      <c r="BC6" s="17">
        <f>求节点(超R武将!$C$6:$C$105,超R武将!BC$6:BC$105,天数对应超R武将养!$CD6)</f>
        <v>0</v>
      </c>
      <c r="BD6" s="17">
        <f>求节点(超R武将!$C$6:$C$105,超R武将!BD$6:BD$105,天数对应超R武将养!$CD6)</f>
        <v>0.95013527352504701</v>
      </c>
      <c r="BE6" s="17">
        <f>求节点(超R武将!$C$6:$C$105,超R武将!BE$6:BE$105,天数对应超R武将养!$CD6)</f>
        <v>0.95013527352504701</v>
      </c>
      <c r="BF6" s="17">
        <f>求节点(超R武将!$C$6:$C$105,超R武将!BF$6:BF$105,天数对应超R武将养!$CD6)</f>
        <v>0.95013527352504701</v>
      </c>
      <c r="BG6" s="17">
        <f>求节点(超R武将!$C$6:$C$105,超R武将!BG$6:BG$105,天数对应超R武将养!$CD6)</f>
        <v>0.95013527352504701</v>
      </c>
      <c r="BH6" s="17">
        <f>求节点(超R武将!$C$6:$C$105,超R武将!BH$6:BH$105,天数对应超R武将养!$CD6)</f>
        <v>10</v>
      </c>
      <c r="BI6" s="17">
        <f>求节点(超R武将!$C$6:$C$105,超R武将!BI$6:BI$105,天数对应超R武将养!$CD6)</f>
        <v>10</v>
      </c>
      <c r="BJ6" s="17">
        <f>求节点(超R武将!$C$6:$C$105,超R武将!BJ$6:BJ$105,天数对应超R武将养!$CD6)</f>
        <v>23.753381838126177</v>
      </c>
      <c r="BK6" s="17">
        <f>求节点(超R武将!$C$6:$C$105,超R武将!BK$6:BK$105,天数对应超R武将养!$CD6)</f>
        <v>23.753381838126177</v>
      </c>
      <c r="BL6" s="17">
        <f>求节点(超R武将!$C$6:$C$105,超R武将!BL$6:BL$105,天数对应超R武将养!$CD6)</f>
        <v>23.753381838126177</v>
      </c>
      <c r="BM6" s="17">
        <f>求节点(超R武将!$C$6:$C$105,超R武将!BM$6:BM$105,天数对应超R武将养!$CD6)</f>
        <v>0</v>
      </c>
      <c r="BN6" s="17">
        <f>求节点(超R武将!$C$6:$C$105,超R武将!BN$6:BN$105,天数对应超R武将养!$CD6)</f>
        <v>0</v>
      </c>
      <c r="BO6" s="17">
        <f>求节点(超R武将!$C$6:$C$105,超R武将!BO$6:BO$105,天数对应超R武将养!$CD6)</f>
        <v>1</v>
      </c>
      <c r="BP6" s="17">
        <f>求节点(超R武将!$C$6:$C$105,超R武将!BP$6:BP$105,天数对应超R武将养!$CD6)</f>
        <v>1</v>
      </c>
      <c r="BQ6" s="17">
        <f>求节点(超R武将!$C$6:$C$105,超R武将!BQ$6:BQ$105,天数对应超R武将养!$CD6)</f>
        <v>1</v>
      </c>
      <c r="BR6" s="17">
        <f>求节点(超R武将!$C$6:$C$105,超R武将!BR$6:BR$105,天数对应超R武将养!$CD6)</f>
        <v>0</v>
      </c>
      <c r="BS6" s="17">
        <f>求节点(超R武将!$C$6:$C$105,超R武将!BS$6:BS$105,天数对应超R武将养!$CD6)</f>
        <v>0</v>
      </c>
      <c r="BT6" s="17">
        <f>求节点(超R武将!$C$6:$C$105,超R武将!BT$6:BT$105,天数对应超R武将养!$CD6)</f>
        <v>2</v>
      </c>
      <c r="BU6" s="17">
        <f>求节点(超R武将!$C$6:$C$105,超R武将!BU$6:BU$105,天数对应超R武将养!$CD6)</f>
        <v>10</v>
      </c>
      <c r="BV6" s="17">
        <f>求节点(超R武将!$C$6:$C$105,超R武将!BV$6:BV$105,天数对应超R武将养!$CD6)</f>
        <v>20</v>
      </c>
      <c r="BY6" s="17">
        <v>1</v>
      </c>
      <c r="BZ6" s="17">
        <v>10</v>
      </c>
      <c r="CA6" s="17">
        <v>11.433968828491247</v>
      </c>
      <c r="CB6" s="17">
        <v>13.412903799239153</v>
      </c>
      <c r="CC6" s="17">
        <v>16.685491146180304</v>
      </c>
      <c r="CD6" s="17">
        <v>23.753381838126177</v>
      </c>
    </row>
    <row r="7" spans="3:82" x14ac:dyDescent="0.15">
      <c r="C7" s="16">
        <v>2</v>
      </c>
      <c r="E7" s="16">
        <f>求节点(超R武将!$C$6:$C$105,超R武将!E$6:E$105,天数对应超R武将养!$CD7)</f>
        <v>0</v>
      </c>
      <c r="F7" s="16">
        <f>求节点(超R武将!$C$6:$C$105,超R武将!F$6:F$105,天数对应超R武将养!$CD7)</f>
        <v>0</v>
      </c>
      <c r="G7" s="16">
        <f>求节点(超R武将!$C$6:$C$105,超R武将!G$6:G$105,天数对应超R武将养!$CD7)</f>
        <v>0</v>
      </c>
      <c r="H7" s="16">
        <f>求节点(超R武将!$C$6:$C$105,超R武将!H$6:H$105,天数对应超R武将养!$CD7)</f>
        <v>6</v>
      </c>
      <c r="I7" s="16">
        <f>求节点(超R武将!$C$6:$C$105,超R武将!I$6:I$105,天数对应超R武将养!$CD7)</f>
        <v>0</v>
      </c>
      <c r="J7" s="16">
        <f>求节点(超R武将!$C$6:$C$105,超R武将!J$6:J$105,天数对应超R武将养!$CD7)</f>
        <v>0</v>
      </c>
      <c r="K7" s="16">
        <f>求节点(超R武将!$C$6:$C$105,超R武将!K$6:K$105,天数对应超R武将养!$CD7)</f>
        <v>0</v>
      </c>
      <c r="L7" s="16">
        <f>求节点(超R武将!$C$6:$C$105,超R武将!L$6:L$105,天数对应超R武将养!$CD7)</f>
        <v>0</v>
      </c>
      <c r="M7" s="16">
        <f>求节点(超R武将!$C$6:$C$105,超R武将!M$6:M$105,天数对应超R武将养!$CD7)</f>
        <v>2.3229423644062077</v>
      </c>
      <c r="N7" s="16">
        <f>求节点(超R武将!$C$6:$C$105,超R武将!N$6:N$105,天数对应超R武将养!$CD7)</f>
        <v>0</v>
      </c>
      <c r="O7" s="16">
        <f>求节点(超R武将!$C$6:$C$105,超R武将!O$6:O$105,天数对应超R武将养!$CD7)</f>
        <v>0</v>
      </c>
      <c r="P7" s="16">
        <f>求节点(超R武将!$C$6:$C$105,超R武将!P$6:P$105,天数对应超R武将养!$CD7)</f>
        <v>6</v>
      </c>
      <c r="Q7" s="16">
        <f>求节点(超R武将!$C$6:$C$105,超R武将!Q$6:Q$105,天数对应超R武将养!$CD7)</f>
        <v>10</v>
      </c>
      <c r="R7" s="16">
        <f>求节点(超R武将!$C$6:$C$105,超R武将!R$6:R$105,天数对应超R武将养!$CD7)</f>
        <v>36</v>
      </c>
      <c r="S7" s="16">
        <f>求节点(超R武将!$C$6:$C$105,超R武将!S$6:S$105,天数对应超R武将养!$CD7)</f>
        <v>50</v>
      </c>
      <c r="T7" s="16">
        <f>求节点(超R武将!$C$6:$C$105,超R武将!T$6:T$105,天数对应超R武将养!$CD7)</f>
        <v>0</v>
      </c>
      <c r="U7" s="16">
        <f>求节点(超R武将!$C$6:$C$105,超R武将!U$6:U$105,天数对应超R武将养!$CD7)</f>
        <v>0</v>
      </c>
      <c r="V7" s="16">
        <f>求节点(超R武将!$C$6:$C$105,超R武将!V$6:V$105,天数对应超R武将养!$CD7)</f>
        <v>0</v>
      </c>
      <c r="W7" s="16">
        <f>求节点(超R武将!$C$6:$C$105,超R武将!W$6:W$105,天数对应超R武将养!$CD7)</f>
        <v>1.2929924187267723</v>
      </c>
      <c r="X7" s="16">
        <f>求节点(超R武将!$C$6:$C$105,超R武将!X$6:X$105,天数对应超R武将养!$CD7)</f>
        <v>0</v>
      </c>
      <c r="Y7" s="16">
        <f>求节点(超R武将!$C$6:$C$105,超R武将!Y$6:Y$105,天数对应超R武将养!$CD7)</f>
        <v>0</v>
      </c>
      <c r="Z7" s="16">
        <f>求节点(超R武将!$C$6:$C$105,超R武将!Z$6:Z$105,天数对应超R武将养!$CD7)</f>
        <v>0</v>
      </c>
      <c r="AA7" s="16">
        <f>求节点(超R武将!$C$6:$C$105,超R武将!AA$6:AA$105,天数对应超R武将养!$CD7)</f>
        <v>0</v>
      </c>
      <c r="AB7" s="16">
        <f>求节点(超R武将!$C$6:$C$105,超R武将!AB$6:AB$105,天数对应超R武将养!$CD7)</f>
        <v>64.649620936338607</v>
      </c>
      <c r="AC7" s="16">
        <f>求节点(超R武将!$C$6:$C$105,超R武将!AC$6:AC$105,天数对应超R武将养!$CD7)</f>
        <v>0</v>
      </c>
      <c r="AD7" s="16">
        <f>求节点(超R武将!$C$6:$C$105,超R武将!AD$6:AD$105,天数对应超R武将养!$CD7)</f>
        <v>0</v>
      </c>
      <c r="AE7" s="16">
        <f>求节点(超R武将!$C$6:$C$105,超R武将!AE$6:AE$105,天数对应超R武将养!$CD7)</f>
        <v>0</v>
      </c>
      <c r="AF7" s="16">
        <f>求节点(超R武将!$C$6:$C$105,超R武将!AF$6:AF$105,天数对应超R武将养!$CD7)</f>
        <v>0</v>
      </c>
      <c r="AG7" s="16">
        <f>求节点(超R武将!$C$6:$C$105,超R武将!AG$6:AG$105,天数对应超R武将养!$CD7)</f>
        <v>1.837520576932905</v>
      </c>
      <c r="AH7" s="16">
        <f>求节点(超R武将!$C$6:$C$105,超R武将!AH$6:AH$105,天数对应超R武将养!$CD7)</f>
        <v>0</v>
      </c>
      <c r="AI7" s="16">
        <f>求节点(超R武将!$C$6:$C$105,超R武将!AI$6:AI$105,天数对应超R武将养!$CD7)</f>
        <v>0</v>
      </c>
      <c r="AJ7" s="16">
        <f>求节点(超R武将!$C$6:$C$105,超R武将!AJ$6:AJ$105,天数对应超R武将养!$CD7)</f>
        <v>0</v>
      </c>
      <c r="AK7" s="16">
        <f>求节点(超R武将!$C$6:$C$105,超R武将!AK$6:AK$105,天数对应超R武将养!$CD7)</f>
        <v>0</v>
      </c>
      <c r="AL7" s="16">
        <f>求节点(超R武将!$C$6:$C$105,超R武将!AL$6:AL$105,天数对应超R武将养!$CD7)</f>
        <v>10</v>
      </c>
      <c r="AM7" s="16">
        <f>求节点(超R武将!$C$6:$C$105,超R武将!AM$6:AM$105,天数对应超R武将养!$CD7)</f>
        <v>0</v>
      </c>
      <c r="AN7" s="16">
        <f>求节点(超R武将!$C$6:$C$105,超R武将!AN$6:AN$105,天数对应超R武将养!$CD7)</f>
        <v>0</v>
      </c>
      <c r="AO7" s="16">
        <f>求节点(超R武将!$C$6:$C$105,超R武将!AO$6:AO$105,天数对应超R武将养!$CD7)</f>
        <v>6</v>
      </c>
      <c r="AP7" s="16">
        <f>求节点(超R武将!$C$6:$C$105,超R武将!AP$6:AP$105,天数对应超R武将养!$CD7)</f>
        <v>5.6563404469185476</v>
      </c>
      <c r="AQ7" s="16">
        <f>求节点(超R武将!$C$6:$C$105,超R武将!AQ$6:AQ$105,天数对应超R武将养!$CD7)</f>
        <v>0</v>
      </c>
      <c r="AR7" s="16">
        <f>求节点(超R武将!$C$6:$C$105,超R武将!AR$6:AR$105,天数对应超R武将养!$CD7)</f>
        <v>0</v>
      </c>
      <c r="AS7" s="16">
        <f>求节点(超R武将!$C$6:$C$105,超R武将!AS$6:AS$105,天数对应超R武将养!$CD7)</f>
        <v>0</v>
      </c>
      <c r="AT7" s="16">
        <f>求节点(超R武将!$C$6:$C$105,超R武将!AT$6:AT$105,天数对应超R武将养!$CD7)</f>
        <v>3</v>
      </c>
      <c r="AU7" s="16">
        <f>求节点(超R武将!$C$6:$C$105,超R武将!AU$6:AU$105,天数对应超R武将养!$CD7)</f>
        <v>6</v>
      </c>
      <c r="AV7" s="16">
        <f>求节点(超R武将!$C$6:$C$105,超R武将!AV$6:AV$105,天数对应超R武将养!$CD7)</f>
        <v>2.3229423644062077</v>
      </c>
      <c r="AW7" s="16">
        <f>求节点(超R武将!$C$6:$C$105,超R武将!AW$6:AW$105,天数对应超R武将养!$CD7)</f>
        <v>0</v>
      </c>
      <c r="AX7" s="16">
        <f>求节点(超R武将!$C$6:$C$105,超R武将!AX$6:AX$105,天数对应超R武将养!$CD7)</f>
        <v>0</v>
      </c>
      <c r="AY7" s="16">
        <f>求节点(超R武将!$C$6:$C$105,超R武将!AY$6:AY$105,天数对应超R武将养!$CD7)</f>
        <v>15</v>
      </c>
      <c r="AZ7" s="16">
        <f>求节点(超R武将!$C$6:$C$105,超R武将!AZ$6:AZ$105,天数对应超R武将养!$CD7)</f>
        <v>40</v>
      </c>
      <c r="BA7" s="16">
        <f>求节点(超R武将!$C$6:$C$105,超R武将!BA$6:BA$105,天数对应超R武将养!$CD7)</f>
        <v>36</v>
      </c>
      <c r="BB7" s="16">
        <f>求节点(超R武将!$C$6:$C$105,超R武将!BB$6:BB$105,天数对应超R武将养!$CD7)</f>
        <v>50</v>
      </c>
      <c r="BC7" s="16">
        <f>求节点(超R武将!$C$6:$C$105,超R武将!BC$6:BC$105,天数对应超R武将养!$CD7)</f>
        <v>0</v>
      </c>
      <c r="BD7" s="16">
        <f>求节点(超R武将!$C$6:$C$105,超R武将!BD$6:BD$105,天数对应超R武将养!$CD7)</f>
        <v>1.2929924187267723</v>
      </c>
      <c r="BE7" s="16">
        <f>求节点(超R武将!$C$6:$C$105,超R武将!BE$6:BE$105,天数对应超R武将养!$CD7)</f>
        <v>1.2929924187267723</v>
      </c>
      <c r="BF7" s="16">
        <f>求节点(超R武将!$C$6:$C$105,超R武将!BF$6:BF$105,天数对应超R武将养!$CD7)</f>
        <v>1.2929924187267723</v>
      </c>
      <c r="BG7" s="16">
        <f>求节点(超R武将!$C$6:$C$105,超R武将!BG$6:BG$105,天数对应超R武将养!$CD7)</f>
        <v>1.2929924187267723</v>
      </c>
      <c r="BH7" s="16">
        <f>求节点(超R武将!$C$6:$C$105,超R武将!BH$6:BH$105,天数对应超R武将养!$CD7)</f>
        <v>10</v>
      </c>
      <c r="BI7" s="16">
        <f>求节点(超R武将!$C$6:$C$105,超R武将!BI$6:BI$105,天数对应超R武将养!$CD7)</f>
        <v>10</v>
      </c>
      <c r="BJ7" s="16">
        <f>求节点(超R武将!$C$6:$C$105,超R武将!BJ$6:BJ$105,天数对应超R武将养!$CD7)</f>
        <v>32.324810468169304</v>
      </c>
      <c r="BK7" s="16">
        <f>求节点(超R武将!$C$6:$C$105,超R武将!BK$6:BK$105,天数对应超R武将养!$CD7)</f>
        <v>32.324810468169304</v>
      </c>
      <c r="BL7" s="16">
        <f>求节点(超R武将!$C$6:$C$105,超R武将!BL$6:BL$105,天数对应超R武将养!$CD7)</f>
        <v>32.324810468169304</v>
      </c>
      <c r="BM7" s="16">
        <f>求节点(超R武将!$C$6:$C$105,超R武将!BM$6:BM$105,天数对应超R武将养!$CD7)</f>
        <v>0</v>
      </c>
      <c r="BN7" s="16">
        <f>求节点(超R武将!$C$6:$C$105,超R武将!BN$6:BN$105,天数对应超R武将养!$CD7)</f>
        <v>0</v>
      </c>
      <c r="BO7" s="16">
        <f>求节点(超R武将!$C$6:$C$105,超R武将!BO$6:BO$105,天数对应超R武将养!$CD7)</f>
        <v>1.0551559128846764</v>
      </c>
      <c r="BP7" s="16">
        <f>求节点(超R武将!$C$6:$C$105,超R武将!BP$6:BP$105,天数对应超R武将养!$CD7)</f>
        <v>1.0551559128846764</v>
      </c>
      <c r="BQ7" s="16">
        <f>求节点(超R武将!$C$6:$C$105,超R武将!BQ$6:BQ$105,天数对应超R武将养!$CD7)</f>
        <v>1.0551559128846764</v>
      </c>
      <c r="BR7" s="16">
        <f>求节点(超R武将!$C$6:$C$105,超R武将!BR$6:BR$105,天数对应超R武将养!$CD7)</f>
        <v>0</v>
      </c>
      <c r="BS7" s="16">
        <f>求节点(超R武将!$C$6:$C$105,超R武将!BS$6:BS$105,天数对应超R武将养!$CD7)</f>
        <v>0</v>
      </c>
      <c r="BT7" s="16">
        <f>求节点(超R武将!$C$6:$C$105,超R武将!BT$6:BT$105,天数对应超R武将养!$CD7)</f>
        <v>2</v>
      </c>
      <c r="BU7" s="16">
        <f>求节点(超R武将!$C$6:$C$105,超R武将!BU$6:BU$105,天数对应超R武将养!$CD7)</f>
        <v>10</v>
      </c>
      <c r="BV7" s="16">
        <f>求节点(超R武将!$C$6:$C$105,超R武将!BV$6:BV$105,天数对应超R武将养!$CD7)</f>
        <v>20</v>
      </c>
      <c r="BY7" s="16">
        <v>2</v>
      </c>
      <c r="BZ7" s="16">
        <v>15.845161563010114</v>
      </c>
      <c r="CA7" s="16">
        <v>17.531084133841556</v>
      </c>
      <c r="CB7" s="16">
        <v>19.902854011886255</v>
      </c>
      <c r="CC7" s="16">
        <v>24.145005153769379</v>
      </c>
      <c r="CD7" s="16">
        <v>32.324810468169304</v>
      </c>
    </row>
    <row r="8" spans="3:82" s="17" customFormat="1" x14ac:dyDescent="0.15">
      <c r="C8" s="17">
        <v>3</v>
      </c>
      <c r="E8" s="17">
        <f>求节点(超R武将!$C$6:$C$105,超R武将!E$6:E$105,天数对应超R武将养!$CD8)</f>
        <v>0</v>
      </c>
      <c r="F8" s="17">
        <f>求节点(超R武将!$C$6:$C$105,超R武将!F$6:F$105,天数对应超R武将养!$CD8)</f>
        <v>0</v>
      </c>
      <c r="G8" s="17">
        <f>求节点(超R武将!$C$6:$C$105,超R武将!G$6:G$105,天数对应超R武将养!$CD8)</f>
        <v>0</v>
      </c>
      <c r="H8" s="17">
        <f>求节点(超R武将!$C$6:$C$105,超R武将!H$6:H$105,天数对应超R武将养!$CD8)</f>
        <v>6</v>
      </c>
      <c r="I8" s="17">
        <f>求节点(超R武将!$C$6:$C$105,超R武将!I$6:I$105,天数对应超R武将养!$CD8)</f>
        <v>0</v>
      </c>
      <c r="J8" s="17">
        <f>求节点(超R武将!$C$6:$C$105,超R武将!J$6:J$105,天数对应超R武将养!$CD8)</f>
        <v>0</v>
      </c>
      <c r="K8" s="17">
        <f>求节点(超R武将!$C$6:$C$105,超R武将!K$6:K$105,天数对应超R武将养!$CD8)</f>
        <v>0</v>
      </c>
      <c r="L8" s="17">
        <f>求节点(超R武将!$C$6:$C$105,超R武将!L$6:L$105,天数对应超R武将养!$CD8)</f>
        <v>0</v>
      </c>
      <c r="M8" s="17">
        <f>求节点(超R武将!$C$6:$C$105,超R武将!M$6:M$105,天数对应超R武将养!$CD8)</f>
        <v>3.2840576389272895</v>
      </c>
      <c r="N8" s="17">
        <f>求节点(超R武将!$C$6:$C$105,超R武将!N$6:N$105,天数对应超R武将养!$CD8)</f>
        <v>0</v>
      </c>
      <c r="O8" s="17">
        <f>求节点(超R武将!$C$6:$C$105,超R武将!O$6:O$105,天数对应超R武将养!$CD8)</f>
        <v>0</v>
      </c>
      <c r="P8" s="17">
        <f>求节点(超R武将!$C$6:$C$105,超R武将!P$6:P$105,天数对应超R武将养!$CD8)</f>
        <v>6</v>
      </c>
      <c r="Q8" s="17">
        <f>求节点(超R武将!$C$6:$C$105,超R武将!Q$6:Q$105,天数对应超R武将养!$CD8)</f>
        <v>10</v>
      </c>
      <c r="R8" s="17">
        <f>求节点(超R武将!$C$6:$C$105,超R武将!R$6:R$105,天数对应超R武将养!$CD8)</f>
        <v>43</v>
      </c>
      <c r="S8" s="17">
        <f>求节点(超R武将!$C$6:$C$105,超R武将!S$6:S$105,天数对应超R武将养!$CD8)</f>
        <v>50</v>
      </c>
      <c r="T8" s="17">
        <f>求节点(超R武将!$C$6:$C$105,超R武将!T$6:T$105,天数对应超R武将养!$CD8)</f>
        <v>0</v>
      </c>
      <c r="U8" s="17">
        <f>求节点(超R武将!$C$6:$C$105,超R武将!U$6:U$105,天数对应超R武将养!$CD8)</f>
        <v>0</v>
      </c>
      <c r="V8" s="17">
        <f>求节点(超R武将!$C$6:$C$105,超R武将!V$6:V$105,天数对应超R武将养!$CD8)</f>
        <v>0</v>
      </c>
      <c r="W8" s="17">
        <f>求节点(超R武将!$C$6:$C$105,超R武将!W$6:W$105,天数对应超R武将养!$CD8)</f>
        <v>1.5344366393377642</v>
      </c>
      <c r="X8" s="17">
        <f>求节点(超R武将!$C$6:$C$105,超R武将!X$6:X$105,天数对应超R武将养!$CD8)</f>
        <v>0</v>
      </c>
      <c r="Y8" s="17">
        <f>求节点(超R武将!$C$6:$C$105,超R武将!Y$6:Y$105,天数对应超R武将养!$CD8)</f>
        <v>0</v>
      </c>
      <c r="Z8" s="17">
        <f>求节点(超R武将!$C$6:$C$105,超R武将!Z$6:Z$105,天数对应超R武将养!$CD8)</f>
        <v>0</v>
      </c>
      <c r="AA8" s="17">
        <f>求节点(超R武将!$C$6:$C$105,超R武将!AA$6:AA$105,天数对应超R武将养!$CD8)</f>
        <v>0</v>
      </c>
      <c r="AB8" s="17">
        <f>求节点(超R武将!$C$6:$C$105,超R武将!AB$6:AB$105,天数对应超R武将养!$CD8)</f>
        <v>76.721831966888203</v>
      </c>
      <c r="AC8" s="17">
        <f>求节点(超R武将!$C$6:$C$105,超R武将!AC$6:AC$105,天数对应超R武将养!$CD8)</f>
        <v>0</v>
      </c>
      <c r="AD8" s="17">
        <f>求节点(超R武将!$C$6:$C$105,超R武将!AD$6:AD$105,天数对应超R武将养!$CD8)</f>
        <v>0</v>
      </c>
      <c r="AE8" s="17">
        <f>求节点(超R武将!$C$6:$C$105,超R武将!AE$6:AE$105,天数对应超R武将养!$CD8)</f>
        <v>0</v>
      </c>
      <c r="AF8" s="17">
        <f>求节点(超R武将!$C$6:$C$105,超R武将!AF$6:AF$105,天数对应超R武将养!$CD8)</f>
        <v>0</v>
      </c>
      <c r="AG8" s="17">
        <f>求节点(超R武将!$C$6:$C$105,超R武将!AG$6:AG$105,天数对应超R武将养!$CD8)</f>
        <v>2</v>
      </c>
      <c r="AH8" s="17">
        <f>求节点(超R武将!$C$6:$C$105,超R武将!AH$6:AH$105,天数对应超R武将养!$CD8)</f>
        <v>0</v>
      </c>
      <c r="AI8" s="17">
        <f>求节点(超R武将!$C$6:$C$105,超R武将!AI$6:AI$105,天数对应超R武将养!$CD8)</f>
        <v>0</v>
      </c>
      <c r="AJ8" s="17">
        <f>求节点(超R武将!$C$6:$C$105,超R武将!AJ$6:AJ$105,天数对应超R武将养!$CD8)</f>
        <v>0</v>
      </c>
      <c r="AK8" s="17">
        <f>求节点(超R武将!$C$6:$C$105,超R武将!AK$6:AK$105,天数对应超R武将养!$CD8)</f>
        <v>0</v>
      </c>
      <c r="AL8" s="17">
        <f>求节点(超R武将!$C$6:$C$105,超R武将!AL$6:AL$105,天数对应超R武将养!$CD8)</f>
        <v>30</v>
      </c>
      <c r="AM8" s="17">
        <f>求节点(超R武将!$C$6:$C$105,超R武将!AM$6:AM$105,天数对应超R武将养!$CD8)</f>
        <v>0</v>
      </c>
      <c r="AN8" s="17">
        <f>求节点(超R武将!$C$6:$C$105,超R武将!AN$6:AN$105,天数对应超R武将养!$CD8)</f>
        <v>0</v>
      </c>
      <c r="AO8" s="17">
        <f>求节点(超R武将!$C$6:$C$105,超R武将!AO$6:AO$105,天数对应超R武将养!$CD8)</f>
        <v>0.59739489997140183</v>
      </c>
      <c r="AP8" s="17">
        <f>求节点(超R武将!$C$6:$C$105,超R武将!AP$6:AP$105,天数对应超R武将养!$CD8)</f>
        <v>7.8008683666761991</v>
      </c>
      <c r="AQ8" s="17">
        <f>求节点(超R武将!$C$6:$C$105,超R武将!AQ$6:AQ$105,天数对应超R武将养!$CD8)</f>
        <v>10.862667669954638</v>
      </c>
      <c r="AR8" s="17">
        <f>求节点(超R武将!$C$6:$C$105,超R武将!AR$6:AR$105,天数对应超R武将养!$CD8)</f>
        <v>0</v>
      </c>
      <c r="AS8" s="17">
        <f>求节点(超R武将!$C$6:$C$105,超R武将!AS$6:AS$105,天数对应超R武将养!$CD8)</f>
        <v>0</v>
      </c>
      <c r="AT8" s="17">
        <f>求节点(超R武将!$C$6:$C$105,超R武将!AT$6:AT$105,天数对应超R武将养!$CD8)</f>
        <v>3</v>
      </c>
      <c r="AU8" s="17">
        <f>求节点(超R武将!$C$6:$C$105,超R武将!AU$6:AU$105,天数对应超R武将养!$CD8)</f>
        <v>6</v>
      </c>
      <c r="AV8" s="17">
        <f>求节点(超R武将!$C$6:$C$105,超R武将!AV$6:AV$105,天数对应超R武将养!$CD8)</f>
        <v>3.2840576389272895</v>
      </c>
      <c r="AW8" s="17">
        <f>求节点(超R武将!$C$6:$C$105,超R武将!AW$6:AW$105,天数对应超R武将养!$CD8)</f>
        <v>0</v>
      </c>
      <c r="AX8" s="17">
        <f>求节点(超R武将!$C$6:$C$105,超R武将!AX$6:AX$105,天数对应超R武将养!$CD8)</f>
        <v>0</v>
      </c>
      <c r="AY8" s="17">
        <f>求节点(超R武将!$C$6:$C$105,超R武将!AY$6:AY$105,天数对应超R武将养!$CD8)</f>
        <v>15</v>
      </c>
      <c r="AZ8" s="17">
        <f>求节点(超R武将!$C$6:$C$105,超R武将!AZ$6:AZ$105,天数对应超R武将养!$CD8)</f>
        <v>40</v>
      </c>
      <c r="BA8" s="17">
        <f>求节点(超R武将!$C$6:$C$105,超R武将!BA$6:BA$105,天数对应超R武将养!$CD8)</f>
        <v>43</v>
      </c>
      <c r="BB8" s="17">
        <f>求节点(超R武将!$C$6:$C$105,超R武将!BB$6:BB$105,天数对应超R武将养!$CD8)</f>
        <v>50</v>
      </c>
      <c r="BC8" s="17">
        <f>求节点(超R武将!$C$6:$C$105,超R武将!BC$6:BC$105,天数对应超R武将养!$CD8)</f>
        <v>0</v>
      </c>
      <c r="BD8" s="17">
        <f>求节点(超R武将!$C$6:$C$105,超R武将!BD$6:BD$105,天数对应超R武将养!$CD8)</f>
        <v>1.5344366393377642</v>
      </c>
      <c r="BE8" s="17">
        <f>求节点(超R武将!$C$6:$C$105,超R武将!BE$6:BE$105,天数对应超R武将养!$CD8)</f>
        <v>1.5344366393377642</v>
      </c>
      <c r="BF8" s="17">
        <f>求节点(超R武将!$C$6:$C$105,超R武将!BF$6:BF$105,天数对应超R武将养!$CD8)</f>
        <v>1.5344366393377642</v>
      </c>
      <c r="BG8" s="17">
        <f>求节点(超R武将!$C$6:$C$105,超R武将!BG$6:BG$105,天数对应超R武将养!$CD8)</f>
        <v>1.5344366393377642</v>
      </c>
      <c r="BH8" s="17">
        <f>求节点(超R武将!$C$6:$C$105,超R武将!BH$6:BH$105,天数对应超R武将养!$CD8)</f>
        <v>10</v>
      </c>
      <c r="BI8" s="17">
        <f>求节点(超R武将!$C$6:$C$105,超R武将!BI$6:BI$105,天数对应超R武将养!$CD8)</f>
        <v>10</v>
      </c>
      <c r="BJ8" s="17">
        <f>求节点(超R武将!$C$6:$C$105,超R武将!BJ$6:BJ$105,天数对应超R武将养!$CD8)</f>
        <v>38.360915983444102</v>
      </c>
      <c r="BK8" s="17">
        <f>求节点(超R武将!$C$6:$C$105,超R武将!BK$6:BK$105,天数对应超R武将养!$CD8)</f>
        <v>38.360915983444102</v>
      </c>
      <c r="BL8" s="17">
        <f>求节点(超R武将!$C$6:$C$105,超R武将!BL$6:BL$105,天数对应超R武将养!$CD8)</f>
        <v>38.360915983444102</v>
      </c>
      <c r="BM8" s="17">
        <f>求节点(超R武将!$C$6:$C$105,超R武将!BM$6:BM$105,天数对应超R武将养!$CD8)</f>
        <v>0</v>
      </c>
      <c r="BN8" s="17">
        <f>求节点(超R武将!$C$6:$C$105,超R武将!BN$6:BN$105,天数对应超R武将养!$CD8)</f>
        <v>0</v>
      </c>
      <c r="BO8" s="17">
        <f>求节点(超R武将!$C$6:$C$105,超R武将!BO$6:BO$105,天数对应超R武将养!$CD8)</f>
        <v>1.8184582582115398</v>
      </c>
      <c r="BP8" s="17">
        <f>求节点(超R武将!$C$6:$C$105,超R武将!BP$6:BP$105,天数对应超R武将养!$CD8)</f>
        <v>1.8847635696140013</v>
      </c>
      <c r="BQ8" s="17">
        <f>求节点(超R武将!$C$6:$C$105,超R武将!BQ$6:BQ$105,天数对应超R武将养!$CD8)</f>
        <v>1.8847635696140013</v>
      </c>
      <c r="BR8" s="17">
        <f>求节点(超R武将!$C$6:$C$105,超R武将!BR$6:BR$105,天数对应超R武将养!$CD8)</f>
        <v>0</v>
      </c>
      <c r="BS8" s="17">
        <f>求节点(超R武将!$C$6:$C$105,超R武将!BS$6:BS$105,天数对应超R武将养!$CD8)</f>
        <v>0</v>
      </c>
      <c r="BT8" s="17">
        <f>求节点(超R武将!$C$6:$C$105,超R武将!BT$6:BT$105,天数对应超R武将养!$CD8)</f>
        <v>2</v>
      </c>
      <c r="BU8" s="17">
        <f>求节点(超R武将!$C$6:$C$105,超R武将!BU$6:BU$105,天数对应超R武将养!$CD8)</f>
        <v>10</v>
      </c>
      <c r="BV8" s="17">
        <f>求节点(超R武将!$C$6:$C$105,超R武将!BV$6:BV$105,天数对应超R武将养!$CD8)</f>
        <v>20</v>
      </c>
      <c r="BY8" s="17">
        <v>3</v>
      </c>
      <c r="BZ8" s="17">
        <v>20</v>
      </c>
      <c r="CA8" s="17">
        <v>21.907273253796447</v>
      </c>
      <c r="CB8" s="17">
        <v>24.674132702482929</v>
      </c>
      <c r="CC8" s="17">
        <v>29.270905102482974</v>
      </c>
      <c r="CD8" s="17">
        <v>38.360915983444102</v>
      </c>
    </row>
    <row r="9" spans="3:82" x14ac:dyDescent="0.15">
      <c r="C9" s="16">
        <v>4</v>
      </c>
      <c r="E9" s="16">
        <f>求节点(超R武将!$C$6:$C$105,超R武将!E$6:E$105,天数对应超R武将养!$CD9)</f>
        <v>0</v>
      </c>
      <c r="F9" s="16">
        <f>求节点(超R武将!$C$6:$C$105,超R武将!F$6:F$105,天数对应超R武将养!$CD9)</f>
        <v>0</v>
      </c>
      <c r="G9" s="16">
        <f>求节点(超R武将!$C$6:$C$105,超R武将!G$6:G$105,天数对应超R武将养!$CD9)</f>
        <v>0</v>
      </c>
      <c r="H9" s="16">
        <f>求节点(超R武将!$C$6:$C$105,超R武将!H$6:H$105,天数对应超R武将养!$CD9)</f>
        <v>6</v>
      </c>
      <c r="I9" s="16">
        <f>求节点(超R武将!$C$6:$C$105,超R武将!I$6:I$105,天数对应超R武将养!$CD9)</f>
        <v>0</v>
      </c>
      <c r="J9" s="16">
        <f>求节点(超R武将!$C$6:$C$105,超R武将!J$6:J$105,天数对应超R武将养!$CD9)</f>
        <v>0</v>
      </c>
      <c r="K9" s="16">
        <f>求节点(超R武将!$C$6:$C$105,超R武将!K$6:K$105,天数对应超R武将养!$CD9)</f>
        <v>0</v>
      </c>
      <c r="L9" s="16">
        <f>求节点(超R武将!$C$6:$C$105,超R武将!L$6:L$105,天数对应超R武将养!$CD9)</f>
        <v>0</v>
      </c>
      <c r="M9" s="16">
        <f>求节点(超R武将!$C$6:$C$105,超R武将!M$6:M$105,天数对应超R武将养!$CD9)</f>
        <v>3.8062727468843813</v>
      </c>
      <c r="N9" s="16">
        <f>求节点(超R武将!$C$6:$C$105,超R武将!N$6:N$105,天数对应超R武将养!$CD9)</f>
        <v>0</v>
      </c>
      <c r="O9" s="16">
        <f>求节点(超R武将!$C$6:$C$105,超R武将!O$6:O$105,天数对应超R武将养!$CD9)</f>
        <v>0</v>
      </c>
      <c r="P9" s="16">
        <f>求节点(超R武将!$C$6:$C$105,超R武将!P$6:P$105,天数对应超R武将养!$CD9)</f>
        <v>6</v>
      </c>
      <c r="Q9" s="16">
        <f>求节点(超R武将!$C$6:$C$105,超R武将!Q$6:Q$105,天数对应超R武将养!$CD9)</f>
        <v>10</v>
      </c>
      <c r="R9" s="16">
        <f>求节点(超R武将!$C$6:$C$105,超R武将!R$6:R$105,天数对应超R武将养!$CD9)</f>
        <v>43</v>
      </c>
      <c r="S9" s="16">
        <f>求节点(超R武将!$C$6:$C$105,超R武将!S$6:S$105,天数对应超R武将养!$CD9)</f>
        <v>50</v>
      </c>
      <c r="T9" s="16">
        <f>求节点(超R武将!$C$6:$C$105,超R武将!T$6:T$105,天数对应超R武将养!$CD9)</f>
        <v>0</v>
      </c>
      <c r="U9" s="16">
        <f>求节点(超R武将!$C$6:$C$105,超R武将!U$6:U$105,天数对应超R武将养!$CD9)</f>
        <v>0</v>
      </c>
      <c r="V9" s="16">
        <f>求节点(超R武将!$C$6:$C$105,超R武将!V$6:V$105,天数对应超R武将养!$CD9)</f>
        <v>0</v>
      </c>
      <c r="W9" s="16">
        <f>求节点(超R武将!$C$6:$C$105,超R武将!W$6:W$105,天数对应超R武将养!$CD9)</f>
        <v>1.666303751687582</v>
      </c>
      <c r="X9" s="16">
        <f>求节点(超R武将!$C$6:$C$105,超R武将!X$6:X$105,天数对应超R武将养!$CD9)</f>
        <v>0</v>
      </c>
      <c r="Y9" s="16">
        <f>求节点(超R武将!$C$6:$C$105,超R武将!Y$6:Y$105,天数对应超R武将养!$CD9)</f>
        <v>0</v>
      </c>
      <c r="Z9" s="16">
        <f>求节点(超R武将!$C$6:$C$105,超R武将!Z$6:Z$105,天数对应超R武将养!$CD9)</f>
        <v>0</v>
      </c>
      <c r="AA9" s="16">
        <f>求节点(超R武将!$C$6:$C$105,超R武将!AA$6:AA$105,天数对应超R武将养!$CD9)</f>
        <v>0</v>
      </c>
      <c r="AB9" s="16">
        <f>求节点(超R武将!$C$6:$C$105,超R武将!AB$6:AB$105,天数对应超R武将养!$CD9)</f>
        <v>83.315187584379103</v>
      </c>
      <c r="AC9" s="16">
        <f>求节点(超R武将!$C$6:$C$105,超R武将!AC$6:AC$105,天数对应超R武将养!$CD9)</f>
        <v>0</v>
      </c>
      <c r="AD9" s="16">
        <f>求节点(超R武将!$C$6:$C$105,超R武将!AD$6:AD$105,天数对应超R武将养!$CD9)</f>
        <v>0</v>
      </c>
      <c r="AE9" s="16">
        <f>求节点(超R武将!$C$6:$C$105,超R武将!AE$6:AE$105,天数对应超R武将养!$CD9)</f>
        <v>0</v>
      </c>
      <c r="AF9" s="16">
        <f>求节点(超R武将!$C$6:$C$105,超R武将!AF$6:AF$105,天数对应超R武将养!$CD9)</f>
        <v>0</v>
      </c>
      <c r="AG9" s="16">
        <f>求节点(超R武将!$C$6:$C$105,超R武将!AG$6:AG$105,天数对应超R武将养!$CD9)</f>
        <v>2</v>
      </c>
      <c r="AH9" s="16">
        <f>求节点(超R武将!$C$6:$C$105,超R武将!AH$6:AH$105,天数对应超R武将养!$CD9)</f>
        <v>0</v>
      </c>
      <c r="AI9" s="16">
        <f>求节点(超R武将!$C$6:$C$105,超R武将!AI$6:AI$105,天数对应超R武将养!$CD9)</f>
        <v>0</v>
      </c>
      <c r="AJ9" s="16">
        <f>求节点(超R武将!$C$6:$C$105,超R武将!AJ$6:AJ$105,天数对应超R武将养!$CD9)</f>
        <v>0</v>
      </c>
      <c r="AK9" s="16">
        <f>求节点(超R武将!$C$6:$C$105,超R武将!AK$6:AK$105,天数对应超R武将养!$CD9)</f>
        <v>0</v>
      </c>
      <c r="AL9" s="16">
        <f>求节点(超R武将!$C$6:$C$105,超R武将!AL$6:AL$105,天数对应超R武将养!$CD9)</f>
        <v>30</v>
      </c>
      <c r="AM9" s="16">
        <f>求节点(超R武将!$C$6:$C$105,超R武将!AM$6:AM$105,天数对应超R武将养!$CD9)</f>
        <v>0</v>
      </c>
      <c r="AN9" s="16">
        <f>求节点(超R武将!$C$6:$C$105,超R武将!AN$6:AN$105,天数对应超R武将养!$CD9)</f>
        <v>0</v>
      </c>
      <c r="AO9" s="16">
        <f>求节点(超R武将!$C$6:$C$105,超R武将!AO$6:AO$105,天数对应超R武将养!$CD9)</f>
        <v>0</v>
      </c>
      <c r="AP9" s="16">
        <f>求节点(超R武将!$C$6:$C$105,超R武将!AP$6:AP$105,天数对应超R武将养!$CD9)</f>
        <v>8</v>
      </c>
      <c r="AQ9" s="16">
        <f>求节点(超R武将!$C$6:$C$105,超R武将!AQ$6:AQ$105,天数对应超R武将养!$CD9)</f>
        <v>14.960812937465308</v>
      </c>
      <c r="AR9" s="16">
        <f>求节点(超R武将!$C$6:$C$105,超R武将!AR$6:AR$105,天数对应超R武将养!$CD9)</f>
        <v>0</v>
      </c>
      <c r="AS9" s="16">
        <f>求节点(超R武将!$C$6:$C$105,超R武将!AS$6:AS$105,天数对应超R武将养!$CD9)</f>
        <v>0</v>
      </c>
      <c r="AT9" s="16">
        <f>求节点(超R武将!$C$6:$C$105,超R武将!AT$6:AT$105,天数对应超R武将养!$CD9)</f>
        <v>3</v>
      </c>
      <c r="AU9" s="16">
        <f>求节点(超R武将!$C$6:$C$105,超R武将!AU$6:AU$105,天数对应超R武将养!$CD9)</f>
        <v>6</v>
      </c>
      <c r="AV9" s="16">
        <f>求节点(超R武将!$C$6:$C$105,超R武将!AV$6:AV$105,天数对应超R武将养!$CD9)</f>
        <v>3.8062727468843813</v>
      </c>
      <c r="AW9" s="16">
        <f>求节点(超R武将!$C$6:$C$105,超R武将!AW$6:AW$105,天数对应超R武将养!$CD9)</f>
        <v>0</v>
      </c>
      <c r="AX9" s="16">
        <f>求节点(超R武将!$C$6:$C$105,超R武将!AX$6:AX$105,天数对应超R武将养!$CD9)</f>
        <v>0</v>
      </c>
      <c r="AY9" s="16">
        <f>求节点(超R武将!$C$6:$C$105,超R武将!AY$6:AY$105,天数对应超R武将养!$CD9)</f>
        <v>15</v>
      </c>
      <c r="AZ9" s="16">
        <f>求节点(超R武将!$C$6:$C$105,超R武将!AZ$6:AZ$105,天数对应超R武将养!$CD9)</f>
        <v>40</v>
      </c>
      <c r="BA9" s="16">
        <f>求节点(超R武将!$C$6:$C$105,超R武将!BA$6:BA$105,天数对应超R武将养!$CD9)</f>
        <v>43</v>
      </c>
      <c r="BB9" s="16">
        <f>求节点(超R武将!$C$6:$C$105,超R武将!BB$6:BB$105,天数对应超R武将养!$CD9)</f>
        <v>50</v>
      </c>
      <c r="BC9" s="16">
        <f>求节点(超R武将!$C$6:$C$105,超R武将!BC$6:BC$105,天数对应超R武将养!$CD9)</f>
        <v>0</v>
      </c>
      <c r="BD9" s="16">
        <f>求节点(超R武将!$C$6:$C$105,超R武将!BD$6:BD$105,天数对应超R武将养!$CD9)</f>
        <v>1.666303751687582</v>
      </c>
      <c r="BE9" s="16">
        <f>求节点(超R武将!$C$6:$C$105,超R武将!BE$6:BE$105,天数对应超R武将养!$CD9)</f>
        <v>1.666303751687582</v>
      </c>
      <c r="BF9" s="16">
        <f>求节点(超R武将!$C$6:$C$105,超R武将!BF$6:BF$105,天数对应超R武将养!$CD9)</f>
        <v>1.666303751687582</v>
      </c>
      <c r="BG9" s="16">
        <f>求节点(超R武将!$C$6:$C$105,超R武将!BG$6:BG$105,天数对应超R武将养!$CD9)</f>
        <v>1.666303751687582</v>
      </c>
      <c r="BH9" s="16">
        <f>求节点(超R武将!$C$6:$C$105,超R武将!BH$6:BH$105,天数对应超R武将养!$CD9)</f>
        <v>10</v>
      </c>
      <c r="BI9" s="16">
        <f>求节点(超R武将!$C$6:$C$105,超R武将!BI$6:BI$105,天数对应超R武将养!$CD9)</f>
        <v>10</v>
      </c>
      <c r="BJ9" s="16">
        <f>求节点(超R武将!$C$6:$C$105,超R武将!BJ$6:BJ$105,天数对应超R武将养!$CD9)</f>
        <v>41.657593792189552</v>
      </c>
      <c r="BK9" s="16">
        <f>求节点(超R武将!$C$6:$C$105,超R武将!BK$6:BK$105,天数对应超R武将养!$CD9)</f>
        <v>41.657593792189552</v>
      </c>
      <c r="BL9" s="16">
        <f>求节点(超R武将!$C$6:$C$105,超R武将!BL$6:BL$105,天数对应超R武将养!$CD9)</f>
        <v>41.657593792189552</v>
      </c>
      <c r="BM9" s="16">
        <f>求节点(超R武将!$C$6:$C$105,超R武将!BM$6:BM$105,天数对应超R武将养!$CD9)</f>
        <v>0</v>
      </c>
      <c r="BN9" s="16">
        <f>求节点(超R武将!$C$6:$C$105,超R武将!BN$6:BN$105,天数对应超R武将养!$CD9)</f>
        <v>0</v>
      </c>
      <c r="BO9" s="16">
        <f>求节点(超R武将!$C$6:$C$105,超R武将!BO$6:BO$105,天数对应超R武将养!$CD9)</f>
        <v>1.9740203234366327</v>
      </c>
      <c r="BP9" s="16">
        <f>求节点(超R武将!$C$6:$C$105,超R武将!BP$6:BP$105,天数对应超R武将养!$CD9)</f>
        <v>1.9934611227261347</v>
      </c>
      <c r="BQ9" s="16">
        <f>求节点(超R武将!$C$6:$C$105,超R武将!BQ$6:BQ$105,天数对应超R武将养!$CD9)</f>
        <v>1.9934611227261347</v>
      </c>
      <c r="BR9" s="16">
        <f>求节点(超R武将!$C$6:$C$105,超R武将!BR$6:BR$105,天数对应超R武将养!$CD9)</f>
        <v>0</v>
      </c>
      <c r="BS9" s="16">
        <f>求节点(超R武将!$C$6:$C$105,超R武将!BS$6:BS$105,天数对应超R武将养!$CD9)</f>
        <v>0</v>
      </c>
      <c r="BT9" s="16">
        <f>求节点(超R武将!$C$6:$C$105,超R武将!BT$6:BT$105,天数对应超R武将养!$CD9)</f>
        <v>2</v>
      </c>
      <c r="BU9" s="16">
        <f>求节点(超R武将!$C$6:$C$105,超R武将!BU$6:BU$105,天数对应超R武将养!$CD9)</f>
        <v>10</v>
      </c>
      <c r="BV9" s="16">
        <f>求节点(超R武将!$C$6:$C$105,超R武将!BV$6:BV$105,天数对应超R武将养!$CD9)</f>
        <v>20</v>
      </c>
      <c r="BY9" s="16">
        <v>4</v>
      </c>
      <c r="BZ9" s="16">
        <v>23.213386604241784</v>
      </c>
      <c r="CA9" s="16">
        <v>25.239520952900875</v>
      </c>
      <c r="CB9" s="16">
        <v>28.208381148691615</v>
      </c>
      <c r="CC9" s="16">
        <v>32.82718132203123</v>
      </c>
      <c r="CD9" s="16">
        <v>41.657593792189552</v>
      </c>
    </row>
    <row r="10" spans="3:82" x14ac:dyDescent="0.15">
      <c r="C10" s="16">
        <v>5</v>
      </c>
      <c r="E10" s="16">
        <f>求节点(超R武将!$C$6:$C$105,超R武将!E$6:E$105,天数对应超R武将养!$CD10)</f>
        <v>0</v>
      </c>
      <c r="F10" s="16">
        <f>求节点(超R武将!$C$6:$C$105,超R武将!F$6:F$105,天数对应超R武将养!$CD10)</f>
        <v>0</v>
      </c>
      <c r="G10" s="16">
        <f>求节点(超R武将!$C$6:$C$105,超R武将!G$6:G$105,天数对应超R武将养!$CD10)</f>
        <v>0</v>
      </c>
      <c r="H10" s="16">
        <f>求节点(超R武将!$C$6:$C$105,超R武将!H$6:H$105,天数对应超R武将养!$CD10)</f>
        <v>6</v>
      </c>
      <c r="I10" s="16">
        <f>求节点(超R武将!$C$6:$C$105,超R武将!I$6:I$105,天数对应超R武将养!$CD10)</f>
        <v>0</v>
      </c>
      <c r="J10" s="16">
        <f>求节点(超R武将!$C$6:$C$105,超R武将!J$6:J$105,天数对应超R武将养!$CD10)</f>
        <v>0</v>
      </c>
      <c r="K10" s="16">
        <f>求节点(超R武将!$C$6:$C$105,超R武将!K$6:K$105,天数对应超R武将养!$CD10)</f>
        <v>0</v>
      </c>
      <c r="L10" s="16">
        <f>求节点(超R武将!$C$6:$C$105,超R武将!L$6:L$105,天数对应超R武将养!$CD10)</f>
        <v>0</v>
      </c>
      <c r="M10" s="16">
        <f>求节点(超R武将!$C$6:$C$105,超R武将!M$6:M$105,天数对应超R武将养!$CD10)</f>
        <v>4.3460622313892863</v>
      </c>
      <c r="N10" s="16">
        <f>求节点(超R武将!$C$6:$C$105,超R武将!N$6:N$105,天数对应超R武将养!$CD10)</f>
        <v>0</v>
      </c>
      <c r="O10" s="16">
        <f>求节点(超R武将!$C$6:$C$105,超R武将!O$6:O$105,天数对应超R武将养!$CD10)</f>
        <v>0</v>
      </c>
      <c r="P10" s="16">
        <f>求节点(超R武将!$C$6:$C$105,超R武将!P$6:P$105,天数对应超R武将养!$CD10)</f>
        <v>6</v>
      </c>
      <c r="Q10" s="16">
        <f>求节点(超R武将!$C$6:$C$105,超R武将!Q$6:Q$105,天数对应超R武将养!$CD10)</f>
        <v>10</v>
      </c>
      <c r="R10" s="16">
        <f>求节点(超R武将!$C$6:$C$105,超R武将!R$6:R$105,天数对应超R武将养!$CD10)</f>
        <v>50</v>
      </c>
      <c r="S10" s="16">
        <f>求节点(超R武将!$C$6:$C$105,超R武将!S$6:S$105,天数对应超R武将养!$CD10)</f>
        <v>50</v>
      </c>
      <c r="T10" s="16">
        <f>求节点(超R武将!$C$6:$C$105,超R武将!T$6:T$105,天数对应超R武将养!$CD10)</f>
        <v>0</v>
      </c>
      <c r="U10" s="16">
        <f>求节点(超R武将!$C$6:$C$105,超R武将!U$6:U$105,天数对应超R武将养!$CD10)</f>
        <v>0</v>
      </c>
      <c r="V10" s="16">
        <f>求节点(超R武将!$C$6:$C$105,超R武将!V$6:V$105,天数对应超R武将养!$CD10)</f>
        <v>0</v>
      </c>
      <c r="W10" s="16">
        <f>求节点(超R武将!$C$6:$C$105,超R武将!W$6:W$105,天数对应超R武将养!$CD10)</f>
        <v>1.7899124898218364</v>
      </c>
      <c r="X10" s="16">
        <f>求节点(超R武将!$C$6:$C$105,超R武将!X$6:X$105,天数对应超R武将养!$CD10)</f>
        <v>0</v>
      </c>
      <c r="Y10" s="16">
        <f>求节点(超R武将!$C$6:$C$105,超R武将!Y$6:Y$105,天数对应超R武将养!$CD10)</f>
        <v>0</v>
      </c>
      <c r="Z10" s="16">
        <f>求节点(超R武将!$C$6:$C$105,超R武将!Z$6:Z$105,天数对应超R武将养!$CD10)</f>
        <v>0</v>
      </c>
      <c r="AA10" s="16">
        <f>求节点(超R武将!$C$6:$C$105,超R武将!AA$6:AA$105,天数对应超R武将养!$CD10)</f>
        <v>0</v>
      </c>
      <c r="AB10" s="16">
        <f>求节点(超R武将!$C$6:$C$105,超R武将!AB$6:AB$105,天数对应超R武将养!$CD10)</f>
        <v>89.495624491091817</v>
      </c>
      <c r="AC10" s="16">
        <f>求节点(超R武将!$C$6:$C$105,超R武将!AC$6:AC$105,天数对应超R武将养!$CD10)</f>
        <v>0</v>
      </c>
      <c r="AD10" s="16">
        <f>求节点(超R武将!$C$6:$C$105,超R武将!AD$6:AD$105,天数对应超R武将养!$CD10)</f>
        <v>0</v>
      </c>
      <c r="AE10" s="16">
        <f>求节点(超R武将!$C$6:$C$105,超R武将!AE$6:AE$105,天数对应超R武将养!$CD10)</f>
        <v>0</v>
      </c>
      <c r="AF10" s="16">
        <f>求节点(超R武将!$C$6:$C$105,超R武将!AF$6:AF$105,天数对应超R武将养!$CD10)</f>
        <v>0</v>
      </c>
      <c r="AG10" s="16">
        <f>求节点(超R武将!$C$6:$C$105,超R武将!AG$6:AG$105,天数对应超R武将养!$CD10)</f>
        <v>2</v>
      </c>
      <c r="AH10" s="16">
        <f>求节点(超R武将!$C$6:$C$105,超R武将!AH$6:AH$105,天数对应超R武将养!$CD10)</f>
        <v>0</v>
      </c>
      <c r="AI10" s="16">
        <f>求节点(超R武将!$C$6:$C$105,超R武将!AI$6:AI$105,天数对应超R武将养!$CD10)</f>
        <v>0</v>
      </c>
      <c r="AJ10" s="16">
        <f>求节点(超R武将!$C$6:$C$105,超R武将!AJ$6:AJ$105,天数对应超R武将养!$CD10)</f>
        <v>0</v>
      </c>
      <c r="AK10" s="16">
        <f>求节点(超R武将!$C$6:$C$105,超R武将!AK$6:AK$105,天数对应超R武将养!$CD10)</f>
        <v>0</v>
      </c>
      <c r="AL10" s="16">
        <f>求节点(超R武将!$C$6:$C$105,超R武将!AL$6:AL$105,天数对应超R武将养!$CD10)</f>
        <v>30</v>
      </c>
      <c r="AM10" s="16">
        <f>求节点(超R武将!$C$6:$C$105,超R武将!AM$6:AM$105,天数对应超R武将养!$CD10)</f>
        <v>0</v>
      </c>
      <c r="AN10" s="16">
        <f>求节点(超R武将!$C$6:$C$105,超R武将!AN$6:AN$105,天数对应超R武将养!$CD10)</f>
        <v>0</v>
      </c>
      <c r="AO10" s="16">
        <f>求节点(超R武将!$C$6:$C$105,超R武将!AO$6:AO$105,天数对应超R武将养!$CD10)</f>
        <v>0</v>
      </c>
      <c r="AP10" s="16">
        <f>求节点(超R武将!$C$6:$C$105,超R武将!AP$6:AP$105,天数对应超R武将养!$CD10)</f>
        <v>6.5610030080752146</v>
      </c>
      <c r="AQ10" s="16">
        <f>求节点(超R武将!$C$6:$C$105,超R武将!AQ$6:AQ$105,天数对应超R武将养!$CD10)</f>
        <v>17.438996991924785</v>
      </c>
      <c r="AR10" s="16">
        <f>求节点(超R武将!$C$6:$C$105,超R武将!AR$6:AR$105,天数对应超R武将养!$CD10)</f>
        <v>0</v>
      </c>
      <c r="AS10" s="16">
        <f>求节点(超R武将!$C$6:$C$105,超R武将!AS$6:AS$105,天数对应超R武将养!$CD10)</f>
        <v>0</v>
      </c>
      <c r="AT10" s="16">
        <f>求节点(超R武将!$C$6:$C$105,超R武将!AT$6:AT$105,天数对应超R武将养!$CD10)</f>
        <v>3</v>
      </c>
      <c r="AU10" s="16">
        <f>求节点(超R武将!$C$6:$C$105,超R武将!AU$6:AU$105,天数对应超R武将养!$CD10)</f>
        <v>6</v>
      </c>
      <c r="AV10" s="16">
        <f>求节点(超R武将!$C$6:$C$105,超R武将!AV$6:AV$105,天数对应超R武将养!$CD10)</f>
        <v>4.3460622313892863</v>
      </c>
      <c r="AW10" s="16">
        <f>求节点(超R武将!$C$6:$C$105,超R武将!AW$6:AW$105,天数对应超R武将养!$CD10)</f>
        <v>0</v>
      </c>
      <c r="AX10" s="16">
        <f>求节点(超R武将!$C$6:$C$105,超R武将!AX$6:AX$105,天数对应超R武将养!$CD10)</f>
        <v>0</v>
      </c>
      <c r="AY10" s="16">
        <f>求节点(超R武将!$C$6:$C$105,超R武将!AY$6:AY$105,天数对应超R武将养!$CD10)</f>
        <v>15</v>
      </c>
      <c r="AZ10" s="16">
        <f>求节点(超R武将!$C$6:$C$105,超R武将!AZ$6:AZ$105,天数对应超R武将养!$CD10)</f>
        <v>40</v>
      </c>
      <c r="BA10" s="16">
        <f>求节点(超R武将!$C$6:$C$105,超R武将!BA$6:BA$105,天数对应超R武将养!$CD10)</f>
        <v>50</v>
      </c>
      <c r="BB10" s="16">
        <f>求节点(超R武将!$C$6:$C$105,超R武将!BB$6:BB$105,天数对应超R武将养!$CD10)</f>
        <v>50</v>
      </c>
      <c r="BC10" s="16">
        <f>求节点(超R武将!$C$6:$C$105,超R武将!BC$6:BC$105,天数对应超R武将养!$CD10)</f>
        <v>0</v>
      </c>
      <c r="BD10" s="16">
        <f>求节点(超R武将!$C$6:$C$105,超R武将!BD$6:BD$105,天数对应超R武将养!$CD10)</f>
        <v>1.7899124898218364</v>
      </c>
      <c r="BE10" s="16">
        <f>求节点(超R武将!$C$6:$C$105,超R武将!BE$6:BE$105,天数对应超R武将养!$CD10)</f>
        <v>1.7899124898218364</v>
      </c>
      <c r="BF10" s="16">
        <f>求节点(超R武将!$C$6:$C$105,超R武将!BF$6:BF$105,天数对应超R武将养!$CD10)</f>
        <v>1.7899124898218364</v>
      </c>
      <c r="BG10" s="16">
        <f>求节点(超R武将!$C$6:$C$105,超R武将!BG$6:BG$105,天数对应超R武将养!$CD10)</f>
        <v>1.7899124898218364</v>
      </c>
      <c r="BH10" s="16">
        <f>求节点(超R武将!$C$6:$C$105,超R武将!BH$6:BH$105,天数对应超R武将养!$CD10)</f>
        <v>10</v>
      </c>
      <c r="BI10" s="16">
        <f>求节点(超R武将!$C$6:$C$105,超R武将!BI$6:BI$105,天数对应超R武将养!$CD10)</f>
        <v>10</v>
      </c>
      <c r="BJ10" s="16">
        <f>求节点(超R武将!$C$6:$C$105,超R武将!BJ$6:BJ$105,天数对应超R武将养!$CD10)</f>
        <v>44.747812245545909</v>
      </c>
      <c r="BK10" s="16">
        <f>求节点(超R武将!$C$6:$C$105,超R武将!BK$6:BK$105,天数对应超R武将养!$CD10)</f>
        <v>44.747812245545909</v>
      </c>
      <c r="BL10" s="16">
        <f>求节点(超R武将!$C$6:$C$105,超R武将!BL$6:BL$105,天数对应超R武将养!$CD10)</f>
        <v>44.747812245545909</v>
      </c>
      <c r="BM10" s="16">
        <f>求节点(超R武将!$C$6:$C$105,超R武将!BM$6:BM$105,天数对应超R武将养!$CD10)</f>
        <v>0</v>
      </c>
      <c r="BN10" s="16">
        <f>求节点(超R武将!$C$6:$C$105,超R武将!BN$6:BN$105,天数对应超R武将养!$CD10)</f>
        <v>0</v>
      </c>
      <c r="BO10" s="16">
        <f>求节点(超R武将!$C$6:$C$105,超R武将!BO$6:BO$105,天数对应超R武将养!$CD10)</f>
        <v>2</v>
      </c>
      <c r="BP10" s="16">
        <f>求节点(超R武将!$C$6:$C$105,超R武将!BP$6:BP$105,天数对应超R武将养!$CD10)</f>
        <v>2</v>
      </c>
      <c r="BQ10" s="16">
        <f>求节点(超R武将!$C$6:$C$105,超R武将!BQ$6:BQ$105,天数对应超R武将养!$CD10)</f>
        <v>2</v>
      </c>
      <c r="BR10" s="16">
        <f>求节点(超R武将!$C$6:$C$105,超R武将!BR$6:BR$105,天数对应超R武将养!$CD10)</f>
        <v>0</v>
      </c>
      <c r="BS10" s="16">
        <f>求节点(超R武将!$C$6:$C$105,超R武将!BS$6:BS$105,天数对应超R武将养!$CD10)</f>
        <v>0</v>
      </c>
      <c r="BT10" s="16">
        <f>求节点(超R武将!$C$6:$C$105,超R武将!BT$6:BT$105,天数对应超R武将养!$CD10)</f>
        <v>4</v>
      </c>
      <c r="BU10" s="16">
        <f>求节点(超R武将!$C$6:$C$105,超R武将!BU$6:BU$105,天数对应超R武将养!$CD10)</f>
        <v>30</v>
      </c>
      <c r="BV10" s="16">
        <f>求节点(超R武将!$C$6:$C$105,超R武将!BV$6:BV$105,天数对应超R武将养!$CD10)</f>
        <v>80</v>
      </c>
      <c r="BY10" s="16">
        <v>5</v>
      </c>
      <c r="BZ10" s="16">
        <v>25.845161563010112</v>
      </c>
      <c r="CA10" s="16">
        <v>27.944294228978819</v>
      </c>
      <c r="CB10" s="16">
        <v>31.084488278995629</v>
      </c>
      <c r="CC10" s="16">
        <v>35.932179530813592</v>
      </c>
      <c r="CD10" s="16">
        <v>44.747812245545909</v>
      </c>
    </row>
    <row r="11" spans="3:82" x14ac:dyDescent="0.15">
      <c r="C11" s="16">
        <v>6</v>
      </c>
      <c r="E11" s="16">
        <f>求节点(超R武将!$C$6:$C$105,超R武将!E$6:E$105,天数对应超R武将养!$CD11)</f>
        <v>0</v>
      </c>
      <c r="F11" s="16">
        <f>求节点(超R武将!$C$6:$C$105,超R武将!F$6:F$105,天数对应超R武将养!$CD11)</f>
        <v>0</v>
      </c>
      <c r="G11" s="16">
        <f>求节点(超R武将!$C$6:$C$105,超R武将!G$6:G$105,天数对应超R武将养!$CD11)</f>
        <v>0</v>
      </c>
      <c r="H11" s="16">
        <f>求节点(超R武将!$C$6:$C$105,超R武将!H$6:H$105,天数对应超R武将养!$CD11)</f>
        <v>6</v>
      </c>
      <c r="I11" s="16">
        <f>求节点(超R武将!$C$6:$C$105,超R武将!I$6:I$105,天数对应超R武将养!$CD11)</f>
        <v>0</v>
      </c>
      <c r="J11" s="16">
        <f>求节点(超R武将!$C$6:$C$105,超R武将!J$6:J$105,天数对应超R武将养!$CD11)</f>
        <v>0</v>
      </c>
      <c r="K11" s="16">
        <f>求节点(超R武将!$C$6:$C$105,超R武将!K$6:K$105,天数对应超R武将养!$CD11)</f>
        <v>0</v>
      </c>
      <c r="L11" s="16">
        <f>求节点(超R武将!$C$6:$C$105,超R武将!L$6:L$105,天数对应超R武将养!$CD11)</f>
        <v>0</v>
      </c>
      <c r="M11" s="16">
        <f>求节点(超R武将!$C$6:$C$105,超R武将!M$6:M$105,天数对应超R武将养!$CD11)</f>
        <v>4.7605688630150889</v>
      </c>
      <c r="N11" s="16">
        <f>求节点(超R武将!$C$6:$C$105,超R武将!N$6:N$105,天数对应超R武将养!$CD11)</f>
        <v>0</v>
      </c>
      <c r="O11" s="16">
        <f>求节点(超R武将!$C$6:$C$105,超R武将!O$6:O$105,天数对应超R武将养!$CD11)</f>
        <v>0</v>
      </c>
      <c r="P11" s="16">
        <f>求节点(超R武将!$C$6:$C$105,超R武将!P$6:P$105,天数对应超R武将养!$CD11)</f>
        <v>6</v>
      </c>
      <c r="Q11" s="16">
        <f>求节点(超R武将!$C$6:$C$105,超R武将!Q$6:Q$105,天数对应超R武将养!$CD11)</f>
        <v>10</v>
      </c>
      <c r="R11" s="16">
        <f>求节点(超R武将!$C$6:$C$105,超R武将!R$6:R$105,天数对应超R武将养!$CD11)</f>
        <v>50</v>
      </c>
      <c r="S11" s="16">
        <f>求节点(超R武将!$C$6:$C$105,超R武将!S$6:S$105,天数对应超R武将养!$CD11)</f>
        <v>50</v>
      </c>
      <c r="T11" s="16">
        <f>求节点(超R武将!$C$6:$C$105,超R武将!T$6:T$105,天数对应超R武将养!$CD11)</f>
        <v>0</v>
      </c>
      <c r="U11" s="16">
        <f>求节点(超R武将!$C$6:$C$105,超R武将!U$6:U$105,天数对应超R武将养!$CD11)</f>
        <v>0</v>
      </c>
      <c r="V11" s="16">
        <f>求节点(超R武将!$C$6:$C$105,超R武将!V$6:V$105,天数对应超R武将养!$CD11)</f>
        <v>0</v>
      </c>
      <c r="W11" s="16">
        <f>求节点(超R武将!$C$6:$C$105,超R武将!W$6:W$105,天数对应超R武将养!$CD11)</f>
        <v>1.8808523484246842</v>
      </c>
      <c r="X11" s="16">
        <f>求节点(超R武将!$C$6:$C$105,超R武将!X$6:X$105,天数对应超R武将养!$CD11)</f>
        <v>0</v>
      </c>
      <c r="Y11" s="16">
        <f>求节点(超R武将!$C$6:$C$105,超R武将!Y$6:Y$105,天数对应超R武将养!$CD11)</f>
        <v>0</v>
      </c>
      <c r="Z11" s="16">
        <f>求节点(超R武将!$C$6:$C$105,超R武将!Z$6:Z$105,天数对应超R武将养!$CD11)</f>
        <v>0</v>
      </c>
      <c r="AA11" s="16">
        <f>求节点(超R武将!$C$6:$C$105,超R武将!AA$6:AA$105,天数对应超R武将养!$CD11)</f>
        <v>0</v>
      </c>
      <c r="AB11" s="16">
        <f>求节点(超R武将!$C$6:$C$105,超R武将!AB$6:AB$105,天数对应超R武将养!$CD11)</f>
        <v>94.042617421234212</v>
      </c>
      <c r="AC11" s="16">
        <f>求节点(超R武将!$C$6:$C$105,超R武将!AC$6:AC$105,天数对应超R武将养!$CD11)</f>
        <v>0</v>
      </c>
      <c r="AD11" s="16">
        <f>求节点(超R武将!$C$6:$C$105,超R武将!AD$6:AD$105,天数对应超R武将养!$CD11)</f>
        <v>0</v>
      </c>
      <c r="AE11" s="16">
        <f>求节点(超R武将!$C$6:$C$105,超R武将!AE$6:AE$105,天数对应超R武将养!$CD11)</f>
        <v>0</v>
      </c>
      <c r="AF11" s="16">
        <f>求节点(超R武将!$C$6:$C$105,超R武将!AF$6:AF$105,天数对应超R武将养!$CD11)</f>
        <v>0</v>
      </c>
      <c r="AG11" s="16">
        <f>求节点(超R武将!$C$6:$C$105,超R武将!AG$6:AG$105,天数对应超R武将养!$CD11)</f>
        <v>2</v>
      </c>
      <c r="AH11" s="16">
        <f>求节点(超R武将!$C$6:$C$105,超R武将!AH$6:AH$105,天数对应超R武将养!$CD11)</f>
        <v>0</v>
      </c>
      <c r="AI11" s="16">
        <f>求节点(超R武将!$C$6:$C$105,超R武将!AI$6:AI$105,天数对应超R武将养!$CD11)</f>
        <v>0</v>
      </c>
      <c r="AJ11" s="16">
        <f>求节点(超R武将!$C$6:$C$105,超R武将!AJ$6:AJ$105,天数对应超R武将养!$CD11)</f>
        <v>0</v>
      </c>
      <c r="AK11" s="16">
        <f>求节点(超R武将!$C$6:$C$105,超R武将!AK$6:AK$105,天数对应超R武将养!$CD11)</f>
        <v>0</v>
      </c>
      <c r="AL11" s="16">
        <f>求节点(超R武将!$C$6:$C$105,超R武将!AL$6:AL$105,天数对应超R武将养!$CD11)</f>
        <v>30</v>
      </c>
      <c r="AM11" s="16">
        <f>求节点(超R武将!$C$6:$C$105,超R武将!AM$6:AM$105,天数对应超R武将养!$CD11)</f>
        <v>0</v>
      </c>
      <c r="AN11" s="16">
        <f>求节点(超R武将!$C$6:$C$105,超R武将!AN$6:AN$105,天数对应超R武将养!$CD11)</f>
        <v>0</v>
      </c>
      <c r="AO11" s="16">
        <f>求节点(超R武将!$C$6:$C$105,超R武将!AO$6:AO$105,天数对应超R武将养!$CD11)</f>
        <v>0</v>
      </c>
      <c r="AP11" s="16">
        <f>求节点(超R武将!$C$6:$C$105,超R武将!AP$6:AP$105,天数对应超R武将养!$CD11)</f>
        <v>5.0064155846316076</v>
      </c>
      <c r="AQ11" s="16">
        <f>求节点(超R武将!$C$6:$C$105,超R武将!AQ$6:AQ$105,天数对应超R武将养!$CD11)</f>
        <v>18.993584415368392</v>
      </c>
      <c r="AR11" s="16">
        <f>求节点(超R武将!$C$6:$C$105,超R武将!AR$6:AR$105,天数对应超R武将养!$CD11)</f>
        <v>0</v>
      </c>
      <c r="AS11" s="16">
        <f>求节点(超R武将!$C$6:$C$105,超R武将!AS$6:AS$105,天数对应超R武将养!$CD11)</f>
        <v>0</v>
      </c>
      <c r="AT11" s="16">
        <f>求节点(超R武将!$C$6:$C$105,超R武将!AT$6:AT$105,天数对应超R武将养!$CD11)</f>
        <v>3</v>
      </c>
      <c r="AU11" s="16">
        <f>求节点(超R武将!$C$6:$C$105,超R武将!AU$6:AU$105,天数对应超R武将养!$CD11)</f>
        <v>6</v>
      </c>
      <c r="AV11" s="16">
        <f>求节点(超R武将!$C$6:$C$105,超R武将!AV$6:AV$105,天数对应超R武将养!$CD11)</f>
        <v>4.7605688630150889</v>
      </c>
      <c r="AW11" s="16">
        <f>求节点(超R武将!$C$6:$C$105,超R武将!AW$6:AW$105,天数对应超R武将养!$CD11)</f>
        <v>0</v>
      </c>
      <c r="AX11" s="16">
        <f>求节点(超R武将!$C$6:$C$105,超R武将!AX$6:AX$105,天数对应超R武将养!$CD11)</f>
        <v>0</v>
      </c>
      <c r="AY11" s="16">
        <f>求节点(超R武将!$C$6:$C$105,超R武将!AY$6:AY$105,天数对应超R武将养!$CD11)</f>
        <v>15</v>
      </c>
      <c r="AZ11" s="16">
        <f>求节点(超R武将!$C$6:$C$105,超R武将!AZ$6:AZ$105,天数对应超R武将养!$CD11)</f>
        <v>40</v>
      </c>
      <c r="BA11" s="16">
        <f>求节点(超R武将!$C$6:$C$105,超R武将!BA$6:BA$105,天数对应超R武将养!$CD11)</f>
        <v>50</v>
      </c>
      <c r="BB11" s="16">
        <f>求节点(超R武将!$C$6:$C$105,超R武将!BB$6:BB$105,天数对应超R武将养!$CD11)</f>
        <v>50</v>
      </c>
      <c r="BC11" s="16">
        <f>求节点(超R武将!$C$6:$C$105,超R武将!BC$6:BC$105,天数对应超R武将养!$CD11)</f>
        <v>0</v>
      </c>
      <c r="BD11" s="16">
        <f>求节点(超R武将!$C$6:$C$105,超R武将!BD$6:BD$105,天数对应超R武将养!$CD11)</f>
        <v>1.8808523484246842</v>
      </c>
      <c r="BE11" s="16">
        <f>求节点(超R武将!$C$6:$C$105,超R武将!BE$6:BE$105,天数对应超R武将养!$CD11)</f>
        <v>1.8808523484246842</v>
      </c>
      <c r="BF11" s="16">
        <f>求节点(超R武将!$C$6:$C$105,超R武将!BF$6:BF$105,天数对应超R武将养!$CD11)</f>
        <v>1.8808523484246842</v>
      </c>
      <c r="BG11" s="16">
        <f>求节点(超R武将!$C$6:$C$105,超R武将!BG$6:BG$105,天数对应超R武将养!$CD11)</f>
        <v>1.8808523484246842</v>
      </c>
      <c r="BH11" s="16">
        <f>求节点(超R武将!$C$6:$C$105,超R武将!BH$6:BH$105,天数对应超R武将养!$CD11)</f>
        <v>10</v>
      </c>
      <c r="BI11" s="16">
        <f>求节点(超R武将!$C$6:$C$105,超R武将!BI$6:BI$105,天数对应超R武将养!$CD11)</f>
        <v>10</v>
      </c>
      <c r="BJ11" s="16">
        <f>求节点(超R武将!$C$6:$C$105,超R武将!BJ$6:BJ$105,天数对应超R武将养!$CD11)</f>
        <v>47.021308710617106</v>
      </c>
      <c r="BK11" s="16">
        <f>求节点(超R武将!$C$6:$C$105,超R武将!BK$6:BK$105,天数对应超R武将养!$CD11)</f>
        <v>47.021308710617106</v>
      </c>
      <c r="BL11" s="16">
        <f>求节点(超R武将!$C$6:$C$105,超R武将!BL$6:BL$105,天数对应超R武将养!$CD11)</f>
        <v>47.021308710617106</v>
      </c>
      <c r="BM11" s="16">
        <f>求节点(超R武将!$C$6:$C$105,超R武将!BM$6:BM$105,天数对应超R武将养!$CD11)</f>
        <v>0</v>
      </c>
      <c r="BN11" s="16">
        <f>求节点(超R武将!$C$6:$C$105,超R武将!BN$6:BN$105,天数对应超R武将养!$CD11)</f>
        <v>0</v>
      </c>
      <c r="BO11" s="16">
        <f>求节点(超R武将!$C$6:$C$105,超R武将!BO$6:BO$105,天数对应超R武将养!$CD11)</f>
        <v>2</v>
      </c>
      <c r="BP11" s="16">
        <f>求节点(超R武将!$C$6:$C$105,超R武将!BP$6:BP$105,天数对应超R武将养!$CD11)</f>
        <v>2</v>
      </c>
      <c r="BQ11" s="16">
        <f>求节点(超R武将!$C$6:$C$105,超R武将!BQ$6:BQ$105,天数对应超R武将养!$CD11)</f>
        <v>2</v>
      </c>
      <c r="BR11" s="16">
        <f>求节点(超R武将!$C$6:$C$105,超R武将!BR$6:BR$105,天数对应超R武将养!$CD11)</f>
        <v>0</v>
      </c>
      <c r="BS11" s="16">
        <f>求节点(超R武将!$C$6:$C$105,超R武将!BS$6:BS$105,天数对应超R武将养!$CD11)</f>
        <v>0</v>
      </c>
      <c r="BT11" s="16">
        <f>求节点(超R武将!$C$6:$C$105,超R武将!BT$6:BT$105,天数对应超R武将养!$CD11)</f>
        <v>4</v>
      </c>
      <c r="BU11" s="16">
        <f>求节点(超R武将!$C$6:$C$105,超R武将!BU$6:BU$105,天数对应超R武将养!$CD11)</f>
        <v>30</v>
      </c>
      <c r="BV11" s="16">
        <f>求节点(超R武将!$C$6:$C$105,超R武将!BV$6:BV$105,天数对应超R武将养!$CD11)</f>
        <v>80</v>
      </c>
      <c r="BY11" s="16">
        <v>6</v>
      </c>
      <c r="BZ11" s="16">
        <v>28.071211008105138</v>
      </c>
      <c r="CA11" s="16">
        <v>30.317252820480867</v>
      </c>
      <c r="CB11" s="16">
        <v>33.416115467520562</v>
      </c>
      <c r="CC11" s="16">
        <v>38.669345045841951</v>
      </c>
      <c r="CD11" s="16">
        <v>47.021308710617106</v>
      </c>
    </row>
    <row r="12" spans="3:82" s="17" customFormat="1" x14ac:dyDescent="0.15">
      <c r="C12" s="17">
        <v>7</v>
      </c>
      <c r="E12" s="17">
        <f>求节点(超R武将!$C$6:$C$105,超R武将!E$6:E$105,天数对应超R武将养!$CD12)</f>
        <v>0</v>
      </c>
      <c r="F12" s="17">
        <f>求节点(超R武将!$C$6:$C$105,超R武将!F$6:F$105,天数对应超R武将养!$CD12)</f>
        <v>0</v>
      </c>
      <c r="G12" s="17">
        <f>求节点(超R武将!$C$6:$C$105,超R武将!G$6:G$105,天数对应超R武将养!$CD12)</f>
        <v>0</v>
      </c>
      <c r="H12" s="17">
        <f>求节点(超R武将!$C$6:$C$105,超R武将!H$6:H$105,天数对应超R武将养!$CD12)</f>
        <v>5.7597806545160903</v>
      </c>
      <c r="I12" s="17">
        <f>求节点(超R武将!$C$6:$C$105,超R武将!I$6:I$105,天数对应超R武将养!$CD12)</f>
        <v>0.2402193454839095</v>
      </c>
      <c r="J12" s="17">
        <f>求节点(超R武将!$C$6:$C$105,超R武将!J$6:J$105,天数对应超R武将养!$CD12)</f>
        <v>0</v>
      </c>
      <c r="K12" s="17">
        <f>求节点(超R武将!$C$6:$C$105,超R武将!K$6:K$105,天数对应超R武将养!$CD12)</f>
        <v>0</v>
      </c>
      <c r="L12" s="17">
        <f>求节点(超R武将!$C$6:$C$105,超R武将!L$6:L$105,天数对应超R武将养!$CD12)</f>
        <v>0</v>
      </c>
      <c r="M12" s="17">
        <f>求节点(超R武将!$C$6:$C$105,超R武将!M$6:M$105,天数对应超R武将养!$CD12)</f>
        <v>5.1857069197818726</v>
      </c>
      <c r="N12" s="17">
        <f>求节点(超R武将!$C$6:$C$105,超R武将!N$6:N$105,天数对应超R武将养!$CD12)</f>
        <v>0.17703878570736839</v>
      </c>
      <c r="O12" s="17">
        <f>求节点(超R武将!$C$6:$C$105,超R武将!O$6:O$105,天数对应超R武将养!$CD12)</f>
        <v>0</v>
      </c>
      <c r="P12" s="17">
        <f>求节点(超R武将!$C$6:$C$105,超R武将!P$6:P$105,天数对应超R武将养!$CD12)</f>
        <v>6</v>
      </c>
      <c r="Q12" s="17">
        <f>求节点(超R武将!$C$6:$C$105,超R武将!Q$6:Q$105,天数对应超R武将养!$CD12)</f>
        <v>10</v>
      </c>
      <c r="R12" s="17">
        <f>求节点(超R武将!$C$6:$C$105,超R武将!R$6:R$105,天数对应超R武将养!$CD12)</f>
        <v>58</v>
      </c>
      <c r="S12" s="17">
        <f>求节点(超R武将!$C$6:$C$105,超R武将!S$6:S$105,天数对应超R武将养!$CD12)</f>
        <v>50</v>
      </c>
      <c r="T12" s="17">
        <f>求节点(超R武将!$C$6:$C$105,超R武将!T$6:T$105,天数对应超R武将养!$CD12)</f>
        <v>0</v>
      </c>
      <c r="U12" s="17">
        <f>求节点(超R武将!$C$6:$C$105,超R武将!U$6:U$105,天数对应超R武将养!$CD12)</f>
        <v>0</v>
      </c>
      <c r="V12" s="17">
        <f>求节点(超R武将!$C$6:$C$105,超R武将!V$6:V$105,天数对应超R武将养!$CD12)</f>
        <v>0</v>
      </c>
      <c r="W12" s="17">
        <f>求节点(超R武将!$C$6:$C$105,超R武将!W$6:W$105,天数对应超R武将养!$CD12)</f>
        <v>1.9787973994092454</v>
      </c>
      <c r="X12" s="17">
        <f>求节点(超R武将!$C$6:$C$105,超R武将!X$6:X$105,天数对应超R武将养!$CD12)</f>
        <v>0</v>
      </c>
      <c r="Y12" s="17">
        <f>求节点(超R武将!$C$6:$C$105,超R武将!Y$6:Y$105,天数对应超R武将养!$CD12)</f>
        <v>0</v>
      </c>
      <c r="Z12" s="17">
        <f>求节点(超R武将!$C$6:$C$105,超R武将!Z$6:Z$105,天数对应超R武将养!$CD12)</f>
        <v>0</v>
      </c>
      <c r="AA12" s="17">
        <f>求节点(超R武将!$C$6:$C$105,超R武将!AA$6:AA$105,天数对应超R武将养!$CD12)</f>
        <v>0</v>
      </c>
      <c r="AB12" s="17">
        <f>求节点(超R武将!$C$6:$C$105,超R武将!AB$6:AB$105,天数对应超R武将养!$CD12)</f>
        <v>98.939869970462269</v>
      </c>
      <c r="AC12" s="17">
        <f>求节点(超R武将!$C$6:$C$105,超R武将!AC$6:AC$105,天数对应超R武将养!$CD12)</f>
        <v>0</v>
      </c>
      <c r="AD12" s="17">
        <f>求节点(超R武将!$C$6:$C$105,超R武将!AD$6:AD$105,天数对应超R武将养!$CD12)</f>
        <v>0</v>
      </c>
      <c r="AE12" s="17">
        <f>求节点(超R武将!$C$6:$C$105,超R武将!AE$6:AE$105,天数对应超R武将养!$CD12)</f>
        <v>0</v>
      </c>
      <c r="AF12" s="17">
        <f>求节点(超R武将!$C$6:$C$105,超R武将!AF$6:AF$105,天数对应超R武将养!$CD12)</f>
        <v>0</v>
      </c>
      <c r="AG12" s="17">
        <f>求节点(超R武将!$C$6:$C$105,超R武将!AG$6:AG$105,天数对应超R武将养!$CD12)</f>
        <v>2</v>
      </c>
      <c r="AH12" s="17">
        <f>求节点(超R武将!$C$6:$C$105,超R武将!AH$6:AH$105,天数对应超R武将养!$CD12)</f>
        <v>0</v>
      </c>
      <c r="AI12" s="17">
        <f>求节点(超R武将!$C$6:$C$105,超R武将!AI$6:AI$105,天数对应超R武将养!$CD12)</f>
        <v>0</v>
      </c>
      <c r="AJ12" s="17">
        <f>求节点(超R武将!$C$6:$C$105,超R武将!AJ$6:AJ$105,天数对应超R武将养!$CD12)</f>
        <v>0</v>
      </c>
      <c r="AK12" s="17">
        <f>求节点(超R武将!$C$6:$C$105,超R武将!AK$6:AK$105,天数对应超R武将养!$CD12)</f>
        <v>0</v>
      </c>
      <c r="AL12" s="17">
        <f>求节点(超R武将!$C$6:$C$105,超R武将!AL$6:AL$105,天数对应超R武将养!$CD12)</f>
        <v>30</v>
      </c>
      <c r="AM12" s="17">
        <f>求节点(超R武将!$C$6:$C$105,超R武将!AM$6:AM$105,天数对应超R武将养!$CD12)</f>
        <v>0</v>
      </c>
      <c r="AN12" s="17">
        <f>求节点(超R武将!$C$6:$C$105,超R武将!AN$6:AN$105,天数对应超R武将养!$CD12)</f>
        <v>0</v>
      </c>
      <c r="AO12" s="17">
        <f>求节点(超R武将!$C$6:$C$105,超R武将!AO$6:AO$105,天数对应超R武将养!$CD12)</f>
        <v>0</v>
      </c>
      <c r="AP12" s="17">
        <f>求节点(超R武将!$C$6:$C$105,超R武将!AP$6:AP$105,天数对应超R武将养!$CD12)</f>
        <v>3.5195613090321811</v>
      </c>
      <c r="AQ12" s="17">
        <f>求节点(超R武将!$C$6:$C$105,超R武将!AQ$6:AQ$105,天数对应超R武将养!$CD12)</f>
        <v>20.480438690967819</v>
      </c>
      <c r="AR12" s="17">
        <f>求节点(超R武将!$C$6:$C$105,超R武将!AR$6:AR$105,天数对应超R武将养!$CD12)</f>
        <v>0</v>
      </c>
      <c r="AS12" s="17">
        <f>求节点(超R武将!$C$6:$C$105,超R武将!AS$6:AS$105,天数对应超R武将养!$CD12)</f>
        <v>0</v>
      </c>
      <c r="AT12" s="17">
        <f>求节点(超R武将!$C$6:$C$105,超R武将!AT$6:AT$105,天数对应超R武将养!$CD12)</f>
        <v>3</v>
      </c>
      <c r="AU12" s="17">
        <f>求节点(超R武将!$C$6:$C$105,超R武将!AU$6:AU$105,天数对应超R武将养!$CD12)</f>
        <v>6</v>
      </c>
      <c r="AV12" s="17">
        <f>求节点(超R武将!$C$6:$C$105,超R武将!AV$6:AV$105,天数对应超R武将养!$CD12)</f>
        <v>5.1857069197818726</v>
      </c>
      <c r="AW12" s="17">
        <f>求节点(超R武将!$C$6:$C$105,超R武将!AW$6:AW$105,天数对应超R武将养!$CD12)</f>
        <v>0.17703878570736839</v>
      </c>
      <c r="AX12" s="17">
        <f>求节点(超R武将!$C$6:$C$105,超R武将!AX$6:AX$105,天数对应超R武将养!$CD12)</f>
        <v>0</v>
      </c>
      <c r="AY12" s="17">
        <f>求节点(超R武将!$C$6:$C$105,超R武将!AY$6:AY$105,天数对应超R武将养!$CD12)</f>
        <v>15</v>
      </c>
      <c r="AZ12" s="17">
        <f>求节点(超R武将!$C$6:$C$105,超R武将!AZ$6:AZ$105,天数对应超R武将养!$CD12)</f>
        <v>40</v>
      </c>
      <c r="BA12" s="17">
        <f>求节点(超R武将!$C$6:$C$105,超R武将!BA$6:BA$105,天数对应超R武将养!$CD12)</f>
        <v>58</v>
      </c>
      <c r="BB12" s="17">
        <f>求节点(超R武将!$C$6:$C$105,超R武将!BB$6:BB$105,天数对应超R武将养!$CD12)</f>
        <v>50</v>
      </c>
      <c r="BC12" s="17">
        <f>求节点(超R武将!$C$6:$C$105,超R武将!BC$6:BC$105,天数对应超R武将养!$CD12)</f>
        <v>0</v>
      </c>
      <c r="BD12" s="17">
        <f>求节点(超R武将!$C$6:$C$105,超R武将!BD$6:BD$105,天数对应超R武将养!$CD12)</f>
        <v>1.9787973994092454</v>
      </c>
      <c r="BE12" s="17">
        <f>求节点(超R武将!$C$6:$C$105,超R武将!BE$6:BE$105,天数对应超R武将养!$CD12)</f>
        <v>1.9787973994092454</v>
      </c>
      <c r="BF12" s="17">
        <f>求节点(超R武将!$C$6:$C$105,超R武将!BF$6:BF$105,天数对应超R武将养!$CD12)</f>
        <v>1.9787973994092454</v>
      </c>
      <c r="BG12" s="17">
        <f>求节点(超R武将!$C$6:$C$105,超R武将!BG$6:BG$105,天数对应超R武将养!$CD12)</f>
        <v>1.9787973994092454</v>
      </c>
      <c r="BH12" s="17">
        <f>求节点(超R武将!$C$6:$C$105,超R武将!BH$6:BH$105,天数对应超R武将养!$CD12)</f>
        <v>10</v>
      </c>
      <c r="BI12" s="17">
        <f>求节点(超R武将!$C$6:$C$105,超R武将!BI$6:BI$105,天数对应超R武将养!$CD12)</f>
        <v>10</v>
      </c>
      <c r="BJ12" s="17">
        <f>求节点(超R武将!$C$6:$C$105,超R武将!BJ$6:BJ$105,天数对应超R武将养!$CD12)</f>
        <v>49.469934985231134</v>
      </c>
      <c r="BK12" s="17">
        <f>求节点(超R武将!$C$6:$C$105,超R武将!BK$6:BK$105,天数对应超R武将养!$CD12)</f>
        <v>49.469934985231134</v>
      </c>
      <c r="BL12" s="17">
        <f>求节点(超R武将!$C$6:$C$105,超R武将!BL$6:BL$105,天数对应超R武将养!$CD12)</f>
        <v>49.469934985231134</v>
      </c>
      <c r="BM12" s="17">
        <f>求节点(超R武将!$C$6:$C$105,超R武将!BM$6:BM$105,天数对应超R武将养!$CD12)</f>
        <v>0</v>
      </c>
      <c r="BN12" s="17">
        <f>求节点(超R武将!$C$6:$C$105,超R武将!BN$6:BN$105,天数对应超R武将养!$CD12)</f>
        <v>0</v>
      </c>
      <c r="BO12" s="17">
        <f>求节点(超R武将!$C$6:$C$105,超R武将!BO$6:BO$105,天数对应超R武将养!$CD12)</f>
        <v>2</v>
      </c>
      <c r="BP12" s="17">
        <f>求节点(超R武将!$C$6:$C$105,超R武将!BP$6:BP$105,天数对应超R武将养!$CD12)</f>
        <v>2</v>
      </c>
      <c r="BQ12" s="17">
        <f>求节点(超R武将!$C$6:$C$105,超R武将!BQ$6:BQ$105,天数对应超R武将养!$CD12)</f>
        <v>2</v>
      </c>
      <c r="BR12" s="17">
        <f>求节点(超R武将!$C$6:$C$105,超R武将!BR$6:BR$105,天数对应超R武将养!$CD12)</f>
        <v>0</v>
      </c>
      <c r="BS12" s="17">
        <f>求节点(超R武将!$C$6:$C$105,超R武将!BS$6:BS$105,天数对应超R武将养!$CD12)</f>
        <v>0</v>
      </c>
      <c r="BT12" s="17">
        <f>求节点(超R武将!$C$6:$C$105,超R武将!BT$6:BT$105,天数对应超R武将养!$CD12)</f>
        <v>4</v>
      </c>
      <c r="BU12" s="17">
        <f>求节点(超R武将!$C$6:$C$105,超R武将!BU$6:BU$105,天数对应超R武将养!$CD12)</f>
        <v>30</v>
      </c>
      <c r="BV12" s="17">
        <f>求节点(超R武将!$C$6:$C$105,超R武将!BV$6:BV$105,天数对应超R武将养!$CD12)</f>
        <v>80</v>
      </c>
      <c r="BY12" s="17">
        <v>7</v>
      </c>
      <c r="BZ12" s="17">
        <v>30</v>
      </c>
      <c r="CA12" s="17">
        <v>32.252130885685759</v>
      </c>
      <c r="CB12" s="17">
        <v>35.510169614089818</v>
      </c>
      <c r="CC12" s="17">
        <v>40.490622091213496</v>
      </c>
      <c r="CD12" s="17">
        <v>49.469934985231134</v>
      </c>
    </row>
    <row r="13" spans="3:82" x14ac:dyDescent="0.15">
      <c r="C13" s="16">
        <v>8</v>
      </c>
      <c r="E13" s="16">
        <f>求节点(超R武将!$C$6:$C$105,超R武将!E$6:E$105,天数对应超R武将养!$CD13)</f>
        <v>0</v>
      </c>
      <c r="F13" s="16">
        <f>求节点(超R武将!$C$6:$C$105,超R武将!F$6:F$105,天数对应超R武将养!$CD13)</f>
        <v>0</v>
      </c>
      <c r="G13" s="16">
        <f>求节点(超R武将!$C$6:$C$105,超R武将!G$6:G$105,天数对应超R武将养!$CD13)</f>
        <v>0</v>
      </c>
      <c r="H13" s="16">
        <f>求节点(超R武将!$C$6:$C$105,超R武将!H$6:H$105,天数对应超R武将养!$CD13)</f>
        <v>5.3922784514424968</v>
      </c>
      <c r="I13" s="16">
        <f>求节点(超R武将!$C$6:$C$105,超R武将!I$6:I$105,天数对应超R武将养!$CD13)</f>
        <v>0.60772154855750293</v>
      </c>
      <c r="J13" s="16">
        <f>求节点(超R武将!$C$6:$C$105,超R武将!J$6:J$105,天数对应超R武将养!$CD13)</f>
        <v>0</v>
      </c>
      <c r="K13" s="16">
        <f>求节点(超R武将!$C$6:$C$105,超R武将!K$6:K$105,天数对应超R武将养!$CD13)</f>
        <v>0</v>
      </c>
      <c r="L13" s="16">
        <f>求节点(超R武将!$C$6:$C$105,超R武将!L$6:L$105,天数对应超R武将养!$CD13)</f>
        <v>0</v>
      </c>
      <c r="M13" s="16">
        <f>求节点(超R武将!$C$6:$C$105,超R武将!M$6:M$105,天数对应超R武将养!$CD13)</f>
        <v>5.4255783299945852</v>
      </c>
      <c r="N13" s="16">
        <f>求节点(超R武将!$C$6:$C$105,超R武将!N$6:N$105,天数对应超R武将养!$CD13)</f>
        <v>0.44788351574302537</v>
      </c>
      <c r="O13" s="16">
        <f>求节点(超R武将!$C$6:$C$105,超R武将!O$6:O$105,天数对应超R武将养!$CD13)</f>
        <v>0</v>
      </c>
      <c r="P13" s="16">
        <f>求节点(超R武将!$C$6:$C$105,超R武将!P$6:P$105,天数对应超R武将养!$CD13)</f>
        <v>6</v>
      </c>
      <c r="Q13" s="16">
        <f>求节点(超R武将!$C$6:$C$105,超R武将!Q$6:Q$105,天数对应超R武将养!$CD13)</f>
        <v>10</v>
      </c>
      <c r="R13" s="16">
        <f>求节点(超R武将!$C$6:$C$105,超R武将!R$6:R$105,天数对应超R武将养!$CD13)</f>
        <v>58</v>
      </c>
      <c r="S13" s="16">
        <f>求节点(超R武将!$C$6:$C$105,超R武将!S$6:S$105,天数对应超R武将养!$CD13)</f>
        <v>50</v>
      </c>
      <c r="T13" s="16">
        <f>求节点(超R武将!$C$6:$C$105,超R武将!T$6:T$105,天数对应超R武将养!$CD13)</f>
        <v>0</v>
      </c>
      <c r="U13" s="16">
        <f>求节点(超R武将!$C$6:$C$105,超R武将!U$6:U$105,天数对应超R武将养!$CD13)</f>
        <v>0</v>
      </c>
      <c r="V13" s="16">
        <f>求节点(超R武将!$C$6:$C$105,超R武将!V$6:V$105,天数对应超R武将养!$CD13)</f>
        <v>0</v>
      </c>
      <c r="W13" s="16">
        <f>求节点(超R武将!$C$6:$C$105,超R武将!W$6:W$105,天数对应超R武将养!$CD13)</f>
        <v>2.0385721410441655</v>
      </c>
      <c r="X13" s="16">
        <f>求节点(超R武将!$C$6:$C$105,超R武将!X$6:X$105,天数对应超R武将养!$CD13)</f>
        <v>0</v>
      </c>
      <c r="Y13" s="16">
        <f>求节点(超R武将!$C$6:$C$105,超R武将!Y$6:Y$105,天数对应超R武将养!$CD13)</f>
        <v>0</v>
      </c>
      <c r="Z13" s="16">
        <f>求节点(超R武将!$C$6:$C$105,超R武将!Z$6:Z$105,天数对应超R武将养!$CD13)</f>
        <v>0</v>
      </c>
      <c r="AA13" s="16">
        <f>求节点(超R武将!$C$6:$C$105,超R武将!AA$6:AA$105,天数对应超R武将养!$CD13)</f>
        <v>0</v>
      </c>
      <c r="AB13" s="16">
        <f>求节点(超R武将!$C$6:$C$105,超R武将!AB$6:AB$105,天数对应超R武将养!$CD13)</f>
        <v>101.92860705220828</v>
      </c>
      <c r="AC13" s="16">
        <f>求节点(超R武将!$C$6:$C$105,超R武将!AC$6:AC$105,天数对应超R武将养!$CD13)</f>
        <v>0</v>
      </c>
      <c r="AD13" s="16">
        <f>求节点(超R武将!$C$6:$C$105,超R武将!AD$6:AD$105,天数对应超R武将养!$CD13)</f>
        <v>0</v>
      </c>
      <c r="AE13" s="16">
        <f>求节点(超R武将!$C$6:$C$105,超R武将!AE$6:AE$105,天数对应超R武将养!$CD13)</f>
        <v>0</v>
      </c>
      <c r="AF13" s="16">
        <f>求节点(超R武将!$C$6:$C$105,超R武将!AF$6:AF$105,天数对应超R武将养!$CD13)</f>
        <v>0</v>
      </c>
      <c r="AG13" s="16">
        <f>求节点(超R武将!$C$6:$C$105,超R武将!AG$6:AG$105,天数对应超R武将养!$CD13)</f>
        <v>2</v>
      </c>
      <c r="AH13" s="16">
        <f>求节点(超R武将!$C$6:$C$105,超R武将!AH$6:AH$105,天数对应超R武将养!$CD13)</f>
        <v>0</v>
      </c>
      <c r="AI13" s="16">
        <f>求节点(超R武将!$C$6:$C$105,超R武将!AI$6:AI$105,天数对应超R武将养!$CD13)</f>
        <v>0</v>
      </c>
      <c r="AJ13" s="16">
        <f>求节点(超R武将!$C$6:$C$105,超R武将!AJ$6:AJ$105,天数对应超R武将养!$CD13)</f>
        <v>0</v>
      </c>
      <c r="AK13" s="16">
        <f>求节点(超R武将!$C$6:$C$105,超R武将!AK$6:AK$105,天数对应超R武将养!$CD13)</f>
        <v>0</v>
      </c>
      <c r="AL13" s="16">
        <f>求节点(超R武将!$C$6:$C$105,超R武将!AL$6:AL$105,天数对应超R武将养!$CD13)</f>
        <v>30</v>
      </c>
      <c r="AM13" s="16">
        <f>求节点(超R武将!$C$6:$C$105,超R武将!AM$6:AM$105,天数对应超R武将养!$CD13)</f>
        <v>0</v>
      </c>
      <c r="AN13" s="16">
        <f>求节点(超R武将!$C$6:$C$105,超R武将!AN$6:AN$105,天数对应超R武将养!$CD13)</f>
        <v>0</v>
      </c>
      <c r="AO13" s="16">
        <f>求节点(超R武将!$C$6:$C$105,超R武将!AO$6:AO$105,天数对应超R武将养!$CD13)</f>
        <v>0</v>
      </c>
      <c r="AP13" s="16">
        <f>求节点(超R武将!$C$6:$C$105,超R武将!AP$6:AP$105,天数对应超R武将养!$CD13)</f>
        <v>2.7845569028849941</v>
      </c>
      <c r="AQ13" s="16">
        <f>求节点(超R武将!$C$6:$C$105,超R武将!AQ$6:AQ$105,天数对应超R武将养!$CD13)</f>
        <v>21.215443097115006</v>
      </c>
      <c r="AR13" s="16">
        <f>求节点(超R武将!$C$6:$C$105,超R武将!AR$6:AR$105,天数对应超R武将养!$CD13)</f>
        <v>0</v>
      </c>
      <c r="AS13" s="16">
        <f>求节点(超R武将!$C$6:$C$105,超R武将!AS$6:AS$105,天数对应超R武将养!$CD13)</f>
        <v>0</v>
      </c>
      <c r="AT13" s="16">
        <f>求节点(超R武将!$C$6:$C$105,超R武将!AT$6:AT$105,天数对应超R武将养!$CD13)</f>
        <v>3</v>
      </c>
      <c r="AU13" s="16">
        <f>求节点(超R武将!$C$6:$C$105,超R武将!AU$6:AU$105,天数对应超R武将养!$CD13)</f>
        <v>6</v>
      </c>
      <c r="AV13" s="16">
        <f>求节点(超R武将!$C$6:$C$105,超R武将!AV$6:AV$105,天数对应超R武将养!$CD13)</f>
        <v>5.4255783299945852</v>
      </c>
      <c r="AW13" s="16">
        <f>求节点(超R武将!$C$6:$C$105,超R武将!AW$6:AW$105,天数对应超R武将养!$CD13)</f>
        <v>0.44788351574302537</v>
      </c>
      <c r="AX13" s="16">
        <f>求节点(超R武将!$C$6:$C$105,超R武将!AX$6:AX$105,天数对应超R武将养!$CD13)</f>
        <v>0</v>
      </c>
      <c r="AY13" s="16">
        <f>求节点(超R武将!$C$6:$C$105,超R武将!AY$6:AY$105,天数对应超R武将养!$CD13)</f>
        <v>15</v>
      </c>
      <c r="AZ13" s="16">
        <f>求节点(超R武将!$C$6:$C$105,超R武将!AZ$6:AZ$105,天数对应超R武将养!$CD13)</f>
        <v>40</v>
      </c>
      <c r="BA13" s="16">
        <f>求节点(超R武将!$C$6:$C$105,超R武将!BA$6:BA$105,天数对应超R武将养!$CD13)</f>
        <v>58</v>
      </c>
      <c r="BB13" s="16">
        <f>求节点(超R武将!$C$6:$C$105,超R武将!BB$6:BB$105,天数对应超R武将养!$CD13)</f>
        <v>50</v>
      </c>
      <c r="BC13" s="16">
        <f>求节点(超R武将!$C$6:$C$105,超R武将!BC$6:BC$105,天数对应超R武将养!$CD13)</f>
        <v>0</v>
      </c>
      <c r="BD13" s="16">
        <f>求节点(超R武将!$C$6:$C$105,超R武将!BD$6:BD$105,天数对应超R武将养!$CD13)</f>
        <v>2.0385721410441655</v>
      </c>
      <c r="BE13" s="16">
        <f>求节点(超R武将!$C$6:$C$105,超R武将!BE$6:BE$105,天数对应超R武将养!$CD13)</f>
        <v>2.0385721410441655</v>
      </c>
      <c r="BF13" s="16">
        <f>求节点(超R武将!$C$6:$C$105,超R武将!BF$6:BF$105,天数对应超R武将养!$CD13)</f>
        <v>2.0385721410441655</v>
      </c>
      <c r="BG13" s="16">
        <f>求节点(超R武将!$C$6:$C$105,超R武将!BG$6:BG$105,天数对应超R武将养!$CD13)</f>
        <v>2.0385721410441655</v>
      </c>
      <c r="BH13" s="16">
        <f>求节点(超R武将!$C$6:$C$105,超R武将!BH$6:BH$105,天数对应超R武将养!$CD13)</f>
        <v>10</v>
      </c>
      <c r="BI13" s="16">
        <f>求节点(超R武将!$C$6:$C$105,超R武将!BI$6:BI$105,天数对应超R武将养!$CD13)</f>
        <v>10</v>
      </c>
      <c r="BJ13" s="16">
        <f>求节点(超R武将!$C$6:$C$105,超R武将!BJ$6:BJ$105,天数对应超R武将养!$CD13)</f>
        <v>50.964303526104139</v>
      </c>
      <c r="BK13" s="16">
        <f>求节点(超R武将!$C$6:$C$105,超R武将!BK$6:BK$105,天数对应超R武将养!$CD13)</f>
        <v>50.964303526104139</v>
      </c>
      <c r="BL13" s="16">
        <f>求节点(超R武将!$C$6:$C$105,超R武将!BL$6:BL$105,天数对应超R武将养!$CD13)</f>
        <v>50.964303526104139</v>
      </c>
      <c r="BM13" s="16">
        <f>求节点(超R武将!$C$6:$C$105,超R武将!BM$6:BM$105,天数对应超R武将养!$CD13)</f>
        <v>0</v>
      </c>
      <c r="BN13" s="16">
        <f>求节点(超R武将!$C$6:$C$105,超R武将!BN$6:BN$105,天数对应超R武将养!$CD13)</f>
        <v>0</v>
      </c>
      <c r="BO13" s="16">
        <f>求节点(超R武将!$C$6:$C$105,超R武将!BO$6:BO$105,天数对应超R武将养!$CD13)</f>
        <v>2</v>
      </c>
      <c r="BP13" s="16">
        <f>求节点(超R武将!$C$6:$C$105,超R武将!BP$6:BP$105,天数对应超R武将养!$CD13)</f>
        <v>2</v>
      </c>
      <c r="BQ13" s="16">
        <f>求节点(超R武将!$C$6:$C$105,超R武将!BQ$6:BQ$105,天数对应超R武将养!$CD13)</f>
        <v>2</v>
      </c>
      <c r="BR13" s="16">
        <f>求节点(超R武将!$C$6:$C$105,超R武将!BR$6:BR$105,天数对应超R武将养!$CD13)</f>
        <v>0</v>
      </c>
      <c r="BS13" s="16">
        <f>求节点(超R武将!$C$6:$C$105,超R武将!BS$6:BS$105,天数对应超R武将养!$CD13)</f>
        <v>0</v>
      </c>
      <c r="BT13" s="16">
        <f>求节点(超R武将!$C$6:$C$105,超R武将!BT$6:BT$105,天数对应超R武将养!$CD13)</f>
        <v>4</v>
      </c>
      <c r="BU13" s="16">
        <f>求节点(超R武将!$C$6:$C$105,超R武将!BU$6:BU$105,天数对应超R武将养!$CD13)</f>
        <v>30</v>
      </c>
      <c r="BV13" s="16">
        <f>求节点(超R武将!$C$6:$C$105,超R武将!BV$6:BV$105,天数对应超R武将养!$CD13)</f>
        <v>80</v>
      </c>
      <c r="BY13" s="16">
        <v>8</v>
      </c>
      <c r="BZ13" s="16">
        <v>31.691928656135214</v>
      </c>
      <c r="CA13" s="16">
        <v>33.991453106970425</v>
      </c>
      <c r="CB13" s="16">
        <v>37.530209219448459</v>
      </c>
      <c r="CC13" s="16">
        <v>42.180612312203031</v>
      </c>
      <c r="CD13" s="16">
        <v>50.964303526104139</v>
      </c>
    </row>
    <row r="14" spans="3:82" x14ac:dyDescent="0.15">
      <c r="C14" s="16">
        <v>9</v>
      </c>
      <c r="E14" s="16">
        <f>求节点(超R武将!$C$6:$C$105,超R武将!E$6:E$105,天数对应超R武将养!$CD14)</f>
        <v>0</v>
      </c>
      <c r="F14" s="16">
        <f>求节点(超R武将!$C$6:$C$105,超R武将!F$6:F$105,天数对应超R武将养!$CD14)</f>
        <v>0</v>
      </c>
      <c r="G14" s="16">
        <f>求节点(超R武将!$C$6:$C$105,超R武将!G$6:G$105,天数对应超R武将养!$CD14)</f>
        <v>0</v>
      </c>
      <c r="H14" s="16">
        <f>求节点(超R武将!$C$6:$C$105,超R武将!H$6:H$105,天数对应超R武将养!$CD14)</f>
        <v>4.9447518972654807</v>
      </c>
      <c r="I14" s="16">
        <f>求节点(超R武将!$C$6:$C$105,超R武将!I$6:I$105,天数对应超R武将养!$CD14)</f>
        <v>1.0552481027345193</v>
      </c>
      <c r="J14" s="16">
        <f>求节点(超R武将!$C$6:$C$105,超R武将!J$6:J$105,天数对应超R武将养!$CD14)</f>
        <v>0</v>
      </c>
      <c r="K14" s="16">
        <f>求节点(超R武将!$C$6:$C$105,超R武将!K$6:K$105,天数对应超R武将养!$CD14)</f>
        <v>0</v>
      </c>
      <c r="L14" s="16">
        <f>求节点(超R武将!$C$6:$C$105,超R武将!L$6:L$105,天数对应超R武将养!$CD14)</f>
        <v>0</v>
      </c>
      <c r="M14" s="16">
        <f>求节点(超R武将!$C$6:$C$105,超R武将!M$6:M$105,天数对应超R武将养!$CD14)</f>
        <v>5.7453862236053652</v>
      </c>
      <c r="N14" s="16">
        <f>求节点(超R武将!$C$6:$C$105,超R武将!N$6:N$105,天数对应超R武将养!$CD14)</f>
        <v>0.83703882524606898</v>
      </c>
      <c r="O14" s="16">
        <f>求节点(超R武将!$C$6:$C$105,超R武将!O$6:O$105,天数对应超R武将养!$CD14)</f>
        <v>0</v>
      </c>
      <c r="P14" s="16">
        <f>求节点(超R武将!$C$6:$C$105,超R武将!P$6:P$105,天数对应超R武将养!$CD14)</f>
        <v>6</v>
      </c>
      <c r="Q14" s="16">
        <f>求节点(超R武将!$C$6:$C$105,超R武将!Q$6:Q$105,天数对应超R武将养!$CD14)</f>
        <v>10</v>
      </c>
      <c r="R14" s="16">
        <f>求节点(超R武将!$C$6:$C$105,超R武将!R$6:R$105,天数对应超R武将养!$CD14)</f>
        <v>58</v>
      </c>
      <c r="S14" s="16">
        <f>求节点(超R武将!$C$6:$C$105,超R武将!S$6:S$105,天数对应超R武将养!$CD14)</f>
        <v>50</v>
      </c>
      <c r="T14" s="16">
        <f>求节点(超R武将!$C$6:$C$105,超R武将!T$6:T$105,天数对应超R武将养!$CD14)</f>
        <v>0</v>
      </c>
      <c r="U14" s="16">
        <f>求节点(超R武将!$C$6:$C$105,超R武将!U$6:U$105,天数对应超R武将养!$CD14)</f>
        <v>0</v>
      </c>
      <c r="V14" s="16">
        <f>求节点(超R武将!$C$6:$C$105,超R武将!V$6:V$105,天数对应超R武将养!$CD14)</f>
        <v>0</v>
      </c>
      <c r="W14" s="16">
        <f>求节点(超R武将!$C$6:$C$105,超R武将!W$6:W$105,天数对应超R武将养!$CD14)</f>
        <v>2.1165565794482704</v>
      </c>
      <c r="X14" s="16">
        <f>求节点(超R武将!$C$6:$C$105,超R武将!X$6:X$105,天数对应超R武将养!$CD14)</f>
        <v>1.937498710758339</v>
      </c>
      <c r="Y14" s="16">
        <f>求节点(超R武将!$C$6:$C$105,超R武将!Y$6:Y$105,天数对应超R武将养!$CD14)</f>
        <v>0</v>
      </c>
      <c r="Z14" s="16">
        <f>求节点(超R武将!$C$6:$C$105,超R武将!Z$6:Z$105,天数对应超R武将养!$CD14)</f>
        <v>0</v>
      </c>
      <c r="AA14" s="16">
        <f>求节点(超R武将!$C$6:$C$105,超R武将!AA$6:AA$105,天数对应超R武将养!$CD14)</f>
        <v>0</v>
      </c>
      <c r="AB14" s="16">
        <f>求节点(超R武将!$C$6:$C$105,超R武将!AB$6:AB$105,天数对应超R武将养!$CD14)</f>
        <v>105.82782897241353</v>
      </c>
      <c r="AC14" s="16">
        <f>求节点(超R武将!$C$6:$C$105,超R武将!AC$6:AC$105,天数对应超R武将养!$CD14)</f>
        <v>96.874935537916969</v>
      </c>
      <c r="AD14" s="16">
        <f>求节点(超R武将!$C$6:$C$105,超R武将!AD$6:AD$105,天数对应超R武将养!$CD14)</f>
        <v>0</v>
      </c>
      <c r="AE14" s="16">
        <f>求节点(超R武将!$C$6:$C$105,超R武将!AE$6:AE$105,天数对应超R武将养!$CD14)</f>
        <v>0</v>
      </c>
      <c r="AF14" s="16">
        <f>求节点(超R武将!$C$6:$C$105,超R武将!AF$6:AF$105,天数对应超R武将养!$CD14)</f>
        <v>0</v>
      </c>
      <c r="AG14" s="16">
        <f>求节点(超R武将!$C$6:$C$105,超R武将!AG$6:AG$105,天数对应超R武将养!$CD14)</f>
        <v>2</v>
      </c>
      <c r="AH14" s="16">
        <f>求节点(超R武将!$C$6:$C$105,超R武将!AH$6:AH$105,天数对应超R武将养!$CD14)</f>
        <v>1.8278289724135277</v>
      </c>
      <c r="AI14" s="16">
        <f>求节点(超R武将!$C$6:$C$105,超R武将!AI$6:AI$105,天数对应超R武将养!$CD14)</f>
        <v>0</v>
      </c>
      <c r="AJ14" s="16">
        <f>求节点(超R武将!$C$6:$C$105,超R武将!AJ$6:AJ$105,天数对应超R武将养!$CD14)</f>
        <v>0</v>
      </c>
      <c r="AK14" s="16">
        <f>求节点(超R武将!$C$6:$C$105,超R武将!AK$6:AK$105,天数对应超R武将养!$CD14)</f>
        <v>0</v>
      </c>
      <c r="AL14" s="16">
        <f>求节点(超R武将!$C$6:$C$105,超R武将!AL$6:AL$105,天数对应超R武将养!$CD14)</f>
        <v>30</v>
      </c>
      <c r="AM14" s="16">
        <f>求节点(超R武将!$C$6:$C$105,超R武将!AM$6:AM$105,天数对应超R武将养!$CD14)</f>
        <v>73.113158896541108</v>
      </c>
      <c r="AN14" s="16">
        <f>求节点(超R武将!$C$6:$C$105,超R武将!AN$6:AN$105,天数对应超R武将养!$CD14)</f>
        <v>0</v>
      </c>
      <c r="AO14" s="16">
        <f>求节点(超R武将!$C$6:$C$105,超R武将!AO$6:AO$105,天数对应超R武将养!$CD14)</f>
        <v>0</v>
      </c>
      <c r="AP14" s="16">
        <f>求节点(超R武将!$C$6:$C$105,超R武将!AP$6:AP$105,天数对应超R武将养!$CD14)</f>
        <v>1.8895037945309616</v>
      </c>
      <c r="AQ14" s="16">
        <f>求节点(超R武将!$C$6:$C$105,超R武将!AQ$6:AQ$105,天数对应超R武将养!$CD14)</f>
        <v>22.110496205469037</v>
      </c>
      <c r="AR14" s="16">
        <f>求节点(超R武将!$C$6:$C$105,超R武将!AR$6:AR$105,天数对应超R武将养!$CD14)</f>
        <v>0</v>
      </c>
      <c r="AS14" s="16">
        <f>求节点(超R武将!$C$6:$C$105,超R武将!AS$6:AS$105,天数对应超R武将养!$CD14)</f>
        <v>0</v>
      </c>
      <c r="AT14" s="16">
        <f>求节点(超R武将!$C$6:$C$105,超R武将!AT$6:AT$105,天数对应超R武将养!$CD14)</f>
        <v>3</v>
      </c>
      <c r="AU14" s="16">
        <f>求节点(超R武将!$C$6:$C$105,超R武将!AU$6:AU$105,天数对应超R武将养!$CD14)</f>
        <v>6</v>
      </c>
      <c r="AV14" s="16">
        <f>求节点(超R武将!$C$6:$C$105,超R武将!AV$6:AV$105,天数对应超R武将养!$CD14)</f>
        <v>5.7453862236053652</v>
      </c>
      <c r="AW14" s="16">
        <f>求节点(超R武将!$C$6:$C$105,超R武将!AW$6:AW$105,天数对应超R武将养!$CD14)</f>
        <v>0.83703882524606898</v>
      </c>
      <c r="AX14" s="16">
        <f>求节点(超R武将!$C$6:$C$105,超R武将!AX$6:AX$105,天数对应超R武将养!$CD14)</f>
        <v>0</v>
      </c>
      <c r="AY14" s="16">
        <f>求节点(超R武将!$C$6:$C$105,超R武将!AY$6:AY$105,天数对应超R武将养!$CD14)</f>
        <v>15</v>
      </c>
      <c r="AZ14" s="16">
        <f>求节点(超R武将!$C$6:$C$105,超R武将!AZ$6:AZ$105,天数对应超R武将养!$CD14)</f>
        <v>40</v>
      </c>
      <c r="BA14" s="16">
        <f>求节点(超R武将!$C$6:$C$105,超R武将!BA$6:BA$105,天数对应超R武将养!$CD14)</f>
        <v>58</v>
      </c>
      <c r="BB14" s="16">
        <f>求节点(超R武将!$C$6:$C$105,超R武将!BB$6:BB$105,天数对应超R武将养!$CD14)</f>
        <v>50</v>
      </c>
      <c r="BC14" s="16">
        <f>求节点(超R武将!$C$6:$C$105,超R武将!BC$6:BC$105,天数对应超R武将养!$CD14)</f>
        <v>0</v>
      </c>
      <c r="BD14" s="16">
        <f>求节点(超R武将!$C$6:$C$105,超R武将!BD$6:BD$105,天数对应超R武将养!$CD14)</f>
        <v>2.1165565794482704</v>
      </c>
      <c r="BE14" s="16">
        <f>求节点(超R武将!$C$6:$C$105,超R武将!BE$6:BE$105,天数对应超R武将养!$CD14)</f>
        <v>2.1165565794482704</v>
      </c>
      <c r="BF14" s="16">
        <f>求节点(超R武将!$C$6:$C$105,超R武将!BF$6:BF$105,天数对应超R武将养!$CD14)</f>
        <v>2.1165565794482704</v>
      </c>
      <c r="BG14" s="16">
        <f>求节点(超R武将!$C$6:$C$105,超R武将!BG$6:BG$105,天数对应超R武将养!$CD14)</f>
        <v>2.1165565794482704</v>
      </c>
      <c r="BH14" s="16">
        <f>求节点(超R武将!$C$6:$C$105,超R武将!BH$6:BH$105,天数对应超R武将养!$CD14)</f>
        <v>10</v>
      </c>
      <c r="BI14" s="16">
        <f>求节点(超R武将!$C$6:$C$105,超R武将!BI$6:BI$105,天数对应超R武将养!$CD14)</f>
        <v>10</v>
      </c>
      <c r="BJ14" s="16">
        <f>求节点(超R武将!$C$6:$C$105,超R武将!BJ$6:BJ$105,天数对应超R武将养!$CD14)</f>
        <v>52.913914486206764</v>
      </c>
      <c r="BK14" s="16">
        <f>求节点(超R武将!$C$6:$C$105,超R武将!BK$6:BK$105,天数对应超R武将养!$CD14)</f>
        <v>52.913914486206764</v>
      </c>
      <c r="BL14" s="16">
        <f>求节点(超R武将!$C$6:$C$105,超R武将!BL$6:BL$105,天数对应超R武将养!$CD14)</f>
        <v>52.913914486206764</v>
      </c>
      <c r="BM14" s="16">
        <f>求节点(超R武将!$C$6:$C$105,超R武将!BM$6:BM$105,天数对应超R武将养!$CD14)</f>
        <v>0</v>
      </c>
      <c r="BN14" s="16">
        <f>求节点(超R武将!$C$6:$C$105,超R武将!BN$6:BN$105,天数对应超R武将养!$CD14)</f>
        <v>0</v>
      </c>
      <c r="BO14" s="16">
        <f>求节点(超R武将!$C$6:$C$105,超R武将!BO$6:BO$105,天数对应超R武将养!$CD14)</f>
        <v>2</v>
      </c>
      <c r="BP14" s="16">
        <f>求节点(超R武将!$C$6:$C$105,超R武将!BP$6:BP$105,天数对应超R武将养!$CD14)</f>
        <v>2</v>
      </c>
      <c r="BQ14" s="16">
        <f>求节点(超R武将!$C$6:$C$105,超R武将!BQ$6:BQ$105,天数对应超R武将养!$CD14)</f>
        <v>2</v>
      </c>
      <c r="BR14" s="16">
        <f>求节点(超R武将!$C$6:$C$105,超R武将!BR$6:BR$105,天数对应超R武将养!$CD14)</f>
        <v>0</v>
      </c>
      <c r="BS14" s="16">
        <f>求节点(超R武将!$C$6:$C$105,超R武将!BS$6:BS$105,天数对应超R武将养!$CD14)</f>
        <v>0</v>
      </c>
      <c r="BT14" s="16">
        <f>求节点(超R武将!$C$6:$C$105,超R武将!BT$6:BT$105,天数对应超R武将养!$CD14)</f>
        <v>4</v>
      </c>
      <c r="BU14" s="16">
        <f>求节点(超R武将!$C$6:$C$105,超R武将!BU$6:BU$105,天数对应超R武将养!$CD14)</f>
        <v>30</v>
      </c>
      <c r="BV14" s="16">
        <f>求节点(超R武将!$C$6:$C$105,超R武将!BV$6:BV$105,天数对应超R武将养!$CD14)</f>
        <v>80</v>
      </c>
      <c r="BY14" s="16">
        <v>9</v>
      </c>
      <c r="BZ14" s="16">
        <v>33.213386604241784</v>
      </c>
      <c r="CA14" s="16">
        <v>35.574608799658463</v>
      </c>
      <c r="CB14" s="16">
        <v>39.098623037093887</v>
      </c>
      <c r="CC14" s="16">
        <v>43.870547898407366</v>
      </c>
      <c r="CD14" s="16">
        <v>52.913914486206764</v>
      </c>
    </row>
    <row r="15" spans="3:82" x14ac:dyDescent="0.15">
      <c r="C15" s="16">
        <v>10</v>
      </c>
      <c r="E15" s="16">
        <f>求节点(超R武将!$C$6:$C$105,超R武将!E$6:E$105,天数对应超R武将养!$CD15)</f>
        <v>0</v>
      </c>
      <c r="F15" s="16">
        <f>求节点(超R武将!$C$6:$C$105,超R武将!F$6:F$105,天数对应超R武将养!$CD15)</f>
        <v>0</v>
      </c>
      <c r="G15" s="16">
        <f>求节点(超R武将!$C$6:$C$105,超R武将!G$6:G$105,天数对应超R武将养!$CD15)</f>
        <v>0</v>
      </c>
      <c r="H15" s="16">
        <f>求节点(超R武将!$C$6:$C$105,超R武将!H$6:H$105,天数对应超R武将养!$CD15)</f>
        <v>4.6041638884533231</v>
      </c>
      <c r="I15" s="16">
        <f>求节点(超R武将!$C$6:$C$105,超R武将!I$6:I$105,天数对应超R武将养!$CD15)</f>
        <v>1.3958361115466762</v>
      </c>
      <c r="J15" s="16">
        <f>求节点(超R武将!$C$6:$C$105,超R武将!J$6:J$105,天数对应超R武将养!$CD15)</f>
        <v>0</v>
      </c>
      <c r="K15" s="16">
        <f>求节点(超R武将!$C$6:$C$105,超R武将!K$6:K$105,天数对应超R武将养!$CD15)</f>
        <v>0</v>
      </c>
      <c r="L15" s="16">
        <f>求节点(超R武将!$C$6:$C$105,超R武将!L$6:L$105,天数对应超R武将养!$CD15)</f>
        <v>0</v>
      </c>
      <c r="M15" s="16">
        <f>求节点(超R武将!$C$6:$C$105,超R武将!M$6:M$105,天数对应超R武将养!$CD15)</f>
        <v>6.10343901234386</v>
      </c>
      <c r="N15" s="16">
        <f>求节点(超R武将!$C$6:$C$105,超R武将!N$6:N$105,天数对应超R武将养!$CD15)</f>
        <v>1.378780324390982</v>
      </c>
      <c r="O15" s="16">
        <f>求节点(超R武将!$C$6:$C$105,超R武将!O$6:O$105,天数对应超R武将养!$CD15)</f>
        <v>0</v>
      </c>
      <c r="P15" s="16">
        <f>求节点(超R武将!$C$6:$C$105,超R武将!P$6:P$105,天数对应超R武将养!$CD15)</f>
        <v>6</v>
      </c>
      <c r="Q15" s="16">
        <f>求节点(超R武将!$C$6:$C$105,超R武将!Q$6:Q$105,天数对应超R武将养!$CD15)</f>
        <v>10</v>
      </c>
      <c r="R15" s="16">
        <f>求节点(超R武将!$C$6:$C$105,超R武将!R$6:R$105,天数对应超R武将养!$CD15)</f>
        <v>64.545393087154437</v>
      </c>
      <c r="S15" s="16">
        <f>求节点(超R武将!$C$6:$C$105,超R武将!S$6:S$105,天数对应超R武将养!$CD15)</f>
        <v>58</v>
      </c>
      <c r="T15" s="16">
        <f>求节点(超R武将!$C$6:$C$105,超R武将!T$6:T$105,天数对应超R武将养!$CD15)</f>
        <v>0</v>
      </c>
      <c r="U15" s="16">
        <f>求节点(超R武将!$C$6:$C$105,超R武将!U$6:U$105,天数对应超R武将养!$CD15)</f>
        <v>0</v>
      </c>
      <c r="V15" s="16">
        <f>求节点(超R武将!$C$6:$C$105,超R武将!V$6:V$105,天数对应超R武将养!$CD15)</f>
        <v>0</v>
      </c>
      <c r="W15" s="16">
        <f>求节点(超R武将!$C$6:$C$105,超R武将!W$6:W$105,天数对应超R武将养!$CD15)</f>
        <v>2.1974022462123113</v>
      </c>
      <c r="X15" s="16">
        <f>求节点(超R武将!$C$6:$C$105,超R武将!X$6:X$105,天数对应超R武将养!$CD15)</f>
        <v>2.1974022462123113</v>
      </c>
      <c r="Y15" s="16">
        <f>求节点(超R武将!$C$6:$C$105,超R武将!Y$6:Y$105,天数对应超R武将养!$CD15)</f>
        <v>0</v>
      </c>
      <c r="Z15" s="16">
        <f>求节点(超R武将!$C$6:$C$105,超R武将!Z$6:Z$105,天数对应超R武将养!$CD15)</f>
        <v>0</v>
      </c>
      <c r="AA15" s="16">
        <f>求节点(超R武将!$C$6:$C$105,超R武将!AA$6:AA$105,天数对应超R武将养!$CD15)</f>
        <v>0</v>
      </c>
      <c r="AB15" s="16">
        <f>求节点(超R武将!$C$6:$C$105,超R武将!AB$6:AB$105,天数对应超R武将养!$CD15)</f>
        <v>109.87011231061555</v>
      </c>
      <c r="AC15" s="16">
        <f>求节点(超R武将!$C$6:$C$105,超R武将!AC$6:AC$105,天数对应超R武将养!$CD15)</f>
        <v>109.87011231061555</v>
      </c>
      <c r="AD15" s="16">
        <f>求节点(超R武将!$C$6:$C$105,超R武将!AD$6:AD$105,天数对应超R武将养!$CD15)</f>
        <v>0</v>
      </c>
      <c r="AE15" s="16">
        <f>求节点(超R武将!$C$6:$C$105,超R武将!AE$6:AE$105,天数对应超R武将养!$CD15)</f>
        <v>0</v>
      </c>
      <c r="AF15" s="16">
        <f>求节点(超R武将!$C$6:$C$105,超R武将!AF$6:AF$105,天数对应超R武将养!$CD15)</f>
        <v>0</v>
      </c>
      <c r="AG15" s="16">
        <f>求节点(超R武将!$C$6:$C$105,超R武将!AG$6:AG$105,天数对应超R武将养!$CD15)</f>
        <v>2</v>
      </c>
      <c r="AH15" s="16">
        <f>求节点(超R武将!$C$6:$C$105,超R武将!AH$6:AH$105,天数对应超R武将养!$CD15)</f>
        <v>2</v>
      </c>
      <c r="AI15" s="16">
        <f>求节点(超R武将!$C$6:$C$105,超R武将!AI$6:AI$105,天数对应超R武将养!$CD15)</f>
        <v>0</v>
      </c>
      <c r="AJ15" s="16">
        <f>求节点(超R武将!$C$6:$C$105,超R武将!AJ$6:AJ$105,天数对应超R武将养!$CD15)</f>
        <v>0</v>
      </c>
      <c r="AK15" s="16">
        <f>求节点(超R武将!$C$6:$C$105,超R武将!AK$6:AK$105,天数对应超R武将养!$CD15)</f>
        <v>0</v>
      </c>
      <c r="AL15" s="16">
        <f>求节点(超R武将!$C$6:$C$105,超R武将!AL$6:AL$105,天数对应超R武将养!$CD15)</f>
        <v>30</v>
      </c>
      <c r="AM15" s="16">
        <f>求节点(超R武将!$C$6:$C$105,超R武将!AM$6:AM$105,天数对应超R武将养!$CD15)</f>
        <v>80</v>
      </c>
      <c r="AN15" s="16">
        <f>求节点(超R武将!$C$6:$C$105,超R武将!AN$6:AN$105,天数对应超R武将养!$CD15)</f>
        <v>0</v>
      </c>
      <c r="AO15" s="16">
        <f>求节点(超R武将!$C$6:$C$105,超R武将!AO$6:AO$105,天数对应超R武将养!$CD15)</f>
        <v>0</v>
      </c>
      <c r="AP15" s="16">
        <f>求节点(超R武将!$C$6:$C$105,超R武将!AP$6:AP$105,天数对应超R武将养!$CD15)</f>
        <v>1.2083277769066476</v>
      </c>
      <c r="AQ15" s="16">
        <f>求节点(超R武将!$C$6:$C$105,超R武将!AQ$6:AQ$105,天数对应超R武将养!$CD15)</f>
        <v>22.791672223093354</v>
      </c>
      <c r="AR15" s="16">
        <f>求节点(超R武将!$C$6:$C$105,超R武将!AR$6:AR$105,天数对应超R武将养!$CD15)</f>
        <v>0</v>
      </c>
      <c r="AS15" s="16">
        <f>求节点(超R武将!$C$6:$C$105,超R武将!AS$6:AS$105,天数对应超R武将养!$CD15)</f>
        <v>0</v>
      </c>
      <c r="AT15" s="16">
        <f>求节点(超R武将!$C$6:$C$105,超R武将!AT$6:AT$105,天数对应超R武将养!$CD15)</f>
        <v>3</v>
      </c>
      <c r="AU15" s="16">
        <f>求节点(超R武将!$C$6:$C$105,超R武将!AU$6:AU$105,天数对应超R武将养!$CD15)</f>
        <v>6</v>
      </c>
      <c r="AV15" s="16">
        <f>求节点(超R武将!$C$6:$C$105,超R武将!AV$6:AV$105,天数对应超R武将养!$CD15)</f>
        <v>6.10343901234386</v>
      </c>
      <c r="AW15" s="16">
        <f>求节点(超R武将!$C$6:$C$105,超R武将!AW$6:AW$105,天数对应超R武将养!$CD15)</f>
        <v>1.378780324390982</v>
      </c>
      <c r="AX15" s="16">
        <f>求节点(超R武将!$C$6:$C$105,超R武将!AX$6:AX$105,天数对应超R武将养!$CD15)</f>
        <v>0</v>
      </c>
      <c r="AY15" s="16">
        <f>求节点(超R武将!$C$6:$C$105,超R武将!AY$6:AY$105,天数对应超R武将养!$CD15)</f>
        <v>15</v>
      </c>
      <c r="AZ15" s="16">
        <f>求节点(超R武将!$C$6:$C$105,超R武将!AZ$6:AZ$105,天数对应超R武将养!$CD15)</f>
        <v>40</v>
      </c>
      <c r="BA15" s="16">
        <f>求节点(超R武将!$C$6:$C$105,超R武将!BA$6:BA$105,天数对应超R武将养!$CD15)</f>
        <v>64.545393087154437</v>
      </c>
      <c r="BB15" s="16">
        <f>求节点(超R武将!$C$6:$C$105,超R武将!BB$6:BB$105,天数对应超R武将养!$CD15)</f>
        <v>58</v>
      </c>
      <c r="BC15" s="16">
        <f>求节点(超R武将!$C$6:$C$105,超R武将!BC$6:BC$105,天数对应超R武将养!$CD15)</f>
        <v>0</v>
      </c>
      <c r="BD15" s="16">
        <f>求节点(超R武将!$C$6:$C$105,超R武将!BD$6:BD$105,天数对应超R武将养!$CD15)</f>
        <v>2.1974022462123113</v>
      </c>
      <c r="BE15" s="16">
        <f>求节点(超R武将!$C$6:$C$105,超R武将!BE$6:BE$105,天数对应超R武将养!$CD15)</f>
        <v>2.1974022462123113</v>
      </c>
      <c r="BF15" s="16">
        <f>求节点(超R武将!$C$6:$C$105,超R武将!BF$6:BF$105,天数对应超R武将养!$CD15)</f>
        <v>2.1974022462123113</v>
      </c>
      <c r="BG15" s="16">
        <f>求节点(超R武将!$C$6:$C$105,超R武将!BG$6:BG$105,天数对应超R武将养!$CD15)</f>
        <v>2.1974022462123113</v>
      </c>
      <c r="BH15" s="16">
        <f>求节点(超R武将!$C$6:$C$105,超R武将!BH$6:BH$105,天数对应超R武将养!$CD15)</f>
        <v>10</v>
      </c>
      <c r="BI15" s="16">
        <f>求节点(超R武将!$C$6:$C$105,超R武将!BI$6:BI$105,天数对应超R武将养!$CD15)</f>
        <v>10</v>
      </c>
      <c r="BJ15" s="16">
        <f>求节点(超R武将!$C$6:$C$105,超R武将!BJ$6:BJ$105,天数对应超R武将养!$CD15)</f>
        <v>54.935056155307777</v>
      </c>
      <c r="BK15" s="16">
        <f>求节点(超R武将!$C$6:$C$105,超R武将!BK$6:BK$105,天数对应超R武将养!$CD15)</f>
        <v>54.935056155307777</v>
      </c>
      <c r="BL15" s="16">
        <f>求节点(超R武将!$C$6:$C$105,超R武将!BL$6:BL$105,天数对应超R武将养!$CD15)</f>
        <v>54.935056155307777</v>
      </c>
      <c r="BM15" s="16">
        <f>求节点(超R武将!$C$6:$C$105,超R武将!BM$6:BM$105,天数对应超R武将养!$CD15)</f>
        <v>0</v>
      </c>
      <c r="BN15" s="16">
        <f>求节点(超R武将!$C$6:$C$105,超R武将!BN$6:BN$105,天数对应超R武将养!$CD15)</f>
        <v>0</v>
      </c>
      <c r="BO15" s="16">
        <f>求节点(超R武将!$C$6:$C$105,超R武将!BO$6:BO$105,天数对应超R武将养!$CD15)</f>
        <v>2</v>
      </c>
      <c r="BP15" s="16">
        <f>求节点(超R武将!$C$6:$C$105,超R武将!BP$6:BP$105,天数对应超R武将养!$CD15)</f>
        <v>2</v>
      </c>
      <c r="BQ15" s="16">
        <f>求节点(超R武将!$C$6:$C$105,超R武将!BQ$6:BQ$105,天数对应超R武将养!$CD15)</f>
        <v>2</v>
      </c>
      <c r="BR15" s="16">
        <f>求节点(超R武将!$C$6:$C$105,超R武将!BR$6:BR$105,天数对应超R武将养!$CD15)</f>
        <v>0</v>
      </c>
      <c r="BS15" s="16">
        <f>求节点(超R武将!$C$6:$C$105,超R武将!BS$6:BS$105,天数对应超R武将养!$CD15)</f>
        <v>0</v>
      </c>
      <c r="BT15" s="16">
        <f>求节点(超R武将!$C$6:$C$105,超R武将!BT$6:BT$105,天数对应超R武将养!$CD15)</f>
        <v>4</v>
      </c>
      <c r="BU15" s="16">
        <f>求节点(超R武将!$C$6:$C$105,超R武将!BU$6:BU$105,天数对应超R武将养!$CD15)</f>
        <v>30</v>
      </c>
      <c r="BV15" s="16">
        <f>求节点(超R武将!$C$6:$C$105,超R武将!BV$6:BV$105,天数对应超R武将养!$CD15)</f>
        <v>80</v>
      </c>
      <c r="BY15" s="16">
        <v>10</v>
      </c>
      <c r="BZ15" s="16">
        <v>34.585942742481357</v>
      </c>
      <c r="CA15" s="16">
        <v>37.007232315886228</v>
      </c>
      <c r="CB15" s="16">
        <v>40.364407856394493</v>
      </c>
      <c r="CC15" s="16">
        <v>45.269625114410665</v>
      </c>
      <c r="CD15" s="16">
        <v>54.935056155307777</v>
      </c>
    </row>
    <row r="16" spans="3:82" x14ac:dyDescent="0.15">
      <c r="C16" s="16">
        <v>11</v>
      </c>
      <c r="E16" s="16">
        <f>求节点(超R武将!$C$6:$C$105,超R武将!E$6:E$105,天数对应超R武将养!$CD16)</f>
        <v>0</v>
      </c>
      <c r="F16" s="16">
        <f>求节点(超R武将!$C$6:$C$105,超R武将!F$6:F$105,天数对应超R武将养!$CD16)</f>
        <v>0</v>
      </c>
      <c r="G16" s="16">
        <f>求节点(超R武将!$C$6:$C$105,超R武将!G$6:G$105,天数对应超R武将养!$CD16)</f>
        <v>0</v>
      </c>
      <c r="H16" s="16">
        <f>求节点(超R武将!$C$6:$C$105,超R武将!H$6:H$105,天数对应超R武将养!$CD16)</f>
        <v>4.3726745274973302</v>
      </c>
      <c r="I16" s="16">
        <f>求节点(超R武将!$C$6:$C$105,超R武将!I$6:I$105,天数对应超R武将养!$CD16)</f>
        <v>1.62732547250267</v>
      </c>
      <c r="J16" s="16">
        <f>求节点(超R武将!$C$6:$C$105,超R武将!J$6:J$105,天数对应超R武将养!$CD16)</f>
        <v>0</v>
      </c>
      <c r="K16" s="16">
        <f>求节点(超R武将!$C$6:$C$105,超R武将!K$6:K$105,天数对应超R武将养!$CD16)</f>
        <v>0</v>
      </c>
      <c r="L16" s="16">
        <f>求节点(超R武将!$C$6:$C$105,超R武将!L$6:L$105,天数对应超R武将养!$CD16)</f>
        <v>0</v>
      </c>
      <c r="M16" s="16">
        <f>求节点(超R武将!$C$6:$C$105,超R武将!M$6:M$105,天数对应超R武将养!$CD16)</f>
        <v>6.3501226550445313</v>
      </c>
      <c r="N16" s="16">
        <f>求节点(超R武将!$C$6:$C$105,超R武将!N$6:N$105,天数对应超R武将养!$CD16)</f>
        <v>1.7541075883206261</v>
      </c>
      <c r="O16" s="16">
        <f>求节点(超R武将!$C$6:$C$105,超R武将!O$6:O$105,天数对应超R武将养!$CD16)</f>
        <v>0</v>
      </c>
      <c r="P16" s="16">
        <f>求节点(超R武将!$C$6:$C$105,超R武将!P$6:P$105,天数对应超R武将养!$CD16)</f>
        <v>6</v>
      </c>
      <c r="Q16" s="16">
        <f>求节点(超R武将!$C$6:$C$105,超R武将!Q$6:Q$105,天数对应超R武将养!$CD16)</f>
        <v>10</v>
      </c>
      <c r="R16" s="16">
        <f>求节点(超R武将!$C$6:$C$105,超R武将!R$6:R$105,天数对应超R武将养!$CD16)</f>
        <v>65</v>
      </c>
      <c r="S16" s="16">
        <f>求节点(超R武将!$C$6:$C$105,超R武将!S$6:S$105,天数对应超R武将养!$CD16)</f>
        <v>58</v>
      </c>
      <c r="T16" s="16">
        <f>求节点(超R武将!$C$6:$C$105,超R武将!T$6:T$105,天数对应超R武将养!$CD16)</f>
        <v>0</v>
      </c>
      <c r="U16" s="16">
        <f>求节点(超R武将!$C$6:$C$105,超R武将!U$6:U$105,天数对应超R武将养!$CD16)</f>
        <v>0</v>
      </c>
      <c r="V16" s="16">
        <f>求节点(超R武将!$C$6:$C$105,超R武将!V$6:V$105,天数对应超R武将养!$CD16)</f>
        <v>0</v>
      </c>
      <c r="W16" s="16">
        <f>求节点(超R武将!$C$6:$C$105,超R武将!W$6:W$105,天数对应超R武将养!$CD16)</f>
        <v>2.2529741994886487</v>
      </c>
      <c r="X16" s="16">
        <f>求节点(超R武将!$C$6:$C$105,超R武将!X$6:X$105,天数对应超R武将养!$CD16)</f>
        <v>2.2529741994886487</v>
      </c>
      <c r="Y16" s="16">
        <f>求节点(超R武将!$C$6:$C$105,超R武将!Y$6:Y$105,天数对应超R武将养!$CD16)</f>
        <v>0</v>
      </c>
      <c r="Z16" s="16">
        <f>求节点(超R武将!$C$6:$C$105,超R武将!Z$6:Z$105,天数对应超R武将养!$CD16)</f>
        <v>0</v>
      </c>
      <c r="AA16" s="16">
        <f>求节点(超R武将!$C$6:$C$105,超R武将!AA$6:AA$105,天数对应超R武将养!$CD16)</f>
        <v>0</v>
      </c>
      <c r="AB16" s="16">
        <f>求节点(超R武将!$C$6:$C$105,超R武将!AB$6:AB$105,天数对应超R武将养!$CD16)</f>
        <v>112.64870997443244</v>
      </c>
      <c r="AC16" s="16">
        <f>求节点(超R武将!$C$6:$C$105,超R武将!AC$6:AC$105,天数对应超R武将养!$CD16)</f>
        <v>112.64870997443244</v>
      </c>
      <c r="AD16" s="16">
        <f>求节点(超R武将!$C$6:$C$105,超R武将!AD$6:AD$105,天数对应超R武将养!$CD16)</f>
        <v>0</v>
      </c>
      <c r="AE16" s="16">
        <f>求节点(超R武将!$C$6:$C$105,超R武将!AE$6:AE$105,天数对应超R武将养!$CD16)</f>
        <v>0</v>
      </c>
      <c r="AF16" s="16">
        <f>求节点(超R武将!$C$6:$C$105,超R武将!AF$6:AF$105,天数对应超R武将养!$CD16)</f>
        <v>0</v>
      </c>
      <c r="AG16" s="16">
        <f>求节点(超R武将!$C$6:$C$105,超R武将!AG$6:AG$105,天数对应超R武将养!$CD16)</f>
        <v>2</v>
      </c>
      <c r="AH16" s="16">
        <f>求节点(超R武将!$C$6:$C$105,超R武将!AH$6:AH$105,天数对应超R武将养!$CD16)</f>
        <v>2</v>
      </c>
      <c r="AI16" s="16">
        <f>求节点(超R武将!$C$6:$C$105,超R武将!AI$6:AI$105,天数对应超R武将养!$CD16)</f>
        <v>0</v>
      </c>
      <c r="AJ16" s="16">
        <f>求节点(超R武将!$C$6:$C$105,超R武将!AJ$6:AJ$105,天数对应超R武将养!$CD16)</f>
        <v>0</v>
      </c>
      <c r="AK16" s="16">
        <f>求节点(超R武将!$C$6:$C$105,超R武将!AK$6:AK$105,天数对应超R武将养!$CD16)</f>
        <v>0</v>
      </c>
      <c r="AL16" s="16">
        <f>求节点(超R武将!$C$6:$C$105,超R武将!AL$6:AL$105,天数对应超R武将养!$CD16)</f>
        <v>30</v>
      </c>
      <c r="AM16" s="16">
        <f>求节点(超R武将!$C$6:$C$105,超R武将!AM$6:AM$105,天数对应超R武将养!$CD16)</f>
        <v>80</v>
      </c>
      <c r="AN16" s="16">
        <f>求节点(超R武将!$C$6:$C$105,超R武将!AN$6:AN$105,天数对应超R武将养!$CD16)</f>
        <v>0</v>
      </c>
      <c r="AO16" s="16">
        <f>求节点(超R武将!$C$6:$C$105,超R武将!AO$6:AO$105,天数对应超R武将养!$CD16)</f>
        <v>0</v>
      </c>
      <c r="AP16" s="16">
        <f>求节点(超R武将!$C$6:$C$105,超R武将!AP$6:AP$105,天数对应超R武将养!$CD16)</f>
        <v>0.74534905499465998</v>
      </c>
      <c r="AQ16" s="16">
        <f>求节点(超R武将!$C$6:$C$105,超R武将!AQ$6:AQ$105,天数对应超R武将养!$CD16)</f>
        <v>23.254650945005341</v>
      </c>
      <c r="AR16" s="16">
        <f>求节点(超R武将!$C$6:$C$105,超R武将!AR$6:AR$105,天数对应超R武将养!$CD16)</f>
        <v>0</v>
      </c>
      <c r="AS16" s="16">
        <f>求节点(超R武将!$C$6:$C$105,超R武将!AS$6:AS$105,天数对应超R武将养!$CD16)</f>
        <v>0</v>
      </c>
      <c r="AT16" s="16">
        <f>求节点(超R武将!$C$6:$C$105,超R武将!AT$6:AT$105,天数对应超R武将养!$CD16)</f>
        <v>3</v>
      </c>
      <c r="AU16" s="16">
        <f>求节点(超R武将!$C$6:$C$105,超R武将!AU$6:AU$105,天数对应超R武将养!$CD16)</f>
        <v>6</v>
      </c>
      <c r="AV16" s="16">
        <f>求节点(超R武将!$C$6:$C$105,超R武将!AV$6:AV$105,天数对应超R武将养!$CD16)</f>
        <v>6.3501226550445313</v>
      </c>
      <c r="AW16" s="16">
        <f>求节点(超R武将!$C$6:$C$105,超R武将!AW$6:AW$105,天数对应超R武将养!$CD16)</f>
        <v>1.7541075883206261</v>
      </c>
      <c r="AX16" s="16">
        <f>求节点(超R武将!$C$6:$C$105,超R武将!AX$6:AX$105,天数对应超R武将养!$CD16)</f>
        <v>0</v>
      </c>
      <c r="AY16" s="16">
        <f>求节点(超R武将!$C$6:$C$105,超R武将!AY$6:AY$105,天数对应超R武将养!$CD16)</f>
        <v>15</v>
      </c>
      <c r="AZ16" s="16">
        <f>求节点(超R武将!$C$6:$C$105,超R武将!AZ$6:AZ$105,天数对应超R武将养!$CD16)</f>
        <v>40</v>
      </c>
      <c r="BA16" s="16">
        <f>求节点(超R武将!$C$6:$C$105,超R武将!BA$6:BA$105,天数对应超R武将养!$CD16)</f>
        <v>65</v>
      </c>
      <c r="BB16" s="16">
        <f>求节点(超R武将!$C$6:$C$105,超R武将!BB$6:BB$105,天数对应超R武将养!$CD16)</f>
        <v>58</v>
      </c>
      <c r="BC16" s="16">
        <f>求节点(超R武将!$C$6:$C$105,超R武将!BC$6:BC$105,天数对应超R武将养!$CD16)</f>
        <v>0</v>
      </c>
      <c r="BD16" s="16">
        <f>求节点(超R武将!$C$6:$C$105,超R武将!BD$6:BD$105,天数对应超R武将养!$CD16)</f>
        <v>2.2529741994886487</v>
      </c>
      <c r="BE16" s="16">
        <f>求节点(超R武将!$C$6:$C$105,超R武将!BE$6:BE$105,天数对应超R武将养!$CD16)</f>
        <v>2.2529741994886487</v>
      </c>
      <c r="BF16" s="16">
        <f>求节点(超R武将!$C$6:$C$105,超R武将!BF$6:BF$105,天数对应超R武将养!$CD16)</f>
        <v>2.2529741994886487</v>
      </c>
      <c r="BG16" s="16">
        <f>求节点(超R武将!$C$6:$C$105,超R武将!BG$6:BG$105,天数对应超R武将养!$CD16)</f>
        <v>2.2529741994886487</v>
      </c>
      <c r="BH16" s="16">
        <f>求节点(超R武将!$C$6:$C$105,超R武将!BH$6:BH$105,天数对应超R武将养!$CD16)</f>
        <v>10</v>
      </c>
      <c r="BI16" s="16">
        <f>求节点(超R武将!$C$6:$C$105,超R武将!BI$6:BI$105,天数对应超R武将养!$CD16)</f>
        <v>10</v>
      </c>
      <c r="BJ16" s="16">
        <f>求节点(超R武将!$C$6:$C$105,超R武将!BJ$6:BJ$105,天数对应超R武将养!$CD16)</f>
        <v>56.324354987216218</v>
      </c>
      <c r="BK16" s="16">
        <f>求节点(超R武将!$C$6:$C$105,超R武将!BK$6:BK$105,天数对应超R武将养!$CD16)</f>
        <v>56.324354987216218</v>
      </c>
      <c r="BL16" s="16">
        <f>求节点(超R武将!$C$6:$C$105,超R武将!BL$6:BL$105,天数对应超R武将养!$CD16)</f>
        <v>56.324354987216218</v>
      </c>
      <c r="BM16" s="16">
        <f>求节点(超R武将!$C$6:$C$105,超R武将!BM$6:BM$105,天数对应超R武将养!$CD16)</f>
        <v>0</v>
      </c>
      <c r="BN16" s="16">
        <f>求节点(超R武将!$C$6:$C$105,超R武将!BN$6:BN$105,天数对应超R武将养!$CD16)</f>
        <v>0</v>
      </c>
      <c r="BO16" s="16">
        <f>求节点(超R武将!$C$6:$C$105,超R武将!BO$6:BO$105,天数对应超R武将养!$CD16)</f>
        <v>2</v>
      </c>
      <c r="BP16" s="16">
        <f>求节点(超R武将!$C$6:$C$105,超R武将!BP$6:BP$105,天数对应超R武将养!$CD16)</f>
        <v>2</v>
      </c>
      <c r="BQ16" s="16">
        <f>求节点(超R武将!$C$6:$C$105,超R武将!BQ$6:BQ$105,天数对应超R武将养!$CD16)</f>
        <v>2</v>
      </c>
      <c r="BR16" s="16">
        <f>求节点(超R武将!$C$6:$C$105,超R武将!BR$6:BR$105,天数对应超R武将养!$CD16)</f>
        <v>0</v>
      </c>
      <c r="BS16" s="16">
        <f>求节点(超R武将!$C$6:$C$105,超R武将!BS$6:BS$105,天数对应超R武将养!$CD16)</f>
        <v>0</v>
      </c>
      <c r="BT16" s="16">
        <f>求节点(超R武将!$C$6:$C$105,超R武将!BT$6:BT$105,天数对应超R武将养!$CD16)</f>
        <v>4</v>
      </c>
      <c r="BU16" s="16">
        <f>求节点(超R武将!$C$6:$C$105,超R武将!BU$6:BU$105,天数对应超R武将养!$CD16)</f>
        <v>30</v>
      </c>
      <c r="BV16" s="16">
        <f>求节点(超R武将!$C$6:$C$105,超R武将!BV$6:BV$105,天数对应超R武将养!$CD16)</f>
        <v>80</v>
      </c>
      <c r="BY16" s="16">
        <v>11</v>
      </c>
      <c r="BZ16" s="16">
        <v>35.845161563010116</v>
      </c>
      <c r="CA16" s="16">
        <v>38.393241416721686</v>
      </c>
      <c r="CB16" s="16">
        <v>41.600828586321526</v>
      </c>
      <c r="CC16" s="16">
        <v>46.366409620960852</v>
      </c>
      <c r="CD16" s="16">
        <v>56.324354987216218</v>
      </c>
    </row>
    <row r="17" spans="3:82" x14ac:dyDescent="0.15">
      <c r="C17" s="16">
        <v>12</v>
      </c>
      <c r="E17" s="16">
        <f>求节点(超R武将!$C$6:$C$105,超R武将!E$6:E$105,天数对应超R武将养!$CD17)</f>
        <v>0</v>
      </c>
      <c r="F17" s="16">
        <f>求节点(超R武将!$C$6:$C$105,超R武将!F$6:F$105,天数对应超R武将养!$CD17)</f>
        <v>0</v>
      </c>
      <c r="G17" s="16">
        <f>求节点(超R武将!$C$6:$C$105,超R武将!G$6:G$105,天数对应超R武将养!$CD17)</f>
        <v>0</v>
      </c>
      <c r="H17" s="16">
        <f>求节点(超R武将!$C$6:$C$105,超R武将!H$6:H$105,天数对应超R武将养!$CD17)</f>
        <v>4.1965529352285351</v>
      </c>
      <c r="I17" s="16">
        <f>求节点(超R武将!$C$6:$C$105,超R武将!I$6:I$105,天数对应超R武将养!$CD17)</f>
        <v>1.8034470647714651</v>
      </c>
      <c r="J17" s="16">
        <f>求节点(超R武将!$C$6:$C$105,超R武将!J$6:J$105,天数对应超R武将养!$CD17)</f>
        <v>0</v>
      </c>
      <c r="K17" s="16">
        <f>求节点(超R武将!$C$6:$C$105,超R武将!K$6:K$105,天数对应超R武将养!$CD17)</f>
        <v>0</v>
      </c>
      <c r="L17" s="16">
        <f>求节点(超R武将!$C$6:$C$105,超R武将!L$6:L$105,天数对应超R武将养!$CD17)</f>
        <v>0</v>
      </c>
      <c r="M17" s="16">
        <f>求节点(超R武将!$C$6:$C$105,超R武将!M$6:M$105,天数对应超R武将养!$CD17)</f>
        <v>6.537804351342305</v>
      </c>
      <c r="N17" s="16">
        <f>求节点(超R武将!$C$6:$C$105,超R武将!N$6:N$105,天数对应超R武将养!$CD17)</f>
        <v>2.0396638448681803</v>
      </c>
      <c r="O17" s="16">
        <f>求节点(超R武将!$C$6:$C$105,超R武将!O$6:O$105,天数对应超R武将养!$CD17)</f>
        <v>0</v>
      </c>
      <c r="P17" s="16">
        <f>求节点(超R武将!$C$6:$C$105,超R武将!P$6:P$105,天数对应超R武将养!$CD17)</f>
        <v>6</v>
      </c>
      <c r="Q17" s="16">
        <f>求节点(超R武将!$C$6:$C$105,超R武将!Q$6:Q$105,天数对应超R武将养!$CD17)</f>
        <v>10</v>
      </c>
      <c r="R17" s="16">
        <f>求节点(超R武将!$C$6:$C$105,超R武将!R$6:R$105,天数对应超R武将养!$CD17)</f>
        <v>65</v>
      </c>
      <c r="S17" s="16">
        <f>求节点(超R武将!$C$6:$C$105,超R武将!S$6:S$105,天数对应超R武将养!$CD17)</f>
        <v>61.050883714254212</v>
      </c>
      <c r="T17" s="16">
        <f>求节点(超R武将!$C$6:$C$105,超R武将!T$6:T$105,天数对应超R武将养!$CD17)</f>
        <v>0</v>
      </c>
      <c r="U17" s="16">
        <f>求节点(超R武将!$C$6:$C$105,超R武将!U$6:U$105,天数对应超R武将养!$CD17)</f>
        <v>0</v>
      </c>
      <c r="V17" s="16">
        <f>求节点(超R武将!$C$6:$C$105,超R武将!V$6:V$105,天数对应超R武将养!$CD17)</f>
        <v>0</v>
      </c>
      <c r="W17" s="16">
        <f>求节点(超R武将!$C$6:$C$105,超R武将!W$6:W$105,天数对应超R武将养!$CD17)</f>
        <v>2.2952544185712713</v>
      </c>
      <c r="X17" s="16">
        <f>求节点(超R武将!$C$6:$C$105,超R武将!X$6:X$105,天数对应超R武将养!$CD17)</f>
        <v>2.2952544185712713</v>
      </c>
      <c r="Y17" s="16">
        <f>求节点(超R武将!$C$6:$C$105,超R武将!Y$6:Y$105,天数对应超R武将养!$CD17)</f>
        <v>0</v>
      </c>
      <c r="Z17" s="16">
        <f>求节点(超R武将!$C$6:$C$105,超R武将!Z$6:Z$105,天数对应超R武将养!$CD17)</f>
        <v>0</v>
      </c>
      <c r="AA17" s="16">
        <f>求节点(超R武将!$C$6:$C$105,超R武将!AA$6:AA$105,天数对应超R武将养!$CD17)</f>
        <v>0</v>
      </c>
      <c r="AB17" s="16">
        <f>求节点(超R武将!$C$6:$C$105,超R武将!AB$6:AB$105,天数对应超R武将养!$CD17)</f>
        <v>114.76272092856355</v>
      </c>
      <c r="AC17" s="16">
        <f>求节点(超R武将!$C$6:$C$105,超R武将!AC$6:AC$105,天数对应超R武将养!$CD17)</f>
        <v>114.76272092856355</v>
      </c>
      <c r="AD17" s="16">
        <f>求节点(超R武将!$C$6:$C$105,超R武将!AD$6:AD$105,天数对应超R武将养!$CD17)</f>
        <v>0</v>
      </c>
      <c r="AE17" s="16">
        <f>求节点(超R武将!$C$6:$C$105,超R武将!AE$6:AE$105,天数对应超R武将养!$CD17)</f>
        <v>0</v>
      </c>
      <c r="AF17" s="16">
        <f>求节点(超R武将!$C$6:$C$105,超R武将!AF$6:AF$105,天数对应超R武将养!$CD17)</f>
        <v>0</v>
      </c>
      <c r="AG17" s="16">
        <f>求节点(超R武将!$C$6:$C$105,超R武将!AG$6:AG$105,天数对应超R武将养!$CD17)</f>
        <v>2</v>
      </c>
      <c r="AH17" s="16">
        <f>求节点(超R武将!$C$6:$C$105,超R武将!AH$6:AH$105,天数对应超R武将养!$CD17)</f>
        <v>2</v>
      </c>
      <c r="AI17" s="16">
        <f>求节点(超R武将!$C$6:$C$105,超R武将!AI$6:AI$105,天数对应超R武将养!$CD17)</f>
        <v>0</v>
      </c>
      <c r="AJ17" s="16">
        <f>求节点(超R武将!$C$6:$C$105,超R武将!AJ$6:AJ$105,天数对应超R武将养!$CD17)</f>
        <v>0</v>
      </c>
      <c r="AK17" s="16">
        <f>求节点(超R武将!$C$6:$C$105,超R武将!AK$6:AK$105,天数对应超R武将养!$CD17)</f>
        <v>0</v>
      </c>
      <c r="AL17" s="16">
        <f>求节点(超R武将!$C$6:$C$105,超R武将!AL$6:AL$105,天数对应超R武将养!$CD17)</f>
        <v>30</v>
      </c>
      <c r="AM17" s="16">
        <f>求节点(超R武将!$C$6:$C$105,超R武将!AM$6:AM$105,天数对应超R武将养!$CD17)</f>
        <v>80</v>
      </c>
      <c r="AN17" s="16">
        <f>求节点(超R武将!$C$6:$C$105,超R武将!AN$6:AN$105,天数对应超R武将养!$CD17)</f>
        <v>0</v>
      </c>
      <c r="AO17" s="16">
        <f>求节点(超R武将!$C$6:$C$105,超R武将!AO$6:AO$105,天数对应超R武将养!$CD17)</f>
        <v>0</v>
      </c>
      <c r="AP17" s="16">
        <f>求节点(超R武将!$C$6:$C$105,超R武将!AP$6:AP$105,天数对应超R武将养!$CD17)</f>
        <v>0.39310587045707013</v>
      </c>
      <c r="AQ17" s="16">
        <f>求节点(超R武将!$C$6:$C$105,超R武将!AQ$6:AQ$105,天数对应超R武将养!$CD17)</f>
        <v>23.60689412954293</v>
      </c>
      <c r="AR17" s="16">
        <f>求节点(超R武将!$C$6:$C$105,超R武将!AR$6:AR$105,天数对应超R武将养!$CD17)</f>
        <v>0</v>
      </c>
      <c r="AS17" s="16">
        <f>求节点(超R武将!$C$6:$C$105,超R武将!AS$6:AS$105,天数对应超R武将养!$CD17)</f>
        <v>0</v>
      </c>
      <c r="AT17" s="16">
        <f>求节点(超R武将!$C$6:$C$105,超R武将!AT$6:AT$105,天数对应超R武将养!$CD17)</f>
        <v>3</v>
      </c>
      <c r="AU17" s="16">
        <f>求节点(超R武将!$C$6:$C$105,超R武将!AU$6:AU$105,天数对应超R武将养!$CD17)</f>
        <v>6</v>
      </c>
      <c r="AV17" s="16">
        <f>求节点(超R武将!$C$6:$C$105,超R武将!AV$6:AV$105,天数对应超R武将养!$CD17)</f>
        <v>6.537804351342305</v>
      </c>
      <c r="AW17" s="16">
        <f>求节点(超R武将!$C$6:$C$105,超R武将!AW$6:AW$105,天数对应超R武将养!$CD17)</f>
        <v>2.0396638448681803</v>
      </c>
      <c r="AX17" s="16">
        <f>求节点(超R武将!$C$6:$C$105,超R武将!AX$6:AX$105,天数对应超R武将养!$CD17)</f>
        <v>0</v>
      </c>
      <c r="AY17" s="16">
        <f>求节点(超R武将!$C$6:$C$105,超R武将!AY$6:AY$105,天数对应超R武将养!$CD17)</f>
        <v>15</v>
      </c>
      <c r="AZ17" s="16">
        <f>求节点(超R武将!$C$6:$C$105,超R武将!AZ$6:AZ$105,天数对应超R武将养!$CD17)</f>
        <v>40</v>
      </c>
      <c r="BA17" s="16">
        <f>求节点(超R武将!$C$6:$C$105,超R武将!BA$6:BA$105,天数对应超R武将养!$CD17)</f>
        <v>65</v>
      </c>
      <c r="BB17" s="16">
        <f>求节点(超R武将!$C$6:$C$105,超R武将!BB$6:BB$105,天数对应超R武将养!$CD17)</f>
        <v>61.050883714254212</v>
      </c>
      <c r="BC17" s="16">
        <f>求节点(超R武将!$C$6:$C$105,超R武将!BC$6:BC$105,天数对应超R武将养!$CD17)</f>
        <v>0</v>
      </c>
      <c r="BD17" s="16">
        <f>求节点(超R武将!$C$6:$C$105,超R武将!BD$6:BD$105,天数对应超R武将养!$CD17)</f>
        <v>2.2952544185712713</v>
      </c>
      <c r="BE17" s="16">
        <f>求节点(超R武将!$C$6:$C$105,超R武将!BE$6:BE$105,天数对应超R武将养!$CD17)</f>
        <v>2.2952544185712713</v>
      </c>
      <c r="BF17" s="16">
        <f>求节点(超R武将!$C$6:$C$105,超R武将!BF$6:BF$105,天数对应超R武将养!$CD17)</f>
        <v>2.2952544185712713</v>
      </c>
      <c r="BG17" s="16">
        <f>求节点(超R武将!$C$6:$C$105,超R武将!BG$6:BG$105,天数对应超R武将养!$CD17)</f>
        <v>2.2952544185712713</v>
      </c>
      <c r="BH17" s="16">
        <f>求节点(超R武将!$C$6:$C$105,超R武将!BH$6:BH$105,天数对应超R武将养!$CD17)</f>
        <v>10</v>
      </c>
      <c r="BI17" s="16">
        <f>求节点(超R武将!$C$6:$C$105,超R武将!BI$6:BI$105,天数对应超R武将养!$CD17)</f>
        <v>10</v>
      </c>
      <c r="BJ17" s="16">
        <f>求节点(超R武将!$C$6:$C$105,超R武将!BJ$6:BJ$105,天数对应超R武将养!$CD17)</f>
        <v>57.381360464281777</v>
      </c>
      <c r="BK17" s="16">
        <f>求节点(超R武将!$C$6:$C$105,超R武将!BK$6:BK$105,天数对应超R武将养!$CD17)</f>
        <v>57.381360464281777</v>
      </c>
      <c r="BL17" s="16">
        <f>求节点(超R武将!$C$6:$C$105,超R武将!BL$6:BL$105,天数对应超R武将养!$CD17)</f>
        <v>57.381360464281777</v>
      </c>
      <c r="BM17" s="16">
        <f>求节点(超R武将!$C$6:$C$105,超R武将!BM$6:BM$105,天数对应超R武将养!$CD17)</f>
        <v>0</v>
      </c>
      <c r="BN17" s="16">
        <f>求节点(超R武将!$C$6:$C$105,超R武将!BN$6:BN$105,天数对应超R武将养!$CD17)</f>
        <v>0</v>
      </c>
      <c r="BO17" s="16">
        <f>求节点(超R武将!$C$6:$C$105,超R武将!BO$6:BO$105,天数对应超R武将养!$CD17)</f>
        <v>2</v>
      </c>
      <c r="BP17" s="16">
        <f>求节点(超R武将!$C$6:$C$105,超R武将!BP$6:BP$105,天数对应超R武将养!$CD17)</f>
        <v>2</v>
      </c>
      <c r="BQ17" s="16">
        <f>求节点(超R武将!$C$6:$C$105,超R武将!BQ$6:BQ$105,天数对应超R武将养!$CD17)</f>
        <v>2</v>
      </c>
      <c r="BR17" s="16">
        <f>求节点(超R武将!$C$6:$C$105,超R武将!BR$6:BR$105,天数对应超R武将养!$CD17)</f>
        <v>0</v>
      </c>
      <c r="BS17" s="16">
        <f>求节点(超R武将!$C$6:$C$105,超R武将!BS$6:BS$105,天数对应超R武将养!$CD17)</f>
        <v>0</v>
      </c>
      <c r="BT17" s="16">
        <f>求节点(超R武将!$C$6:$C$105,超R武将!BT$6:BT$105,天数对应超R武将养!$CD17)</f>
        <v>4</v>
      </c>
      <c r="BU17" s="16">
        <f>求节点(超R武将!$C$6:$C$105,超R武将!BU$6:BU$105,天数对应超R武将养!$CD17)</f>
        <v>30</v>
      </c>
      <c r="BV17" s="16">
        <f>求节点(超R武将!$C$6:$C$105,超R武将!BV$6:BV$105,天数对应超R武将养!$CD17)</f>
        <v>80</v>
      </c>
      <c r="BY17" s="16">
        <v>12</v>
      </c>
      <c r="BZ17" s="16">
        <v>37.004247194324648</v>
      </c>
      <c r="CA17" s="16">
        <v>39.507710476381696</v>
      </c>
      <c r="CB17" s="16">
        <v>42.74268769445753</v>
      </c>
      <c r="CC17" s="16">
        <v>47.662645980012094</v>
      </c>
      <c r="CD17" s="16">
        <v>57.381360464281777</v>
      </c>
    </row>
    <row r="18" spans="3:82" x14ac:dyDescent="0.15">
      <c r="C18" s="16">
        <v>13</v>
      </c>
      <c r="E18" s="16">
        <f>求节点(超R武将!$C$6:$C$105,超R武将!E$6:E$105,天数对应超R武将养!$CD18)</f>
        <v>0</v>
      </c>
      <c r="F18" s="16">
        <f>求节点(超R武将!$C$6:$C$105,超R武将!F$6:F$105,天数对应超R武将养!$CD18)</f>
        <v>0</v>
      </c>
      <c r="G18" s="16">
        <f>求节点(超R武将!$C$6:$C$105,超R武将!G$6:G$105,天数对应超R武将养!$CD18)</f>
        <v>0</v>
      </c>
      <c r="H18" s="16">
        <f>求节点(超R武将!$C$6:$C$105,超R武将!H$6:H$105,天数对应超R武将养!$CD18)</f>
        <v>4.0287605811901459</v>
      </c>
      <c r="I18" s="16">
        <f>求节点(超R武将!$C$6:$C$105,超R武将!I$6:I$105,天数对应超R武将养!$CD18)</f>
        <v>1.9712394188098543</v>
      </c>
      <c r="J18" s="16">
        <f>求节点(超R武将!$C$6:$C$105,超R武将!J$6:J$105,天数对应超R武将养!$CD18)</f>
        <v>0</v>
      </c>
      <c r="K18" s="16">
        <f>求节点(超R武将!$C$6:$C$105,超R武将!K$6:K$105,天数对应超R武将养!$CD18)</f>
        <v>0</v>
      </c>
      <c r="L18" s="16">
        <f>求节点(超R武将!$C$6:$C$105,超R武将!L$6:L$105,天数对应超R武将养!$CD18)</f>
        <v>0</v>
      </c>
      <c r="M18" s="16">
        <f>求节点(超R武将!$C$6:$C$105,超R武将!M$6:M$105,天数对应超R武将养!$CD18)</f>
        <v>6.7002112323489778</v>
      </c>
      <c r="N18" s="16">
        <f>求节点(超R武将!$C$6:$C$105,超R武将!N$6:N$105,天数对应超R武将养!$CD18)</f>
        <v>2.3209594475927426</v>
      </c>
      <c r="O18" s="16">
        <f>求节点(超R武将!$C$6:$C$105,超R武将!O$6:O$105,天数对应超R武将养!$CD18)</f>
        <v>0</v>
      </c>
      <c r="P18" s="16">
        <f>求节点(超R武将!$C$6:$C$105,超R武将!P$6:P$105,天数对应超R武将养!$CD18)</f>
        <v>6</v>
      </c>
      <c r="Q18" s="16">
        <f>求节点(超R武将!$C$6:$C$105,超R武将!Q$6:Q$105,天数对应超R武将养!$CD18)</f>
        <v>10</v>
      </c>
      <c r="R18" s="16">
        <f>求节点(超R武将!$C$6:$C$105,超R武将!R$6:R$105,天数对应超R武将养!$CD18)</f>
        <v>65</v>
      </c>
      <c r="S18" s="16">
        <f>求节点(超R武将!$C$6:$C$105,超R武将!S$6:S$105,天数对应超R武将养!$CD18)</f>
        <v>66</v>
      </c>
      <c r="T18" s="16">
        <f>求节点(超R武将!$C$6:$C$105,超R武将!T$6:T$105,天数对应超R武将养!$CD18)</f>
        <v>0</v>
      </c>
      <c r="U18" s="16">
        <f>求节点(超R武将!$C$6:$C$105,超R武将!U$6:U$105,天数对应超R武将养!$CD18)</f>
        <v>0</v>
      </c>
      <c r="V18" s="16">
        <f>求节点(超R武将!$C$6:$C$105,超R武将!V$6:V$105,天数对应超R武将养!$CD18)</f>
        <v>0</v>
      </c>
      <c r="W18" s="16">
        <f>求节点(超R武将!$C$6:$C$105,超R武将!W$6:W$105,天数对应超R武将养!$CD18)</f>
        <v>2.3351656865265045</v>
      </c>
      <c r="X18" s="16">
        <f>求节点(超R武将!$C$6:$C$105,超R武将!X$6:X$105,天数对应超R武将养!$CD18)</f>
        <v>2.3351656865265045</v>
      </c>
      <c r="Y18" s="16">
        <f>求节点(超R武将!$C$6:$C$105,超R武将!Y$6:Y$105,天数对应超R武将养!$CD18)</f>
        <v>0</v>
      </c>
      <c r="Z18" s="16">
        <f>求节点(超R武将!$C$6:$C$105,超R武将!Z$6:Z$105,天数对应超R武将养!$CD18)</f>
        <v>0</v>
      </c>
      <c r="AA18" s="16">
        <f>求节点(超R武将!$C$6:$C$105,超R武将!AA$6:AA$105,天数对应超R武将养!$CD18)</f>
        <v>0</v>
      </c>
      <c r="AB18" s="16">
        <f>求节点(超R武将!$C$6:$C$105,超R武将!AB$6:AB$105,天数对应超R武将养!$CD18)</f>
        <v>116.75828432632521</v>
      </c>
      <c r="AC18" s="16">
        <f>求节点(超R武将!$C$6:$C$105,超R武将!AC$6:AC$105,天数对应超R武将养!$CD18)</f>
        <v>116.75828432632521</v>
      </c>
      <c r="AD18" s="16">
        <f>求节点(超R武将!$C$6:$C$105,超R武将!AD$6:AD$105,天数对应超R武将养!$CD18)</f>
        <v>0</v>
      </c>
      <c r="AE18" s="16">
        <f>求节点(超R武将!$C$6:$C$105,超R武将!AE$6:AE$105,天数对应超R武将养!$CD18)</f>
        <v>0</v>
      </c>
      <c r="AF18" s="16">
        <f>求节点(超R武将!$C$6:$C$105,超R武将!AF$6:AF$105,天数对应超R武将养!$CD18)</f>
        <v>0</v>
      </c>
      <c r="AG18" s="16">
        <f>求节点(超R武将!$C$6:$C$105,超R武将!AG$6:AG$105,天数对应超R武将养!$CD18)</f>
        <v>2</v>
      </c>
      <c r="AH18" s="16">
        <f>求节点(超R武将!$C$6:$C$105,超R武将!AH$6:AH$105,天数对应超R武将养!$CD18)</f>
        <v>2</v>
      </c>
      <c r="AI18" s="16">
        <f>求节点(超R武将!$C$6:$C$105,超R武将!AI$6:AI$105,天数对应超R武将养!$CD18)</f>
        <v>0</v>
      </c>
      <c r="AJ18" s="16">
        <f>求节点(超R武将!$C$6:$C$105,超R武将!AJ$6:AJ$105,天数对应超R武将养!$CD18)</f>
        <v>0</v>
      </c>
      <c r="AK18" s="16">
        <f>求节点(超R武将!$C$6:$C$105,超R武将!AK$6:AK$105,天数对应超R武将养!$CD18)</f>
        <v>0</v>
      </c>
      <c r="AL18" s="16">
        <f>求节点(超R武将!$C$6:$C$105,超R武将!AL$6:AL$105,天数对应超R武将养!$CD18)</f>
        <v>30</v>
      </c>
      <c r="AM18" s="16">
        <f>求节点(超R武将!$C$6:$C$105,超R武将!AM$6:AM$105,天数对应超R武将养!$CD18)</f>
        <v>80</v>
      </c>
      <c r="AN18" s="16">
        <f>求节点(超R武将!$C$6:$C$105,超R武将!AN$6:AN$105,天数对应超R武将养!$CD18)</f>
        <v>0</v>
      </c>
      <c r="AO18" s="16">
        <f>求节点(超R武将!$C$6:$C$105,超R武将!AO$6:AO$105,天数对应超R武将养!$CD18)</f>
        <v>0</v>
      </c>
      <c r="AP18" s="16">
        <f>求节点(超R武将!$C$6:$C$105,超R武将!AP$6:AP$105,天数对应超R武将养!$CD18)</f>
        <v>0.11606721344417743</v>
      </c>
      <c r="AQ18" s="16">
        <f>求节点(超R武将!$C$6:$C$105,超R武将!AQ$6:AQ$105,天数对应超R武将养!$CD18)</f>
        <v>23.883932786555821</v>
      </c>
      <c r="AR18" s="16">
        <f>求节点(超R武将!$C$6:$C$105,超R武将!AR$6:AR$105,天数对应超R武将养!$CD18)</f>
        <v>0</v>
      </c>
      <c r="AS18" s="16">
        <f>求节点(超R武将!$C$6:$C$105,超R武将!AS$6:AS$105,天数对应超R武将养!$CD18)</f>
        <v>0</v>
      </c>
      <c r="AT18" s="16">
        <f>求节点(超R武将!$C$6:$C$105,超R武将!AT$6:AT$105,天数对应超R武将养!$CD18)</f>
        <v>3</v>
      </c>
      <c r="AU18" s="16">
        <f>求节点(超R武将!$C$6:$C$105,超R武将!AU$6:AU$105,天数对应超R武将养!$CD18)</f>
        <v>6</v>
      </c>
      <c r="AV18" s="16">
        <f>求节点(超R武将!$C$6:$C$105,超R武将!AV$6:AV$105,天数对应超R武将养!$CD18)</f>
        <v>6.7002112323489778</v>
      </c>
      <c r="AW18" s="16">
        <f>求节点(超R武将!$C$6:$C$105,超R武将!AW$6:AW$105,天数对应超R武将养!$CD18)</f>
        <v>2.3209594475927426</v>
      </c>
      <c r="AX18" s="16">
        <f>求节点(超R武将!$C$6:$C$105,超R武将!AX$6:AX$105,天数对应超R武将养!$CD18)</f>
        <v>0</v>
      </c>
      <c r="AY18" s="16">
        <f>求节点(超R武将!$C$6:$C$105,超R武将!AY$6:AY$105,天数对应超R武将养!$CD18)</f>
        <v>15</v>
      </c>
      <c r="AZ18" s="16">
        <f>求节点(超R武将!$C$6:$C$105,超R武将!AZ$6:AZ$105,天数对应超R武将养!$CD18)</f>
        <v>40</v>
      </c>
      <c r="BA18" s="16">
        <f>求节点(超R武将!$C$6:$C$105,超R武将!BA$6:BA$105,天数对应超R武将养!$CD18)</f>
        <v>65</v>
      </c>
      <c r="BB18" s="16">
        <f>求节点(超R武将!$C$6:$C$105,超R武将!BB$6:BB$105,天数对应超R武将养!$CD18)</f>
        <v>66</v>
      </c>
      <c r="BC18" s="16">
        <f>求节点(超R武将!$C$6:$C$105,超R武将!BC$6:BC$105,天数对应超R武将养!$CD18)</f>
        <v>0</v>
      </c>
      <c r="BD18" s="16">
        <f>求节点(超R武将!$C$6:$C$105,超R武将!BD$6:BD$105,天数对应超R武将养!$CD18)</f>
        <v>2.3351656865265045</v>
      </c>
      <c r="BE18" s="16">
        <f>求节点(超R武将!$C$6:$C$105,超R武将!BE$6:BE$105,天数对应超R武将养!$CD18)</f>
        <v>2.3351656865265045</v>
      </c>
      <c r="BF18" s="16">
        <f>求节点(超R武将!$C$6:$C$105,超R武将!BF$6:BF$105,天数对应超R武将养!$CD18)</f>
        <v>2.3351656865265045</v>
      </c>
      <c r="BG18" s="16">
        <f>求节点(超R武将!$C$6:$C$105,超R武将!BG$6:BG$105,天数对应超R武将养!$CD18)</f>
        <v>2.3351656865265045</v>
      </c>
      <c r="BH18" s="16">
        <f>求节点(超R武将!$C$6:$C$105,超R武将!BH$6:BH$105,天数对应超R武将养!$CD18)</f>
        <v>10</v>
      </c>
      <c r="BI18" s="16">
        <f>求节点(超R武将!$C$6:$C$105,超R武将!BI$6:BI$105,天数对应超R武将养!$CD18)</f>
        <v>10</v>
      </c>
      <c r="BJ18" s="16">
        <f>求节点(超R武将!$C$6:$C$105,超R武将!BJ$6:BJ$105,天数对应超R武将养!$CD18)</f>
        <v>58.379142163162605</v>
      </c>
      <c r="BK18" s="16">
        <f>求节点(超R武将!$C$6:$C$105,超R武将!BK$6:BK$105,天数对应超R武将养!$CD18)</f>
        <v>58.379142163162605</v>
      </c>
      <c r="BL18" s="16">
        <f>求节点(超R武将!$C$6:$C$105,超R武将!BL$6:BL$105,天数对应超R武将养!$CD18)</f>
        <v>58.379142163162605</v>
      </c>
      <c r="BM18" s="16">
        <f>求节点(超R武将!$C$6:$C$105,超R武将!BM$6:BM$105,天数对应超R武将养!$CD18)</f>
        <v>0</v>
      </c>
      <c r="BN18" s="16">
        <f>求节点(超R武将!$C$6:$C$105,超R武将!BN$6:BN$105,天数对应超R武将养!$CD18)</f>
        <v>0</v>
      </c>
      <c r="BO18" s="16">
        <f>求节点(超R武将!$C$6:$C$105,超R武将!BO$6:BO$105,天数对应超R武将养!$CD18)</f>
        <v>2</v>
      </c>
      <c r="BP18" s="16">
        <f>求节点(超R武将!$C$6:$C$105,超R武将!BP$6:BP$105,天数对应超R武将养!$CD18)</f>
        <v>2</v>
      </c>
      <c r="BQ18" s="16">
        <f>求节点(超R武将!$C$6:$C$105,超R武将!BQ$6:BQ$105,天数对应超R武将养!$CD18)</f>
        <v>2</v>
      </c>
      <c r="BR18" s="16">
        <f>求节点(超R武将!$C$6:$C$105,超R武将!BR$6:BR$105,天数对应超R武将养!$CD18)</f>
        <v>0</v>
      </c>
      <c r="BS18" s="16">
        <f>求节点(超R武将!$C$6:$C$105,超R武将!BS$6:BS$105,天数对应超R武将养!$CD18)</f>
        <v>0</v>
      </c>
      <c r="BT18" s="16">
        <f>求节点(超R武将!$C$6:$C$105,超R武将!BT$6:BT$105,天数对应超R武将养!$CD18)</f>
        <v>4</v>
      </c>
      <c r="BU18" s="16">
        <f>求节点(超R武将!$C$6:$C$105,超R武将!BU$6:BU$105,天数对应超R武将养!$CD18)</f>
        <v>30</v>
      </c>
      <c r="BV18" s="16">
        <f>求节点(超R武将!$C$6:$C$105,超R武将!BV$6:BV$105,天数对应超R武将养!$CD18)</f>
        <v>80</v>
      </c>
      <c r="BY18" s="16">
        <v>13</v>
      </c>
      <c r="BZ18" s="16">
        <v>38.071211008105138</v>
      </c>
      <c r="CA18" s="16">
        <v>40.538783412959503</v>
      </c>
      <c r="CB18" s="16">
        <v>43.86620155065998</v>
      </c>
      <c r="CC18" s="16">
        <v>49.046140941971913</v>
      </c>
      <c r="CD18" s="16">
        <v>58.379142163162605</v>
      </c>
    </row>
    <row r="19" spans="3:82" s="17" customFormat="1" x14ac:dyDescent="0.15">
      <c r="C19" s="17">
        <v>14</v>
      </c>
      <c r="E19" s="17">
        <f>求节点(超R武将!$C$6:$C$105,超R武将!E$6:E$105,天数对应超R武将养!$CD19)</f>
        <v>0</v>
      </c>
      <c r="F19" s="17">
        <f>求节点(超R武将!$C$6:$C$105,超R武将!F$6:F$105,天数对应超R武将养!$CD19)</f>
        <v>0</v>
      </c>
      <c r="G19" s="17">
        <f>求节点(超R武将!$C$6:$C$105,超R武将!G$6:G$105,天数对应超R武将养!$CD19)</f>
        <v>0</v>
      </c>
      <c r="H19" s="17">
        <f>求节点(超R武将!$C$6:$C$105,超R武将!H$6:H$105,天数对应超R武将养!$CD19)</f>
        <v>3.8757112638434768</v>
      </c>
      <c r="I19" s="17">
        <f>求节点(超R武将!$C$6:$C$105,超R武将!I$6:I$105,天数对应超R武将养!$CD19)</f>
        <v>2.1242887361565232</v>
      </c>
      <c r="J19" s="17">
        <f>求节点(超R武将!$C$6:$C$105,超R武将!J$6:J$105,天数对应超R武将养!$CD19)</f>
        <v>0</v>
      </c>
      <c r="K19" s="17">
        <f>求节点(超R武将!$C$6:$C$105,超R武将!K$6:K$105,天数对应超R武将养!$CD19)</f>
        <v>0</v>
      </c>
      <c r="L19" s="17">
        <f>求节点(超R武将!$C$6:$C$105,超R武将!L$6:L$105,天数对应超R武将养!$CD19)</f>
        <v>0</v>
      </c>
      <c r="M19" s="17">
        <f>求节点(超R武将!$C$6:$C$105,超R武将!M$6:M$105,天数对应超R武将养!$CD19)</f>
        <v>6.8100780621486896</v>
      </c>
      <c r="N19" s="17">
        <f>求节点(超R武将!$C$6:$C$105,超R武将!N$6:N$105,天数对应超R武将养!$CD19)</f>
        <v>2.5991119577226662</v>
      </c>
      <c r="O19" s="17">
        <f>求节点(超R武将!$C$6:$C$105,超R武将!O$6:O$105,天数对应超R武将养!$CD19)</f>
        <v>0</v>
      </c>
      <c r="P19" s="17">
        <f>求节点(超R武将!$C$6:$C$105,超R武将!P$6:P$105,天数对应超R武将养!$CD19)</f>
        <v>6</v>
      </c>
      <c r="Q19" s="17">
        <f>求节点(超R武将!$C$6:$C$105,超R武将!Q$6:Q$105,天数对应超R武将养!$CD19)</f>
        <v>10</v>
      </c>
      <c r="R19" s="17">
        <f>求节点(超R武将!$C$6:$C$105,超R武将!R$6:R$105,天数对应超R武将养!$CD19)</f>
        <v>65</v>
      </c>
      <c r="S19" s="17">
        <f>求节点(超R武将!$C$6:$C$105,超R武将!S$6:S$105,天数对应超R武将养!$CD19)</f>
        <v>66</v>
      </c>
      <c r="T19" s="17">
        <f>求节点(超R武将!$C$6:$C$105,超R武将!T$6:T$105,天数对应超R武将养!$CD19)</f>
        <v>0</v>
      </c>
      <c r="U19" s="17">
        <f>求节点(超R武将!$C$6:$C$105,超R武将!U$6:U$105,天数对应超R武将养!$CD19)</f>
        <v>0</v>
      </c>
      <c r="V19" s="17">
        <f>求节点(超R武将!$C$6:$C$105,超R武将!V$6:V$105,天数对应超R武将养!$CD19)</f>
        <v>0</v>
      </c>
      <c r="W19" s="17">
        <f>求节点(超R武将!$C$6:$C$105,超R武将!W$6:W$105,天数对应超R武将养!$CD19)</f>
        <v>2.3707080596264287</v>
      </c>
      <c r="X19" s="17">
        <f>求节点(超R武将!$C$6:$C$105,超R武将!X$6:X$105,天数对应超R武将养!$CD19)</f>
        <v>2.3707080596264287</v>
      </c>
      <c r="Y19" s="17">
        <f>求节点(超R武将!$C$6:$C$105,超R武将!Y$6:Y$105,天数对应超R武将养!$CD19)</f>
        <v>0</v>
      </c>
      <c r="Z19" s="17">
        <f>求节点(超R武将!$C$6:$C$105,超R武将!Z$6:Z$105,天数对应超R武将养!$CD19)</f>
        <v>0</v>
      </c>
      <c r="AA19" s="17">
        <f>求节点(超R武将!$C$6:$C$105,超R武将!AA$6:AA$105,天数对应超R武将养!$CD19)</f>
        <v>0</v>
      </c>
      <c r="AB19" s="17">
        <f>求节点(超R武将!$C$6:$C$105,超R武将!AB$6:AB$105,天数对应超R武将养!$CD19)</f>
        <v>118.53540298132141</v>
      </c>
      <c r="AC19" s="17">
        <f>求节点(超R武将!$C$6:$C$105,超R武将!AC$6:AC$105,天数对应超R武将养!$CD19)</f>
        <v>118.53540298132141</v>
      </c>
      <c r="AD19" s="17">
        <f>求节点(超R武将!$C$6:$C$105,超R武将!AD$6:AD$105,天数对应超R武将养!$CD19)</f>
        <v>0</v>
      </c>
      <c r="AE19" s="17">
        <f>求节点(超R武将!$C$6:$C$105,超R武将!AE$6:AE$105,天数对应超R武将养!$CD19)</f>
        <v>0</v>
      </c>
      <c r="AF19" s="17">
        <f>求节点(超R武将!$C$6:$C$105,超R武将!AF$6:AF$105,天数对应超R武将养!$CD19)</f>
        <v>0</v>
      </c>
      <c r="AG19" s="17">
        <f>求节点(超R武将!$C$6:$C$105,超R武将!AG$6:AG$105,天数对应超R武将养!$CD19)</f>
        <v>2</v>
      </c>
      <c r="AH19" s="17">
        <f>求节点(超R武将!$C$6:$C$105,超R武将!AH$6:AH$105,天数对应超R武将养!$CD19)</f>
        <v>2</v>
      </c>
      <c r="AI19" s="17">
        <f>求节点(超R武将!$C$6:$C$105,超R武将!AI$6:AI$105,天数对应超R武将养!$CD19)</f>
        <v>0</v>
      </c>
      <c r="AJ19" s="17">
        <f>求节点(超R武将!$C$6:$C$105,超R武将!AJ$6:AJ$105,天数对应超R武将养!$CD19)</f>
        <v>0</v>
      </c>
      <c r="AK19" s="17">
        <f>求节点(超R武将!$C$6:$C$105,超R武将!AK$6:AK$105,天数对应超R武将养!$CD19)</f>
        <v>0</v>
      </c>
      <c r="AL19" s="17">
        <f>求节点(超R武将!$C$6:$C$105,超R武将!AL$6:AL$105,天数对应超R武将养!$CD19)</f>
        <v>30</v>
      </c>
      <c r="AM19" s="17">
        <f>求节点(超R武将!$C$6:$C$105,超R武将!AM$6:AM$105,天数对应超R武将养!$CD19)</f>
        <v>80</v>
      </c>
      <c r="AN19" s="17">
        <f>求节点(超R武将!$C$6:$C$105,超R武将!AN$6:AN$105,天数对应超R武将养!$CD19)</f>
        <v>0</v>
      </c>
      <c r="AO19" s="17">
        <f>求节点(超R武将!$C$6:$C$105,超R武将!AO$6:AO$105,天数对应超R武将养!$CD19)</f>
        <v>0</v>
      </c>
      <c r="AP19" s="17">
        <f>求节点(超R武将!$C$6:$C$105,超R武将!AP$6:AP$105,天数对应超R武将养!$CD19)</f>
        <v>0</v>
      </c>
      <c r="AQ19" s="17">
        <f>求节点(超R武将!$C$6:$C$105,超R武将!AQ$6:AQ$105,天数对应超R武将养!$CD19)</f>
        <v>24</v>
      </c>
      <c r="AR19" s="17">
        <f>求节点(超R武将!$C$6:$C$105,超R武将!AR$6:AR$105,天数对应超R武将养!$CD19)</f>
        <v>0</v>
      </c>
      <c r="AS19" s="17">
        <f>求节点(超R武将!$C$6:$C$105,超R武将!AS$6:AS$105,天数对应超R武将养!$CD19)</f>
        <v>0</v>
      </c>
      <c r="AT19" s="17">
        <f>求节点(超R武将!$C$6:$C$105,超R武将!AT$6:AT$105,天数对应超R武将养!$CD19)</f>
        <v>3</v>
      </c>
      <c r="AU19" s="17">
        <f>求节点(超R武将!$C$6:$C$105,超R武将!AU$6:AU$105,天数对应超R武将养!$CD19)</f>
        <v>6</v>
      </c>
      <c r="AV19" s="17">
        <f>求节点(超R武将!$C$6:$C$105,超R武将!AV$6:AV$105,天数对应超R武将养!$CD19)</f>
        <v>6.8100780621486896</v>
      </c>
      <c r="AW19" s="17">
        <f>求节点(超R武将!$C$6:$C$105,超R武将!AW$6:AW$105,天数对应超R武将养!$CD19)</f>
        <v>2.5991119577226662</v>
      </c>
      <c r="AX19" s="17">
        <f>求节点(超R武将!$C$6:$C$105,超R武将!AX$6:AX$105,天数对应超R武将养!$CD19)</f>
        <v>0</v>
      </c>
      <c r="AY19" s="17">
        <f>求节点(超R武将!$C$6:$C$105,超R武将!AY$6:AY$105,天数对应超R武将养!$CD19)</f>
        <v>15</v>
      </c>
      <c r="AZ19" s="17">
        <f>求节点(超R武将!$C$6:$C$105,超R武将!AZ$6:AZ$105,天数对应超R武将养!$CD19)</f>
        <v>40</v>
      </c>
      <c r="BA19" s="17">
        <f>求节点(超R武将!$C$6:$C$105,超R武将!BA$6:BA$105,天数对应超R武将养!$CD19)</f>
        <v>65</v>
      </c>
      <c r="BB19" s="17">
        <f>求节点(超R武将!$C$6:$C$105,超R武将!BB$6:BB$105,天数对应超R武将养!$CD19)</f>
        <v>66</v>
      </c>
      <c r="BC19" s="17">
        <f>求节点(超R武将!$C$6:$C$105,超R武将!BC$6:BC$105,天数对应超R武将养!$CD19)</f>
        <v>0</v>
      </c>
      <c r="BD19" s="17">
        <f>求节点(超R武将!$C$6:$C$105,超R武将!BD$6:BD$105,天数对应超R武将养!$CD19)</f>
        <v>2.3707080596264287</v>
      </c>
      <c r="BE19" s="17">
        <f>求节点(超R武将!$C$6:$C$105,超R武将!BE$6:BE$105,天数对应超R武将养!$CD19)</f>
        <v>2.3707080596264287</v>
      </c>
      <c r="BF19" s="17">
        <f>求节点(超R武将!$C$6:$C$105,超R武将!BF$6:BF$105,天数对应超R武将养!$CD19)</f>
        <v>2.3707080596264287</v>
      </c>
      <c r="BG19" s="17">
        <f>求节点(超R武将!$C$6:$C$105,超R武将!BG$6:BG$105,天数对应超R武将养!$CD19)</f>
        <v>2.3707080596264287</v>
      </c>
      <c r="BH19" s="17">
        <f>求节点(超R武将!$C$6:$C$105,超R武将!BH$6:BH$105,天数对应超R武将养!$CD19)</f>
        <v>10</v>
      </c>
      <c r="BI19" s="17">
        <f>求节点(超R武将!$C$6:$C$105,超R武将!BI$6:BI$105,天数对应超R武将养!$CD19)</f>
        <v>10</v>
      </c>
      <c r="BJ19" s="17">
        <f>求节点(超R武将!$C$6:$C$105,超R武将!BJ$6:BJ$105,天数对应超R武将养!$CD19)</f>
        <v>59.267701490660706</v>
      </c>
      <c r="BK19" s="17">
        <f>求节点(超R武将!$C$6:$C$105,超R武将!BK$6:BK$105,天数对应超R武将养!$CD19)</f>
        <v>59.267701490660706</v>
      </c>
      <c r="BL19" s="17">
        <f>求节点(超R武将!$C$6:$C$105,超R武将!BL$6:BL$105,天数对应超R武将养!$CD19)</f>
        <v>59.267701490660706</v>
      </c>
      <c r="BM19" s="17">
        <f>求节点(超R武将!$C$6:$C$105,超R武将!BM$6:BM$105,天数对应超R武将养!$CD19)</f>
        <v>0</v>
      </c>
      <c r="BN19" s="17">
        <f>求节点(超R武将!$C$6:$C$105,超R武将!BN$6:BN$105,天数对应超R武将养!$CD19)</f>
        <v>0</v>
      </c>
      <c r="BO19" s="17">
        <f>求节点(超R武将!$C$6:$C$105,超R武将!BO$6:BO$105,天数对应超R武将养!$CD19)</f>
        <v>2</v>
      </c>
      <c r="BP19" s="17">
        <f>求节点(超R武将!$C$6:$C$105,超R武将!BP$6:BP$105,天数对应超R武将养!$CD19)</f>
        <v>2</v>
      </c>
      <c r="BQ19" s="17">
        <f>求节点(超R武将!$C$6:$C$105,超R武将!BQ$6:BQ$105,天数对应超R武将养!$CD19)</f>
        <v>2</v>
      </c>
      <c r="BR19" s="17">
        <f>求节点(超R武将!$C$6:$C$105,超R武将!BR$6:BR$105,天数对应超R武将养!$CD19)</f>
        <v>0</v>
      </c>
      <c r="BS19" s="17">
        <f>求节点(超R武将!$C$6:$C$105,超R武将!BS$6:BS$105,天数对应超R武将养!$CD19)</f>
        <v>0</v>
      </c>
      <c r="BT19" s="17">
        <f>求节点(超R武将!$C$6:$C$105,超R武将!BT$6:BT$105,天数对应超R武将养!$CD19)</f>
        <v>4</v>
      </c>
      <c r="BU19" s="17">
        <f>求节点(超R武将!$C$6:$C$105,超R武将!BU$6:BU$105,天数对应超R武将养!$CD19)</f>
        <v>30</v>
      </c>
      <c r="BV19" s="17">
        <f>求节点(超R武将!$C$6:$C$105,超R武将!BV$6:BV$105,天数对应超R武将养!$CD19)</f>
        <v>80</v>
      </c>
      <c r="BY19" s="17">
        <v>14</v>
      </c>
      <c r="BZ19" s="17">
        <v>39.066704614192943</v>
      </c>
      <c r="CA19" s="17">
        <v>41.524552390119503</v>
      </c>
      <c r="CB19" s="17">
        <v>44.969680108948815</v>
      </c>
      <c r="CC19" s="17">
        <v>49.988689418284252</v>
      </c>
      <c r="CD19" s="17">
        <v>59.267701490660706</v>
      </c>
    </row>
    <row r="20" spans="3:82" x14ac:dyDescent="0.15">
      <c r="C20" s="16">
        <v>15</v>
      </c>
      <c r="E20" s="16">
        <f>求节点(超R武将!$C$6:$C$105,超R武将!E$6:E$105,天数对应超R武将养!$CD20)</f>
        <v>0</v>
      </c>
      <c r="F20" s="16">
        <f>求节点(超R武将!$C$6:$C$105,超R武将!F$6:F$105,天数对应超R武将养!$CD20)</f>
        <v>0</v>
      </c>
      <c r="G20" s="16">
        <f>求节点(超R武将!$C$6:$C$105,超R武将!G$6:G$105,天数对应超R武将养!$CD20)</f>
        <v>0</v>
      </c>
      <c r="H20" s="16">
        <f>求节点(超R武将!$C$6:$C$105,超R武将!H$6:H$105,天数对应超R武将养!$CD20)</f>
        <v>3.7208525710181428</v>
      </c>
      <c r="I20" s="16">
        <f>求节点(超R武将!$C$6:$C$105,超R武将!I$6:I$105,天数对应超R武将养!$CD20)</f>
        <v>2.2791474289818572</v>
      </c>
      <c r="J20" s="16">
        <f>求节点(超R武将!$C$6:$C$105,超R武将!J$6:J$105,天数对应超R武将养!$CD20)</f>
        <v>0</v>
      </c>
      <c r="K20" s="16">
        <f>求节点(超R武将!$C$6:$C$105,超R武将!K$6:K$105,天数对应超R武将养!$CD20)</f>
        <v>0</v>
      </c>
      <c r="L20" s="16">
        <f>求节点(超R武将!$C$6:$C$105,超R武将!L$6:L$105,天数对应超R武将养!$CD20)</f>
        <v>0</v>
      </c>
      <c r="M20" s="16">
        <f>求节点(超R武将!$C$6:$C$105,超R武将!M$6:M$105,天数对应超R武将养!$CD20)</f>
        <v>6.8883487426624432</v>
      </c>
      <c r="N20" s="16">
        <f>求节点(超R武将!$C$6:$C$105,超R武将!N$6:N$105,天数对应超R武将养!$CD20)</f>
        <v>2.8990957240181392</v>
      </c>
      <c r="O20" s="16">
        <f>求节点(超R武将!$C$6:$C$105,超R武将!O$6:O$105,天数对应超R武将养!$CD20)</f>
        <v>0</v>
      </c>
      <c r="P20" s="16">
        <f>求节点(超R武将!$C$6:$C$105,超R武将!P$6:P$105,天数对应超R武将养!$CD20)</f>
        <v>6</v>
      </c>
      <c r="Q20" s="16">
        <f>求节点(超R武将!$C$6:$C$105,超R武将!Q$6:Q$105,天数对应超R武将养!$CD20)</f>
        <v>10</v>
      </c>
      <c r="R20" s="16">
        <f>求节点(超R武将!$C$6:$C$105,超R武将!R$6:R$105,天数对应超R武将养!$CD20)</f>
        <v>65</v>
      </c>
      <c r="S20" s="16">
        <f>求节点(超R武将!$C$6:$C$105,超R武将!S$6:S$105,天数对应超R武将养!$CD20)</f>
        <v>67.185921117114219</v>
      </c>
      <c r="T20" s="16">
        <f>求节点(超R武将!$C$6:$C$105,超R武将!T$6:T$105,天数对应超R武将养!$CD20)</f>
        <v>0</v>
      </c>
      <c r="U20" s="16">
        <f>求节点(超R武将!$C$6:$C$105,超R武将!U$6:U$105,天数对应超R武将养!$CD20)</f>
        <v>0</v>
      </c>
      <c r="V20" s="16">
        <f>求节点(超R武将!$C$6:$C$105,超R武将!V$6:V$105,天数对应超R武将养!$CD20)</f>
        <v>0</v>
      </c>
      <c r="W20" s="16">
        <f>求节点(超R武将!$C$6:$C$105,超R武将!W$6:W$105,天数对应超R武将养!$CD20)</f>
        <v>2.4059296055855715</v>
      </c>
      <c r="X20" s="16">
        <f>求节点(超R武将!$C$6:$C$105,超R武将!X$6:X$105,天数对应超R武将养!$CD20)</f>
        <v>2.4059296055855715</v>
      </c>
      <c r="Y20" s="16">
        <f>求节点(超R武将!$C$6:$C$105,超R武将!Y$6:Y$105,天数对应超R武将养!$CD20)</f>
        <v>0</v>
      </c>
      <c r="Z20" s="16">
        <f>求节点(超R武将!$C$6:$C$105,超R武将!Z$6:Z$105,天数对应超R武将养!$CD20)</f>
        <v>0</v>
      </c>
      <c r="AA20" s="16">
        <f>求节点(超R武将!$C$6:$C$105,超R武将!AA$6:AA$105,天数对应超R武将养!$CD20)</f>
        <v>0</v>
      </c>
      <c r="AB20" s="16">
        <f>求节点(超R武将!$C$6:$C$105,超R武将!AB$6:AB$105,天数对应超R武将养!$CD20)</f>
        <v>120.29648027927855</v>
      </c>
      <c r="AC20" s="16">
        <f>求节点(超R武将!$C$6:$C$105,超R武将!AC$6:AC$105,天数对应超R武将养!$CD20)</f>
        <v>120.29648027927855</v>
      </c>
      <c r="AD20" s="16">
        <f>求节点(超R武将!$C$6:$C$105,超R武将!AD$6:AD$105,天数对应超R武将养!$CD20)</f>
        <v>0</v>
      </c>
      <c r="AE20" s="16">
        <f>求节点(超R武将!$C$6:$C$105,超R武将!AE$6:AE$105,天数对应超R武将养!$CD20)</f>
        <v>0</v>
      </c>
      <c r="AF20" s="16">
        <f>求节点(超R武将!$C$6:$C$105,超R武将!AF$6:AF$105,天数对应超R武将养!$CD20)</f>
        <v>0</v>
      </c>
      <c r="AG20" s="16">
        <f>求节点(超R武将!$C$6:$C$105,超R武将!AG$6:AG$105,天数对应超R武将养!$CD20)</f>
        <v>2</v>
      </c>
      <c r="AH20" s="16">
        <f>求节点(超R武将!$C$6:$C$105,超R武将!AH$6:AH$105,天数对应超R武将养!$CD20)</f>
        <v>2</v>
      </c>
      <c r="AI20" s="16">
        <f>求节点(超R武将!$C$6:$C$105,超R武将!AI$6:AI$105,天数对应超R武将养!$CD20)</f>
        <v>0</v>
      </c>
      <c r="AJ20" s="16">
        <f>求节点(超R武将!$C$6:$C$105,超R武将!AJ$6:AJ$105,天数对应超R武将养!$CD20)</f>
        <v>0</v>
      </c>
      <c r="AK20" s="16">
        <f>求节点(超R武将!$C$6:$C$105,超R武将!AK$6:AK$105,天数对应超R武将养!$CD20)</f>
        <v>0</v>
      </c>
      <c r="AL20" s="16">
        <f>求节点(超R武将!$C$6:$C$105,超R武将!AL$6:AL$105,天数对应超R武将养!$CD20)</f>
        <v>30</v>
      </c>
      <c r="AM20" s="16">
        <f>求节点(超R武将!$C$6:$C$105,超R武将!AM$6:AM$105,天数对应超R武将养!$CD20)</f>
        <v>80</v>
      </c>
      <c r="AN20" s="16">
        <f>求节点(超R武将!$C$6:$C$105,超R武将!AN$6:AN$105,天数对应超R武将养!$CD20)</f>
        <v>0</v>
      </c>
      <c r="AO20" s="16">
        <f>求节点(超R武将!$C$6:$C$105,超R武将!AO$6:AO$105,天数对应超R武将养!$CD20)</f>
        <v>0</v>
      </c>
      <c r="AP20" s="16">
        <f>求节点(超R武将!$C$6:$C$105,超R武将!AP$6:AP$105,天数对应超R武将养!$CD20)</f>
        <v>0</v>
      </c>
      <c r="AQ20" s="16">
        <f>求节点(超R武将!$C$6:$C$105,超R武将!AQ$6:AQ$105,天数对应超R武将养!$CD20)</f>
        <v>24</v>
      </c>
      <c r="AR20" s="16">
        <f>求节点(超R武将!$C$6:$C$105,超R武将!AR$6:AR$105,天数对应超R武将养!$CD20)</f>
        <v>0</v>
      </c>
      <c r="AS20" s="16">
        <f>求节点(超R武将!$C$6:$C$105,超R武将!AS$6:AS$105,天数对应超R武将养!$CD20)</f>
        <v>0</v>
      </c>
      <c r="AT20" s="16">
        <f>求节点(超R武将!$C$6:$C$105,超R武将!AT$6:AT$105,天数对应超R武将养!$CD20)</f>
        <v>3</v>
      </c>
      <c r="AU20" s="16">
        <f>求节点(超R武将!$C$6:$C$105,超R武将!AU$6:AU$105,天数对应超R武将养!$CD20)</f>
        <v>6</v>
      </c>
      <c r="AV20" s="16">
        <f>求节点(超R武将!$C$6:$C$105,超R武将!AV$6:AV$105,天数对应超R武将养!$CD20)</f>
        <v>6.8883487426624432</v>
      </c>
      <c r="AW20" s="16">
        <f>求节点(超R武将!$C$6:$C$105,超R武将!AW$6:AW$105,天数对应超R武将养!$CD20)</f>
        <v>2.8990957240181392</v>
      </c>
      <c r="AX20" s="16">
        <f>求节点(超R武将!$C$6:$C$105,超R武将!AX$6:AX$105,天数对应超R武将养!$CD20)</f>
        <v>0</v>
      </c>
      <c r="AY20" s="16">
        <f>求节点(超R武将!$C$6:$C$105,超R武将!AY$6:AY$105,天数对应超R武将养!$CD20)</f>
        <v>15</v>
      </c>
      <c r="AZ20" s="16">
        <f>求节点(超R武将!$C$6:$C$105,超R武将!AZ$6:AZ$105,天数对应超R武将养!$CD20)</f>
        <v>40</v>
      </c>
      <c r="BA20" s="16">
        <f>求节点(超R武将!$C$6:$C$105,超R武将!BA$6:BA$105,天数对应超R武将养!$CD20)</f>
        <v>65</v>
      </c>
      <c r="BB20" s="16">
        <f>求节点(超R武将!$C$6:$C$105,超R武将!BB$6:BB$105,天数对应超R武将养!$CD20)</f>
        <v>67.185921117114219</v>
      </c>
      <c r="BC20" s="16">
        <f>求节点(超R武将!$C$6:$C$105,超R武将!BC$6:BC$105,天数对应超R武将养!$CD20)</f>
        <v>0</v>
      </c>
      <c r="BD20" s="16">
        <f>求节点(超R武将!$C$6:$C$105,超R武将!BD$6:BD$105,天数对应超R武将养!$CD20)</f>
        <v>2.4059296055855715</v>
      </c>
      <c r="BE20" s="16">
        <f>求节点(超R武将!$C$6:$C$105,超R武将!BE$6:BE$105,天数对应超R武将养!$CD20)</f>
        <v>2.4059296055855715</v>
      </c>
      <c r="BF20" s="16">
        <f>求节点(超R武将!$C$6:$C$105,超R武将!BF$6:BF$105,天数对应超R武将养!$CD20)</f>
        <v>2.4059296055855715</v>
      </c>
      <c r="BG20" s="16">
        <f>求节点(超R武将!$C$6:$C$105,超R武将!BG$6:BG$105,天数对应超R武将养!$CD20)</f>
        <v>2.4059296055855715</v>
      </c>
      <c r="BH20" s="16">
        <f>求节点(超R武将!$C$6:$C$105,超R武将!BH$6:BH$105,天数对应超R武将养!$CD20)</f>
        <v>10</v>
      </c>
      <c r="BI20" s="16">
        <f>求节点(超R武将!$C$6:$C$105,超R武将!BI$6:BI$105,天数对应超R武将养!$CD20)</f>
        <v>10</v>
      </c>
      <c r="BJ20" s="16">
        <f>求节点(超R武将!$C$6:$C$105,超R武将!BJ$6:BJ$105,天数对应超R武将养!$CD20)</f>
        <v>60</v>
      </c>
      <c r="BK20" s="16">
        <f>求节点(超R武将!$C$6:$C$105,超R武将!BK$6:BK$105,天数对应超R武将养!$CD20)</f>
        <v>60.148240139639277</v>
      </c>
      <c r="BL20" s="16">
        <f>求节点(超R武将!$C$6:$C$105,超R武将!BL$6:BL$105,天数对应超R武将养!$CD20)</f>
        <v>60.148240139639277</v>
      </c>
      <c r="BM20" s="16">
        <f>求节点(超R武将!$C$6:$C$105,超R武将!BM$6:BM$105,天数对应超R武将养!$CD20)</f>
        <v>0</v>
      </c>
      <c r="BN20" s="16">
        <f>求节点(超R武将!$C$6:$C$105,超R武将!BN$6:BN$105,天数对应超R武将养!$CD20)</f>
        <v>0</v>
      </c>
      <c r="BO20" s="16">
        <f>求节点(超R武将!$C$6:$C$105,超R武将!BO$6:BO$105,天数对应超R武将养!$CD20)</f>
        <v>2</v>
      </c>
      <c r="BP20" s="16">
        <f>求节点(超R武将!$C$6:$C$105,超R武将!BP$6:BP$105,天数对应超R武将养!$CD20)</f>
        <v>2</v>
      </c>
      <c r="BQ20" s="16">
        <f>求节点(超R武将!$C$6:$C$105,超R武将!BQ$6:BQ$105,天数对应超R武将养!$CD20)</f>
        <v>2</v>
      </c>
      <c r="BR20" s="16">
        <f>求节点(超R武将!$C$6:$C$105,超R武将!BR$6:BR$105,天数对应超R武将养!$CD20)</f>
        <v>0</v>
      </c>
      <c r="BS20" s="16">
        <f>求节点(超R武将!$C$6:$C$105,超R武将!BS$6:BS$105,天数对应超R武将养!$CD20)</f>
        <v>0</v>
      </c>
      <c r="BT20" s="16">
        <f>求节点(超R武将!$C$6:$C$105,超R武将!BT$6:BT$105,天数对应超R武将养!$CD20)</f>
        <v>4</v>
      </c>
      <c r="BU20" s="16">
        <f>求节点(超R武将!$C$6:$C$105,超R武将!BU$6:BU$105,天数对应超R武将养!$CD20)</f>
        <v>30</v>
      </c>
      <c r="BV20" s="16">
        <f>求节点(超R武将!$C$6:$C$105,超R武将!BV$6:BV$105,天数对应超R武将养!$CD20)</f>
        <v>80</v>
      </c>
      <c r="BY20" s="16">
        <v>15</v>
      </c>
      <c r="BZ20" s="16">
        <v>40</v>
      </c>
      <c r="CA20" s="16">
        <v>42.447751285658811</v>
      </c>
      <c r="CB20" s="16">
        <v>45.795080275895465</v>
      </c>
      <c r="CC20" s="16">
        <v>50.729447110721161</v>
      </c>
      <c r="CD20" s="16">
        <v>60.148240139639277</v>
      </c>
    </row>
    <row r="21" spans="3:82" x14ac:dyDescent="0.15">
      <c r="C21" s="16">
        <v>16</v>
      </c>
      <c r="E21" s="16">
        <f>求节点(超R武将!$C$6:$C$105,超R武将!E$6:E$105,天数对应超R武将养!$CD21)</f>
        <v>0</v>
      </c>
      <c r="F21" s="16">
        <f>求节点(超R武将!$C$6:$C$105,超R武将!F$6:F$105,天数对应超R武将养!$CD21)</f>
        <v>0</v>
      </c>
      <c r="G21" s="16">
        <f>求节点(超R武将!$C$6:$C$105,超R武将!G$6:G$105,天数对应超R武将养!$CD21)</f>
        <v>0</v>
      </c>
      <c r="H21" s="16">
        <f>求节点(超R武将!$C$6:$C$105,超R武将!H$6:H$105,天数对应超R武将养!$CD21)</f>
        <v>3.516251825422203</v>
      </c>
      <c r="I21" s="16">
        <f>求节点(超R武将!$C$6:$C$105,超R武将!I$6:I$105,天数对应超R武将养!$CD21)</f>
        <v>2.483748174577797</v>
      </c>
      <c r="J21" s="16">
        <f>求节点(超R武将!$C$6:$C$105,超R武将!J$6:J$105,天数对应超R武将养!$CD21)</f>
        <v>0</v>
      </c>
      <c r="K21" s="16">
        <f>求节点(超R武将!$C$6:$C$105,超R武将!K$6:K$105,天数对应超R武将养!$CD21)</f>
        <v>0</v>
      </c>
      <c r="L21" s="16">
        <f>求节点(超R武将!$C$6:$C$105,超R武将!L$6:L$105,天数对应超R武将养!$CD21)</f>
        <v>0</v>
      </c>
      <c r="M21" s="16">
        <f>求节点(超R武将!$C$6:$C$105,超R武将!M$6:M$105,天数对应超R武将养!$CD21)</f>
        <v>6.9917606939016155</v>
      </c>
      <c r="N21" s="16">
        <f>求节点(超R武将!$C$6:$C$105,超R武将!N$6:N$105,天数对应超R武将养!$CD21)</f>
        <v>3.2954370667670378</v>
      </c>
      <c r="O21" s="16">
        <f>求节点(超R武将!$C$6:$C$105,超R武将!O$6:O$105,天数对应超R武将养!$CD21)</f>
        <v>0</v>
      </c>
      <c r="P21" s="16">
        <f>求节点(超R武将!$C$6:$C$105,超R武将!P$6:P$105,天数对应超R武将养!$CD21)</f>
        <v>6</v>
      </c>
      <c r="Q21" s="16">
        <f>求节点(超R武将!$C$6:$C$105,超R武将!Q$6:Q$105,天数对应超R武将养!$CD21)</f>
        <v>10</v>
      </c>
      <c r="R21" s="16">
        <f>求节点(超R武将!$C$6:$C$105,超R武将!R$6:R$105,天数对应超R武将养!$CD21)</f>
        <v>67.181311959636332</v>
      </c>
      <c r="S21" s="16">
        <f>求节点(超R武将!$C$6:$C$105,超R武将!S$6:S$105,天数对应超R武将养!$CD21)</f>
        <v>74</v>
      </c>
      <c r="T21" s="16">
        <f>求节点(超R武将!$C$6:$C$105,超R武将!T$6:T$105,天数对应超R武将养!$CD21)</f>
        <v>0</v>
      </c>
      <c r="U21" s="16">
        <f>求节点(超R武将!$C$6:$C$105,超R武将!U$6:U$105,天数对应超R武将养!$CD21)</f>
        <v>0</v>
      </c>
      <c r="V21" s="16">
        <f>求节点(超R武将!$C$6:$C$105,超R武将!V$6:V$105,天数对应超R武将养!$CD21)</f>
        <v>0</v>
      </c>
      <c r="W21" s="16">
        <f>求节点(超R武将!$C$6:$C$105,超R武将!W$6:W$105,天数对应超R武将养!$CD21)</f>
        <v>2.4524646397693508</v>
      </c>
      <c r="X21" s="16">
        <f>求节点(超R武将!$C$6:$C$105,超R武将!X$6:X$105,天数对应超R武将养!$CD21)</f>
        <v>2.4524646397693508</v>
      </c>
      <c r="Y21" s="16">
        <f>求节点(超R武将!$C$6:$C$105,超R武将!Y$6:Y$105,天数对应超R武将养!$CD21)</f>
        <v>0</v>
      </c>
      <c r="Z21" s="16">
        <f>求节点(超R武将!$C$6:$C$105,超R武将!Z$6:Z$105,天数对应超R武将养!$CD21)</f>
        <v>0</v>
      </c>
      <c r="AA21" s="16">
        <f>求节点(超R武将!$C$6:$C$105,超R武将!AA$6:AA$105,天数对应超R武将养!$CD21)</f>
        <v>0</v>
      </c>
      <c r="AB21" s="16">
        <f>求节点(超R武将!$C$6:$C$105,超R武将!AB$6:AB$105,天数对应超R武将养!$CD21)</f>
        <v>122.62323198846752</v>
      </c>
      <c r="AC21" s="16">
        <f>求节点(超R武将!$C$6:$C$105,超R武将!AC$6:AC$105,天数对应超R武将养!$CD21)</f>
        <v>122.62323198846752</v>
      </c>
      <c r="AD21" s="16">
        <f>求节点(超R武将!$C$6:$C$105,超R武将!AD$6:AD$105,天数对应超R武将养!$CD21)</f>
        <v>0</v>
      </c>
      <c r="AE21" s="16">
        <f>求节点(超R武将!$C$6:$C$105,超R武将!AE$6:AE$105,天数对应超R武将养!$CD21)</f>
        <v>0</v>
      </c>
      <c r="AF21" s="16">
        <f>求节点(超R武将!$C$6:$C$105,超R武将!AF$6:AF$105,天数对应超R武将养!$CD21)</f>
        <v>0</v>
      </c>
      <c r="AG21" s="16">
        <f>求节点(超R武将!$C$6:$C$105,超R武将!AG$6:AG$105,天数对应超R武将养!$CD21)</f>
        <v>2</v>
      </c>
      <c r="AH21" s="16">
        <f>求节点(超R武将!$C$6:$C$105,超R武将!AH$6:AH$105,天数对应超R武将养!$CD21)</f>
        <v>2</v>
      </c>
      <c r="AI21" s="16">
        <f>求节点(超R武将!$C$6:$C$105,超R武将!AI$6:AI$105,天数对应超R武将养!$CD21)</f>
        <v>0</v>
      </c>
      <c r="AJ21" s="16">
        <f>求节点(超R武将!$C$6:$C$105,超R武将!AJ$6:AJ$105,天数对应超R武将养!$CD21)</f>
        <v>0</v>
      </c>
      <c r="AK21" s="16">
        <f>求节点(超R武将!$C$6:$C$105,超R武将!AK$6:AK$105,天数对应超R武将养!$CD21)</f>
        <v>0</v>
      </c>
      <c r="AL21" s="16">
        <f>求节点(超R武将!$C$6:$C$105,超R武将!AL$6:AL$105,天数对应超R武将养!$CD21)</f>
        <v>30</v>
      </c>
      <c r="AM21" s="16">
        <f>求节点(超R武将!$C$6:$C$105,超R武将!AM$6:AM$105,天数对应超R武将养!$CD21)</f>
        <v>80</v>
      </c>
      <c r="AN21" s="16">
        <f>求节点(超R武将!$C$6:$C$105,超R武将!AN$6:AN$105,天数对应超R武将养!$CD21)</f>
        <v>0</v>
      </c>
      <c r="AO21" s="16">
        <f>求节点(超R武将!$C$6:$C$105,超R武将!AO$6:AO$105,天数对应超R武将养!$CD21)</f>
        <v>0</v>
      </c>
      <c r="AP21" s="16">
        <f>求节点(超R武将!$C$6:$C$105,超R武将!AP$6:AP$105,天数对应超R武将养!$CD21)</f>
        <v>0</v>
      </c>
      <c r="AQ21" s="16">
        <f>求节点(超R武将!$C$6:$C$105,超R武将!AQ$6:AQ$105,天数对应超R武将养!$CD21)</f>
        <v>24</v>
      </c>
      <c r="AR21" s="16">
        <f>求节点(超R武将!$C$6:$C$105,超R武将!AR$6:AR$105,天数对应超R武将养!$CD21)</f>
        <v>0</v>
      </c>
      <c r="AS21" s="16">
        <f>求节点(超R武将!$C$6:$C$105,超R武将!AS$6:AS$105,天数对应超R武将养!$CD21)</f>
        <v>0</v>
      </c>
      <c r="AT21" s="16">
        <f>求节点(超R武将!$C$6:$C$105,超R武将!AT$6:AT$105,天数对应超R武将养!$CD21)</f>
        <v>3</v>
      </c>
      <c r="AU21" s="16">
        <f>求节点(超R武将!$C$6:$C$105,超R武将!AU$6:AU$105,天数对应超R武将养!$CD21)</f>
        <v>6</v>
      </c>
      <c r="AV21" s="16">
        <f>求节点(超R武将!$C$6:$C$105,超R武将!AV$6:AV$105,天数对应超R武将养!$CD21)</f>
        <v>6.9917606939016155</v>
      </c>
      <c r="AW21" s="16">
        <f>求节点(超R武将!$C$6:$C$105,超R武将!AW$6:AW$105,天数对应超R武将养!$CD21)</f>
        <v>3.2954370667670378</v>
      </c>
      <c r="AX21" s="16">
        <f>求节点(超R武将!$C$6:$C$105,超R武将!AX$6:AX$105,天数对应超R武将养!$CD21)</f>
        <v>0</v>
      </c>
      <c r="AY21" s="16">
        <f>求节点(超R武将!$C$6:$C$105,超R武将!AY$6:AY$105,天数对应超R武将养!$CD21)</f>
        <v>15</v>
      </c>
      <c r="AZ21" s="16">
        <f>求节点(超R武将!$C$6:$C$105,超R武将!AZ$6:AZ$105,天数对应超R武将养!$CD21)</f>
        <v>40</v>
      </c>
      <c r="BA21" s="16">
        <f>求节点(超R武将!$C$6:$C$105,超R武将!BA$6:BA$105,天数对应超R武将养!$CD21)</f>
        <v>67.181311959636332</v>
      </c>
      <c r="BB21" s="16">
        <f>求节点(超R武将!$C$6:$C$105,超R武将!BB$6:BB$105,天数对应超R武将养!$CD21)</f>
        <v>74</v>
      </c>
      <c r="BC21" s="16">
        <f>求节点(超R武将!$C$6:$C$105,超R武将!BC$6:BC$105,天数对应超R武将养!$CD21)</f>
        <v>0</v>
      </c>
      <c r="BD21" s="16">
        <f>求节点(超R武将!$C$6:$C$105,超R武将!BD$6:BD$105,天数对应超R武将养!$CD21)</f>
        <v>2.4524646397693508</v>
      </c>
      <c r="BE21" s="16">
        <f>求节点(超R武将!$C$6:$C$105,超R武将!BE$6:BE$105,天数对应超R武将养!$CD21)</f>
        <v>2.4524646397693508</v>
      </c>
      <c r="BF21" s="16">
        <f>求节点(超R武将!$C$6:$C$105,超R武将!BF$6:BF$105,天数对应超R武将养!$CD21)</f>
        <v>2.4524646397693508</v>
      </c>
      <c r="BG21" s="16">
        <f>求节点(超R武将!$C$6:$C$105,超R武将!BG$6:BG$105,天数对应超R武将养!$CD21)</f>
        <v>2.4524646397693508</v>
      </c>
      <c r="BH21" s="16">
        <f>求节点(超R武将!$C$6:$C$105,超R武将!BH$6:BH$105,天数对应超R武将养!$CD21)</f>
        <v>10</v>
      </c>
      <c r="BI21" s="16">
        <f>求节点(超R武将!$C$6:$C$105,超R武将!BI$6:BI$105,天数对应超R武将养!$CD21)</f>
        <v>10</v>
      </c>
      <c r="BJ21" s="16">
        <f>求节点(超R武将!$C$6:$C$105,超R武将!BJ$6:BJ$105,天数对应超R武将养!$CD21)</f>
        <v>60</v>
      </c>
      <c r="BK21" s="16">
        <f>求节点(超R武将!$C$6:$C$105,超R武将!BK$6:BK$105,天数对应超R武将养!$CD21)</f>
        <v>61.311615994233762</v>
      </c>
      <c r="BL21" s="16">
        <f>求节点(超R武将!$C$6:$C$105,超R武将!BL$6:BL$105,天数对应超R武将养!$CD21)</f>
        <v>61.311615994233762</v>
      </c>
      <c r="BM21" s="16">
        <f>求节点(超R武将!$C$6:$C$105,超R武将!BM$6:BM$105,天数对应超R武将养!$CD21)</f>
        <v>0</v>
      </c>
      <c r="BN21" s="16">
        <f>求节点(超R武将!$C$6:$C$105,超R武将!BN$6:BN$105,天数对应超R武将养!$CD21)</f>
        <v>0</v>
      </c>
      <c r="BO21" s="16">
        <f>求节点(超R武将!$C$6:$C$105,超R武将!BO$6:BO$105,天数对应超R武将养!$CD21)</f>
        <v>2</v>
      </c>
      <c r="BP21" s="16">
        <f>求节点(超R武将!$C$6:$C$105,超R武将!BP$6:BP$105,天数对应超R武将养!$CD21)</f>
        <v>2</v>
      </c>
      <c r="BQ21" s="16">
        <f>求节点(超R武将!$C$6:$C$105,超R武将!BQ$6:BQ$105,天数对应超R武将养!$CD21)</f>
        <v>2</v>
      </c>
      <c r="BR21" s="16">
        <f>求节点(超R武将!$C$6:$C$105,超R武将!BR$6:BR$105,天数对应超R武将养!$CD21)</f>
        <v>0</v>
      </c>
      <c r="BS21" s="16">
        <f>求节点(超R武将!$C$6:$C$105,超R武将!BS$6:BS$105,天数对应超R武将养!$CD21)</f>
        <v>0</v>
      </c>
      <c r="BT21" s="16">
        <f>求节点(超R武将!$C$6:$C$105,超R武将!BT$6:BT$105,天数对应超R武将养!$CD21)</f>
        <v>4</v>
      </c>
      <c r="BU21" s="16">
        <f>求节点(超R武将!$C$6:$C$105,超R武将!BU$6:BU$105,天数对应超R武将养!$CD21)</f>
        <v>30</v>
      </c>
      <c r="BV21" s="16">
        <f>求节点(超R武将!$C$6:$C$105,超R武将!BV$6:BV$105,天数对应超R武将养!$CD21)</f>
        <v>80</v>
      </c>
      <c r="BY21" s="16">
        <v>16</v>
      </c>
      <c r="BZ21" s="16">
        <v>40.870795385807064</v>
      </c>
      <c r="CA21" s="16">
        <v>43.327184003333819</v>
      </c>
      <c r="CB21" s="16">
        <v>46.575718033803597</v>
      </c>
      <c r="CC21" s="16">
        <v>51.605322735031436</v>
      </c>
      <c r="CD21" s="16">
        <v>61.311615994233762</v>
      </c>
    </row>
    <row r="22" spans="3:82" x14ac:dyDescent="0.15">
      <c r="C22" s="16">
        <v>17</v>
      </c>
      <c r="E22" s="16">
        <f>求节点(超R武将!$C$6:$C$105,超R武将!E$6:E$105,天数对应超R武将养!$CD22)</f>
        <v>0</v>
      </c>
      <c r="F22" s="16">
        <f>求节点(超R武将!$C$6:$C$105,超R武将!F$6:F$105,天数对应超R武将养!$CD22)</f>
        <v>0</v>
      </c>
      <c r="G22" s="16">
        <f>求节点(超R武将!$C$6:$C$105,超R武将!G$6:G$105,天数对应超R武将养!$CD22)</f>
        <v>0</v>
      </c>
      <c r="H22" s="16">
        <f>求节点(超R武将!$C$6:$C$105,超R武将!H$6:H$105,天数对应超R武将养!$CD22)</f>
        <v>3.3439176944147677</v>
      </c>
      <c r="I22" s="16">
        <f>求节点(超R武将!$C$6:$C$105,超R武将!I$6:I$105,天数对应超R武将养!$CD22)</f>
        <v>2.6560823055852323</v>
      </c>
      <c r="J22" s="16">
        <f>求节点(超R武将!$C$6:$C$105,超R武将!J$6:J$105,天数对应超R武将养!$CD22)</f>
        <v>0</v>
      </c>
      <c r="K22" s="16">
        <f>求节点(超R武将!$C$6:$C$105,超R武将!K$6:K$105,天数对应超R武将养!$CD22)</f>
        <v>0</v>
      </c>
      <c r="L22" s="16">
        <f>求节点(超R武将!$C$6:$C$105,超R武将!L$6:L$105,天数对应超R武将养!$CD22)</f>
        <v>0</v>
      </c>
      <c r="M22" s="16">
        <f>求节点(超R武将!$C$6:$C$105,超R武将!M$6:M$105,天数对应超R武将养!$CD22)</f>
        <v>7.0788640360750659</v>
      </c>
      <c r="N22" s="16">
        <f>求节点(超R武将!$C$6:$C$105,超R武将!N$6:N$105,天数对应超R武将养!$CD22)</f>
        <v>3.6292732934435596</v>
      </c>
      <c r="O22" s="16">
        <f>求节点(超R武将!$C$6:$C$105,超R武将!O$6:O$105,天数对应超R武将养!$CD22)</f>
        <v>0</v>
      </c>
      <c r="P22" s="16">
        <f>求节点(超R武将!$C$6:$C$105,超R武将!P$6:P$105,天数对应超R武将养!$CD22)</f>
        <v>6</v>
      </c>
      <c r="Q22" s="16">
        <f>求节点(超R武将!$C$6:$C$105,超R武将!Q$6:Q$105,天数对应超R武将养!$CD22)</f>
        <v>10</v>
      </c>
      <c r="R22" s="16">
        <f>求节点(超R武将!$C$6:$C$105,超R武将!R$6:R$105,天数对应超R武将养!$CD22)</f>
        <v>72</v>
      </c>
      <c r="S22" s="16">
        <f>求节点(超R武将!$C$6:$C$105,超R武将!S$6:S$105,天数对应超R武将养!$CD22)</f>
        <v>74</v>
      </c>
      <c r="T22" s="16">
        <f>求节点(超R武将!$C$6:$C$105,超R武将!T$6:T$105,天数对应超R武将养!$CD22)</f>
        <v>0</v>
      </c>
      <c r="U22" s="16">
        <f>求节点(超R武将!$C$6:$C$105,超R武将!U$6:U$105,天数对应超R武将养!$CD22)</f>
        <v>0</v>
      </c>
      <c r="V22" s="16">
        <f>求节点(超R武将!$C$6:$C$105,超R武将!V$6:V$105,天数对应超R武将养!$CD22)</f>
        <v>0</v>
      </c>
      <c r="W22" s="16">
        <f>求节点(超R武将!$C$6:$C$105,超R武将!W$6:W$105,天数对应超R武将养!$CD22)</f>
        <v>2.4916608541042709</v>
      </c>
      <c r="X22" s="16">
        <f>求节点(超R武将!$C$6:$C$105,超R武将!X$6:X$105,天数对应超R武将养!$CD22)</f>
        <v>2.4916608541042709</v>
      </c>
      <c r="Y22" s="16">
        <f>求节点(超R武将!$C$6:$C$105,超R武将!Y$6:Y$105,天数对应超R武将养!$CD22)</f>
        <v>0</v>
      </c>
      <c r="Z22" s="16">
        <f>求节点(超R武将!$C$6:$C$105,超R武将!Z$6:Z$105,天数对应超R武将养!$CD22)</f>
        <v>0</v>
      </c>
      <c r="AA22" s="16">
        <f>求节点(超R武将!$C$6:$C$105,超R武将!AA$6:AA$105,天数对应超R武将养!$CD22)</f>
        <v>0</v>
      </c>
      <c r="AB22" s="16">
        <f>求节点(超R武将!$C$6:$C$105,超R武将!AB$6:AB$105,天数对应超R武将养!$CD22)</f>
        <v>124.58304270521353</v>
      </c>
      <c r="AC22" s="16">
        <f>求节点(超R武将!$C$6:$C$105,超R武将!AC$6:AC$105,天数对应超R武将养!$CD22)</f>
        <v>124.58304270521353</v>
      </c>
      <c r="AD22" s="16">
        <f>求节点(超R武将!$C$6:$C$105,超R武将!AD$6:AD$105,天数对应超R武将养!$CD22)</f>
        <v>0</v>
      </c>
      <c r="AE22" s="16">
        <f>求节点(超R武将!$C$6:$C$105,超R武将!AE$6:AE$105,天数对应超R武将养!$CD22)</f>
        <v>0</v>
      </c>
      <c r="AF22" s="16">
        <f>求节点(超R武将!$C$6:$C$105,超R武将!AF$6:AF$105,天数对应超R武将养!$CD22)</f>
        <v>0</v>
      </c>
      <c r="AG22" s="16">
        <f>求节点(超R武将!$C$6:$C$105,超R武将!AG$6:AG$105,天数对应超R武将养!$CD22)</f>
        <v>2</v>
      </c>
      <c r="AH22" s="16">
        <f>求节点(超R武将!$C$6:$C$105,超R武将!AH$6:AH$105,天数对应超R武将养!$CD22)</f>
        <v>2</v>
      </c>
      <c r="AI22" s="16">
        <f>求节点(超R武将!$C$6:$C$105,超R武将!AI$6:AI$105,天数对应超R武将养!$CD22)</f>
        <v>0</v>
      </c>
      <c r="AJ22" s="16">
        <f>求节点(超R武将!$C$6:$C$105,超R武将!AJ$6:AJ$105,天数对应超R武将养!$CD22)</f>
        <v>0</v>
      </c>
      <c r="AK22" s="16">
        <f>求节点(超R武将!$C$6:$C$105,超R武将!AK$6:AK$105,天数对应超R武将养!$CD22)</f>
        <v>0</v>
      </c>
      <c r="AL22" s="16">
        <f>求节点(超R武将!$C$6:$C$105,超R武将!AL$6:AL$105,天数对应超R武将养!$CD22)</f>
        <v>30</v>
      </c>
      <c r="AM22" s="16">
        <f>求节点(超R武将!$C$6:$C$105,超R武将!AM$6:AM$105,天数对应超R武将养!$CD22)</f>
        <v>80</v>
      </c>
      <c r="AN22" s="16">
        <f>求节点(超R武将!$C$6:$C$105,超R武将!AN$6:AN$105,天数对应超R武将养!$CD22)</f>
        <v>0</v>
      </c>
      <c r="AO22" s="16">
        <f>求节点(超R武将!$C$6:$C$105,超R武将!AO$6:AO$105,天数对应超R武将养!$CD22)</f>
        <v>0</v>
      </c>
      <c r="AP22" s="16">
        <f>求节点(超R武将!$C$6:$C$105,超R武将!AP$6:AP$105,天数对应超R武将养!$CD22)</f>
        <v>0</v>
      </c>
      <c r="AQ22" s="16">
        <f>求节点(超R武将!$C$6:$C$105,超R武将!AQ$6:AQ$105,天数对应超R武将养!$CD22)</f>
        <v>24</v>
      </c>
      <c r="AR22" s="16">
        <f>求节点(超R武将!$C$6:$C$105,超R武将!AR$6:AR$105,天数对应超R武将养!$CD22)</f>
        <v>0</v>
      </c>
      <c r="AS22" s="16">
        <f>求节点(超R武将!$C$6:$C$105,超R武将!AS$6:AS$105,天数对应超R武将养!$CD22)</f>
        <v>0</v>
      </c>
      <c r="AT22" s="16">
        <f>求节点(超R武将!$C$6:$C$105,超R武将!AT$6:AT$105,天数对应超R武将养!$CD22)</f>
        <v>3</v>
      </c>
      <c r="AU22" s="16">
        <f>求节点(超R武将!$C$6:$C$105,超R武将!AU$6:AU$105,天数对应超R武将养!$CD22)</f>
        <v>6</v>
      </c>
      <c r="AV22" s="16">
        <f>求节点(超R武将!$C$6:$C$105,超R武将!AV$6:AV$105,天数对应超R武将养!$CD22)</f>
        <v>7.0788640360750659</v>
      </c>
      <c r="AW22" s="16">
        <f>求节点(超R武将!$C$6:$C$105,超R武将!AW$6:AW$105,天数对应超R武将养!$CD22)</f>
        <v>3.6292732934435596</v>
      </c>
      <c r="AX22" s="16">
        <f>求节点(超R武将!$C$6:$C$105,超R武将!AX$6:AX$105,天数对应超R武将养!$CD22)</f>
        <v>0</v>
      </c>
      <c r="AY22" s="16">
        <f>求节点(超R武将!$C$6:$C$105,超R武将!AY$6:AY$105,天数对应超R武将养!$CD22)</f>
        <v>15</v>
      </c>
      <c r="AZ22" s="16">
        <f>求节点(超R武将!$C$6:$C$105,超R武将!AZ$6:AZ$105,天数对应超R武将养!$CD22)</f>
        <v>40</v>
      </c>
      <c r="BA22" s="16">
        <f>求节点(超R武将!$C$6:$C$105,超R武将!BA$6:BA$105,天数对应超R武将养!$CD22)</f>
        <v>72</v>
      </c>
      <c r="BB22" s="16">
        <f>求节点(超R武将!$C$6:$C$105,超R武将!BB$6:BB$105,天数对应超R武将养!$CD22)</f>
        <v>74</v>
      </c>
      <c r="BC22" s="16">
        <f>求节点(超R武将!$C$6:$C$105,超R武将!BC$6:BC$105,天数对应超R武将养!$CD22)</f>
        <v>0</v>
      </c>
      <c r="BD22" s="16">
        <f>求节点(超R武将!$C$6:$C$105,超R武将!BD$6:BD$105,天数对应超R武将养!$CD22)</f>
        <v>2.4916608541042709</v>
      </c>
      <c r="BE22" s="16">
        <f>求节点(超R武将!$C$6:$C$105,超R武将!BE$6:BE$105,天数对应超R武将养!$CD22)</f>
        <v>2.4916608541042709</v>
      </c>
      <c r="BF22" s="16">
        <f>求节点(超R武将!$C$6:$C$105,超R武将!BF$6:BF$105,天数对应超R武将养!$CD22)</f>
        <v>2.4916608541042709</v>
      </c>
      <c r="BG22" s="16">
        <f>求节点(超R武将!$C$6:$C$105,超R武将!BG$6:BG$105,天数对应超R武将养!$CD22)</f>
        <v>2.4916608541042709</v>
      </c>
      <c r="BH22" s="16">
        <f>求节点(超R武将!$C$6:$C$105,超R武将!BH$6:BH$105,天数对应超R武将养!$CD22)</f>
        <v>10</v>
      </c>
      <c r="BI22" s="16">
        <f>求节点(超R武将!$C$6:$C$105,超R武将!BI$6:BI$105,天数对应超R武将养!$CD22)</f>
        <v>10</v>
      </c>
      <c r="BJ22" s="16">
        <f>求节点(超R武将!$C$6:$C$105,超R武将!BJ$6:BJ$105,天数对应超R武将养!$CD22)</f>
        <v>60</v>
      </c>
      <c r="BK22" s="16">
        <f>求节点(超R武将!$C$6:$C$105,超R武将!BK$6:BK$105,天数对应超R武将养!$CD22)</f>
        <v>62.291521352606765</v>
      </c>
      <c r="BL22" s="16">
        <f>求节点(超R武将!$C$6:$C$105,超R武将!BL$6:BL$105,天数对应超R武将养!$CD22)</f>
        <v>62.291521352606765</v>
      </c>
      <c r="BM22" s="16">
        <f>求节点(超R武将!$C$6:$C$105,超R武将!BM$6:BM$105,天数对应超R武将养!$CD22)</f>
        <v>0</v>
      </c>
      <c r="BN22" s="16">
        <f>求节点(超R武将!$C$6:$C$105,超R武将!BN$6:BN$105,天数对应超R武将养!$CD22)</f>
        <v>0</v>
      </c>
      <c r="BO22" s="16">
        <f>求节点(超R武将!$C$6:$C$105,超R武将!BO$6:BO$105,天数对应超R武将养!$CD22)</f>
        <v>2</v>
      </c>
      <c r="BP22" s="16">
        <f>求节点(超R武将!$C$6:$C$105,超R武将!BP$6:BP$105,天数对应超R武将养!$CD22)</f>
        <v>2</v>
      </c>
      <c r="BQ22" s="16">
        <f>求节点(超R武将!$C$6:$C$105,超R武将!BQ$6:BQ$105,天数对应超R武将养!$CD22)</f>
        <v>2</v>
      </c>
      <c r="BR22" s="16">
        <f>求节点(超R武将!$C$6:$C$105,超R武将!BR$6:BR$105,天数对应超R武将养!$CD22)</f>
        <v>0</v>
      </c>
      <c r="BS22" s="16">
        <f>求节点(超R武将!$C$6:$C$105,超R武将!BS$6:BS$105,天数对应超R武将养!$CD22)</f>
        <v>0</v>
      </c>
      <c r="BT22" s="16">
        <f>求节点(超R武将!$C$6:$C$105,超R武将!BT$6:BT$105,天数对应超R武将养!$CD22)</f>
        <v>4</v>
      </c>
      <c r="BU22" s="16">
        <f>求节点(超R武将!$C$6:$C$105,超R武将!BU$6:BU$105,天数对应超R武将养!$CD22)</f>
        <v>30</v>
      </c>
      <c r="BV22" s="16">
        <f>求节点(超R武将!$C$6:$C$105,超R武将!BV$6:BV$105,天数对应超R武将养!$CD22)</f>
        <v>80</v>
      </c>
      <c r="BY22" s="16">
        <v>17</v>
      </c>
      <c r="BZ22" s="16">
        <v>41.691928656135218</v>
      </c>
      <c r="CA22" s="16">
        <v>44.169311404464054</v>
      </c>
      <c r="CB22" s="16">
        <v>47.414667954882255</v>
      </c>
      <c r="CC22" s="16">
        <v>52.561181523599124</v>
      </c>
      <c r="CD22" s="16">
        <v>62.291521352606765</v>
      </c>
    </row>
    <row r="23" spans="3:82" x14ac:dyDescent="0.15">
      <c r="C23" s="16">
        <v>18</v>
      </c>
      <c r="E23" s="16">
        <f>求节点(超R武将!$C$6:$C$105,超R武将!E$6:E$105,天数对应超R武将养!$CD23)</f>
        <v>0</v>
      </c>
      <c r="F23" s="16">
        <f>求节点(超R武将!$C$6:$C$105,超R武将!F$6:F$105,天数对应超R武将养!$CD23)</f>
        <v>0</v>
      </c>
      <c r="G23" s="16">
        <f>求节点(超R武将!$C$6:$C$105,超R武将!G$6:G$105,天数对应超R武将养!$CD23)</f>
        <v>0</v>
      </c>
      <c r="H23" s="16">
        <f>求节点(超R武将!$C$6:$C$105,超R武将!H$6:H$105,天数对应超R武将养!$CD23)</f>
        <v>3.2130687032526044</v>
      </c>
      <c r="I23" s="16">
        <f>求节点(超R武将!$C$6:$C$105,超R武将!I$6:I$105,天数对应超R武将养!$CD23)</f>
        <v>2.7869312967473956</v>
      </c>
      <c r="J23" s="16">
        <f>求节点(超R武将!$C$6:$C$105,超R武将!J$6:J$105,天数对应超R武将养!$CD23)</f>
        <v>0</v>
      </c>
      <c r="K23" s="16">
        <f>求节点(超R武将!$C$6:$C$105,超R武将!K$6:K$105,天数对应超R武将养!$CD23)</f>
        <v>0</v>
      </c>
      <c r="L23" s="16">
        <f>求节点(超R武将!$C$6:$C$105,超R武将!L$6:L$105,天数对应超R武将养!$CD23)</f>
        <v>0</v>
      </c>
      <c r="M23" s="16">
        <f>求节点(超R武将!$C$6:$C$105,超R武将!M$6:M$105,天数对应超R武将养!$CD23)</f>
        <v>7.1449994230911003</v>
      </c>
      <c r="N23" s="16">
        <f>求节点(超R武将!$C$6:$C$105,超R武将!N$6:N$105,天数对应超R武将养!$CD23)</f>
        <v>3.8827467825234527</v>
      </c>
      <c r="O23" s="16">
        <f>求节点(超R武将!$C$6:$C$105,超R武将!O$6:O$105,天数对应超R武将养!$CD23)</f>
        <v>0</v>
      </c>
      <c r="P23" s="16">
        <f>求节点(超R武将!$C$6:$C$105,超R武将!P$6:P$105,天数对应超R武将养!$CD23)</f>
        <v>6</v>
      </c>
      <c r="Q23" s="16">
        <f>求节点(超R武将!$C$6:$C$105,超R武将!Q$6:Q$105,天数对应超R武将养!$CD23)</f>
        <v>10</v>
      </c>
      <c r="R23" s="16">
        <f>求节点(超R武将!$C$6:$C$105,超R武将!R$6:R$105,天数对应超R武将养!$CD23)</f>
        <v>72</v>
      </c>
      <c r="S23" s="16">
        <f>求节点(超R武将!$C$6:$C$105,超R武将!S$6:S$105,天数对应超R武将养!$CD23)</f>
        <v>74.284311668541363</v>
      </c>
      <c r="T23" s="16">
        <f>求节点(超R武将!$C$6:$C$105,超R武将!T$6:T$105,天数对应超R武将养!$CD23)</f>
        <v>0</v>
      </c>
      <c r="U23" s="16">
        <f>求节点(超R武将!$C$6:$C$105,超R武将!U$6:U$105,天数对应超R武将养!$CD23)</f>
        <v>0</v>
      </c>
      <c r="V23" s="16">
        <f>求节点(超R武将!$C$6:$C$105,超R武将!V$6:V$105,天数对应超R武将养!$CD23)</f>
        <v>0</v>
      </c>
      <c r="W23" s="16">
        <f>求节点(超R武将!$C$6:$C$105,超R武将!W$6:W$105,天数对应超R武将养!$CD23)</f>
        <v>2.5214215583427069</v>
      </c>
      <c r="X23" s="16">
        <f>求节点(超R武将!$C$6:$C$105,超R武将!X$6:X$105,天数对应超R武将养!$CD23)</f>
        <v>2.5214215583427069</v>
      </c>
      <c r="Y23" s="16">
        <f>求节点(超R武将!$C$6:$C$105,超R武将!Y$6:Y$105,天数对应超R武将养!$CD23)</f>
        <v>0</v>
      </c>
      <c r="Z23" s="16">
        <f>求节点(超R武将!$C$6:$C$105,超R武将!Z$6:Z$105,天数对应超R武将养!$CD23)</f>
        <v>0</v>
      </c>
      <c r="AA23" s="16">
        <f>求节点(超R武将!$C$6:$C$105,超R武将!AA$6:AA$105,天数对应超R武将养!$CD23)</f>
        <v>0</v>
      </c>
      <c r="AB23" s="16">
        <f>求节点(超R武将!$C$6:$C$105,超R武将!AB$6:AB$105,天数对应超R武将养!$CD23)</f>
        <v>126.07107791713534</v>
      </c>
      <c r="AC23" s="16">
        <f>求节点(超R武将!$C$6:$C$105,超R武将!AC$6:AC$105,天数对应超R武将养!$CD23)</f>
        <v>126.07107791713534</v>
      </c>
      <c r="AD23" s="16">
        <f>求节点(超R武将!$C$6:$C$105,超R武将!AD$6:AD$105,天数对应超R武将养!$CD23)</f>
        <v>0</v>
      </c>
      <c r="AE23" s="16">
        <f>求节点(超R武将!$C$6:$C$105,超R武将!AE$6:AE$105,天数对应超R武将养!$CD23)</f>
        <v>0</v>
      </c>
      <c r="AF23" s="16">
        <f>求节点(超R武将!$C$6:$C$105,超R武将!AF$6:AF$105,天数对应超R武将养!$CD23)</f>
        <v>0</v>
      </c>
      <c r="AG23" s="16">
        <f>求节点(超R武将!$C$6:$C$105,超R武将!AG$6:AG$105,天数对应超R武将养!$CD23)</f>
        <v>2</v>
      </c>
      <c r="AH23" s="16">
        <f>求节点(超R武将!$C$6:$C$105,超R武将!AH$6:AH$105,天数对应超R武将养!$CD23)</f>
        <v>2</v>
      </c>
      <c r="AI23" s="16">
        <f>求节点(超R武将!$C$6:$C$105,超R武将!AI$6:AI$105,天数对应超R武将养!$CD23)</f>
        <v>0</v>
      </c>
      <c r="AJ23" s="16">
        <f>求节点(超R武将!$C$6:$C$105,超R武将!AJ$6:AJ$105,天数对应超R武将养!$CD23)</f>
        <v>0</v>
      </c>
      <c r="AK23" s="16">
        <f>求节点(超R武将!$C$6:$C$105,超R武将!AK$6:AK$105,天数对应超R武将养!$CD23)</f>
        <v>0</v>
      </c>
      <c r="AL23" s="16">
        <f>求节点(超R武将!$C$6:$C$105,超R武将!AL$6:AL$105,天数对应超R武将养!$CD23)</f>
        <v>30</v>
      </c>
      <c r="AM23" s="16">
        <f>求节点(超R武将!$C$6:$C$105,超R武将!AM$6:AM$105,天数对应超R武将养!$CD23)</f>
        <v>80</v>
      </c>
      <c r="AN23" s="16">
        <f>求节点(超R武将!$C$6:$C$105,超R武将!AN$6:AN$105,天数对应超R武将养!$CD23)</f>
        <v>0</v>
      </c>
      <c r="AO23" s="16">
        <f>求节点(超R武将!$C$6:$C$105,超R武将!AO$6:AO$105,天数对应超R武将养!$CD23)</f>
        <v>0</v>
      </c>
      <c r="AP23" s="16">
        <f>求节点(超R武将!$C$6:$C$105,超R武将!AP$6:AP$105,天数对应超R武将养!$CD23)</f>
        <v>0</v>
      </c>
      <c r="AQ23" s="16">
        <f>求节点(超R武将!$C$6:$C$105,超R武将!AQ$6:AQ$105,天数对应超R武将养!$CD23)</f>
        <v>24</v>
      </c>
      <c r="AR23" s="16">
        <f>求节点(超R武将!$C$6:$C$105,超R武将!AR$6:AR$105,天数对应超R武将养!$CD23)</f>
        <v>0</v>
      </c>
      <c r="AS23" s="16">
        <f>求节点(超R武将!$C$6:$C$105,超R武将!AS$6:AS$105,天数对应超R武将养!$CD23)</f>
        <v>0</v>
      </c>
      <c r="AT23" s="16">
        <f>求节点(超R武将!$C$6:$C$105,超R武将!AT$6:AT$105,天数对应超R武将养!$CD23)</f>
        <v>3</v>
      </c>
      <c r="AU23" s="16">
        <f>求节点(超R武将!$C$6:$C$105,超R武将!AU$6:AU$105,天数对应超R武将养!$CD23)</f>
        <v>6</v>
      </c>
      <c r="AV23" s="16">
        <f>求节点(超R武将!$C$6:$C$105,超R武将!AV$6:AV$105,天数对应超R武将养!$CD23)</f>
        <v>7.1449994230911003</v>
      </c>
      <c r="AW23" s="16">
        <f>求节点(超R武将!$C$6:$C$105,超R武将!AW$6:AW$105,天数对应超R武将养!$CD23)</f>
        <v>3.8827467825234527</v>
      </c>
      <c r="AX23" s="16">
        <f>求节点(超R武将!$C$6:$C$105,超R武将!AX$6:AX$105,天数对应超R武将养!$CD23)</f>
        <v>0</v>
      </c>
      <c r="AY23" s="16">
        <f>求节点(超R武将!$C$6:$C$105,超R武将!AY$6:AY$105,天数对应超R武将养!$CD23)</f>
        <v>15</v>
      </c>
      <c r="AZ23" s="16">
        <f>求节点(超R武将!$C$6:$C$105,超R武将!AZ$6:AZ$105,天数对应超R武将养!$CD23)</f>
        <v>40</v>
      </c>
      <c r="BA23" s="16">
        <f>求节点(超R武将!$C$6:$C$105,超R武将!BA$6:BA$105,天数对应超R武将养!$CD23)</f>
        <v>72</v>
      </c>
      <c r="BB23" s="16">
        <f>求节点(超R武将!$C$6:$C$105,超R武将!BB$6:BB$105,天数对应超R武将养!$CD23)</f>
        <v>74.284311668541363</v>
      </c>
      <c r="BC23" s="16">
        <f>求节点(超R武将!$C$6:$C$105,超R武将!BC$6:BC$105,天数对应超R武将养!$CD23)</f>
        <v>0</v>
      </c>
      <c r="BD23" s="16">
        <f>求节点(超R武将!$C$6:$C$105,超R武将!BD$6:BD$105,天数对应超R武将养!$CD23)</f>
        <v>2.5214215583427069</v>
      </c>
      <c r="BE23" s="16">
        <f>求节点(超R武将!$C$6:$C$105,超R武将!BE$6:BE$105,天数对应超R武将养!$CD23)</f>
        <v>2.5214215583427069</v>
      </c>
      <c r="BF23" s="16">
        <f>求节点(超R武将!$C$6:$C$105,超R武将!BF$6:BF$105,天数对应超R武将养!$CD23)</f>
        <v>2.5214215583427069</v>
      </c>
      <c r="BG23" s="16">
        <f>求节点(超R武将!$C$6:$C$105,超R武将!BG$6:BG$105,天数对应超R武将养!$CD23)</f>
        <v>2.5214215583427069</v>
      </c>
      <c r="BH23" s="16">
        <f>求节点(超R武将!$C$6:$C$105,超R武将!BH$6:BH$105,天数对应超R武将养!$CD23)</f>
        <v>10</v>
      </c>
      <c r="BI23" s="16">
        <f>求节点(超R武将!$C$6:$C$105,超R武将!BI$6:BI$105,天数对应超R武将养!$CD23)</f>
        <v>10</v>
      </c>
      <c r="BJ23" s="16">
        <f>求节点(超R武将!$C$6:$C$105,超R武将!BJ$6:BJ$105,天数对应超R武将养!$CD23)</f>
        <v>60</v>
      </c>
      <c r="BK23" s="16">
        <f>求节点(超R武将!$C$6:$C$105,超R武将!BK$6:BK$105,天数对应超R武将养!$CD23)</f>
        <v>63.03553895856767</v>
      </c>
      <c r="BL23" s="16">
        <f>求节点(超R武将!$C$6:$C$105,超R武将!BL$6:BL$105,天数对应超R武将养!$CD23)</f>
        <v>63.03553895856767</v>
      </c>
      <c r="BM23" s="16">
        <f>求节点(超R武将!$C$6:$C$105,超R武将!BM$6:BM$105,天数对应超R武将养!$CD23)</f>
        <v>0</v>
      </c>
      <c r="BN23" s="16">
        <f>求节点(超R武将!$C$6:$C$105,超R武将!BN$6:BN$105,天数对应超R武将养!$CD23)</f>
        <v>0</v>
      </c>
      <c r="BO23" s="16">
        <f>求节点(超R武将!$C$6:$C$105,超R武将!BO$6:BO$105,天数对应超R武将养!$CD23)</f>
        <v>2</v>
      </c>
      <c r="BP23" s="16">
        <f>求节点(超R武将!$C$6:$C$105,超R武将!BP$6:BP$105,天数对应超R武将养!$CD23)</f>
        <v>2</v>
      </c>
      <c r="BQ23" s="16">
        <f>求节点(超R武将!$C$6:$C$105,超R武将!BQ$6:BQ$105,天数对应超R武将养!$CD23)</f>
        <v>2</v>
      </c>
      <c r="BR23" s="16">
        <f>求节点(超R武将!$C$6:$C$105,超R武将!BR$6:BR$105,天数对应超R武将养!$CD23)</f>
        <v>0</v>
      </c>
      <c r="BS23" s="16">
        <f>求节点(超R武将!$C$6:$C$105,超R武将!BS$6:BS$105,天数对应超R武将养!$CD23)</f>
        <v>0</v>
      </c>
      <c r="BT23" s="16">
        <f>求节点(超R武将!$C$6:$C$105,超R武将!BT$6:BT$105,天数对应超R武将养!$CD23)</f>
        <v>4</v>
      </c>
      <c r="BU23" s="16">
        <f>求节点(超R武将!$C$6:$C$105,超R武将!BU$6:BU$105,天数对应超R武将养!$CD23)</f>
        <v>30</v>
      </c>
      <c r="BV23" s="16">
        <f>求节点(超R武将!$C$6:$C$105,超R武将!BV$6:BV$105,天数对应超R武将养!$CD23)</f>
        <v>80</v>
      </c>
      <c r="BY23" s="16">
        <v>18</v>
      </c>
      <c r="BZ23" s="16">
        <v>42.470630686057078</v>
      </c>
      <c r="CA23" s="16">
        <v>44.997794652893667</v>
      </c>
      <c r="CB23" s="16">
        <v>48.334798989685474</v>
      </c>
      <c r="CC23" s="16">
        <v>53.48272946821762</v>
      </c>
      <c r="CD23" s="16">
        <v>63.03553895856767</v>
      </c>
    </row>
    <row r="24" spans="3:82" x14ac:dyDescent="0.15">
      <c r="C24" s="16">
        <v>19</v>
      </c>
      <c r="E24" s="16">
        <f>求节点(超R武将!$C$6:$C$105,超R武将!E$6:E$105,天数对应超R武将养!$CD24)</f>
        <v>0</v>
      </c>
      <c r="F24" s="16">
        <f>求节点(超R武将!$C$6:$C$105,超R武将!F$6:F$105,天数对应超R武将养!$CD24)</f>
        <v>0</v>
      </c>
      <c r="G24" s="16">
        <f>求节点(超R武将!$C$6:$C$105,超R武将!G$6:G$105,天数对应超R武将养!$CD24)</f>
        <v>0</v>
      </c>
      <c r="H24" s="16">
        <f>求节点(超R武将!$C$6:$C$105,超R武将!H$6:H$105,天数对应超R武将养!$CD24)</f>
        <v>3.110402047072848</v>
      </c>
      <c r="I24" s="16">
        <f>求节点(超R武将!$C$6:$C$105,超R武将!I$6:I$105,天数对应超R武将养!$CD24)</f>
        <v>2.889597952927152</v>
      </c>
      <c r="J24" s="16">
        <f>求节点(超R武将!$C$6:$C$105,超R武将!J$6:J$105,天数对应超R武将养!$CD24)</f>
        <v>0</v>
      </c>
      <c r="K24" s="16">
        <f>求节点(超R武将!$C$6:$C$105,超R武将!K$6:K$105,天数对应超R武将养!$CD24)</f>
        <v>0</v>
      </c>
      <c r="L24" s="16">
        <f>求节点(超R武将!$C$6:$C$105,超R武将!L$6:L$105,天数对应超R武将养!$CD24)</f>
        <v>0</v>
      </c>
      <c r="M24" s="16">
        <f>求节点(超R武将!$C$6:$C$105,超R武将!M$6:M$105,天数对应超R武将养!$CD24)</f>
        <v>7.1968905303880257</v>
      </c>
      <c r="N24" s="16">
        <f>求节点(超R武将!$C$6:$C$105,超R武将!N$6:N$105,天数对应超R武将养!$CD24)</f>
        <v>4.0816269979757651</v>
      </c>
      <c r="O24" s="16">
        <f>求节点(超R武将!$C$6:$C$105,超R武将!O$6:O$105,天数对应超R武将养!$CD24)</f>
        <v>0</v>
      </c>
      <c r="P24" s="16">
        <f>求节点(超R武将!$C$6:$C$105,超R武将!P$6:P$105,天数对应超R武将养!$CD24)</f>
        <v>6</v>
      </c>
      <c r="Q24" s="16">
        <f>求节点(超R武将!$C$6:$C$105,超R武将!Q$6:Q$105,天数对应超R武将养!$CD24)</f>
        <v>10</v>
      </c>
      <c r="R24" s="16">
        <f>求节点(超R武将!$C$6:$C$105,超R武将!R$6:R$105,天数对应超R武将养!$CD24)</f>
        <v>72</v>
      </c>
      <c r="S24" s="16">
        <f>求节点(超R武将!$C$6:$C$105,超R武将!S$6:S$105,天数对应超R武将养!$CD24)</f>
        <v>78.954476814756845</v>
      </c>
      <c r="T24" s="16">
        <f>求节点(超R武将!$C$6:$C$105,超R武将!T$6:T$105,天数对应超R武将养!$CD24)</f>
        <v>0</v>
      </c>
      <c r="U24" s="16">
        <f>求节点(超R武将!$C$6:$C$105,超R武将!U$6:U$105,天数对应超R武将养!$CD24)</f>
        <v>0</v>
      </c>
      <c r="V24" s="16">
        <f>求节点(超R武将!$C$6:$C$105,超R武将!V$6:V$105,天数对应超R武将养!$CD24)</f>
        <v>0</v>
      </c>
      <c r="W24" s="16">
        <f>求节点(超R武将!$C$6:$C$105,超R武将!W$6:W$105,天数对应超R武将养!$CD24)</f>
        <v>2.5447723840737844</v>
      </c>
      <c r="X24" s="16">
        <f>求节点(超R武将!$C$6:$C$105,超R武将!X$6:X$105,天数对应超R武将养!$CD24)</f>
        <v>2.5447723840737844</v>
      </c>
      <c r="Y24" s="16">
        <f>求节点(超R武将!$C$6:$C$105,超R武将!Y$6:Y$105,天数对应超R武将养!$CD24)</f>
        <v>0</v>
      </c>
      <c r="Z24" s="16">
        <f>求节点(超R武将!$C$6:$C$105,超R武将!Z$6:Z$105,天数对应超R武将养!$CD24)</f>
        <v>0</v>
      </c>
      <c r="AA24" s="16">
        <f>求节点(超R武将!$C$6:$C$105,超R武将!AA$6:AA$105,天数对应超R武将养!$CD24)</f>
        <v>0</v>
      </c>
      <c r="AB24" s="16">
        <f>求节点(超R武将!$C$6:$C$105,超R武将!AB$6:AB$105,天数对应超R武将养!$CD24)</f>
        <v>127.23861920368921</v>
      </c>
      <c r="AC24" s="16">
        <f>求节点(超R武将!$C$6:$C$105,超R武将!AC$6:AC$105,天数对应超R武将养!$CD24)</f>
        <v>127.23861920368921</v>
      </c>
      <c r="AD24" s="16">
        <f>求节点(超R武将!$C$6:$C$105,超R武将!AD$6:AD$105,天数对应超R武将养!$CD24)</f>
        <v>0</v>
      </c>
      <c r="AE24" s="16">
        <f>求节点(超R武将!$C$6:$C$105,超R武将!AE$6:AE$105,天数对应超R武将养!$CD24)</f>
        <v>0</v>
      </c>
      <c r="AF24" s="16">
        <f>求节点(超R武将!$C$6:$C$105,超R武将!AF$6:AF$105,天数对应超R武将养!$CD24)</f>
        <v>0</v>
      </c>
      <c r="AG24" s="16">
        <f>求节点(超R武将!$C$6:$C$105,超R武将!AG$6:AG$105,天数对应超R武将养!$CD24)</f>
        <v>2</v>
      </c>
      <c r="AH24" s="16">
        <f>求节点(超R武将!$C$6:$C$105,超R武将!AH$6:AH$105,天数对应超R武将养!$CD24)</f>
        <v>2</v>
      </c>
      <c r="AI24" s="16">
        <f>求节点(超R武将!$C$6:$C$105,超R武将!AI$6:AI$105,天数对应超R武将养!$CD24)</f>
        <v>0</v>
      </c>
      <c r="AJ24" s="16">
        <f>求节点(超R武将!$C$6:$C$105,超R武将!AJ$6:AJ$105,天数对应超R武将养!$CD24)</f>
        <v>0</v>
      </c>
      <c r="AK24" s="16">
        <f>求节点(超R武将!$C$6:$C$105,超R武将!AK$6:AK$105,天数对应超R武将养!$CD24)</f>
        <v>0</v>
      </c>
      <c r="AL24" s="16">
        <f>求节点(超R武将!$C$6:$C$105,超R武将!AL$6:AL$105,天数对应超R武将养!$CD24)</f>
        <v>30</v>
      </c>
      <c r="AM24" s="16">
        <f>求节点(超R武将!$C$6:$C$105,超R武将!AM$6:AM$105,天数对应超R武将养!$CD24)</f>
        <v>80</v>
      </c>
      <c r="AN24" s="16">
        <f>求节点(超R武将!$C$6:$C$105,超R武将!AN$6:AN$105,天数对应超R武将养!$CD24)</f>
        <v>0</v>
      </c>
      <c r="AO24" s="16">
        <f>求节点(超R武将!$C$6:$C$105,超R武将!AO$6:AO$105,天数对应超R武将养!$CD24)</f>
        <v>0</v>
      </c>
      <c r="AP24" s="16">
        <f>求节点(超R武将!$C$6:$C$105,超R武将!AP$6:AP$105,天数对应超R武将养!$CD24)</f>
        <v>0</v>
      </c>
      <c r="AQ24" s="16">
        <f>求节点(超R武将!$C$6:$C$105,超R武将!AQ$6:AQ$105,天数对应超R武将养!$CD24)</f>
        <v>24</v>
      </c>
      <c r="AR24" s="16">
        <f>求节点(超R武将!$C$6:$C$105,超R武将!AR$6:AR$105,天数对应超R武将养!$CD24)</f>
        <v>0</v>
      </c>
      <c r="AS24" s="16">
        <f>求节点(超R武将!$C$6:$C$105,超R武将!AS$6:AS$105,天数对应超R武将养!$CD24)</f>
        <v>0</v>
      </c>
      <c r="AT24" s="16">
        <f>求节点(超R武将!$C$6:$C$105,超R武将!AT$6:AT$105,天数对应超R武将养!$CD24)</f>
        <v>3</v>
      </c>
      <c r="AU24" s="16">
        <f>求节点(超R武将!$C$6:$C$105,超R武将!AU$6:AU$105,天数对应超R武将养!$CD24)</f>
        <v>6</v>
      </c>
      <c r="AV24" s="16">
        <f>求节点(超R武将!$C$6:$C$105,超R武将!AV$6:AV$105,天数对应超R武将养!$CD24)</f>
        <v>7.1968905303880257</v>
      </c>
      <c r="AW24" s="16">
        <f>求节点(超R武将!$C$6:$C$105,超R武将!AW$6:AW$105,天数对应超R武将养!$CD24)</f>
        <v>4.0816269979757651</v>
      </c>
      <c r="AX24" s="16">
        <f>求节点(超R武将!$C$6:$C$105,超R武将!AX$6:AX$105,天数对应超R武将养!$CD24)</f>
        <v>0</v>
      </c>
      <c r="AY24" s="16">
        <f>求节点(超R武将!$C$6:$C$105,超R武将!AY$6:AY$105,天数对应超R武将养!$CD24)</f>
        <v>15</v>
      </c>
      <c r="AZ24" s="16">
        <f>求节点(超R武将!$C$6:$C$105,超R武将!AZ$6:AZ$105,天数对应超R武将养!$CD24)</f>
        <v>40</v>
      </c>
      <c r="BA24" s="16">
        <f>求节点(超R武将!$C$6:$C$105,超R武将!BA$6:BA$105,天数对应超R武将养!$CD24)</f>
        <v>72</v>
      </c>
      <c r="BB24" s="16">
        <f>求节点(超R武将!$C$6:$C$105,超R武将!BB$6:BB$105,天数对应超R武将养!$CD24)</f>
        <v>78.954476814756845</v>
      </c>
      <c r="BC24" s="16">
        <f>求节点(超R武将!$C$6:$C$105,超R武将!BC$6:BC$105,天数对应超R武将养!$CD24)</f>
        <v>0</v>
      </c>
      <c r="BD24" s="16">
        <f>求节点(超R武将!$C$6:$C$105,超R武将!BD$6:BD$105,天数对应超R武将养!$CD24)</f>
        <v>2.5447723840737844</v>
      </c>
      <c r="BE24" s="16">
        <f>求节点(超R武将!$C$6:$C$105,超R武将!BE$6:BE$105,天数对应超R武将养!$CD24)</f>
        <v>2.5447723840737844</v>
      </c>
      <c r="BF24" s="16">
        <f>求节点(超R武将!$C$6:$C$105,超R武将!BF$6:BF$105,天数对应超R武将养!$CD24)</f>
        <v>2.5447723840737844</v>
      </c>
      <c r="BG24" s="16">
        <f>求节点(超R武将!$C$6:$C$105,超R武将!BG$6:BG$105,天数对应超R武将养!$CD24)</f>
        <v>2.5447723840737844</v>
      </c>
      <c r="BH24" s="16">
        <f>求节点(超R武将!$C$6:$C$105,超R武将!BH$6:BH$105,天数对应超R武将养!$CD24)</f>
        <v>10</v>
      </c>
      <c r="BI24" s="16">
        <f>求节点(超R武将!$C$6:$C$105,超R武将!BI$6:BI$105,天数对应超R武将养!$CD24)</f>
        <v>10</v>
      </c>
      <c r="BJ24" s="16">
        <f>求节点(超R武将!$C$6:$C$105,超R武将!BJ$6:BJ$105,天数对应超R武将养!$CD24)</f>
        <v>60</v>
      </c>
      <c r="BK24" s="16">
        <f>求节点(超R武将!$C$6:$C$105,超R武将!BK$6:BK$105,天数对应超R武将养!$CD24)</f>
        <v>63.619309601844606</v>
      </c>
      <c r="BL24" s="16">
        <f>求节点(超R武将!$C$6:$C$105,超R武将!BL$6:BL$105,天数对应超R武将养!$CD24)</f>
        <v>63.619309601844606</v>
      </c>
      <c r="BM24" s="16">
        <f>求节点(超R武将!$C$6:$C$105,超R武将!BM$6:BM$105,天数对应超R武将养!$CD24)</f>
        <v>0</v>
      </c>
      <c r="BN24" s="16">
        <f>求节点(超R武将!$C$6:$C$105,超R武将!BN$6:BN$105,天数对应超R武将养!$CD24)</f>
        <v>0</v>
      </c>
      <c r="BO24" s="16">
        <f>求节点(超R武将!$C$6:$C$105,超R武将!BO$6:BO$105,天数对应超R武将养!$CD24)</f>
        <v>2</v>
      </c>
      <c r="BP24" s="16">
        <f>求节点(超R武将!$C$6:$C$105,超R武将!BP$6:BP$105,天数对应超R武将养!$CD24)</f>
        <v>2</v>
      </c>
      <c r="BQ24" s="16">
        <f>求节点(超R武将!$C$6:$C$105,超R武将!BQ$6:BQ$105,天数对应超R武将养!$CD24)</f>
        <v>2</v>
      </c>
      <c r="BR24" s="16">
        <f>求节点(超R武将!$C$6:$C$105,超R武将!BR$6:BR$105,天数对应超R武将养!$CD24)</f>
        <v>0</v>
      </c>
      <c r="BS24" s="16">
        <f>求节点(超R武将!$C$6:$C$105,超R武将!BS$6:BS$105,天数对应超R武将养!$CD24)</f>
        <v>0</v>
      </c>
      <c r="BT24" s="16">
        <f>求节点(超R武将!$C$6:$C$105,超R武将!BT$6:BT$105,天数对应超R武将养!$CD24)</f>
        <v>4</v>
      </c>
      <c r="BU24" s="16">
        <f>求节点(超R武将!$C$6:$C$105,超R武将!BU$6:BU$105,天数对应超R武将养!$CD24)</f>
        <v>30</v>
      </c>
      <c r="BV24" s="16">
        <f>求节点(超R武将!$C$6:$C$105,超R武将!BV$6:BV$105,天数对应超R武将养!$CD24)</f>
        <v>80</v>
      </c>
      <c r="BY24" s="16">
        <v>19</v>
      </c>
      <c r="BZ24" s="16">
        <v>43.213386604241784</v>
      </c>
      <c r="CA24" s="16">
        <v>45.721618743389712</v>
      </c>
      <c r="CB24" s="16">
        <v>49.204711207480877</v>
      </c>
      <c r="CC24" s="16">
        <v>54.438314710356273</v>
      </c>
      <c r="CD24" s="16">
        <v>63.619309601844606</v>
      </c>
    </row>
    <row r="25" spans="3:82" x14ac:dyDescent="0.15">
      <c r="C25" s="16">
        <v>20</v>
      </c>
      <c r="E25" s="16">
        <f>求节点(超R武将!$C$6:$C$105,超R武将!E$6:E$105,天数对应超R武将养!$CD25)</f>
        <v>0</v>
      </c>
      <c r="F25" s="16">
        <f>求节点(超R武将!$C$6:$C$105,超R武将!F$6:F$105,天数对应超R武将养!$CD25)</f>
        <v>0</v>
      </c>
      <c r="G25" s="16">
        <f>求节点(超R武将!$C$6:$C$105,超R武将!G$6:G$105,天数对应超R武将养!$CD25)</f>
        <v>0</v>
      </c>
      <c r="H25" s="16">
        <f>求节点(超R武将!$C$6:$C$105,超R武将!H$6:H$105,天数对应超R武将养!$CD25)</f>
        <v>2.9843399913975315</v>
      </c>
      <c r="I25" s="16">
        <f>求节点(超R武将!$C$6:$C$105,超R武将!I$6:I$105,天数对应超R武将养!$CD25)</f>
        <v>3.0156600086024685</v>
      </c>
      <c r="J25" s="16">
        <f>求节点(超R武将!$C$6:$C$105,超R武将!J$6:J$105,天数对应超R武将养!$CD25)</f>
        <v>0</v>
      </c>
      <c r="K25" s="16">
        <f>求节点(超R武将!$C$6:$C$105,超R武将!K$6:K$105,天数对应超R武将养!$CD25)</f>
        <v>0</v>
      </c>
      <c r="L25" s="16">
        <f>求节点(超R武将!$C$6:$C$105,超R武将!L$6:L$105,天数对应超R武将养!$CD25)</f>
        <v>0</v>
      </c>
      <c r="M25" s="16">
        <f>求节点(超R武将!$C$6:$C$105,超R武将!M$6:M$105,天数对应超R武将养!$CD25)</f>
        <v>7.2574325753873019</v>
      </c>
      <c r="N25" s="16">
        <f>求节点(超R武将!$C$6:$C$105,超R武将!N$6:N$105,天数对应超R武将养!$CD25)</f>
        <v>4.2701969522554002</v>
      </c>
      <c r="O25" s="16">
        <f>求节点(超R武将!$C$6:$C$105,超R武将!O$6:O$105,天数对应超R武将养!$CD25)</f>
        <v>0</v>
      </c>
      <c r="P25" s="16">
        <f>求节点(超R武将!$C$6:$C$105,超R武将!P$6:P$105,天数对应超R武将养!$CD25)</f>
        <v>6</v>
      </c>
      <c r="Q25" s="16">
        <f>求节点(超R武将!$C$6:$C$105,超R武将!Q$6:Q$105,天数对应超R武将养!$CD25)</f>
        <v>10</v>
      </c>
      <c r="R25" s="16">
        <f>求节点(超R武将!$C$6:$C$105,超R武将!R$6:R$105,天数对应超R武将养!$CD25)</f>
        <v>72</v>
      </c>
      <c r="S25" s="16">
        <f>求节点(超R武将!$C$6:$C$105,超R武将!S$6:S$105,天数对应超R武将养!$CD25)</f>
        <v>82</v>
      </c>
      <c r="T25" s="16">
        <f>求节点(超R武将!$C$6:$C$105,超R武将!T$6:T$105,天数对应超R武将养!$CD25)</f>
        <v>0</v>
      </c>
      <c r="U25" s="16">
        <f>求节点(超R武将!$C$6:$C$105,超R武将!U$6:U$105,天数对应超R武将养!$CD25)</f>
        <v>0</v>
      </c>
      <c r="V25" s="16">
        <f>求节点(超R武将!$C$6:$C$105,超R武将!V$6:V$105,天数对应超R武将养!$CD25)</f>
        <v>0</v>
      </c>
      <c r="W25" s="16">
        <f>求节点(超R武将!$C$6:$C$105,超R武将!W$6:W$105,天数对应超R武将养!$CD25)</f>
        <v>2.5707606915450634</v>
      </c>
      <c r="X25" s="16">
        <f>求节点(超R武将!$C$6:$C$105,超R武将!X$6:X$105,天数对应超R武将养!$CD25)</f>
        <v>2.5707606915450634</v>
      </c>
      <c r="Y25" s="16">
        <f>求节点(超R武将!$C$6:$C$105,超R武将!Y$6:Y$105,天数对应超R武将养!$CD25)</f>
        <v>0</v>
      </c>
      <c r="Z25" s="16">
        <f>求节点(超R武将!$C$6:$C$105,超R武将!Z$6:Z$105,天数对应超R武将养!$CD25)</f>
        <v>0</v>
      </c>
      <c r="AA25" s="16">
        <f>求节点(超R武将!$C$6:$C$105,超R武将!AA$6:AA$105,天数对应超R武将养!$CD25)</f>
        <v>0</v>
      </c>
      <c r="AB25" s="16">
        <f>求节点(超R武将!$C$6:$C$105,超R武将!AB$6:AB$105,天数对应超R武将养!$CD25)</f>
        <v>128.53803457725317</v>
      </c>
      <c r="AC25" s="16">
        <f>求节点(超R武将!$C$6:$C$105,超R武将!AC$6:AC$105,天数对应超R武将养!$CD25)</f>
        <v>128.53803457725317</v>
      </c>
      <c r="AD25" s="16">
        <f>求节点(超R武将!$C$6:$C$105,超R武将!AD$6:AD$105,天数对应超R武将养!$CD25)</f>
        <v>0</v>
      </c>
      <c r="AE25" s="16">
        <f>求节点(超R武将!$C$6:$C$105,超R武将!AE$6:AE$105,天数对应超R武将养!$CD25)</f>
        <v>0</v>
      </c>
      <c r="AF25" s="16">
        <f>求节点(超R武将!$C$6:$C$105,超R武将!AF$6:AF$105,天数对应超R武将养!$CD25)</f>
        <v>0</v>
      </c>
      <c r="AG25" s="16">
        <f>求节点(超R武将!$C$6:$C$105,超R武将!AG$6:AG$105,天数对应超R武将养!$CD25)</f>
        <v>2</v>
      </c>
      <c r="AH25" s="16">
        <f>求节点(超R武将!$C$6:$C$105,超R武将!AH$6:AH$105,天数对应超R武将养!$CD25)</f>
        <v>2</v>
      </c>
      <c r="AI25" s="16">
        <f>求节点(超R武将!$C$6:$C$105,超R武将!AI$6:AI$105,天数对应超R武将养!$CD25)</f>
        <v>0</v>
      </c>
      <c r="AJ25" s="16">
        <f>求节点(超R武将!$C$6:$C$105,超R武将!AJ$6:AJ$105,天数对应超R武将养!$CD25)</f>
        <v>0</v>
      </c>
      <c r="AK25" s="16">
        <f>求节点(超R武将!$C$6:$C$105,超R武将!AK$6:AK$105,天数对应超R武将养!$CD25)</f>
        <v>0</v>
      </c>
      <c r="AL25" s="16">
        <f>求节点(超R武将!$C$6:$C$105,超R武将!AL$6:AL$105,天数对应超R武将养!$CD25)</f>
        <v>30</v>
      </c>
      <c r="AM25" s="16">
        <f>求节点(超R武将!$C$6:$C$105,超R武将!AM$6:AM$105,天数对应超R武将养!$CD25)</f>
        <v>80</v>
      </c>
      <c r="AN25" s="16">
        <f>求节点(超R武将!$C$6:$C$105,超R武将!AN$6:AN$105,天数对应超R武将养!$CD25)</f>
        <v>0</v>
      </c>
      <c r="AO25" s="16">
        <f>求节点(超R武将!$C$6:$C$105,超R武将!AO$6:AO$105,天数对应超R武将养!$CD25)</f>
        <v>0</v>
      </c>
      <c r="AP25" s="16">
        <f>求节点(超R武将!$C$6:$C$105,超R武将!AP$6:AP$105,天数对应超R武将养!$CD25)</f>
        <v>0</v>
      </c>
      <c r="AQ25" s="16">
        <f>求节点(超R武将!$C$6:$C$105,超R武将!AQ$6:AQ$105,天数对应超R武将养!$CD25)</f>
        <v>24</v>
      </c>
      <c r="AR25" s="16">
        <f>求节点(超R武将!$C$6:$C$105,超R武将!AR$6:AR$105,天数对应超R武将养!$CD25)</f>
        <v>0</v>
      </c>
      <c r="AS25" s="16">
        <f>求节点(超R武将!$C$6:$C$105,超R武将!AS$6:AS$105,天数对应超R武将养!$CD25)</f>
        <v>0</v>
      </c>
      <c r="AT25" s="16">
        <f>求节点(超R武将!$C$6:$C$105,超R武将!AT$6:AT$105,天数对应超R武将养!$CD25)</f>
        <v>3</v>
      </c>
      <c r="AU25" s="16">
        <f>求节点(超R武将!$C$6:$C$105,超R武将!AU$6:AU$105,天数对应超R武将养!$CD25)</f>
        <v>6</v>
      </c>
      <c r="AV25" s="16">
        <f>求节点(超R武将!$C$6:$C$105,超R武将!AV$6:AV$105,天数对应超R武将养!$CD25)</f>
        <v>7.2574325753873019</v>
      </c>
      <c r="AW25" s="16">
        <f>求节点(超R武将!$C$6:$C$105,超R武将!AW$6:AW$105,天数对应超R武将养!$CD25)</f>
        <v>4.2701969522554002</v>
      </c>
      <c r="AX25" s="16">
        <f>求节点(超R武将!$C$6:$C$105,超R武将!AX$6:AX$105,天数对应超R武将养!$CD25)</f>
        <v>0</v>
      </c>
      <c r="AY25" s="16">
        <f>求节点(超R武将!$C$6:$C$105,超R武将!AY$6:AY$105,天数对应超R武将养!$CD25)</f>
        <v>15</v>
      </c>
      <c r="AZ25" s="16">
        <f>求节点(超R武将!$C$6:$C$105,超R武将!AZ$6:AZ$105,天数对应超R武将养!$CD25)</f>
        <v>40</v>
      </c>
      <c r="BA25" s="16">
        <f>求节点(超R武将!$C$6:$C$105,超R武将!BA$6:BA$105,天数对应超R武将养!$CD25)</f>
        <v>72</v>
      </c>
      <c r="BB25" s="16">
        <f>求节点(超R武将!$C$6:$C$105,超R武将!BB$6:BB$105,天数对应超R武将养!$CD25)</f>
        <v>82</v>
      </c>
      <c r="BC25" s="16">
        <f>求节点(超R武将!$C$6:$C$105,超R武将!BC$6:BC$105,天数对应超R武将养!$CD25)</f>
        <v>0</v>
      </c>
      <c r="BD25" s="16">
        <f>求节点(超R武将!$C$6:$C$105,超R武将!BD$6:BD$105,天数对应超R武将养!$CD25)</f>
        <v>2.5707606915450634</v>
      </c>
      <c r="BE25" s="16">
        <f>求节点(超R武将!$C$6:$C$105,超R武将!BE$6:BE$105,天数对应超R武将养!$CD25)</f>
        <v>2.5707606915450634</v>
      </c>
      <c r="BF25" s="16">
        <f>求节点(超R武将!$C$6:$C$105,超R武将!BF$6:BF$105,天数对应超R武将养!$CD25)</f>
        <v>2.5707606915450634</v>
      </c>
      <c r="BG25" s="16">
        <f>求节点(超R武将!$C$6:$C$105,超R武将!BG$6:BG$105,天数对应超R武将养!$CD25)</f>
        <v>2.5707606915450634</v>
      </c>
      <c r="BH25" s="16">
        <f>求节点(超R武将!$C$6:$C$105,超R武将!BH$6:BH$105,天数对应超R武将养!$CD25)</f>
        <v>10</v>
      </c>
      <c r="BI25" s="16">
        <f>求节点(超R武将!$C$6:$C$105,超R武将!BI$6:BI$105,天数对应超R武将养!$CD25)</f>
        <v>10</v>
      </c>
      <c r="BJ25" s="16">
        <f>求节点(超R武将!$C$6:$C$105,超R武将!BJ$6:BJ$105,天数对应超R武将养!$CD25)</f>
        <v>60</v>
      </c>
      <c r="BK25" s="16">
        <f>求节点(超R武将!$C$6:$C$105,超R武将!BK$6:BK$105,天数对应超R武将养!$CD25)</f>
        <v>64.269017288626586</v>
      </c>
      <c r="BL25" s="16">
        <f>求节点(超R武将!$C$6:$C$105,超R武将!BL$6:BL$105,天数对应超R武将养!$CD25)</f>
        <v>64.269017288626586</v>
      </c>
      <c r="BM25" s="16">
        <f>求节点(超R武将!$C$6:$C$105,超R武将!BM$6:BM$105,天数对应超R武将养!$CD25)</f>
        <v>0</v>
      </c>
      <c r="BN25" s="16">
        <f>求节点(超R武将!$C$6:$C$105,超R武将!BN$6:BN$105,天数对应超R武将养!$CD25)</f>
        <v>0</v>
      </c>
      <c r="BO25" s="16">
        <f>求节点(超R武将!$C$6:$C$105,超R武将!BO$6:BO$105,天数对应超R武将养!$CD25)</f>
        <v>2</v>
      </c>
      <c r="BP25" s="16">
        <f>求节点(超R武将!$C$6:$C$105,超R武将!BP$6:BP$105,天数对应超R武将养!$CD25)</f>
        <v>2</v>
      </c>
      <c r="BQ25" s="16">
        <f>求节点(超R武将!$C$6:$C$105,超R武将!BQ$6:BQ$105,天数对应超R武将养!$CD25)</f>
        <v>2</v>
      </c>
      <c r="BR25" s="16">
        <f>求节点(超R武将!$C$6:$C$105,超R武将!BR$6:BR$105,天数对应超R武将养!$CD25)</f>
        <v>0</v>
      </c>
      <c r="BS25" s="16">
        <f>求节点(超R武将!$C$6:$C$105,超R武将!BS$6:BS$105,天数对应超R武将养!$CD25)</f>
        <v>0</v>
      </c>
      <c r="BT25" s="16">
        <f>求节点(超R武将!$C$6:$C$105,超R武将!BT$6:BT$105,天数对应超R武将养!$CD25)</f>
        <v>4</v>
      </c>
      <c r="BU25" s="16">
        <f>求节点(超R武将!$C$6:$C$105,超R武将!BU$6:BU$105,天数对应超R武将养!$CD25)</f>
        <v>30</v>
      </c>
      <c r="BV25" s="16">
        <f>求节点(超R武将!$C$6:$C$105,超R武将!BV$6:BV$105,天数对应超R武将养!$CD25)</f>
        <v>80</v>
      </c>
      <c r="BY25" s="16">
        <v>20</v>
      </c>
      <c r="BZ25" s="16">
        <v>43.920692243099523</v>
      </c>
      <c r="CA25" s="16">
        <v>46.379529851584898</v>
      </c>
      <c r="CB25" s="16">
        <v>49.966044533652735</v>
      </c>
      <c r="CC25" s="16">
        <v>55.364016553992158</v>
      </c>
      <c r="CD25" s="16">
        <v>64.269017288626586</v>
      </c>
    </row>
    <row r="26" spans="3:82" x14ac:dyDescent="0.15">
      <c r="C26" s="16">
        <v>21</v>
      </c>
      <c r="E26" s="16">
        <f>求节点(超R武将!$C$6:$C$105,超R武将!E$6:E$105,天数对应超R武将养!$CD26)</f>
        <v>0</v>
      </c>
      <c r="F26" s="16">
        <f>求节点(超R武将!$C$6:$C$105,超R武将!F$6:F$105,天数对应超R武将养!$CD26)</f>
        <v>0</v>
      </c>
      <c r="G26" s="16">
        <f>求节点(超R武将!$C$6:$C$105,超R武将!G$6:G$105,天数对应超R武将养!$CD26)</f>
        <v>0</v>
      </c>
      <c r="H26" s="16">
        <f>求节点(超R武将!$C$6:$C$105,超R武将!H$6:H$105,天数对应超R武将养!$CD26)</f>
        <v>2.8140027484782646</v>
      </c>
      <c r="I26" s="16">
        <f>求节点(超R武将!$C$6:$C$105,超R武将!I$6:I$105,天数对应超R武将养!$CD26)</f>
        <v>3.1859972515217354</v>
      </c>
      <c r="J26" s="16">
        <f>求节点(超R武将!$C$6:$C$105,超R武将!J$6:J$105,天数对应超R武将养!$CD26)</f>
        <v>0</v>
      </c>
      <c r="K26" s="16">
        <f>求节点(超R武将!$C$6:$C$105,超R武将!K$6:K$105,天数对应超R武将养!$CD26)</f>
        <v>0</v>
      </c>
      <c r="L26" s="16">
        <f>求节点(超R武将!$C$6:$C$105,超R武将!L$6:L$105,天数对应超R武将养!$CD26)</f>
        <v>0</v>
      </c>
      <c r="M26" s="16">
        <f>求节点(超R武将!$C$6:$C$105,超R武将!M$6:M$105,天数对应超R武将养!$CD26)</f>
        <v>7.3342519708985838</v>
      </c>
      <c r="N26" s="16">
        <f>求节点(超R武将!$C$6:$C$105,超R武将!N$6:N$105,天数对应超R武将养!$CD26)</f>
        <v>4.437601707366114</v>
      </c>
      <c r="O26" s="16">
        <f>求节点(超R武将!$C$6:$C$105,超R武将!O$6:O$105,天数对应超R武将养!$CD26)</f>
        <v>0</v>
      </c>
      <c r="P26" s="16">
        <f>求节点(超R武将!$C$6:$C$105,超R武将!P$6:P$105,天数对应超R武将养!$CD26)</f>
        <v>6</v>
      </c>
      <c r="Q26" s="16">
        <f>求节点(超R武将!$C$6:$C$105,超R武将!Q$6:Q$105,天数对应超R武将养!$CD26)</f>
        <v>10</v>
      </c>
      <c r="R26" s="16">
        <f>求节点(超R武将!$C$6:$C$105,超R武将!R$6:R$105,天数对应超R武将养!$CD26)</f>
        <v>72</v>
      </c>
      <c r="S26" s="16">
        <f>求节点(超R武将!$C$6:$C$105,超R武将!S$6:S$105,天数对应超R武将养!$CD26)</f>
        <v>82</v>
      </c>
      <c r="T26" s="16">
        <f>求节点(超R武将!$C$6:$C$105,超R武将!T$6:T$105,天数对应超R武将养!$CD26)</f>
        <v>0</v>
      </c>
      <c r="U26" s="16">
        <f>求节点(超R武将!$C$6:$C$105,超R武将!U$6:U$105,天数对应超R武将养!$CD26)</f>
        <v>0</v>
      </c>
      <c r="V26" s="16">
        <f>求节点(超R武将!$C$6:$C$105,超R武将!V$6:V$105,天数对应超R武将养!$CD26)</f>
        <v>0</v>
      </c>
      <c r="W26" s="16">
        <f>求节点(超R武将!$C$6:$C$105,超R武将!W$6:W$105,天数对应超R武将养!$CD26)</f>
        <v>2.6016606091039529</v>
      </c>
      <c r="X26" s="16">
        <f>求节点(超R武将!$C$6:$C$105,超R武将!X$6:X$105,天数对应超R武将养!$CD26)</f>
        <v>2.6016606091039529</v>
      </c>
      <c r="Y26" s="16">
        <f>求节点(超R武将!$C$6:$C$105,超R武将!Y$6:Y$105,天数对应超R武将养!$CD26)</f>
        <v>0</v>
      </c>
      <c r="Z26" s="16">
        <f>求节点(超R武将!$C$6:$C$105,超R武将!Z$6:Z$105,天数对应超R武将养!$CD26)</f>
        <v>0</v>
      </c>
      <c r="AA26" s="16">
        <f>求节点(超R武将!$C$6:$C$105,超R武将!AA$6:AA$105,天数对应超R武将养!$CD26)</f>
        <v>0</v>
      </c>
      <c r="AB26" s="16">
        <f>求节点(超R武将!$C$6:$C$105,超R武将!AB$6:AB$105,天数对应超R武将养!$CD26)</f>
        <v>130.08303045519764</v>
      </c>
      <c r="AC26" s="16">
        <f>求节点(超R武将!$C$6:$C$105,超R武将!AC$6:AC$105,天数对应超R武将养!$CD26)</f>
        <v>130.08303045519764</v>
      </c>
      <c r="AD26" s="16">
        <f>求节点(超R武将!$C$6:$C$105,超R武将!AD$6:AD$105,天数对应超R武将养!$CD26)</f>
        <v>0</v>
      </c>
      <c r="AE26" s="16">
        <f>求节点(超R武将!$C$6:$C$105,超R武将!AE$6:AE$105,天数对应超R武将养!$CD26)</f>
        <v>0</v>
      </c>
      <c r="AF26" s="16">
        <f>求节点(超R武将!$C$6:$C$105,超R武将!AF$6:AF$105,天数对应超R武将养!$CD26)</f>
        <v>0</v>
      </c>
      <c r="AG26" s="16">
        <f>求节点(超R武将!$C$6:$C$105,超R武将!AG$6:AG$105,天数对应超R武将养!$CD26)</f>
        <v>2</v>
      </c>
      <c r="AH26" s="16">
        <f>求节点(超R武将!$C$6:$C$105,超R武将!AH$6:AH$105,天数对应超R武将养!$CD26)</f>
        <v>2</v>
      </c>
      <c r="AI26" s="16">
        <f>求节点(超R武将!$C$6:$C$105,超R武将!AI$6:AI$105,天数对应超R武将养!$CD26)</f>
        <v>0</v>
      </c>
      <c r="AJ26" s="16">
        <f>求节点(超R武将!$C$6:$C$105,超R武将!AJ$6:AJ$105,天数对应超R武将养!$CD26)</f>
        <v>0</v>
      </c>
      <c r="AK26" s="16">
        <f>求节点(超R武将!$C$6:$C$105,超R武将!AK$6:AK$105,天数对应超R武将养!$CD26)</f>
        <v>0</v>
      </c>
      <c r="AL26" s="16">
        <f>求节点(超R武将!$C$6:$C$105,超R武将!AL$6:AL$105,天数对应超R武将养!$CD26)</f>
        <v>30</v>
      </c>
      <c r="AM26" s="16">
        <f>求节点(超R武将!$C$6:$C$105,超R武将!AM$6:AM$105,天数对应超R武将养!$CD26)</f>
        <v>80</v>
      </c>
      <c r="AN26" s="16">
        <f>求节点(超R武将!$C$6:$C$105,超R武将!AN$6:AN$105,天数对应超R武将养!$CD26)</f>
        <v>0</v>
      </c>
      <c r="AO26" s="16">
        <f>求节点(超R武将!$C$6:$C$105,超R武将!AO$6:AO$105,天数对应超R武将养!$CD26)</f>
        <v>0</v>
      </c>
      <c r="AP26" s="16">
        <f>求节点(超R武将!$C$6:$C$105,超R武将!AP$6:AP$105,天数对应超R武将养!$CD26)</f>
        <v>0</v>
      </c>
      <c r="AQ26" s="16">
        <f>求节点(超R武将!$C$6:$C$105,超R武将!AQ$6:AQ$105,天数对应超R武将养!$CD26)</f>
        <v>24</v>
      </c>
      <c r="AR26" s="16">
        <f>求节点(超R武将!$C$6:$C$105,超R武将!AR$6:AR$105,天数对应超R武将养!$CD26)</f>
        <v>0</v>
      </c>
      <c r="AS26" s="16">
        <f>求节点(超R武将!$C$6:$C$105,超R武将!AS$6:AS$105,天数对应超R武将养!$CD26)</f>
        <v>0</v>
      </c>
      <c r="AT26" s="16">
        <f>求节点(超R武将!$C$6:$C$105,超R武将!AT$6:AT$105,天数对应超R武将养!$CD26)</f>
        <v>3</v>
      </c>
      <c r="AU26" s="16">
        <f>求节点(超R武将!$C$6:$C$105,超R武将!AU$6:AU$105,天数对应超R武将养!$CD26)</f>
        <v>6</v>
      </c>
      <c r="AV26" s="16">
        <f>求节点(超R武将!$C$6:$C$105,超R武将!AV$6:AV$105,天数对应超R武将养!$CD26)</f>
        <v>7.3342519708985838</v>
      </c>
      <c r="AW26" s="16">
        <f>求节点(超R武将!$C$6:$C$105,超R武将!AW$6:AW$105,天数对应超R武将养!$CD26)</f>
        <v>4.437601707366114</v>
      </c>
      <c r="AX26" s="16">
        <f>求节点(超R武将!$C$6:$C$105,超R武将!AX$6:AX$105,天数对应超R武将养!$CD26)</f>
        <v>0</v>
      </c>
      <c r="AY26" s="16">
        <f>求节点(超R武将!$C$6:$C$105,超R武将!AY$6:AY$105,天数对应超R武将养!$CD26)</f>
        <v>15</v>
      </c>
      <c r="AZ26" s="16">
        <f>求节点(超R武将!$C$6:$C$105,超R武将!AZ$6:AZ$105,天数对应超R武将养!$CD26)</f>
        <v>40</v>
      </c>
      <c r="BA26" s="16">
        <f>求节点(超R武将!$C$6:$C$105,超R武将!BA$6:BA$105,天数对应超R武将养!$CD26)</f>
        <v>72</v>
      </c>
      <c r="BB26" s="16">
        <f>求节点(超R武将!$C$6:$C$105,超R武将!BB$6:BB$105,天数对应超R武将养!$CD26)</f>
        <v>82</v>
      </c>
      <c r="BC26" s="16">
        <f>求节点(超R武将!$C$6:$C$105,超R武将!BC$6:BC$105,天数对应超R武将养!$CD26)</f>
        <v>0</v>
      </c>
      <c r="BD26" s="16">
        <f>求节点(超R武将!$C$6:$C$105,超R武将!BD$6:BD$105,天数对应超R武将养!$CD26)</f>
        <v>2.6016606091039529</v>
      </c>
      <c r="BE26" s="16">
        <f>求节点(超R武将!$C$6:$C$105,超R武将!BE$6:BE$105,天数对应超R武将养!$CD26)</f>
        <v>2.6016606091039529</v>
      </c>
      <c r="BF26" s="16">
        <f>求节点(超R武将!$C$6:$C$105,超R武将!BF$6:BF$105,天数对应超R武将养!$CD26)</f>
        <v>2.6016606091039529</v>
      </c>
      <c r="BG26" s="16">
        <f>求节点(超R武将!$C$6:$C$105,超R武将!BG$6:BG$105,天数对应超R武将养!$CD26)</f>
        <v>2.6016606091039529</v>
      </c>
      <c r="BH26" s="16">
        <f>求节点(超R武将!$C$6:$C$105,超R武将!BH$6:BH$105,天数对应超R武将养!$CD26)</f>
        <v>10</v>
      </c>
      <c r="BI26" s="16">
        <f>求节点(超R武将!$C$6:$C$105,超R武将!BI$6:BI$105,天数对应超R武将养!$CD26)</f>
        <v>10</v>
      </c>
      <c r="BJ26" s="16">
        <f>求节点(超R武将!$C$6:$C$105,超R武将!BJ$6:BJ$105,天数对应超R武将养!$CD26)</f>
        <v>60</v>
      </c>
      <c r="BK26" s="16">
        <f>求节点(超R武将!$C$6:$C$105,超R武将!BK$6:BK$105,天数对应超R武将养!$CD26)</f>
        <v>65.041515227598822</v>
      </c>
      <c r="BL26" s="16">
        <f>求节点(超R武将!$C$6:$C$105,超R武将!BL$6:BL$105,天数对应超R武将养!$CD26)</f>
        <v>65.041515227598822</v>
      </c>
      <c r="BM26" s="16">
        <f>求节点(超R武将!$C$6:$C$105,超R武将!BM$6:BM$105,天数对应超R武将养!$CD26)</f>
        <v>0</v>
      </c>
      <c r="BN26" s="16">
        <f>求节点(超R武将!$C$6:$C$105,超R武将!BN$6:BN$105,天数对应超R武将养!$CD26)</f>
        <v>0</v>
      </c>
      <c r="BO26" s="16">
        <f>求节点(超R武将!$C$6:$C$105,超R武将!BO$6:BO$105,天数对应超R武将养!$CD26)</f>
        <v>2</v>
      </c>
      <c r="BP26" s="16">
        <f>求节点(超R武将!$C$6:$C$105,超R武将!BP$6:BP$105,天数对应超R武将养!$CD26)</f>
        <v>2</v>
      </c>
      <c r="BQ26" s="16">
        <f>求节点(超R武将!$C$6:$C$105,超R武将!BQ$6:BQ$105,天数对应超R武将养!$CD26)</f>
        <v>2</v>
      </c>
      <c r="BR26" s="16">
        <f>求节点(超R武将!$C$6:$C$105,超R武将!BR$6:BR$105,天数对应超R武将养!$CD26)</f>
        <v>0</v>
      </c>
      <c r="BS26" s="16">
        <f>求节点(超R武将!$C$6:$C$105,超R武将!BS$6:BS$105,天数对应超R武将养!$CD26)</f>
        <v>0</v>
      </c>
      <c r="BT26" s="16">
        <f>求节点(超R武将!$C$6:$C$105,超R武将!BT$6:BT$105,天数对应超R武将养!$CD26)</f>
        <v>4</v>
      </c>
      <c r="BU26" s="16">
        <f>求节点(超R武将!$C$6:$C$105,超R武将!BU$6:BU$105,天数对应超R武将养!$CD26)</f>
        <v>30</v>
      </c>
      <c r="BV26" s="16">
        <f>求节点(超R武将!$C$6:$C$105,超R武将!BV$6:BV$105,天数对应超R武将养!$CD26)</f>
        <v>80</v>
      </c>
      <c r="BY26" s="16">
        <v>21</v>
      </c>
      <c r="BZ26" s="16">
        <v>44.585942742481357</v>
      </c>
      <c r="CA26" s="16">
        <v>46.996397215525448</v>
      </c>
      <c r="CB26" s="16">
        <v>50.499005761218633</v>
      </c>
      <c r="CC26" s="16">
        <v>56.114766115701777</v>
      </c>
      <c r="CD26" s="16">
        <v>65.041515227598822</v>
      </c>
    </row>
    <row r="27" spans="3:82" x14ac:dyDescent="0.15">
      <c r="C27" s="16">
        <v>22</v>
      </c>
      <c r="E27" s="16">
        <f>求节点(超R武将!$C$6:$C$105,超R武将!E$6:E$105,天数对应超R武将养!$CD27)</f>
        <v>0</v>
      </c>
      <c r="F27" s="16">
        <f>求节点(超R武将!$C$6:$C$105,超R武将!F$6:F$105,天数对应超R武将养!$CD27)</f>
        <v>0</v>
      </c>
      <c r="G27" s="16">
        <f>求节点(超R武将!$C$6:$C$105,超R武将!G$6:G$105,天数对应超R武将养!$CD27)</f>
        <v>0</v>
      </c>
      <c r="H27" s="16">
        <f>求节点(超R武将!$C$6:$C$105,超R武将!H$6:H$105,天数对应超R武将养!$CD27)</f>
        <v>2.6364365081251324</v>
      </c>
      <c r="I27" s="16">
        <f>求节点(超R武将!$C$6:$C$105,超R武将!I$6:I$105,天数对应超R武将养!$CD27)</f>
        <v>3.3635634918748676</v>
      </c>
      <c r="J27" s="16">
        <f>求节点(超R武将!$C$6:$C$105,超R武将!J$6:J$105,天数对应超R武将养!$CD27)</f>
        <v>0</v>
      </c>
      <c r="K27" s="16">
        <f>求节点(超R武将!$C$6:$C$105,超R武将!K$6:K$105,天数对应超R武将养!$CD27)</f>
        <v>0</v>
      </c>
      <c r="L27" s="16">
        <f>求节点(超R武将!$C$6:$C$105,超R武将!L$6:L$105,天数对应超R武将养!$CD27)</f>
        <v>0</v>
      </c>
      <c r="M27" s="16">
        <f>求节点(超R武将!$C$6:$C$105,超R武将!M$6:M$105,天数对应超R武将养!$CD27)</f>
        <v>7.4121155475026628</v>
      </c>
      <c r="N27" s="16">
        <f>求节点(超R武将!$C$6:$C$105,超R武将!N$6:N$105,天数对应超R武将养!$CD27)</f>
        <v>4.573269970310295</v>
      </c>
      <c r="O27" s="16">
        <f>求节点(超R武将!$C$6:$C$105,超R武将!O$6:O$105,天数对应超R武将养!$CD27)</f>
        <v>0</v>
      </c>
      <c r="P27" s="16">
        <f>求节点(超R武将!$C$6:$C$105,超R武将!P$6:P$105,天数对应超R武将养!$CD27)</f>
        <v>6</v>
      </c>
      <c r="Q27" s="16">
        <f>求节点(超R武将!$C$6:$C$105,超R武将!Q$6:Q$105,天数对应超R武将养!$CD27)</f>
        <v>10</v>
      </c>
      <c r="R27" s="16">
        <f>求节点(超R武将!$C$6:$C$105,超R武将!R$6:R$105,天数对应超R武将养!$CD27)</f>
        <v>72</v>
      </c>
      <c r="S27" s="16">
        <f>求节点(超R武将!$C$6:$C$105,超R武将!S$6:S$105,天数对应超R武将养!$CD27)</f>
        <v>82</v>
      </c>
      <c r="T27" s="16">
        <f>求节点(超R武将!$C$6:$C$105,超R武将!T$6:T$105,天数对应超R武将养!$CD27)</f>
        <v>0</v>
      </c>
      <c r="U27" s="16">
        <f>求节点(超R武将!$C$6:$C$105,超R武将!U$6:U$105,天数对应超R武将养!$CD27)</f>
        <v>0</v>
      </c>
      <c r="V27" s="16">
        <f>求节点(超R武将!$C$6:$C$105,超R武将!V$6:V$105,天数对应超R武将养!$CD27)</f>
        <v>0</v>
      </c>
      <c r="W27" s="16">
        <f>求节点(超R武将!$C$6:$C$105,超R武将!W$6:W$105,天数对应超R武将养!$CD27)</f>
        <v>2.6319981901558887</v>
      </c>
      <c r="X27" s="16">
        <f>求节点(超R武将!$C$6:$C$105,超R武将!X$6:X$105,天数对应超R武将养!$CD27)</f>
        <v>2.6319981901558887</v>
      </c>
      <c r="Y27" s="16">
        <f>求节点(超R武将!$C$6:$C$105,超R武将!Y$6:Y$105,天数对应超R武将养!$CD27)</f>
        <v>0</v>
      </c>
      <c r="Z27" s="16">
        <f>求节点(超R武将!$C$6:$C$105,超R武将!Z$6:Z$105,天数对应超R武将养!$CD27)</f>
        <v>0</v>
      </c>
      <c r="AA27" s="16">
        <f>求节点(超R武将!$C$6:$C$105,超R武将!AA$6:AA$105,天数对应超R武将养!$CD27)</f>
        <v>0</v>
      </c>
      <c r="AB27" s="16">
        <f>求节点(超R武将!$C$6:$C$105,超R武将!AB$6:AB$105,天数对应超R武将养!$CD27)</f>
        <v>131.59990950779442</v>
      </c>
      <c r="AC27" s="16">
        <f>求节点(超R武将!$C$6:$C$105,超R武将!AC$6:AC$105,天数对应超R武将养!$CD27)</f>
        <v>131.59990950779442</v>
      </c>
      <c r="AD27" s="16">
        <f>求节点(超R武将!$C$6:$C$105,超R武将!AD$6:AD$105,天数对应超R武将养!$CD27)</f>
        <v>0</v>
      </c>
      <c r="AE27" s="16">
        <f>求节点(超R武将!$C$6:$C$105,超R武将!AE$6:AE$105,天数对应超R武将养!$CD27)</f>
        <v>0</v>
      </c>
      <c r="AF27" s="16">
        <f>求节点(超R武将!$C$6:$C$105,超R武将!AF$6:AF$105,天数对应超R武将养!$CD27)</f>
        <v>0</v>
      </c>
      <c r="AG27" s="16">
        <f>求节点(超R武将!$C$6:$C$105,超R武将!AG$6:AG$105,天数对应超R武将养!$CD27)</f>
        <v>2</v>
      </c>
      <c r="AH27" s="16">
        <f>求节点(超R武将!$C$6:$C$105,超R武将!AH$6:AH$105,天数对应超R武将养!$CD27)</f>
        <v>2</v>
      </c>
      <c r="AI27" s="16">
        <f>求节点(超R武将!$C$6:$C$105,超R武将!AI$6:AI$105,天数对应超R武将养!$CD27)</f>
        <v>0</v>
      </c>
      <c r="AJ27" s="16">
        <f>求节点(超R武将!$C$6:$C$105,超R武将!AJ$6:AJ$105,天数对应超R武将养!$CD27)</f>
        <v>0</v>
      </c>
      <c r="AK27" s="16">
        <f>求节点(超R武将!$C$6:$C$105,超R武将!AK$6:AK$105,天数对应超R武将养!$CD27)</f>
        <v>0</v>
      </c>
      <c r="AL27" s="16">
        <f>求节点(超R武将!$C$6:$C$105,超R武将!AL$6:AL$105,天数对应超R武将养!$CD27)</f>
        <v>30</v>
      </c>
      <c r="AM27" s="16">
        <f>求节点(超R武将!$C$6:$C$105,超R武将!AM$6:AM$105,天数对应超R武将养!$CD27)</f>
        <v>80</v>
      </c>
      <c r="AN27" s="16">
        <f>求节点(超R武将!$C$6:$C$105,超R武将!AN$6:AN$105,天数对应超R武将养!$CD27)</f>
        <v>0</v>
      </c>
      <c r="AO27" s="16">
        <f>求节点(超R武将!$C$6:$C$105,超R武将!AO$6:AO$105,天数对应超R武将养!$CD27)</f>
        <v>0</v>
      </c>
      <c r="AP27" s="16">
        <f>求节点(超R武将!$C$6:$C$105,超R武将!AP$6:AP$105,天数对应超R武将养!$CD27)</f>
        <v>0</v>
      </c>
      <c r="AQ27" s="16">
        <f>求节点(超R武将!$C$6:$C$105,超R武将!AQ$6:AQ$105,天数对应超R武将养!$CD27)</f>
        <v>24</v>
      </c>
      <c r="AR27" s="16">
        <f>求节点(超R武将!$C$6:$C$105,超R武将!AR$6:AR$105,天数对应超R武将养!$CD27)</f>
        <v>0</v>
      </c>
      <c r="AS27" s="16">
        <f>求节点(超R武将!$C$6:$C$105,超R武将!AS$6:AS$105,天数对应超R武将养!$CD27)</f>
        <v>0</v>
      </c>
      <c r="AT27" s="16">
        <f>求节点(超R武将!$C$6:$C$105,超R武将!AT$6:AT$105,天数对应超R武将养!$CD27)</f>
        <v>3</v>
      </c>
      <c r="AU27" s="16">
        <f>求节点(超R武将!$C$6:$C$105,超R武将!AU$6:AU$105,天数对应超R武将养!$CD27)</f>
        <v>6</v>
      </c>
      <c r="AV27" s="16">
        <f>求节点(超R武将!$C$6:$C$105,超R武将!AV$6:AV$105,天数对应超R武将养!$CD27)</f>
        <v>7.4121155475026628</v>
      </c>
      <c r="AW27" s="16">
        <f>求节点(超R武将!$C$6:$C$105,超R武将!AW$6:AW$105,天数对应超R武将养!$CD27)</f>
        <v>4.573269970310295</v>
      </c>
      <c r="AX27" s="16">
        <f>求节点(超R武将!$C$6:$C$105,超R武将!AX$6:AX$105,天数对应超R武将养!$CD27)</f>
        <v>0</v>
      </c>
      <c r="AY27" s="16">
        <f>求节点(超R武将!$C$6:$C$105,超R武将!AY$6:AY$105,天数对应超R武将养!$CD27)</f>
        <v>15</v>
      </c>
      <c r="AZ27" s="16">
        <f>求节点(超R武将!$C$6:$C$105,超R武将!AZ$6:AZ$105,天数对应超R武将养!$CD27)</f>
        <v>40</v>
      </c>
      <c r="BA27" s="16">
        <f>求节点(超R武将!$C$6:$C$105,超R武将!BA$6:BA$105,天数对应超R武将养!$CD27)</f>
        <v>72</v>
      </c>
      <c r="BB27" s="16">
        <f>求节点(超R武将!$C$6:$C$105,超R武将!BB$6:BB$105,天数对应超R武将养!$CD27)</f>
        <v>82</v>
      </c>
      <c r="BC27" s="16">
        <f>求节点(超R武将!$C$6:$C$105,超R武将!BC$6:BC$105,天数对应超R武将养!$CD27)</f>
        <v>0</v>
      </c>
      <c r="BD27" s="16">
        <f>求节点(超R武将!$C$6:$C$105,超R武将!BD$6:BD$105,天数对应超R武将养!$CD27)</f>
        <v>2.6319981901558887</v>
      </c>
      <c r="BE27" s="16">
        <f>求节点(超R武将!$C$6:$C$105,超R武将!BE$6:BE$105,天数对应超R武将养!$CD27)</f>
        <v>2.6319981901558887</v>
      </c>
      <c r="BF27" s="16">
        <f>求节点(超R武将!$C$6:$C$105,超R武将!BF$6:BF$105,天数对应超R武将养!$CD27)</f>
        <v>2.6319981901558887</v>
      </c>
      <c r="BG27" s="16">
        <f>求节点(超R武将!$C$6:$C$105,超R武将!BG$6:BG$105,天数对应超R武将养!$CD27)</f>
        <v>2.6319981901558887</v>
      </c>
      <c r="BH27" s="16">
        <f>求节点(超R武将!$C$6:$C$105,超R武将!BH$6:BH$105,天数对应超R武将养!$CD27)</f>
        <v>10</v>
      </c>
      <c r="BI27" s="16">
        <f>求节点(超R武将!$C$6:$C$105,超R武将!BI$6:BI$105,天数对应超R武将养!$CD27)</f>
        <v>10</v>
      </c>
      <c r="BJ27" s="16">
        <f>求节点(超R武将!$C$6:$C$105,超R武将!BJ$6:BJ$105,天数对应超R武将养!$CD27)</f>
        <v>60</v>
      </c>
      <c r="BK27" s="16">
        <f>求节点(超R武将!$C$6:$C$105,超R武将!BK$6:BK$105,天数对应超R武将养!$CD27)</f>
        <v>65.799954753897211</v>
      </c>
      <c r="BL27" s="16">
        <f>求节点(超R武将!$C$6:$C$105,超R武将!BL$6:BL$105,天数对应超R武将养!$CD27)</f>
        <v>65.799954753897211</v>
      </c>
      <c r="BM27" s="16">
        <f>求节点(超R武将!$C$6:$C$105,超R武将!BM$6:BM$105,天数对应超R武将养!$CD27)</f>
        <v>0</v>
      </c>
      <c r="BN27" s="16">
        <f>求节点(超R武将!$C$6:$C$105,超R武将!BN$6:BN$105,天数对应超R武将养!$CD27)</f>
        <v>0</v>
      </c>
      <c r="BO27" s="16">
        <f>求节点(超R武将!$C$6:$C$105,超R武将!BO$6:BO$105,天数对应超R武将养!$CD27)</f>
        <v>2</v>
      </c>
      <c r="BP27" s="16">
        <f>求节点(超R武将!$C$6:$C$105,超R武将!BP$6:BP$105,天数对应超R武将养!$CD27)</f>
        <v>2</v>
      </c>
      <c r="BQ27" s="16">
        <f>求节点(超R武将!$C$6:$C$105,超R武将!BQ$6:BQ$105,天数对应超R武将养!$CD27)</f>
        <v>2</v>
      </c>
      <c r="BR27" s="16">
        <f>求节点(超R武将!$C$6:$C$105,超R武将!BR$6:BR$105,天数对应超R武将养!$CD27)</f>
        <v>0</v>
      </c>
      <c r="BS27" s="16">
        <f>求节点(超R武将!$C$6:$C$105,超R武将!BS$6:BS$105,天数对应超R武将养!$CD27)</f>
        <v>0</v>
      </c>
      <c r="BT27" s="16">
        <f>求节点(超R武将!$C$6:$C$105,超R武将!BT$6:BT$105,天数对应超R武将养!$CD27)</f>
        <v>4</v>
      </c>
      <c r="BU27" s="16">
        <f>求节点(超R武将!$C$6:$C$105,超R武将!BU$6:BU$105,天数对应超R武将养!$CD27)</f>
        <v>30</v>
      </c>
      <c r="BV27" s="16">
        <f>求节点(超R武将!$C$6:$C$105,超R武将!BV$6:BV$105,天数对应超R武将养!$CD27)</f>
        <v>80</v>
      </c>
      <c r="BY27" s="16">
        <v>22</v>
      </c>
      <c r="BZ27" s="16">
        <v>45.229416240679988</v>
      </c>
      <c r="CA27" s="16">
        <v>47.627585537046002</v>
      </c>
      <c r="CB27" s="16">
        <v>51.024586130026073</v>
      </c>
      <c r="CC27" s="16">
        <v>56.707209476034656</v>
      </c>
      <c r="CD27" s="16">
        <v>65.799954753897211</v>
      </c>
    </row>
    <row r="28" spans="3:82" x14ac:dyDescent="0.15">
      <c r="C28" s="16">
        <v>23</v>
      </c>
      <c r="E28" s="16">
        <f>求节点(超R武将!$C$6:$C$105,超R武将!E$6:E$105,天数对应超R武将养!$CD28)</f>
        <v>0</v>
      </c>
      <c r="F28" s="16">
        <f>求节点(超R武将!$C$6:$C$105,超R武将!F$6:F$105,天数对应超R武将养!$CD28)</f>
        <v>0</v>
      </c>
      <c r="G28" s="16">
        <f>求节点(超R武将!$C$6:$C$105,超R武将!G$6:G$105,天数对应超R武将养!$CD28)</f>
        <v>0</v>
      </c>
      <c r="H28" s="16">
        <f>求节点(超R武将!$C$6:$C$105,超R武将!H$6:H$105,天数对应超R武将养!$CD28)</f>
        <v>2.4880269378264566</v>
      </c>
      <c r="I28" s="16">
        <f>求节点(超R武将!$C$6:$C$105,超R武将!I$6:I$105,天数对应超R武将养!$CD28)</f>
        <v>3.5119730621735434</v>
      </c>
      <c r="J28" s="16">
        <f>求节点(超R武将!$C$6:$C$105,超R武将!J$6:J$105,天数对应超R武将养!$CD28)</f>
        <v>0</v>
      </c>
      <c r="K28" s="16">
        <f>求节点(超R武将!$C$6:$C$105,超R武将!K$6:K$105,天数对应超R武将养!$CD28)</f>
        <v>0</v>
      </c>
      <c r="L28" s="16">
        <f>求节点(超R武将!$C$6:$C$105,超R武将!L$6:L$105,天数对应超R武将养!$CD28)</f>
        <v>0</v>
      </c>
      <c r="M28" s="16">
        <f>求节点(超R武将!$C$6:$C$105,超R武将!M$6:M$105,天数对应超R武将养!$CD28)</f>
        <v>7.4771937961762172</v>
      </c>
      <c r="N28" s="16">
        <f>求节点(超R武将!$C$6:$C$105,超R武将!N$6:N$105,天数对应超R武将养!$CD28)</f>
        <v>4.6866612803176011</v>
      </c>
      <c r="O28" s="16">
        <f>求节点(超R武将!$C$6:$C$105,超R武将!O$6:O$105,天数对应超R武将养!$CD28)</f>
        <v>0</v>
      </c>
      <c r="P28" s="16">
        <f>求节点(超R武将!$C$6:$C$105,超R武将!P$6:P$105,天数对应超R武将养!$CD28)</f>
        <v>6</v>
      </c>
      <c r="Q28" s="16">
        <f>求节点(超R武将!$C$6:$C$105,超R武将!Q$6:Q$105,天数对应超R武将养!$CD28)</f>
        <v>10</v>
      </c>
      <c r="R28" s="16">
        <f>求节点(超R武将!$C$6:$C$105,超R武将!R$6:R$105,天数对应超R武将养!$CD28)</f>
        <v>72</v>
      </c>
      <c r="S28" s="16">
        <f>求节点(超R武将!$C$6:$C$105,超R武将!S$6:S$105,天数对应超R武将养!$CD28)</f>
        <v>82</v>
      </c>
      <c r="T28" s="16">
        <f>求节点(超R武将!$C$6:$C$105,超R武将!T$6:T$105,天数对应超R武将养!$CD28)</f>
        <v>0</v>
      </c>
      <c r="U28" s="16">
        <f>求节点(超R武将!$C$6:$C$105,超R武将!U$6:U$105,天数对应超R武将养!$CD28)</f>
        <v>0</v>
      </c>
      <c r="V28" s="16">
        <f>求节点(超R武将!$C$6:$C$105,超R武将!V$6:V$105,天数对应超R武将养!$CD28)</f>
        <v>0</v>
      </c>
      <c r="W28" s="16">
        <f>求节点(超R武将!$C$6:$C$105,超R武将!W$6:W$105,天数对应超R武将养!$CD28)</f>
        <v>2.6573542902730334</v>
      </c>
      <c r="X28" s="16">
        <f>求节点(超R武将!$C$6:$C$105,超R武将!X$6:X$105,天数对应超R武将养!$CD28)</f>
        <v>2.6573542902730334</v>
      </c>
      <c r="Y28" s="16">
        <f>求节点(超R武将!$C$6:$C$105,超R武将!Y$6:Y$105,天数对应超R武将养!$CD28)</f>
        <v>0</v>
      </c>
      <c r="Z28" s="16">
        <f>求节点(超R武将!$C$6:$C$105,超R武将!Z$6:Z$105,天数对应超R武将养!$CD28)</f>
        <v>0</v>
      </c>
      <c r="AA28" s="16">
        <f>求节点(超R武将!$C$6:$C$105,超R武将!AA$6:AA$105,天数对应超R武将养!$CD28)</f>
        <v>0</v>
      </c>
      <c r="AB28" s="16">
        <f>求节点(超R武将!$C$6:$C$105,超R武将!AB$6:AB$105,天数对应超R武将养!$CD28)</f>
        <v>132.86771451365166</v>
      </c>
      <c r="AC28" s="16">
        <f>求节点(超R武将!$C$6:$C$105,超R武将!AC$6:AC$105,天数对应超R武将养!$CD28)</f>
        <v>132.86771451365166</v>
      </c>
      <c r="AD28" s="16">
        <f>求节点(超R武将!$C$6:$C$105,超R武将!AD$6:AD$105,天数对应超R武将养!$CD28)</f>
        <v>0</v>
      </c>
      <c r="AE28" s="16">
        <f>求节点(超R武将!$C$6:$C$105,超R武将!AE$6:AE$105,天数对应超R武将养!$CD28)</f>
        <v>0</v>
      </c>
      <c r="AF28" s="16">
        <f>求节点(超R武将!$C$6:$C$105,超R武将!AF$6:AF$105,天数对应超R武将养!$CD28)</f>
        <v>0</v>
      </c>
      <c r="AG28" s="16">
        <f>求节点(超R武将!$C$6:$C$105,超R武将!AG$6:AG$105,天数对应超R武将养!$CD28)</f>
        <v>2</v>
      </c>
      <c r="AH28" s="16">
        <f>求节点(超R武将!$C$6:$C$105,超R武将!AH$6:AH$105,天数对应超R武将养!$CD28)</f>
        <v>2</v>
      </c>
      <c r="AI28" s="16">
        <f>求节点(超R武将!$C$6:$C$105,超R武将!AI$6:AI$105,天数对应超R武将养!$CD28)</f>
        <v>0</v>
      </c>
      <c r="AJ28" s="16">
        <f>求节点(超R武将!$C$6:$C$105,超R武将!AJ$6:AJ$105,天数对应超R武将养!$CD28)</f>
        <v>0</v>
      </c>
      <c r="AK28" s="16">
        <f>求节点(超R武将!$C$6:$C$105,超R武将!AK$6:AK$105,天数对应超R武将养!$CD28)</f>
        <v>0</v>
      </c>
      <c r="AL28" s="16">
        <f>求节点(超R武将!$C$6:$C$105,超R武将!AL$6:AL$105,天数对应超R武将养!$CD28)</f>
        <v>30</v>
      </c>
      <c r="AM28" s="16">
        <f>求节点(超R武将!$C$6:$C$105,超R武将!AM$6:AM$105,天数对应超R武将养!$CD28)</f>
        <v>80</v>
      </c>
      <c r="AN28" s="16">
        <f>求节点(超R武将!$C$6:$C$105,超R武将!AN$6:AN$105,天数对应超R武将养!$CD28)</f>
        <v>0</v>
      </c>
      <c r="AO28" s="16">
        <f>求节点(超R武将!$C$6:$C$105,超R武将!AO$6:AO$105,天数对应超R武将养!$CD28)</f>
        <v>0</v>
      </c>
      <c r="AP28" s="16">
        <f>求节点(超R武将!$C$6:$C$105,超R武将!AP$6:AP$105,天数对应超R武将养!$CD28)</f>
        <v>0</v>
      </c>
      <c r="AQ28" s="16">
        <f>求节点(超R武将!$C$6:$C$105,超R武将!AQ$6:AQ$105,天数对应超R武将养!$CD28)</f>
        <v>24</v>
      </c>
      <c r="AR28" s="16">
        <f>求节点(超R武将!$C$6:$C$105,超R武将!AR$6:AR$105,天数对应超R武将养!$CD28)</f>
        <v>0</v>
      </c>
      <c r="AS28" s="16">
        <f>求节点(超R武将!$C$6:$C$105,超R武将!AS$6:AS$105,天数对应超R武将养!$CD28)</f>
        <v>0</v>
      </c>
      <c r="AT28" s="16">
        <f>求节点(超R武将!$C$6:$C$105,超R武将!AT$6:AT$105,天数对应超R武将养!$CD28)</f>
        <v>3</v>
      </c>
      <c r="AU28" s="16">
        <f>求节点(超R武将!$C$6:$C$105,超R武将!AU$6:AU$105,天数对应超R武将养!$CD28)</f>
        <v>6</v>
      </c>
      <c r="AV28" s="16">
        <f>求节点(超R武将!$C$6:$C$105,超R武将!AV$6:AV$105,天数对应超R武将养!$CD28)</f>
        <v>7.4771937961762172</v>
      </c>
      <c r="AW28" s="16">
        <f>求节点(超R武将!$C$6:$C$105,超R武将!AW$6:AW$105,天数对应超R武将养!$CD28)</f>
        <v>4.6866612803176011</v>
      </c>
      <c r="AX28" s="16">
        <f>求节点(超R武将!$C$6:$C$105,超R武将!AX$6:AX$105,天数对应超R武将养!$CD28)</f>
        <v>0</v>
      </c>
      <c r="AY28" s="16">
        <f>求节点(超R武将!$C$6:$C$105,超R武将!AY$6:AY$105,天数对应超R武将养!$CD28)</f>
        <v>15</v>
      </c>
      <c r="AZ28" s="16">
        <f>求节点(超R武将!$C$6:$C$105,超R武将!AZ$6:AZ$105,天数对应超R武将养!$CD28)</f>
        <v>40</v>
      </c>
      <c r="BA28" s="16">
        <f>求节点(超R武将!$C$6:$C$105,超R武将!BA$6:BA$105,天数对应超R武将养!$CD28)</f>
        <v>72</v>
      </c>
      <c r="BB28" s="16">
        <f>求节点(超R武将!$C$6:$C$105,超R武将!BB$6:BB$105,天数对应超R武将养!$CD28)</f>
        <v>82</v>
      </c>
      <c r="BC28" s="16">
        <f>求节点(超R武将!$C$6:$C$105,超R武将!BC$6:BC$105,天数对应超R武将养!$CD28)</f>
        <v>0</v>
      </c>
      <c r="BD28" s="16">
        <f>求节点(超R武将!$C$6:$C$105,超R武将!BD$6:BD$105,天数对应超R武将养!$CD28)</f>
        <v>2.6573542902730334</v>
      </c>
      <c r="BE28" s="16">
        <f>求节点(超R武将!$C$6:$C$105,超R武将!BE$6:BE$105,天数对应超R武将养!$CD28)</f>
        <v>2.6573542902730334</v>
      </c>
      <c r="BF28" s="16">
        <f>求节点(超R武将!$C$6:$C$105,超R武将!BF$6:BF$105,天数对应超R武将养!$CD28)</f>
        <v>2.6573542902730334</v>
      </c>
      <c r="BG28" s="16">
        <f>求节点(超R武将!$C$6:$C$105,超R武将!BG$6:BG$105,天数对应超R武将养!$CD28)</f>
        <v>2.6573542902730334</v>
      </c>
      <c r="BH28" s="16">
        <f>求节点(超R武将!$C$6:$C$105,超R武将!BH$6:BH$105,天数对应超R武将养!$CD28)</f>
        <v>10</v>
      </c>
      <c r="BI28" s="16">
        <f>求节点(超R武将!$C$6:$C$105,超R武将!BI$6:BI$105,天数对应超R武将养!$CD28)</f>
        <v>10</v>
      </c>
      <c r="BJ28" s="16">
        <f>求节点(超R武将!$C$6:$C$105,超R武将!BJ$6:BJ$105,天数对应超R武将养!$CD28)</f>
        <v>60</v>
      </c>
      <c r="BK28" s="16">
        <f>求节点(超R武将!$C$6:$C$105,超R武将!BK$6:BK$105,天数对应超R武将养!$CD28)</f>
        <v>66.433857256825831</v>
      </c>
      <c r="BL28" s="16">
        <f>求节点(超R武将!$C$6:$C$105,超R武将!BL$6:BL$105,天数对应超R武将养!$CD28)</f>
        <v>66.433857256825831</v>
      </c>
      <c r="BM28" s="16">
        <f>求节点(超R武将!$C$6:$C$105,超R武将!BM$6:BM$105,天数对应超R武将养!$CD28)</f>
        <v>0</v>
      </c>
      <c r="BN28" s="16">
        <f>求节点(超R武将!$C$6:$C$105,超R武将!BN$6:BN$105,天数对应超R武将养!$CD28)</f>
        <v>0</v>
      </c>
      <c r="BO28" s="16">
        <f>求节点(超R武将!$C$6:$C$105,超R武将!BO$6:BO$105,天数对应超R武将养!$CD28)</f>
        <v>2</v>
      </c>
      <c r="BP28" s="16">
        <f>求节点(超R武将!$C$6:$C$105,超R武将!BP$6:BP$105,天数对应超R武将养!$CD28)</f>
        <v>2</v>
      </c>
      <c r="BQ28" s="16">
        <f>求节点(超R武将!$C$6:$C$105,超R武将!BQ$6:BQ$105,天数对应超R武将养!$CD28)</f>
        <v>2</v>
      </c>
      <c r="BR28" s="16">
        <f>求节点(超R武将!$C$6:$C$105,超R武将!BR$6:BR$105,天数对应超R武将养!$CD28)</f>
        <v>0</v>
      </c>
      <c r="BS28" s="16">
        <f>求节点(超R武将!$C$6:$C$105,超R武将!BS$6:BS$105,天数对应超R武将养!$CD28)</f>
        <v>0</v>
      </c>
      <c r="BT28" s="16">
        <f>求节点(超R武将!$C$6:$C$105,超R武将!BT$6:BT$105,天数对应超R武将养!$CD28)</f>
        <v>4</v>
      </c>
      <c r="BU28" s="16">
        <f>求节点(超R武将!$C$6:$C$105,超R武将!BU$6:BU$105,天数对应超R武将养!$CD28)</f>
        <v>30</v>
      </c>
      <c r="BV28" s="16">
        <f>求节点(超R武将!$C$6:$C$105,超R武将!BV$6:BV$105,天数对应超R武将养!$CD28)</f>
        <v>80</v>
      </c>
      <c r="BY28" s="16">
        <v>23</v>
      </c>
      <c r="BZ28" s="16">
        <v>45.845161563010116</v>
      </c>
      <c r="CA28" s="16">
        <v>48.284895131741251</v>
      </c>
      <c r="CB28" s="16">
        <v>51.627293027306742</v>
      </c>
      <c r="CC28" s="16">
        <v>57.265742379787866</v>
      </c>
      <c r="CD28" s="16">
        <v>66.433857256825831</v>
      </c>
    </row>
    <row r="29" spans="3:82" x14ac:dyDescent="0.15">
      <c r="C29" s="16">
        <v>24</v>
      </c>
      <c r="E29" s="16">
        <f>求节点(超R武将!$C$6:$C$105,超R武将!E$6:E$105,天数对应超R武将养!$CD29)</f>
        <v>0</v>
      </c>
      <c r="F29" s="16">
        <f>求节点(超R武将!$C$6:$C$105,超R武将!F$6:F$105,天数对应超R武将养!$CD29)</f>
        <v>0</v>
      </c>
      <c r="G29" s="16">
        <f>求节点(超R武将!$C$6:$C$105,超R武将!G$6:G$105,天数对应超R武将养!$CD29)</f>
        <v>0</v>
      </c>
      <c r="H29" s="16">
        <f>求节点(超R武将!$C$6:$C$105,超R武将!H$6:H$105,天数对应超R武将养!$CD29)</f>
        <v>2.3511500428149006</v>
      </c>
      <c r="I29" s="16">
        <f>求节点(超R武将!$C$6:$C$105,超R武将!I$6:I$105,天数对应超R武将养!$CD29)</f>
        <v>3.6488499571850994</v>
      </c>
      <c r="J29" s="16">
        <f>求节点(超R武将!$C$6:$C$105,超R武将!J$6:J$105,天数对应超R武将养!$CD29)</f>
        <v>0</v>
      </c>
      <c r="K29" s="16">
        <f>求节点(超R武将!$C$6:$C$105,超R武将!K$6:K$105,天数对应超R武将养!$CD29)</f>
        <v>0</v>
      </c>
      <c r="L29" s="16">
        <f>求节点(超R武将!$C$6:$C$105,超R武将!L$6:L$105,天数对应超R武将养!$CD29)</f>
        <v>0</v>
      </c>
      <c r="M29" s="16">
        <f>求节点(超R武将!$C$6:$C$105,超R武将!M$6:M$105,天数对应超R武将养!$CD29)</f>
        <v>7.5372149160628874</v>
      </c>
      <c r="N29" s="16">
        <f>求节点(超R武将!$C$6:$C$105,超R武将!N$6:N$105,天数对应超R武将养!$CD29)</f>
        <v>4.7912411292037422</v>
      </c>
      <c r="O29" s="16">
        <f>求节点(超R武将!$C$6:$C$105,超R武将!O$6:O$105,天数对应超R武将养!$CD29)</f>
        <v>0</v>
      </c>
      <c r="P29" s="16">
        <f>求节点(超R武将!$C$6:$C$105,超R武将!P$6:P$105,天数对应超R武将养!$CD29)</f>
        <v>6</v>
      </c>
      <c r="Q29" s="16">
        <f>求节点(超R武将!$C$6:$C$105,超R武将!Q$6:Q$105,天数对应超R武将养!$CD29)</f>
        <v>10</v>
      </c>
      <c r="R29" s="16">
        <f>求节点(超R武将!$C$6:$C$105,超R武将!R$6:R$105,天数对应超R武将养!$CD29)</f>
        <v>72</v>
      </c>
      <c r="S29" s="16">
        <f>求节点(超R武将!$C$6:$C$105,超R武将!S$6:S$105,天数对应超R武将养!$CD29)</f>
        <v>82</v>
      </c>
      <c r="T29" s="16">
        <f>求节点(超R武将!$C$6:$C$105,超R武将!T$6:T$105,天数对应超R武将养!$CD29)</f>
        <v>0</v>
      </c>
      <c r="U29" s="16">
        <f>求节点(超R武将!$C$6:$C$105,超R武将!U$6:U$105,天数对应超R武将养!$CD29)</f>
        <v>0</v>
      </c>
      <c r="V29" s="16">
        <f>求节点(超R武将!$C$6:$C$105,超R武将!V$6:V$105,天数对应超R武将养!$CD29)</f>
        <v>0</v>
      </c>
      <c r="W29" s="16">
        <f>求节点(超R武将!$C$6:$C$105,超R武将!W$6:W$105,天数对应超R武将养!$CD29)</f>
        <v>2.6807400075596761</v>
      </c>
      <c r="X29" s="16">
        <f>求节点(超R武将!$C$6:$C$105,超R武将!X$6:X$105,天数对应超R武将养!$CD29)</f>
        <v>2.6807400075596761</v>
      </c>
      <c r="Y29" s="16">
        <f>求节点(超R武将!$C$6:$C$105,超R武将!Y$6:Y$105,天数对应超R武将养!$CD29)</f>
        <v>0</v>
      </c>
      <c r="Z29" s="16">
        <f>求节点(超R武将!$C$6:$C$105,超R武将!Z$6:Z$105,天数对应超R武将养!$CD29)</f>
        <v>0</v>
      </c>
      <c r="AA29" s="16">
        <f>求节点(超R武将!$C$6:$C$105,超R武将!AA$6:AA$105,天数对应超R武将养!$CD29)</f>
        <v>0</v>
      </c>
      <c r="AB29" s="16">
        <f>求节点(超R武将!$C$6:$C$105,超R武将!AB$6:AB$105,天数对应超R武将养!$CD29)</f>
        <v>134.03700037798379</v>
      </c>
      <c r="AC29" s="16">
        <f>求节点(超R武将!$C$6:$C$105,超R武将!AC$6:AC$105,天数对应超R武将养!$CD29)</f>
        <v>134.03700037798379</v>
      </c>
      <c r="AD29" s="16">
        <f>求节点(超R武将!$C$6:$C$105,超R武将!AD$6:AD$105,天数对应超R武将养!$CD29)</f>
        <v>0</v>
      </c>
      <c r="AE29" s="16">
        <f>求节点(超R武将!$C$6:$C$105,超R武将!AE$6:AE$105,天数对应超R武将养!$CD29)</f>
        <v>0</v>
      </c>
      <c r="AF29" s="16">
        <f>求节点(超R武将!$C$6:$C$105,超R武将!AF$6:AF$105,天数对应超R武将养!$CD29)</f>
        <v>0</v>
      </c>
      <c r="AG29" s="16">
        <f>求节点(超R武将!$C$6:$C$105,超R武将!AG$6:AG$105,天数对应超R武将养!$CD29)</f>
        <v>2</v>
      </c>
      <c r="AH29" s="16">
        <f>求节点(超R武将!$C$6:$C$105,超R武将!AH$6:AH$105,天数对应超R武将养!$CD29)</f>
        <v>2</v>
      </c>
      <c r="AI29" s="16">
        <f>求节点(超R武将!$C$6:$C$105,超R武将!AI$6:AI$105,天数对应超R武将养!$CD29)</f>
        <v>0</v>
      </c>
      <c r="AJ29" s="16">
        <f>求节点(超R武将!$C$6:$C$105,超R武将!AJ$6:AJ$105,天数对应超R武将养!$CD29)</f>
        <v>0</v>
      </c>
      <c r="AK29" s="16">
        <f>求节点(超R武将!$C$6:$C$105,超R武将!AK$6:AK$105,天数对应超R武将养!$CD29)</f>
        <v>0</v>
      </c>
      <c r="AL29" s="16">
        <f>求节点(超R武将!$C$6:$C$105,超R武将!AL$6:AL$105,天数对应超R武将养!$CD29)</f>
        <v>30</v>
      </c>
      <c r="AM29" s="16">
        <f>求节点(超R武将!$C$6:$C$105,超R武将!AM$6:AM$105,天数对应超R武将养!$CD29)</f>
        <v>80</v>
      </c>
      <c r="AN29" s="16">
        <f>求节点(超R武将!$C$6:$C$105,超R武将!AN$6:AN$105,天数对应超R武将养!$CD29)</f>
        <v>0</v>
      </c>
      <c r="AO29" s="16">
        <f>求节点(超R武将!$C$6:$C$105,超R武将!AO$6:AO$105,天数对应超R武将养!$CD29)</f>
        <v>0</v>
      </c>
      <c r="AP29" s="16">
        <f>求节点(超R武将!$C$6:$C$105,超R武将!AP$6:AP$105,天数对应超R武将养!$CD29)</f>
        <v>0</v>
      </c>
      <c r="AQ29" s="16">
        <f>求节点(超R武将!$C$6:$C$105,超R武将!AQ$6:AQ$105,天数对应超R武将养!$CD29)</f>
        <v>24</v>
      </c>
      <c r="AR29" s="16">
        <f>求节点(超R武将!$C$6:$C$105,超R武将!AR$6:AR$105,天数对应超R武将养!$CD29)</f>
        <v>0</v>
      </c>
      <c r="AS29" s="16">
        <f>求节点(超R武将!$C$6:$C$105,超R武将!AS$6:AS$105,天数对应超R武将养!$CD29)</f>
        <v>0</v>
      </c>
      <c r="AT29" s="16">
        <f>求节点(超R武将!$C$6:$C$105,超R武将!AT$6:AT$105,天数对应超R武将养!$CD29)</f>
        <v>3</v>
      </c>
      <c r="AU29" s="16">
        <f>求节点(超R武将!$C$6:$C$105,超R武将!AU$6:AU$105,天数对应超R武将养!$CD29)</f>
        <v>6</v>
      </c>
      <c r="AV29" s="16">
        <f>求节点(超R武将!$C$6:$C$105,超R武将!AV$6:AV$105,天数对应超R武将养!$CD29)</f>
        <v>7.5372149160628874</v>
      </c>
      <c r="AW29" s="16">
        <f>求节点(超R武将!$C$6:$C$105,超R武将!AW$6:AW$105,天数对应超R武将养!$CD29)</f>
        <v>4.7912411292037422</v>
      </c>
      <c r="AX29" s="16">
        <f>求节点(超R武将!$C$6:$C$105,超R武将!AX$6:AX$105,天数对应超R武将养!$CD29)</f>
        <v>0</v>
      </c>
      <c r="AY29" s="16">
        <f>求节点(超R武将!$C$6:$C$105,超R武将!AY$6:AY$105,天数对应超R武将养!$CD29)</f>
        <v>15</v>
      </c>
      <c r="AZ29" s="16">
        <f>求节点(超R武将!$C$6:$C$105,超R武将!AZ$6:AZ$105,天数对应超R武将养!$CD29)</f>
        <v>40</v>
      </c>
      <c r="BA29" s="16">
        <f>求节点(超R武将!$C$6:$C$105,超R武将!BA$6:BA$105,天数对应超R武将养!$CD29)</f>
        <v>72</v>
      </c>
      <c r="BB29" s="16">
        <f>求节点(超R武将!$C$6:$C$105,超R武将!BB$6:BB$105,天数对应超R武将养!$CD29)</f>
        <v>82</v>
      </c>
      <c r="BC29" s="16">
        <f>求节点(超R武将!$C$6:$C$105,超R武将!BC$6:BC$105,天数对应超R武将养!$CD29)</f>
        <v>0</v>
      </c>
      <c r="BD29" s="16">
        <f>求节点(超R武将!$C$6:$C$105,超R武将!BD$6:BD$105,天数对应超R武将养!$CD29)</f>
        <v>2.6807400075596761</v>
      </c>
      <c r="BE29" s="16">
        <f>求节点(超R武将!$C$6:$C$105,超R武将!BE$6:BE$105,天数对应超R武将养!$CD29)</f>
        <v>2.6807400075596761</v>
      </c>
      <c r="BF29" s="16">
        <f>求节点(超R武将!$C$6:$C$105,超R武将!BF$6:BF$105,天数对应超R武将养!$CD29)</f>
        <v>2.6807400075596761</v>
      </c>
      <c r="BG29" s="16">
        <f>求节点(超R武将!$C$6:$C$105,超R武将!BG$6:BG$105,天数对应超R武将养!$CD29)</f>
        <v>2.6807400075596761</v>
      </c>
      <c r="BH29" s="16">
        <f>求节点(超R武将!$C$6:$C$105,超R武将!BH$6:BH$105,天数对应超R武将养!$CD29)</f>
        <v>10</v>
      </c>
      <c r="BI29" s="16">
        <f>求节点(超R武将!$C$6:$C$105,超R武将!BI$6:BI$105,天数对应超R武将养!$CD29)</f>
        <v>10</v>
      </c>
      <c r="BJ29" s="16">
        <f>求节点(超R武将!$C$6:$C$105,超R武将!BJ$6:BJ$105,天数对应超R武将养!$CD29)</f>
        <v>60</v>
      </c>
      <c r="BK29" s="16">
        <f>求节点(超R武将!$C$6:$C$105,超R武将!BK$6:BK$105,天数对应超R武将养!$CD29)</f>
        <v>67.018500188991894</v>
      </c>
      <c r="BL29" s="16">
        <f>求节点(超R武将!$C$6:$C$105,超R武将!BL$6:BL$105,天数对应超R武将养!$CD29)</f>
        <v>67.018500188991894</v>
      </c>
      <c r="BM29" s="16">
        <f>求节点(超R武将!$C$6:$C$105,超R武将!BM$6:BM$105,天数对应超R武将养!$CD29)</f>
        <v>0</v>
      </c>
      <c r="BN29" s="16">
        <f>求节点(超R武将!$C$6:$C$105,超R武将!BN$6:BN$105,天数对应超R武将养!$CD29)</f>
        <v>0</v>
      </c>
      <c r="BO29" s="16">
        <f>求节点(超R武将!$C$6:$C$105,超R武将!BO$6:BO$105,天数对应超R武将养!$CD29)</f>
        <v>2</v>
      </c>
      <c r="BP29" s="16">
        <f>求节点(超R武将!$C$6:$C$105,超R武将!BP$6:BP$105,天数对应超R武将养!$CD29)</f>
        <v>2</v>
      </c>
      <c r="BQ29" s="16">
        <f>求节点(超R武将!$C$6:$C$105,超R武将!BQ$6:BQ$105,天数对应超R武将养!$CD29)</f>
        <v>2</v>
      </c>
      <c r="BR29" s="16">
        <f>求节点(超R武将!$C$6:$C$105,超R武将!BR$6:BR$105,天数对应超R武将养!$CD29)</f>
        <v>0</v>
      </c>
      <c r="BS29" s="16">
        <f>求节点(超R武将!$C$6:$C$105,超R武将!BS$6:BS$105,天数对应超R武将养!$CD29)</f>
        <v>0</v>
      </c>
      <c r="BT29" s="16">
        <f>求节点(超R武将!$C$6:$C$105,超R武将!BT$6:BT$105,天数对应超R武将养!$CD29)</f>
        <v>4</v>
      </c>
      <c r="BU29" s="16">
        <f>求节点(超R武将!$C$6:$C$105,超R武将!BU$6:BU$105,天数对应超R武将养!$CD29)</f>
        <v>30</v>
      </c>
      <c r="BV29" s="16">
        <f>求节点(超R武将!$C$6:$C$105,超R武将!BV$6:BV$105,天数对应超R武将养!$CD29)</f>
        <v>80</v>
      </c>
      <c r="BY29" s="16">
        <v>24</v>
      </c>
      <c r="BZ29" s="16">
        <v>46.430041330048923</v>
      </c>
      <c r="CA29" s="16">
        <v>48.97966390560758</v>
      </c>
      <c r="CB29" s="16">
        <v>52.256921686597174</v>
      </c>
      <c r="CC29" s="16">
        <v>57.791141406117383</v>
      </c>
      <c r="CD29" s="16">
        <v>67.018500188991894</v>
      </c>
    </row>
    <row r="30" spans="3:82" x14ac:dyDescent="0.15">
      <c r="C30" s="16">
        <v>25</v>
      </c>
      <c r="E30" s="16">
        <f>求节点(超R武将!$C$6:$C$105,超R武将!E$6:E$105,天数对应超R武将养!$CD30)</f>
        <v>0</v>
      </c>
      <c r="F30" s="16">
        <f>求节点(超R武将!$C$6:$C$105,超R武将!F$6:F$105,天数对应超R武将养!$CD30)</f>
        <v>0</v>
      </c>
      <c r="G30" s="16">
        <f>求节点(超R武将!$C$6:$C$105,超R武将!G$6:G$105,天数对应超R武将养!$CD30)</f>
        <v>0</v>
      </c>
      <c r="H30" s="16">
        <f>求节点(超R武将!$C$6:$C$105,超R武将!H$6:H$105,天数对应超R武将养!$CD30)</f>
        <v>2.2408694334786037</v>
      </c>
      <c r="I30" s="16">
        <f>求节点(超R武将!$C$6:$C$105,超R武将!I$6:I$105,天数对应超R武将养!$CD30)</f>
        <v>3.7591305665213963</v>
      </c>
      <c r="J30" s="16">
        <f>求节点(超R武将!$C$6:$C$105,超R武将!J$6:J$105,天数对应超R武将养!$CD30)</f>
        <v>0</v>
      </c>
      <c r="K30" s="16">
        <f>求节点(超R武将!$C$6:$C$105,超R武将!K$6:K$105,天数对应超R武将养!$CD30)</f>
        <v>0</v>
      </c>
      <c r="L30" s="16">
        <f>求节点(超R武将!$C$6:$C$105,超R武将!L$6:L$105,天数对应超R武将养!$CD30)</f>
        <v>0</v>
      </c>
      <c r="M30" s="16">
        <f>求节点(超R武将!$C$6:$C$105,超R武将!M$6:M$105,天数对应超R武将养!$CD30)</f>
        <v>7.5855734478193986</v>
      </c>
      <c r="N30" s="16">
        <f>求节点(超R武将!$C$6:$C$105,超R武将!N$6:N$105,天数对应超R武将养!$CD30)</f>
        <v>4.8755002692031404</v>
      </c>
      <c r="O30" s="16">
        <f>求节点(超R武将!$C$6:$C$105,超R武将!O$6:O$105,天数对应超R武将养!$CD30)</f>
        <v>0</v>
      </c>
      <c r="P30" s="16">
        <f>求节点(超R武将!$C$6:$C$105,超R武将!P$6:P$105,天数对应超R武将养!$CD30)</f>
        <v>6</v>
      </c>
      <c r="Q30" s="16">
        <f>求节点(超R武将!$C$6:$C$105,超R武将!Q$6:Q$105,天数对应超R武将养!$CD30)</f>
        <v>10</v>
      </c>
      <c r="R30" s="16">
        <f>求节点(超R武将!$C$6:$C$105,超R武将!R$6:R$105,天数对应超R武将养!$CD30)</f>
        <v>72</v>
      </c>
      <c r="S30" s="16">
        <f>求节点(超R武将!$C$6:$C$105,超R武将!S$6:S$105,天数对应超R武将养!$CD30)</f>
        <v>82</v>
      </c>
      <c r="T30" s="16">
        <f>求节点(超R武将!$C$6:$C$105,超R武将!T$6:T$105,天数对应超R武将养!$CD30)</f>
        <v>0</v>
      </c>
      <c r="U30" s="16">
        <f>求节点(超R武将!$C$6:$C$105,超R武将!U$6:U$105,天数对应超R武将养!$CD30)</f>
        <v>0</v>
      </c>
      <c r="V30" s="16">
        <f>求节点(超R武将!$C$6:$C$105,超R武将!V$6:V$105,天数对应超R武将养!$CD30)</f>
        <v>0</v>
      </c>
      <c r="W30" s="16">
        <f>求节点(超R武将!$C$6:$C$105,超R武将!W$6:W$105,天数对应超R武将养!$CD30)</f>
        <v>2.699581691190208</v>
      </c>
      <c r="X30" s="16">
        <f>求节点(超R武将!$C$6:$C$105,超R武将!X$6:X$105,天数对应超R武将养!$CD30)</f>
        <v>2.699581691190208</v>
      </c>
      <c r="Y30" s="16">
        <f>求节点(超R武将!$C$6:$C$105,超R武将!Y$6:Y$105,天数对应超R武将养!$CD30)</f>
        <v>0</v>
      </c>
      <c r="Z30" s="16">
        <f>求节点(超R武将!$C$6:$C$105,超R武将!Z$6:Z$105,天数对应超R武将养!$CD30)</f>
        <v>0</v>
      </c>
      <c r="AA30" s="16">
        <f>求节点(超R武将!$C$6:$C$105,超R武将!AA$6:AA$105,天数对应超R武将养!$CD30)</f>
        <v>0</v>
      </c>
      <c r="AB30" s="16">
        <f>求节点(超R武将!$C$6:$C$105,超R武将!AB$6:AB$105,天数对应超R武将养!$CD30)</f>
        <v>134.9790845595104</v>
      </c>
      <c r="AC30" s="16">
        <f>求节点(超R武将!$C$6:$C$105,超R武将!AC$6:AC$105,天数对应超R武将养!$CD30)</f>
        <v>134.9790845595104</v>
      </c>
      <c r="AD30" s="16">
        <f>求节点(超R武将!$C$6:$C$105,超R武将!AD$6:AD$105,天数对应超R武将养!$CD30)</f>
        <v>0</v>
      </c>
      <c r="AE30" s="16">
        <f>求节点(超R武将!$C$6:$C$105,超R武将!AE$6:AE$105,天数对应超R武将养!$CD30)</f>
        <v>0</v>
      </c>
      <c r="AF30" s="16">
        <f>求节点(超R武将!$C$6:$C$105,超R武将!AF$6:AF$105,天数对应超R武将养!$CD30)</f>
        <v>0</v>
      </c>
      <c r="AG30" s="16">
        <f>求节点(超R武将!$C$6:$C$105,超R武将!AG$6:AG$105,天数对应超R武将养!$CD30)</f>
        <v>2</v>
      </c>
      <c r="AH30" s="16">
        <f>求节点(超R武将!$C$6:$C$105,超R武将!AH$6:AH$105,天数对应超R武将养!$CD30)</f>
        <v>2</v>
      </c>
      <c r="AI30" s="16">
        <f>求节点(超R武将!$C$6:$C$105,超R武将!AI$6:AI$105,天数对应超R武将养!$CD30)</f>
        <v>0</v>
      </c>
      <c r="AJ30" s="16">
        <f>求节点(超R武将!$C$6:$C$105,超R武将!AJ$6:AJ$105,天数对应超R武将养!$CD30)</f>
        <v>0</v>
      </c>
      <c r="AK30" s="16">
        <f>求节点(超R武将!$C$6:$C$105,超R武将!AK$6:AK$105,天数对应超R武将养!$CD30)</f>
        <v>0</v>
      </c>
      <c r="AL30" s="16">
        <f>求节点(超R武将!$C$6:$C$105,超R武将!AL$6:AL$105,天数对应超R武将养!$CD30)</f>
        <v>30</v>
      </c>
      <c r="AM30" s="16">
        <f>求节点(超R武将!$C$6:$C$105,超R武将!AM$6:AM$105,天数对应超R武将养!$CD30)</f>
        <v>80</v>
      </c>
      <c r="AN30" s="16">
        <f>求节点(超R武将!$C$6:$C$105,超R武将!AN$6:AN$105,天数对应超R武将养!$CD30)</f>
        <v>0</v>
      </c>
      <c r="AO30" s="16">
        <f>求节点(超R武将!$C$6:$C$105,超R武将!AO$6:AO$105,天数对应超R武将养!$CD30)</f>
        <v>0</v>
      </c>
      <c r="AP30" s="16">
        <f>求节点(超R武将!$C$6:$C$105,超R武将!AP$6:AP$105,天数对应超R武将养!$CD30)</f>
        <v>0</v>
      </c>
      <c r="AQ30" s="16">
        <f>求节点(超R武将!$C$6:$C$105,超R武将!AQ$6:AQ$105,天数对应超R武将养!$CD30)</f>
        <v>24</v>
      </c>
      <c r="AR30" s="16">
        <f>求节点(超R武将!$C$6:$C$105,超R武将!AR$6:AR$105,天数对应超R武将养!$CD30)</f>
        <v>0</v>
      </c>
      <c r="AS30" s="16">
        <f>求节点(超R武将!$C$6:$C$105,超R武将!AS$6:AS$105,天数对应超R武将养!$CD30)</f>
        <v>0</v>
      </c>
      <c r="AT30" s="16">
        <f>求节点(超R武将!$C$6:$C$105,超R武将!AT$6:AT$105,天数对应超R武将养!$CD30)</f>
        <v>3</v>
      </c>
      <c r="AU30" s="16">
        <f>求节点(超R武将!$C$6:$C$105,超R武将!AU$6:AU$105,天数对应超R武将养!$CD30)</f>
        <v>6</v>
      </c>
      <c r="AV30" s="16">
        <f>求节点(超R武将!$C$6:$C$105,超R武将!AV$6:AV$105,天数对应超R武将养!$CD30)</f>
        <v>7.5855734478193986</v>
      </c>
      <c r="AW30" s="16">
        <f>求节点(超R武将!$C$6:$C$105,超R武将!AW$6:AW$105,天数对应超R武将养!$CD30)</f>
        <v>4.8755002692031404</v>
      </c>
      <c r="AX30" s="16">
        <f>求节点(超R武将!$C$6:$C$105,超R武将!AX$6:AX$105,天数对应超R武将养!$CD30)</f>
        <v>0</v>
      </c>
      <c r="AY30" s="16">
        <f>求节点(超R武将!$C$6:$C$105,超R武将!AY$6:AY$105,天数对应超R武将养!$CD30)</f>
        <v>15</v>
      </c>
      <c r="AZ30" s="16">
        <f>求节点(超R武将!$C$6:$C$105,超R武将!AZ$6:AZ$105,天数对应超R武将养!$CD30)</f>
        <v>40</v>
      </c>
      <c r="BA30" s="16">
        <f>求节点(超R武将!$C$6:$C$105,超R武将!BA$6:BA$105,天数对应超R武将养!$CD30)</f>
        <v>72</v>
      </c>
      <c r="BB30" s="16">
        <f>求节点(超R武将!$C$6:$C$105,超R武将!BB$6:BB$105,天数对应超R武将养!$CD30)</f>
        <v>82</v>
      </c>
      <c r="BC30" s="16">
        <f>求节点(超R武将!$C$6:$C$105,超R武将!BC$6:BC$105,天数对应超R武将养!$CD30)</f>
        <v>0</v>
      </c>
      <c r="BD30" s="16">
        <f>求节点(超R武将!$C$6:$C$105,超R武将!BD$6:BD$105,天数对应超R武将养!$CD30)</f>
        <v>2.699581691190208</v>
      </c>
      <c r="BE30" s="16">
        <f>求节点(超R武将!$C$6:$C$105,超R武将!BE$6:BE$105,天数对应超R武将养!$CD30)</f>
        <v>2.699581691190208</v>
      </c>
      <c r="BF30" s="16">
        <f>求节点(超R武将!$C$6:$C$105,超R武将!BF$6:BF$105,天数对应超R武将养!$CD30)</f>
        <v>2.699581691190208</v>
      </c>
      <c r="BG30" s="16">
        <f>求节点(超R武将!$C$6:$C$105,超R武将!BG$6:BG$105,天数对应超R武将养!$CD30)</f>
        <v>2.699581691190208</v>
      </c>
      <c r="BH30" s="16">
        <f>求节点(超R武将!$C$6:$C$105,超R武将!BH$6:BH$105,天数对应超R武将养!$CD30)</f>
        <v>10</v>
      </c>
      <c r="BI30" s="16">
        <f>求节点(超R武将!$C$6:$C$105,超R武将!BI$6:BI$105,天数对应超R武将养!$CD30)</f>
        <v>10</v>
      </c>
      <c r="BJ30" s="16">
        <f>求节点(超R武将!$C$6:$C$105,超R武将!BJ$6:BJ$105,天数对应超R武将养!$CD30)</f>
        <v>60</v>
      </c>
      <c r="BK30" s="16">
        <f>求节点(超R武将!$C$6:$C$105,超R武将!BK$6:BK$105,天数对应超R武将养!$CD30)</f>
        <v>67.489542279755199</v>
      </c>
      <c r="BL30" s="16">
        <f>求节点(超R武将!$C$6:$C$105,超R武将!BL$6:BL$105,天数对应超R武将养!$CD30)</f>
        <v>67.489542279755199</v>
      </c>
      <c r="BM30" s="16">
        <f>求节点(超R武将!$C$6:$C$105,超R武将!BM$6:BM$105,天数对应超R武将养!$CD30)</f>
        <v>0</v>
      </c>
      <c r="BN30" s="16">
        <f>求节点(超R武将!$C$6:$C$105,超R武将!BN$6:BN$105,天数对应超R武将养!$CD30)</f>
        <v>0</v>
      </c>
      <c r="BO30" s="16">
        <f>求节点(超R武将!$C$6:$C$105,超R武将!BO$6:BO$105,天数对应超R武将养!$CD30)</f>
        <v>2</v>
      </c>
      <c r="BP30" s="16">
        <f>求节点(超R武将!$C$6:$C$105,超R武将!BP$6:BP$105,天数对应超R武将养!$CD30)</f>
        <v>2</v>
      </c>
      <c r="BQ30" s="16">
        <f>求节点(超R武将!$C$6:$C$105,超R武将!BQ$6:BQ$105,天数对应超R武将养!$CD30)</f>
        <v>2</v>
      </c>
      <c r="BR30" s="16">
        <f>求节点(超R武将!$C$6:$C$105,超R武将!BR$6:BR$105,天数对应超R武将养!$CD30)</f>
        <v>0</v>
      </c>
      <c r="BS30" s="16">
        <f>求节点(超R武将!$C$6:$C$105,超R武将!BS$6:BS$105,天数对应超R武将养!$CD30)</f>
        <v>0</v>
      </c>
      <c r="BT30" s="16">
        <f>求节点(超R武将!$C$6:$C$105,超R武将!BT$6:BT$105,天数对应超R武将养!$CD30)</f>
        <v>4</v>
      </c>
      <c r="BU30" s="16">
        <f>求节点(超R武将!$C$6:$C$105,超R武将!BU$6:BU$105,天数对应超R武将养!$CD30)</f>
        <v>30</v>
      </c>
      <c r="BV30" s="16">
        <f>求节点(超R武将!$C$6:$C$105,超R武将!BV$6:BV$105,天数对应超R武将养!$CD30)</f>
        <v>80</v>
      </c>
      <c r="BY30" s="16">
        <v>25</v>
      </c>
      <c r="BZ30" s="16">
        <v>47.004247194324648</v>
      </c>
      <c r="CA30" s="16">
        <v>49.563581606563311</v>
      </c>
      <c r="CB30" s="16">
        <v>52.930176135923091</v>
      </c>
      <c r="CC30" s="16">
        <v>58.316028546272449</v>
      </c>
      <c r="CD30" s="16">
        <v>67.489542279755199</v>
      </c>
    </row>
    <row r="31" spans="3:82" x14ac:dyDescent="0.15">
      <c r="C31" s="16">
        <v>26</v>
      </c>
      <c r="E31" s="16">
        <f>求节点(超R武将!$C$6:$C$105,超R武将!E$6:E$105,天数对应超R武将养!$CD31)</f>
        <v>0</v>
      </c>
      <c r="F31" s="16">
        <f>求节点(超R武将!$C$6:$C$105,超R武将!F$6:F$105,天数对应超R武将养!$CD31)</f>
        <v>0</v>
      </c>
      <c r="G31" s="16">
        <f>求节点(超R武将!$C$6:$C$105,超R武将!G$6:G$105,天数对应超R武将养!$CD31)</f>
        <v>0</v>
      </c>
      <c r="H31" s="16">
        <f>求节点(超R武将!$C$6:$C$105,超R武将!H$6:H$105,天数对应超R武将养!$CD31)</f>
        <v>2.1305888241423099</v>
      </c>
      <c r="I31" s="16">
        <f>求节点(超R武将!$C$6:$C$105,超R武将!I$6:I$105,天数对应超R武将养!$CD31)</f>
        <v>3.8694111758576901</v>
      </c>
      <c r="J31" s="16">
        <f>求节点(超R武将!$C$6:$C$105,超R武将!J$6:J$105,天数对应超R武将养!$CD31)</f>
        <v>0</v>
      </c>
      <c r="K31" s="16">
        <f>求节点(超R武将!$C$6:$C$105,超R武将!K$6:K$105,天数对应超R武将养!$CD31)</f>
        <v>0</v>
      </c>
      <c r="L31" s="16">
        <f>求节点(超R武将!$C$6:$C$105,超R武将!L$6:L$105,天数对应超R武将养!$CD31)</f>
        <v>0</v>
      </c>
      <c r="M31" s="16">
        <f>求节点(超R武将!$C$6:$C$105,超R武将!M$6:M$105,天数对应超R武将养!$CD31)</f>
        <v>7.6339319795759071</v>
      </c>
      <c r="N31" s="16">
        <f>求节点(超R武将!$C$6:$C$105,超R武将!N$6:N$105,天数对应超R武将养!$CD31)</f>
        <v>4.9597594092025359</v>
      </c>
      <c r="O31" s="16">
        <f>求节点(超R武将!$C$6:$C$105,超R武将!O$6:O$105,天数对应超R武将养!$CD31)</f>
        <v>0</v>
      </c>
      <c r="P31" s="16">
        <f>求节点(超R武将!$C$6:$C$105,超R武将!P$6:P$105,天数对应超R武将养!$CD31)</f>
        <v>6</v>
      </c>
      <c r="Q31" s="16">
        <f>求节点(超R武将!$C$6:$C$105,超R武将!Q$6:Q$105,天数对应超R武将养!$CD31)</f>
        <v>10</v>
      </c>
      <c r="R31" s="16">
        <f>求节点(超R武将!$C$6:$C$105,超R武将!R$6:R$105,天数对应超R武将养!$CD31)</f>
        <v>72</v>
      </c>
      <c r="S31" s="16">
        <f>求节点(超R武将!$C$6:$C$105,超R武将!S$6:S$105,天数对应超R武将养!$CD31)</f>
        <v>82</v>
      </c>
      <c r="T31" s="16">
        <f>求节点(超R武将!$C$6:$C$105,超R武将!T$6:T$105,天数对应超R武将养!$CD31)</f>
        <v>0</v>
      </c>
      <c r="U31" s="16">
        <f>求节点(超R武将!$C$6:$C$105,超R武将!U$6:U$105,天数对应超R武将养!$CD31)</f>
        <v>0</v>
      </c>
      <c r="V31" s="16">
        <f>求节点(超R武将!$C$6:$C$105,超R武将!V$6:V$105,天数对应超R武将养!$CD31)</f>
        <v>0</v>
      </c>
      <c r="W31" s="16">
        <f>求节点(超R武将!$C$6:$C$105,超R武将!W$6:W$105,天数对应超R武将养!$CD31)</f>
        <v>2.7184233748207398</v>
      </c>
      <c r="X31" s="16">
        <f>求节点(超R武将!$C$6:$C$105,超R武将!X$6:X$105,天数对应超R武将养!$CD31)</f>
        <v>2.7184233748207398</v>
      </c>
      <c r="Y31" s="16">
        <f>求节点(超R武将!$C$6:$C$105,超R武将!Y$6:Y$105,天数对应超R武将养!$CD31)</f>
        <v>0</v>
      </c>
      <c r="Z31" s="16">
        <f>求节点(超R武将!$C$6:$C$105,超R武将!Z$6:Z$105,天数对应超R武将养!$CD31)</f>
        <v>0</v>
      </c>
      <c r="AA31" s="16">
        <f>求节点(超R武将!$C$6:$C$105,超R武将!AA$6:AA$105,天数对应超R武将养!$CD31)</f>
        <v>0</v>
      </c>
      <c r="AB31" s="16">
        <f>求节点(超R武将!$C$6:$C$105,超R武将!AB$6:AB$105,天数对应超R武将养!$CD31)</f>
        <v>135.92116874103698</v>
      </c>
      <c r="AC31" s="16">
        <f>求节点(超R武将!$C$6:$C$105,超R武将!AC$6:AC$105,天数对应超R武将养!$CD31)</f>
        <v>135.92116874103698</v>
      </c>
      <c r="AD31" s="16">
        <f>求节点(超R武将!$C$6:$C$105,超R武将!AD$6:AD$105,天数对应超R武将养!$CD31)</f>
        <v>0</v>
      </c>
      <c r="AE31" s="16">
        <f>求节点(超R武将!$C$6:$C$105,超R武将!AE$6:AE$105,天数对应超R武将养!$CD31)</f>
        <v>0</v>
      </c>
      <c r="AF31" s="16">
        <f>求节点(超R武将!$C$6:$C$105,超R武将!AF$6:AF$105,天数对应超R武将养!$CD31)</f>
        <v>0</v>
      </c>
      <c r="AG31" s="16">
        <f>求节点(超R武将!$C$6:$C$105,超R武将!AG$6:AG$105,天数对应超R武将养!$CD31)</f>
        <v>2</v>
      </c>
      <c r="AH31" s="16">
        <f>求节点(超R武将!$C$6:$C$105,超R武将!AH$6:AH$105,天数对应超R武将养!$CD31)</f>
        <v>2</v>
      </c>
      <c r="AI31" s="16">
        <f>求节点(超R武将!$C$6:$C$105,超R武将!AI$6:AI$105,天数对应超R武将养!$CD31)</f>
        <v>0</v>
      </c>
      <c r="AJ31" s="16">
        <f>求节点(超R武将!$C$6:$C$105,超R武将!AJ$6:AJ$105,天数对应超R武将养!$CD31)</f>
        <v>0</v>
      </c>
      <c r="AK31" s="16">
        <f>求节点(超R武将!$C$6:$C$105,超R武将!AK$6:AK$105,天数对应超R武将养!$CD31)</f>
        <v>0</v>
      </c>
      <c r="AL31" s="16">
        <f>求节点(超R武将!$C$6:$C$105,超R武将!AL$6:AL$105,天数对应超R武将养!$CD31)</f>
        <v>30</v>
      </c>
      <c r="AM31" s="16">
        <f>求节点(超R武将!$C$6:$C$105,超R武将!AM$6:AM$105,天数对应超R武将养!$CD31)</f>
        <v>80</v>
      </c>
      <c r="AN31" s="16">
        <f>求节点(超R武将!$C$6:$C$105,超R武将!AN$6:AN$105,天数对应超R武将养!$CD31)</f>
        <v>0</v>
      </c>
      <c r="AO31" s="16">
        <f>求节点(超R武将!$C$6:$C$105,超R武将!AO$6:AO$105,天数对应超R武将养!$CD31)</f>
        <v>0</v>
      </c>
      <c r="AP31" s="16">
        <f>求节点(超R武将!$C$6:$C$105,超R武将!AP$6:AP$105,天数对应超R武将养!$CD31)</f>
        <v>0</v>
      </c>
      <c r="AQ31" s="16">
        <f>求节点(超R武将!$C$6:$C$105,超R武将!AQ$6:AQ$105,天数对应超R武将养!$CD31)</f>
        <v>24</v>
      </c>
      <c r="AR31" s="16">
        <f>求节点(超R武将!$C$6:$C$105,超R武将!AR$6:AR$105,天数对应超R武将养!$CD31)</f>
        <v>0</v>
      </c>
      <c r="AS31" s="16">
        <f>求节点(超R武将!$C$6:$C$105,超R武将!AS$6:AS$105,天数对应超R武将养!$CD31)</f>
        <v>0</v>
      </c>
      <c r="AT31" s="16">
        <f>求节点(超R武将!$C$6:$C$105,超R武将!AT$6:AT$105,天数对应超R武将养!$CD31)</f>
        <v>3</v>
      </c>
      <c r="AU31" s="16">
        <f>求节点(超R武将!$C$6:$C$105,超R武将!AU$6:AU$105,天数对应超R武将养!$CD31)</f>
        <v>6</v>
      </c>
      <c r="AV31" s="16">
        <f>求节点(超R武将!$C$6:$C$105,超R武将!AV$6:AV$105,天数对应超R武将养!$CD31)</f>
        <v>7.6339319795759071</v>
      </c>
      <c r="AW31" s="16">
        <f>求节点(超R武将!$C$6:$C$105,超R武将!AW$6:AW$105,天数对应超R武将养!$CD31)</f>
        <v>4.9597594092025359</v>
      </c>
      <c r="AX31" s="16">
        <f>求节点(超R武将!$C$6:$C$105,超R武将!AX$6:AX$105,天数对应超R武将养!$CD31)</f>
        <v>0</v>
      </c>
      <c r="AY31" s="16">
        <f>求节点(超R武将!$C$6:$C$105,超R武将!AY$6:AY$105,天数对应超R武将养!$CD31)</f>
        <v>15</v>
      </c>
      <c r="AZ31" s="16">
        <f>求节点(超R武将!$C$6:$C$105,超R武将!AZ$6:AZ$105,天数对应超R武将养!$CD31)</f>
        <v>40</v>
      </c>
      <c r="BA31" s="16">
        <f>求节点(超R武将!$C$6:$C$105,超R武将!BA$6:BA$105,天数对应超R武将养!$CD31)</f>
        <v>72</v>
      </c>
      <c r="BB31" s="16">
        <f>求节点(超R武将!$C$6:$C$105,超R武将!BB$6:BB$105,天数对应超R武将养!$CD31)</f>
        <v>82</v>
      </c>
      <c r="BC31" s="16">
        <f>求节点(超R武将!$C$6:$C$105,超R武将!BC$6:BC$105,天数对应超R武将养!$CD31)</f>
        <v>0</v>
      </c>
      <c r="BD31" s="16">
        <f>求节点(超R武将!$C$6:$C$105,超R武将!BD$6:BD$105,天数对应超R武将养!$CD31)</f>
        <v>2.7184233748207398</v>
      </c>
      <c r="BE31" s="16">
        <f>求节点(超R武将!$C$6:$C$105,超R武将!BE$6:BE$105,天数对应超R武将养!$CD31)</f>
        <v>2.7184233748207398</v>
      </c>
      <c r="BF31" s="16">
        <f>求节点(超R武将!$C$6:$C$105,超R武将!BF$6:BF$105,天数对应超R武将养!$CD31)</f>
        <v>2.7184233748207398</v>
      </c>
      <c r="BG31" s="16">
        <f>求节点(超R武将!$C$6:$C$105,超R武将!BG$6:BG$105,天数对应超R武将养!$CD31)</f>
        <v>2.7184233748207398</v>
      </c>
      <c r="BH31" s="16">
        <f>求节点(超R武将!$C$6:$C$105,超R武将!BH$6:BH$105,天数对应超R武将养!$CD31)</f>
        <v>10</v>
      </c>
      <c r="BI31" s="16">
        <f>求节点(超R武将!$C$6:$C$105,超R武将!BI$6:BI$105,天数对应超R武将养!$CD31)</f>
        <v>10</v>
      </c>
      <c r="BJ31" s="16">
        <f>求节点(超R武将!$C$6:$C$105,超R武将!BJ$6:BJ$105,天数对应超R武将养!$CD31)</f>
        <v>60</v>
      </c>
      <c r="BK31" s="16">
        <f>求节点(超R武将!$C$6:$C$105,超R武将!BK$6:BK$105,天数对应超R武将养!$CD31)</f>
        <v>67.96058437051849</v>
      </c>
      <c r="BL31" s="16">
        <f>求节点(超R武将!$C$6:$C$105,超R武将!BL$6:BL$105,天数对应超R武将养!$CD31)</f>
        <v>67.96058437051849</v>
      </c>
      <c r="BM31" s="16">
        <f>求节点(超R武将!$C$6:$C$105,超R武将!BM$6:BM$105,天数对应超R武将养!$CD31)</f>
        <v>0</v>
      </c>
      <c r="BN31" s="16">
        <f>求节点(超R武将!$C$6:$C$105,超R武将!BN$6:BN$105,天数对应超R武将养!$CD31)</f>
        <v>0</v>
      </c>
      <c r="BO31" s="16">
        <f>求节点(超R武将!$C$6:$C$105,超R武将!BO$6:BO$105,天数对应超R武将养!$CD31)</f>
        <v>2</v>
      </c>
      <c r="BP31" s="16">
        <f>求节点(超R武将!$C$6:$C$105,超R武将!BP$6:BP$105,天数对应超R武将养!$CD31)</f>
        <v>2</v>
      </c>
      <c r="BQ31" s="16">
        <f>求节点(超R武将!$C$6:$C$105,超R武将!BQ$6:BQ$105,天数对应超R武将养!$CD31)</f>
        <v>2</v>
      </c>
      <c r="BR31" s="16">
        <f>求节点(超R武将!$C$6:$C$105,超R武将!BR$6:BR$105,天数对应超R武将养!$CD31)</f>
        <v>0</v>
      </c>
      <c r="BS31" s="16">
        <f>求节点(超R武将!$C$6:$C$105,超R武将!BS$6:BS$105,天数对应超R武将养!$CD31)</f>
        <v>0</v>
      </c>
      <c r="BT31" s="16">
        <f>求节点(超R武将!$C$6:$C$105,超R武将!BT$6:BT$105,天数对应超R武将养!$CD31)</f>
        <v>4</v>
      </c>
      <c r="BU31" s="16">
        <f>求节点(超R武将!$C$6:$C$105,超R武将!BU$6:BU$105,天数对应超R武将养!$CD31)</f>
        <v>30</v>
      </c>
      <c r="BV31" s="16">
        <f>求节点(超R武将!$C$6:$C$105,超R武将!BV$6:BV$105,天数对应超R武将养!$CD31)</f>
        <v>80</v>
      </c>
      <c r="BY31" s="16">
        <v>26</v>
      </c>
      <c r="BZ31" s="16">
        <v>47.540284631526092</v>
      </c>
      <c r="CA31" s="16">
        <v>50.114549305053892</v>
      </c>
      <c r="CB31" s="16">
        <v>53.509830901316377</v>
      </c>
      <c r="CC31" s="16">
        <v>58.840577935493776</v>
      </c>
      <c r="CD31" s="16">
        <v>67.96058437051849</v>
      </c>
    </row>
    <row r="32" spans="3:82" x14ac:dyDescent="0.15">
      <c r="C32" s="16">
        <v>27</v>
      </c>
      <c r="E32" s="16">
        <f>求节点(超R武将!$C$6:$C$105,超R武将!E$6:E$105,天数对应超R武将养!$CD32)</f>
        <v>0</v>
      </c>
      <c r="F32" s="16">
        <f>求节点(超R武将!$C$6:$C$105,超R武将!F$6:F$105,天数对应超R武将养!$CD32)</f>
        <v>0</v>
      </c>
      <c r="G32" s="16">
        <f>求节点(超R武将!$C$6:$C$105,超R武将!G$6:G$105,天数对应超R武将养!$CD32)</f>
        <v>0</v>
      </c>
      <c r="H32" s="16">
        <f>求节点(超R武将!$C$6:$C$105,超R武将!H$6:H$105,天数对应超R武将养!$CD32)</f>
        <v>1.9769908371664746</v>
      </c>
      <c r="I32" s="16">
        <f>求节点(超R武将!$C$6:$C$105,超R武将!I$6:I$105,天数对应超R武将养!$CD32)</f>
        <v>4.0230091628335254</v>
      </c>
      <c r="J32" s="16">
        <f>求节点(超R武将!$C$6:$C$105,超R武将!J$6:J$105,天数对应超R武将养!$CD32)</f>
        <v>0</v>
      </c>
      <c r="K32" s="16">
        <f>求节点(超R武将!$C$6:$C$105,超R武将!K$6:K$105,天数对应超R武将养!$CD32)</f>
        <v>0</v>
      </c>
      <c r="L32" s="16">
        <f>求节点(超R武将!$C$6:$C$105,超R武将!L$6:L$105,天数对应超R武将养!$CD32)</f>
        <v>0</v>
      </c>
      <c r="M32" s="16">
        <f>求节点(超R武将!$C$6:$C$105,超R武将!M$6:M$105,天数对应超R武将养!$CD32)</f>
        <v>7.6909882643308807</v>
      </c>
      <c r="N32" s="16">
        <f>求节点(超R武将!$C$6:$C$105,超R武将!N$6:N$105,天数对应超R武将养!$CD32)</f>
        <v>5.0423383269251252</v>
      </c>
      <c r="O32" s="16">
        <f>求节点(超R武将!$C$6:$C$105,超R武将!O$6:O$105,天数对应超R武将养!$CD32)</f>
        <v>0</v>
      </c>
      <c r="P32" s="16">
        <f>求节点(超R武将!$C$6:$C$105,超R武将!P$6:P$105,天数对应超R武将养!$CD32)</f>
        <v>6</v>
      </c>
      <c r="Q32" s="16">
        <f>求节点(超R武将!$C$6:$C$105,超R武将!Q$6:Q$105,天数对应超R武将养!$CD32)</f>
        <v>10</v>
      </c>
      <c r="R32" s="16">
        <f>求节点(超R武将!$C$6:$C$105,超R武将!R$6:R$105,天数对应超R武将养!$CD32)</f>
        <v>72</v>
      </c>
      <c r="S32" s="16">
        <f>求节点(超R武将!$C$6:$C$105,超R武将!S$6:S$105,天数对应超R武将养!$CD32)</f>
        <v>86.283315882951683</v>
      </c>
      <c r="T32" s="16">
        <f>求节点(超R武将!$C$6:$C$105,超R武将!T$6:T$105,天数对应超R武将养!$CD32)</f>
        <v>0</v>
      </c>
      <c r="U32" s="16">
        <f>求节点(超R武将!$C$6:$C$105,超R武将!U$6:U$105,天数对应超R武将养!$CD32)</f>
        <v>0</v>
      </c>
      <c r="V32" s="16">
        <f>求节点(超R武将!$C$6:$C$105,超R武将!V$6:V$105,天数对应超R武将养!$CD32)</f>
        <v>0</v>
      </c>
      <c r="W32" s="16">
        <f>求节点(超R武将!$C$6:$C$105,超R武将!W$6:W$105,天数对应超R武将养!$CD32)</f>
        <v>2.7414165794147585</v>
      </c>
      <c r="X32" s="16">
        <f>求节点(超R武将!$C$6:$C$105,超R武将!X$6:X$105,天数对应超R武将养!$CD32)</f>
        <v>2.7414165794147585</v>
      </c>
      <c r="Y32" s="16">
        <f>求节点(超R武将!$C$6:$C$105,超R武将!Y$6:Y$105,天数对应超R武将养!$CD32)</f>
        <v>0</v>
      </c>
      <c r="Z32" s="16">
        <f>求节点(超R武将!$C$6:$C$105,超R武将!Z$6:Z$105,天数对应超R武将养!$CD32)</f>
        <v>0</v>
      </c>
      <c r="AA32" s="16">
        <f>求节点(超R武将!$C$6:$C$105,超R武将!AA$6:AA$105,天数对应超R武将养!$CD32)</f>
        <v>0</v>
      </c>
      <c r="AB32" s="16">
        <f>求节点(超R武将!$C$6:$C$105,超R武将!AB$6:AB$105,天数对应超R武将养!$CD32)</f>
        <v>137.07082897073792</v>
      </c>
      <c r="AC32" s="16">
        <f>求节点(超R武将!$C$6:$C$105,超R武将!AC$6:AC$105,天数对应超R武将养!$CD32)</f>
        <v>137.07082897073792</v>
      </c>
      <c r="AD32" s="16">
        <f>求节点(超R武将!$C$6:$C$105,超R武将!AD$6:AD$105,天数对应超R武将养!$CD32)</f>
        <v>0</v>
      </c>
      <c r="AE32" s="16">
        <f>求节点(超R武将!$C$6:$C$105,超R武将!AE$6:AE$105,天数对应超R武将养!$CD32)</f>
        <v>0</v>
      </c>
      <c r="AF32" s="16">
        <f>求节点(超R武将!$C$6:$C$105,超R武将!AF$6:AF$105,天数对应超R武将养!$CD32)</f>
        <v>0</v>
      </c>
      <c r="AG32" s="16">
        <f>求节点(超R武将!$C$6:$C$105,超R武将!AG$6:AG$105,天数对应超R武将养!$CD32)</f>
        <v>2</v>
      </c>
      <c r="AH32" s="16">
        <f>求节点(超R武将!$C$6:$C$105,超R武将!AH$6:AH$105,天数对应超R武将养!$CD32)</f>
        <v>2</v>
      </c>
      <c r="AI32" s="16">
        <f>求节点(超R武将!$C$6:$C$105,超R武将!AI$6:AI$105,天数对应超R武将养!$CD32)</f>
        <v>0</v>
      </c>
      <c r="AJ32" s="16">
        <f>求节点(超R武将!$C$6:$C$105,超R武将!AJ$6:AJ$105,天数对应超R武将养!$CD32)</f>
        <v>0</v>
      </c>
      <c r="AK32" s="16">
        <f>求节点(超R武将!$C$6:$C$105,超R武将!AK$6:AK$105,天数对应超R武将养!$CD32)</f>
        <v>0</v>
      </c>
      <c r="AL32" s="16">
        <f>求节点(超R武将!$C$6:$C$105,超R武将!AL$6:AL$105,天数对应超R武将养!$CD32)</f>
        <v>30</v>
      </c>
      <c r="AM32" s="16">
        <f>求节点(超R武将!$C$6:$C$105,超R武将!AM$6:AM$105,天数对应超R武将养!$CD32)</f>
        <v>80</v>
      </c>
      <c r="AN32" s="16">
        <f>求节点(超R武将!$C$6:$C$105,超R武将!AN$6:AN$105,天数对应超R武将养!$CD32)</f>
        <v>0</v>
      </c>
      <c r="AO32" s="16">
        <f>求节点(超R武将!$C$6:$C$105,超R武将!AO$6:AO$105,天数对应超R武将养!$CD32)</f>
        <v>0</v>
      </c>
      <c r="AP32" s="16">
        <f>求节点(超R武将!$C$6:$C$105,超R武将!AP$6:AP$105,天数对应超R武将养!$CD32)</f>
        <v>0</v>
      </c>
      <c r="AQ32" s="16">
        <f>求节点(超R武将!$C$6:$C$105,超R武将!AQ$6:AQ$105,天数对应超R武将养!$CD32)</f>
        <v>24</v>
      </c>
      <c r="AR32" s="16">
        <f>求节点(超R武将!$C$6:$C$105,超R武将!AR$6:AR$105,天数对应超R武将养!$CD32)</f>
        <v>0</v>
      </c>
      <c r="AS32" s="16">
        <f>求节点(超R武将!$C$6:$C$105,超R武将!AS$6:AS$105,天数对应超R武将养!$CD32)</f>
        <v>0</v>
      </c>
      <c r="AT32" s="16">
        <f>求节点(超R武将!$C$6:$C$105,超R武将!AT$6:AT$105,天数对应超R武将养!$CD32)</f>
        <v>3</v>
      </c>
      <c r="AU32" s="16">
        <f>求节点(超R武将!$C$6:$C$105,超R武将!AU$6:AU$105,天数对应超R武将养!$CD32)</f>
        <v>6</v>
      </c>
      <c r="AV32" s="16">
        <f>求节点(超R武将!$C$6:$C$105,超R武将!AV$6:AV$105,天数对应超R武将养!$CD32)</f>
        <v>7.6909882643308807</v>
      </c>
      <c r="AW32" s="16">
        <f>求节点(超R武将!$C$6:$C$105,超R武将!AW$6:AW$105,天数对应超R武将养!$CD32)</f>
        <v>5.0423383269251252</v>
      </c>
      <c r="AX32" s="16">
        <f>求节点(超R武将!$C$6:$C$105,超R武将!AX$6:AX$105,天数对应超R武将养!$CD32)</f>
        <v>0</v>
      </c>
      <c r="AY32" s="16">
        <f>求节点(超R武将!$C$6:$C$105,超R武将!AY$6:AY$105,天数对应超R武将养!$CD32)</f>
        <v>15</v>
      </c>
      <c r="AZ32" s="16">
        <f>求节点(超R武将!$C$6:$C$105,超R武将!AZ$6:AZ$105,天数对应超R武将养!$CD32)</f>
        <v>40</v>
      </c>
      <c r="BA32" s="16">
        <f>求节点(超R武将!$C$6:$C$105,超R武将!BA$6:BA$105,天数对应超R武将养!$CD32)</f>
        <v>72</v>
      </c>
      <c r="BB32" s="16">
        <f>求节点(超R武将!$C$6:$C$105,超R武将!BB$6:BB$105,天数对应超R武将养!$CD32)</f>
        <v>86.283315882951683</v>
      </c>
      <c r="BC32" s="16">
        <f>求节点(超R武将!$C$6:$C$105,超R武将!BC$6:BC$105,天数对应超R武将养!$CD32)</f>
        <v>0</v>
      </c>
      <c r="BD32" s="16">
        <f>求节点(超R武将!$C$6:$C$105,超R武将!BD$6:BD$105,天数对应超R武将养!$CD32)</f>
        <v>2.7414165794147585</v>
      </c>
      <c r="BE32" s="16">
        <f>求节点(超R武将!$C$6:$C$105,超R武将!BE$6:BE$105,天数对应超R武将养!$CD32)</f>
        <v>2.7414165794147585</v>
      </c>
      <c r="BF32" s="16">
        <f>求节点(超R武将!$C$6:$C$105,超R武将!BF$6:BF$105,天数对应超R武将养!$CD32)</f>
        <v>2.7414165794147585</v>
      </c>
      <c r="BG32" s="16">
        <f>求节点(超R武将!$C$6:$C$105,超R武将!BG$6:BG$105,天数对应超R武将养!$CD32)</f>
        <v>2.7414165794147585</v>
      </c>
      <c r="BH32" s="16">
        <f>求节点(超R武将!$C$6:$C$105,超R武将!BH$6:BH$105,天数对应超R武将养!$CD32)</f>
        <v>10</v>
      </c>
      <c r="BI32" s="16">
        <f>求节点(超R武将!$C$6:$C$105,超R武将!BI$6:BI$105,天数对应超R武将养!$CD32)</f>
        <v>10</v>
      </c>
      <c r="BJ32" s="16">
        <f>求节点(超R武将!$C$6:$C$105,超R武将!BJ$6:BJ$105,天数对应超R武将养!$CD32)</f>
        <v>60</v>
      </c>
      <c r="BK32" s="16">
        <f>求节点(超R武将!$C$6:$C$105,超R武将!BK$6:BK$105,天数对应超R武将养!$CD32)</f>
        <v>68.53541448536896</v>
      </c>
      <c r="BL32" s="16">
        <f>求节点(超R武将!$C$6:$C$105,超R武将!BL$6:BL$105,天数对应超R武将养!$CD32)</f>
        <v>68.53541448536896</v>
      </c>
      <c r="BM32" s="16">
        <f>求节点(超R武将!$C$6:$C$105,超R武将!BM$6:BM$105,天数对应超R武将养!$CD32)</f>
        <v>0</v>
      </c>
      <c r="BN32" s="16">
        <f>求节点(超R武将!$C$6:$C$105,超R武将!BN$6:BN$105,天数对应超R武将养!$CD32)</f>
        <v>0</v>
      </c>
      <c r="BO32" s="16">
        <f>求节点(超R武将!$C$6:$C$105,超R武将!BO$6:BO$105,天数对应超R武将养!$CD32)</f>
        <v>2</v>
      </c>
      <c r="BP32" s="16">
        <f>求节点(超R武将!$C$6:$C$105,超R武将!BP$6:BP$105,天数对应超R武将养!$CD32)</f>
        <v>2</v>
      </c>
      <c r="BQ32" s="16">
        <f>求节点(超R武将!$C$6:$C$105,超R武将!BQ$6:BQ$105,天数对应超R武将养!$CD32)</f>
        <v>2</v>
      </c>
      <c r="BR32" s="16">
        <f>求节点(超R武将!$C$6:$C$105,超R武将!BR$6:BR$105,天数对应超R武将养!$CD32)</f>
        <v>0</v>
      </c>
      <c r="BS32" s="16">
        <f>求节点(超R武将!$C$6:$C$105,超R武将!BS$6:BS$105,天数对应超R武将养!$CD32)</f>
        <v>0</v>
      </c>
      <c r="BT32" s="16">
        <f>求节点(超R武将!$C$6:$C$105,超R武将!BT$6:BT$105,天数对应超R武将养!$CD32)</f>
        <v>4</v>
      </c>
      <c r="BU32" s="16">
        <f>求节点(超R武将!$C$6:$C$105,超R武将!BU$6:BU$105,天数对应超R武将养!$CD32)</f>
        <v>30</v>
      </c>
      <c r="BV32" s="16">
        <f>求节点(超R武将!$C$6:$C$105,超R武将!BV$6:BV$105,天数对应超R武将养!$CD32)</f>
        <v>80</v>
      </c>
      <c r="BY32" s="16">
        <v>27</v>
      </c>
      <c r="BZ32" s="16">
        <v>48.071211008105138</v>
      </c>
      <c r="CA32" s="16">
        <v>50.57588359846465</v>
      </c>
      <c r="CB32" s="16">
        <v>54.08674087117749</v>
      </c>
      <c r="CC32" s="16">
        <v>59.306254029579584</v>
      </c>
      <c r="CD32" s="16">
        <v>68.53541448536896</v>
      </c>
    </row>
    <row r="33" spans="3:82" x14ac:dyDescent="0.15">
      <c r="C33" s="16">
        <v>28</v>
      </c>
      <c r="E33" s="16">
        <f>求节点(超R武将!$C$6:$C$105,超R武将!E$6:E$105,天数对应超R武将养!$CD33)</f>
        <v>0</v>
      </c>
      <c r="F33" s="16">
        <f>求节点(超R武将!$C$6:$C$105,超R武将!F$6:F$105,天数对应超R武将养!$CD33)</f>
        <v>0</v>
      </c>
      <c r="G33" s="16">
        <f>求节点(超R武将!$C$6:$C$105,超R武将!G$6:G$105,天数对应超R武将养!$CD33)</f>
        <v>0</v>
      </c>
      <c r="H33" s="16">
        <f>求节点(超R武将!$C$6:$C$105,超R武将!H$6:H$105,天数对应超R武将养!$CD33)</f>
        <v>1.8094136475712301</v>
      </c>
      <c r="I33" s="16">
        <f>求节点(超R武将!$C$6:$C$105,超R武将!I$6:I$105,天数对应超R武将养!$CD33)</f>
        <v>4.1905863524287703</v>
      </c>
      <c r="J33" s="16">
        <f>求节点(超R武将!$C$6:$C$105,超R武将!J$6:J$105,天数对应超R武将养!$CD33)</f>
        <v>0</v>
      </c>
      <c r="K33" s="16">
        <f>求节点(超R武将!$C$6:$C$105,超R武将!K$6:K$105,天数对应超R武将养!$CD33)</f>
        <v>0</v>
      </c>
      <c r="L33" s="16">
        <f>求节点(超R武将!$C$6:$C$105,超R武将!L$6:L$105,天数对应超R武将养!$CD33)</f>
        <v>0</v>
      </c>
      <c r="M33" s="16">
        <f>求节点(超R武将!$C$6:$C$105,超R武将!M$6:M$105,天数对应超R武将养!$CD33)</f>
        <v>7.7500496278537385</v>
      </c>
      <c r="N33" s="16">
        <f>求节点(超R武将!$C$6:$C$105,超R武将!N$6:N$105,天数对应超R武将养!$CD33)</f>
        <v>5.1216670000613824</v>
      </c>
      <c r="O33" s="16">
        <f>求节点(超R武将!$C$6:$C$105,超R武将!O$6:O$105,天数对应超R武将养!$CD33)</f>
        <v>0</v>
      </c>
      <c r="P33" s="16">
        <f>求节点(超R武将!$C$6:$C$105,超R武将!P$6:P$105,天数对应超R武将养!$CD33)</f>
        <v>6</v>
      </c>
      <c r="Q33" s="16">
        <f>求节点(超R武将!$C$6:$C$105,超R武将!Q$6:Q$105,天数对应超R武将养!$CD33)</f>
        <v>10</v>
      </c>
      <c r="R33" s="16">
        <f>求节点(超R武将!$C$6:$C$105,超R武将!R$6:R$105,天数对应超R武将养!$CD33)</f>
        <v>72</v>
      </c>
      <c r="S33" s="16">
        <f>求节点(超R武将!$C$6:$C$105,超R武将!S$6:S$105,天数对应超R武将养!$CD33)</f>
        <v>90</v>
      </c>
      <c r="T33" s="16">
        <f>求节点(超R武将!$C$6:$C$105,超R武将!T$6:T$105,天数对应超R武将养!$CD33)</f>
        <v>0</v>
      </c>
      <c r="U33" s="16">
        <f>求节点(超R武将!$C$6:$C$105,超R武将!U$6:U$105,天数对应超R武将养!$CD33)</f>
        <v>0</v>
      </c>
      <c r="V33" s="16">
        <f>求节点(超R武将!$C$6:$C$105,超R武将!V$6:V$105,天数对应超R武将养!$CD33)</f>
        <v>0</v>
      </c>
      <c r="W33" s="16">
        <f>求节点(超R武将!$C$6:$C$105,超R武将!W$6:W$105,天数对应超R武将养!$CD33)</f>
        <v>2.7654965225647676</v>
      </c>
      <c r="X33" s="16">
        <f>求节点(超R武将!$C$6:$C$105,超R武将!X$6:X$105,天数对应超R武将养!$CD33)</f>
        <v>2.7654965225647676</v>
      </c>
      <c r="Y33" s="16">
        <f>求节点(超R武将!$C$6:$C$105,超R武将!Y$6:Y$105,天数对应超R武将养!$CD33)</f>
        <v>0</v>
      </c>
      <c r="Z33" s="16">
        <f>求节点(超R武将!$C$6:$C$105,超R武将!Z$6:Z$105,天数对应超R武将养!$CD33)</f>
        <v>0</v>
      </c>
      <c r="AA33" s="16">
        <f>求节点(超R武将!$C$6:$C$105,超R武将!AA$6:AA$105,天数对应超R武将养!$CD33)</f>
        <v>0</v>
      </c>
      <c r="AB33" s="16">
        <f>求节点(超R武将!$C$6:$C$105,超R武将!AB$6:AB$105,天数对应超R武将养!$CD33)</f>
        <v>138.27482612823837</v>
      </c>
      <c r="AC33" s="16">
        <f>求节点(超R武将!$C$6:$C$105,超R武将!AC$6:AC$105,天数对应超R武将养!$CD33)</f>
        <v>138.27482612823837</v>
      </c>
      <c r="AD33" s="16">
        <f>求节点(超R武将!$C$6:$C$105,超R武将!AD$6:AD$105,天数对应超R武将养!$CD33)</f>
        <v>0</v>
      </c>
      <c r="AE33" s="16">
        <f>求节点(超R武将!$C$6:$C$105,超R武将!AE$6:AE$105,天数对应超R武将养!$CD33)</f>
        <v>0</v>
      </c>
      <c r="AF33" s="16">
        <f>求节点(超R武将!$C$6:$C$105,超R武将!AF$6:AF$105,天数对应超R武将养!$CD33)</f>
        <v>0</v>
      </c>
      <c r="AG33" s="16">
        <f>求节点(超R武将!$C$6:$C$105,超R武将!AG$6:AG$105,天数对应超R武将养!$CD33)</f>
        <v>2</v>
      </c>
      <c r="AH33" s="16">
        <f>求节点(超R武将!$C$6:$C$105,超R武将!AH$6:AH$105,天数对应超R武将养!$CD33)</f>
        <v>2</v>
      </c>
      <c r="AI33" s="16">
        <f>求节点(超R武将!$C$6:$C$105,超R武将!AI$6:AI$105,天数对应超R武将养!$CD33)</f>
        <v>0</v>
      </c>
      <c r="AJ33" s="16">
        <f>求节点(超R武将!$C$6:$C$105,超R武将!AJ$6:AJ$105,天数对应超R武将养!$CD33)</f>
        <v>0</v>
      </c>
      <c r="AK33" s="16">
        <f>求节点(超R武将!$C$6:$C$105,超R武将!AK$6:AK$105,天数对应超R武将养!$CD33)</f>
        <v>0</v>
      </c>
      <c r="AL33" s="16">
        <f>求节点(超R武将!$C$6:$C$105,超R武将!AL$6:AL$105,天数对应超R武将养!$CD33)</f>
        <v>30</v>
      </c>
      <c r="AM33" s="16">
        <f>求节点(超R武将!$C$6:$C$105,超R武将!AM$6:AM$105,天数对应超R武将养!$CD33)</f>
        <v>80</v>
      </c>
      <c r="AN33" s="16">
        <f>求节点(超R武将!$C$6:$C$105,超R武将!AN$6:AN$105,天数对应超R武将养!$CD33)</f>
        <v>0</v>
      </c>
      <c r="AO33" s="16">
        <f>求节点(超R武将!$C$6:$C$105,超R武将!AO$6:AO$105,天数对应超R武将养!$CD33)</f>
        <v>0</v>
      </c>
      <c r="AP33" s="16">
        <f>求节点(超R武将!$C$6:$C$105,超R武将!AP$6:AP$105,天数对应超R武将养!$CD33)</f>
        <v>0</v>
      </c>
      <c r="AQ33" s="16">
        <f>求节点(超R武将!$C$6:$C$105,超R武将!AQ$6:AQ$105,天数对应超R武将养!$CD33)</f>
        <v>24</v>
      </c>
      <c r="AR33" s="16">
        <f>求节点(超R武将!$C$6:$C$105,超R武将!AR$6:AR$105,天数对应超R武将养!$CD33)</f>
        <v>0</v>
      </c>
      <c r="AS33" s="16">
        <f>求节点(超R武将!$C$6:$C$105,超R武将!AS$6:AS$105,天数对应超R武将养!$CD33)</f>
        <v>0</v>
      </c>
      <c r="AT33" s="16">
        <f>求节点(超R武将!$C$6:$C$105,超R武将!AT$6:AT$105,天数对应超R武将养!$CD33)</f>
        <v>3</v>
      </c>
      <c r="AU33" s="16">
        <f>求节点(超R武将!$C$6:$C$105,超R武将!AU$6:AU$105,天数对应超R武将养!$CD33)</f>
        <v>6</v>
      </c>
      <c r="AV33" s="16">
        <f>求节点(超R武将!$C$6:$C$105,超R武将!AV$6:AV$105,天数对应超R武将养!$CD33)</f>
        <v>7.7500496278537385</v>
      </c>
      <c r="AW33" s="16">
        <f>求节点(超R武将!$C$6:$C$105,超R武将!AW$6:AW$105,天数对应超R武将养!$CD33)</f>
        <v>5.1216670000613824</v>
      </c>
      <c r="AX33" s="16">
        <f>求节点(超R武将!$C$6:$C$105,超R武将!AX$6:AX$105,天数对应超R武将养!$CD33)</f>
        <v>0</v>
      </c>
      <c r="AY33" s="16">
        <f>求节点(超R武将!$C$6:$C$105,超R武将!AY$6:AY$105,天数对应超R武将养!$CD33)</f>
        <v>15</v>
      </c>
      <c r="AZ33" s="16">
        <f>求节点(超R武将!$C$6:$C$105,超R武将!AZ$6:AZ$105,天数对应超R武将养!$CD33)</f>
        <v>40</v>
      </c>
      <c r="BA33" s="16">
        <f>求节点(超R武将!$C$6:$C$105,超R武将!BA$6:BA$105,天数对应超R武将养!$CD33)</f>
        <v>72</v>
      </c>
      <c r="BB33" s="16">
        <f>求节点(超R武将!$C$6:$C$105,超R武将!BB$6:BB$105,天数对应超R武将养!$CD33)</f>
        <v>90</v>
      </c>
      <c r="BC33" s="16">
        <f>求节点(超R武将!$C$6:$C$105,超R武将!BC$6:BC$105,天数对应超R武将养!$CD33)</f>
        <v>0</v>
      </c>
      <c r="BD33" s="16">
        <f>求节点(超R武将!$C$6:$C$105,超R武将!BD$6:BD$105,天数对应超R武将养!$CD33)</f>
        <v>2.7654965225647676</v>
      </c>
      <c r="BE33" s="16">
        <f>求节点(超R武将!$C$6:$C$105,超R武将!BE$6:BE$105,天数对应超R武将养!$CD33)</f>
        <v>2.7654965225647676</v>
      </c>
      <c r="BF33" s="16">
        <f>求节点(超R武将!$C$6:$C$105,超R武将!BF$6:BF$105,天数对应超R武将养!$CD33)</f>
        <v>2.7654965225647676</v>
      </c>
      <c r="BG33" s="16">
        <f>求节点(超R武将!$C$6:$C$105,超R武将!BG$6:BG$105,天数对应超R武将养!$CD33)</f>
        <v>2.7654965225647676</v>
      </c>
      <c r="BH33" s="16">
        <f>求节点(超R武将!$C$6:$C$105,超R武将!BH$6:BH$105,天数对应超R武将养!$CD33)</f>
        <v>10</v>
      </c>
      <c r="BI33" s="16">
        <f>求节点(超R武将!$C$6:$C$105,超R武将!BI$6:BI$105,天数对应超R武将养!$CD33)</f>
        <v>10</v>
      </c>
      <c r="BJ33" s="16">
        <f>求节点(超R武将!$C$6:$C$105,超R武将!BJ$6:BJ$105,天数对应超R武将养!$CD33)</f>
        <v>60</v>
      </c>
      <c r="BK33" s="16">
        <f>求节点(超R武将!$C$6:$C$105,超R武将!BK$6:BK$105,天数对应超R武将养!$CD33)</f>
        <v>69.137413064119187</v>
      </c>
      <c r="BL33" s="16">
        <f>求节点(超R武将!$C$6:$C$105,超R武将!BL$6:BL$105,天数对应超R武将养!$CD33)</f>
        <v>69.137413064119187</v>
      </c>
      <c r="BM33" s="16">
        <f>求节点(超R武将!$C$6:$C$105,超R武将!BM$6:BM$105,天数对应超R武将养!$CD33)</f>
        <v>0</v>
      </c>
      <c r="BN33" s="16">
        <f>求节点(超R武将!$C$6:$C$105,超R武将!BN$6:BN$105,天数对应超R武将养!$CD33)</f>
        <v>0</v>
      </c>
      <c r="BO33" s="16">
        <f>求节点(超R武将!$C$6:$C$105,超R武将!BO$6:BO$105,天数对应超R武将养!$CD33)</f>
        <v>2</v>
      </c>
      <c r="BP33" s="16">
        <f>求节点(超R武将!$C$6:$C$105,超R武将!BP$6:BP$105,天数对应超R武将养!$CD33)</f>
        <v>2</v>
      </c>
      <c r="BQ33" s="16">
        <f>求节点(超R武将!$C$6:$C$105,超R武将!BQ$6:BQ$105,天数对应超R武将养!$CD33)</f>
        <v>2</v>
      </c>
      <c r="BR33" s="16">
        <f>求节点(超R武将!$C$6:$C$105,超R武将!BR$6:BR$105,天数对应超R武将养!$CD33)</f>
        <v>0</v>
      </c>
      <c r="BS33" s="16">
        <f>求节点(超R武将!$C$6:$C$105,超R武将!BS$6:BS$105,天数对应超R武将养!$CD33)</f>
        <v>0</v>
      </c>
      <c r="BT33" s="16">
        <f>求节点(超R武将!$C$6:$C$105,超R武将!BT$6:BT$105,天数对应超R武将养!$CD33)</f>
        <v>4</v>
      </c>
      <c r="BU33" s="16">
        <f>求节点(超R武将!$C$6:$C$105,超R武将!BU$6:BU$105,天数对应超R武将养!$CD33)</f>
        <v>30</v>
      </c>
      <c r="BV33" s="16">
        <f>求节点(超R武将!$C$6:$C$105,超R武将!BV$6:BV$105,天数对应超R武将养!$CD33)</f>
        <v>80</v>
      </c>
      <c r="BY33" s="16">
        <v>28</v>
      </c>
      <c r="BZ33" s="16">
        <v>48.571351621712928</v>
      </c>
      <c r="CA33" s="16">
        <v>51.038419936141409</v>
      </c>
      <c r="CB33" s="16">
        <v>54.714040351008663</v>
      </c>
      <c r="CC33" s="16">
        <v>59.74622483781171</v>
      </c>
      <c r="CD33" s="16">
        <v>69.137413064119187</v>
      </c>
    </row>
    <row r="34" spans="3:82" x14ac:dyDescent="0.15">
      <c r="C34" s="16">
        <v>29</v>
      </c>
      <c r="E34" s="16">
        <f>求节点(超R武将!$C$6:$C$105,超R武将!E$6:E$105,天数对应超R武将养!$CD34)</f>
        <v>0</v>
      </c>
      <c r="F34" s="16">
        <f>求节点(超R武将!$C$6:$C$105,超R武将!F$6:F$105,天数对应超R武将养!$CD34)</f>
        <v>0</v>
      </c>
      <c r="G34" s="16">
        <f>求节点(超R武将!$C$6:$C$105,超R武将!G$6:G$105,天数对应超R武将养!$CD34)</f>
        <v>0</v>
      </c>
      <c r="H34" s="16">
        <f>求节点(超R武将!$C$6:$C$105,超R武将!H$6:H$105,天数对应超R武将养!$CD34)</f>
        <v>1.6029399996431937</v>
      </c>
      <c r="I34" s="16">
        <f>求节点(超R武将!$C$6:$C$105,超R武将!I$6:I$105,天数对应超R武将养!$CD34)</f>
        <v>4.3970600003568059</v>
      </c>
      <c r="J34" s="16">
        <f>求节点(超R武将!$C$6:$C$105,超R武将!J$6:J$105,天数对应超R武将养!$CD34)</f>
        <v>0</v>
      </c>
      <c r="K34" s="16">
        <f>求节点(超R武将!$C$6:$C$105,超R武将!K$6:K$105,天数对应超R武将养!$CD34)</f>
        <v>0</v>
      </c>
      <c r="L34" s="16">
        <f>求节点(超R武将!$C$6:$C$105,超R武将!L$6:L$105,天数对应超R武将养!$CD34)</f>
        <v>0</v>
      </c>
      <c r="M34" s="16">
        <f>求节点(超R武将!$C$6:$C$105,超R武将!M$6:M$105,天数对应超R武将养!$CD34)</f>
        <v>7.8138095672776249</v>
      </c>
      <c r="N34" s="16">
        <f>求节点(超R武将!$C$6:$C$105,超R武将!N$6:N$105,天数对应超R武将养!$CD34)</f>
        <v>5.1889784366570151</v>
      </c>
      <c r="O34" s="16">
        <f>求节点(超R武将!$C$6:$C$105,超R武将!O$6:O$105,天数对应超R武将养!$CD34)</f>
        <v>0</v>
      </c>
      <c r="P34" s="16">
        <f>求节点(超R武将!$C$6:$C$105,超R武将!P$6:P$105,天数对应超R武将养!$CD34)</f>
        <v>6</v>
      </c>
      <c r="Q34" s="16">
        <f>求节点(超R武将!$C$6:$C$105,超R武将!Q$6:Q$105,天数对应超R武将养!$CD34)</f>
        <v>10</v>
      </c>
      <c r="R34" s="16">
        <f>求节点(超R武将!$C$6:$C$105,超R武将!R$6:R$105,天数对应超R武将养!$CD34)</f>
        <v>72</v>
      </c>
      <c r="S34" s="16">
        <f>求节点(超R武将!$C$6:$C$105,超R武将!S$6:S$105,天数对应超R武将养!$CD34)</f>
        <v>90</v>
      </c>
      <c r="T34" s="16">
        <f>求节点(超R武将!$C$6:$C$105,超R武将!T$6:T$105,天数对应超R武将养!$CD34)</f>
        <v>0</v>
      </c>
      <c r="U34" s="16">
        <f>求节点(超R武将!$C$6:$C$105,超R武将!U$6:U$105,天数对应超R武将养!$CD34)</f>
        <v>0</v>
      </c>
      <c r="V34" s="16">
        <f>求节点(超R武将!$C$6:$C$105,超R武将!V$6:V$105,天数对应超R武将养!$CD34)</f>
        <v>0</v>
      </c>
      <c r="W34" s="16">
        <f>求节点(超R武将!$C$6:$C$105,超R武将!W$6:W$105,天数对应超R武将养!$CD34)</f>
        <v>2.7923224263396333</v>
      </c>
      <c r="X34" s="16">
        <f>求节点(超R武将!$C$6:$C$105,超R武将!X$6:X$105,天数对应超R武将养!$CD34)</f>
        <v>2.7923224263396333</v>
      </c>
      <c r="Y34" s="16">
        <f>求节点(超R武将!$C$6:$C$105,超R武将!Y$6:Y$105,天数对应超R武将养!$CD34)</f>
        <v>0</v>
      </c>
      <c r="Z34" s="16">
        <f>求节点(超R武将!$C$6:$C$105,超R武将!Z$6:Z$105,天数对应超R武将养!$CD34)</f>
        <v>0</v>
      </c>
      <c r="AA34" s="16">
        <f>求节点(超R武将!$C$6:$C$105,超R武将!AA$6:AA$105,天数对应超R武将养!$CD34)</f>
        <v>0</v>
      </c>
      <c r="AB34" s="16">
        <f>求节点(超R武将!$C$6:$C$105,超R武将!AB$6:AB$105,天数对应超R武将养!$CD34)</f>
        <v>139.61612131698166</v>
      </c>
      <c r="AC34" s="16">
        <f>求节点(超R武将!$C$6:$C$105,超R武将!AC$6:AC$105,天数对应超R武将养!$CD34)</f>
        <v>139.61612131698166</v>
      </c>
      <c r="AD34" s="16">
        <f>求节点(超R武将!$C$6:$C$105,超R武将!AD$6:AD$105,天数对应超R武将养!$CD34)</f>
        <v>0</v>
      </c>
      <c r="AE34" s="16">
        <f>求节点(超R武将!$C$6:$C$105,超R武将!AE$6:AE$105,天数对应超R武将养!$CD34)</f>
        <v>0</v>
      </c>
      <c r="AF34" s="16">
        <f>求节点(超R武将!$C$6:$C$105,超R武将!AF$6:AF$105,天数对应超R武将养!$CD34)</f>
        <v>0</v>
      </c>
      <c r="AG34" s="16">
        <f>求节点(超R武将!$C$6:$C$105,超R武将!AG$6:AG$105,天数对应超R武将养!$CD34)</f>
        <v>2</v>
      </c>
      <c r="AH34" s="16">
        <f>求节点(超R武将!$C$6:$C$105,超R武将!AH$6:AH$105,天数对应超R武将养!$CD34)</f>
        <v>2</v>
      </c>
      <c r="AI34" s="16">
        <f>求节点(超R武将!$C$6:$C$105,超R武将!AI$6:AI$105,天数对应超R武将养!$CD34)</f>
        <v>0</v>
      </c>
      <c r="AJ34" s="16">
        <f>求节点(超R武将!$C$6:$C$105,超R武将!AJ$6:AJ$105,天数对应超R武将养!$CD34)</f>
        <v>0</v>
      </c>
      <c r="AK34" s="16">
        <f>求节点(超R武将!$C$6:$C$105,超R武将!AK$6:AK$105,天数对应超R武将养!$CD34)</f>
        <v>0</v>
      </c>
      <c r="AL34" s="16">
        <f>求节点(超R武将!$C$6:$C$105,超R武将!AL$6:AL$105,天数对应超R武将养!$CD34)</f>
        <v>30</v>
      </c>
      <c r="AM34" s="16">
        <f>求节点(超R武将!$C$6:$C$105,超R武将!AM$6:AM$105,天数对应超R武将养!$CD34)</f>
        <v>80</v>
      </c>
      <c r="AN34" s="16">
        <f>求节点(超R武将!$C$6:$C$105,超R武将!AN$6:AN$105,天数对应超R武将养!$CD34)</f>
        <v>0</v>
      </c>
      <c r="AO34" s="16">
        <f>求节点(超R武将!$C$6:$C$105,超R武将!AO$6:AO$105,天数对应超R武将养!$CD34)</f>
        <v>0</v>
      </c>
      <c r="AP34" s="16">
        <f>求节点(超R武将!$C$6:$C$105,超R武将!AP$6:AP$105,天数对应超R武将养!$CD34)</f>
        <v>0</v>
      </c>
      <c r="AQ34" s="16">
        <f>求节点(超R武将!$C$6:$C$105,超R武将!AQ$6:AQ$105,天数对应超R武将养!$CD34)</f>
        <v>24</v>
      </c>
      <c r="AR34" s="16">
        <f>求节点(超R武将!$C$6:$C$105,超R武将!AR$6:AR$105,天数对应超R武将养!$CD34)</f>
        <v>0</v>
      </c>
      <c r="AS34" s="16">
        <f>求节点(超R武将!$C$6:$C$105,超R武将!AS$6:AS$105,天数对应超R武将养!$CD34)</f>
        <v>0</v>
      </c>
      <c r="AT34" s="16">
        <f>求节点(超R武将!$C$6:$C$105,超R武将!AT$6:AT$105,天数对应超R武将养!$CD34)</f>
        <v>3</v>
      </c>
      <c r="AU34" s="16">
        <f>求节点(超R武将!$C$6:$C$105,超R武将!AU$6:AU$105,天数对应超R武将养!$CD34)</f>
        <v>6</v>
      </c>
      <c r="AV34" s="16">
        <f>求节点(超R武将!$C$6:$C$105,超R武将!AV$6:AV$105,天数对应超R武将养!$CD34)</f>
        <v>7.8138095672776249</v>
      </c>
      <c r="AW34" s="16">
        <f>求节点(超R武将!$C$6:$C$105,超R武将!AW$6:AW$105,天数对应超R武将养!$CD34)</f>
        <v>5.1889784366570151</v>
      </c>
      <c r="AX34" s="16">
        <f>求节点(超R武将!$C$6:$C$105,超R武将!AX$6:AX$105,天数对应超R武将养!$CD34)</f>
        <v>0</v>
      </c>
      <c r="AY34" s="16">
        <f>求节点(超R武将!$C$6:$C$105,超R武将!AY$6:AY$105,天数对应超R武将养!$CD34)</f>
        <v>15</v>
      </c>
      <c r="AZ34" s="16">
        <f>求节点(超R武将!$C$6:$C$105,超R武将!AZ$6:AZ$105,天数对应超R武将养!$CD34)</f>
        <v>40</v>
      </c>
      <c r="BA34" s="16">
        <f>求节点(超R武将!$C$6:$C$105,超R武将!BA$6:BA$105,天数对应超R武将养!$CD34)</f>
        <v>72</v>
      </c>
      <c r="BB34" s="16">
        <f>求节点(超R武将!$C$6:$C$105,超R武将!BB$6:BB$105,天数对应超R武将养!$CD34)</f>
        <v>90</v>
      </c>
      <c r="BC34" s="16">
        <f>求节点(超R武将!$C$6:$C$105,超R武将!BC$6:BC$105,天数对应超R武将养!$CD34)</f>
        <v>0</v>
      </c>
      <c r="BD34" s="16">
        <f>求节点(超R武将!$C$6:$C$105,超R武将!BD$6:BD$105,天数对应超R武将养!$CD34)</f>
        <v>2.7923224263396333</v>
      </c>
      <c r="BE34" s="16">
        <f>求节点(超R武将!$C$6:$C$105,超R武将!BE$6:BE$105,天数对应超R武将养!$CD34)</f>
        <v>2.7923224263396333</v>
      </c>
      <c r="BF34" s="16">
        <f>求节点(超R武将!$C$6:$C$105,超R武将!BF$6:BF$105,天数对应超R武将养!$CD34)</f>
        <v>2.7923224263396333</v>
      </c>
      <c r="BG34" s="16">
        <f>求节点(超R武将!$C$6:$C$105,超R武将!BG$6:BG$105,天数对应超R武将养!$CD34)</f>
        <v>2.7923224263396333</v>
      </c>
      <c r="BH34" s="16">
        <f>求节点(超R武将!$C$6:$C$105,超R武将!BH$6:BH$105,天数对应超R武将养!$CD34)</f>
        <v>10</v>
      </c>
      <c r="BI34" s="16">
        <f>求节点(超R武将!$C$6:$C$105,超R武将!BI$6:BI$105,天数对应超R武将养!$CD34)</f>
        <v>10</v>
      </c>
      <c r="BJ34" s="16">
        <f>求节点(超R武将!$C$6:$C$105,超R武将!BJ$6:BJ$105,天数对应超R武将养!$CD34)</f>
        <v>60</v>
      </c>
      <c r="BK34" s="16">
        <f>求节点(超R武将!$C$6:$C$105,超R武将!BK$6:BK$105,天数对应超R武将养!$CD34)</f>
        <v>69.808060658490831</v>
      </c>
      <c r="BL34" s="16">
        <f>求节点(超R武将!$C$6:$C$105,超R武将!BL$6:BL$105,天数对应超R武将养!$CD34)</f>
        <v>69.808060658490831</v>
      </c>
      <c r="BM34" s="16">
        <f>求节点(超R武将!$C$6:$C$105,超R武将!BM$6:BM$105,天数对应超R武将养!$CD34)</f>
        <v>0</v>
      </c>
      <c r="BN34" s="16">
        <f>求节点(超R武将!$C$6:$C$105,超R武将!BN$6:BN$105,天数对应超R武将养!$CD34)</f>
        <v>0</v>
      </c>
      <c r="BO34" s="16">
        <f>求节点(超R武将!$C$6:$C$105,超R武将!BO$6:BO$105,天数对应超R武将养!$CD34)</f>
        <v>2</v>
      </c>
      <c r="BP34" s="16">
        <f>求节点(超R武将!$C$6:$C$105,超R武将!BP$6:BP$105,天数对应超R武将养!$CD34)</f>
        <v>2</v>
      </c>
      <c r="BQ34" s="16">
        <f>求节点(超R武将!$C$6:$C$105,超R武将!BQ$6:BQ$105,天数对应超R武将养!$CD34)</f>
        <v>2</v>
      </c>
      <c r="BR34" s="16">
        <f>求节点(超R武将!$C$6:$C$105,超R武将!BR$6:BR$105,天数对应超R武将养!$CD34)</f>
        <v>0</v>
      </c>
      <c r="BS34" s="16">
        <f>求节点(超R武将!$C$6:$C$105,超R武将!BS$6:BS$105,天数对应超R武将养!$CD34)</f>
        <v>0</v>
      </c>
      <c r="BT34" s="16">
        <f>求节点(超R武将!$C$6:$C$105,超R武将!BT$6:BT$105,天数对应超R武将养!$CD34)</f>
        <v>4</v>
      </c>
      <c r="BU34" s="16">
        <f>求节点(超R武将!$C$6:$C$105,超R武将!BU$6:BU$105,天数对应超R武将养!$CD34)</f>
        <v>30</v>
      </c>
      <c r="BV34" s="16">
        <f>求节点(超R武将!$C$6:$C$105,超R武将!BV$6:BV$105,天数对应超R武将养!$CD34)</f>
        <v>80</v>
      </c>
      <c r="BY34" s="16">
        <v>29</v>
      </c>
      <c r="BZ34" s="16">
        <v>49.066704614192936</v>
      </c>
      <c r="CA34" s="16">
        <v>51.514654166495454</v>
      </c>
      <c r="CB34" s="16">
        <v>55.297791135752902</v>
      </c>
      <c r="CC34" s="16">
        <v>60.225818374880163</v>
      </c>
      <c r="CD34" s="16">
        <v>69.808060658490831</v>
      </c>
    </row>
    <row r="35" spans="3:82" s="17" customFormat="1" x14ac:dyDescent="0.15">
      <c r="C35" s="17">
        <v>30</v>
      </c>
      <c r="E35" s="17">
        <f>求节点(超R武将!$C$6:$C$105,超R武将!E$6:E$105,天数对应超R武将养!$CD35)</f>
        <v>0</v>
      </c>
      <c r="F35" s="17">
        <f>求节点(超R武将!$C$6:$C$105,超R武将!F$6:F$105,天数对应超R武将养!$CD35)</f>
        <v>0</v>
      </c>
      <c r="G35" s="17">
        <f>求节点(超R武将!$C$6:$C$105,超R武将!G$6:G$105,天数对应超R武将养!$CD35)</f>
        <v>0</v>
      </c>
      <c r="H35" s="17">
        <f>求节点(超R武将!$C$6:$C$105,超R武将!H$6:H$105,天数对应超R武将养!$CD35)</f>
        <v>1.4230282443445106</v>
      </c>
      <c r="I35" s="17">
        <f>求节点(超R武将!$C$6:$C$105,超R武将!I$6:I$105,天数对应超R武将养!$CD35)</f>
        <v>4.5769717556554887</v>
      </c>
      <c r="J35" s="17">
        <f>求节点(超R武将!$C$6:$C$105,超R武将!J$6:J$105,天数对应超R武将养!$CD35)</f>
        <v>0</v>
      </c>
      <c r="K35" s="17">
        <f>求节点(超R武将!$C$6:$C$105,超R武将!K$6:K$105,天数对应超R武将养!$CD35)</f>
        <v>0</v>
      </c>
      <c r="L35" s="17">
        <f>求节点(超R武将!$C$6:$C$105,超R武将!L$6:L$105,天数对应超R武将养!$CD35)</f>
        <v>0</v>
      </c>
      <c r="M35" s="17">
        <f>求节点(超R武将!$C$6:$C$105,超R武将!M$6:M$105,天数对应超R武将养!$CD35)</f>
        <v>7.8693670814427614</v>
      </c>
      <c r="N35" s="17">
        <f>求节点(超R武将!$C$6:$C$105,超R武将!N$6:N$105,天数对应超R武将养!$CD35)</f>
        <v>5.2476305640888752</v>
      </c>
      <c r="O35" s="17">
        <f>求节点(超R武将!$C$6:$C$105,超R武将!O$6:O$105,天数对应超R武将养!$CD35)</f>
        <v>0</v>
      </c>
      <c r="P35" s="17">
        <f>求节点(超R武将!$C$6:$C$105,超R武将!P$6:P$105,天数对应超R武将养!$CD35)</f>
        <v>6</v>
      </c>
      <c r="Q35" s="17">
        <f>求节点(超R武将!$C$6:$C$105,超R武将!Q$6:Q$105,天数对应超R武将养!$CD35)</f>
        <v>10</v>
      </c>
      <c r="R35" s="17">
        <f>求节点(超R武将!$C$6:$C$105,超R武将!R$6:R$105,天数对应超R武将养!$CD35)</f>
        <v>72</v>
      </c>
      <c r="S35" s="17">
        <f>求节点(超R武将!$C$6:$C$105,超R武将!S$6:S$105,天数对应超R武将养!$CD35)</f>
        <v>90</v>
      </c>
      <c r="T35" s="17">
        <f>求节点(超R武将!$C$6:$C$105,超R武将!T$6:T$105,天数对应超R武将养!$CD35)</f>
        <v>0</v>
      </c>
      <c r="U35" s="17">
        <f>求节点(超R武将!$C$6:$C$105,超R武将!U$6:U$105,天数对应超R武将养!$CD35)</f>
        <v>0</v>
      </c>
      <c r="V35" s="17">
        <f>求节点(超R武将!$C$6:$C$105,超R武将!V$6:V$105,天数对应超R武将养!$CD35)</f>
        <v>0</v>
      </c>
      <c r="W35" s="17">
        <f>求节点(超R武将!$C$6:$C$105,超R武将!W$6:W$105,天数对应超R武将养!$CD35)</f>
        <v>2.8156973000053118</v>
      </c>
      <c r="X35" s="17">
        <f>求节点(超R武将!$C$6:$C$105,超R武将!X$6:X$105,天数对应超R武将养!$CD35)</f>
        <v>2.8156973000053118</v>
      </c>
      <c r="Y35" s="17">
        <f>求节点(超R武将!$C$6:$C$105,超R武将!Y$6:Y$105,天数对应超R武将养!$CD35)</f>
        <v>0</v>
      </c>
      <c r="Z35" s="17">
        <f>求节点(超R武将!$C$6:$C$105,超R武将!Z$6:Z$105,天数对应超R武将养!$CD35)</f>
        <v>0</v>
      </c>
      <c r="AA35" s="17">
        <f>求节点(超R武将!$C$6:$C$105,超R武将!AA$6:AA$105,天数对应超R武将养!$CD35)</f>
        <v>0</v>
      </c>
      <c r="AB35" s="17">
        <f>求节点(超R武将!$C$6:$C$105,超R武将!AB$6:AB$105,天数对应超R武将养!$CD35)</f>
        <v>140.7848650002656</v>
      </c>
      <c r="AC35" s="17">
        <f>求节点(超R武将!$C$6:$C$105,超R武将!AC$6:AC$105,天数对应超R武将养!$CD35)</f>
        <v>140.7848650002656</v>
      </c>
      <c r="AD35" s="17">
        <f>求节点(超R武将!$C$6:$C$105,超R武将!AD$6:AD$105,天数对应超R武将养!$CD35)</f>
        <v>0</v>
      </c>
      <c r="AE35" s="17">
        <f>求节点(超R武将!$C$6:$C$105,超R武将!AE$6:AE$105,天数对应超R武将养!$CD35)</f>
        <v>0</v>
      </c>
      <c r="AF35" s="17">
        <f>求节点(超R武将!$C$6:$C$105,超R武将!AF$6:AF$105,天数对应超R武将养!$CD35)</f>
        <v>0</v>
      </c>
      <c r="AG35" s="17">
        <f>求节点(超R武将!$C$6:$C$105,超R武将!AG$6:AG$105,天数对应超R武将养!$CD35)</f>
        <v>2</v>
      </c>
      <c r="AH35" s="17">
        <f>求节点(超R武将!$C$6:$C$105,超R武将!AH$6:AH$105,天数对应超R武将养!$CD35)</f>
        <v>2</v>
      </c>
      <c r="AI35" s="17">
        <f>求节点(超R武将!$C$6:$C$105,超R武将!AI$6:AI$105,天数对应超R武将养!$CD35)</f>
        <v>0</v>
      </c>
      <c r="AJ35" s="17">
        <f>求节点(超R武将!$C$6:$C$105,超R武将!AJ$6:AJ$105,天数对应超R武将养!$CD35)</f>
        <v>0</v>
      </c>
      <c r="AK35" s="17">
        <f>求节点(超R武将!$C$6:$C$105,超R武将!AK$6:AK$105,天数对应超R武将养!$CD35)</f>
        <v>0</v>
      </c>
      <c r="AL35" s="17">
        <f>求节点(超R武将!$C$6:$C$105,超R武将!AL$6:AL$105,天数对应超R武将养!$CD35)</f>
        <v>30</v>
      </c>
      <c r="AM35" s="17">
        <f>求节点(超R武将!$C$6:$C$105,超R武将!AM$6:AM$105,天数对应超R武将养!$CD35)</f>
        <v>80</v>
      </c>
      <c r="AN35" s="17">
        <f>求节点(超R武将!$C$6:$C$105,超R武将!AN$6:AN$105,天数对应超R武将养!$CD35)</f>
        <v>0</v>
      </c>
      <c r="AO35" s="17">
        <f>求节点(超R武将!$C$6:$C$105,超R武将!AO$6:AO$105,天数对应超R武将养!$CD35)</f>
        <v>0</v>
      </c>
      <c r="AP35" s="17">
        <f>求节点(超R武将!$C$6:$C$105,超R武将!AP$6:AP$105,天数对应超R武将养!$CD35)</f>
        <v>0</v>
      </c>
      <c r="AQ35" s="17">
        <f>求节点(超R武将!$C$6:$C$105,超R武将!AQ$6:AQ$105,天数对应超R武将养!$CD35)</f>
        <v>24</v>
      </c>
      <c r="AR35" s="17">
        <f>求节点(超R武将!$C$6:$C$105,超R武将!AR$6:AR$105,天数对应超R武将养!$CD35)</f>
        <v>0</v>
      </c>
      <c r="AS35" s="17">
        <f>求节点(超R武将!$C$6:$C$105,超R武将!AS$6:AS$105,天数对应超R武将养!$CD35)</f>
        <v>0</v>
      </c>
      <c r="AT35" s="17">
        <f>求节点(超R武将!$C$6:$C$105,超R武将!AT$6:AT$105,天数对应超R武将养!$CD35)</f>
        <v>3</v>
      </c>
      <c r="AU35" s="17">
        <f>求节点(超R武将!$C$6:$C$105,超R武将!AU$6:AU$105,天数对应超R武将养!$CD35)</f>
        <v>6</v>
      </c>
      <c r="AV35" s="17">
        <f>求节点(超R武将!$C$6:$C$105,超R武将!AV$6:AV$105,天数对应超R武将养!$CD35)</f>
        <v>7.8693670814427614</v>
      </c>
      <c r="AW35" s="17">
        <f>求节点(超R武将!$C$6:$C$105,超R武将!AW$6:AW$105,天数对应超R武将养!$CD35)</f>
        <v>5.2476305640888752</v>
      </c>
      <c r="AX35" s="17">
        <f>求节点(超R武将!$C$6:$C$105,超R武将!AX$6:AX$105,天数对应超R武将养!$CD35)</f>
        <v>0</v>
      </c>
      <c r="AY35" s="17">
        <f>求节点(超R武将!$C$6:$C$105,超R武将!AY$6:AY$105,天数对应超R武将养!$CD35)</f>
        <v>15</v>
      </c>
      <c r="AZ35" s="17">
        <f>求节点(超R武将!$C$6:$C$105,超R武将!AZ$6:AZ$105,天数对应超R武将养!$CD35)</f>
        <v>40</v>
      </c>
      <c r="BA35" s="17">
        <f>求节点(超R武将!$C$6:$C$105,超R武将!BA$6:BA$105,天数对应超R武将养!$CD35)</f>
        <v>72</v>
      </c>
      <c r="BB35" s="17">
        <f>求节点(超R武将!$C$6:$C$105,超R武将!BB$6:BB$105,天数对应超R武将养!$CD35)</f>
        <v>90</v>
      </c>
      <c r="BC35" s="17">
        <f>求节点(超R武将!$C$6:$C$105,超R武将!BC$6:BC$105,天数对应超R武将养!$CD35)</f>
        <v>0</v>
      </c>
      <c r="BD35" s="17">
        <f>求节点(超R武将!$C$6:$C$105,超R武将!BD$6:BD$105,天数对应超R武将养!$CD35)</f>
        <v>2.8156973000053118</v>
      </c>
      <c r="BE35" s="17">
        <f>求节点(超R武将!$C$6:$C$105,超R武将!BE$6:BE$105,天数对应超R武将养!$CD35)</f>
        <v>2.8156973000053118</v>
      </c>
      <c r="BF35" s="17">
        <f>求节点(超R武将!$C$6:$C$105,超R武将!BF$6:BF$105,天数对应超R武将养!$CD35)</f>
        <v>2.8156973000053118</v>
      </c>
      <c r="BG35" s="17">
        <f>求节点(超R武将!$C$6:$C$105,超R武将!BG$6:BG$105,天数对应超R武将养!$CD35)</f>
        <v>2.8156973000053118</v>
      </c>
      <c r="BH35" s="17">
        <f>求节点(超R武将!$C$6:$C$105,超R武将!BH$6:BH$105,天数对应超R武将养!$CD35)</f>
        <v>10</v>
      </c>
      <c r="BI35" s="17">
        <f>求节点(超R武将!$C$6:$C$105,超R武将!BI$6:BI$105,天数对应超R武将养!$CD35)</f>
        <v>10</v>
      </c>
      <c r="BJ35" s="17">
        <f>求节点(超R武将!$C$6:$C$105,超R武将!BJ$6:BJ$105,天数对应超R武将养!$CD35)</f>
        <v>60</v>
      </c>
      <c r="BK35" s="17">
        <f>求节点(超R武将!$C$6:$C$105,超R武将!BK$6:BK$105,天数对应超R武将养!$CD35)</f>
        <v>70.392432500132799</v>
      </c>
      <c r="BL35" s="17">
        <f>求节点(超R武将!$C$6:$C$105,超R武将!BL$6:BL$105,天数对应超R武将养!$CD35)</f>
        <v>70.392432500132799</v>
      </c>
      <c r="BM35" s="17">
        <f>求节点(超R武将!$C$6:$C$105,超R武将!BM$6:BM$105,天数对应超R武将养!$CD35)</f>
        <v>0</v>
      </c>
      <c r="BN35" s="17">
        <f>求节点(超R武将!$C$6:$C$105,超R武将!BN$6:BN$105,天数对应超R武将养!$CD35)</f>
        <v>0</v>
      </c>
      <c r="BO35" s="17">
        <f>求节点(超R武将!$C$6:$C$105,超R武将!BO$6:BO$105,天数对应超R武将养!$CD35)</f>
        <v>2</v>
      </c>
      <c r="BP35" s="17">
        <f>求节点(超R武将!$C$6:$C$105,超R武将!BP$6:BP$105,天数对应超R武将养!$CD35)</f>
        <v>2</v>
      </c>
      <c r="BQ35" s="17">
        <f>求节点(超R武将!$C$6:$C$105,超R武将!BQ$6:BQ$105,天数对应超R武将养!$CD35)</f>
        <v>2</v>
      </c>
      <c r="BR35" s="17">
        <f>求节点(超R武将!$C$6:$C$105,超R武将!BR$6:BR$105,天数对应超R武将养!$CD35)</f>
        <v>0</v>
      </c>
      <c r="BS35" s="17">
        <f>求节点(超R武将!$C$6:$C$105,超R武将!BS$6:BS$105,天数对应超R武将养!$CD35)</f>
        <v>0</v>
      </c>
      <c r="BT35" s="17">
        <f>求节点(超R武将!$C$6:$C$105,超R武将!BT$6:BT$105,天数对应超R武将养!$CD35)</f>
        <v>4</v>
      </c>
      <c r="BU35" s="17">
        <f>求节点(超R武将!$C$6:$C$105,超R武将!BU$6:BU$105,天数对应超R武将养!$CD35)</f>
        <v>30</v>
      </c>
      <c r="BV35" s="17">
        <f>求节点(超R武将!$C$6:$C$105,超R武将!BV$6:BV$105,天数对应超R武将养!$CD35)</f>
        <v>80</v>
      </c>
      <c r="BY35" s="17">
        <v>30</v>
      </c>
      <c r="BZ35" s="17">
        <v>49.533352307096472</v>
      </c>
      <c r="CA35" s="17">
        <v>51.990888396849499</v>
      </c>
      <c r="CB35" s="17">
        <v>55.845058719780582</v>
      </c>
      <c r="CC35" s="17">
        <v>60.759415669020434</v>
      </c>
      <c r="CD35" s="17">
        <v>70.392432500132799</v>
      </c>
    </row>
    <row r="36" spans="3:82" x14ac:dyDescent="0.15">
      <c r="C36" s="16">
        <v>31</v>
      </c>
      <c r="E36" s="16">
        <f>求节点(超R武将!$C$6:$C$105,超R武将!E$6:E$105,天数对应超R武将养!$CD36)</f>
        <v>0</v>
      </c>
      <c r="F36" s="16">
        <f>求节点(超R武将!$C$6:$C$105,超R武将!F$6:F$105,天数对应超R武将养!$CD36)</f>
        <v>0</v>
      </c>
      <c r="G36" s="16">
        <f>求节点(超R武将!$C$6:$C$105,超R武将!G$6:G$105,天数对应超R武将养!$CD36)</f>
        <v>0</v>
      </c>
      <c r="H36" s="16">
        <f>求节点(超R武将!$C$6:$C$105,超R武将!H$6:H$105,天数对应超R武将养!$CD36)</f>
        <v>1.2537665502261595</v>
      </c>
      <c r="I36" s="16">
        <f>求节点(超R武将!$C$6:$C$105,超R武将!I$6:I$105,天数对应超R武将养!$CD36)</f>
        <v>4.7462334497738405</v>
      </c>
      <c r="J36" s="16">
        <f>求节点(超R武将!$C$6:$C$105,超R武将!J$6:J$105,天数对应超R武将养!$CD36)</f>
        <v>0</v>
      </c>
      <c r="K36" s="16">
        <f>求节点(超R武将!$C$6:$C$105,超R武将!K$6:K$105,天数对应超R武将养!$CD36)</f>
        <v>0</v>
      </c>
      <c r="L36" s="16">
        <f>求节点(超R武将!$C$6:$C$105,超R武将!L$6:L$105,天数对应超R武将养!$CD36)</f>
        <v>0</v>
      </c>
      <c r="M36" s="16">
        <f>求节点(超R武将!$C$6:$C$105,超R武将!M$6:M$105,天数对应超R武将养!$CD36)</f>
        <v>7.9216358114820151</v>
      </c>
      <c r="N36" s="16">
        <f>求节点(超R武将!$C$6:$C$105,超R武将!N$6:N$105,天数对应超R武将养!$CD36)</f>
        <v>5.3028107185833981</v>
      </c>
      <c r="O36" s="16">
        <f>求节点(超R武将!$C$6:$C$105,超R武将!O$6:O$105,天数对应超R武将养!$CD36)</f>
        <v>0</v>
      </c>
      <c r="P36" s="16">
        <f>求节点(超R武将!$C$6:$C$105,超R武将!P$6:P$105,天数对应超R武将养!$CD36)</f>
        <v>6</v>
      </c>
      <c r="Q36" s="16">
        <f>求节点(超R武将!$C$6:$C$105,超R武将!Q$6:Q$105,天数对应超R武将养!$CD36)</f>
        <v>10</v>
      </c>
      <c r="R36" s="16">
        <f>求节点(超R武将!$C$6:$C$105,超R武将!R$6:R$105,天数对应超R武将养!$CD36)</f>
        <v>72</v>
      </c>
      <c r="S36" s="16">
        <f>求节点(超R武将!$C$6:$C$105,超R武将!S$6:S$105,天数对应超R武将养!$CD36)</f>
        <v>90</v>
      </c>
      <c r="T36" s="16">
        <f>求节点(超R武将!$C$6:$C$105,超R武将!T$6:T$105,天数对应超R武将养!$CD36)</f>
        <v>0</v>
      </c>
      <c r="U36" s="16">
        <f>求节点(超R武将!$C$6:$C$105,超R武将!U$6:U$105,天数对应超R武将养!$CD36)</f>
        <v>0</v>
      </c>
      <c r="V36" s="16">
        <f>求节点(超R武将!$C$6:$C$105,超R武将!V$6:V$105,天数对应超R武将养!$CD36)</f>
        <v>0</v>
      </c>
      <c r="W36" s="16">
        <f>求节点(超R武将!$C$6:$C$105,超R武将!W$6:W$105,天数对应超R武将养!$CD36)</f>
        <v>2.8376884740110726</v>
      </c>
      <c r="X36" s="16">
        <f>求节点(超R武将!$C$6:$C$105,超R武将!X$6:X$105,天数对应超R武将养!$CD36)</f>
        <v>2.8376884740110726</v>
      </c>
      <c r="Y36" s="16">
        <f>求节点(超R武将!$C$6:$C$105,超R武将!Y$6:Y$105,天数对应超R武将养!$CD36)</f>
        <v>0</v>
      </c>
      <c r="Z36" s="16">
        <f>求节点(超R武将!$C$6:$C$105,超R武将!Z$6:Z$105,天数对应超R武将养!$CD36)</f>
        <v>0</v>
      </c>
      <c r="AA36" s="16">
        <f>求节点(超R武将!$C$6:$C$105,超R武将!AA$6:AA$105,天数对应超R武将养!$CD36)</f>
        <v>0</v>
      </c>
      <c r="AB36" s="16">
        <f>求节点(超R武将!$C$6:$C$105,超R武将!AB$6:AB$105,天数对应超R武将养!$CD36)</f>
        <v>141.88442370055364</v>
      </c>
      <c r="AC36" s="16">
        <f>求节点(超R武将!$C$6:$C$105,超R武将!AC$6:AC$105,天数对应超R武将养!$CD36)</f>
        <v>141.88442370055364</v>
      </c>
      <c r="AD36" s="16">
        <f>求节点(超R武将!$C$6:$C$105,超R武将!AD$6:AD$105,天数对应超R武将养!$CD36)</f>
        <v>0</v>
      </c>
      <c r="AE36" s="16">
        <f>求节点(超R武将!$C$6:$C$105,超R武将!AE$6:AE$105,天数对应超R武将养!$CD36)</f>
        <v>0</v>
      </c>
      <c r="AF36" s="16">
        <f>求节点(超R武将!$C$6:$C$105,超R武将!AF$6:AF$105,天数对应超R武将养!$CD36)</f>
        <v>0</v>
      </c>
      <c r="AG36" s="16">
        <f>求节点(超R武将!$C$6:$C$105,超R武将!AG$6:AG$105,天数对应超R武将养!$CD36)</f>
        <v>2</v>
      </c>
      <c r="AH36" s="16">
        <f>求节点(超R武将!$C$6:$C$105,超R武将!AH$6:AH$105,天数对应超R武将养!$CD36)</f>
        <v>2</v>
      </c>
      <c r="AI36" s="16">
        <f>求节点(超R武将!$C$6:$C$105,超R武将!AI$6:AI$105,天数对应超R武将养!$CD36)</f>
        <v>0</v>
      </c>
      <c r="AJ36" s="16">
        <f>求节点(超R武将!$C$6:$C$105,超R武将!AJ$6:AJ$105,天数对应超R武将养!$CD36)</f>
        <v>0</v>
      </c>
      <c r="AK36" s="16">
        <f>求节点(超R武将!$C$6:$C$105,超R武将!AK$6:AK$105,天数对应超R武将养!$CD36)</f>
        <v>0</v>
      </c>
      <c r="AL36" s="16">
        <f>求节点(超R武将!$C$6:$C$105,超R武将!AL$6:AL$105,天数对应超R武将养!$CD36)</f>
        <v>30</v>
      </c>
      <c r="AM36" s="16">
        <f>求节点(超R武将!$C$6:$C$105,超R武将!AM$6:AM$105,天数对应超R武将养!$CD36)</f>
        <v>80</v>
      </c>
      <c r="AN36" s="16">
        <f>求节点(超R武将!$C$6:$C$105,超R武将!AN$6:AN$105,天数对应超R武将养!$CD36)</f>
        <v>0</v>
      </c>
      <c r="AO36" s="16">
        <f>求节点(超R武将!$C$6:$C$105,超R武将!AO$6:AO$105,天数对应超R武将养!$CD36)</f>
        <v>0</v>
      </c>
      <c r="AP36" s="16">
        <f>求节点(超R武将!$C$6:$C$105,超R武将!AP$6:AP$105,天数对应超R武将养!$CD36)</f>
        <v>0</v>
      </c>
      <c r="AQ36" s="16">
        <f>求节点(超R武将!$C$6:$C$105,超R武将!AQ$6:AQ$105,天数对应超R武将养!$CD36)</f>
        <v>24</v>
      </c>
      <c r="AR36" s="16">
        <f>求节点(超R武将!$C$6:$C$105,超R武将!AR$6:AR$105,天数对应超R武将养!$CD36)</f>
        <v>0</v>
      </c>
      <c r="AS36" s="16">
        <f>求节点(超R武将!$C$6:$C$105,超R武将!AS$6:AS$105,天数对应超R武将养!$CD36)</f>
        <v>0</v>
      </c>
      <c r="AT36" s="16">
        <f>求节点(超R武将!$C$6:$C$105,超R武将!AT$6:AT$105,天数对应超R武将养!$CD36)</f>
        <v>3</v>
      </c>
      <c r="AU36" s="16">
        <f>求节点(超R武将!$C$6:$C$105,超R武将!AU$6:AU$105,天数对应超R武将养!$CD36)</f>
        <v>6</v>
      </c>
      <c r="AV36" s="16">
        <f>求节点(超R武将!$C$6:$C$105,超R武将!AV$6:AV$105,天数对应超R武将养!$CD36)</f>
        <v>7.9216358114820151</v>
      </c>
      <c r="AW36" s="16">
        <f>求节点(超R武将!$C$6:$C$105,超R武将!AW$6:AW$105,天数对应超R武将养!$CD36)</f>
        <v>5.3028107185833981</v>
      </c>
      <c r="AX36" s="16">
        <f>求节点(超R武将!$C$6:$C$105,超R武将!AX$6:AX$105,天数对应超R武将养!$CD36)</f>
        <v>0</v>
      </c>
      <c r="AY36" s="16">
        <f>求节点(超R武将!$C$6:$C$105,超R武将!AY$6:AY$105,天数对应超R武将养!$CD36)</f>
        <v>15</v>
      </c>
      <c r="AZ36" s="16">
        <f>求节点(超R武将!$C$6:$C$105,超R武将!AZ$6:AZ$105,天数对应超R武将养!$CD36)</f>
        <v>40</v>
      </c>
      <c r="BA36" s="16">
        <f>求节点(超R武将!$C$6:$C$105,超R武将!BA$6:BA$105,天数对应超R武将养!$CD36)</f>
        <v>72</v>
      </c>
      <c r="BB36" s="16">
        <f>求节点(超R武将!$C$6:$C$105,超R武将!BB$6:BB$105,天数对应超R武将养!$CD36)</f>
        <v>90</v>
      </c>
      <c r="BC36" s="16">
        <f>求节点(超R武将!$C$6:$C$105,超R武将!BC$6:BC$105,天数对应超R武将养!$CD36)</f>
        <v>0</v>
      </c>
      <c r="BD36" s="16">
        <f>求节点(超R武将!$C$6:$C$105,超R武将!BD$6:BD$105,天数对应超R武将养!$CD36)</f>
        <v>2.8376884740110726</v>
      </c>
      <c r="BE36" s="16">
        <f>求节点(超R武将!$C$6:$C$105,超R武将!BE$6:BE$105,天数对应超R武将养!$CD36)</f>
        <v>2.8376884740110726</v>
      </c>
      <c r="BF36" s="16">
        <f>求节点(超R武将!$C$6:$C$105,超R武将!BF$6:BF$105,天数对应超R武将养!$CD36)</f>
        <v>2.8376884740110726</v>
      </c>
      <c r="BG36" s="16">
        <f>求节点(超R武将!$C$6:$C$105,超R武将!BG$6:BG$105,天数对应超R武将养!$CD36)</f>
        <v>2.8376884740110726</v>
      </c>
      <c r="BH36" s="16">
        <f>求节点(超R武将!$C$6:$C$105,超R武将!BH$6:BH$105,天数对应超R武将养!$CD36)</f>
        <v>10</v>
      </c>
      <c r="BI36" s="16">
        <f>求节点(超R武将!$C$6:$C$105,超R武将!BI$6:BI$105,天数对应超R武将养!$CD36)</f>
        <v>10</v>
      </c>
      <c r="BJ36" s="16">
        <f>求节点(超R武将!$C$6:$C$105,超R武将!BJ$6:BJ$105,天数对应超R武将养!$CD36)</f>
        <v>60</v>
      </c>
      <c r="BK36" s="16">
        <f>求节点(超R武将!$C$6:$C$105,超R武将!BK$6:BK$105,天数对应超R武将养!$CD36)</f>
        <v>70.94221185027682</v>
      </c>
      <c r="BL36" s="16">
        <f>求节点(超R武将!$C$6:$C$105,超R武将!BL$6:BL$105,天数对应超R武将养!$CD36)</f>
        <v>70.94221185027682</v>
      </c>
      <c r="BM36" s="16">
        <f>求节点(超R武将!$C$6:$C$105,超R武将!BM$6:BM$105,天数对应超R武将养!$CD36)</f>
        <v>0</v>
      </c>
      <c r="BN36" s="16">
        <f>求节点(超R武将!$C$6:$C$105,超R武将!BN$6:BN$105,天数对应超R武将养!$CD36)</f>
        <v>0</v>
      </c>
      <c r="BO36" s="16">
        <f>求节点(超R武将!$C$6:$C$105,超R武将!BO$6:BO$105,天数对应超R武将养!$CD36)</f>
        <v>2</v>
      </c>
      <c r="BP36" s="16">
        <f>求节点(超R武将!$C$6:$C$105,超R武将!BP$6:BP$105,天数对应超R武将养!$CD36)</f>
        <v>2</v>
      </c>
      <c r="BQ36" s="16">
        <f>求节点(超R武将!$C$6:$C$105,超R武将!BQ$6:BQ$105,天数对应超R武将养!$CD36)</f>
        <v>2</v>
      </c>
      <c r="BR36" s="16">
        <f>求节点(超R武将!$C$6:$C$105,超R武将!BR$6:BR$105,天数对应超R武将养!$CD36)</f>
        <v>0</v>
      </c>
      <c r="BS36" s="16">
        <f>求节点(超R武将!$C$6:$C$105,超R武将!BS$6:BS$105,天数对应超R武将养!$CD36)</f>
        <v>0</v>
      </c>
      <c r="BT36" s="16">
        <f>求节点(超R武将!$C$6:$C$105,超R武将!BT$6:BT$105,天数对应超R武将养!$CD36)</f>
        <v>4</v>
      </c>
      <c r="BU36" s="16">
        <f>求节点(超R武将!$C$6:$C$105,超R武将!BU$6:BU$105,天数对应超R武将养!$CD36)</f>
        <v>30</v>
      </c>
      <c r="BV36" s="16">
        <f>求节点(超R武将!$C$6:$C$105,超R武将!BV$6:BV$105,天数对应超R武将养!$CD36)</f>
        <v>80</v>
      </c>
      <c r="BY36" s="16">
        <v>31</v>
      </c>
      <c r="BZ36" s="16">
        <v>50</v>
      </c>
      <c r="CA36" s="16">
        <v>52.46715956158242</v>
      </c>
      <c r="CB36" s="16">
        <v>56.317195021060769</v>
      </c>
      <c r="CC36" s="16">
        <v>61.321074328619268</v>
      </c>
      <c r="CD36" s="16">
        <v>70.94221185027682</v>
      </c>
    </row>
    <row r="37" spans="3:82" x14ac:dyDescent="0.15">
      <c r="C37" s="16">
        <v>32</v>
      </c>
      <c r="E37" s="16">
        <f>求节点(超R武将!$C$6:$C$105,超R武将!E$6:E$105,天数对应超R武将养!$CD37)</f>
        <v>0</v>
      </c>
      <c r="F37" s="16">
        <f>求节点(超R武将!$C$6:$C$105,超R武将!F$6:F$105,天数对应超R武将养!$CD37)</f>
        <v>0</v>
      </c>
      <c r="G37" s="16">
        <f>求节点(超R武将!$C$6:$C$105,超R武将!G$6:G$105,天数对应超R武将养!$CD37)</f>
        <v>0</v>
      </c>
      <c r="H37" s="16">
        <f>求节点(超R武将!$C$6:$C$105,超R武将!H$6:H$105,天数对应超R武将养!$CD37)</f>
        <v>1.1559391846181644</v>
      </c>
      <c r="I37" s="16">
        <f>求节点(超R武将!$C$6:$C$105,超R武将!I$6:I$105,天数对应超R武将养!$CD37)</f>
        <v>4.8440608153818356</v>
      </c>
      <c r="J37" s="16">
        <f>求节点(超R武将!$C$6:$C$105,超R武将!J$6:J$105,天数对应超R武将养!$CD37)</f>
        <v>0</v>
      </c>
      <c r="K37" s="16">
        <f>求节点(超R武将!$C$6:$C$105,超R武将!K$6:K$105,天数对应超R武将养!$CD37)</f>
        <v>0</v>
      </c>
      <c r="L37" s="16">
        <f>求节点(超R武将!$C$6:$C$105,超R武将!L$6:L$105,天数对应超R武将养!$CD37)</f>
        <v>0</v>
      </c>
      <c r="M37" s="16">
        <f>求节点(超R武将!$C$6:$C$105,超R武将!M$6:M$105,天数对应超R武将养!$CD37)</f>
        <v>7.9478994440474517</v>
      </c>
      <c r="N37" s="16">
        <f>求节点(超R武将!$C$6:$C$105,超R武将!N$6:N$105,天数对应超R武将养!$CD37)</f>
        <v>5.3425875590033138</v>
      </c>
      <c r="O37" s="16">
        <f>求节点(超R武将!$C$6:$C$105,超R武将!O$6:O$105,天数对应超R武将养!$CD37)</f>
        <v>0</v>
      </c>
      <c r="P37" s="16">
        <f>求节点(超R武将!$C$6:$C$105,超R武将!P$6:P$105,天数对应超R武将养!$CD37)</f>
        <v>6</v>
      </c>
      <c r="Q37" s="16">
        <f>求节点(超R武将!$C$6:$C$105,超R武将!Q$6:Q$105,天数对应超R武将养!$CD37)</f>
        <v>10</v>
      </c>
      <c r="R37" s="16">
        <f>求节点(超R武将!$C$6:$C$105,超R武将!R$6:R$105,天数对应超R武将养!$CD37)</f>
        <v>72</v>
      </c>
      <c r="S37" s="16">
        <f>求节点(超R武将!$C$6:$C$105,超R武将!S$6:S$105,天数对应超R武将养!$CD37)</f>
        <v>90</v>
      </c>
      <c r="T37" s="16">
        <f>求节点(超R武将!$C$6:$C$105,超R武将!T$6:T$105,天数对应超R武将养!$CD37)</f>
        <v>0</v>
      </c>
      <c r="U37" s="16">
        <f>求节点(超R武将!$C$6:$C$105,超R武将!U$6:U$105,天数对应超R武将养!$CD37)</f>
        <v>0</v>
      </c>
      <c r="V37" s="16">
        <f>求节点(超R武将!$C$6:$C$105,超R武将!V$6:V$105,天数对应超R武将养!$CD37)</f>
        <v>0</v>
      </c>
      <c r="W37" s="16">
        <f>求节点(超R武将!$C$6:$C$105,超R武将!W$6:W$105,天数对应超R武将养!$CD37)</f>
        <v>2.8514008759376774</v>
      </c>
      <c r="X37" s="16">
        <f>求节点(超R武将!$C$6:$C$105,超R武将!X$6:X$105,天数对应超R武将养!$CD37)</f>
        <v>2.8514008759376774</v>
      </c>
      <c r="Y37" s="16">
        <f>求节点(超R武将!$C$6:$C$105,超R武将!Y$6:Y$105,天数对应超R武将养!$CD37)</f>
        <v>0</v>
      </c>
      <c r="Z37" s="16">
        <f>求节点(超R武将!$C$6:$C$105,超R武将!Z$6:Z$105,天数对应超R武将养!$CD37)</f>
        <v>0</v>
      </c>
      <c r="AA37" s="16">
        <f>求节点(超R武将!$C$6:$C$105,超R武将!AA$6:AA$105,天数对应超R武将养!$CD37)</f>
        <v>0</v>
      </c>
      <c r="AB37" s="16">
        <f>求节点(超R武将!$C$6:$C$105,超R武将!AB$6:AB$105,天数对应超R武将养!$CD37)</f>
        <v>142.57004379688388</v>
      </c>
      <c r="AC37" s="16">
        <f>求节点(超R武将!$C$6:$C$105,超R武将!AC$6:AC$105,天数对应超R武将养!$CD37)</f>
        <v>142.57004379688388</v>
      </c>
      <c r="AD37" s="16">
        <f>求节点(超R武将!$C$6:$C$105,超R武将!AD$6:AD$105,天数对应超R武将养!$CD37)</f>
        <v>0</v>
      </c>
      <c r="AE37" s="16">
        <f>求节点(超R武将!$C$6:$C$105,超R武将!AE$6:AE$105,天数对应超R武将养!$CD37)</f>
        <v>0</v>
      </c>
      <c r="AF37" s="16">
        <f>求节点(超R武将!$C$6:$C$105,超R武将!AF$6:AF$105,天数对应超R武将养!$CD37)</f>
        <v>0</v>
      </c>
      <c r="AG37" s="16">
        <f>求节点(超R武将!$C$6:$C$105,超R武将!AG$6:AG$105,天数对应超R武将养!$CD37)</f>
        <v>2</v>
      </c>
      <c r="AH37" s="16">
        <f>求节点(超R武将!$C$6:$C$105,超R武将!AH$6:AH$105,天数对应超R武将养!$CD37)</f>
        <v>2</v>
      </c>
      <c r="AI37" s="16">
        <f>求节点(超R武将!$C$6:$C$105,超R武将!AI$6:AI$105,天数对应超R武将养!$CD37)</f>
        <v>0</v>
      </c>
      <c r="AJ37" s="16">
        <f>求节点(超R武将!$C$6:$C$105,超R武将!AJ$6:AJ$105,天数对应超R武将养!$CD37)</f>
        <v>0</v>
      </c>
      <c r="AK37" s="16">
        <f>求节点(超R武将!$C$6:$C$105,超R武将!AK$6:AK$105,天数对应超R武将养!$CD37)</f>
        <v>0</v>
      </c>
      <c r="AL37" s="16">
        <f>求节点(超R武将!$C$6:$C$105,超R武将!AL$6:AL$105,天数对应超R武将养!$CD37)</f>
        <v>30</v>
      </c>
      <c r="AM37" s="16">
        <f>求节点(超R武将!$C$6:$C$105,超R武将!AM$6:AM$105,天数对应超R武将养!$CD37)</f>
        <v>80</v>
      </c>
      <c r="AN37" s="16">
        <f>求节点(超R武将!$C$6:$C$105,超R武将!AN$6:AN$105,天数对应超R武将养!$CD37)</f>
        <v>0</v>
      </c>
      <c r="AO37" s="16">
        <f>求节点(超R武将!$C$6:$C$105,超R武将!AO$6:AO$105,天数对应超R武将养!$CD37)</f>
        <v>0</v>
      </c>
      <c r="AP37" s="16">
        <f>求节点(超R武将!$C$6:$C$105,超R武将!AP$6:AP$105,天数对应超R武将养!$CD37)</f>
        <v>0</v>
      </c>
      <c r="AQ37" s="16">
        <f>求节点(超R武将!$C$6:$C$105,超R武将!AQ$6:AQ$105,天数对应超R武将养!$CD37)</f>
        <v>24</v>
      </c>
      <c r="AR37" s="16">
        <f>求节点(超R武将!$C$6:$C$105,超R武将!AR$6:AR$105,天数对应超R武将养!$CD37)</f>
        <v>0</v>
      </c>
      <c r="AS37" s="16">
        <f>求节点(超R武将!$C$6:$C$105,超R武将!AS$6:AS$105,天数对应超R武将养!$CD37)</f>
        <v>0</v>
      </c>
      <c r="AT37" s="16">
        <f>求节点(超R武将!$C$6:$C$105,超R武将!AT$6:AT$105,天数对应超R武将养!$CD37)</f>
        <v>3</v>
      </c>
      <c r="AU37" s="16">
        <f>求节点(超R武将!$C$6:$C$105,超R武将!AU$6:AU$105,天数对应超R武将养!$CD37)</f>
        <v>6</v>
      </c>
      <c r="AV37" s="16">
        <f>求节点(超R武将!$C$6:$C$105,超R武将!AV$6:AV$105,天数对应超R武将养!$CD37)</f>
        <v>7.9478994440474517</v>
      </c>
      <c r="AW37" s="16">
        <f>求节点(超R武将!$C$6:$C$105,超R武将!AW$6:AW$105,天数对应超R武将养!$CD37)</f>
        <v>5.3425875590033138</v>
      </c>
      <c r="AX37" s="16">
        <f>求节点(超R武将!$C$6:$C$105,超R武将!AX$6:AX$105,天数对应超R武将养!$CD37)</f>
        <v>0</v>
      </c>
      <c r="AY37" s="16">
        <f>求节点(超R武将!$C$6:$C$105,超R武将!AY$6:AY$105,天数对应超R武将养!$CD37)</f>
        <v>15</v>
      </c>
      <c r="AZ37" s="16">
        <f>求节点(超R武将!$C$6:$C$105,超R武将!AZ$6:AZ$105,天数对应超R武将养!$CD37)</f>
        <v>40</v>
      </c>
      <c r="BA37" s="16">
        <f>求节点(超R武将!$C$6:$C$105,超R武将!BA$6:BA$105,天数对应超R武将养!$CD37)</f>
        <v>72</v>
      </c>
      <c r="BB37" s="16">
        <f>求节点(超R武将!$C$6:$C$105,超R武将!BB$6:BB$105,天数对应超R武将养!$CD37)</f>
        <v>90</v>
      </c>
      <c r="BC37" s="16">
        <f>求节点(超R武将!$C$6:$C$105,超R武将!BC$6:BC$105,天数对应超R武将养!$CD37)</f>
        <v>0</v>
      </c>
      <c r="BD37" s="16">
        <f>求节点(超R武将!$C$6:$C$105,超R武将!BD$6:BD$105,天数对应超R武将养!$CD37)</f>
        <v>2.8514008759376774</v>
      </c>
      <c r="BE37" s="16">
        <f>求节点(超R武将!$C$6:$C$105,超R武将!BE$6:BE$105,天数对应超R武将养!$CD37)</f>
        <v>2.8514008759376774</v>
      </c>
      <c r="BF37" s="16">
        <f>求节点(超R武将!$C$6:$C$105,超R武将!BF$6:BF$105,天数对应超R武将养!$CD37)</f>
        <v>2.8514008759376774</v>
      </c>
      <c r="BG37" s="16">
        <f>求节点(超R武将!$C$6:$C$105,超R武将!BG$6:BG$105,天数对应超R武将养!$CD37)</f>
        <v>2.8514008759376774</v>
      </c>
      <c r="BH37" s="16">
        <f>求节点(超R武将!$C$6:$C$105,超R武将!BH$6:BH$105,天数对应超R武将养!$CD37)</f>
        <v>10</v>
      </c>
      <c r="BI37" s="16">
        <f>求节点(超R武将!$C$6:$C$105,超R武将!BI$6:BI$105,天数对应超R武将养!$CD37)</f>
        <v>10</v>
      </c>
      <c r="BJ37" s="16">
        <f>求节点(超R武将!$C$6:$C$105,超R武将!BJ$6:BJ$105,天数对应超R武将养!$CD37)</f>
        <v>60</v>
      </c>
      <c r="BK37" s="16">
        <f>求节点(超R武将!$C$6:$C$105,超R武将!BK$6:BK$105,天数对应超R武将养!$CD37)</f>
        <v>71.28502189844194</v>
      </c>
      <c r="BL37" s="16">
        <f>求节点(超R武将!$C$6:$C$105,超R武将!BL$6:BL$105,天数对应超R武将养!$CD37)</f>
        <v>71.28502189844194</v>
      </c>
      <c r="BM37" s="16">
        <f>求节点(超R武将!$C$6:$C$105,超R武将!BM$6:BM$105,天数对应超R武将养!$CD37)</f>
        <v>0</v>
      </c>
      <c r="BN37" s="16">
        <f>求节点(超R武将!$C$6:$C$105,超R武将!BN$6:BN$105,天数对应超R武将养!$CD37)</f>
        <v>0</v>
      </c>
      <c r="BO37" s="16">
        <f>求节点(超R武将!$C$6:$C$105,超R武将!BO$6:BO$105,天数对应超R武将养!$CD37)</f>
        <v>2</v>
      </c>
      <c r="BP37" s="16">
        <f>求节点(超R武将!$C$6:$C$105,超R武将!BP$6:BP$105,天数对应超R武将养!$CD37)</f>
        <v>2</v>
      </c>
      <c r="BQ37" s="16">
        <f>求节点(超R武将!$C$6:$C$105,超R武将!BQ$6:BQ$105,天数对应超R武将养!$CD37)</f>
        <v>2</v>
      </c>
      <c r="BR37" s="16">
        <f>求节点(超R武将!$C$6:$C$105,超R武将!BR$6:BR$105,天数对应超R武将养!$CD37)</f>
        <v>0</v>
      </c>
      <c r="BS37" s="16">
        <f>求节点(超R武将!$C$6:$C$105,超R武将!BS$6:BS$105,天数对应超R武将养!$CD37)</f>
        <v>0</v>
      </c>
      <c r="BT37" s="16">
        <f>求节点(超R武将!$C$6:$C$105,超R武将!BT$6:BT$105,天数对应超R武将养!$CD37)</f>
        <v>4</v>
      </c>
      <c r="BU37" s="16">
        <f>求节点(超R武将!$C$6:$C$105,超R武将!BU$6:BU$105,天数对应超R武将养!$CD37)</f>
        <v>30</v>
      </c>
      <c r="BV37" s="16">
        <f>求节点(超R武将!$C$6:$C$105,超R武将!BV$6:BV$105,天数对应超R武将养!$CD37)</f>
        <v>80</v>
      </c>
      <c r="BY37" s="16">
        <v>32</v>
      </c>
      <c r="BZ37" s="16">
        <v>50.435397692903535</v>
      </c>
      <c r="CA37" s="16">
        <v>52.943431446750154</v>
      </c>
      <c r="CB37" s="16">
        <v>56.759659752985471</v>
      </c>
      <c r="CC37" s="16">
        <v>61.905773350536556</v>
      </c>
      <c r="CD37" s="16">
        <v>71.28502189844194</v>
      </c>
    </row>
    <row r="38" spans="3:82" x14ac:dyDescent="0.15">
      <c r="C38" s="16">
        <v>33</v>
      </c>
      <c r="E38" s="16">
        <f>求节点(超R武将!$C$6:$C$105,超R武将!E$6:E$105,天数对应超R武将养!$CD38)</f>
        <v>0</v>
      </c>
      <c r="F38" s="16">
        <f>求节点(超R武将!$C$6:$C$105,超R武将!F$6:F$105,天数对应超R武将养!$CD38)</f>
        <v>0</v>
      </c>
      <c r="G38" s="16">
        <f>求节点(超R武将!$C$6:$C$105,超R武将!G$6:G$105,天数对应超R武将养!$CD38)</f>
        <v>0</v>
      </c>
      <c r="H38" s="16">
        <f>求节点(超R武将!$C$6:$C$105,超R武将!H$6:H$105,天数对应超R武将养!$CD38)</f>
        <v>1.0665023301977652</v>
      </c>
      <c r="I38" s="16">
        <f>求节点(超R武将!$C$6:$C$105,超R武将!I$6:I$105,天数对应超R武将养!$CD38)</f>
        <v>4.933497669802235</v>
      </c>
      <c r="J38" s="16">
        <f>求节点(超R武将!$C$6:$C$105,超R武将!J$6:J$105,天数对应超R武将养!$CD38)</f>
        <v>0</v>
      </c>
      <c r="K38" s="16">
        <f>求节点(超R武将!$C$6:$C$105,超R武将!K$6:K$105,天数对应超R武将养!$CD38)</f>
        <v>0</v>
      </c>
      <c r="L38" s="16">
        <f>求节点(超R武将!$C$6:$C$105,超R武将!L$6:L$105,天数对应超R武将养!$CD38)</f>
        <v>0</v>
      </c>
      <c r="M38" s="16">
        <f>求节点(超R武将!$C$6:$C$105,超R武将!M$6:M$105,天数对应超R武将养!$CD38)</f>
        <v>7.971108577944829</v>
      </c>
      <c r="N38" s="16">
        <f>求节点(超R武将!$C$6:$C$105,超R武将!N$6:N$105,天数对应超R武将养!$CD38)</f>
        <v>5.3805551617392737</v>
      </c>
      <c r="O38" s="16">
        <f>求节点(超R武将!$C$6:$C$105,超R武将!O$6:O$105,天数对应超R武将养!$CD38)</f>
        <v>0</v>
      </c>
      <c r="P38" s="16">
        <f>求节点(超R武将!$C$6:$C$105,超R武将!P$6:P$105,天数对应超R武将养!$CD38)</f>
        <v>6</v>
      </c>
      <c r="Q38" s="16">
        <f>求节点(超R武将!$C$6:$C$105,超R武将!Q$6:Q$105,天数对应超R武将养!$CD38)</f>
        <v>10</v>
      </c>
      <c r="R38" s="16">
        <f>求节点(超R武将!$C$6:$C$105,超R武将!R$6:R$105,天数对应超R武将养!$CD38)</f>
        <v>72</v>
      </c>
      <c r="S38" s="16">
        <f>求节点(超R武将!$C$6:$C$105,超R武将!S$6:S$105,天数对应超R武将养!$CD38)</f>
        <v>90</v>
      </c>
      <c r="T38" s="16">
        <f>求节点(超R武将!$C$6:$C$105,超R武将!T$6:T$105,天数对应超R武将养!$CD38)</f>
        <v>0</v>
      </c>
      <c r="U38" s="16">
        <f>求节点(超R武将!$C$6:$C$105,超R武将!U$6:U$105,天数对应超R武将养!$CD38)</f>
        <v>0</v>
      </c>
      <c r="V38" s="16">
        <f>求节点(超R武将!$C$6:$C$105,超R武将!V$6:V$105,天数对应超R武将养!$CD38)</f>
        <v>0</v>
      </c>
      <c r="W38" s="16">
        <f>求节点(超R武将!$C$6:$C$105,超R武将!W$6:W$105,天数对应超R武将养!$CD38)</f>
        <v>2.8641408724228334</v>
      </c>
      <c r="X38" s="16">
        <f>求节点(超R武将!$C$6:$C$105,超R武将!X$6:X$105,天数对应超R武将养!$CD38)</f>
        <v>2.8641408724228334</v>
      </c>
      <c r="Y38" s="16">
        <f>求节点(超R武将!$C$6:$C$105,超R武将!Y$6:Y$105,天数对应超R武将养!$CD38)</f>
        <v>0</v>
      </c>
      <c r="Z38" s="16">
        <f>求节点(超R武将!$C$6:$C$105,超R武将!Z$6:Z$105,天数对应超R武将养!$CD38)</f>
        <v>0</v>
      </c>
      <c r="AA38" s="16">
        <f>求节点(超R武将!$C$6:$C$105,超R武将!AA$6:AA$105,天数对应超R武将养!$CD38)</f>
        <v>0</v>
      </c>
      <c r="AB38" s="16">
        <f>求节点(超R武将!$C$6:$C$105,超R武将!AB$6:AB$105,天数对应超R武将养!$CD38)</f>
        <v>143.20704362114168</v>
      </c>
      <c r="AC38" s="16">
        <f>求节点(超R武将!$C$6:$C$105,超R武将!AC$6:AC$105,天数对应超R武将养!$CD38)</f>
        <v>143.20704362114168</v>
      </c>
      <c r="AD38" s="16">
        <f>求节点(超R武将!$C$6:$C$105,超R武将!AD$6:AD$105,天数对应超R武将养!$CD38)</f>
        <v>0</v>
      </c>
      <c r="AE38" s="16">
        <f>求节点(超R武将!$C$6:$C$105,超R武将!AE$6:AE$105,天数对应超R武将养!$CD38)</f>
        <v>0</v>
      </c>
      <c r="AF38" s="16">
        <f>求节点(超R武将!$C$6:$C$105,超R武将!AF$6:AF$105,天数对应超R武将养!$CD38)</f>
        <v>0</v>
      </c>
      <c r="AG38" s="16">
        <f>求节点(超R武将!$C$6:$C$105,超R武将!AG$6:AG$105,天数对应超R武将养!$CD38)</f>
        <v>2</v>
      </c>
      <c r="AH38" s="16">
        <f>求节点(超R武将!$C$6:$C$105,超R武将!AH$6:AH$105,天数对应超R武将养!$CD38)</f>
        <v>2</v>
      </c>
      <c r="AI38" s="16">
        <f>求节点(超R武将!$C$6:$C$105,超R武将!AI$6:AI$105,天数对应超R武将养!$CD38)</f>
        <v>0</v>
      </c>
      <c r="AJ38" s="16">
        <f>求节点(超R武将!$C$6:$C$105,超R武将!AJ$6:AJ$105,天数对应超R武将养!$CD38)</f>
        <v>0</v>
      </c>
      <c r="AK38" s="16">
        <f>求节点(超R武将!$C$6:$C$105,超R武将!AK$6:AK$105,天数对应超R武将养!$CD38)</f>
        <v>0</v>
      </c>
      <c r="AL38" s="16">
        <f>求节点(超R武将!$C$6:$C$105,超R武将!AL$6:AL$105,天数对应超R武将养!$CD38)</f>
        <v>30</v>
      </c>
      <c r="AM38" s="16">
        <f>求节点(超R武将!$C$6:$C$105,超R武将!AM$6:AM$105,天数对应超R武将养!$CD38)</f>
        <v>80</v>
      </c>
      <c r="AN38" s="16">
        <f>求节点(超R武将!$C$6:$C$105,超R武将!AN$6:AN$105,天数对应超R武将养!$CD38)</f>
        <v>0</v>
      </c>
      <c r="AO38" s="16">
        <f>求节点(超R武将!$C$6:$C$105,超R武将!AO$6:AO$105,天数对应超R武将养!$CD38)</f>
        <v>0</v>
      </c>
      <c r="AP38" s="16">
        <f>求节点(超R武将!$C$6:$C$105,超R武将!AP$6:AP$105,天数对应超R武将养!$CD38)</f>
        <v>0</v>
      </c>
      <c r="AQ38" s="16">
        <f>求节点(超R武将!$C$6:$C$105,超R武将!AQ$6:AQ$105,天数对应超R武将养!$CD38)</f>
        <v>24</v>
      </c>
      <c r="AR38" s="16">
        <f>求节点(超R武将!$C$6:$C$105,超R武将!AR$6:AR$105,天数对应超R武将养!$CD38)</f>
        <v>0</v>
      </c>
      <c r="AS38" s="16">
        <f>求节点(超R武将!$C$6:$C$105,超R武将!AS$6:AS$105,天数对应超R武将养!$CD38)</f>
        <v>0</v>
      </c>
      <c r="AT38" s="16">
        <f>求节点(超R武将!$C$6:$C$105,超R武将!AT$6:AT$105,天数对应超R武将养!$CD38)</f>
        <v>3</v>
      </c>
      <c r="AU38" s="16">
        <f>求节点(超R武将!$C$6:$C$105,超R武将!AU$6:AU$105,天数对应超R武将养!$CD38)</f>
        <v>6</v>
      </c>
      <c r="AV38" s="16">
        <f>求节点(超R武将!$C$6:$C$105,超R武将!AV$6:AV$105,天数对应超R武将养!$CD38)</f>
        <v>7.971108577944829</v>
      </c>
      <c r="AW38" s="16">
        <f>求节点(超R武将!$C$6:$C$105,超R武将!AW$6:AW$105,天数对应超R武将养!$CD38)</f>
        <v>5.3805551617392737</v>
      </c>
      <c r="AX38" s="16">
        <f>求节点(超R武将!$C$6:$C$105,超R武将!AX$6:AX$105,天数对应超R武将养!$CD38)</f>
        <v>0</v>
      </c>
      <c r="AY38" s="16">
        <f>求节点(超R武将!$C$6:$C$105,超R武将!AY$6:AY$105,天数对应超R武将养!$CD38)</f>
        <v>15</v>
      </c>
      <c r="AZ38" s="16">
        <f>求节点(超R武将!$C$6:$C$105,超R武将!AZ$6:AZ$105,天数对应超R武将养!$CD38)</f>
        <v>40</v>
      </c>
      <c r="BA38" s="16">
        <f>求节点(超R武将!$C$6:$C$105,超R武将!BA$6:BA$105,天数对应超R武将养!$CD38)</f>
        <v>72</v>
      </c>
      <c r="BB38" s="16">
        <f>求节点(超R武将!$C$6:$C$105,超R武将!BB$6:BB$105,天数对应超R武将养!$CD38)</f>
        <v>90</v>
      </c>
      <c r="BC38" s="16">
        <f>求节点(超R武将!$C$6:$C$105,超R武将!BC$6:BC$105,天数对应超R武将养!$CD38)</f>
        <v>0</v>
      </c>
      <c r="BD38" s="16">
        <f>求节点(超R武将!$C$6:$C$105,超R武将!BD$6:BD$105,天数对应超R武将养!$CD38)</f>
        <v>2.8641408724228334</v>
      </c>
      <c r="BE38" s="16">
        <f>求节点(超R武将!$C$6:$C$105,超R武将!BE$6:BE$105,天数对应超R武将养!$CD38)</f>
        <v>2.8641408724228334</v>
      </c>
      <c r="BF38" s="16">
        <f>求节点(超R武将!$C$6:$C$105,超R武将!BF$6:BF$105,天数对应超R武将养!$CD38)</f>
        <v>2.8641408724228334</v>
      </c>
      <c r="BG38" s="16">
        <f>求节点(超R武将!$C$6:$C$105,超R武将!BG$6:BG$105,天数对应超R武将养!$CD38)</f>
        <v>2.8641408724228334</v>
      </c>
      <c r="BH38" s="16">
        <f>求节点(超R武将!$C$6:$C$105,超R武将!BH$6:BH$105,天数对应超R武将养!$CD38)</f>
        <v>10</v>
      </c>
      <c r="BI38" s="16">
        <f>求节点(超R武将!$C$6:$C$105,超R武将!BI$6:BI$105,天数对应超R武将养!$CD38)</f>
        <v>10</v>
      </c>
      <c r="BJ38" s="16">
        <f>求节点(超R武将!$C$6:$C$105,超R武将!BJ$6:BJ$105,天数对应超R武将养!$CD38)</f>
        <v>60</v>
      </c>
      <c r="BK38" s="16">
        <f>求节点(超R武将!$C$6:$C$105,超R武将!BK$6:BK$105,天数对应超R武将养!$CD38)</f>
        <v>71.60352181057084</v>
      </c>
      <c r="BL38" s="16">
        <f>求节点(超R武将!$C$6:$C$105,超R武将!BL$6:BL$105,天数对应超R武将养!$CD38)</f>
        <v>71.60352181057084</v>
      </c>
      <c r="BM38" s="16">
        <f>求节点(超R武将!$C$6:$C$105,超R武将!BM$6:BM$105,天数对应超R武将养!$CD38)</f>
        <v>0</v>
      </c>
      <c r="BN38" s="16">
        <f>求节点(超R武将!$C$6:$C$105,超R武将!BN$6:BN$105,天数对应超R武将养!$CD38)</f>
        <v>0</v>
      </c>
      <c r="BO38" s="16">
        <f>求节点(超R武将!$C$6:$C$105,超R武将!BO$6:BO$105,天数对应超R武将养!$CD38)</f>
        <v>2</v>
      </c>
      <c r="BP38" s="16">
        <f>求节点(超R武将!$C$6:$C$105,超R武将!BP$6:BP$105,天数对应超R武将养!$CD38)</f>
        <v>2</v>
      </c>
      <c r="BQ38" s="16">
        <f>求节点(超R武将!$C$6:$C$105,超R武将!BQ$6:BQ$105,天数对应超R武将养!$CD38)</f>
        <v>2</v>
      </c>
      <c r="BR38" s="16">
        <f>求节点(超R武将!$C$6:$C$105,超R武将!BR$6:BR$105,天数对应超R武将养!$CD38)</f>
        <v>0</v>
      </c>
      <c r="BS38" s="16">
        <f>求节点(超R武将!$C$6:$C$105,超R武将!BS$6:BS$105,天数对应超R武将养!$CD38)</f>
        <v>0</v>
      </c>
      <c r="BT38" s="16">
        <f>求节点(超R武将!$C$6:$C$105,超R武将!BT$6:BT$105,天数对应超R武将养!$CD38)</f>
        <v>4</v>
      </c>
      <c r="BU38" s="16">
        <f>求节点(超R武将!$C$6:$C$105,超R武将!BU$6:BU$105,天数对应超R武将养!$CD38)</f>
        <v>30</v>
      </c>
      <c r="BV38" s="16">
        <f>求节点(超R武将!$C$6:$C$105,超R武将!BV$6:BV$105,天数对应超R武将养!$CD38)</f>
        <v>80</v>
      </c>
      <c r="BY38" s="16">
        <v>33</v>
      </c>
      <c r="BZ38" s="16">
        <v>50.870795385807064</v>
      </c>
      <c r="CA38" s="16">
        <v>53.386715956467988</v>
      </c>
      <c r="CB38" s="16">
        <v>57.167225644304864</v>
      </c>
      <c r="CC38" s="16">
        <v>62.358458337647903</v>
      </c>
      <c r="CD38" s="16">
        <v>71.60352181057084</v>
      </c>
    </row>
    <row r="39" spans="3:82" x14ac:dyDescent="0.15">
      <c r="C39" s="16">
        <v>34</v>
      </c>
      <c r="E39" s="16">
        <f>求节点(超R武将!$C$6:$C$105,超R武将!E$6:E$105,天数对应超R武将养!$CD39)</f>
        <v>0</v>
      </c>
      <c r="F39" s="16">
        <f>求节点(超R武将!$C$6:$C$105,超R武将!F$6:F$105,天数对应超R武将养!$CD39)</f>
        <v>0</v>
      </c>
      <c r="G39" s="16">
        <f>求节点(超R武将!$C$6:$C$105,超R武将!G$6:G$105,天数对应超R武将养!$CD39)</f>
        <v>0</v>
      </c>
      <c r="H39" s="16">
        <f>求节点(超R武将!$C$6:$C$105,超R武将!H$6:H$105,天数对应超R武将养!$CD39)</f>
        <v>0.97706547577736613</v>
      </c>
      <c r="I39" s="16">
        <f>求节点(超R武将!$C$6:$C$105,超R武将!I$6:I$105,天数对应超R武将养!$CD39)</f>
        <v>5.0229345242226344</v>
      </c>
      <c r="J39" s="16">
        <f>求节点(超R武将!$C$6:$C$105,超R武将!J$6:J$105,天数对应超R武将养!$CD39)</f>
        <v>0</v>
      </c>
      <c r="K39" s="16">
        <f>求节点(超R武将!$C$6:$C$105,超R武将!K$6:K$105,天数对应超R武将养!$CD39)</f>
        <v>0</v>
      </c>
      <c r="L39" s="16">
        <f>求节点(超R武将!$C$6:$C$105,超R武将!L$6:L$105,天数对应超R武将养!$CD39)</f>
        <v>0</v>
      </c>
      <c r="M39" s="16">
        <f>求节点(超R武将!$C$6:$C$105,超R武将!M$6:M$105,天数对应超R武将养!$CD39)</f>
        <v>7.9943177118422062</v>
      </c>
      <c r="N39" s="16">
        <f>求节点(超R武将!$C$6:$C$105,超R武将!N$6:N$105,天数对应超R武将养!$CD39)</f>
        <v>5.4185227644752327</v>
      </c>
      <c r="O39" s="16">
        <f>求节点(超R武将!$C$6:$C$105,超R武将!O$6:O$105,天数对应超R武将养!$CD39)</f>
        <v>0</v>
      </c>
      <c r="P39" s="16">
        <f>求节点(超R武将!$C$6:$C$105,超R武将!P$6:P$105,天数对应超R武将养!$CD39)</f>
        <v>6</v>
      </c>
      <c r="Q39" s="16">
        <f>求节点(超R武将!$C$6:$C$105,超R武将!Q$6:Q$105,天数对应超R武将养!$CD39)</f>
        <v>10</v>
      </c>
      <c r="R39" s="16">
        <f>求节点(超R武将!$C$6:$C$105,超R武将!R$6:R$105,天数对应超R武将养!$CD39)</f>
        <v>72</v>
      </c>
      <c r="S39" s="16">
        <f>求节点(超R武将!$C$6:$C$105,超R武将!S$6:S$105,天数对应超R武将养!$CD39)</f>
        <v>90</v>
      </c>
      <c r="T39" s="16">
        <f>求节点(超R武将!$C$6:$C$105,超R武将!T$6:T$105,天数对应超R武将养!$CD39)</f>
        <v>0</v>
      </c>
      <c r="U39" s="16">
        <f>求节点(超R武将!$C$6:$C$105,超R武将!U$6:U$105,天数对应超R武将养!$CD39)</f>
        <v>0</v>
      </c>
      <c r="V39" s="16">
        <f>求节点(超R武将!$C$6:$C$105,超R武将!V$6:V$105,天数对应超R武将养!$CD39)</f>
        <v>0</v>
      </c>
      <c r="W39" s="16">
        <f>求节点(超R武将!$C$6:$C$105,超R武将!W$6:W$105,天数对应超R武将养!$CD39)</f>
        <v>2.8768808689079894</v>
      </c>
      <c r="X39" s="16">
        <f>求节点(超R武将!$C$6:$C$105,超R武将!X$6:X$105,天数对应超R武将养!$CD39)</f>
        <v>2.8768808689079894</v>
      </c>
      <c r="Y39" s="16">
        <f>求节点(超R武将!$C$6:$C$105,超R武将!Y$6:Y$105,天数对应超R武将养!$CD39)</f>
        <v>0</v>
      </c>
      <c r="Z39" s="16">
        <f>求节点(超R武将!$C$6:$C$105,超R武将!Z$6:Z$105,天数对应超R武将养!$CD39)</f>
        <v>0</v>
      </c>
      <c r="AA39" s="16">
        <f>求节点(超R武将!$C$6:$C$105,超R武将!AA$6:AA$105,天数对应超R武将养!$CD39)</f>
        <v>0</v>
      </c>
      <c r="AB39" s="16">
        <f>求节点(超R武将!$C$6:$C$105,超R武将!AB$6:AB$105,天数对应超R武将养!$CD39)</f>
        <v>143.84404344539948</v>
      </c>
      <c r="AC39" s="16">
        <f>求节点(超R武将!$C$6:$C$105,超R武将!AC$6:AC$105,天数对应超R武将养!$CD39)</f>
        <v>143.84404344539948</v>
      </c>
      <c r="AD39" s="16">
        <f>求节点(超R武将!$C$6:$C$105,超R武将!AD$6:AD$105,天数对应超R武将养!$CD39)</f>
        <v>0</v>
      </c>
      <c r="AE39" s="16">
        <f>求节点(超R武将!$C$6:$C$105,超R武将!AE$6:AE$105,天数对应超R武将养!$CD39)</f>
        <v>0</v>
      </c>
      <c r="AF39" s="16">
        <f>求节点(超R武将!$C$6:$C$105,超R武将!AF$6:AF$105,天数对应超R武将养!$CD39)</f>
        <v>0</v>
      </c>
      <c r="AG39" s="16">
        <f>求节点(超R武将!$C$6:$C$105,超R武将!AG$6:AG$105,天数对应超R武将养!$CD39)</f>
        <v>2</v>
      </c>
      <c r="AH39" s="16">
        <f>求节点(超R武将!$C$6:$C$105,超R武将!AH$6:AH$105,天数对应超R武将养!$CD39)</f>
        <v>2</v>
      </c>
      <c r="AI39" s="16">
        <f>求节点(超R武将!$C$6:$C$105,超R武将!AI$6:AI$105,天数对应超R武将养!$CD39)</f>
        <v>0</v>
      </c>
      <c r="AJ39" s="16">
        <f>求节点(超R武将!$C$6:$C$105,超R武将!AJ$6:AJ$105,天数对应超R武将养!$CD39)</f>
        <v>0</v>
      </c>
      <c r="AK39" s="16">
        <f>求节点(超R武将!$C$6:$C$105,超R武将!AK$6:AK$105,天数对应超R武将养!$CD39)</f>
        <v>0</v>
      </c>
      <c r="AL39" s="16">
        <f>求节点(超R武将!$C$6:$C$105,超R武将!AL$6:AL$105,天数对应超R武将养!$CD39)</f>
        <v>30</v>
      </c>
      <c r="AM39" s="16">
        <f>求节点(超R武将!$C$6:$C$105,超R武将!AM$6:AM$105,天数对应超R武将养!$CD39)</f>
        <v>80</v>
      </c>
      <c r="AN39" s="16">
        <f>求节点(超R武将!$C$6:$C$105,超R武将!AN$6:AN$105,天数对应超R武将养!$CD39)</f>
        <v>0</v>
      </c>
      <c r="AO39" s="16">
        <f>求节点(超R武将!$C$6:$C$105,超R武将!AO$6:AO$105,天数对应超R武将养!$CD39)</f>
        <v>0</v>
      </c>
      <c r="AP39" s="16">
        <f>求节点(超R武将!$C$6:$C$105,超R武将!AP$6:AP$105,天数对应超R武将养!$CD39)</f>
        <v>0</v>
      </c>
      <c r="AQ39" s="16">
        <f>求节点(超R武将!$C$6:$C$105,超R武将!AQ$6:AQ$105,天数对应超R武将养!$CD39)</f>
        <v>24</v>
      </c>
      <c r="AR39" s="16">
        <f>求节点(超R武将!$C$6:$C$105,超R武将!AR$6:AR$105,天数对应超R武将养!$CD39)</f>
        <v>0</v>
      </c>
      <c r="AS39" s="16">
        <f>求节点(超R武将!$C$6:$C$105,超R武将!AS$6:AS$105,天数对应超R武将养!$CD39)</f>
        <v>0</v>
      </c>
      <c r="AT39" s="16">
        <f>求节点(超R武将!$C$6:$C$105,超R武将!AT$6:AT$105,天数对应超R武将养!$CD39)</f>
        <v>3</v>
      </c>
      <c r="AU39" s="16">
        <f>求节点(超R武将!$C$6:$C$105,超R武将!AU$6:AU$105,天数对应超R武将养!$CD39)</f>
        <v>6</v>
      </c>
      <c r="AV39" s="16">
        <f>求节点(超R武将!$C$6:$C$105,超R武将!AV$6:AV$105,天数对应超R武将养!$CD39)</f>
        <v>7.9943177118422062</v>
      </c>
      <c r="AW39" s="16">
        <f>求节点(超R武将!$C$6:$C$105,超R武将!AW$6:AW$105,天数对应超R武将养!$CD39)</f>
        <v>5.4185227644752327</v>
      </c>
      <c r="AX39" s="16">
        <f>求节点(超R武将!$C$6:$C$105,超R武将!AX$6:AX$105,天数对应超R武将养!$CD39)</f>
        <v>0</v>
      </c>
      <c r="AY39" s="16">
        <f>求节点(超R武将!$C$6:$C$105,超R武将!AY$6:AY$105,天数对应超R武将养!$CD39)</f>
        <v>15</v>
      </c>
      <c r="AZ39" s="16">
        <f>求节点(超R武将!$C$6:$C$105,超R武将!AZ$6:AZ$105,天数对应超R武将养!$CD39)</f>
        <v>40</v>
      </c>
      <c r="BA39" s="16">
        <f>求节点(超R武将!$C$6:$C$105,超R武将!BA$6:BA$105,天数对应超R武将养!$CD39)</f>
        <v>72</v>
      </c>
      <c r="BB39" s="16">
        <f>求节点(超R武将!$C$6:$C$105,超R武将!BB$6:BB$105,天数对应超R武将养!$CD39)</f>
        <v>90</v>
      </c>
      <c r="BC39" s="16">
        <f>求节点(超R武将!$C$6:$C$105,超R武将!BC$6:BC$105,天数对应超R武将养!$CD39)</f>
        <v>0</v>
      </c>
      <c r="BD39" s="16">
        <f>求节点(超R武将!$C$6:$C$105,超R武将!BD$6:BD$105,天数对应超R武将养!$CD39)</f>
        <v>2.8768808689079894</v>
      </c>
      <c r="BE39" s="16">
        <f>求节点(超R武将!$C$6:$C$105,超R武将!BE$6:BE$105,天数对应超R武将养!$CD39)</f>
        <v>2.8768808689079894</v>
      </c>
      <c r="BF39" s="16">
        <f>求节点(超R武将!$C$6:$C$105,超R武将!BF$6:BF$105,天数对应超R武将养!$CD39)</f>
        <v>2.8768808689079894</v>
      </c>
      <c r="BG39" s="16">
        <f>求节点(超R武将!$C$6:$C$105,超R武将!BG$6:BG$105,天数对应超R武将养!$CD39)</f>
        <v>2.8768808689079894</v>
      </c>
      <c r="BH39" s="16">
        <f>求节点(超R武将!$C$6:$C$105,超R武将!BH$6:BH$105,天数对应超R武将养!$CD39)</f>
        <v>10</v>
      </c>
      <c r="BI39" s="16">
        <f>求节点(超R武将!$C$6:$C$105,超R武将!BI$6:BI$105,天数对应超R武将养!$CD39)</f>
        <v>10</v>
      </c>
      <c r="BJ39" s="16">
        <f>求节点(超R武将!$C$6:$C$105,超R武将!BJ$6:BJ$105,天数对应超R武将养!$CD39)</f>
        <v>60</v>
      </c>
      <c r="BK39" s="16">
        <f>求节点(超R武将!$C$6:$C$105,超R武将!BK$6:BK$105,天数对应超R武将养!$CD39)</f>
        <v>71.922021722699739</v>
      </c>
      <c r="BL39" s="16">
        <f>求节点(超R武将!$C$6:$C$105,超R武将!BL$6:BL$105,天数对应超R武将养!$CD39)</f>
        <v>71.922021722699739</v>
      </c>
      <c r="BM39" s="16">
        <f>求节点(超R武将!$C$6:$C$105,超R武将!BM$6:BM$105,天数对应超R武将养!$CD39)</f>
        <v>0</v>
      </c>
      <c r="BN39" s="16">
        <f>求节点(超R武将!$C$6:$C$105,超R武将!BN$6:BN$105,天数对应超R武将养!$CD39)</f>
        <v>0</v>
      </c>
      <c r="BO39" s="16">
        <f>求节点(超R武将!$C$6:$C$105,超R武将!BO$6:BO$105,天数对应超R武将养!$CD39)</f>
        <v>2</v>
      </c>
      <c r="BP39" s="16">
        <f>求节点(超R武将!$C$6:$C$105,超R武将!BP$6:BP$105,天数对应超R武将养!$CD39)</f>
        <v>2</v>
      </c>
      <c r="BQ39" s="16">
        <f>求节点(超R武将!$C$6:$C$105,超R武将!BQ$6:BQ$105,天数对应超R武将养!$CD39)</f>
        <v>2</v>
      </c>
      <c r="BR39" s="16">
        <f>求节点(超R武将!$C$6:$C$105,超R武将!BR$6:BR$105,天数对应超R武将养!$CD39)</f>
        <v>0</v>
      </c>
      <c r="BS39" s="16">
        <f>求节点(超R武将!$C$6:$C$105,超R武将!BS$6:BS$105,天数对应超R武将养!$CD39)</f>
        <v>0</v>
      </c>
      <c r="BT39" s="16">
        <f>求节点(超R武将!$C$6:$C$105,超R武将!BT$6:BT$105,天数对应超R武将养!$CD39)</f>
        <v>4</v>
      </c>
      <c r="BU39" s="16">
        <f>求节点(超R武将!$C$6:$C$105,超R武将!BU$6:BU$105,天数对应超R武将养!$CD39)</f>
        <v>30</v>
      </c>
      <c r="BV39" s="16">
        <f>求节点(超R武将!$C$6:$C$105,超R武将!BV$6:BV$105,天数对应超R武将养!$CD39)</f>
        <v>80</v>
      </c>
      <c r="BY39" s="16">
        <v>34</v>
      </c>
      <c r="BZ39" s="16">
        <v>51.285688244217212</v>
      </c>
      <c r="CA39" s="16">
        <v>53.82555435398514</v>
      </c>
      <c r="CB39" s="16">
        <v>57.533294356421393</v>
      </c>
      <c r="CC39" s="16">
        <v>62.785781569682854</v>
      </c>
      <c r="CD39" s="16">
        <v>71.922021722699739</v>
      </c>
    </row>
    <row r="40" spans="3:82" x14ac:dyDescent="0.15">
      <c r="C40" s="16">
        <v>35</v>
      </c>
      <c r="E40" s="16">
        <f>求节点(超R武将!$C$6:$C$105,超R武将!E$6:E$105,天数对应超R武将养!$CD40)</f>
        <v>0</v>
      </c>
      <c r="F40" s="16">
        <f>求节点(超R武将!$C$6:$C$105,超R武将!F$6:F$105,天数对应超R武将养!$CD40)</f>
        <v>0</v>
      </c>
      <c r="G40" s="16">
        <f>求节点(超R武将!$C$6:$C$105,超R武将!G$6:G$105,天数对应超R武将养!$CD40)</f>
        <v>0</v>
      </c>
      <c r="H40" s="16">
        <f>求节点(超R武将!$C$6:$C$105,超R武将!H$6:H$105,天数对应超R武将养!$CD40)</f>
        <v>0.89506546228861317</v>
      </c>
      <c r="I40" s="16">
        <f>求节点(超R武将!$C$6:$C$105,超R武将!I$6:I$105,天数对应超R武将养!$CD40)</f>
        <v>5.1049345377113875</v>
      </c>
      <c r="J40" s="16">
        <f>求节点(超R武将!$C$6:$C$105,超R武将!J$6:J$105,天数对应超R武将养!$CD40)</f>
        <v>0</v>
      </c>
      <c r="K40" s="16">
        <f>求节点(超R武将!$C$6:$C$105,超R武将!K$6:K$105,天数对应超R武将养!$CD40)</f>
        <v>0</v>
      </c>
      <c r="L40" s="16">
        <f>求节点(超R武将!$C$6:$C$105,超R武将!L$6:L$105,天数对应超R武将养!$CD40)</f>
        <v>0</v>
      </c>
      <c r="M40" s="16">
        <f>求节点(超R武将!$C$6:$C$105,超R武将!M$6:M$105,天数对应超R武将养!$CD40)</f>
        <v>8</v>
      </c>
      <c r="N40" s="16">
        <f>求节点(超R武将!$C$6:$C$105,超R武将!N$6:N$105,天数对应超R武将养!$CD40)</f>
        <v>5.484499095188899</v>
      </c>
      <c r="O40" s="16">
        <f>求节点(超R武将!$C$6:$C$105,超R武将!O$6:O$105,天数对应超R武将养!$CD40)</f>
        <v>0</v>
      </c>
      <c r="P40" s="16">
        <f>求节点(超R武将!$C$6:$C$105,超R武将!P$6:P$105,天数对应超R武将养!$CD40)</f>
        <v>6</v>
      </c>
      <c r="Q40" s="16">
        <f>求节点(超R武将!$C$6:$C$105,超R武将!Q$6:Q$105,天数对应超R武将养!$CD40)</f>
        <v>10</v>
      </c>
      <c r="R40" s="16">
        <f>求节点(超R武将!$C$6:$C$105,超R武将!R$6:R$105,天数对应超R武将养!$CD40)</f>
        <v>72</v>
      </c>
      <c r="S40" s="16">
        <f>求节点(超R武将!$C$6:$C$105,超R武将!S$6:S$105,天数对应超R武将养!$CD40)</f>
        <v>90</v>
      </c>
      <c r="T40" s="16">
        <f>求节点(超R武将!$C$6:$C$105,超R武将!T$6:T$105,天数对应超R武将养!$CD40)</f>
        <v>0</v>
      </c>
      <c r="U40" s="16">
        <f>求节点(超R武将!$C$6:$C$105,超R武将!U$6:U$105,天数对应超R武将养!$CD40)</f>
        <v>0</v>
      </c>
      <c r="V40" s="16">
        <f>求节点(超R武将!$C$6:$C$105,超R武将!V$6:V$105,天数对应超R武将养!$CD40)</f>
        <v>0</v>
      </c>
      <c r="W40" s="16">
        <f>求节点(超R武将!$C$6:$C$105,超R武将!W$6:W$105,天数对应超R武将养!$CD40)</f>
        <v>2.8925232076493623</v>
      </c>
      <c r="X40" s="16">
        <f>求节点(超R武将!$C$6:$C$105,超R武将!X$6:X$105,天数对应超R武将养!$CD40)</f>
        <v>2.8925232076493623</v>
      </c>
      <c r="Y40" s="16">
        <f>求节点(超R武将!$C$6:$C$105,超R武将!Y$6:Y$105,天数对应超R武将养!$CD40)</f>
        <v>0</v>
      </c>
      <c r="Z40" s="16">
        <f>求节点(超R武将!$C$6:$C$105,超R武将!Z$6:Z$105,天数对应超R武将养!$CD40)</f>
        <v>0</v>
      </c>
      <c r="AA40" s="16">
        <f>求节点(超R武将!$C$6:$C$105,超R武将!AA$6:AA$105,天数对应超R武将养!$CD40)</f>
        <v>0</v>
      </c>
      <c r="AB40" s="16">
        <f>求节点(超R武将!$C$6:$C$105,超R武将!AB$6:AB$105,天数对应超R武将养!$CD40)</f>
        <v>144.62616038246813</v>
      </c>
      <c r="AC40" s="16">
        <f>求节点(超R武将!$C$6:$C$105,超R武将!AC$6:AC$105,天数对应超R武将养!$CD40)</f>
        <v>144.62616038246813</v>
      </c>
      <c r="AD40" s="16">
        <f>求节点(超R武将!$C$6:$C$105,超R武将!AD$6:AD$105,天数对应超R武将养!$CD40)</f>
        <v>0</v>
      </c>
      <c r="AE40" s="16">
        <f>求节点(超R武将!$C$6:$C$105,超R武将!AE$6:AE$105,天数对应超R武将养!$CD40)</f>
        <v>0</v>
      </c>
      <c r="AF40" s="16">
        <f>求节点(超R武将!$C$6:$C$105,超R武将!AF$6:AF$105,天数对应超R武将养!$CD40)</f>
        <v>0</v>
      </c>
      <c r="AG40" s="16">
        <f>求节点(超R武将!$C$6:$C$105,超R武将!AG$6:AG$105,天数对应超R武将养!$CD40)</f>
        <v>2</v>
      </c>
      <c r="AH40" s="16">
        <f>求节点(超R武将!$C$6:$C$105,超R武将!AH$6:AH$105,天数对应超R武将养!$CD40)</f>
        <v>2</v>
      </c>
      <c r="AI40" s="16">
        <f>求节点(超R武将!$C$6:$C$105,超R武将!AI$6:AI$105,天数对应超R武将养!$CD40)</f>
        <v>0</v>
      </c>
      <c r="AJ40" s="16">
        <f>求节点(超R武将!$C$6:$C$105,超R武将!AJ$6:AJ$105,天数对应超R武将养!$CD40)</f>
        <v>0</v>
      </c>
      <c r="AK40" s="16">
        <f>求节点(超R武将!$C$6:$C$105,超R武将!AK$6:AK$105,天数对应超R武将养!$CD40)</f>
        <v>0</v>
      </c>
      <c r="AL40" s="16">
        <f>求节点(超R武将!$C$6:$C$105,超R武将!AL$6:AL$105,天数对应超R武将养!$CD40)</f>
        <v>30</v>
      </c>
      <c r="AM40" s="16">
        <f>求节点(超R武将!$C$6:$C$105,超R武将!AM$6:AM$105,天数对应超R武将养!$CD40)</f>
        <v>80</v>
      </c>
      <c r="AN40" s="16">
        <f>求节点(超R武将!$C$6:$C$105,超R武将!AN$6:AN$105,天数对应超R武将养!$CD40)</f>
        <v>0</v>
      </c>
      <c r="AO40" s="16">
        <f>求节点(超R武将!$C$6:$C$105,超R武将!AO$6:AO$105,天数对应超R武将养!$CD40)</f>
        <v>0</v>
      </c>
      <c r="AP40" s="16">
        <f>求节点(超R武将!$C$6:$C$105,超R武将!AP$6:AP$105,天数对应超R武将养!$CD40)</f>
        <v>0</v>
      </c>
      <c r="AQ40" s="16">
        <f>求节点(超R武将!$C$6:$C$105,超R武将!AQ$6:AQ$105,天数对应超R武将养!$CD40)</f>
        <v>24</v>
      </c>
      <c r="AR40" s="16">
        <f>求节点(超R武将!$C$6:$C$105,超R武将!AR$6:AR$105,天数对应超R武将养!$CD40)</f>
        <v>0</v>
      </c>
      <c r="AS40" s="16">
        <f>求节点(超R武将!$C$6:$C$105,超R武将!AS$6:AS$105,天数对应超R武将养!$CD40)</f>
        <v>0</v>
      </c>
      <c r="AT40" s="16">
        <f>求节点(超R武将!$C$6:$C$105,超R武将!AT$6:AT$105,天数对应超R武将养!$CD40)</f>
        <v>3</v>
      </c>
      <c r="AU40" s="16">
        <f>求节点(超R武将!$C$6:$C$105,超R武将!AU$6:AU$105,天数对应超R武将养!$CD40)</f>
        <v>6</v>
      </c>
      <c r="AV40" s="16">
        <f>求节点(超R武将!$C$6:$C$105,超R武将!AV$6:AV$105,天数对应超R武将养!$CD40)</f>
        <v>8</v>
      </c>
      <c r="AW40" s="16">
        <f>求节点(超R武将!$C$6:$C$105,超R武将!AW$6:AW$105,天数对应超R武将养!$CD40)</f>
        <v>5.484499095188899</v>
      </c>
      <c r="AX40" s="16">
        <f>求节点(超R武将!$C$6:$C$105,超R武将!AX$6:AX$105,天数对应超R武将养!$CD40)</f>
        <v>0</v>
      </c>
      <c r="AY40" s="16">
        <f>求节点(超R武将!$C$6:$C$105,超R武将!AY$6:AY$105,天数对应超R武将养!$CD40)</f>
        <v>15</v>
      </c>
      <c r="AZ40" s="16">
        <f>求节点(超R武将!$C$6:$C$105,超R武将!AZ$6:AZ$105,天数对应超R武将养!$CD40)</f>
        <v>40</v>
      </c>
      <c r="BA40" s="16">
        <f>求节点(超R武将!$C$6:$C$105,超R武将!BA$6:BA$105,天数对应超R武将养!$CD40)</f>
        <v>72</v>
      </c>
      <c r="BB40" s="16">
        <f>求节点(超R武将!$C$6:$C$105,超R武将!BB$6:BB$105,天数对应超R武将养!$CD40)</f>
        <v>90</v>
      </c>
      <c r="BC40" s="16">
        <f>求节点(超R武将!$C$6:$C$105,超R武将!BC$6:BC$105,天数对应超R武将养!$CD40)</f>
        <v>0</v>
      </c>
      <c r="BD40" s="16">
        <f>求节点(超R武将!$C$6:$C$105,超R武将!BD$6:BD$105,天数对应超R武将养!$CD40)</f>
        <v>2.8925232076493623</v>
      </c>
      <c r="BE40" s="16">
        <f>求节点(超R武将!$C$6:$C$105,超R武将!BE$6:BE$105,天数对应超R武将养!$CD40)</f>
        <v>2.8925232076493623</v>
      </c>
      <c r="BF40" s="16">
        <f>求节点(超R武将!$C$6:$C$105,超R武将!BF$6:BF$105,天数对应超R武将养!$CD40)</f>
        <v>2.8925232076493623</v>
      </c>
      <c r="BG40" s="16">
        <f>求节点(超R武将!$C$6:$C$105,超R武将!BG$6:BG$105,天数对应超R武将养!$CD40)</f>
        <v>2.8925232076493623</v>
      </c>
      <c r="BH40" s="16">
        <f>求节点(超R武将!$C$6:$C$105,超R武将!BH$6:BH$105,天数对应超R武将养!$CD40)</f>
        <v>10</v>
      </c>
      <c r="BI40" s="16">
        <f>求节点(超R武将!$C$6:$C$105,超R武将!BI$6:BI$105,天数对应超R武将养!$CD40)</f>
        <v>10</v>
      </c>
      <c r="BJ40" s="16">
        <f>求节点(超R武将!$C$6:$C$105,超R武将!BJ$6:BJ$105,天数对应超R武将养!$CD40)</f>
        <v>60</v>
      </c>
      <c r="BK40" s="16">
        <f>求节点(超R武将!$C$6:$C$105,超R武将!BK$6:BK$105,天数对应超R武将养!$CD40)</f>
        <v>72.313080191234064</v>
      </c>
      <c r="BL40" s="16">
        <f>求节点(超R武将!$C$6:$C$105,超R武将!BL$6:BL$105,天数对应超R武将养!$CD40)</f>
        <v>72.313080191234064</v>
      </c>
      <c r="BM40" s="16">
        <f>求节点(超R武将!$C$6:$C$105,超R武将!BM$6:BM$105,天数对应超R武将养!$CD40)</f>
        <v>0</v>
      </c>
      <c r="BN40" s="16">
        <f>求节点(超R武将!$C$6:$C$105,超R武将!BN$6:BN$105,天数对应超R武将养!$CD40)</f>
        <v>0</v>
      </c>
      <c r="BO40" s="16">
        <f>求节点(超R武将!$C$6:$C$105,超R武将!BO$6:BO$105,天数对应超R武将养!$CD40)</f>
        <v>2</v>
      </c>
      <c r="BP40" s="16">
        <f>求节点(超R武将!$C$6:$C$105,超R武将!BP$6:BP$105,天数对应超R武将养!$CD40)</f>
        <v>2</v>
      </c>
      <c r="BQ40" s="16">
        <f>求节点(超R武将!$C$6:$C$105,超R武将!BQ$6:BQ$105,天数对应超R武将养!$CD40)</f>
        <v>2</v>
      </c>
      <c r="BR40" s="16">
        <f>求节点(超R武将!$C$6:$C$105,超R武将!BR$6:BR$105,天数对应超R武将养!$CD40)</f>
        <v>0</v>
      </c>
      <c r="BS40" s="16">
        <f>求节点(超R武将!$C$6:$C$105,超R武将!BS$6:BS$105,天数对应超R武将养!$CD40)</f>
        <v>0</v>
      </c>
      <c r="BT40" s="16">
        <f>求节点(超R武将!$C$6:$C$105,超R武将!BT$6:BT$105,天数对应超R武将养!$CD40)</f>
        <v>4</v>
      </c>
      <c r="BU40" s="16">
        <f>求节点(超R武将!$C$6:$C$105,超R武将!BU$6:BU$105,天数对应超R武将养!$CD40)</f>
        <v>30</v>
      </c>
      <c r="BV40" s="16">
        <f>求节点(超R武将!$C$6:$C$105,超R武将!BV$6:BV$105,天数对应超R武将养!$CD40)</f>
        <v>80</v>
      </c>
      <c r="BY40" s="16">
        <v>35</v>
      </c>
      <c r="BZ40" s="16">
        <v>51.691928656135211</v>
      </c>
      <c r="CA40" s="16">
        <v>54.247797183642248</v>
      </c>
      <c r="CB40" s="16">
        <v>57.89936306853793</v>
      </c>
      <c r="CC40" s="16">
        <v>63.154998940262423</v>
      </c>
      <c r="CD40" s="16">
        <v>72.313080191234064</v>
      </c>
    </row>
    <row r="41" spans="3:82" x14ac:dyDescent="0.15">
      <c r="C41" s="16">
        <v>36</v>
      </c>
      <c r="E41" s="16">
        <f>求节点(超R武将!$C$6:$C$105,超R武将!E$6:E$105,天数对应超R武将养!$CD41)</f>
        <v>0</v>
      </c>
      <c r="F41" s="16">
        <f>求节点(超R武将!$C$6:$C$105,超R武将!F$6:F$105,天数对应超R武将养!$CD41)</f>
        <v>0</v>
      </c>
      <c r="G41" s="16">
        <f>求节点(超R武将!$C$6:$C$105,超R武将!G$6:G$105,天数对应超R武将养!$CD41)</f>
        <v>0</v>
      </c>
      <c r="H41" s="16">
        <f>求节点(超R武将!$C$6:$C$105,超R武将!H$6:H$105,天数对应超R武将养!$CD41)</f>
        <v>0.81547650859836518</v>
      </c>
      <c r="I41" s="16">
        <f>求节点(超R武将!$C$6:$C$105,超R武将!I$6:I$105,天数对应超R武将养!$CD41)</f>
        <v>5.1845234914016354</v>
      </c>
      <c r="J41" s="16">
        <f>求节点(超R武将!$C$6:$C$105,超R武将!J$6:J$105,天数对应超R武将养!$CD41)</f>
        <v>0</v>
      </c>
      <c r="K41" s="16">
        <f>求节点(超R武将!$C$6:$C$105,超R武将!K$6:K$105,天数对应超R武将养!$CD41)</f>
        <v>0</v>
      </c>
      <c r="L41" s="16">
        <f>求节点(超R武将!$C$6:$C$105,超R武将!L$6:L$105,天数对应超R武将养!$CD41)</f>
        <v>0</v>
      </c>
      <c r="M41" s="16">
        <f>求节点(超R武将!$C$6:$C$105,超R武将!M$6:M$105,天数对应超R武将养!$CD41)</f>
        <v>8</v>
      </c>
      <c r="N41" s="16">
        <f>求节点(超R武将!$C$6:$C$105,超R武将!N$6:N$105,天数对应超R武将养!$CD41)</f>
        <v>5.5595559909778389</v>
      </c>
      <c r="O41" s="16">
        <f>求节点(超R武将!$C$6:$C$105,超R武将!O$6:O$105,天数对应超R武将养!$CD41)</f>
        <v>0</v>
      </c>
      <c r="P41" s="16">
        <f>求节点(超R武将!$C$6:$C$105,超R武将!P$6:P$105,天数对应超R武将养!$CD41)</f>
        <v>6</v>
      </c>
      <c r="Q41" s="16">
        <f>求节点(超R武将!$C$6:$C$105,超R武将!Q$6:Q$105,天数对应超R武将养!$CD41)</f>
        <v>10</v>
      </c>
      <c r="R41" s="16">
        <f>求节点(超R武将!$C$6:$C$105,超R武将!R$6:R$105,天数对应超R武将养!$CD41)</f>
        <v>72</v>
      </c>
      <c r="S41" s="16">
        <f>求节点(超R武将!$C$6:$C$105,超R武将!S$6:S$105,天数对应超R武将养!$CD41)</f>
        <v>90</v>
      </c>
      <c r="T41" s="16">
        <f>求节点(超R武将!$C$6:$C$105,超R武将!T$6:T$105,天数对应超R武将养!$CD41)</f>
        <v>0</v>
      </c>
      <c r="U41" s="16">
        <f>求节点(超R武将!$C$6:$C$105,超R武将!U$6:U$105,天数对应超R武将养!$CD41)</f>
        <v>0</v>
      </c>
      <c r="V41" s="16">
        <f>求节点(超R武将!$C$6:$C$105,超R武将!V$6:V$105,天数对应超R武将养!$CD41)</f>
        <v>0</v>
      </c>
      <c r="W41" s="16">
        <f>求节点(超R武将!$C$6:$C$105,超R武将!W$6:W$105,天数对应超R武将养!$CD41)</f>
        <v>2.909106499787451</v>
      </c>
      <c r="X41" s="16">
        <f>求节点(超R武将!$C$6:$C$105,超R武将!X$6:X$105,天数对应超R武将养!$CD41)</f>
        <v>2.909106499787451</v>
      </c>
      <c r="Y41" s="16">
        <f>求节点(超R武将!$C$6:$C$105,超R武将!Y$6:Y$105,天数对应超R武将养!$CD41)</f>
        <v>0</v>
      </c>
      <c r="Z41" s="16">
        <f>求节点(超R武将!$C$6:$C$105,超R武将!Z$6:Z$105,天数对应超R武将养!$CD41)</f>
        <v>0</v>
      </c>
      <c r="AA41" s="16">
        <f>求节点(超R武将!$C$6:$C$105,超R武将!AA$6:AA$105,天数对应超R武将养!$CD41)</f>
        <v>0</v>
      </c>
      <c r="AB41" s="16">
        <f>求节点(超R武将!$C$6:$C$105,超R武将!AB$6:AB$105,天数对应超R武将养!$CD41)</f>
        <v>145.45532498937254</v>
      </c>
      <c r="AC41" s="16">
        <f>求节点(超R武将!$C$6:$C$105,超R武将!AC$6:AC$105,天数对应超R武将养!$CD41)</f>
        <v>145.45532498937254</v>
      </c>
      <c r="AD41" s="16">
        <f>求节点(超R武将!$C$6:$C$105,超R武将!AD$6:AD$105,天数对应超R武将养!$CD41)</f>
        <v>0</v>
      </c>
      <c r="AE41" s="16">
        <f>求节点(超R武将!$C$6:$C$105,超R武将!AE$6:AE$105,天数对应超R武将养!$CD41)</f>
        <v>0</v>
      </c>
      <c r="AF41" s="16">
        <f>求节点(超R武将!$C$6:$C$105,超R武将!AF$6:AF$105,天数对应超R武将养!$CD41)</f>
        <v>0</v>
      </c>
      <c r="AG41" s="16">
        <f>求节点(超R武将!$C$6:$C$105,超R武将!AG$6:AG$105,天数对应超R武将养!$CD41)</f>
        <v>2</v>
      </c>
      <c r="AH41" s="16">
        <f>求节点(超R武将!$C$6:$C$105,超R武将!AH$6:AH$105,天数对应超R武将养!$CD41)</f>
        <v>2</v>
      </c>
      <c r="AI41" s="16">
        <f>求节点(超R武将!$C$6:$C$105,超R武将!AI$6:AI$105,天数对应超R武将养!$CD41)</f>
        <v>0</v>
      </c>
      <c r="AJ41" s="16">
        <f>求节点(超R武将!$C$6:$C$105,超R武将!AJ$6:AJ$105,天数对应超R武将养!$CD41)</f>
        <v>0</v>
      </c>
      <c r="AK41" s="16">
        <f>求节点(超R武将!$C$6:$C$105,超R武将!AK$6:AK$105,天数对应超R武将养!$CD41)</f>
        <v>0</v>
      </c>
      <c r="AL41" s="16">
        <f>求节点(超R武将!$C$6:$C$105,超R武将!AL$6:AL$105,天数对应超R武将养!$CD41)</f>
        <v>30</v>
      </c>
      <c r="AM41" s="16">
        <f>求节点(超R武将!$C$6:$C$105,超R武将!AM$6:AM$105,天数对应超R武将养!$CD41)</f>
        <v>80</v>
      </c>
      <c r="AN41" s="16">
        <f>求节点(超R武将!$C$6:$C$105,超R武将!AN$6:AN$105,天数对应超R武将养!$CD41)</f>
        <v>0</v>
      </c>
      <c r="AO41" s="16">
        <f>求节点(超R武将!$C$6:$C$105,超R武将!AO$6:AO$105,天数对应超R武将养!$CD41)</f>
        <v>0</v>
      </c>
      <c r="AP41" s="16">
        <f>求节点(超R武将!$C$6:$C$105,超R武将!AP$6:AP$105,天数对应超R武将养!$CD41)</f>
        <v>0</v>
      </c>
      <c r="AQ41" s="16">
        <f>求节点(超R武将!$C$6:$C$105,超R武将!AQ$6:AQ$105,天数对应超R武将养!$CD41)</f>
        <v>24</v>
      </c>
      <c r="AR41" s="16">
        <f>求节点(超R武将!$C$6:$C$105,超R武将!AR$6:AR$105,天数对应超R武将养!$CD41)</f>
        <v>0</v>
      </c>
      <c r="AS41" s="16">
        <f>求节点(超R武将!$C$6:$C$105,超R武将!AS$6:AS$105,天数对应超R武将养!$CD41)</f>
        <v>0</v>
      </c>
      <c r="AT41" s="16">
        <f>求节点(超R武将!$C$6:$C$105,超R武将!AT$6:AT$105,天数对应超R武将养!$CD41)</f>
        <v>3</v>
      </c>
      <c r="AU41" s="16">
        <f>求节点(超R武将!$C$6:$C$105,超R武将!AU$6:AU$105,天数对应超R武将养!$CD41)</f>
        <v>6</v>
      </c>
      <c r="AV41" s="16">
        <f>求节点(超R武将!$C$6:$C$105,超R武将!AV$6:AV$105,天数对应超R武将养!$CD41)</f>
        <v>8</v>
      </c>
      <c r="AW41" s="16">
        <f>求节点(超R武将!$C$6:$C$105,超R武将!AW$6:AW$105,天数对应超R武将养!$CD41)</f>
        <v>5.5595559909778389</v>
      </c>
      <c r="AX41" s="16">
        <f>求节点(超R武将!$C$6:$C$105,超R武将!AX$6:AX$105,天数对应超R武将养!$CD41)</f>
        <v>0</v>
      </c>
      <c r="AY41" s="16">
        <f>求节点(超R武将!$C$6:$C$105,超R武将!AY$6:AY$105,天数对应超R武将养!$CD41)</f>
        <v>15</v>
      </c>
      <c r="AZ41" s="16">
        <f>求节点(超R武将!$C$6:$C$105,超R武将!AZ$6:AZ$105,天数对应超R武将养!$CD41)</f>
        <v>40</v>
      </c>
      <c r="BA41" s="16">
        <f>求节点(超R武将!$C$6:$C$105,超R武将!BA$6:BA$105,天数对应超R武将养!$CD41)</f>
        <v>72</v>
      </c>
      <c r="BB41" s="16">
        <f>求节点(超R武将!$C$6:$C$105,超R武将!BB$6:BB$105,天数对应超R武将养!$CD41)</f>
        <v>90</v>
      </c>
      <c r="BC41" s="16">
        <f>求节点(超R武将!$C$6:$C$105,超R武将!BC$6:BC$105,天数对应超R武将养!$CD41)</f>
        <v>0</v>
      </c>
      <c r="BD41" s="16">
        <f>求节点(超R武将!$C$6:$C$105,超R武将!BD$6:BD$105,天数对应超R武将养!$CD41)</f>
        <v>2.909106499787451</v>
      </c>
      <c r="BE41" s="16">
        <f>求节点(超R武将!$C$6:$C$105,超R武将!BE$6:BE$105,天数对应超R武将养!$CD41)</f>
        <v>2.909106499787451</v>
      </c>
      <c r="BF41" s="16">
        <f>求节点(超R武将!$C$6:$C$105,超R武将!BF$6:BF$105,天数对应超R武将养!$CD41)</f>
        <v>2.909106499787451</v>
      </c>
      <c r="BG41" s="16">
        <f>求节点(超R武将!$C$6:$C$105,超R武将!BG$6:BG$105,天数对应超R武将养!$CD41)</f>
        <v>2.909106499787451</v>
      </c>
      <c r="BH41" s="16">
        <f>求节点(超R武将!$C$6:$C$105,超R武将!BH$6:BH$105,天数对应超R武将养!$CD41)</f>
        <v>10</v>
      </c>
      <c r="BI41" s="16">
        <f>求节点(超R武将!$C$6:$C$105,超R武将!BI$6:BI$105,天数对应超R武将养!$CD41)</f>
        <v>10</v>
      </c>
      <c r="BJ41" s="16">
        <f>求节点(超R武将!$C$6:$C$105,超R武将!BJ$6:BJ$105,天数对应超R武将养!$CD41)</f>
        <v>60</v>
      </c>
      <c r="BK41" s="16">
        <f>求节点(超R武将!$C$6:$C$105,超R武将!BK$6:BK$105,天数对应超R武将养!$CD41)</f>
        <v>72.727662494686271</v>
      </c>
      <c r="BL41" s="16">
        <f>求节点(超R武将!$C$6:$C$105,超R武将!BL$6:BL$105,天数对应超R武将养!$CD41)</f>
        <v>72.727662494686271</v>
      </c>
      <c r="BM41" s="16">
        <f>求节点(超R武将!$C$6:$C$105,超R武将!BM$6:BM$105,天数对应超R武将养!$CD41)</f>
        <v>0</v>
      </c>
      <c r="BN41" s="16">
        <f>求节点(超R武将!$C$6:$C$105,超R武将!BN$6:BN$105,天数对应超R武将养!$CD41)</f>
        <v>0</v>
      </c>
      <c r="BO41" s="16">
        <f>求节点(超R武将!$C$6:$C$105,超R武将!BO$6:BO$105,天数对应超R武将养!$CD41)</f>
        <v>2</v>
      </c>
      <c r="BP41" s="16">
        <f>求节点(超R武将!$C$6:$C$105,超R武将!BP$6:BP$105,天数对应超R武将养!$CD41)</f>
        <v>2</v>
      </c>
      <c r="BQ41" s="16">
        <f>求节点(超R武将!$C$6:$C$105,超R武将!BQ$6:BQ$105,天数对应超R武将养!$CD41)</f>
        <v>2</v>
      </c>
      <c r="BR41" s="16">
        <f>求节点(超R武将!$C$6:$C$105,超R武将!BR$6:BR$105,天数对应超R武将养!$CD41)</f>
        <v>0</v>
      </c>
      <c r="BS41" s="16">
        <f>求节点(超R武将!$C$6:$C$105,超R武将!BS$6:BS$105,天数对应超R武将养!$CD41)</f>
        <v>0</v>
      </c>
      <c r="BT41" s="16">
        <f>求节点(超R武将!$C$6:$C$105,超R武将!BT$6:BT$105,天数对应超R武将养!$CD41)</f>
        <v>4</v>
      </c>
      <c r="BU41" s="16">
        <f>求节点(超R武将!$C$6:$C$105,超R武将!BU$6:BU$105,天数对应超R武将养!$CD41)</f>
        <v>30</v>
      </c>
      <c r="BV41" s="16">
        <f>求节点(超R武将!$C$6:$C$105,超R武将!BV$6:BV$105,天数对应超R武将养!$CD41)</f>
        <v>80</v>
      </c>
      <c r="BY41" s="16">
        <v>36</v>
      </c>
      <c r="BZ41" s="16">
        <v>52.091594979242075</v>
      </c>
      <c r="CA41" s="16">
        <v>54.659090301025188</v>
      </c>
      <c r="CB41" s="16">
        <v>58.278712443773351</v>
      </c>
      <c r="CC41" s="16">
        <v>63.465806803722195</v>
      </c>
      <c r="CD41" s="16">
        <v>72.727662494686271</v>
      </c>
    </row>
    <row r="42" spans="3:82" x14ac:dyDescent="0.15">
      <c r="C42" s="16">
        <v>37</v>
      </c>
      <c r="E42" s="16">
        <f>求节点(超R武将!$C$6:$C$105,超R武将!E$6:E$105,天数对应超R武将养!$CD42)</f>
        <v>0</v>
      </c>
      <c r="F42" s="16">
        <f>求节点(超R武将!$C$6:$C$105,超R武将!F$6:F$105,天数对应超R武将养!$CD42)</f>
        <v>0</v>
      </c>
      <c r="G42" s="16">
        <f>求节点(超R武将!$C$6:$C$105,超R武将!G$6:G$105,天数对应超R武将养!$CD42)</f>
        <v>0</v>
      </c>
      <c r="H42" s="16">
        <f>求节点(超R武将!$C$6:$C$105,超R武将!H$6:H$105,天数对应超R武将养!$CD42)</f>
        <v>0.71270729982645598</v>
      </c>
      <c r="I42" s="16">
        <f>求节点(超R武将!$C$6:$C$105,超R武将!I$6:I$105,天数对应超R武将养!$CD42)</f>
        <v>5.2872927001735439</v>
      </c>
      <c r="J42" s="16">
        <f>求节点(超R武将!$C$6:$C$105,超R武将!J$6:J$105,天数对应超R武将养!$CD42)</f>
        <v>0</v>
      </c>
      <c r="K42" s="16">
        <f>求节点(超R武将!$C$6:$C$105,超R武将!K$6:K$105,天数对应超R武将养!$CD42)</f>
        <v>0</v>
      </c>
      <c r="L42" s="16">
        <f>求节点(超R武将!$C$6:$C$105,超R武将!L$6:L$105,天数对应超R武将养!$CD42)</f>
        <v>0</v>
      </c>
      <c r="M42" s="16">
        <f>求节点(超R武将!$C$6:$C$105,超R武将!M$6:M$105,天数对应超R武将养!$CD42)</f>
        <v>8</v>
      </c>
      <c r="N42" s="16">
        <f>求节点(超R武将!$C$6:$C$105,超R武将!N$6:N$105,天数对应超R武将养!$CD42)</f>
        <v>5.6564731815609113</v>
      </c>
      <c r="O42" s="16">
        <f>求节点(超R武将!$C$6:$C$105,超R武将!O$6:O$105,天数对应超R武将养!$CD42)</f>
        <v>0</v>
      </c>
      <c r="P42" s="16">
        <f>求节点(超R武将!$C$6:$C$105,超R武将!P$6:P$105,天数对应超R武将养!$CD42)</f>
        <v>6</v>
      </c>
      <c r="Q42" s="16">
        <f>求节点(超R武将!$C$6:$C$105,超R武将!Q$6:Q$105,天数对应超R武将养!$CD42)</f>
        <v>10</v>
      </c>
      <c r="R42" s="16">
        <f>求节点(超R武将!$C$6:$C$105,超R武将!R$6:R$105,天数对应超R武将养!$CD42)</f>
        <v>72</v>
      </c>
      <c r="S42" s="16">
        <f>求节点(超R武将!$C$6:$C$105,超R武将!S$6:S$105,天数对应超R武将养!$CD42)</f>
        <v>90</v>
      </c>
      <c r="T42" s="16">
        <f>求节点(超R武将!$C$6:$C$105,超R武将!T$6:T$105,天数对应超R武将养!$CD42)</f>
        <v>0</v>
      </c>
      <c r="U42" s="16">
        <f>求节点(超R武将!$C$6:$C$105,超R武将!U$6:U$105,天数对应超R武将养!$CD42)</f>
        <v>0</v>
      </c>
      <c r="V42" s="16">
        <f>求节点(超R武将!$C$6:$C$105,超R武将!V$6:V$105,天数对应超R武将养!$CD42)</f>
        <v>0</v>
      </c>
      <c r="W42" s="16">
        <f>求节点(超R武将!$C$6:$C$105,超R武将!W$6:W$105,天数对应超R武将养!$CD42)</f>
        <v>2.9305196699931746</v>
      </c>
      <c r="X42" s="16">
        <f>求节点(超R武将!$C$6:$C$105,超R武将!X$6:X$105,天数对应超R武将养!$CD42)</f>
        <v>2.9305196699931746</v>
      </c>
      <c r="Y42" s="16">
        <f>求节点(超R武将!$C$6:$C$105,超R武将!Y$6:Y$105,天数对应超R武将养!$CD42)</f>
        <v>0</v>
      </c>
      <c r="Z42" s="16">
        <f>求节点(超R武将!$C$6:$C$105,超R武将!Z$6:Z$105,天数对应超R武将养!$CD42)</f>
        <v>0</v>
      </c>
      <c r="AA42" s="16">
        <f>求节点(超R武将!$C$6:$C$105,超R武将!AA$6:AA$105,天数对应超R武将养!$CD42)</f>
        <v>0</v>
      </c>
      <c r="AB42" s="16">
        <f>求节点(超R武将!$C$6:$C$105,超R武将!AB$6:AB$105,天数对应超R武将养!$CD42)</f>
        <v>146.52598349965874</v>
      </c>
      <c r="AC42" s="16">
        <f>求节点(超R武将!$C$6:$C$105,超R武将!AC$6:AC$105,天数对应超R武将养!$CD42)</f>
        <v>146.52598349965874</v>
      </c>
      <c r="AD42" s="16">
        <f>求节点(超R武将!$C$6:$C$105,超R武将!AD$6:AD$105,天数对应超R武将养!$CD42)</f>
        <v>0</v>
      </c>
      <c r="AE42" s="16">
        <f>求节点(超R武将!$C$6:$C$105,超R武将!AE$6:AE$105,天数对应超R武将养!$CD42)</f>
        <v>0</v>
      </c>
      <c r="AF42" s="16">
        <f>求节点(超R武将!$C$6:$C$105,超R武将!AF$6:AF$105,天数对应超R武将养!$CD42)</f>
        <v>0</v>
      </c>
      <c r="AG42" s="16">
        <f>求节点(超R武将!$C$6:$C$105,超R武将!AG$6:AG$105,天数对应超R武将养!$CD42)</f>
        <v>2</v>
      </c>
      <c r="AH42" s="16">
        <f>求节点(超R武将!$C$6:$C$105,超R武将!AH$6:AH$105,天数对应超R武将养!$CD42)</f>
        <v>2</v>
      </c>
      <c r="AI42" s="16">
        <f>求节点(超R武将!$C$6:$C$105,超R武将!AI$6:AI$105,天数对应超R武将养!$CD42)</f>
        <v>0</v>
      </c>
      <c r="AJ42" s="16">
        <f>求节点(超R武将!$C$6:$C$105,超R武将!AJ$6:AJ$105,天数对应超R武将养!$CD42)</f>
        <v>0</v>
      </c>
      <c r="AK42" s="16">
        <f>求节点(超R武将!$C$6:$C$105,超R武将!AK$6:AK$105,天数对应超R武将养!$CD42)</f>
        <v>0</v>
      </c>
      <c r="AL42" s="16">
        <f>求节点(超R武将!$C$6:$C$105,超R武将!AL$6:AL$105,天数对应超R武将养!$CD42)</f>
        <v>30</v>
      </c>
      <c r="AM42" s="16">
        <f>求节点(超R武将!$C$6:$C$105,超R武将!AM$6:AM$105,天数对应超R武将养!$CD42)</f>
        <v>80</v>
      </c>
      <c r="AN42" s="16">
        <f>求节点(超R武将!$C$6:$C$105,超R武将!AN$6:AN$105,天数对应超R武将养!$CD42)</f>
        <v>0</v>
      </c>
      <c r="AO42" s="16">
        <f>求节点(超R武将!$C$6:$C$105,超R武将!AO$6:AO$105,天数对应超R武将养!$CD42)</f>
        <v>0</v>
      </c>
      <c r="AP42" s="16">
        <f>求节点(超R武将!$C$6:$C$105,超R武将!AP$6:AP$105,天数对应超R武将养!$CD42)</f>
        <v>0</v>
      </c>
      <c r="AQ42" s="16">
        <f>求节点(超R武将!$C$6:$C$105,超R武将!AQ$6:AQ$105,天数对应超R武将养!$CD42)</f>
        <v>24</v>
      </c>
      <c r="AR42" s="16">
        <f>求节点(超R武将!$C$6:$C$105,超R武将!AR$6:AR$105,天数对应超R武将养!$CD42)</f>
        <v>0</v>
      </c>
      <c r="AS42" s="16">
        <f>求节点(超R武将!$C$6:$C$105,超R武将!AS$6:AS$105,天数对应超R武将养!$CD42)</f>
        <v>0</v>
      </c>
      <c r="AT42" s="16">
        <f>求节点(超R武将!$C$6:$C$105,超R武将!AT$6:AT$105,天数对应超R武将养!$CD42)</f>
        <v>3</v>
      </c>
      <c r="AU42" s="16">
        <f>求节点(超R武将!$C$6:$C$105,超R武将!AU$6:AU$105,天数对应超R武将养!$CD42)</f>
        <v>6</v>
      </c>
      <c r="AV42" s="16">
        <f>求节点(超R武将!$C$6:$C$105,超R武将!AV$6:AV$105,天数对应超R武将养!$CD42)</f>
        <v>8</v>
      </c>
      <c r="AW42" s="16">
        <f>求节点(超R武将!$C$6:$C$105,超R武将!AW$6:AW$105,天数对应超R武将养!$CD42)</f>
        <v>5.6564731815609113</v>
      </c>
      <c r="AX42" s="16">
        <f>求节点(超R武将!$C$6:$C$105,超R武将!AX$6:AX$105,天数对应超R武将养!$CD42)</f>
        <v>0</v>
      </c>
      <c r="AY42" s="16">
        <f>求节点(超R武将!$C$6:$C$105,超R武将!AY$6:AY$105,天数对应超R武将养!$CD42)</f>
        <v>15</v>
      </c>
      <c r="AZ42" s="16">
        <f>求节点(超R武将!$C$6:$C$105,超R武将!AZ$6:AZ$105,天数对应超R武将养!$CD42)</f>
        <v>40</v>
      </c>
      <c r="BA42" s="16">
        <f>求节点(超R武将!$C$6:$C$105,超R武将!BA$6:BA$105,天数对应超R武将养!$CD42)</f>
        <v>72</v>
      </c>
      <c r="BB42" s="16">
        <f>求节点(超R武将!$C$6:$C$105,超R武将!BB$6:BB$105,天数对应超R武将养!$CD42)</f>
        <v>90</v>
      </c>
      <c r="BC42" s="16">
        <f>求节点(超R武将!$C$6:$C$105,超R武将!BC$6:BC$105,天数对应超R武将养!$CD42)</f>
        <v>0</v>
      </c>
      <c r="BD42" s="16">
        <f>求节点(超R武将!$C$6:$C$105,超R武将!BD$6:BD$105,天数对应超R武将养!$CD42)</f>
        <v>2.9305196699931746</v>
      </c>
      <c r="BE42" s="16">
        <f>求节点(超R武将!$C$6:$C$105,超R武将!BE$6:BE$105,天数对应超R武将养!$CD42)</f>
        <v>2.9305196699931746</v>
      </c>
      <c r="BF42" s="16">
        <f>求节点(超R武将!$C$6:$C$105,超R武将!BF$6:BF$105,天数对应超R武将养!$CD42)</f>
        <v>2.9305196699931746</v>
      </c>
      <c r="BG42" s="16">
        <f>求节点(超R武将!$C$6:$C$105,超R武将!BG$6:BG$105,天数对应超R武将养!$CD42)</f>
        <v>2.9305196699931746</v>
      </c>
      <c r="BH42" s="16">
        <f>求节点(超R武将!$C$6:$C$105,超R武将!BH$6:BH$105,天数对应超R武将养!$CD42)</f>
        <v>10</v>
      </c>
      <c r="BI42" s="16">
        <f>求节点(超R武将!$C$6:$C$105,超R武将!BI$6:BI$105,天数对应超R武将养!$CD42)</f>
        <v>10</v>
      </c>
      <c r="BJ42" s="16">
        <f>求节点(超R武将!$C$6:$C$105,超R武将!BJ$6:BJ$105,天数对应超R武将养!$CD42)</f>
        <v>60</v>
      </c>
      <c r="BK42" s="16">
        <f>求节点(超R武将!$C$6:$C$105,超R武将!BK$6:BK$105,天数对应超R武将养!$CD42)</f>
        <v>73.262991749829368</v>
      </c>
      <c r="BL42" s="16">
        <f>求节点(超R武将!$C$6:$C$105,超R武将!BL$6:BL$105,天数对应超R武将养!$CD42)</f>
        <v>73.262991749829368</v>
      </c>
      <c r="BM42" s="16">
        <f>求节点(超R武将!$C$6:$C$105,超R武将!BM$6:BM$105,天数对应超R武将养!$CD42)</f>
        <v>0</v>
      </c>
      <c r="BN42" s="16">
        <f>求节点(超R武将!$C$6:$C$105,超R武将!BN$6:BN$105,天数对应超R武将养!$CD42)</f>
        <v>0</v>
      </c>
      <c r="BO42" s="16">
        <f>求节点(超R武将!$C$6:$C$105,超R武将!BO$6:BO$105,天数对应超R武将养!$CD42)</f>
        <v>2</v>
      </c>
      <c r="BP42" s="16">
        <f>求节点(超R武将!$C$6:$C$105,超R武将!BP$6:BP$105,天数对应超R武将养!$CD42)</f>
        <v>2</v>
      </c>
      <c r="BQ42" s="16">
        <f>求节点(超R武将!$C$6:$C$105,超R武将!BQ$6:BQ$105,天数对应超R武将养!$CD42)</f>
        <v>2</v>
      </c>
      <c r="BR42" s="16">
        <f>求节点(超R武将!$C$6:$C$105,超R武将!BR$6:BR$105,天数对应超R武将养!$CD42)</f>
        <v>0</v>
      </c>
      <c r="BS42" s="16">
        <f>求节点(超R武将!$C$6:$C$105,超R武将!BS$6:BS$105,天数对应超R武将养!$CD42)</f>
        <v>0</v>
      </c>
      <c r="BT42" s="16">
        <f>求节点(超R武将!$C$6:$C$105,超R武将!BT$6:BT$105,天数对应超R武将养!$CD42)</f>
        <v>4</v>
      </c>
      <c r="BU42" s="16">
        <f>求节点(超R武将!$C$6:$C$105,超R武将!BU$6:BU$105,天数对应超R武将养!$CD42)</f>
        <v>30</v>
      </c>
      <c r="BV42" s="16">
        <f>求节点(超R武将!$C$6:$C$105,超R武将!BV$6:BV$105,天数对应超R武将养!$CD42)</f>
        <v>80</v>
      </c>
      <c r="BY42" s="16">
        <v>37</v>
      </c>
      <c r="BZ42" s="16">
        <v>52.470630686057078</v>
      </c>
      <c r="CA42" s="16">
        <v>55.072772252832891</v>
      </c>
      <c r="CB42" s="16">
        <v>58.663097105969406</v>
      </c>
      <c r="CC42" s="16">
        <v>63.776614667181974</v>
      </c>
      <c r="CD42" s="16">
        <v>73.262991749829368</v>
      </c>
    </row>
    <row r="43" spans="3:82" x14ac:dyDescent="0.15">
      <c r="C43" s="16">
        <v>38</v>
      </c>
      <c r="E43" s="16">
        <f>求节点(超R武将!$C$6:$C$105,超R武将!E$6:E$105,天数对应超R武将养!$CD43)</f>
        <v>0</v>
      </c>
      <c r="F43" s="16">
        <f>求节点(超R武将!$C$6:$C$105,超R武将!F$6:F$105,天数对应超R武将养!$CD43)</f>
        <v>0</v>
      </c>
      <c r="G43" s="16">
        <f>求节点(超R武将!$C$6:$C$105,超R武将!G$6:G$105,天数对应超R武将养!$CD43)</f>
        <v>0</v>
      </c>
      <c r="H43" s="16">
        <f>求节点(超R武将!$C$6:$C$105,超R武将!H$6:H$105,天数对应超R武将养!$CD43)</f>
        <v>0.56627449043861067</v>
      </c>
      <c r="I43" s="16">
        <f>求节点(超R武将!$C$6:$C$105,超R武将!I$6:I$105,天数对应超R武将养!$CD43)</f>
        <v>5.4337255095613894</v>
      </c>
      <c r="J43" s="16">
        <f>求节点(超R武将!$C$6:$C$105,超R武将!J$6:J$105,天数对应超R武将养!$CD43)</f>
        <v>0</v>
      </c>
      <c r="K43" s="16">
        <f>求节点(超R武将!$C$6:$C$105,超R武将!K$6:K$105,天数对应超R武将养!$CD43)</f>
        <v>0</v>
      </c>
      <c r="L43" s="16">
        <f>求节点(超R武将!$C$6:$C$105,超R武将!L$6:L$105,天数对应超R武将养!$CD43)</f>
        <v>0</v>
      </c>
      <c r="M43" s="16">
        <f>求节点(超R武将!$C$6:$C$105,超R武将!M$6:M$105,天数对应超R武将养!$CD43)</f>
        <v>7.9519874490215026</v>
      </c>
      <c r="N43" s="16">
        <f>求节点(超R武将!$C$6:$C$105,超R武将!N$6:N$105,天数对应超R武将养!$CD43)</f>
        <v>5.7954788596921825</v>
      </c>
      <c r="O43" s="16">
        <f>求节点(超R武将!$C$6:$C$105,超R武将!O$6:O$105,天数对应超R武将养!$CD43)</f>
        <v>0</v>
      </c>
      <c r="P43" s="16">
        <f>求节点(超R武将!$C$6:$C$105,超R武将!P$6:P$105,天数对应超R武将养!$CD43)</f>
        <v>6</v>
      </c>
      <c r="Q43" s="16">
        <f>求节点(超R武将!$C$6:$C$105,超R武将!Q$6:Q$105,天数对应超R武将养!$CD43)</f>
        <v>10</v>
      </c>
      <c r="R43" s="16">
        <f>求节点(超R武将!$C$6:$C$105,超R武将!R$6:R$105,天数对应超R武将养!$CD43)</f>
        <v>71.808763065973125</v>
      </c>
      <c r="S43" s="16">
        <f>求节点(超R武将!$C$6:$C$105,超R武将!S$6:S$105,天数对应超R武将养!$CD43)</f>
        <v>90</v>
      </c>
      <c r="T43" s="16">
        <f>求节点(超R武将!$C$6:$C$105,超R武将!T$6:T$105,天数对应超R武将养!$CD43)</f>
        <v>0</v>
      </c>
      <c r="U43" s="16">
        <f>求节点(超R武将!$C$6:$C$105,超R武将!U$6:U$105,天数对应超R武将养!$CD43)</f>
        <v>0</v>
      </c>
      <c r="V43" s="16">
        <f>求节点(超R武将!$C$6:$C$105,超R武将!V$6:V$105,天数对应超R武将养!$CD43)</f>
        <v>0</v>
      </c>
      <c r="W43" s="16">
        <f>求节点(超R武将!$C$6:$C$105,超R武将!W$6:W$105,天数对应超R武将养!$CD43)</f>
        <v>2.9610927824801534</v>
      </c>
      <c r="X43" s="16">
        <f>求节点(超R武将!$C$6:$C$105,超R武将!X$6:X$105,天数对应超R武将养!$CD43)</f>
        <v>2.9610927824801534</v>
      </c>
      <c r="Y43" s="16">
        <f>求节点(超R武将!$C$6:$C$105,超R武将!Y$6:Y$105,天数对应超R武将养!$CD43)</f>
        <v>0</v>
      </c>
      <c r="Z43" s="16">
        <f>求节点(超R武将!$C$6:$C$105,超R武将!Z$6:Z$105,天数对应超R武将养!$CD43)</f>
        <v>0</v>
      </c>
      <c r="AA43" s="16">
        <f>求节点(超R武将!$C$6:$C$105,超R武将!AA$6:AA$105,天数对应超R武将养!$CD43)</f>
        <v>0</v>
      </c>
      <c r="AB43" s="16">
        <f>求节点(超R武将!$C$6:$C$105,超R武将!AB$6:AB$105,天数对应超R武将养!$CD43)</f>
        <v>148.05463912400768</v>
      </c>
      <c r="AC43" s="16">
        <f>求节点(超R武将!$C$6:$C$105,超R武将!AC$6:AC$105,天数对应超R武将养!$CD43)</f>
        <v>148.05463912400768</v>
      </c>
      <c r="AD43" s="16">
        <f>求节点(超R武将!$C$6:$C$105,超R武将!AD$6:AD$105,天数对应超R武将养!$CD43)</f>
        <v>0</v>
      </c>
      <c r="AE43" s="16">
        <f>求节点(超R武将!$C$6:$C$105,超R武将!AE$6:AE$105,天数对应超R武将养!$CD43)</f>
        <v>0</v>
      </c>
      <c r="AF43" s="16">
        <f>求节点(超R武将!$C$6:$C$105,超R武将!AF$6:AF$105,天数对应超R武将养!$CD43)</f>
        <v>0</v>
      </c>
      <c r="AG43" s="16">
        <f>求节点(超R武将!$C$6:$C$105,超R武将!AG$6:AG$105,天数对应超R武将养!$CD43)</f>
        <v>2.0143689358507024</v>
      </c>
      <c r="AH43" s="16">
        <f>求节点(超R武将!$C$6:$C$105,超R武将!AH$6:AH$105,天数对应超R武将养!$CD43)</f>
        <v>2</v>
      </c>
      <c r="AI43" s="16">
        <f>求节点(超R武将!$C$6:$C$105,超R武将!AI$6:AI$105,天数对应超R武将养!$CD43)</f>
        <v>0</v>
      </c>
      <c r="AJ43" s="16">
        <f>求节点(超R武将!$C$6:$C$105,超R武将!AJ$6:AJ$105,天数对应超R武将养!$CD43)</f>
        <v>0</v>
      </c>
      <c r="AK43" s="16">
        <f>求节点(超R武将!$C$6:$C$105,超R武将!AK$6:AK$105,天数对应超R武将养!$CD43)</f>
        <v>0</v>
      </c>
      <c r="AL43" s="16">
        <f>求节点(超R武将!$C$6:$C$105,超R武将!AL$6:AL$105,天数对应超R武将养!$CD43)</f>
        <v>30</v>
      </c>
      <c r="AM43" s="16">
        <f>求节点(超R武将!$C$6:$C$105,超R武将!AM$6:AM$105,天数对应超R武将养!$CD43)</f>
        <v>80</v>
      </c>
      <c r="AN43" s="16">
        <f>求节点(超R武将!$C$6:$C$105,超R武将!AN$6:AN$105,天数对应超R武将养!$CD43)</f>
        <v>0</v>
      </c>
      <c r="AO43" s="16">
        <f>求节点(超R武将!$C$6:$C$105,超R武将!AO$6:AO$105,天数对应超R武将养!$CD43)</f>
        <v>0</v>
      </c>
      <c r="AP43" s="16">
        <f>求节点(超R武将!$C$6:$C$105,超R武将!AP$6:AP$105,天数对应超R武将养!$CD43)</f>
        <v>0</v>
      </c>
      <c r="AQ43" s="16">
        <f>求节点(超R武将!$C$6:$C$105,超R武将!AQ$6:AQ$105,天数对应超R武将养!$CD43)</f>
        <v>24</v>
      </c>
      <c r="AR43" s="16">
        <f>求节点(超R武将!$C$6:$C$105,超R武将!AR$6:AR$105,天数对应超R武将养!$CD43)</f>
        <v>0</v>
      </c>
      <c r="AS43" s="16">
        <f>求节点(超R武将!$C$6:$C$105,超R武将!AS$6:AS$105,天数对应超R武将养!$CD43)</f>
        <v>0</v>
      </c>
      <c r="AT43" s="16">
        <f>求节点(超R武将!$C$6:$C$105,超R武将!AT$6:AT$105,天数对应超R武将养!$CD43)</f>
        <v>3</v>
      </c>
      <c r="AU43" s="16">
        <f>求节点(超R武将!$C$6:$C$105,超R武将!AU$6:AU$105,天数对应超R武将养!$CD43)</f>
        <v>6</v>
      </c>
      <c r="AV43" s="16">
        <f>求节点(超R武将!$C$6:$C$105,超R武将!AV$6:AV$105,天数对应超R武将养!$CD43)</f>
        <v>8</v>
      </c>
      <c r="AW43" s="16">
        <f>求节点(超R武将!$C$6:$C$105,超R武将!AW$6:AW$105,天数对应超R武将养!$CD43)</f>
        <v>5.7954788596921825</v>
      </c>
      <c r="AX43" s="16">
        <f>求节点(超R武将!$C$6:$C$105,超R武将!AX$6:AX$105,天数对应超R武将养!$CD43)</f>
        <v>0</v>
      </c>
      <c r="AY43" s="16">
        <f>求节点(超R武将!$C$6:$C$105,超R武将!AY$6:AY$105,天数对应超R武将养!$CD43)</f>
        <v>15</v>
      </c>
      <c r="AZ43" s="16">
        <f>求节点(超R武将!$C$6:$C$105,超R武将!AZ$6:AZ$105,天数对应超R武将养!$CD43)</f>
        <v>40</v>
      </c>
      <c r="BA43" s="16">
        <f>求节点(超R武将!$C$6:$C$105,超R武将!BA$6:BA$105,天数对应超R武将养!$CD43)</f>
        <v>72</v>
      </c>
      <c r="BB43" s="16">
        <f>求节点(超R武将!$C$6:$C$105,超R武将!BB$6:BB$105,天数对应超R武将养!$CD43)</f>
        <v>90</v>
      </c>
      <c r="BC43" s="16">
        <f>求节点(超R武将!$C$6:$C$105,超R武将!BC$6:BC$105,天数对应超R武将养!$CD43)</f>
        <v>0</v>
      </c>
      <c r="BD43" s="16">
        <f>求节点(超R武将!$C$6:$C$105,超R武将!BD$6:BD$105,天数对应超R武将养!$CD43)</f>
        <v>2.9610927824801534</v>
      </c>
      <c r="BE43" s="16">
        <f>求节点(超R武将!$C$6:$C$105,超R武将!BE$6:BE$105,天数对应超R武将养!$CD43)</f>
        <v>2.9610927824801534</v>
      </c>
      <c r="BF43" s="16">
        <f>求节点(超R武将!$C$6:$C$105,超R武将!BF$6:BF$105,天数对应超R武将养!$CD43)</f>
        <v>2.9610927824801534</v>
      </c>
      <c r="BG43" s="16">
        <f>求节点(超R武将!$C$6:$C$105,超R武将!BG$6:BG$105,天数对应超R武将养!$CD43)</f>
        <v>2.9610927824801534</v>
      </c>
      <c r="BH43" s="16">
        <f>求节点(超R武将!$C$6:$C$105,超R武将!BH$6:BH$105,天数对应超R武将养!$CD43)</f>
        <v>10</v>
      </c>
      <c r="BI43" s="16">
        <f>求节点(超R武将!$C$6:$C$105,超R武将!BI$6:BI$105,天数对应超R武将养!$CD43)</f>
        <v>10</v>
      </c>
      <c r="BJ43" s="16">
        <f>求节点(超R武将!$C$6:$C$105,超R武将!BJ$6:BJ$105,天数对应超R武将养!$CD43)</f>
        <v>60</v>
      </c>
      <c r="BK43" s="16">
        <f>求节点(超R武将!$C$6:$C$105,超R武将!BK$6:BK$105,天数对应超R武将养!$CD43)</f>
        <v>74.027319562003839</v>
      </c>
      <c r="BL43" s="16">
        <f>求节点(超R武将!$C$6:$C$105,超R武将!BL$6:BL$105,天数对应超R武将养!$CD43)</f>
        <v>74.027319562003839</v>
      </c>
      <c r="BM43" s="16">
        <f>求节点(超R武将!$C$6:$C$105,超R武将!BM$6:BM$105,天数对应超R武将养!$CD43)</f>
        <v>0</v>
      </c>
      <c r="BN43" s="16">
        <f>求节点(超R武将!$C$6:$C$105,超R武将!BN$6:BN$105,天数对应超R武将养!$CD43)</f>
        <v>0</v>
      </c>
      <c r="BO43" s="16">
        <f>求节点(超R武将!$C$6:$C$105,超R武将!BO$6:BO$105,天数对应超R武将养!$CD43)</f>
        <v>2</v>
      </c>
      <c r="BP43" s="16">
        <f>求节点(超R武将!$C$6:$C$105,超R武将!BP$6:BP$105,天数对应超R武将养!$CD43)</f>
        <v>2</v>
      </c>
      <c r="BQ43" s="16">
        <f>求节点(超R武将!$C$6:$C$105,超R武将!BQ$6:BQ$105,天数对应超R武将养!$CD43)</f>
        <v>2</v>
      </c>
      <c r="BR43" s="16">
        <f>求节点(超R武将!$C$6:$C$105,超R武将!BR$6:BR$105,天数对应超R武将养!$CD43)</f>
        <v>0</v>
      </c>
      <c r="BS43" s="16">
        <f>求节点(超R武将!$C$6:$C$105,超R武将!BS$6:BS$105,天数对应超R武将养!$CD43)</f>
        <v>0</v>
      </c>
      <c r="BT43" s="16">
        <f>求节点(超R武将!$C$6:$C$105,超R武将!BT$6:BT$105,天数对应超R武将养!$CD43)</f>
        <v>4</v>
      </c>
      <c r="BU43" s="16">
        <f>求节点(超R武将!$C$6:$C$105,超R武将!BU$6:BU$105,天数对应超R武将养!$CD43)</f>
        <v>30</v>
      </c>
      <c r="BV43" s="16">
        <f>求节点(超R武将!$C$6:$C$105,超R武将!BV$6:BV$105,天数对应超R武将养!$CD43)</f>
        <v>80</v>
      </c>
      <c r="BY43" s="16">
        <v>38</v>
      </c>
      <c r="BZ43" s="16">
        <v>52.849666392872081</v>
      </c>
      <c r="CA43" s="16">
        <v>55.498024782527658</v>
      </c>
      <c r="CB43" s="16">
        <v>59.038760445379538</v>
      </c>
      <c r="CC43" s="16">
        <v>64.101344020931819</v>
      </c>
      <c r="CD43" s="16">
        <v>74.027319562003839</v>
      </c>
    </row>
    <row r="44" spans="3:82" x14ac:dyDescent="0.15">
      <c r="C44" s="16">
        <v>39</v>
      </c>
      <c r="E44" s="16">
        <f>求节点(超R武将!$C$6:$C$105,超R武将!E$6:E$105,天数对应超R武将养!$CD44)</f>
        <v>0</v>
      </c>
      <c r="F44" s="16">
        <f>求节点(超R武将!$C$6:$C$105,超R武将!F$6:F$105,天数对应超R武将养!$CD44)</f>
        <v>0</v>
      </c>
      <c r="G44" s="16">
        <f>求节点(超R武将!$C$6:$C$105,超R武将!G$6:G$105,天数对应超R武将养!$CD44)</f>
        <v>0</v>
      </c>
      <c r="H44" s="16">
        <f>求节点(超R武将!$C$6:$C$105,超R武将!H$6:H$105,天数对应超R武将养!$CD44)</f>
        <v>0.43774513084572997</v>
      </c>
      <c r="I44" s="16">
        <f>求节点(超R武将!$C$6:$C$105,超R武将!I$6:I$105,天数对应超R武将养!$CD44)</f>
        <v>5.5622548691542697</v>
      </c>
      <c r="J44" s="16">
        <f>求节点(超R武将!$C$6:$C$105,超R武将!J$6:J$105,天数对应超R武将养!$CD44)</f>
        <v>0</v>
      </c>
      <c r="K44" s="16">
        <f>求节点(超R武将!$C$6:$C$105,超R武将!K$6:K$105,天数对应超R武将养!$CD44)</f>
        <v>0</v>
      </c>
      <c r="L44" s="16">
        <f>求节点(超R武将!$C$6:$C$105,超R武将!L$6:L$105,天数对应超R武将养!$CD44)</f>
        <v>0</v>
      </c>
      <c r="M44" s="16">
        <f>求节点(超R武将!$C$6:$C$105,超R武将!M$6:M$105,天数对应超R武将养!$CD44)</f>
        <v>6.7044369172448217</v>
      </c>
      <c r="N44" s="16">
        <f>求节点(超R武将!$C$6:$C$105,超R武将!N$6:N$105,天数对应超R武将养!$CD44)</f>
        <v>5.9403667599517505</v>
      </c>
      <c r="O44" s="16">
        <f>求节点(超R武将!$C$6:$C$105,超R武将!O$6:O$105,天数对应超R武将养!$CD44)</f>
        <v>0</v>
      </c>
      <c r="P44" s="16">
        <f>求节点(超R武将!$C$6:$C$105,超R武将!P$6:P$105,天数对应超R武将养!$CD44)</f>
        <v>6</v>
      </c>
      <c r="Q44" s="16">
        <f>求节点(超R武将!$C$6:$C$105,超R武将!Q$6:Q$105,天数对应超R武将养!$CD44)</f>
        <v>10</v>
      </c>
      <c r="R44" s="16">
        <f>求节点(超R武将!$C$6:$C$105,超R武将!R$6:R$105,天数对应超R武将养!$CD44)</f>
        <v>66.839692815000248</v>
      </c>
      <c r="S44" s="16">
        <f>求节点(超R武将!$C$6:$C$105,超R武将!S$6:S$105,天数对应超R武将养!$CD44)</f>
        <v>90</v>
      </c>
      <c r="T44" s="16">
        <f>求节点(超R武将!$C$6:$C$105,超R武将!T$6:T$105,天数对应超R武将养!$CD44)</f>
        <v>0</v>
      </c>
      <c r="U44" s="16">
        <f>求节点(超R武将!$C$6:$C$105,超R武将!U$6:U$105,天数对应超R武将养!$CD44)</f>
        <v>0</v>
      </c>
      <c r="V44" s="16">
        <f>求节点(超R武将!$C$6:$C$105,超R武将!V$6:V$105,天数对应超R武将养!$CD44)</f>
        <v>0</v>
      </c>
      <c r="W44" s="16">
        <f>求节点(超R武将!$C$6:$C$105,超R武将!W$6:W$105,天数对应超R武将养!$CD44)</f>
        <v>2.9894874696285698</v>
      </c>
      <c r="X44" s="16">
        <f>求节点(超R武将!$C$6:$C$105,超R武将!X$6:X$105,天数对应超R武将养!$CD44)</f>
        <v>2.9894874696285698</v>
      </c>
      <c r="Y44" s="16">
        <f>求节点(超R武将!$C$6:$C$105,超R武将!Y$6:Y$105,天数对应超R武将养!$CD44)</f>
        <v>0</v>
      </c>
      <c r="Z44" s="16">
        <f>求节点(超R武将!$C$6:$C$105,超R武将!Z$6:Z$105,天数对应超R武将养!$CD44)</f>
        <v>0</v>
      </c>
      <c r="AA44" s="16">
        <f>求节点(超R武将!$C$6:$C$105,超R武将!AA$6:AA$105,天数对应超R武将养!$CD44)</f>
        <v>0</v>
      </c>
      <c r="AB44" s="16">
        <f>求节点(超R武将!$C$6:$C$105,超R武将!AB$6:AB$105,天数对应超R武将养!$CD44)</f>
        <v>149.4743734814285</v>
      </c>
      <c r="AC44" s="16">
        <f>求节点(超R武将!$C$6:$C$105,超R武将!AC$6:AC$105,天数对应超R武将养!$CD44)</f>
        <v>149.4743734814285</v>
      </c>
      <c r="AD44" s="16">
        <f>求节点(超R武将!$C$6:$C$105,超R武将!AD$6:AD$105,天数对应超R武将养!$CD44)</f>
        <v>0</v>
      </c>
      <c r="AE44" s="16">
        <f>求节点(超R武将!$C$6:$C$105,超R武将!AE$6:AE$105,天数对应超R武将养!$CD44)</f>
        <v>0</v>
      </c>
      <c r="AF44" s="16">
        <f>求节点(超R武将!$C$6:$C$105,超R武将!AF$6:AF$105,天数对应超R武将养!$CD44)</f>
        <v>0</v>
      </c>
      <c r="AG44" s="16">
        <f>求节点(超R武将!$C$6:$C$105,超R武将!AG$6:AG$105,天数对应超R武将养!$CD44)</f>
        <v>2.3877290926488053</v>
      </c>
      <c r="AH44" s="16">
        <f>求节点(超R武将!$C$6:$C$105,超R武将!AH$6:AH$105,天数对应超R武将养!$CD44)</f>
        <v>2</v>
      </c>
      <c r="AI44" s="16">
        <f>求节点(超R武将!$C$6:$C$105,超R武将!AI$6:AI$105,天数对应超R武将养!$CD44)</f>
        <v>0</v>
      </c>
      <c r="AJ44" s="16">
        <f>求节点(超R武将!$C$6:$C$105,超R武将!AJ$6:AJ$105,天数对应超R武将养!$CD44)</f>
        <v>0</v>
      </c>
      <c r="AK44" s="16">
        <f>求节点(超R武将!$C$6:$C$105,超R武将!AK$6:AK$105,天数对应超R武将养!$CD44)</f>
        <v>0</v>
      </c>
      <c r="AL44" s="16">
        <f>求节点(超R武将!$C$6:$C$105,超R武将!AL$6:AL$105,天数对应超R武将养!$CD44)</f>
        <v>30</v>
      </c>
      <c r="AM44" s="16">
        <f>求节点(超R武将!$C$6:$C$105,超R武将!AM$6:AM$105,天数对应超R武将养!$CD44)</f>
        <v>80</v>
      </c>
      <c r="AN44" s="16">
        <f>求节点(超R武将!$C$6:$C$105,超R武将!AN$6:AN$105,天数对应超R武将养!$CD44)</f>
        <v>0</v>
      </c>
      <c r="AO44" s="16">
        <f>求节点(超R武将!$C$6:$C$105,超R武将!AO$6:AO$105,天数对应超R武将养!$CD44)</f>
        <v>0</v>
      </c>
      <c r="AP44" s="16">
        <f>求节点(超R武将!$C$6:$C$105,超R武将!AP$6:AP$105,天数对应超R武将养!$CD44)</f>
        <v>0</v>
      </c>
      <c r="AQ44" s="16">
        <f>求节点(超R武将!$C$6:$C$105,超R武将!AQ$6:AQ$105,天数对应超R武将养!$CD44)</f>
        <v>24</v>
      </c>
      <c r="AR44" s="16">
        <f>求节点(超R武将!$C$6:$C$105,超R武将!AR$6:AR$105,天数对应超R武将养!$CD44)</f>
        <v>0</v>
      </c>
      <c r="AS44" s="16">
        <f>求节点(超R武将!$C$6:$C$105,超R武将!AS$6:AS$105,天数对应超R武将养!$CD44)</f>
        <v>0</v>
      </c>
      <c r="AT44" s="16">
        <f>求节点(超R武将!$C$6:$C$105,超R武将!AT$6:AT$105,天数对应超R武将养!$CD44)</f>
        <v>3</v>
      </c>
      <c r="AU44" s="16">
        <f>求节点(超R武将!$C$6:$C$105,超R武将!AU$6:AU$105,天数对应超R武将养!$CD44)</f>
        <v>6</v>
      </c>
      <c r="AV44" s="16">
        <f>求节点(超R武将!$C$6:$C$105,超R武将!AV$6:AV$105,天数对应超R武将养!$CD44)</f>
        <v>8</v>
      </c>
      <c r="AW44" s="16">
        <f>求节点(超R武将!$C$6:$C$105,超R武将!AW$6:AW$105,天数对应超R武将养!$CD44)</f>
        <v>5.9403667599517505</v>
      </c>
      <c r="AX44" s="16">
        <f>求节点(超R武将!$C$6:$C$105,超R武将!AX$6:AX$105,天数对应超R武将养!$CD44)</f>
        <v>0</v>
      </c>
      <c r="AY44" s="16">
        <f>求节点(超R武将!$C$6:$C$105,超R武将!AY$6:AY$105,天数对应超R武将养!$CD44)</f>
        <v>15</v>
      </c>
      <c r="AZ44" s="16">
        <f>求节点(超R武将!$C$6:$C$105,超R武将!AZ$6:AZ$105,天数对应超R武将养!$CD44)</f>
        <v>40</v>
      </c>
      <c r="BA44" s="16">
        <f>求节点(超R武将!$C$6:$C$105,超R武将!BA$6:BA$105,天数对应超R武将养!$CD44)</f>
        <v>72</v>
      </c>
      <c r="BB44" s="16">
        <f>求节点(超R武将!$C$6:$C$105,超R武将!BB$6:BB$105,天数对应超R武将养!$CD44)</f>
        <v>90</v>
      </c>
      <c r="BC44" s="16">
        <f>求节点(超R武将!$C$6:$C$105,超R武将!BC$6:BC$105,天数对应超R武将养!$CD44)</f>
        <v>0</v>
      </c>
      <c r="BD44" s="16">
        <f>求节点(超R武将!$C$6:$C$105,超R武将!BD$6:BD$105,天数对应超R武将养!$CD44)</f>
        <v>2.9894874696285698</v>
      </c>
      <c r="BE44" s="16">
        <f>求节点(超R武将!$C$6:$C$105,超R武将!BE$6:BE$105,天数对应超R武将养!$CD44)</f>
        <v>2.9894874696285698</v>
      </c>
      <c r="BF44" s="16">
        <f>求节点(超R武将!$C$6:$C$105,超R武将!BF$6:BF$105,天数对应超R武将养!$CD44)</f>
        <v>2.9894874696285698</v>
      </c>
      <c r="BG44" s="16">
        <f>求节点(超R武将!$C$6:$C$105,超R武将!BG$6:BG$105,天数对应超R武将养!$CD44)</f>
        <v>2.9894874696285698</v>
      </c>
      <c r="BH44" s="16">
        <f>求节点(超R武将!$C$6:$C$105,超R武将!BH$6:BH$105,天数对应超R武将养!$CD44)</f>
        <v>10</v>
      </c>
      <c r="BI44" s="16">
        <f>求节点(超R武将!$C$6:$C$105,超R武将!BI$6:BI$105,天数对应超R武将养!$CD44)</f>
        <v>10</v>
      </c>
      <c r="BJ44" s="16">
        <f>求节点(超R武将!$C$6:$C$105,超R武将!BJ$6:BJ$105,天数对应超R武将养!$CD44)</f>
        <v>60</v>
      </c>
      <c r="BK44" s="16">
        <f>求节点(超R武将!$C$6:$C$105,超R武将!BK$6:BK$105,天数对应超R武将养!$CD44)</f>
        <v>74.73718674071425</v>
      </c>
      <c r="BL44" s="16">
        <f>求节点(超R武将!$C$6:$C$105,超R武将!BL$6:BL$105,天数对应超R武将养!$CD44)</f>
        <v>74.73718674071425</v>
      </c>
      <c r="BM44" s="16">
        <f>求节点(超R武将!$C$6:$C$105,超R武将!BM$6:BM$105,天数对应超R武将养!$CD44)</f>
        <v>0</v>
      </c>
      <c r="BN44" s="16">
        <f>求节点(超R武将!$C$6:$C$105,超R武将!BN$6:BN$105,天数对应超R武将养!$CD44)</f>
        <v>0</v>
      </c>
      <c r="BO44" s="16">
        <f>求节点(超R武将!$C$6:$C$105,超R武将!BO$6:BO$105,天数对应超R武将养!$CD44)</f>
        <v>2</v>
      </c>
      <c r="BP44" s="16">
        <f>求节点(超R武将!$C$6:$C$105,超R武将!BP$6:BP$105,天数对应超R武将养!$CD44)</f>
        <v>2</v>
      </c>
      <c r="BQ44" s="16">
        <f>求节点(超R武将!$C$6:$C$105,超R武将!BQ$6:BQ$105,天数对应超R武将养!$CD44)</f>
        <v>2</v>
      </c>
      <c r="BR44" s="16">
        <f>求节点(超R武将!$C$6:$C$105,超R武将!BR$6:BR$105,天数对应超R武将养!$CD44)</f>
        <v>0</v>
      </c>
      <c r="BS44" s="16">
        <f>求节点(超R武将!$C$6:$C$105,超R武将!BS$6:BS$105,天数对应超R武将养!$CD44)</f>
        <v>0</v>
      </c>
      <c r="BT44" s="16">
        <f>求节点(超R武将!$C$6:$C$105,超R武将!BT$6:BT$105,天数对应超R武将养!$CD44)</f>
        <v>4</v>
      </c>
      <c r="BU44" s="16">
        <f>求节点(超R武将!$C$6:$C$105,超R武将!BU$6:BU$105,天数对应超R武将养!$CD44)</f>
        <v>30</v>
      </c>
      <c r="BV44" s="16">
        <f>求节点(超R武将!$C$6:$C$105,超R武将!BV$6:BV$105,天数对应超R武将养!$CD44)</f>
        <v>80</v>
      </c>
      <c r="BY44" s="16">
        <v>39</v>
      </c>
      <c r="BZ44" s="16">
        <v>53.213386604241784</v>
      </c>
      <c r="CA44" s="16">
        <v>55.923277312222432</v>
      </c>
      <c r="CB44" s="16">
        <v>59.352542372199558</v>
      </c>
      <c r="CC44" s="16">
        <v>64.461646089391962</v>
      </c>
      <c r="CD44" s="16">
        <v>74.73718674071425</v>
      </c>
    </row>
    <row r="45" spans="3:82" x14ac:dyDescent="0.15">
      <c r="C45" s="16">
        <v>40</v>
      </c>
      <c r="E45" s="16">
        <f>求节点(超R武将!$C$6:$C$105,超R武将!E$6:E$105,天数对应超R武将养!$CD45)</f>
        <v>0</v>
      </c>
      <c r="F45" s="16">
        <f>求节点(超R武将!$C$6:$C$105,超R武将!F$6:F$105,天数对应超R武将养!$CD45)</f>
        <v>0</v>
      </c>
      <c r="G45" s="16">
        <f>求节点(超R武将!$C$6:$C$105,超R武将!G$6:G$105,天数对应超R武将养!$CD45)</f>
        <v>0</v>
      </c>
      <c r="H45" s="16">
        <f>求节点(超R武将!$C$6:$C$105,超R武将!H$6:H$105,天数对应超R武将养!$CD45)</f>
        <v>0.35588047897179398</v>
      </c>
      <c r="I45" s="16">
        <f>求节点(超R武将!$C$6:$C$105,超R武将!I$6:I$105,天数对应超R武将养!$CD45)</f>
        <v>5.6441195210282062</v>
      </c>
      <c r="J45" s="16">
        <f>求节点(超R武将!$C$6:$C$105,超R武将!J$6:J$105,天数对应超R武将养!$CD45)</f>
        <v>0</v>
      </c>
      <c r="K45" s="16">
        <f>求节点(超R武将!$C$6:$C$105,超R武将!K$6:K$105,天数对应超R武将养!$CD45)</f>
        <v>0</v>
      </c>
      <c r="L45" s="16">
        <f>求节点(超R武将!$C$6:$C$105,超R武将!L$6:L$105,天数对应超R武将养!$CD45)</f>
        <v>0</v>
      </c>
      <c r="M45" s="16">
        <f>求节点(超R武将!$C$6:$C$105,超R武将!M$6:M$105,天数对应超R武将养!$CD45)</f>
        <v>5.6940876635487037</v>
      </c>
      <c r="N45" s="16">
        <f>求节点(超R武将!$C$6:$C$105,超R武将!N$6:N$105,天数对应超R武将养!$CD45)</f>
        <v>6.0367453205790396</v>
      </c>
      <c r="O45" s="16">
        <f>求节点(超R武将!$C$6:$C$105,超R武将!O$6:O$105,天数对应超R武将养!$CD45)</f>
        <v>0</v>
      </c>
      <c r="P45" s="16">
        <f>求节点(超R武将!$C$6:$C$105,超R武将!P$6:P$105,天数对应超R武将养!$CD45)</f>
        <v>6</v>
      </c>
      <c r="Q45" s="16">
        <f>求节点(超R武将!$C$6:$C$105,超R武将!Q$6:Q$105,天数对应超R武将养!$CD45)</f>
        <v>10</v>
      </c>
      <c r="R45" s="16">
        <f>求节点(超R武将!$C$6:$C$105,超R武将!R$6:R$105,天数对应超R武将养!$CD45)</f>
        <v>60.681331100665886</v>
      </c>
      <c r="S45" s="16">
        <f>求节点(超R武将!$C$6:$C$105,超R武将!S$6:S$105,天数对应超R武将养!$CD45)</f>
        <v>91.570425054303314</v>
      </c>
      <c r="T45" s="16">
        <f>求节点(超R武将!$C$6:$C$105,超R武将!T$6:T$105,天数对应超R武将养!$CD45)</f>
        <v>0</v>
      </c>
      <c r="U45" s="16">
        <f>求节点(超R武将!$C$6:$C$105,超R武将!U$6:U$105,天数对应超R武将养!$CD45)</f>
        <v>0</v>
      </c>
      <c r="V45" s="16">
        <f>求节点(超R武将!$C$6:$C$105,超R武将!V$6:V$105,天数对应超R武将养!$CD45)</f>
        <v>0</v>
      </c>
      <c r="W45" s="16">
        <f>求节点(超R武将!$C$6:$C$105,超R武将!W$6:W$105,天数对应超R武将养!$CD45)</f>
        <v>3.007852125271516</v>
      </c>
      <c r="X45" s="16">
        <f>求节点(超R武将!$C$6:$C$105,超R武将!X$6:X$105,天数对应超R武将养!$CD45)</f>
        <v>3.0078521252715165</v>
      </c>
      <c r="Y45" s="16">
        <f>求节点(超R武将!$C$6:$C$105,超R武将!Y$6:Y$105,天数对应超R武将养!$CD45)</f>
        <v>0</v>
      </c>
      <c r="Z45" s="16">
        <f>求节点(超R武将!$C$6:$C$105,超R武将!Z$6:Z$105,天数对应超R武将养!$CD45)</f>
        <v>0</v>
      </c>
      <c r="AA45" s="16">
        <f>求节点(超R武将!$C$6:$C$105,超R武将!AA$6:AA$105,天数对应超R武将养!$CD45)</f>
        <v>0</v>
      </c>
      <c r="AB45" s="16">
        <f>求节点(超R武将!$C$6:$C$105,超R武将!AB$6:AB$105,天数对应超R武将养!$CD45)</f>
        <v>150.39260626357583</v>
      </c>
      <c r="AC45" s="16">
        <f>求节点(超R武将!$C$6:$C$105,超R武将!AC$6:AC$105,天数对应超R武将养!$CD45)</f>
        <v>150.39260626357583</v>
      </c>
      <c r="AD45" s="16">
        <f>求节点(超R武将!$C$6:$C$105,超R武将!AD$6:AD$105,天数对应超R武将养!$CD45)</f>
        <v>0</v>
      </c>
      <c r="AE45" s="16">
        <f>求节点(超R武将!$C$6:$C$105,超R武将!AE$6:AE$105,天数对应超R武将养!$CD45)</f>
        <v>0</v>
      </c>
      <c r="AF45" s="16">
        <f>求节点(超R武将!$C$6:$C$105,超R武将!AF$6:AF$105,天数对应超R武将养!$CD45)</f>
        <v>0</v>
      </c>
      <c r="AG45" s="16">
        <f>求节点(超R武将!$C$6:$C$105,超R武将!AG$6:AG$105,天数对应超R武将养!$CD45)</f>
        <v>2.5325691468104456</v>
      </c>
      <c r="AH45" s="16">
        <f>求节点(超R武将!$C$6:$C$105,超R武将!AH$6:AH$105,天数对应超R武将养!$CD45)</f>
        <v>2</v>
      </c>
      <c r="AI45" s="16">
        <f>求节点(超R武将!$C$6:$C$105,超R武将!AI$6:AI$105,天数对应超R武将养!$CD45)</f>
        <v>0</v>
      </c>
      <c r="AJ45" s="16">
        <f>求节点(超R武将!$C$6:$C$105,超R武将!AJ$6:AJ$105,天数对应超R武将养!$CD45)</f>
        <v>0</v>
      </c>
      <c r="AK45" s="16">
        <f>求节点(超R武将!$C$6:$C$105,超R武将!AK$6:AK$105,天数对应超R武将养!$CD45)</f>
        <v>0</v>
      </c>
      <c r="AL45" s="16">
        <f>求节点(超R武将!$C$6:$C$105,超R武将!AL$6:AL$105,天数对应超R武将养!$CD45)</f>
        <v>30</v>
      </c>
      <c r="AM45" s="16">
        <f>求节点(超R武将!$C$6:$C$105,超R武将!AM$6:AM$105,天数对应超R武将养!$CD45)</f>
        <v>80</v>
      </c>
      <c r="AN45" s="16">
        <f>求节点(超R武将!$C$6:$C$105,超R武将!AN$6:AN$105,天数对应超R武将养!$CD45)</f>
        <v>0</v>
      </c>
      <c r="AO45" s="16">
        <f>求节点(超R武将!$C$6:$C$105,超R武将!AO$6:AO$105,天数对应超R武将养!$CD45)</f>
        <v>0</v>
      </c>
      <c r="AP45" s="16">
        <f>求节点(超R武将!$C$6:$C$105,超R武将!AP$6:AP$105,天数对应超R武将养!$CD45)</f>
        <v>0</v>
      </c>
      <c r="AQ45" s="16">
        <f>求节点(超R武将!$C$6:$C$105,超R武将!AQ$6:AQ$105,天数对应超R武将养!$CD45)</f>
        <v>24</v>
      </c>
      <c r="AR45" s="16">
        <f>求节点(超R武将!$C$6:$C$105,超R武将!AR$6:AR$105,天数对应超R武将养!$CD45)</f>
        <v>0</v>
      </c>
      <c r="AS45" s="16">
        <f>求节点(超R武将!$C$6:$C$105,超R武将!AS$6:AS$105,天数对应超R武将养!$CD45)</f>
        <v>0</v>
      </c>
      <c r="AT45" s="16">
        <f>求节点(超R武将!$C$6:$C$105,超R武将!AT$6:AT$105,天数对应超R武将养!$CD45)</f>
        <v>3</v>
      </c>
      <c r="AU45" s="16">
        <f>求节点(超R武将!$C$6:$C$105,超R武将!AU$6:AU$105,天数对应超R武将养!$CD45)</f>
        <v>6</v>
      </c>
      <c r="AV45" s="16">
        <f>求节点(超R武将!$C$6:$C$105,超R武将!AV$6:AV$105,天数对应超R武将养!$CD45)</f>
        <v>8</v>
      </c>
      <c r="AW45" s="16">
        <f>求节点(超R武将!$C$6:$C$105,超R武将!AW$6:AW$105,天数对应超R武将养!$CD45)</f>
        <v>6.0367453205790396</v>
      </c>
      <c r="AX45" s="16">
        <f>求节点(超R武将!$C$6:$C$105,超R武将!AX$6:AX$105,天数对应超R武将养!$CD45)</f>
        <v>0</v>
      </c>
      <c r="AY45" s="16">
        <f>求节点(超R武将!$C$6:$C$105,超R武将!AY$6:AY$105,天数对应超R武将养!$CD45)</f>
        <v>15</v>
      </c>
      <c r="AZ45" s="16">
        <f>求节点(超R武将!$C$6:$C$105,超R武将!AZ$6:AZ$105,天数对应超R武将养!$CD45)</f>
        <v>40</v>
      </c>
      <c r="BA45" s="16">
        <f>求节点(超R武将!$C$6:$C$105,超R武将!BA$6:BA$105,天数对应超R武将养!$CD45)</f>
        <v>72</v>
      </c>
      <c r="BB45" s="16">
        <f>求节点(超R武将!$C$6:$C$105,超R武将!BB$6:BB$105,天数对应超R武将养!$CD45)</f>
        <v>91.570425054303314</v>
      </c>
      <c r="BC45" s="16">
        <f>求节点(超R武将!$C$6:$C$105,超R武将!BC$6:BC$105,天数对应超R武将养!$CD45)</f>
        <v>0</v>
      </c>
      <c r="BD45" s="16">
        <f>求节点(超R武将!$C$6:$C$105,超R武将!BD$6:BD$105,天数对应超R武将养!$CD45)</f>
        <v>3.0078521252715165</v>
      </c>
      <c r="BE45" s="16">
        <f>求节点(超R武将!$C$6:$C$105,超R武将!BE$6:BE$105,天数对应超R武将养!$CD45)</f>
        <v>3.0078521252715165</v>
      </c>
      <c r="BF45" s="16">
        <f>求节点(超R武将!$C$6:$C$105,超R武将!BF$6:BF$105,天数对应超R武将养!$CD45)</f>
        <v>3.0078521252715165</v>
      </c>
      <c r="BG45" s="16">
        <f>求节点(超R武将!$C$6:$C$105,超R武将!BG$6:BG$105,天数对应超R武将养!$CD45)</f>
        <v>3.0078521252715165</v>
      </c>
      <c r="BH45" s="16">
        <f>求节点(超R武将!$C$6:$C$105,超R武将!BH$6:BH$105,天数对应超R武将养!$CD45)</f>
        <v>10</v>
      </c>
      <c r="BI45" s="16">
        <f>求节点(超R武将!$C$6:$C$105,超R武将!BI$6:BI$105,天数对应超R武将养!$CD45)</f>
        <v>10</v>
      </c>
      <c r="BJ45" s="16">
        <f>求节点(超R武将!$C$6:$C$105,超R武将!BJ$6:BJ$105,天数对应超R武将养!$CD45)</f>
        <v>60</v>
      </c>
      <c r="BK45" s="16">
        <f>求节点(超R武将!$C$6:$C$105,超R武将!BK$6:BK$105,天数对应超R武将养!$CD45)</f>
        <v>75.196303131787914</v>
      </c>
      <c r="BL45" s="16">
        <f>求节点(超R武将!$C$6:$C$105,超R武将!BL$6:BL$105,天数对应超R武将养!$CD45)</f>
        <v>75.196303131787914</v>
      </c>
      <c r="BM45" s="16">
        <f>求节点(超R武将!$C$6:$C$105,超R武将!BM$6:BM$105,天数对应超R武将养!$CD45)</f>
        <v>0</v>
      </c>
      <c r="BN45" s="16">
        <f>求节点(超R武将!$C$6:$C$105,超R武将!BN$6:BN$105,天数对应超R武将养!$CD45)</f>
        <v>0</v>
      </c>
      <c r="BO45" s="16">
        <f>求节点(超R武将!$C$6:$C$105,超R武将!BO$6:BO$105,天数对应超R武将养!$CD45)</f>
        <v>2</v>
      </c>
      <c r="BP45" s="16">
        <f>求节点(超R武将!$C$6:$C$105,超R武将!BP$6:BP$105,天数对应超R武将养!$CD45)</f>
        <v>2</v>
      </c>
      <c r="BQ45" s="16">
        <f>求节点(超R武将!$C$6:$C$105,超R武将!BQ$6:BQ$105,天数对应超R武将养!$CD45)</f>
        <v>2</v>
      </c>
      <c r="BR45" s="16">
        <f>求节点(超R武将!$C$6:$C$105,超R武将!BR$6:BR$105,天数对应超R武将养!$CD45)</f>
        <v>0</v>
      </c>
      <c r="BS45" s="16">
        <f>求节点(超R武将!$C$6:$C$105,超R武将!BS$6:BS$105,天数对应超R武将养!$CD45)</f>
        <v>0</v>
      </c>
      <c r="BT45" s="16">
        <f>求节点(超R武将!$C$6:$C$105,超R武将!BT$6:BT$105,天数对应超R武将养!$CD45)</f>
        <v>4</v>
      </c>
      <c r="BU45" s="16">
        <f>求节点(超R武将!$C$6:$C$105,超R武将!BU$6:BU$105,天数对应超R武将养!$CD45)</f>
        <v>30</v>
      </c>
      <c r="BV45" s="16">
        <f>求节点(超R武将!$C$6:$C$105,超R武将!BV$6:BV$105,天数对应超R武将养!$CD45)</f>
        <v>80</v>
      </c>
      <c r="BY45" s="16">
        <v>40</v>
      </c>
      <c r="BZ45" s="16">
        <v>53.567039423670657</v>
      </c>
      <c r="CA45" s="16">
        <v>56.282926613660365</v>
      </c>
      <c r="CB45" s="16">
        <v>59.666324299019585</v>
      </c>
      <c r="CC45" s="16">
        <v>64.821948157852106</v>
      </c>
      <c r="CD45" s="16">
        <v>75.196303131787914</v>
      </c>
    </row>
    <row r="46" spans="3:82" x14ac:dyDescent="0.15">
      <c r="C46" s="16">
        <v>41</v>
      </c>
      <c r="E46" s="16">
        <f>求节点(超R武将!$C$6:$C$105,超R武将!E$6:E$105,天数对应超R武将养!$CD46)</f>
        <v>0</v>
      </c>
      <c r="F46" s="16">
        <f>求节点(超R武将!$C$6:$C$105,超R武将!F$6:F$105,天数对应超R武将养!$CD46)</f>
        <v>0</v>
      </c>
      <c r="G46" s="16">
        <f>求节点(超R武将!$C$6:$C$105,超R武将!G$6:G$105,天数对应超R武将养!$CD46)</f>
        <v>0</v>
      </c>
      <c r="H46" s="16">
        <f>求节点(超R武将!$C$6:$C$105,超R武将!H$6:H$105,天数对应超R武将养!$CD46)</f>
        <v>0.30144899208390208</v>
      </c>
      <c r="I46" s="16">
        <f>求节点(超R武将!$C$6:$C$105,超R武将!I$6:I$105,天数对应超R武将养!$CD46)</f>
        <v>5.6985510079160981</v>
      </c>
      <c r="J46" s="16">
        <f>求节点(超R武将!$C$6:$C$105,超R武将!J$6:J$105,天数对应超R武将养!$CD46)</f>
        <v>0</v>
      </c>
      <c r="K46" s="16">
        <f>求节点(超R武将!$C$6:$C$105,超R武将!K$6:K$105,天数对应超R武将养!$CD46)</f>
        <v>0</v>
      </c>
      <c r="L46" s="16">
        <f>求节点(超R武将!$C$6:$C$105,超R武将!L$6:L$105,天数对应超R武将养!$CD46)</f>
        <v>0</v>
      </c>
      <c r="M46" s="16">
        <f>求节点(超R武将!$C$6:$C$105,超R武将!M$6:M$105,天数对应超R武将养!$CD46)</f>
        <v>4.8231838733424333</v>
      </c>
      <c r="N46" s="16">
        <f>求节点(超R武将!$C$6:$C$105,超R武将!N$6:N$105,天数对应超R武将养!$CD46)</f>
        <v>6.1046062973073472</v>
      </c>
      <c r="O46" s="16">
        <f>求节点(超R武将!$C$6:$C$105,超R武将!O$6:O$105,天数对应超R武将养!$CD46)</f>
        <v>0</v>
      </c>
      <c r="P46" s="16">
        <f>求节点(超R武将!$C$6:$C$105,超R武将!P$6:P$105,天数对应超R武将养!$CD46)</f>
        <v>6</v>
      </c>
      <c r="Q46" s="16">
        <f>求节点(超R武将!$C$6:$C$105,超R武将!Q$6:Q$105,天数对应超R武将养!$CD46)</f>
        <v>10</v>
      </c>
      <c r="R46" s="16">
        <f>求节点(超R武将!$C$6:$C$105,超R武将!R$6:R$105,天数对应超R武将养!$CD46)</f>
        <v>53.823810846062401</v>
      </c>
      <c r="S46" s="16">
        <f>求节点(超R武将!$C$6:$C$105,超R武将!S$6:S$105,天数对应超R武将养!$CD46)</f>
        <v>94.064068783250036</v>
      </c>
      <c r="T46" s="16">
        <f>求节点(超R武将!$C$6:$C$105,超R武将!T$6:T$105,天数对应超R武将养!$CD46)</f>
        <v>0</v>
      </c>
      <c r="U46" s="16">
        <f>求节点(超R武将!$C$6:$C$105,超R武将!U$6:U$105,天数对应超R武将养!$CD46)</f>
        <v>0</v>
      </c>
      <c r="V46" s="16">
        <f>求节点(超R武将!$C$6:$C$105,超R武将!V$6:V$105,天数对应超R武将养!$CD46)</f>
        <v>0</v>
      </c>
      <c r="W46" s="16">
        <f>求节点(超R武将!$C$6:$C$105,超R武将!W$6:W$105,天数对应超R武将养!$CD46)</f>
        <v>3.0203203439162496</v>
      </c>
      <c r="X46" s="16">
        <f>求节点(超R武将!$C$6:$C$105,超R武将!X$6:X$105,天数对应超R武将养!$CD46)</f>
        <v>3.02032034391625</v>
      </c>
      <c r="Y46" s="16">
        <f>求节点(超R武将!$C$6:$C$105,超R武将!Y$6:Y$105,天数对应超R武将养!$CD46)</f>
        <v>0</v>
      </c>
      <c r="Z46" s="16">
        <f>求节点(超R武将!$C$6:$C$105,超R武将!Z$6:Z$105,天数对应超R武将养!$CD46)</f>
        <v>0</v>
      </c>
      <c r="AA46" s="16">
        <f>求节点(超R武将!$C$6:$C$105,超R武将!AA$6:AA$105,天数对应超R武将养!$CD46)</f>
        <v>0</v>
      </c>
      <c r="AB46" s="16">
        <f>求节点(超R武将!$C$6:$C$105,超R武将!AB$6:AB$105,天数对应超R武将养!$CD46)</f>
        <v>151.01601719581251</v>
      </c>
      <c r="AC46" s="16">
        <f>求节点(超R武将!$C$6:$C$105,超R武将!AC$6:AC$105,天数对应超R武将养!$CD46)</f>
        <v>151.01601719581251</v>
      </c>
      <c r="AD46" s="16">
        <f>求节点(超R武将!$C$6:$C$105,超R武将!AD$6:AD$105,天数对应超R武将养!$CD46)</f>
        <v>0</v>
      </c>
      <c r="AE46" s="16">
        <f>求节点(超R武将!$C$6:$C$105,超R武将!AE$6:AE$105,天数对应超R武将养!$CD46)</f>
        <v>0</v>
      </c>
      <c r="AF46" s="16">
        <f>求节点(超R武将!$C$6:$C$105,超R武将!AF$6:AF$105,天数对应超R武将养!$CD46)</f>
        <v>0</v>
      </c>
      <c r="AG46" s="16">
        <f>求节点(超R武将!$C$6:$C$105,超R武将!AG$6:AG$105,天数对应超R武将养!$CD46)</f>
        <v>2.5430672113894977</v>
      </c>
      <c r="AH46" s="16">
        <f>求节点(超R武将!$C$6:$C$105,超R武将!AH$6:AH$105,天数对应超R武将养!$CD46)</f>
        <v>2</v>
      </c>
      <c r="AI46" s="16">
        <f>求节点(超R武将!$C$6:$C$105,超R武将!AI$6:AI$105,天数对应超R武将养!$CD46)</f>
        <v>0</v>
      </c>
      <c r="AJ46" s="16">
        <f>求节点(超R武将!$C$6:$C$105,超R武将!AJ$6:AJ$105,天数对应超R武将养!$CD46)</f>
        <v>0</v>
      </c>
      <c r="AK46" s="16">
        <f>求节点(超R武将!$C$6:$C$105,超R武将!AK$6:AK$105,天数对应超R武将养!$CD46)</f>
        <v>0</v>
      </c>
      <c r="AL46" s="16">
        <f>求节点(超R武将!$C$6:$C$105,超R武将!AL$6:AL$105,天数对应超R武将养!$CD46)</f>
        <v>30</v>
      </c>
      <c r="AM46" s="16">
        <f>求节点(超R武将!$C$6:$C$105,超R武将!AM$6:AM$105,天数对应超R武将养!$CD46)</f>
        <v>80</v>
      </c>
      <c r="AN46" s="16">
        <f>求节点(超R武将!$C$6:$C$105,超R武将!AN$6:AN$105,天数对应超R武将养!$CD46)</f>
        <v>0</v>
      </c>
      <c r="AO46" s="16">
        <f>求节点(超R武将!$C$6:$C$105,超R武将!AO$6:AO$105,天数对应超R武将养!$CD46)</f>
        <v>0</v>
      </c>
      <c r="AP46" s="16">
        <f>求节点(超R武将!$C$6:$C$105,超R武将!AP$6:AP$105,天数对应超R武将养!$CD46)</f>
        <v>0</v>
      </c>
      <c r="AQ46" s="16">
        <f>求节点(超R武将!$C$6:$C$105,超R武将!AQ$6:AQ$105,天数对应超R武将养!$CD46)</f>
        <v>24</v>
      </c>
      <c r="AR46" s="16">
        <f>求节点(超R武将!$C$6:$C$105,超R武将!AR$6:AR$105,天数对应超R武将养!$CD46)</f>
        <v>0</v>
      </c>
      <c r="AS46" s="16">
        <f>求节点(超R武将!$C$6:$C$105,超R武将!AS$6:AS$105,天数对应超R武将养!$CD46)</f>
        <v>0</v>
      </c>
      <c r="AT46" s="16">
        <f>求节点(超R武将!$C$6:$C$105,超R武将!AT$6:AT$105,天数对应超R武将养!$CD46)</f>
        <v>3</v>
      </c>
      <c r="AU46" s="16">
        <f>求节点(超R武将!$C$6:$C$105,超R武将!AU$6:AU$105,天数对应超R武将养!$CD46)</f>
        <v>6</v>
      </c>
      <c r="AV46" s="16">
        <f>求节点(超R武将!$C$6:$C$105,超R武将!AV$6:AV$105,天数对应超R武将养!$CD46)</f>
        <v>8</v>
      </c>
      <c r="AW46" s="16">
        <f>求节点(超R武将!$C$6:$C$105,超R武将!AW$6:AW$105,天数对应超R武将养!$CD46)</f>
        <v>6.1046062973073472</v>
      </c>
      <c r="AX46" s="16">
        <f>求节点(超R武将!$C$6:$C$105,超R武将!AX$6:AX$105,天数对应超R武将养!$CD46)</f>
        <v>0</v>
      </c>
      <c r="AY46" s="16">
        <f>求节点(超R武将!$C$6:$C$105,超R武将!AY$6:AY$105,天数对应超R武将养!$CD46)</f>
        <v>15</v>
      </c>
      <c r="AZ46" s="16">
        <f>求节点(超R武将!$C$6:$C$105,超R武将!AZ$6:AZ$105,天数对应超R武将养!$CD46)</f>
        <v>40</v>
      </c>
      <c r="BA46" s="16">
        <f>求节点(超R武将!$C$6:$C$105,超R武将!BA$6:BA$105,天数对应超R武将养!$CD46)</f>
        <v>72</v>
      </c>
      <c r="BB46" s="16">
        <f>求节点(超R武将!$C$6:$C$105,超R武将!BB$6:BB$105,天数对应超R武将养!$CD46)</f>
        <v>94.064068783250036</v>
      </c>
      <c r="BC46" s="16">
        <f>求节点(超R武将!$C$6:$C$105,超R武将!BC$6:BC$105,天数对应超R武将养!$CD46)</f>
        <v>0</v>
      </c>
      <c r="BD46" s="16">
        <f>求节点(超R武将!$C$6:$C$105,超R武将!BD$6:BD$105,天数对应超R武将养!$CD46)</f>
        <v>3.02032034391625</v>
      </c>
      <c r="BE46" s="16">
        <f>求节点(超R武将!$C$6:$C$105,超R武将!BE$6:BE$105,天数对应超R武将养!$CD46)</f>
        <v>3.02032034391625</v>
      </c>
      <c r="BF46" s="16">
        <f>求节点(超R武将!$C$6:$C$105,超R武将!BF$6:BF$105,天数对应超R武将养!$CD46)</f>
        <v>3.02032034391625</v>
      </c>
      <c r="BG46" s="16">
        <f>求节点(超R武将!$C$6:$C$105,超R武将!BG$6:BG$105,天数对应超R武将养!$CD46)</f>
        <v>3.02032034391625</v>
      </c>
      <c r="BH46" s="16">
        <f>求节点(超R武将!$C$6:$C$105,超R武将!BH$6:BH$105,天数对应超R武将养!$CD46)</f>
        <v>10</v>
      </c>
      <c r="BI46" s="16">
        <f>求节点(超R武将!$C$6:$C$105,超R武将!BI$6:BI$105,天数对应超R武将养!$CD46)</f>
        <v>10</v>
      </c>
      <c r="BJ46" s="16">
        <f>求节点(超R武将!$C$6:$C$105,超R武将!BJ$6:BJ$105,天数对应超R武将养!$CD46)</f>
        <v>60</v>
      </c>
      <c r="BK46" s="16">
        <f>求节点(超R武将!$C$6:$C$105,超R武将!BK$6:BK$105,天数对应超R武将养!$CD46)</f>
        <v>75.508008597906255</v>
      </c>
      <c r="BL46" s="16">
        <f>求节点(超R武将!$C$6:$C$105,超R武将!BL$6:BL$105,天数对应超R武将养!$CD46)</f>
        <v>75.508008597906255</v>
      </c>
      <c r="BM46" s="16">
        <f>求节点(超R武将!$C$6:$C$105,超R武将!BM$6:BM$105,天数对应超R武将养!$CD46)</f>
        <v>0</v>
      </c>
      <c r="BN46" s="16">
        <f>求节点(超R武将!$C$6:$C$105,超R武将!BN$6:BN$105,天数对应超R武将养!$CD46)</f>
        <v>0</v>
      </c>
      <c r="BO46" s="16">
        <f>求节点(超R武将!$C$6:$C$105,超R武将!BO$6:BO$105,天数对应超R武将养!$CD46)</f>
        <v>2</v>
      </c>
      <c r="BP46" s="16">
        <f>求节点(超R武将!$C$6:$C$105,超R武将!BP$6:BP$105,天数对应超R武将养!$CD46)</f>
        <v>2</v>
      </c>
      <c r="BQ46" s="16">
        <f>求节点(超R武将!$C$6:$C$105,超R武将!BQ$6:BQ$105,天数对应超R武将养!$CD46)</f>
        <v>2</v>
      </c>
      <c r="BR46" s="16">
        <f>求节点(超R武将!$C$6:$C$105,超R武将!BR$6:BR$105,天数对应超R武将养!$CD46)</f>
        <v>0</v>
      </c>
      <c r="BS46" s="16">
        <f>求节点(超R武将!$C$6:$C$105,超R武将!BS$6:BS$105,天数对应超R武将养!$CD46)</f>
        <v>0</v>
      </c>
      <c r="BT46" s="16">
        <f>求节点(超R武将!$C$6:$C$105,超R武将!BT$6:BT$105,天数对应超R武将养!$CD46)</f>
        <v>4</v>
      </c>
      <c r="BU46" s="16">
        <f>求节点(超R武将!$C$6:$C$105,超R武将!BU$6:BU$105,天数对应超R武将养!$CD46)</f>
        <v>30</v>
      </c>
      <c r="BV46" s="16">
        <f>求节点(超R武将!$C$6:$C$105,超R武将!BV$6:BV$105,天数对应超R武将养!$CD46)</f>
        <v>80</v>
      </c>
      <c r="BY46" s="16">
        <v>41</v>
      </c>
      <c r="BZ46" s="16">
        <v>53.920692243099523</v>
      </c>
      <c r="CA46" s="16">
        <v>56.6281345233051</v>
      </c>
      <c r="CB46" s="16">
        <v>59.980106225839613</v>
      </c>
      <c r="CC46" s="16">
        <v>65.204916637553936</v>
      </c>
      <c r="CD46" s="16">
        <v>75.508008597906255</v>
      </c>
    </row>
    <row r="47" spans="3:82" x14ac:dyDescent="0.15">
      <c r="C47" s="16">
        <v>42</v>
      </c>
      <c r="E47" s="16">
        <f>求节点(超R武将!$C$6:$C$105,超R武将!E$6:E$105,天数对应超R武将养!$CD47)</f>
        <v>0</v>
      </c>
      <c r="F47" s="16">
        <f>求节点(超R武将!$C$6:$C$105,超R武将!F$6:F$105,天数对应超R武将养!$CD47)</f>
        <v>0</v>
      </c>
      <c r="G47" s="16">
        <f>求节点(超R武将!$C$6:$C$105,超R武将!G$6:G$105,天数对应超R武将养!$CD47)</f>
        <v>0</v>
      </c>
      <c r="H47" s="16">
        <f>求节点(超R武将!$C$6:$C$105,超R武将!H$6:H$105,天数对应超R武将养!$CD47)</f>
        <v>0.24701750519600774</v>
      </c>
      <c r="I47" s="16">
        <f>求节点(超R武将!$C$6:$C$105,超R武将!I$6:I$105,天数对应超R武将养!$CD47)</f>
        <v>5.7529824948039918</v>
      </c>
      <c r="J47" s="16">
        <f>求节点(超R武将!$C$6:$C$105,超R武将!J$6:J$105,天数对应超R武将养!$CD47)</f>
        <v>0</v>
      </c>
      <c r="K47" s="16">
        <f>求节点(超R武将!$C$6:$C$105,超R武将!K$6:K$105,天数对应超R武将养!$CD47)</f>
        <v>0</v>
      </c>
      <c r="L47" s="16">
        <f>求节点(超R武将!$C$6:$C$105,超R武将!L$6:L$105,天数对应超R武将养!$CD47)</f>
        <v>0</v>
      </c>
      <c r="M47" s="16">
        <f>求节点(超R武将!$C$6:$C$105,超R武将!M$6:M$105,天数对应超R武将养!$CD47)</f>
        <v>3.9522800831361238</v>
      </c>
      <c r="N47" s="16">
        <f>求节点(超R武将!$C$6:$C$105,超R武将!N$6:N$105,天数对应超R武将养!$CD47)</f>
        <v>6.1724672740356574</v>
      </c>
      <c r="O47" s="16">
        <f>求节点(超R武将!$C$6:$C$105,超R武将!O$6:O$105,天数对应超R武将养!$CD47)</f>
        <v>0</v>
      </c>
      <c r="P47" s="16">
        <f>求节点(超R武将!$C$6:$C$105,超R武将!P$6:P$105,天数对应超R武将养!$CD47)</f>
        <v>6</v>
      </c>
      <c r="Q47" s="16">
        <f>求节点(超R武将!$C$6:$C$105,超R武将!Q$6:Q$105,天数对应超R武将养!$CD47)</f>
        <v>10</v>
      </c>
      <c r="R47" s="16">
        <f>求节点(超R武将!$C$6:$C$105,超R武将!R$6:R$105,天数对应超R武将养!$CD47)</f>
        <v>46.966290591458602</v>
      </c>
      <c r="S47" s="16">
        <f>求节点(超R武将!$C$6:$C$105,超R武将!S$6:S$105,天数对应超R武将养!$CD47)</f>
        <v>96.557712512196872</v>
      </c>
      <c r="T47" s="16">
        <f>求节点(超R武将!$C$6:$C$105,超R武将!T$6:T$105,天数对应超R武将养!$CD47)</f>
        <v>0</v>
      </c>
      <c r="U47" s="16">
        <f>求节点(超R武将!$C$6:$C$105,超R武将!U$6:U$105,天数对应超R武将养!$CD47)</f>
        <v>0</v>
      </c>
      <c r="V47" s="16">
        <f>求节点(超R武将!$C$6:$C$105,超R武将!V$6:V$105,天数对应超R武将养!$CD47)</f>
        <v>0</v>
      </c>
      <c r="W47" s="16">
        <f>求节点(超R武将!$C$6:$C$105,超R武将!W$6:W$105,天数对应超R武将养!$CD47)</f>
        <v>3.0327885625609841</v>
      </c>
      <c r="X47" s="16">
        <f>求节点(超R武将!$C$6:$C$105,超R武将!X$6:X$105,天数对应超R武将养!$CD47)</f>
        <v>3.0327885625609845</v>
      </c>
      <c r="Y47" s="16">
        <f>求节点(超R武将!$C$6:$C$105,超R武将!Y$6:Y$105,天数对应超R武将养!$CD47)</f>
        <v>0</v>
      </c>
      <c r="Z47" s="16">
        <f>求节点(超R武将!$C$6:$C$105,超R武将!Z$6:Z$105,天数对应超R武将养!$CD47)</f>
        <v>0</v>
      </c>
      <c r="AA47" s="16">
        <f>求节点(超R武将!$C$6:$C$105,超R武将!AA$6:AA$105,天数对应超R武将养!$CD47)</f>
        <v>0</v>
      </c>
      <c r="AB47" s="16">
        <f>求节点(超R武将!$C$6:$C$105,超R武将!AB$6:AB$105,天数对应超R武将养!$CD47)</f>
        <v>151.63942812804922</v>
      </c>
      <c r="AC47" s="16">
        <f>求节点(超R武将!$C$6:$C$105,超R武将!AC$6:AC$105,天数对应超R武将养!$CD47)</f>
        <v>151.63942812804922</v>
      </c>
      <c r="AD47" s="16">
        <f>求节点(超R武将!$C$6:$C$105,超R武将!AD$6:AD$105,天数对应超R武将养!$CD47)</f>
        <v>0</v>
      </c>
      <c r="AE47" s="16">
        <f>求节点(超R武将!$C$6:$C$105,超R武将!AE$6:AE$105,天数对应超R武将养!$CD47)</f>
        <v>0</v>
      </c>
      <c r="AF47" s="16">
        <f>求节点(超R武将!$C$6:$C$105,超R武将!AF$6:AF$105,天数对应超R武将养!$CD47)</f>
        <v>0</v>
      </c>
      <c r="AG47" s="16">
        <f>求节点(超R武将!$C$6:$C$105,超R武将!AG$6:AG$105,天数对应超R武将养!$CD47)</f>
        <v>2.5535652759685501</v>
      </c>
      <c r="AH47" s="16">
        <f>求节点(超R武将!$C$6:$C$105,超R武将!AH$6:AH$105,天数对应超R武将养!$CD47)</f>
        <v>2</v>
      </c>
      <c r="AI47" s="16">
        <f>求节点(超R武将!$C$6:$C$105,超R武将!AI$6:AI$105,天数对应超R武将养!$CD47)</f>
        <v>0</v>
      </c>
      <c r="AJ47" s="16">
        <f>求节点(超R武将!$C$6:$C$105,超R武将!AJ$6:AJ$105,天数对应超R武将养!$CD47)</f>
        <v>0</v>
      </c>
      <c r="AK47" s="16">
        <f>求节点(超R武将!$C$6:$C$105,超R武将!AK$6:AK$105,天数对应超R武将养!$CD47)</f>
        <v>0</v>
      </c>
      <c r="AL47" s="16">
        <f>求节点(超R武将!$C$6:$C$105,超R武将!AL$6:AL$105,天数对应超R武将养!$CD47)</f>
        <v>30</v>
      </c>
      <c r="AM47" s="16">
        <f>求节点(超R武将!$C$6:$C$105,超R武将!AM$6:AM$105,天数对应超R武将养!$CD47)</f>
        <v>80</v>
      </c>
      <c r="AN47" s="16">
        <f>求节点(超R武将!$C$6:$C$105,超R武将!AN$6:AN$105,天数对应超R武将养!$CD47)</f>
        <v>0</v>
      </c>
      <c r="AO47" s="16">
        <f>求节点(超R武将!$C$6:$C$105,超R武将!AO$6:AO$105,天数对应超R武将养!$CD47)</f>
        <v>0</v>
      </c>
      <c r="AP47" s="16">
        <f>求节点(超R武将!$C$6:$C$105,超R武将!AP$6:AP$105,天数对应超R武将养!$CD47)</f>
        <v>0</v>
      </c>
      <c r="AQ47" s="16">
        <f>求节点(超R武将!$C$6:$C$105,超R武将!AQ$6:AQ$105,天数对应超R武将养!$CD47)</f>
        <v>24</v>
      </c>
      <c r="AR47" s="16">
        <f>求节点(超R武将!$C$6:$C$105,超R武将!AR$6:AR$105,天数对应超R武将养!$CD47)</f>
        <v>0</v>
      </c>
      <c r="AS47" s="16">
        <f>求节点(超R武将!$C$6:$C$105,超R武将!AS$6:AS$105,天数对应超R武将养!$CD47)</f>
        <v>0</v>
      </c>
      <c r="AT47" s="16">
        <f>求节点(超R武将!$C$6:$C$105,超R武将!AT$6:AT$105,天数对应超R武将养!$CD47)</f>
        <v>3</v>
      </c>
      <c r="AU47" s="16">
        <f>求节点(超R武将!$C$6:$C$105,超R武将!AU$6:AU$105,天数对应超R武将养!$CD47)</f>
        <v>6</v>
      </c>
      <c r="AV47" s="16">
        <f>求节点(超R武将!$C$6:$C$105,超R武将!AV$6:AV$105,天数对应超R武将养!$CD47)</f>
        <v>8</v>
      </c>
      <c r="AW47" s="16">
        <f>求节点(超R武将!$C$6:$C$105,超R武将!AW$6:AW$105,天数对应超R武将养!$CD47)</f>
        <v>6.1724672740356574</v>
      </c>
      <c r="AX47" s="16">
        <f>求节点(超R武将!$C$6:$C$105,超R武将!AX$6:AX$105,天数对应超R武将养!$CD47)</f>
        <v>0</v>
      </c>
      <c r="AY47" s="16">
        <f>求节点(超R武将!$C$6:$C$105,超R武将!AY$6:AY$105,天数对应超R武将养!$CD47)</f>
        <v>15</v>
      </c>
      <c r="AZ47" s="16">
        <f>求节点(超R武将!$C$6:$C$105,超R武将!AZ$6:AZ$105,天数对应超R武将养!$CD47)</f>
        <v>40</v>
      </c>
      <c r="BA47" s="16">
        <f>求节点(超R武将!$C$6:$C$105,超R武将!BA$6:BA$105,天数对应超R武将养!$CD47)</f>
        <v>72</v>
      </c>
      <c r="BB47" s="16">
        <f>求节点(超R武将!$C$6:$C$105,超R武将!BB$6:BB$105,天数对应超R武将养!$CD47)</f>
        <v>96.557712512196872</v>
      </c>
      <c r="BC47" s="16">
        <f>求节点(超R武将!$C$6:$C$105,超R武将!BC$6:BC$105,天数对应超R武将养!$CD47)</f>
        <v>0</v>
      </c>
      <c r="BD47" s="16">
        <f>求节点(超R武将!$C$6:$C$105,超R武将!BD$6:BD$105,天数对应超R武将养!$CD47)</f>
        <v>3.0327885625609845</v>
      </c>
      <c r="BE47" s="16">
        <f>求节点(超R武将!$C$6:$C$105,超R武将!BE$6:BE$105,天数对应超R武将养!$CD47)</f>
        <v>3.0327885625609845</v>
      </c>
      <c r="BF47" s="16">
        <f>求节点(超R武将!$C$6:$C$105,超R武将!BF$6:BF$105,天数对应超R武将养!$CD47)</f>
        <v>3.0327885625609845</v>
      </c>
      <c r="BG47" s="16">
        <f>求节点(超R武将!$C$6:$C$105,超R武将!BG$6:BG$105,天数对应超R武将养!$CD47)</f>
        <v>3.0327885625609845</v>
      </c>
      <c r="BH47" s="16">
        <f>求节点(超R武将!$C$6:$C$105,超R武将!BH$6:BH$105,天数对应超R武将养!$CD47)</f>
        <v>10</v>
      </c>
      <c r="BI47" s="16">
        <f>求节点(超R武将!$C$6:$C$105,超R武将!BI$6:BI$105,天数对应超R武将养!$CD47)</f>
        <v>10</v>
      </c>
      <c r="BJ47" s="16">
        <f>求节点(超R武将!$C$6:$C$105,超R武将!BJ$6:BJ$105,天数对应超R武将养!$CD47)</f>
        <v>60</v>
      </c>
      <c r="BK47" s="16">
        <f>求节点(超R武将!$C$6:$C$105,超R武将!BK$6:BK$105,天数对应超R武将养!$CD47)</f>
        <v>75.819714064024609</v>
      </c>
      <c r="BL47" s="16">
        <f>求节点(超R武将!$C$6:$C$105,超R武将!BL$6:BL$105,天数对应超R武将养!$CD47)</f>
        <v>75.819714064024609</v>
      </c>
      <c r="BM47" s="16">
        <f>求节点(超R武将!$C$6:$C$105,超R武将!BM$6:BM$105,天数对应超R武将养!$CD47)</f>
        <v>0</v>
      </c>
      <c r="BN47" s="16">
        <f>求节点(超R武将!$C$6:$C$105,超R武将!BN$6:BN$105,天数对应超R武将养!$CD47)</f>
        <v>0</v>
      </c>
      <c r="BO47" s="16">
        <f>求节点(超R武将!$C$6:$C$105,超R武将!BO$6:BO$105,天数对应超R武将养!$CD47)</f>
        <v>2</v>
      </c>
      <c r="BP47" s="16">
        <f>求节点(超R武将!$C$6:$C$105,超R武将!BP$6:BP$105,天数对应超R武将养!$CD47)</f>
        <v>2</v>
      </c>
      <c r="BQ47" s="16">
        <f>求节点(超R武将!$C$6:$C$105,超R武将!BQ$6:BQ$105,天数对应超R武将养!$CD47)</f>
        <v>2</v>
      </c>
      <c r="BR47" s="16">
        <f>求节点(超R武将!$C$6:$C$105,超R武将!BR$6:BR$105,天数对应超R武将养!$CD47)</f>
        <v>0</v>
      </c>
      <c r="BS47" s="16">
        <f>求节点(超R武将!$C$6:$C$105,超R武将!BS$6:BS$105,天数对应超R武将养!$CD47)</f>
        <v>0</v>
      </c>
      <c r="BT47" s="16">
        <f>求节点(超R武将!$C$6:$C$105,超R武将!BT$6:BT$105,天数对应超R武将养!$CD47)</f>
        <v>4</v>
      </c>
      <c r="BU47" s="16">
        <f>求节点(超R武将!$C$6:$C$105,超R武将!BU$6:BU$105,天数对应超R武将养!$CD47)</f>
        <v>30</v>
      </c>
      <c r="BV47" s="16">
        <f>求节点(超R武将!$C$6:$C$105,超R武将!BV$6:BV$105,天数对应超R武将养!$CD47)</f>
        <v>80</v>
      </c>
      <c r="BY47" s="16">
        <v>42</v>
      </c>
      <c r="BZ47" s="16">
        <v>54.255972994404218</v>
      </c>
      <c r="CA47" s="16">
        <v>56.973342432949828</v>
      </c>
      <c r="CB47" s="16">
        <v>60.2961086562822</v>
      </c>
      <c r="CC47" s="16">
        <v>65.610029376597041</v>
      </c>
      <c r="CD47" s="16">
        <v>75.819714064024609</v>
      </c>
    </row>
    <row r="48" spans="3:82" x14ac:dyDescent="0.15">
      <c r="C48" s="16">
        <v>43</v>
      </c>
      <c r="E48" s="16">
        <f>求节点(超R武将!$C$6:$C$105,超R武将!E$6:E$105,天数对应超R武将养!$CD48)</f>
        <v>0</v>
      </c>
      <c r="F48" s="16">
        <f>求节点(超R武将!$C$6:$C$105,超R武将!F$6:F$105,天数对应超R武将养!$CD48)</f>
        <v>0</v>
      </c>
      <c r="G48" s="16">
        <f>求节点(超R武将!$C$6:$C$105,超R武将!G$6:G$105,天数对应超R武将养!$CD48)</f>
        <v>0</v>
      </c>
      <c r="H48" s="16">
        <f>求节点(超R武将!$C$6:$C$105,超R武将!H$6:H$105,天数对应超R武将养!$CD48)</f>
        <v>0.20203004204927844</v>
      </c>
      <c r="I48" s="16">
        <f>求节点(超R武将!$C$6:$C$105,超R武将!I$6:I$105,天数对应超R武将养!$CD48)</f>
        <v>5.7979699579507216</v>
      </c>
      <c r="J48" s="16">
        <f>求节点(超R武将!$C$6:$C$105,超R武将!J$6:J$105,天数对应超R武将养!$CD48)</f>
        <v>0</v>
      </c>
      <c r="K48" s="16">
        <f>求节点(超R武将!$C$6:$C$105,超R武将!K$6:K$105,天数对应超R武将养!$CD48)</f>
        <v>0</v>
      </c>
      <c r="L48" s="16">
        <f>求节点(超R武将!$C$6:$C$105,超R武将!L$6:L$105,天数对应超R武将养!$CD48)</f>
        <v>0</v>
      </c>
      <c r="M48" s="16">
        <f>求节点(超R武将!$C$6:$C$105,超R武将!M$6:M$105,天数对应超R武将养!$CD48)</f>
        <v>3.232480672788455</v>
      </c>
      <c r="N48" s="16">
        <f>求节点(超R武将!$C$6:$C$105,超R武将!N$6:N$105,天数对应超R武将养!$CD48)</f>
        <v>6.2285541708708223</v>
      </c>
      <c r="O48" s="16">
        <f>求节点(超R武将!$C$6:$C$105,超R武将!O$6:O$105,天数对应超R武将养!$CD48)</f>
        <v>0</v>
      </c>
      <c r="P48" s="16">
        <f>求节点(超R武将!$C$6:$C$105,超R武将!P$6:P$105,天数对应超R武将养!$CD48)</f>
        <v>6</v>
      </c>
      <c r="Q48" s="16">
        <f>求节点(超R武将!$C$6:$C$105,超R武将!Q$6:Q$105,天数对应超R武将养!$CD48)</f>
        <v>10</v>
      </c>
      <c r="R48" s="16">
        <f>求节点(超R武将!$C$6:$C$105,超R武将!R$6:R$105,天数对应超R武将养!$CD48)</f>
        <v>41.375908066190931</v>
      </c>
      <c r="S48" s="16">
        <f>求节点(超R武将!$C$6:$C$105,超R武将!S$6:S$105,天数对应超R武将养!$CD48)</f>
        <v>98</v>
      </c>
      <c r="T48" s="16">
        <f>求节点(超R武将!$C$6:$C$105,超R武将!T$6:T$105,天数对应超R武将养!$CD48)</f>
        <v>0</v>
      </c>
      <c r="U48" s="16">
        <f>求节点(超R武将!$C$6:$C$105,超R武将!U$6:U$105,天数对应超R武将养!$CD48)</f>
        <v>0</v>
      </c>
      <c r="V48" s="16">
        <f>求节点(超R武将!$C$6:$C$105,超R武将!V$6:V$105,天数对应超R武将养!$CD48)</f>
        <v>0</v>
      </c>
      <c r="W48" s="16">
        <f>求节点(超R武将!$C$6:$C$105,超R武将!W$6:W$105,天数对应超R武将养!$CD48)</f>
        <v>3.0430935084453501</v>
      </c>
      <c r="X48" s="16">
        <f>求节点(超R武将!$C$6:$C$105,超R武将!X$6:X$105,天数对应超R武将养!$CD48)</f>
        <v>3.0430935084453505</v>
      </c>
      <c r="Y48" s="16">
        <f>求节点(超R武将!$C$6:$C$105,超R武将!Y$6:Y$105,天数对应超R武将养!$CD48)</f>
        <v>0</v>
      </c>
      <c r="Z48" s="16">
        <f>求节点(超R武将!$C$6:$C$105,超R武将!Z$6:Z$105,天数对应超R武将养!$CD48)</f>
        <v>0</v>
      </c>
      <c r="AA48" s="16">
        <f>求节点(超R武将!$C$6:$C$105,超R武将!AA$6:AA$105,天数对应超R武将养!$CD48)</f>
        <v>0</v>
      </c>
      <c r="AB48" s="16">
        <f>求节点(超R武将!$C$6:$C$105,超R武将!AB$6:AB$105,天数对应超R武将养!$CD48)</f>
        <v>152.15467542226753</v>
      </c>
      <c r="AC48" s="16">
        <f>求节点(超R武将!$C$6:$C$105,超R武将!AC$6:AC$105,天数对应超R武将养!$CD48)</f>
        <v>152.15467542226753</v>
      </c>
      <c r="AD48" s="16">
        <f>求节点(超R武将!$C$6:$C$105,超R武将!AD$6:AD$105,天数对应超R武将养!$CD48)</f>
        <v>0</v>
      </c>
      <c r="AE48" s="16">
        <f>求节点(超R武将!$C$6:$C$105,超R武将!AE$6:AE$105,天数对应超R武将养!$CD48)</f>
        <v>0</v>
      </c>
      <c r="AF48" s="16">
        <f>求节点(超R武将!$C$6:$C$105,超R武将!AF$6:AF$105,天数对应超R武将养!$CD48)</f>
        <v>0</v>
      </c>
      <c r="AG48" s="16">
        <f>求节点(超R武将!$C$6:$C$105,超R武将!AG$6:AG$105,天数对应超R武将养!$CD48)</f>
        <v>2.5622418953365789</v>
      </c>
      <c r="AH48" s="16">
        <f>求节点(超R武将!$C$6:$C$105,超R武将!AH$6:AH$105,天数对应超R武将养!$CD48)</f>
        <v>2</v>
      </c>
      <c r="AI48" s="16">
        <f>求节点(超R武将!$C$6:$C$105,超R武将!AI$6:AI$105,天数对应超R武将养!$CD48)</f>
        <v>0</v>
      </c>
      <c r="AJ48" s="16">
        <f>求节点(超R武将!$C$6:$C$105,超R武将!AJ$6:AJ$105,天数对应超R武将养!$CD48)</f>
        <v>0</v>
      </c>
      <c r="AK48" s="16">
        <f>求节点(超R武将!$C$6:$C$105,超R武将!AK$6:AK$105,天数对应超R武将养!$CD48)</f>
        <v>0</v>
      </c>
      <c r="AL48" s="16">
        <f>求节点(超R武将!$C$6:$C$105,超R武将!AL$6:AL$105,天数对应超R武将养!$CD48)</f>
        <v>30</v>
      </c>
      <c r="AM48" s="16">
        <f>求节点(超R武将!$C$6:$C$105,超R武将!AM$6:AM$105,天数对应超R武将养!$CD48)</f>
        <v>80</v>
      </c>
      <c r="AN48" s="16">
        <f>求节点(超R武将!$C$6:$C$105,超R武将!AN$6:AN$105,天数对应超R武将养!$CD48)</f>
        <v>0</v>
      </c>
      <c r="AO48" s="16">
        <f>求节点(超R武将!$C$6:$C$105,超R武将!AO$6:AO$105,天数对应超R武将养!$CD48)</f>
        <v>0</v>
      </c>
      <c r="AP48" s="16">
        <f>求节点(超R武将!$C$6:$C$105,超R武将!AP$6:AP$105,天数对应超R武将养!$CD48)</f>
        <v>0</v>
      </c>
      <c r="AQ48" s="16">
        <f>求节点(超R武将!$C$6:$C$105,超R武将!AQ$6:AQ$105,天数对应超R武将养!$CD48)</f>
        <v>24</v>
      </c>
      <c r="AR48" s="16">
        <f>求节点(超R武将!$C$6:$C$105,超R武将!AR$6:AR$105,天数对应超R武将养!$CD48)</f>
        <v>0</v>
      </c>
      <c r="AS48" s="16">
        <f>求节点(超R武将!$C$6:$C$105,超R武将!AS$6:AS$105,天数对应超R武将养!$CD48)</f>
        <v>0</v>
      </c>
      <c r="AT48" s="16">
        <f>求节点(超R武将!$C$6:$C$105,超R武将!AT$6:AT$105,天数对应超R武将养!$CD48)</f>
        <v>3</v>
      </c>
      <c r="AU48" s="16">
        <f>求节点(超R武将!$C$6:$C$105,超R武将!AU$6:AU$105,天数对应超R武将养!$CD48)</f>
        <v>6</v>
      </c>
      <c r="AV48" s="16">
        <f>求节点(超R武将!$C$6:$C$105,超R武将!AV$6:AV$105,天数对应超R武将养!$CD48)</f>
        <v>8</v>
      </c>
      <c r="AW48" s="16">
        <f>求节点(超R武将!$C$6:$C$105,超R武将!AW$6:AW$105,天数对应超R武将养!$CD48)</f>
        <v>6.2285541708708223</v>
      </c>
      <c r="AX48" s="16">
        <f>求节点(超R武将!$C$6:$C$105,超R武将!AX$6:AX$105,天数对应超R武将养!$CD48)</f>
        <v>0</v>
      </c>
      <c r="AY48" s="16">
        <f>求节点(超R武将!$C$6:$C$105,超R武将!AY$6:AY$105,天数对应超R武将养!$CD48)</f>
        <v>15</v>
      </c>
      <c r="AZ48" s="16">
        <f>求节点(超R武将!$C$6:$C$105,超R武将!AZ$6:AZ$105,天数对应超R武将养!$CD48)</f>
        <v>40</v>
      </c>
      <c r="BA48" s="16">
        <f>求节点(超R武将!$C$6:$C$105,超R武将!BA$6:BA$105,天数对应超R武将养!$CD48)</f>
        <v>72</v>
      </c>
      <c r="BB48" s="16">
        <f>求节点(超R武将!$C$6:$C$105,超R武将!BB$6:BB$105,天数对应超R武将养!$CD48)</f>
        <v>98</v>
      </c>
      <c r="BC48" s="16">
        <f>求节点(超R武将!$C$6:$C$105,超R武将!BC$6:BC$105,天数对应超R武将养!$CD48)</f>
        <v>0</v>
      </c>
      <c r="BD48" s="16">
        <f>求节点(超R武将!$C$6:$C$105,超R武将!BD$6:BD$105,天数对应超R武将养!$CD48)</f>
        <v>3.0430935084453505</v>
      </c>
      <c r="BE48" s="16">
        <f>求节点(超R武将!$C$6:$C$105,超R武将!BE$6:BE$105,天数对应超R武将养!$CD48)</f>
        <v>3.0430935084453505</v>
      </c>
      <c r="BF48" s="16">
        <f>求节点(超R武将!$C$6:$C$105,超R武将!BF$6:BF$105,天数对应超R武将养!$CD48)</f>
        <v>3.0430935084453505</v>
      </c>
      <c r="BG48" s="16">
        <f>求节点(超R武将!$C$6:$C$105,超R武将!BG$6:BG$105,天数对应超R武将养!$CD48)</f>
        <v>3.0430935084453505</v>
      </c>
      <c r="BH48" s="16">
        <f>求节点(超R武将!$C$6:$C$105,超R武将!BH$6:BH$105,天数对应超R武将养!$CD48)</f>
        <v>10</v>
      </c>
      <c r="BI48" s="16">
        <f>求节点(超R武将!$C$6:$C$105,超R武将!BI$6:BI$105,天数对应超R武将养!$CD48)</f>
        <v>10</v>
      </c>
      <c r="BJ48" s="16">
        <f>求节点(超R武将!$C$6:$C$105,超R武将!BJ$6:BJ$105,天数对应超R武将养!$CD48)</f>
        <v>60</v>
      </c>
      <c r="BK48" s="16">
        <f>求节点(超R武将!$C$6:$C$105,超R武将!BK$6:BK$105,天数对应超R武将养!$CD48)</f>
        <v>76.077337711133765</v>
      </c>
      <c r="BL48" s="16">
        <f>求节点(超R武将!$C$6:$C$105,超R武将!BL$6:BL$105,天数对应超R武将养!$CD48)</f>
        <v>76.077337711133765</v>
      </c>
      <c r="BM48" s="16">
        <f>求节点(超R武将!$C$6:$C$105,超R武将!BM$6:BM$105,天数对应超R武将养!$CD48)</f>
        <v>0</v>
      </c>
      <c r="BN48" s="16">
        <f>求节点(超R武将!$C$6:$C$105,超R武将!BN$6:BN$105,天数对应超R武将养!$CD48)</f>
        <v>0</v>
      </c>
      <c r="BO48" s="16">
        <f>求节点(超R武将!$C$6:$C$105,超R武将!BO$6:BO$105,天数对应超R武将养!$CD48)</f>
        <v>2</v>
      </c>
      <c r="BP48" s="16">
        <f>求节点(超R武将!$C$6:$C$105,超R武将!BP$6:BP$105,天数对应超R武将养!$CD48)</f>
        <v>2</v>
      </c>
      <c r="BQ48" s="16">
        <f>求节点(超R武将!$C$6:$C$105,超R武将!BQ$6:BQ$105,天数对应超R武将养!$CD48)</f>
        <v>2</v>
      </c>
      <c r="BR48" s="16">
        <f>求节点(超R武将!$C$6:$C$105,超R武将!BR$6:BR$105,天数对应超R武将养!$CD48)</f>
        <v>0</v>
      </c>
      <c r="BS48" s="16">
        <f>求节点(超R武将!$C$6:$C$105,超R武将!BS$6:BS$105,天数对应超R武将养!$CD48)</f>
        <v>0</v>
      </c>
      <c r="BT48" s="16">
        <f>求节点(超R武将!$C$6:$C$105,超R武将!BT$6:BT$105,天数对应超R武将养!$CD48)</f>
        <v>4</v>
      </c>
      <c r="BU48" s="16">
        <f>求节点(超R武将!$C$6:$C$105,超R武将!BU$6:BU$105,天数对应超R武将养!$CD48)</f>
        <v>30</v>
      </c>
      <c r="BV48" s="16">
        <f>求节点(超R武将!$C$6:$C$105,超R武将!BV$6:BV$105,天数对应超R武将养!$CD48)</f>
        <v>80</v>
      </c>
      <c r="BY48" s="16">
        <v>43</v>
      </c>
      <c r="BZ48" s="16">
        <v>54.585942742481357</v>
      </c>
      <c r="CA48" s="16">
        <v>57.278863606347848</v>
      </c>
      <c r="CB48" s="16">
        <v>60.612261396280282</v>
      </c>
      <c r="CC48" s="16">
        <v>66.012755306223497</v>
      </c>
      <c r="CD48" s="16">
        <v>76.077337711133765</v>
      </c>
    </row>
    <row r="49" spans="3:82" x14ac:dyDescent="0.15">
      <c r="C49" s="16">
        <v>44</v>
      </c>
      <c r="E49" s="16">
        <f>求节点(超R武将!$C$6:$C$105,超R武将!E$6:E$105,天数对应超R武将养!$CD49)</f>
        <v>0</v>
      </c>
      <c r="F49" s="16">
        <f>求节点(超R武将!$C$6:$C$105,超R武将!F$6:F$105,天数对应超R武将养!$CD49)</f>
        <v>0</v>
      </c>
      <c r="G49" s="16">
        <f>求节点(超R武将!$C$6:$C$105,超R武将!G$6:G$105,天数对应超R武将养!$CD49)</f>
        <v>0</v>
      </c>
      <c r="H49" s="16">
        <f>求节点(超R武将!$C$6:$C$105,超R武将!H$6:H$105,天数对应超R武将养!$CD49)</f>
        <v>0.16999822299667119</v>
      </c>
      <c r="I49" s="16">
        <f>求节点(超R武将!$C$6:$C$105,超R武将!I$6:I$105,天数对应超R武将养!$CD49)</f>
        <v>5.8300017770033286</v>
      </c>
      <c r="J49" s="16">
        <f>求节点(超R武将!$C$6:$C$105,超R武将!J$6:J$105,天数对应超R武将养!$CD49)</f>
        <v>0</v>
      </c>
      <c r="K49" s="16">
        <f>求节点(超R武将!$C$6:$C$105,超R武将!K$6:K$105,天数对应超R武将养!$CD49)</f>
        <v>0</v>
      </c>
      <c r="L49" s="16">
        <f>求节点(超R武将!$C$6:$C$105,超R武将!L$6:L$105,天数对应超R武将养!$CD49)</f>
        <v>0</v>
      </c>
      <c r="M49" s="16">
        <f>求节点(超R武将!$C$6:$C$105,超R武将!M$6:M$105,天数对应超R武将养!$CD49)</f>
        <v>2.7199715679467391</v>
      </c>
      <c r="N49" s="16">
        <f>求节点(超R武将!$C$6:$C$105,超R武将!N$6:N$105,天数对应超R武将养!$CD49)</f>
        <v>6.2684889705901714</v>
      </c>
      <c r="O49" s="16">
        <f>求节点(超R武将!$C$6:$C$105,超R武将!O$6:O$105,天数对应超R武将养!$CD49)</f>
        <v>0</v>
      </c>
      <c r="P49" s="16">
        <f>求节点(超R武将!$C$6:$C$105,超R武将!P$6:P$105,天数对应超R武将养!$CD49)</f>
        <v>6</v>
      </c>
      <c r="Q49" s="16">
        <f>求节点(超R武将!$C$6:$C$105,超R武将!Q$6:Q$105,天数对应超R武将养!$CD49)</f>
        <v>10</v>
      </c>
      <c r="R49" s="16">
        <f>求节点(超R武将!$C$6:$C$105,超R武将!R$6:R$105,天数对应超R武将养!$CD49)</f>
        <v>37.52382966736846</v>
      </c>
      <c r="S49" s="16">
        <f>求节点(超R武将!$C$6:$C$105,超R武将!S$6:S$105,天数对应超R武将养!$CD49)</f>
        <v>98</v>
      </c>
      <c r="T49" s="16">
        <f>求节点(超R武将!$C$6:$C$105,超R武将!T$6:T$105,天数对应超R武将养!$CD49)</f>
        <v>0</v>
      </c>
      <c r="U49" s="16">
        <f>求节点(超R武将!$C$6:$C$105,超R武将!U$6:U$105,天数对应超R武将养!$CD49)</f>
        <v>0</v>
      </c>
      <c r="V49" s="16">
        <f>求节点(超R武将!$C$6:$C$105,超R武将!V$6:V$105,天数对应超R武将养!$CD49)</f>
        <v>0</v>
      </c>
      <c r="W49" s="16">
        <f>求节点(超R武将!$C$6:$C$105,超R武将!W$6:W$105,天数对应超R武将养!$CD49)</f>
        <v>3.0504308006335834</v>
      </c>
      <c r="X49" s="16">
        <f>求节点(超R武将!$C$6:$C$105,超R武将!X$6:X$105,天数对应超R武将养!$CD49)</f>
        <v>3.0504308006335838</v>
      </c>
      <c r="Y49" s="16">
        <f>求节点(超R武将!$C$6:$C$105,超R武将!Y$6:Y$105,天数对应超R武将养!$CD49)</f>
        <v>0</v>
      </c>
      <c r="Z49" s="16">
        <f>求节点(超R武将!$C$6:$C$105,超R武将!Z$6:Z$105,天数对应超R武将养!$CD49)</f>
        <v>0</v>
      </c>
      <c r="AA49" s="16">
        <f>求节点(超R武将!$C$6:$C$105,超R武将!AA$6:AA$105,天数对应超R武将养!$CD49)</f>
        <v>0</v>
      </c>
      <c r="AB49" s="16">
        <f>求节点(超R武将!$C$6:$C$105,超R武将!AB$6:AB$105,天数对应超R武将养!$CD49)</f>
        <v>152.52154003167919</v>
      </c>
      <c r="AC49" s="16">
        <f>求节点(超R武将!$C$6:$C$105,超R武将!AC$6:AC$105,天数对应超R武将养!$CD49)</f>
        <v>152.52154003167919</v>
      </c>
      <c r="AD49" s="16">
        <f>求节点(超R武将!$C$6:$C$105,超R武将!AD$6:AD$105,天数对应超R武将养!$CD49)</f>
        <v>0</v>
      </c>
      <c r="AE49" s="16">
        <f>求节点(超R武将!$C$6:$C$105,超R武将!AE$6:AE$105,天数对应超R武将养!$CD49)</f>
        <v>0</v>
      </c>
      <c r="AF49" s="16">
        <f>求节点(超R武将!$C$6:$C$105,超R武将!AF$6:AF$105,天数对应超R武将养!$CD49)</f>
        <v>0</v>
      </c>
      <c r="AG49" s="16">
        <f>求节点(超R武将!$C$6:$C$105,超R武将!AG$6:AG$105,天数对应超R武将养!$CD49)</f>
        <v>2.5684197920692435</v>
      </c>
      <c r="AH49" s="16">
        <f>求节点(超R武将!$C$6:$C$105,超R武将!AH$6:AH$105,天数对应超R武将养!$CD49)</f>
        <v>2</v>
      </c>
      <c r="AI49" s="16">
        <f>求节点(超R武将!$C$6:$C$105,超R武将!AI$6:AI$105,天数对应超R武将养!$CD49)</f>
        <v>0</v>
      </c>
      <c r="AJ49" s="16">
        <f>求节点(超R武将!$C$6:$C$105,超R武将!AJ$6:AJ$105,天数对应超R武将养!$CD49)</f>
        <v>0</v>
      </c>
      <c r="AK49" s="16">
        <f>求节点(超R武将!$C$6:$C$105,超R武将!AK$6:AK$105,天数对应超R武将养!$CD49)</f>
        <v>0</v>
      </c>
      <c r="AL49" s="16">
        <f>求节点(超R武将!$C$6:$C$105,超R武将!AL$6:AL$105,天数对应超R武将养!$CD49)</f>
        <v>30</v>
      </c>
      <c r="AM49" s="16">
        <f>求节点(超R武将!$C$6:$C$105,超R武将!AM$6:AM$105,天数对应超R武将养!$CD49)</f>
        <v>80</v>
      </c>
      <c r="AN49" s="16">
        <f>求节点(超R武将!$C$6:$C$105,超R武将!AN$6:AN$105,天数对应超R武将养!$CD49)</f>
        <v>0</v>
      </c>
      <c r="AO49" s="16">
        <f>求节点(超R武将!$C$6:$C$105,超R武将!AO$6:AO$105,天数对应超R武将养!$CD49)</f>
        <v>0</v>
      </c>
      <c r="AP49" s="16">
        <f>求节点(超R武将!$C$6:$C$105,超R武将!AP$6:AP$105,天数对应超R武将养!$CD49)</f>
        <v>0</v>
      </c>
      <c r="AQ49" s="16">
        <f>求节点(超R武将!$C$6:$C$105,超R武将!AQ$6:AQ$105,天数对应超R武将养!$CD49)</f>
        <v>24</v>
      </c>
      <c r="AR49" s="16">
        <f>求节点(超R武将!$C$6:$C$105,超R武将!AR$6:AR$105,天数对应超R武将养!$CD49)</f>
        <v>0</v>
      </c>
      <c r="AS49" s="16">
        <f>求节点(超R武将!$C$6:$C$105,超R武将!AS$6:AS$105,天数对应超R武将养!$CD49)</f>
        <v>0</v>
      </c>
      <c r="AT49" s="16">
        <f>求节点(超R武将!$C$6:$C$105,超R武将!AT$6:AT$105,天数对应超R武将养!$CD49)</f>
        <v>3</v>
      </c>
      <c r="AU49" s="16">
        <f>求节点(超R武将!$C$6:$C$105,超R武将!AU$6:AU$105,天数对应超R武将养!$CD49)</f>
        <v>6</v>
      </c>
      <c r="AV49" s="16">
        <f>求节点(超R武将!$C$6:$C$105,超R武将!AV$6:AV$105,天数对应超R武将养!$CD49)</f>
        <v>8</v>
      </c>
      <c r="AW49" s="16">
        <f>求节点(超R武将!$C$6:$C$105,超R武将!AW$6:AW$105,天数对应超R武将养!$CD49)</f>
        <v>6.2684889705901714</v>
      </c>
      <c r="AX49" s="16">
        <f>求节点(超R武将!$C$6:$C$105,超R武将!AX$6:AX$105,天数对应超R武将养!$CD49)</f>
        <v>0</v>
      </c>
      <c r="AY49" s="16">
        <f>求节点(超R武将!$C$6:$C$105,超R武将!AY$6:AY$105,天数对应超R武将养!$CD49)</f>
        <v>15</v>
      </c>
      <c r="AZ49" s="16">
        <f>求节点(超R武将!$C$6:$C$105,超R武将!AZ$6:AZ$105,天数对应超R武将养!$CD49)</f>
        <v>40</v>
      </c>
      <c r="BA49" s="16">
        <f>求节点(超R武将!$C$6:$C$105,超R武将!BA$6:BA$105,天数对应超R武将养!$CD49)</f>
        <v>72</v>
      </c>
      <c r="BB49" s="16">
        <f>求节点(超R武将!$C$6:$C$105,超R武将!BB$6:BB$105,天数对应超R武将养!$CD49)</f>
        <v>98</v>
      </c>
      <c r="BC49" s="16">
        <f>求节点(超R武将!$C$6:$C$105,超R武将!BC$6:BC$105,天数对应超R武将养!$CD49)</f>
        <v>0</v>
      </c>
      <c r="BD49" s="16">
        <f>求节点(超R武将!$C$6:$C$105,超R武将!BD$6:BD$105,天数对应超R武将养!$CD49)</f>
        <v>3.0504308006335838</v>
      </c>
      <c r="BE49" s="16">
        <f>求节点(超R武将!$C$6:$C$105,超R武将!BE$6:BE$105,天数对应超R武将养!$CD49)</f>
        <v>3.0504308006335838</v>
      </c>
      <c r="BF49" s="16">
        <f>求节点(超R武将!$C$6:$C$105,超R武将!BF$6:BF$105,天数对应超R武将养!$CD49)</f>
        <v>3.0504308006335838</v>
      </c>
      <c r="BG49" s="16">
        <f>求节点(超R武将!$C$6:$C$105,超R武将!BG$6:BG$105,天数对应超R武将养!$CD49)</f>
        <v>3.0504308006335838</v>
      </c>
      <c r="BH49" s="16">
        <f>求节点(超R武将!$C$6:$C$105,超R武将!BH$6:BH$105,天数对应超R武将养!$CD49)</f>
        <v>10</v>
      </c>
      <c r="BI49" s="16">
        <f>求节点(超R武将!$C$6:$C$105,超R武将!BI$6:BI$105,天数对应超R武将养!$CD49)</f>
        <v>10</v>
      </c>
      <c r="BJ49" s="16">
        <f>求节点(超R武将!$C$6:$C$105,超R武将!BJ$6:BJ$105,天数对应超R武将养!$CD49)</f>
        <v>60</v>
      </c>
      <c r="BK49" s="16">
        <f>求节点(超R武将!$C$6:$C$105,超R武将!BK$6:BK$105,天数对应超R武将养!$CD49)</f>
        <v>76.260770015839597</v>
      </c>
      <c r="BL49" s="16">
        <f>求节点(超R武将!$C$6:$C$105,超R武将!BL$6:BL$105,天数对应超R武将养!$CD49)</f>
        <v>76.260770015839597</v>
      </c>
      <c r="BM49" s="16">
        <f>求节点(超R武将!$C$6:$C$105,超R武将!BM$6:BM$105,天数对应超R武将养!$CD49)</f>
        <v>0</v>
      </c>
      <c r="BN49" s="16">
        <f>求节点(超R武将!$C$6:$C$105,超R武将!BN$6:BN$105,天数对应超R武将养!$CD49)</f>
        <v>0</v>
      </c>
      <c r="BO49" s="16">
        <f>求节点(超R武将!$C$6:$C$105,超R武将!BO$6:BO$105,天数对应超R武将养!$CD49)</f>
        <v>2</v>
      </c>
      <c r="BP49" s="16">
        <f>求节点(超R武将!$C$6:$C$105,超R武将!BP$6:BP$105,天数对应超R武将养!$CD49)</f>
        <v>2</v>
      </c>
      <c r="BQ49" s="16">
        <f>求节点(超R武将!$C$6:$C$105,超R武将!BQ$6:BQ$105,天数对应超R武将养!$CD49)</f>
        <v>2</v>
      </c>
      <c r="BR49" s="16">
        <f>求节点(超R武将!$C$6:$C$105,超R武将!BR$6:BR$105,天数对应超R武将养!$CD49)</f>
        <v>0</v>
      </c>
      <c r="BS49" s="16">
        <f>求节点(超R武将!$C$6:$C$105,超R武将!BS$6:BS$105,天数对应超R武将养!$CD49)</f>
        <v>0</v>
      </c>
      <c r="BT49" s="16">
        <f>求节点(超R武将!$C$6:$C$105,超R武将!BT$6:BT$105,天数对应超R武将养!$CD49)</f>
        <v>4</v>
      </c>
      <c r="BU49" s="16">
        <f>求节点(超R武将!$C$6:$C$105,超R武将!BU$6:BU$105,天数对应超R武将养!$CD49)</f>
        <v>30</v>
      </c>
      <c r="BV49" s="16">
        <f>求节点(超R武将!$C$6:$C$105,超R武将!BV$6:BV$105,天数对应超R武将养!$CD49)</f>
        <v>80</v>
      </c>
      <c r="BY49" s="16">
        <v>44</v>
      </c>
      <c r="BZ49" s="16">
        <v>54.915912490558505</v>
      </c>
      <c r="CA49" s="16">
        <v>57.581063634887308</v>
      </c>
      <c r="CB49" s="16">
        <v>60.928414136278363</v>
      </c>
      <c r="CC49" s="16">
        <v>66.354011255149999</v>
      </c>
      <c r="CD49" s="16">
        <v>76.260770015839597</v>
      </c>
    </row>
    <row r="50" spans="3:82" x14ac:dyDescent="0.15">
      <c r="C50" s="16">
        <v>45</v>
      </c>
      <c r="E50" s="16">
        <f>求节点(超R武将!$C$6:$C$105,超R武将!E$6:E$105,天数对应超R武将养!$CD50)</f>
        <v>0</v>
      </c>
      <c r="F50" s="16">
        <f>求节点(超R武将!$C$6:$C$105,超R武将!F$6:F$105,天数对应超R武将养!$CD50)</f>
        <v>0</v>
      </c>
      <c r="G50" s="16">
        <f>求节点(超R武将!$C$6:$C$105,超R武将!G$6:G$105,天数对应超R武将养!$CD50)</f>
        <v>0</v>
      </c>
      <c r="H50" s="16">
        <f>求节点(超R武将!$C$6:$C$105,超R武将!H$6:H$105,天数对应超R武将养!$CD50)</f>
        <v>0.13796640394406395</v>
      </c>
      <c r="I50" s="16">
        <f>求节点(超R武将!$C$6:$C$105,超R武将!I$6:I$105,天数对应超R武将养!$CD50)</f>
        <v>5.8620335960559355</v>
      </c>
      <c r="J50" s="16">
        <f>求节点(超R武将!$C$6:$C$105,超R武将!J$6:J$105,天数对应超R武将养!$CD50)</f>
        <v>0</v>
      </c>
      <c r="K50" s="16">
        <f>求节点(超R武将!$C$6:$C$105,超R武将!K$6:K$105,天数对应超R武将养!$CD50)</f>
        <v>0</v>
      </c>
      <c r="L50" s="16">
        <f>求节点(超R武将!$C$6:$C$105,超R武将!L$6:L$105,天数对应超R武将养!$CD50)</f>
        <v>0</v>
      </c>
      <c r="M50" s="16">
        <f>求节点(超R武将!$C$6:$C$105,超R武将!M$6:M$105,天数对应超R武将养!$CD50)</f>
        <v>2.2074624631050233</v>
      </c>
      <c r="N50" s="16">
        <f>求节点(超R武将!$C$6:$C$105,超R武将!N$6:N$105,天数对应超R武将养!$CD50)</f>
        <v>6.3084237703095214</v>
      </c>
      <c r="O50" s="16">
        <f>求节点(超R武将!$C$6:$C$105,超R武将!O$6:O$105,天数对应超R武将养!$CD50)</f>
        <v>0</v>
      </c>
      <c r="P50" s="16">
        <f>求节点(超R武将!$C$6:$C$105,超R武将!P$6:P$105,天数对应超R武将养!$CD50)</f>
        <v>6</v>
      </c>
      <c r="Q50" s="16">
        <f>求节点(超R武将!$C$6:$C$105,超R武将!Q$6:Q$105,天数对应超R武将养!$CD50)</f>
        <v>10</v>
      </c>
      <c r="R50" s="16">
        <f>求节点(超R武将!$C$6:$C$105,超R武将!R$6:R$105,天数对应超R武将养!$CD50)</f>
        <v>33.671751268545989</v>
      </c>
      <c r="S50" s="16">
        <f>求节点(超R武将!$C$6:$C$105,超R武将!S$6:S$105,天数对应超R武将养!$CD50)</f>
        <v>98</v>
      </c>
      <c r="T50" s="16">
        <f>求节点(超R武将!$C$6:$C$105,超R武将!T$6:T$105,天数对应超R武将养!$CD50)</f>
        <v>0</v>
      </c>
      <c r="U50" s="16">
        <f>求节点(超R武将!$C$6:$C$105,超R武将!U$6:U$105,天数对应超R武将养!$CD50)</f>
        <v>0</v>
      </c>
      <c r="V50" s="16">
        <f>求节点(超R武将!$C$6:$C$105,超R武将!V$6:V$105,天数对应超R武将养!$CD50)</f>
        <v>0</v>
      </c>
      <c r="W50" s="16">
        <f>求节点(超R武将!$C$6:$C$105,超R武将!W$6:W$105,天数对应超R武将养!$CD50)</f>
        <v>3.0577680928218167</v>
      </c>
      <c r="X50" s="16">
        <f>求节点(超R武将!$C$6:$C$105,超R武将!X$6:X$105,天数对应超R武将养!$CD50)</f>
        <v>3.0577680928218172</v>
      </c>
      <c r="Y50" s="16">
        <f>求节点(超R武将!$C$6:$C$105,超R武将!Y$6:Y$105,天数对应超R武将养!$CD50)</f>
        <v>0</v>
      </c>
      <c r="Z50" s="16">
        <f>求节点(超R武将!$C$6:$C$105,超R武将!Z$6:Z$105,天数对应超R武将养!$CD50)</f>
        <v>0</v>
      </c>
      <c r="AA50" s="16">
        <f>求节点(超R武将!$C$6:$C$105,超R武将!AA$6:AA$105,天数对应超R武将养!$CD50)</f>
        <v>0</v>
      </c>
      <c r="AB50" s="16">
        <f>求节点(超R武将!$C$6:$C$105,超R武将!AB$6:AB$105,天数对应超R武将养!$CD50)</f>
        <v>152.88840464109086</v>
      </c>
      <c r="AC50" s="16">
        <f>求节点(超R武将!$C$6:$C$105,超R武将!AC$6:AC$105,天数对应超R武将养!$CD50)</f>
        <v>152.88840464109086</v>
      </c>
      <c r="AD50" s="16">
        <f>求节点(超R武将!$C$6:$C$105,超R武将!AD$6:AD$105,天数对应超R武将养!$CD50)</f>
        <v>0</v>
      </c>
      <c r="AE50" s="16">
        <f>求节点(超R武将!$C$6:$C$105,超R武将!AE$6:AE$105,天数对应超R武将养!$CD50)</f>
        <v>0</v>
      </c>
      <c r="AF50" s="16">
        <f>求节点(超R武将!$C$6:$C$105,超R武将!AF$6:AF$105,天数对应超R武将养!$CD50)</f>
        <v>0</v>
      </c>
      <c r="AG50" s="16">
        <f>求节点(超R武将!$C$6:$C$105,超R武将!AG$6:AG$105,天数对应超R武将养!$CD50)</f>
        <v>2.5745976888019078</v>
      </c>
      <c r="AH50" s="16">
        <f>求节点(超R武将!$C$6:$C$105,超R武将!AH$6:AH$105,天数对应超R武将养!$CD50)</f>
        <v>2</v>
      </c>
      <c r="AI50" s="16">
        <f>求节点(超R武将!$C$6:$C$105,超R武将!AI$6:AI$105,天数对应超R武将养!$CD50)</f>
        <v>0</v>
      </c>
      <c r="AJ50" s="16">
        <f>求节点(超R武将!$C$6:$C$105,超R武将!AJ$6:AJ$105,天数对应超R武将养!$CD50)</f>
        <v>0</v>
      </c>
      <c r="AK50" s="16">
        <f>求节点(超R武将!$C$6:$C$105,超R武将!AK$6:AK$105,天数对应超R武将养!$CD50)</f>
        <v>0</v>
      </c>
      <c r="AL50" s="16">
        <f>求节点(超R武将!$C$6:$C$105,超R武将!AL$6:AL$105,天数对应超R武将养!$CD50)</f>
        <v>30</v>
      </c>
      <c r="AM50" s="16">
        <f>求节点(超R武将!$C$6:$C$105,超R武将!AM$6:AM$105,天数对应超R武将养!$CD50)</f>
        <v>80</v>
      </c>
      <c r="AN50" s="16">
        <f>求节点(超R武将!$C$6:$C$105,超R武将!AN$6:AN$105,天数对应超R武将养!$CD50)</f>
        <v>0</v>
      </c>
      <c r="AO50" s="16">
        <f>求节点(超R武将!$C$6:$C$105,超R武将!AO$6:AO$105,天数对应超R武将养!$CD50)</f>
        <v>0</v>
      </c>
      <c r="AP50" s="16">
        <f>求节点(超R武将!$C$6:$C$105,超R武将!AP$6:AP$105,天数对应超R武将养!$CD50)</f>
        <v>0</v>
      </c>
      <c r="AQ50" s="16">
        <f>求节点(超R武将!$C$6:$C$105,超R武将!AQ$6:AQ$105,天数对应超R武将养!$CD50)</f>
        <v>24</v>
      </c>
      <c r="AR50" s="16">
        <f>求节点(超R武将!$C$6:$C$105,超R武将!AR$6:AR$105,天数对应超R武将养!$CD50)</f>
        <v>0</v>
      </c>
      <c r="AS50" s="16">
        <f>求节点(超R武将!$C$6:$C$105,超R武将!AS$6:AS$105,天数对应超R武将养!$CD50)</f>
        <v>0</v>
      </c>
      <c r="AT50" s="16">
        <f>求节点(超R武将!$C$6:$C$105,超R武将!AT$6:AT$105,天数对应超R武将养!$CD50)</f>
        <v>3</v>
      </c>
      <c r="AU50" s="16">
        <f>求节点(超R武将!$C$6:$C$105,超R武将!AU$6:AU$105,天数对应超R武将养!$CD50)</f>
        <v>6</v>
      </c>
      <c r="AV50" s="16">
        <f>求节点(超R武将!$C$6:$C$105,超R武将!AV$6:AV$105,天数对应超R武将养!$CD50)</f>
        <v>8</v>
      </c>
      <c r="AW50" s="16">
        <f>求节点(超R武将!$C$6:$C$105,超R武将!AW$6:AW$105,天数对应超R武将养!$CD50)</f>
        <v>6.3084237703095214</v>
      </c>
      <c r="AX50" s="16">
        <f>求节点(超R武将!$C$6:$C$105,超R武将!AX$6:AX$105,天数对应超R武将养!$CD50)</f>
        <v>0</v>
      </c>
      <c r="AY50" s="16">
        <f>求节点(超R武将!$C$6:$C$105,超R武将!AY$6:AY$105,天数对应超R武将养!$CD50)</f>
        <v>15</v>
      </c>
      <c r="AZ50" s="16">
        <f>求节点(超R武将!$C$6:$C$105,超R武将!AZ$6:AZ$105,天数对应超R武将养!$CD50)</f>
        <v>40</v>
      </c>
      <c r="BA50" s="16">
        <f>求节点(超R武将!$C$6:$C$105,超R武将!BA$6:BA$105,天数对应超R武将养!$CD50)</f>
        <v>72</v>
      </c>
      <c r="BB50" s="16">
        <f>求节点(超R武将!$C$6:$C$105,超R武将!BB$6:BB$105,天数对应超R武将养!$CD50)</f>
        <v>98</v>
      </c>
      <c r="BC50" s="16">
        <f>求节点(超R武将!$C$6:$C$105,超R武将!BC$6:BC$105,天数对应超R武将养!$CD50)</f>
        <v>0</v>
      </c>
      <c r="BD50" s="16">
        <f>求节点(超R武将!$C$6:$C$105,超R武将!BD$6:BD$105,天数对应超R武将养!$CD50)</f>
        <v>3.0577680928218172</v>
      </c>
      <c r="BE50" s="16">
        <f>求节点(超R武将!$C$6:$C$105,超R武将!BE$6:BE$105,天数对应超R武将养!$CD50)</f>
        <v>3.0577680928218172</v>
      </c>
      <c r="BF50" s="16">
        <f>求节点(超R武将!$C$6:$C$105,超R武将!BF$6:BF$105,天数对应超R武将养!$CD50)</f>
        <v>3.0577680928218172</v>
      </c>
      <c r="BG50" s="16">
        <f>求节点(超R武将!$C$6:$C$105,超R武将!BG$6:BG$105,天数对应超R武将养!$CD50)</f>
        <v>3.0577680928218172</v>
      </c>
      <c r="BH50" s="16">
        <f>求节点(超R武将!$C$6:$C$105,超R武将!BH$6:BH$105,天数对应超R武将养!$CD50)</f>
        <v>10</v>
      </c>
      <c r="BI50" s="16">
        <f>求节点(超R武将!$C$6:$C$105,超R武将!BI$6:BI$105,天数对应超R武将养!$CD50)</f>
        <v>10</v>
      </c>
      <c r="BJ50" s="16">
        <f>求节点(超R武将!$C$6:$C$105,超R武将!BJ$6:BJ$105,天数对应超R武将养!$CD50)</f>
        <v>60</v>
      </c>
      <c r="BK50" s="16">
        <f>求节点(超R武将!$C$6:$C$105,超R武将!BK$6:BK$105,天数对应超R武将养!$CD50)</f>
        <v>76.444202320545429</v>
      </c>
      <c r="BL50" s="16">
        <f>求节点(超R武将!$C$6:$C$105,超R武将!BL$6:BL$105,天数对应超R武将养!$CD50)</f>
        <v>76.444202320545429</v>
      </c>
      <c r="BM50" s="16">
        <f>求节点(超R武将!$C$6:$C$105,超R武将!BM$6:BM$105,天数对应超R武将养!$CD50)</f>
        <v>0</v>
      </c>
      <c r="BN50" s="16">
        <f>求节点(超R武将!$C$6:$C$105,超R武将!BN$6:BN$105,天数对应超R武将养!$CD50)</f>
        <v>0</v>
      </c>
      <c r="BO50" s="16">
        <f>求节点(超R武将!$C$6:$C$105,超R武将!BO$6:BO$105,天数对应超R武将养!$CD50)</f>
        <v>2</v>
      </c>
      <c r="BP50" s="16">
        <f>求节点(超R武将!$C$6:$C$105,超R武将!BP$6:BP$105,天数对应超R武将养!$CD50)</f>
        <v>2</v>
      </c>
      <c r="BQ50" s="16">
        <f>求节点(超R武将!$C$6:$C$105,超R武将!BQ$6:BQ$105,天数对应超R武将养!$CD50)</f>
        <v>2</v>
      </c>
      <c r="BR50" s="16">
        <f>求节点(超R武将!$C$6:$C$105,超R武将!BR$6:BR$105,天数对应超R武将养!$CD50)</f>
        <v>0</v>
      </c>
      <c r="BS50" s="16">
        <f>求节点(超R武将!$C$6:$C$105,超R武将!BS$6:BS$105,天数对应超R武将养!$CD50)</f>
        <v>0</v>
      </c>
      <c r="BT50" s="16">
        <f>求节点(超R武将!$C$6:$C$105,超R武将!BT$6:BT$105,天数对应超R武将养!$CD50)</f>
        <v>4</v>
      </c>
      <c r="BU50" s="16">
        <f>求节点(超R武将!$C$6:$C$105,超R武将!BU$6:BU$105,天数对应超R武将养!$CD50)</f>
        <v>30</v>
      </c>
      <c r="BV50" s="16">
        <f>求节点(超R武将!$C$6:$C$105,超R武将!BV$6:BV$105,天数对应超R武将养!$CD50)</f>
        <v>80</v>
      </c>
      <c r="BY50" s="16">
        <v>45</v>
      </c>
      <c r="BZ50" s="16">
        <v>55.229416240679981</v>
      </c>
      <c r="CA50" s="16">
        <v>57.883263663426774</v>
      </c>
      <c r="CB50" s="16">
        <v>61.318235837605556</v>
      </c>
      <c r="CC50" s="16">
        <v>66.695267204076501</v>
      </c>
      <c r="CD50" s="16">
        <v>76.444202320545429</v>
      </c>
    </row>
    <row r="51" spans="3:82" x14ac:dyDescent="0.15">
      <c r="C51" s="16">
        <v>46</v>
      </c>
      <c r="E51" s="16">
        <f>求节点(超R武将!$C$6:$C$105,超R武将!E$6:E$105,天数对应超R武将养!$CD51)</f>
        <v>0</v>
      </c>
      <c r="F51" s="16">
        <f>求节点(超R武将!$C$6:$C$105,超R武将!F$6:F$105,天数对应超R武将养!$CD51)</f>
        <v>0</v>
      </c>
      <c r="G51" s="16">
        <f>求节点(超R武将!$C$6:$C$105,超R武将!G$6:G$105,天数对应超R武将养!$CD51)</f>
        <v>0</v>
      </c>
      <c r="H51" s="16">
        <f>求节点(超R武将!$C$6:$C$105,超R武将!H$6:H$105,天数对应超R武将养!$CD51)</f>
        <v>0.10593458489145671</v>
      </c>
      <c r="I51" s="16">
        <f>求节点(超R武将!$C$6:$C$105,超R武将!I$6:I$105,天数对应超R武将养!$CD51)</f>
        <v>5.8940654151085434</v>
      </c>
      <c r="J51" s="16">
        <f>求节点(超R武将!$C$6:$C$105,超R武将!J$6:J$105,天数对应超R武将养!$CD51)</f>
        <v>0</v>
      </c>
      <c r="K51" s="16">
        <f>求节点(超R武将!$C$6:$C$105,超R武将!K$6:K$105,天数对应超R武将养!$CD51)</f>
        <v>0</v>
      </c>
      <c r="L51" s="16">
        <f>求节点(超R武将!$C$6:$C$105,超R武将!L$6:L$105,天数对应超R武将养!$CD51)</f>
        <v>0</v>
      </c>
      <c r="M51" s="16">
        <f>求节点(超R武将!$C$6:$C$105,超R武将!M$6:M$105,天数对应超R武将养!$CD51)</f>
        <v>1.6949533582633074</v>
      </c>
      <c r="N51" s="16">
        <f>求节点(超R武将!$C$6:$C$105,超R武将!N$6:N$105,天数对应超R武将养!$CD51)</f>
        <v>6.3483585700288705</v>
      </c>
      <c r="O51" s="16">
        <f>求节点(超R武将!$C$6:$C$105,超R武将!O$6:O$105,天数对应超R武将养!$CD51)</f>
        <v>0</v>
      </c>
      <c r="P51" s="16">
        <f>求节点(超R武将!$C$6:$C$105,超R武将!P$6:P$105,天数对应超R武将养!$CD51)</f>
        <v>6</v>
      </c>
      <c r="Q51" s="16">
        <f>求节点(超R武将!$C$6:$C$105,超R武将!Q$6:Q$105,天数对应超R武将养!$CD51)</f>
        <v>10</v>
      </c>
      <c r="R51" s="16">
        <f>求节点(超R武将!$C$6:$C$105,超R武将!R$6:R$105,天数对应超R武将养!$CD51)</f>
        <v>29.819672869723519</v>
      </c>
      <c r="S51" s="16">
        <f>求节点(超R武将!$C$6:$C$105,超R武将!S$6:S$105,天数对应超R武将养!$CD51)</f>
        <v>98</v>
      </c>
      <c r="T51" s="16">
        <f>求节点(超R武将!$C$6:$C$105,超R武将!T$6:T$105,天数对应超R武将养!$CD51)</f>
        <v>0</v>
      </c>
      <c r="U51" s="16">
        <f>求节点(超R武将!$C$6:$C$105,超R武将!U$6:U$105,天数对应超R武将养!$CD51)</f>
        <v>0</v>
      </c>
      <c r="V51" s="16">
        <f>求节点(超R武将!$C$6:$C$105,超R武将!V$6:V$105,天数对应超R武将养!$CD51)</f>
        <v>0</v>
      </c>
      <c r="W51" s="16">
        <f>求节点(超R武将!$C$6:$C$105,超R武将!W$6:W$105,天数对应超R武将养!$CD51)</f>
        <v>3.06510538501005</v>
      </c>
      <c r="X51" s="16">
        <f>求节点(超R武将!$C$6:$C$105,超R武将!X$6:X$105,天数对应超R武将养!$CD51)</f>
        <v>3.0651053850100505</v>
      </c>
      <c r="Y51" s="16">
        <f>求节点(超R武将!$C$6:$C$105,超R武将!Y$6:Y$105,天数对应超R武将养!$CD51)</f>
        <v>0</v>
      </c>
      <c r="Z51" s="16">
        <f>求节点(超R武将!$C$6:$C$105,超R武将!Z$6:Z$105,天数对应超R武将养!$CD51)</f>
        <v>0</v>
      </c>
      <c r="AA51" s="16">
        <f>求节点(超R武将!$C$6:$C$105,超R武将!AA$6:AA$105,天数对应超R武将养!$CD51)</f>
        <v>0</v>
      </c>
      <c r="AB51" s="16">
        <f>求节点(超R武将!$C$6:$C$105,超R武将!AB$6:AB$105,天数对应超R武将养!$CD51)</f>
        <v>153.25526925050252</v>
      </c>
      <c r="AC51" s="16">
        <f>求节点(超R武将!$C$6:$C$105,超R武将!AC$6:AC$105,天数对应超R武将养!$CD51)</f>
        <v>153.25526925050252</v>
      </c>
      <c r="AD51" s="16">
        <f>求节点(超R武将!$C$6:$C$105,超R武将!AD$6:AD$105,天数对应超R武将养!$CD51)</f>
        <v>0</v>
      </c>
      <c r="AE51" s="16">
        <f>求节点(超R武将!$C$6:$C$105,超R武将!AE$6:AE$105,天数对应超R武将养!$CD51)</f>
        <v>0</v>
      </c>
      <c r="AF51" s="16">
        <f>求节点(超R武将!$C$6:$C$105,超R武将!AF$6:AF$105,天数对应超R武将养!$CD51)</f>
        <v>0</v>
      </c>
      <c r="AG51" s="16">
        <f>求节点(超R武将!$C$6:$C$105,超R武将!AG$6:AG$105,天数对应超R武将养!$CD51)</f>
        <v>2.5807755855345724</v>
      </c>
      <c r="AH51" s="16">
        <f>求节点(超R武将!$C$6:$C$105,超R武将!AH$6:AH$105,天数对应超R武将养!$CD51)</f>
        <v>2</v>
      </c>
      <c r="AI51" s="16">
        <f>求节点(超R武将!$C$6:$C$105,超R武将!AI$6:AI$105,天数对应超R武将养!$CD51)</f>
        <v>0</v>
      </c>
      <c r="AJ51" s="16">
        <f>求节点(超R武将!$C$6:$C$105,超R武将!AJ$6:AJ$105,天数对应超R武将养!$CD51)</f>
        <v>0</v>
      </c>
      <c r="AK51" s="16">
        <f>求节点(超R武将!$C$6:$C$105,超R武将!AK$6:AK$105,天数对应超R武将养!$CD51)</f>
        <v>0</v>
      </c>
      <c r="AL51" s="16">
        <f>求节点(超R武将!$C$6:$C$105,超R武将!AL$6:AL$105,天数对应超R武将养!$CD51)</f>
        <v>30</v>
      </c>
      <c r="AM51" s="16">
        <f>求节点(超R武将!$C$6:$C$105,超R武将!AM$6:AM$105,天数对应超R武将养!$CD51)</f>
        <v>80</v>
      </c>
      <c r="AN51" s="16">
        <f>求节点(超R武将!$C$6:$C$105,超R武将!AN$6:AN$105,天数对应超R武将养!$CD51)</f>
        <v>0</v>
      </c>
      <c r="AO51" s="16">
        <f>求节点(超R武将!$C$6:$C$105,超R武将!AO$6:AO$105,天数对应超R武将养!$CD51)</f>
        <v>0</v>
      </c>
      <c r="AP51" s="16">
        <f>求节点(超R武将!$C$6:$C$105,超R武将!AP$6:AP$105,天数对应超R武将养!$CD51)</f>
        <v>0</v>
      </c>
      <c r="AQ51" s="16">
        <f>求节点(超R武将!$C$6:$C$105,超R武将!AQ$6:AQ$105,天数对应超R武将养!$CD51)</f>
        <v>24</v>
      </c>
      <c r="AR51" s="16">
        <f>求节点(超R武将!$C$6:$C$105,超R武将!AR$6:AR$105,天数对应超R武将养!$CD51)</f>
        <v>0</v>
      </c>
      <c r="AS51" s="16">
        <f>求节点(超R武将!$C$6:$C$105,超R武将!AS$6:AS$105,天数对应超R武将养!$CD51)</f>
        <v>0</v>
      </c>
      <c r="AT51" s="16">
        <f>求节点(超R武将!$C$6:$C$105,超R武将!AT$6:AT$105,天数对应超R武将养!$CD51)</f>
        <v>3</v>
      </c>
      <c r="AU51" s="16">
        <f>求节点(超R武将!$C$6:$C$105,超R武将!AU$6:AU$105,天数对应超R武将养!$CD51)</f>
        <v>6</v>
      </c>
      <c r="AV51" s="16">
        <f>求节点(超R武将!$C$6:$C$105,超R武将!AV$6:AV$105,天数对应超R武将养!$CD51)</f>
        <v>8</v>
      </c>
      <c r="AW51" s="16">
        <f>求节点(超R武将!$C$6:$C$105,超R武将!AW$6:AW$105,天数对应超R武将养!$CD51)</f>
        <v>6.3483585700288705</v>
      </c>
      <c r="AX51" s="16">
        <f>求节点(超R武将!$C$6:$C$105,超R武将!AX$6:AX$105,天数对应超R武将养!$CD51)</f>
        <v>0</v>
      </c>
      <c r="AY51" s="16">
        <f>求节点(超R武将!$C$6:$C$105,超R武将!AY$6:AY$105,天数对应超R武将养!$CD51)</f>
        <v>15</v>
      </c>
      <c r="AZ51" s="16">
        <f>求节点(超R武将!$C$6:$C$105,超R武将!AZ$6:AZ$105,天数对应超R武将养!$CD51)</f>
        <v>40</v>
      </c>
      <c r="BA51" s="16">
        <f>求节点(超R武将!$C$6:$C$105,超R武将!BA$6:BA$105,天数对应超R武将养!$CD51)</f>
        <v>72</v>
      </c>
      <c r="BB51" s="16">
        <f>求节点(超R武将!$C$6:$C$105,超R武将!BB$6:BB$105,天数对应超R武将养!$CD51)</f>
        <v>98</v>
      </c>
      <c r="BC51" s="16">
        <f>求节点(超R武将!$C$6:$C$105,超R武将!BC$6:BC$105,天数对应超R武将养!$CD51)</f>
        <v>0</v>
      </c>
      <c r="BD51" s="16">
        <f>求节点(超R武将!$C$6:$C$105,超R武将!BD$6:BD$105,天数对应超R武将养!$CD51)</f>
        <v>3.0651053850100505</v>
      </c>
      <c r="BE51" s="16">
        <f>求节点(超R武将!$C$6:$C$105,超R武将!BE$6:BE$105,天数对应超R武将养!$CD51)</f>
        <v>3.0651053850100505</v>
      </c>
      <c r="BF51" s="16">
        <f>求节点(超R武将!$C$6:$C$105,超R武将!BF$6:BF$105,天数对应超R武将养!$CD51)</f>
        <v>3.0651053850100505</v>
      </c>
      <c r="BG51" s="16">
        <f>求节点(超R武将!$C$6:$C$105,超R武将!BG$6:BG$105,天数对应超R武将养!$CD51)</f>
        <v>3.0651053850100505</v>
      </c>
      <c r="BH51" s="16">
        <f>求节点(超R武将!$C$6:$C$105,超R武将!BH$6:BH$105,天数对应超R武将养!$CD51)</f>
        <v>10</v>
      </c>
      <c r="BI51" s="16">
        <f>求节点(超R武将!$C$6:$C$105,超R武将!BI$6:BI$105,天数对应超R武将养!$CD51)</f>
        <v>10</v>
      </c>
      <c r="BJ51" s="16">
        <f>求节点(超R武将!$C$6:$C$105,超R武将!BJ$6:BJ$105,天数对应超R武将养!$CD51)</f>
        <v>60</v>
      </c>
      <c r="BK51" s="16">
        <f>求节点(超R武将!$C$6:$C$105,超R武将!BK$6:BK$105,天数对应超R武将养!$CD51)</f>
        <v>76.627634625251261</v>
      </c>
      <c r="BL51" s="16">
        <f>求节点(超R武将!$C$6:$C$105,超R武将!BL$6:BL$105,天数对应超R武将养!$CD51)</f>
        <v>76.627634625251261</v>
      </c>
      <c r="BM51" s="16">
        <f>求节点(超R武将!$C$6:$C$105,超R武将!BM$6:BM$105,天数对应超R武将养!$CD51)</f>
        <v>0</v>
      </c>
      <c r="BN51" s="16">
        <f>求节点(超R武将!$C$6:$C$105,超R武将!BN$6:BN$105,天数对应超R武将养!$CD51)</f>
        <v>0</v>
      </c>
      <c r="BO51" s="16">
        <f>求节点(超R武将!$C$6:$C$105,超R武将!BO$6:BO$105,天数对应超R武将养!$CD51)</f>
        <v>2</v>
      </c>
      <c r="BP51" s="16">
        <f>求节点(超R武将!$C$6:$C$105,超R武将!BP$6:BP$105,天数对应超R武将养!$CD51)</f>
        <v>2</v>
      </c>
      <c r="BQ51" s="16">
        <f>求节点(超R武将!$C$6:$C$105,超R武将!BQ$6:BQ$105,天数对应超R武将养!$CD51)</f>
        <v>2</v>
      </c>
      <c r="BR51" s="16">
        <f>求节点(超R武将!$C$6:$C$105,超R武将!BR$6:BR$105,天数对应超R武将养!$CD51)</f>
        <v>0</v>
      </c>
      <c r="BS51" s="16">
        <f>求节点(超R武将!$C$6:$C$105,超R武将!BS$6:BS$105,天数对应超R武将养!$CD51)</f>
        <v>0</v>
      </c>
      <c r="BT51" s="16">
        <f>求节点(超R武将!$C$6:$C$105,超R武将!BT$6:BT$105,天数对应超R武将养!$CD51)</f>
        <v>4</v>
      </c>
      <c r="BU51" s="16">
        <f>求节点(超R武将!$C$6:$C$105,超R武将!BU$6:BU$105,天数对应超R武将养!$CD51)</f>
        <v>30</v>
      </c>
      <c r="BV51" s="16">
        <f>求节点(超R武将!$C$6:$C$105,超R武将!BV$6:BV$105,天数对应超R武将养!$CD51)</f>
        <v>80</v>
      </c>
      <c r="BY51" s="16">
        <v>46</v>
      </c>
      <c r="BZ51" s="16">
        <v>55.537288901845052</v>
      </c>
      <c r="CA51" s="16">
        <v>58.183393275306742</v>
      </c>
      <c r="CB51" s="16">
        <v>61.729620787016515</v>
      </c>
      <c r="CC51" s="16">
        <v>67.025559931238405</v>
      </c>
      <c r="CD51" s="16">
        <v>76.627634625251261</v>
      </c>
    </row>
    <row r="52" spans="3:82" x14ac:dyDescent="0.15">
      <c r="C52" s="16">
        <v>47</v>
      </c>
      <c r="E52" s="16">
        <f>求节点(超R武将!$C$6:$C$105,超R武将!E$6:E$105,天数对应超R武将养!$CD52)</f>
        <v>0</v>
      </c>
      <c r="F52" s="16">
        <f>求节点(超R武将!$C$6:$C$105,超R武将!F$6:F$105,天数对应超R武将养!$CD52)</f>
        <v>0</v>
      </c>
      <c r="G52" s="16">
        <f>求节点(超R武将!$C$6:$C$105,超R武将!G$6:G$105,天数对应超R武将养!$CD52)</f>
        <v>0</v>
      </c>
      <c r="H52" s="16">
        <f>求节点(超R武将!$C$6:$C$105,超R武将!H$6:H$105,天数对应超R武将养!$CD52)</f>
        <v>7.3902765838849471E-2</v>
      </c>
      <c r="I52" s="16">
        <f>求节点(超R武将!$C$6:$C$105,超R武将!I$6:I$105,天数对应超R武将养!$CD52)</f>
        <v>5.9260972341611504</v>
      </c>
      <c r="J52" s="16">
        <f>求节点(超R武将!$C$6:$C$105,超R武将!J$6:J$105,天数对应超R武将养!$CD52)</f>
        <v>0</v>
      </c>
      <c r="K52" s="16">
        <f>求节点(超R武将!$C$6:$C$105,超R武将!K$6:K$105,天数对应超R武将养!$CD52)</f>
        <v>0</v>
      </c>
      <c r="L52" s="16">
        <f>求节点(超R武将!$C$6:$C$105,超R武将!L$6:L$105,天数对应超R武将养!$CD52)</f>
        <v>0</v>
      </c>
      <c r="M52" s="16">
        <f>求节点(超R武将!$C$6:$C$105,超R武将!M$6:M$105,天数对应超R武将养!$CD52)</f>
        <v>1.1824442534215915</v>
      </c>
      <c r="N52" s="16">
        <f>求节点(超R武将!$C$6:$C$105,超R武将!N$6:N$105,天数对应超R武将养!$CD52)</f>
        <v>6.3882933697482196</v>
      </c>
      <c r="O52" s="16">
        <f>求节点(超R武将!$C$6:$C$105,超R武将!O$6:O$105,天数对应超R武将养!$CD52)</f>
        <v>0</v>
      </c>
      <c r="P52" s="16">
        <f>求节点(超R武将!$C$6:$C$105,超R武将!P$6:P$105,天数对应超R武将养!$CD52)</f>
        <v>6</v>
      </c>
      <c r="Q52" s="16">
        <f>求节点(超R武将!$C$6:$C$105,超R武将!Q$6:Q$105,天数对应超R武将养!$CD52)</f>
        <v>10</v>
      </c>
      <c r="R52" s="16">
        <f>求节点(超R武将!$C$6:$C$105,超R武将!R$6:R$105,天数对应超R武将养!$CD52)</f>
        <v>25.967594470901048</v>
      </c>
      <c r="S52" s="16">
        <f>求节点(超R武将!$C$6:$C$105,超R武将!S$6:S$105,天数对应超R武将养!$CD52)</f>
        <v>98</v>
      </c>
      <c r="T52" s="16">
        <f>求节点(超R武将!$C$6:$C$105,超R武将!T$6:T$105,天数对应超R武将养!$CD52)</f>
        <v>0</v>
      </c>
      <c r="U52" s="16">
        <f>求节点(超R武将!$C$6:$C$105,超R武将!U$6:U$105,天数对应超R武将养!$CD52)</f>
        <v>0</v>
      </c>
      <c r="V52" s="16">
        <f>求节点(超R武将!$C$6:$C$105,超R武将!V$6:V$105,天数对应超R武将养!$CD52)</f>
        <v>0</v>
      </c>
      <c r="W52" s="16">
        <f>求节点(超R武将!$C$6:$C$105,超R武将!W$6:W$105,天数对应超R武将养!$CD52)</f>
        <v>3.0724426771982833</v>
      </c>
      <c r="X52" s="16">
        <f>求节点(超R武将!$C$6:$C$105,超R武将!X$6:X$105,天数对应超R武将养!$CD52)</f>
        <v>3.0724426771982838</v>
      </c>
      <c r="Y52" s="16">
        <f>求节点(超R武将!$C$6:$C$105,超R武将!Y$6:Y$105,天数对应超R武将养!$CD52)</f>
        <v>0</v>
      </c>
      <c r="Z52" s="16">
        <f>求节点(超R武将!$C$6:$C$105,超R武将!Z$6:Z$105,天数对应超R武将养!$CD52)</f>
        <v>0</v>
      </c>
      <c r="AA52" s="16">
        <f>求节点(超R武将!$C$6:$C$105,超R武将!AA$6:AA$105,天数对应超R武将养!$CD52)</f>
        <v>0</v>
      </c>
      <c r="AB52" s="16">
        <f>求节点(超R武将!$C$6:$C$105,超R武将!AB$6:AB$105,天数对应超R武将养!$CD52)</f>
        <v>153.62213385991419</v>
      </c>
      <c r="AC52" s="16">
        <f>求节点(超R武将!$C$6:$C$105,超R武将!AC$6:AC$105,天数对应超R武将养!$CD52)</f>
        <v>153.62213385991419</v>
      </c>
      <c r="AD52" s="16">
        <f>求节点(超R武将!$C$6:$C$105,超R武将!AD$6:AD$105,天数对应超R武将养!$CD52)</f>
        <v>0</v>
      </c>
      <c r="AE52" s="16">
        <f>求节点(超R武将!$C$6:$C$105,超R武将!AE$6:AE$105,天数对应超R武将养!$CD52)</f>
        <v>0</v>
      </c>
      <c r="AF52" s="16">
        <f>求节点(超R武将!$C$6:$C$105,超R武将!AF$6:AF$105,天数对应超R武将养!$CD52)</f>
        <v>0</v>
      </c>
      <c r="AG52" s="16">
        <f>求节点(超R武将!$C$6:$C$105,超R武将!AG$6:AG$105,天数对应超R武将养!$CD52)</f>
        <v>2.5869534822672371</v>
      </c>
      <c r="AH52" s="16">
        <f>求节点(超R武将!$C$6:$C$105,超R武将!AH$6:AH$105,天数对应超R武将养!$CD52)</f>
        <v>2</v>
      </c>
      <c r="AI52" s="16">
        <f>求节点(超R武将!$C$6:$C$105,超R武将!AI$6:AI$105,天数对应超R武将养!$CD52)</f>
        <v>0</v>
      </c>
      <c r="AJ52" s="16">
        <f>求节点(超R武将!$C$6:$C$105,超R武将!AJ$6:AJ$105,天数对应超R武将养!$CD52)</f>
        <v>0</v>
      </c>
      <c r="AK52" s="16">
        <f>求节点(超R武将!$C$6:$C$105,超R武将!AK$6:AK$105,天数对应超R武将养!$CD52)</f>
        <v>0</v>
      </c>
      <c r="AL52" s="16">
        <f>求节点(超R武将!$C$6:$C$105,超R武将!AL$6:AL$105,天数对应超R武将养!$CD52)</f>
        <v>30</v>
      </c>
      <c r="AM52" s="16">
        <f>求节点(超R武将!$C$6:$C$105,超R武将!AM$6:AM$105,天数对应超R武将养!$CD52)</f>
        <v>80</v>
      </c>
      <c r="AN52" s="16">
        <f>求节点(超R武将!$C$6:$C$105,超R武将!AN$6:AN$105,天数对应超R武将养!$CD52)</f>
        <v>0</v>
      </c>
      <c r="AO52" s="16">
        <f>求节点(超R武将!$C$6:$C$105,超R武将!AO$6:AO$105,天数对应超R武将养!$CD52)</f>
        <v>0</v>
      </c>
      <c r="AP52" s="16">
        <f>求节点(超R武将!$C$6:$C$105,超R武将!AP$6:AP$105,天数对应超R武将养!$CD52)</f>
        <v>0</v>
      </c>
      <c r="AQ52" s="16">
        <f>求节点(超R武将!$C$6:$C$105,超R武将!AQ$6:AQ$105,天数对应超R武将养!$CD52)</f>
        <v>24</v>
      </c>
      <c r="AR52" s="16">
        <f>求节点(超R武将!$C$6:$C$105,超R武将!AR$6:AR$105,天数对应超R武将养!$CD52)</f>
        <v>0</v>
      </c>
      <c r="AS52" s="16">
        <f>求节点(超R武将!$C$6:$C$105,超R武将!AS$6:AS$105,天数对应超R武将养!$CD52)</f>
        <v>0</v>
      </c>
      <c r="AT52" s="16">
        <f>求节点(超R武将!$C$6:$C$105,超R武将!AT$6:AT$105,天数对应超R武将养!$CD52)</f>
        <v>3</v>
      </c>
      <c r="AU52" s="16">
        <f>求节点(超R武将!$C$6:$C$105,超R武将!AU$6:AU$105,天数对应超R武将养!$CD52)</f>
        <v>6</v>
      </c>
      <c r="AV52" s="16">
        <f>求节点(超R武将!$C$6:$C$105,超R武将!AV$6:AV$105,天数对应超R武将养!$CD52)</f>
        <v>8</v>
      </c>
      <c r="AW52" s="16">
        <f>求节点(超R武将!$C$6:$C$105,超R武将!AW$6:AW$105,天数对应超R武将养!$CD52)</f>
        <v>6.3882933697482196</v>
      </c>
      <c r="AX52" s="16">
        <f>求节点(超R武将!$C$6:$C$105,超R武将!AX$6:AX$105,天数对应超R武将养!$CD52)</f>
        <v>0</v>
      </c>
      <c r="AY52" s="16">
        <f>求节点(超R武将!$C$6:$C$105,超R武将!AY$6:AY$105,天数对应超R武将养!$CD52)</f>
        <v>15</v>
      </c>
      <c r="AZ52" s="16">
        <f>求节点(超R武将!$C$6:$C$105,超R武将!AZ$6:AZ$105,天数对应超R武将养!$CD52)</f>
        <v>40</v>
      </c>
      <c r="BA52" s="16">
        <f>求节点(超R武将!$C$6:$C$105,超R武将!BA$6:BA$105,天数对应超R武将养!$CD52)</f>
        <v>72</v>
      </c>
      <c r="BB52" s="16">
        <f>求节点(超R武将!$C$6:$C$105,超R武将!BB$6:BB$105,天数对应超R武将养!$CD52)</f>
        <v>98</v>
      </c>
      <c r="BC52" s="16">
        <f>求节点(超R武将!$C$6:$C$105,超R武将!BC$6:BC$105,天数对应超R武将养!$CD52)</f>
        <v>0</v>
      </c>
      <c r="BD52" s="16">
        <f>求节点(超R武将!$C$6:$C$105,超R武将!BD$6:BD$105,天数对应超R武将养!$CD52)</f>
        <v>3.0724426771982838</v>
      </c>
      <c r="BE52" s="16">
        <f>求节点(超R武将!$C$6:$C$105,超R武将!BE$6:BE$105,天数对应超R武将养!$CD52)</f>
        <v>3.0724426771982838</v>
      </c>
      <c r="BF52" s="16">
        <f>求节点(超R武将!$C$6:$C$105,超R武将!BF$6:BF$105,天数对应超R武将养!$CD52)</f>
        <v>3.0724426771982838</v>
      </c>
      <c r="BG52" s="16">
        <f>求节点(超R武将!$C$6:$C$105,超R武将!BG$6:BG$105,天数对应超R武将养!$CD52)</f>
        <v>3.0724426771982838</v>
      </c>
      <c r="BH52" s="16">
        <f>求节点(超R武将!$C$6:$C$105,超R武将!BH$6:BH$105,天数对应超R武将养!$CD52)</f>
        <v>10</v>
      </c>
      <c r="BI52" s="16">
        <f>求节点(超R武将!$C$6:$C$105,超R武将!BI$6:BI$105,天数对应超R武将养!$CD52)</f>
        <v>10</v>
      </c>
      <c r="BJ52" s="16">
        <f>求节点(超R武将!$C$6:$C$105,超R武将!BJ$6:BJ$105,天数对应超R武将养!$CD52)</f>
        <v>60</v>
      </c>
      <c r="BK52" s="16">
        <f>求节点(超R武将!$C$6:$C$105,超R武将!BK$6:BK$105,天数对应超R武将养!$CD52)</f>
        <v>76.811066929957093</v>
      </c>
      <c r="BL52" s="16">
        <f>求节点(超R武将!$C$6:$C$105,超R武将!BL$6:BL$105,天数对应超R武将养!$CD52)</f>
        <v>76.811066929957093</v>
      </c>
      <c r="BM52" s="16">
        <f>求节点(超R武将!$C$6:$C$105,超R武将!BM$6:BM$105,天数对应超R武将养!$CD52)</f>
        <v>0</v>
      </c>
      <c r="BN52" s="16">
        <f>求节点(超R武将!$C$6:$C$105,超R武将!BN$6:BN$105,天数对应超R武将养!$CD52)</f>
        <v>0</v>
      </c>
      <c r="BO52" s="16">
        <f>求节点(超R武将!$C$6:$C$105,超R武将!BO$6:BO$105,天数对应超R武将养!$CD52)</f>
        <v>2</v>
      </c>
      <c r="BP52" s="16">
        <f>求节点(超R武将!$C$6:$C$105,超R武将!BP$6:BP$105,天数对应超R武将养!$CD52)</f>
        <v>2</v>
      </c>
      <c r="BQ52" s="16">
        <f>求节点(超R武将!$C$6:$C$105,超R武将!BQ$6:BQ$105,天数对应超R武将养!$CD52)</f>
        <v>2</v>
      </c>
      <c r="BR52" s="16">
        <f>求节点(超R武将!$C$6:$C$105,超R武将!BR$6:BR$105,天数对应超R武将养!$CD52)</f>
        <v>0</v>
      </c>
      <c r="BS52" s="16">
        <f>求节点(超R武将!$C$6:$C$105,超R武将!BS$6:BS$105,天数对应超R武将养!$CD52)</f>
        <v>0</v>
      </c>
      <c r="BT52" s="16">
        <f>求节点(超R武将!$C$6:$C$105,超R武将!BT$6:BT$105,天数对应超R武将养!$CD52)</f>
        <v>4</v>
      </c>
      <c r="BU52" s="16">
        <f>求节点(超R武将!$C$6:$C$105,超R武将!BU$6:BU$105,天数对应超R武将养!$CD52)</f>
        <v>30</v>
      </c>
      <c r="BV52" s="16">
        <f>求节点(超R武将!$C$6:$C$105,超R武将!BV$6:BV$105,天数对应超R武将养!$CD52)</f>
        <v>80</v>
      </c>
      <c r="BY52" s="16">
        <v>47</v>
      </c>
      <c r="BZ52" s="16">
        <v>55.845161563010116</v>
      </c>
      <c r="CA52" s="16">
        <v>58.482219705666658</v>
      </c>
      <c r="CB52" s="16">
        <v>62.104555651233106</v>
      </c>
      <c r="CC52" s="16">
        <v>67.26438045663329</v>
      </c>
      <c r="CD52" s="16">
        <v>76.811066929957093</v>
      </c>
    </row>
    <row r="53" spans="3:82" x14ac:dyDescent="0.15">
      <c r="C53" s="16">
        <v>48</v>
      </c>
      <c r="E53" s="16">
        <f>求节点(超R武将!$C$6:$C$105,超R武将!E$6:E$105,天数对应超R武将养!$CD53)</f>
        <v>0</v>
      </c>
      <c r="F53" s="16">
        <f>求节点(超R武将!$C$6:$C$105,超R武将!F$6:F$105,天数对应超R武将养!$CD53)</f>
        <v>0</v>
      </c>
      <c r="G53" s="16">
        <f>求节点(超R武将!$C$6:$C$105,超R武将!G$6:G$105,天数对应超R武将养!$CD53)</f>
        <v>0</v>
      </c>
      <c r="H53" s="16">
        <f>求节点(超R武将!$C$6:$C$105,超R武将!H$6:H$105,天数对应超R武将养!$CD53)</f>
        <v>4.1870946786244728E-2</v>
      </c>
      <c r="I53" s="16">
        <f>求节点(超R武将!$C$6:$C$105,超R武将!I$6:I$105,天数对应超R武将养!$CD53)</f>
        <v>5.9581290532137547</v>
      </c>
      <c r="J53" s="16">
        <f>求节点(超R武将!$C$6:$C$105,超R武将!J$6:J$105,天数对应超R武将养!$CD53)</f>
        <v>0</v>
      </c>
      <c r="K53" s="16">
        <f>求节点(超R武将!$C$6:$C$105,超R武将!K$6:K$105,天数对应超R武将养!$CD53)</f>
        <v>0</v>
      </c>
      <c r="L53" s="16">
        <f>求节点(超R武将!$C$6:$C$105,超R武将!L$6:L$105,天数对应超R武将养!$CD53)</f>
        <v>0</v>
      </c>
      <c r="M53" s="16">
        <f>求节点(超R武将!$C$6:$C$105,超R武将!M$6:M$105,天数对应超R武将养!$CD53)</f>
        <v>0.66993514857991565</v>
      </c>
      <c r="N53" s="16">
        <f>求节点(超R武将!$C$6:$C$105,超R武将!N$6:N$105,天数对应超R武将养!$CD53)</f>
        <v>6.428228169467566</v>
      </c>
      <c r="O53" s="16">
        <f>求节点(超R武将!$C$6:$C$105,超R武将!O$6:O$105,天数对应超R武将养!$CD53)</f>
        <v>0</v>
      </c>
      <c r="P53" s="16">
        <f>求节点(超R武将!$C$6:$C$105,超R武将!P$6:P$105,天数对应超R武将养!$CD53)</f>
        <v>6</v>
      </c>
      <c r="Q53" s="16">
        <f>求节点(超R武将!$C$6:$C$105,超R武将!Q$6:Q$105,天数对应超R武将养!$CD53)</f>
        <v>10</v>
      </c>
      <c r="R53" s="16">
        <f>求节点(超R武将!$C$6:$C$105,超R武将!R$6:R$105,天数对应超R武将养!$CD53)</f>
        <v>22.115516072078876</v>
      </c>
      <c r="S53" s="16">
        <f>求节点(超R武将!$C$6:$C$105,超R武将!S$6:S$105,天数对应超R武将养!$CD53)</f>
        <v>98</v>
      </c>
      <c r="T53" s="16">
        <f>求节点(超R武将!$C$6:$C$105,超R武将!T$6:T$105,天数对应超R武将养!$CD53)</f>
        <v>0</v>
      </c>
      <c r="U53" s="16">
        <f>求节点(超R武将!$C$6:$C$105,超R武将!U$6:U$105,天数对应超R武将养!$CD53)</f>
        <v>0</v>
      </c>
      <c r="V53" s="16">
        <f>求节点(超R武将!$C$6:$C$105,超R武将!V$6:V$105,天数对应超R武将养!$CD53)</f>
        <v>0</v>
      </c>
      <c r="W53" s="16">
        <f>求节点(超R武将!$C$6:$C$105,超R武将!W$6:W$105,天数对应超R武将养!$CD53)</f>
        <v>3.0797799693865162</v>
      </c>
      <c r="X53" s="16">
        <f>求节点(超R武将!$C$6:$C$105,超R武将!X$6:X$105,天数对应超R武将养!$CD53)</f>
        <v>3.0797799693865167</v>
      </c>
      <c r="Y53" s="16">
        <f>求节点(超R武将!$C$6:$C$105,超R武将!Y$6:Y$105,天数对应超R武将养!$CD53)</f>
        <v>0</v>
      </c>
      <c r="Z53" s="16">
        <f>求节点(超R武将!$C$6:$C$105,超R武将!Z$6:Z$105,天数对应超R武将养!$CD53)</f>
        <v>0</v>
      </c>
      <c r="AA53" s="16">
        <f>求节点(超R武将!$C$6:$C$105,超R武将!AA$6:AA$105,天数对应超R武将养!$CD53)</f>
        <v>0</v>
      </c>
      <c r="AB53" s="16">
        <f>求节点(超R武将!$C$6:$C$105,超R武将!AB$6:AB$105,天数对应超R武将养!$CD53)</f>
        <v>153.98899846932582</v>
      </c>
      <c r="AC53" s="16">
        <f>求节点(超R武将!$C$6:$C$105,超R武将!AC$6:AC$105,天数对应超R武将养!$CD53)</f>
        <v>153.98899846932582</v>
      </c>
      <c r="AD53" s="16">
        <f>求节点(超R武将!$C$6:$C$105,超R武将!AD$6:AD$105,天数对应超R武将养!$CD53)</f>
        <v>0</v>
      </c>
      <c r="AE53" s="16">
        <f>求节点(超R武将!$C$6:$C$105,超R武将!AE$6:AE$105,天数对应超R武将养!$CD53)</f>
        <v>0</v>
      </c>
      <c r="AF53" s="16">
        <f>求节点(超R武将!$C$6:$C$105,超R武将!AF$6:AF$105,天数对应超R武将养!$CD53)</f>
        <v>0</v>
      </c>
      <c r="AG53" s="16">
        <f>求节点(超R武将!$C$6:$C$105,超R武将!AG$6:AG$105,天数对应超R武将养!$CD53)</f>
        <v>2.5931313789999009</v>
      </c>
      <c r="AH53" s="16">
        <f>求节点(超R武将!$C$6:$C$105,超R武将!AH$6:AH$105,天数对应超R武将养!$CD53)</f>
        <v>2</v>
      </c>
      <c r="AI53" s="16">
        <f>求节点(超R武将!$C$6:$C$105,超R武将!AI$6:AI$105,天数对应超R武将养!$CD53)</f>
        <v>0</v>
      </c>
      <c r="AJ53" s="16">
        <f>求节点(超R武将!$C$6:$C$105,超R武将!AJ$6:AJ$105,天数对应超R武将养!$CD53)</f>
        <v>0</v>
      </c>
      <c r="AK53" s="16">
        <f>求节点(超R武将!$C$6:$C$105,超R武将!AK$6:AK$105,天数对应超R武将养!$CD53)</f>
        <v>0</v>
      </c>
      <c r="AL53" s="16">
        <f>求节点(超R武将!$C$6:$C$105,超R武将!AL$6:AL$105,天数对应超R武将养!$CD53)</f>
        <v>30</v>
      </c>
      <c r="AM53" s="16">
        <f>求节点(超R武将!$C$6:$C$105,超R武将!AM$6:AM$105,天数对应超R武将养!$CD53)</f>
        <v>80</v>
      </c>
      <c r="AN53" s="16">
        <f>求节点(超R武将!$C$6:$C$105,超R武将!AN$6:AN$105,天数对应超R武将养!$CD53)</f>
        <v>0</v>
      </c>
      <c r="AO53" s="16">
        <f>求节点(超R武将!$C$6:$C$105,超R武将!AO$6:AO$105,天数对应超R武将养!$CD53)</f>
        <v>0</v>
      </c>
      <c r="AP53" s="16">
        <f>求节点(超R武将!$C$6:$C$105,超R武将!AP$6:AP$105,天数对应超R武将养!$CD53)</f>
        <v>0</v>
      </c>
      <c r="AQ53" s="16">
        <f>求节点(超R武将!$C$6:$C$105,超R武将!AQ$6:AQ$105,天数对应超R武将养!$CD53)</f>
        <v>24</v>
      </c>
      <c r="AR53" s="16">
        <f>求节点(超R武将!$C$6:$C$105,超R武将!AR$6:AR$105,天数对应超R武将养!$CD53)</f>
        <v>0</v>
      </c>
      <c r="AS53" s="16">
        <f>求节点(超R武将!$C$6:$C$105,超R武将!AS$6:AS$105,天数对应超R武将养!$CD53)</f>
        <v>0</v>
      </c>
      <c r="AT53" s="16">
        <f>求节点(超R武将!$C$6:$C$105,超R武将!AT$6:AT$105,天数对应超R武将养!$CD53)</f>
        <v>3</v>
      </c>
      <c r="AU53" s="16">
        <f>求节点(超R武将!$C$6:$C$105,超R武将!AU$6:AU$105,天数对应超R武将养!$CD53)</f>
        <v>6</v>
      </c>
      <c r="AV53" s="16">
        <f>求节点(超R武将!$C$6:$C$105,超R武将!AV$6:AV$105,天数对应超R武将养!$CD53)</f>
        <v>8</v>
      </c>
      <c r="AW53" s="16">
        <f>求节点(超R武将!$C$6:$C$105,超R武将!AW$6:AW$105,天数对应超R武将养!$CD53)</f>
        <v>6.428228169467566</v>
      </c>
      <c r="AX53" s="16">
        <f>求节点(超R武将!$C$6:$C$105,超R武将!AX$6:AX$105,天数对应超R武将养!$CD53)</f>
        <v>0</v>
      </c>
      <c r="AY53" s="16">
        <f>求节点(超R武将!$C$6:$C$105,超R武将!AY$6:AY$105,天数对应超R武将养!$CD53)</f>
        <v>15</v>
      </c>
      <c r="AZ53" s="16">
        <f>求节点(超R武将!$C$6:$C$105,超R武将!AZ$6:AZ$105,天数对应超R武将养!$CD53)</f>
        <v>40</v>
      </c>
      <c r="BA53" s="16">
        <f>求节点(超R武将!$C$6:$C$105,超R武将!BA$6:BA$105,天数对应超R武将养!$CD53)</f>
        <v>72</v>
      </c>
      <c r="BB53" s="16">
        <f>求节点(超R武将!$C$6:$C$105,超R武将!BB$6:BB$105,天数对应超R武将养!$CD53)</f>
        <v>98</v>
      </c>
      <c r="BC53" s="16">
        <f>求节点(超R武将!$C$6:$C$105,超R武将!BC$6:BC$105,天数对应超R武将养!$CD53)</f>
        <v>0</v>
      </c>
      <c r="BD53" s="16">
        <f>求节点(超R武将!$C$6:$C$105,超R武将!BD$6:BD$105,天数对应超R武将养!$CD53)</f>
        <v>3.0797799693865167</v>
      </c>
      <c r="BE53" s="16">
        <f>求节点(超R武将!$C$6:$C$105,超R武将!BE$6:BE$105,天数对应超R武将养!$CD53)</f>
        <v>3.0797799693865167</v>
      </c>
      <c r="BF53" s="16">
        <f>求节点(超R武将!$C$6:$C$105,超R武将!BF$6:BF$105,天数对应超R武将养!$CD53)</f>
        <v>3.0797799693865167</v>
      </c>
      <c r="BG53" s="16">
        <f>求节点(超R武将!$C$6:$C$105,超R武将!BG$6:BG$105,天数对应超R武将养!$CD53)</f>
        <v>3.0797799693865167</v>
      </c>
      <c r="BH53" s="16">
        <f>求节点(超R武将!$C$6:$C$105,超R武将!BH$6:BH$105,天数对应超R武将养!$CD53)</f>
        <v>10</v>
      </c>
      <c r="BI53" s="16">
        <f>求节点(超R武将!$C$6:$C$105,超R武将!BI$6:BI$105,天数对应超R武将养!$CD53)</f>
        <v>10</v>
      </c>
      <c r="BJ53" s="16">
        <f>求节点(超R武将!$C$6:$C$105,超R武将!BJ$6:BJ$105,天数对应超R武将养!$CD53)</f>
        <v>60</v>
      </c>
      <c r="BK53" s="16">
        <f>求节点(超R武将!$C$6:$C$105,超R武将!BK$6:BK$105,天数对应超R武将养!$CD53)</f>
        <v>76.994499234662911</v>
      </c>
      <c r="BL53" s="16">
        <f>求节点(超R武将!$C$6:$C$105,超R武将!BL$6:BL$105,天数对应超R武将养!$CD53)</f>
        <v>76.994499234662911</v>
      </c>
      <c r="BM53" s="16">
        <f>求节点(超R武将!$C$6:$C$105,超R武将!BM$6:BM$105,天数对应超R武将养!$CD53)</f>
        <v>0</v>
      </c>
      <c r="BN53" s="16">
        <f>求节点(超R武将!$C$6:$C$105,超R武将!BN$6:BN$105,天数对应超R武将养!$CD53)</f>
        <v>0</v>
      </c>
      <c r="BO53" s="16">
        <f>求节点(超R武将!$C$6:$C$105,超R武将!BO$6:BO$105,天数对应超R武将养!$CD53)</f>
        <v>2</v>
      </c>
      <c r="BP53" s="16">
        <f>求节点(超R武将!$C$6:$C$105,超R武将!BP$6:BP$105,天数对应超R武将养!$CD53)</f>
        <v>2</v>
      </c>
      <c r="BQ53" s="16">
        <f>求节点(超R武将!$C$6:$C$105,超R武将!BQ$6:BQ$105,天数对应超R武将养!$CD53)</f>
        <v>2</v>
      </c>
      <c r="BR53" s="16">
        <f>求节点(超R武将!$C$6:$C$105,超R武将!BR$6:BR$105,天数对应超R武将养!$CD53)</f>
        <v>0</v>
      </c>
      <c r="BS53" s="16">
        <f>求节点(超R武将!$C$6:$C$105,超R武将!BS$6:BS$105,天数对应超R武将养!$CD53)</f>
        <v>0</v>
      </c>
      <c r="BT53" s="16">
        <f>求节点(超R武将!$C$6:$C$105,超R武将!BT$6:BT$105,天数对应超R武将养!$CD53)</f>
        <v>4</v>
      </c>
      <c r="BU53" s="16">
        <f>求节点(超R武将!$C$6:$C$105,超R武将!BU$6:BU$105,天数对应超R武将养!$CD53)</f>
        <v>30</v>
      </c>
      <c r="BV53" s="16">
        <f>求节点(超R武将!$C$6:$C$105,超R武将!BV$6:BV$105,天数对应超R武将养!$CD53)</f>
        <v>80</v>
      </c>
      <c r="BY53" s="16">
        <v>48</v>
      </c>
      <c r="BZ53" s="16">
        <v>56.142785979989682</v>
      </c>
      <c r="CA53" s="16">
        <v>58.781046136026582</v>
      </c>
      <c r="CB53" s="16">
        <v>62.409597292679244</v>
      </c>
      <c r="CC53" s="16">
        <v>67.50320098202819</v>
      </c>
      <c r="CD53" s="16">
        <v>76.994499234662911</v>
      </c>
    </row>
    <row r="54" spans="3:82" x14ac:dyDescent="0.15">
      <c r="C54" s="16">
        <v>49</v>
      </c>
      <c r="E54" s="16">
        <f>求节点(超R武将!$C$6:$C$105,超R武将!E$6:E$105,天数对应超R武将养!$CD54)</f>
        <v>0</v>
      </c>
      <c r="F54" s="16">
        <f>求节点(超R武将!$C$6:$C$105,超R武将!F$6:F$105,天数对应超R武将养!$CD54)</f>
        <v>0</v>
      </c>
      <c r="G54" s="16">
        <f>求节点(超R武将!$C$6:$C$105,超R武将!G$6:G$105,天数对应超R武将养!$CD54)</f>
        <v>0</v>
      </c>
      <c r="H54" s="16">
        <f>求节点(超R武将!$C$6:$C$105,超R武将!H$6:H$105,天数对应超R武将养!$CD54)</f>
        <v>2.8500361346464827E-2</v>
      </c>
      <c r="I54" s="16">
        <f>求节点(超R武将!$C$6:$C$105,超R武将!I$6:I$105,天数对应超R武将养!$CD54)</f>
        <v>5.9714996386535351</v>
      </c>
      <c r="J54" s="16">
        <f>求节点(超R武将!$C$6:$C$105,超R武将!J$6:J$105,天数对应超R武将养!$CD54)</f>
        <v>0</v>
      </c>
      <c r="K54" s="16">
        <f>求节点(超R武将!$C$6:$C$105,超R武将!K$6:K$105,天数对应超R武将养!$CD54)</f>
        <v>0</v>
      </c>
      <c r="L54" s="16">
        <f>求节点(超R武将!$C$6:$C$105,超R武将!L$6:L$105,天数对应超R武将养!$CD54)</f>
        <v>0</v>
      </c>
      <c r="M54" s="16">
        <f>求节点(超R武将!$C$6:$C$105,超R武将!M$6:M$105,天数对应超R武将养!$CD54)</f>
        <v>0.45600578154343724</v>
      </c>
      <c r="N54" s="16">
        <f>求节点(超R武将!$C$6:$C$105,超R武将!N$6:N$105,天数对应超R武将养!$CD54)</f>
        <v>6.5173638982213706</v>
      </c>
      <c r="O54" s="16">
        <f>求节点(超R武将!$C$6:$C$105,超R武将!O$6:O$105,天数对应超R武将养!$CD54)</f>
        <v>0</v>
      </c>
      <c r="P54" s="16">
        <f>求节点(超R武将!$C$6:$C$105,超R武将!P$6:P$105,天数对应超R武将养!$CD54)</f>
        <v>6</v>
      </c>
      <c r="Q54" s="16">
        <f>求节点(超R武将!$C$6:$C$105,超R武将!Q$6:Q$105,天数对应超R武将养!$CD54)</f>
        <v>10</v>
      </c>
      <c r="R54" s="16">
        <f>求节点(超R武将!$C$6:$C$105,超R武将!R$6:R$105,天数对应超R武将养!$CD54)</f>
        <v>22</v>
      </c>
      <c r="S54" s="16">
        <f>求节点(超R武将!$C$6:$C$105,超R武将!S$6:S$105,天数对应超R武将养!$CD54)</f>
        <v>98</v>
      </c>
      <c r="T54" s="16">
        <f>求节点(超R武将!$C$6:$C$105,超R武将!T$6:T$105,天数对应超R武将养!$CD54)</f>
        <v>0</v>
      </c>
      <c r="U54" s="16">
        <f>求节点(超R武将!$C$6:$C$105,超R武将!U$6:U$105,天数对应超R武将养!$CD54)</f>
        <v>0</v>
      </c>
      <c r="V54" s="16">
        <f>求节点(超R武将!$C$6:$C$105,超R武将!V$6:V$105,天数对应超R武将养!$CD54)</f>
        <v>0</v>
      </c>
      <c r="W54" s="16">
        <f>求节点(超R武将!$C$6:$C$105,超R武将!W$6:W$105,天数对应超R武将养!$CD54)</f>
        <v>3.0921338561027953</v>
      </c>
      <c r="X54" s="16">
        <f>求节点(超R武将!$C$6:$C$105,超R武将!X$6:X$105,天数对应超R武将养!$CD54)</f>
        <v>3.0921338561027962</v>
      </c>
      <c r="Y54" s="16">
        <f>求节点(超R武将!$C$6:$C$105,超R武将!Y$6:Y$105,天数对应超R武将养!$CD54)</f>
        <v>0</v>
      </c>
      <c r="Z54" s="16">
        <f>求节点(超R武将!$C$6:$C$105,超R武将!Z$6:Z$105,天数对应超R武将养!$CD54)</f>
        <v>0</v>
      </c>
      <c r="AA54" s="16">
        <f>求节点(超R武将!$C$6:$C$105,超R武将!AA$6:AA$105,天数对应超R武将养!$CD54)</f>
        <v>0</v>
      </c>
      <c r="AB54" s="16">
        <f>求节点(超R武将!$C$6:$C$105,超R武将!AB$6:AB$105,天数对应超R武将养!$CD54)</f>
        <v>154.6066928051398</v>
      </c>
      <c r="AC54" s="16">
        <f>求节点(超R武将!$C$6:$C$105,超R武将!AC$6:AC$105,天数对应超R武将养!$CD54)</f>
        <v>154.6066928051398</v>
      </c>
      <c r="AD54" s="16">
        <f>求节点(超R武将!$C$6:$C$105,超R武将!AD$6:AD$105,天数对应超R武将养!$CD54)</f>
        <v>0</v>
      </c>
      <c r="AE54" s="16">
        <f>求节点(超R武将!$C$6:$C$105,超R武将!AE$6:AE$105,天数对应超R武将养!$CD54)</f>
        <v>0</v>
      </c>
      <c r="AF54" s="16">
        <f>求节点(超R武将!$C$6:$C$105,超R武将!AF$6:AF$105,天数对应超R武将养!$CD54)</f>
        <v>0</v>
      </c>
      <c r="AG54" s="16">
        <f>求节点(超R武将!$C$6:$C$105,超R武将!AG$6:AG$105,天数对应超R武将养!$CD54)</f>
        <v>2.6035331777046884</v>
      </c>
      <c r="AH54" s="16">
        <f>求节点(超R武将!$C$6:$C$105,超R武将!AH$6:AH$105,天数对应超R武将养!$CD54)</f>
        <v>2</v>
      </c>
      <c r="AI54" s="16">
        <f>求节点(超R武将!$C$6:$C$105,超R武将!AI$6:AI$105,天数对应超R武将养!$CD54)</f>
        <v>0</v>
      </c>
      <c r="AJ54" s="16">
        <f>求节点(超R武将!$C$6:$C$105,超R武将!AJ$6:AJ$105,天数对应超R武将养!$CD54)</f>
        <v>0</v>
      </c>
      <c r="AK54" s="16">
        <f>求节点(超R武将!$C$6:$C$105,超R武将!AK$6:AK$105,天数对应超R武将养!$CD54)</f>
        <v>0</v>
      </c>
      <c r="AL54" s="16">
        <f>求节点(超R武将!$C$6:$C$105,超R武将!AL$6:AL$105,天数对应超R武将养!$CD54)</f>
        <v>30</v>
      </c>
      <c r="AM54" s="16">
        <f>求节点(超R武将!$C$6:$C$105,超R武将!AM$6:AM$105,天数对应超R武将养!$CD54)</f>
        <v>80</v>
      </c>
      <c r="AN54" s="16">
        <f>求节点(超R武将!$C$6:$C$105,超R武将!AN$6:AN$105,天数对应超R武将养!$CD54)</f>
        <v>0</v>
      </c>
      <c r="AO54" s="16">
        <f>求节点(超R武将!$C$6:$C$105,超R武将!AO$6:AO$105,天数对应超R武将养!$CD54)</f>
        <v>0</v>
      </c>
      <c r="AP54" s="16">
        <f>求节点(超R武将!$C$6:$C$105,超R武将!AP$6:AP$105,天数对应超R武将养!$CD54)</f>
        <v>0</v>
      </c>
      <c r="AQ54" s="16">
        <f>求节点(超R武将!$C$6:$C$105,超R武将!AQ$6:AQ$105,天数对应超R武将养!$CD54)</f>
        <v>24</v>
      </c>
      <c r="AR54" s="16">
        <f>求节点(超R武将!$C$6:$C$105,超R武将!AR$6:AR$105,天数对应超R武将养!$CD54)</f>
        <v>0</v>
      </c>
      <c r="AS54" s="16">
        <f>求节点(超R武将!$C$6:$C$105,超R武将!AS$6:AS$105,天数对应超R武将养!$CD54)</f>
        <v>0</v>
      </c>
      <c r="AT54" s="16">
        <f>求节点(超R武将!$C$6:$C$105,超R武将!AT$6:AT$105,天数对应超R武将养!$CD54)</f>
        <v>3</v>
      </c>
      <c r="AU54" s="16">
        <f>求节点(超R武将!$C$6:$C$105,超R武将!AU$6:AU$105,天数对应超R武将养!$CD54)</f>
        <v>6</v>
      </c>
      <c r="AV54" s="16">
        <f>求节点(超R武将!$C$6:$C$105,超R武将!AV$6:AV$105,天数对应超R武将养!$CD54)</f>
        <v>8</v>
      </c>
      <c r="AW54" s="16">
        <f>求节点(超R武将!$C$6:$C$105,超R武将!AW$6:AW$105,天数对应超R武将养!$CD54)</f>
        <v>6.5173638982213706</v>
      </c>
      <c r="AX54" s="16">
        <f>求节点(超R武将!$C$6:$C$105,超R武将!AX$6:AX$105,天数对应超R武将养!$CD54)</f>
        <v>0</v>
      </c>
      <c r="AY54" s="16">
        <f>求节点(超R武将!$C$6:$C$105,超R武将!AY$6:AY$105,天数对应超R武将养!$CD54)</f>
        <v>15</v>
      </c>
      <c r="AZ54" s="16">
        <f>求节点(超R武将!$C$6:$C$105,超R武将!AZ$6:AZ$105,天数对应超R武将养!$CD54)</f>
        <v>40</v>
      </c>
      <c r="BA54" s="16">
        <f>求节点(超R武将!$C$6:$C$105,超R武将!BA$6:BA$105,天数对应超R武将养!$CD54)</f>
        <v>72</v>
      </c>
      <c r="BB54" s="16">
        <f>求节点(超R武将!$C$6:$C$105,超R武将!BB$6:BB$105,天数对应超R武将养!$CD54)</f>
        <v>98</v>
      </c>
      <c r="BC54" s="16">
        <f>求节点(超R武将!$C$6:$C$105,超R武将!BC$6:BC$105,天数对应超R武将养!$CD54)</f>
        <v>0</v>
      </c>
      <c r="BD54" s="16">
        <f>求节点(超R武将!$C$6:$C$105,超R武将!BD$6:BD$105,天数对应超R武将养!$CD54)</f>
        <v>3.0921338561027962</v>
      </c>
      <c r="BE54" s="16">
        <f>求节点(超R武将!$C$6:$C$105,超R武将!BE$6:BE$105,天数对应超R武将养!$CD54)</f>
        <v>3.0921338561027962</v>
      </c>
      <c r="BF54" s="16">
        <f>求节点(超R武将!$C$6:$C$105,超R武将!BF$6:BF$105,天数对应超R武将养!$CD54)</f>
        <v>3.0921338561027962</v>
      </c>
      <c r="BG54" s="16">
        <f>求节点(超R武将!$C$6:$C$105,超R武将!BG$6:BG$105,天数对应超R武将养!$CD54)</f>
        <v>3.0921338561027962</v>
      </c>
      <c r="BH54" s="16">
        <f>求节点(超R武将!$C$6:$C$105,超R武将!BH$6:BH$105,天数对应超R武将养!$CD54)</f>
        <v>10</v>
      </c>
      <c r="BI54" s="16">
        <f>求节点(超R武将!$C$6:$C$105,超R武将!BI$6:BI$105,天数对应超R武将养!$CD54)</f>
        <v>10</v>
      </c>
      <c r="BJ54" s="16">
        <f>求节点(超R武将!$C$6:$C$105,超R武将!BJ$6:BJ$105,天数对应超R武将养!$CD54)</f>
        <v>60</v>
      </c>
      <c r="BK54" s="16">
        <f>求节点(超R武将!$C$6:$C$105,超R武将!BK$6:BK$105,天数对应超R武将养!$CD54)</f>
        <v>77.3033464025699</v>
      </c>
      <c r="BL54" s="16">
        <f>求节点(超R武将!$C$6:$C$105,超R武将!BL$6:BL$105,天数对应超R武将养!$CD54)</f>
        <v>77.3033464025699</v>
      </c>
      <c r="BM54" s="16">
        <f>求节点(超R武将!$C$6:$C$105,超R武将!BM$6:BM$105,天数对应超R武将养!$CD54)</f>
        <v>0</v>
      </c>
      <c r="BN54" s="16">
        <f>求节点(超R武将!$C$6:$C$105,超R武将!BN$6:BN$105,天数对应超R武将养!$CD54)</f>
        <v>0</v>
      </c>
      <c r="BO54" s="16">
        <f>求节点(超R武将!$C$6:$C$105,超R武将!BO$6:BO$105,天数对应超R武将养!$CD54)</f>
        <v>2</v>
      </c>
      <c r="BP54" s="16">
        <f>求节点(超R武将!$C$6:$C$105,超R武将!BP$6:BP$105,天数对应超R武将养!$CD54)</f>
        <v>2</v>
      </c>
      <c r="BQ54" s="16">
        <f>求节点(超R武将!$C$6:$C$105,超R武将!BQ$6:BQ$105,天数对应超R武将养!$CD54)</f>
        <v>2</v>
      </c>
      <c r="BR54" s="16">
        <f>求节点(超R武将!$C$6:$C$105,超R武将!BR$6:BR$105,天数对应超R武将养!$CD54)</f>
        <v>0</v>
      </c>
      <c r="BS54" s="16">
        <f>求节点(超R武将!$C$6:$C$105,超R武将!BS$6:BS$105,天数对应超R武将养!$CD54)</f>
        <v>0</v>
      </c>
      <c r="BT54" s="16">
        <f>求节点(超R武将!$C$6:$C$105,超R武将!BT$6:BT$105,天数对应超R武将养!$CD54)</f>
        <v>4</v>
      </c>
      <c r="BU54" s="16">
        <f>求节点(超R武将!$C$6:$C$105,超R武将!BU$6:BU$105,天数对应超R武将养!$CD54)</f>
        <v>30</v>
      </c>
      <c r="BV54" s="16">
        <f>求节点(超R武将!$C$6:$C$105,超R武将!BV$6:BV$105,天数对应超R武将养!$CD54)</f>
        <v>80</v>
      </c>
      <c r="BY54" s="16">
        <v>49</v>
      </c>
      <c r="BZ54" s="16">
        <v>56.430041330048923</v>
      </c>
      <c r="CA54" s="16">
        <v>59.071108137795242</v>
      </c>
      <c r="CB54" s="16">
        <v>62.714638934125382</v>
      </c>
      <c r="CC54" s="16">
        <v>67.742021507423075</v>
      </c>
      <c r="CD54" s="16">
        <v>77.3033464025699</v>
      </c>
    </row>
    <row r="55" spans="3:82" x14ac:dyDescent="0.15">
      <c r="C55" s="16">
        <v>50</v>
      </c>
      <c r="E55" s="16">
        <f>求节点(超R武将!$C$6:$C$105,超R武将!E$6:E$105,天数对应超R武将养!$CD55)</f>
        <v>0</v>
      </c>
      <c r="F55" s="16">
        <f>求节点(超R武将!$C$6:$C$105,超R武将!F$6:F$105,天数对应超R武将养!$CD55)</f>
        <v>0</v>
      </c>
      <c r="G55" s="16">
        <f>求节点(超R武将!$C$6:$C$105,超R武将!G$6:G$105,天数对应超R武将养!$CD55)</f>
        <v>0</v>
      </c>
      <c r="H55" s="16">
        <f>求节点(超R武将!$C$6:$C$105,超R武将!H$6:H$105,天数对应超R武将养!$CD55)</f>
        <v>1.5706689181132993E-2</v>
      </c>
      <c r="I55" s="16">
        <f>求节点(超R武将!$C$6:$C$105,超R武将!I$6:I$105,天数对应超R武将养!$CD55)</f>
        <v>5.9842933108188667</v>
      </c>
      <c r="J55" s="16">
        <f>求节点(超R武将!$C$6:$C$105,超R武将!J$6:J$105,天数对应超R武将养!$CD55)</f>
        <v>0</v>
      </c>
      <c r="K55" s="16">
        <f>求节点(超R武将!$C$6:$C$105,超R武将!K$6:K$105,天数对应超R武将养!$CD55)</f>
        <v>0</v>
      </c>
      <c r="L55" s="16">
        <f>求节点(超R武将!$C$6:$C$105,超R武将!L$6:L$105,天数对应超R武将养!$CD55)</f>
        <v>0</v>
      </c>
      <c r="M55" s="16">
        <f>求节点(超R武将!$C$6:$C$105,超R武将!M$6:M$105,天数对应超R武将养!$CD55)</f>
        <v>0.25130702689812789</v>
      </c>
      <c r="N55" s="16">
        <f>求节点(超R武将!$C$6:$C$105,超R武将!N$6:N$105,天数对应超R武将养!$CD55)</f>
        <v>6.6080206769584731</v>
      </c>
      <c r="O55" s="16">
        <f>求节点(超R武将!$C$6:$C$105,超R武将!O$6:O$105,天数对应超R武将养!$CD55)</f>
        <v>0</v>
      </c>
      <c r="P55" s="16">
        <f>求节点(超R武将!$C$6:$C$105,超R武将!P$6:P$105,天数对应超R武将养!$CD55)</f>
        <v>6</v>
      </c>
      <c r="Q55" s="16">
        <f>求节点(超R武将!$C$6:$C$105,超R武将!Q$6:Q$105,天数对应超R武将养!$CD55)</f>
        <v>10</v>
      </c>
      <c r="R55" s="16">
        <f>求节点(超R武将!$C$6:$C$105,超R武将!R$6:R$105,天数对应超R武将养!$CD55)</f>
        <v>22</v>
      </c>
      <c r="S55" s="16">
        <f>求节点(超R武将!$C$6:$C$105,超R武将!S$6:S$105,天数对应超R武将养!$CD55)</f>
        <v>98</v>
      </c>
      <c r="T55" s="16">
        <f>求节点(超R武将!$C$6:$C$105,超R武将!T$6:T$105,天数对应超R武将养!$CD55)</f>
        <v>0</v>
      </c>
      <c r="U55" s="16">
        <f>求节点(超R武将!$C$6:$C$105,超R武将!U$6:U$105,天数对应超R武将养!$CD55)</f>
        <v>0</v>
      </c>
      <c r="V55" s="16">
        <f>求节点(超R武将!$C$6:$C$105,超R武将!V$6:V$105,天数对应超R武将养!$CD55)</f>
        <v>0</v>
      </c>
      <c r="W55" s="16">
        <f>求节点(超R武将!$C$6:$C$105,超R武将!W$6:W$105,天数对应超R武将养!$CD55)</f>
        <v>3.1046428311715277</v>
      </c>
      <c r="X55" s="16">
        <f>求节点(超R武将!$C$6:$C$105,超R武将!X$6:X$105,天数对应超R武将养!$CD55)</f>
        <v>3.1046428311715286</v>
      </c>
      <c r="Y55" s="16">
        <f>求节点(超R武将!$C$6:$C$105,超R武将!Y$6:Y$105,天数对应超R武将养!$CD55)</f>
        <v>0</v>
      </c>
      <c r="Z55" s="16">
        <f>求节点(超R武将!$C$6:$C$105,超R武将!Z$6:Z$105,天数对应超R武将养!$CD55)</f>
        <v>0</v>
      </c>
      <c r="AA55" s="16">
        <f>求节点(超R武将!$C$6:$C$105,超R武将!AA$6:AA$105,天数对应超R武将养!$CD55)</f>
        <v>0</v>
      </c>
      <c r="AB55" s="16">
        <f>求节点(超R武将!$C$6:$C$105,超R武将!AB$6:AB$105,天数对应超R武将养!$CD55)</f>
        <v>155.23214155857642</v>
      </c>
      <c r="AC55" s="16">
        <f>求节点(超R武将!$C$6:$C$105,超R武将!AC$6:AC$105,天数对应超R武将养!$CD55)</f>
        <v>155.23214155857642</v>
      </c>
      <c r="AD55" s="16">
        <f>求节点(超R武将!$C$6:$C$105,超R武将!AD$6:AD$105,天数对应超R武将养!$CD55)</f>
        <v>0</v>
      </c>
      <c r="AE55" s="16">
        <f>求节点(超R武将!$C$6:$C$105,超R武将!AE$6:AE$105,天数对应超R武将养!$CD55)</f>
        <v>0</v>
      </c>
      <c r="AF55" s="16">
        <f>求节点(超R武将!$C$6:$C$105,超R武将!AF$6:AF$105,天数对应超R武将养!$CD55)</f>
        <v>0</v>
      </c>
      <c r="AG55" s="16">
        <f>求节点(超R武将!$C$6:$C$105,超R武将!AG$6:AG$105,天数对应超R武将养!$CD55)</f>
        <v>2.6140655586190036</v>
      </c>
      <c r="AH55" s="16">
        <f>求节点(超R武将!$C$6:$C$105,超R武将!AH$6:AH$105,天数对应超R武将养!$CD55)</f>
        <v>2</v>
      </c>
      <c r="AI55" s="16">
        <f>求节点(超R武将!$C$6:$C$105,超R武将!AI$6:AI$105,天数对应超R武将养!$CD55)</f>
        <v>0</v>
      </c>
      <c r="AJ55" s="16">
        <f>求节点(超R武将!$C$6:$C$105,超R武将!AJ$6:AJ$105,天数对应超R武将养!$CD55)</f>
        <v>0</v>
      </c>
      <c r="AK55" s="16">
        <f>求节点(超R武将!$C$6:$C$105,超R武将!AK$6:AK$105,天数对应超R武将养!$CD55)</f>
        <v>0</v>
      </c>
      <c r="AL55" s="16">
        <f>求节点(超R武将!$C$6:$C$105,超R武将!AL$6:AL$105,天数对应超R武将养!$CD55)</f>
        <v>30</v>
      </c>
      <c r="AM55" s="16">
        <f>求节点(超R武将!$C$6:$C$105,超R武将!AM$6:AM$105,天数对应超R武将养!$CD55)</f>
        <v>80</v>
      </c>
      <c r="AN55" s="16">
        <f>求节点(超R武将!$C$6:$C$105,超R武将!AN$6:AN$105,天数对应超R武将养!$CD55)</f>
        <v>0</v>
      </c>
      <c r="AO55" s="16">
        <f>求节点(超R武将!$C$6:$C$105,超R武将!AO$6:AO$105,天数对应超R武将养!$CD55)</f>
        <v>0</v>
      </c>
      <c r="AP55" s="16">
        <f>求节点(超R武将!$C$6:$C$105,超R武将!AP$6:AP$105,天数对应超R武将养!$CD55)</f>
        <v>0</v>
      </c>
      <c r="AQ55" s="16">
        <f>求节点(超R武将!$C$6:$C$105,超R武将!AQ$6:AQ$105,天数对应超R武将养!$CD55)</f>
        <v>24</v>
      </c>
      <c r="AR55" s="16">
        <f>求节点(超R武将!$C$6:$C$105,超R武将!AR$6:AR$105,天数对应超R武将养!$CD55)</f>
        <v>0</v>
      </c>
      <c r="AS55" s="16">
        <f>求节点(超R武将!$C$6:$C$105,超R武将!AS$6:AS$105,天数对应超R武将养!$CD55)</f>
        <v>0</v>
      </c>
      <c r="AT55" s="16">
        <f>求节点(超R武将!$C$6:$C$105,超R武将!AT$6:AT$105,天数对应超R武将养!$CD55)</f>
        <v>3</v>
      </c>
      <c r="AU55" s="16">
        <f>求节点(超R武将!$C$6:$C$105,超R武将!AU$6:AU$105,天数对应超R武将养!$CD55)</f>
        <v>6</v>
      </c>
      <c r="AV55" s="16">
        <f>求节点(超R武将!$C$6:$C$105,超R武将!AV$6:AV$105,天数对应超R武将养!$CD55)</f>
        <v>8</v>
      </c>
      <c r="AW55" s="16">
        <f>求节点(超R武将!$C$6:$C$105,超R武将!AW$6:AW$105,天数对应超R武将养!$CD55)</f>
        <v>6.6080206769584731</v>
      </c>
      <c r="AX55" s="16">
        <f>求节点(超R武将!$C$6:$C$105,超R武将!AX$6:AX$105,天数对应超R武将养!$CD55)</f>
        <v>0</v>
      </c>
      <c r="AY55" s="16">
        <f>求节点(超R武将!$C$6:$C$105,超R武将!AY$6:AY$105,天数对应超R武将养!$CD55)</f>
        <v>15</v>
      </c>
      <c r="AZ55" s="16">
        <f>求节点(超R武将!$C$6:$C$105,超R武将!AZ$6:AZ$105,天数对应超R武将养!$CD55)</f>
        <v>40</v>
      </c>
      <c r="BA55" s="16">
        <f>求节点(超R武将!$C$6:$C$105,超R武将!BA$6:BA$105,天数对应超R武将养!$CD55)</f>
        <v>72</v>
      </c>
      <c r="BB55" s="16">
        <f>求节点(超R武将!$C$6:$C$105,超R武将!BB$6:BB$105,天数对应超R武将养!$CD55)</f>
        <v>98</v>
      </c>
      <c r="BC55" s="16">
        <f>求节点(超R武将!$C$6:$C$105,超R武将!BC$6:BC$105,天数对应超R武将养!$CD55)</f>
        <v>0</v>
      </c>
      <c r="BD55" s="16">
        <f>求节点(超R武将!$C$6:$C$105,超R武将!BD$6:BD$105,天数对应超R武将养!$CD55)</f>
        <v>3.1046428311715286</v>
      </c>
      <c r="BE55" s="16">
        <f>求节点(超R武将!$C$6:$C$105,超R武将!BE$6:BE$105,天数对应超R武将养!$CD55)</f>
        <v>3.1046428311715286</v>
      </c>
      <c r="BF55" s="16">
        <f>求节点(超R武将!$C$6:$C$105,超R武将!BF$6:BF$105,天数对应超R武将养!$CD55)</f>
        <v>3.1046428311715286</v>
      </c>
      <c r="BG55" s="16">
        <f>求节点(超R武将!$C$6:$C$105,超R武将!BG$6:BG$105,天数对应超R武将养!$CD55)</f>
        <v>3.1046428311715286</v>
      </c>
      <c r="BH55" s="16">
        <f>求节点(超R武将!$C$6:$C$105,超R武将!BH$6:BH$105,天数对应超R武将养!$CD55)</f>
        <v>10</v>
      </c>
      <c r="BI55" s="16">
        <f>求节点(超R武将!$C$6:$C$105,超R武将!BI$6:BI$105,天数对应超R武将养!$CD55)</f>
        <v>10</v>
      </c>
      <c r="BJ55" s="16">
        <f>求节点(超R武将!$C$6:$C$105,超R武将!BJ$6:BJ$105,天数对应超R武将养!$CD55)</f>
        <v>60</v>
      </c>
      <c r="BK55" s="16">
        <f>求节点(超R武将!$C$6:$C$105,超R武将!BK$6:BK$105,天数对应超R武将养!$CD55)</f>
        <v>77.616070779288208</v>
      </c>
      <c r="BL55" s="16">
        <f>求节点(超R武将!$C$6:$C$105,超R武将!BL$6:BL$105,天数对应超R武将养!$CD55)</f>
        <v>77.616070779288208</v>
      </c>
      <c r="BM55" s="16">
        <f>求节点(超R武将!$C$6:$C$105,超R武将!BM$6:BM$105,天数对应超R武将养!$CD55)</f>
        <v>0</v>
      </c>
      <c r="BN55" s="16">
        <f>求节点(超R武将!$C$6:$C$105,超R武将!BN$6:BN$105,天数对应超R武将养!$CD55)</f>
        <v>0</v>
      </c>
      <c r="BO55" s="16">
        <f>求节点(超R武将!$C$6:$C$105,超R武将!BO$6:BO$105,天数对应超R武将养!$CD55)</f>
        <v>2</v>
      </c>
      <c r="BP55" s="16">
        <f>求节点(超R武将!$C$6:$C$105,超R武将!BP$6:BP$105,天数对应超R武将养!$CD55)</f>
        <v>2</v>
      </c>
      <c r="BQ55" s="16">
        <f>求节点(超R武将!$C$6:$C$105,超R武将!BQ$6:BQ$105,天数对应超R武将养!$CD55)</f>
        <v>2</v>
      </c>
      <c r="BR55" s="16">
        <f>求节点(超R武将!$C$6:$C$105,超R武将!BR$6:BR$105,天数对应超R武将养!$CD55)</f>
        <v>0</v>
      </c>
      <c r="BS55" s="16">
        <f>求节点(超R武将!$C$6:$C$105,超R武将!BS$6:BS$105,天数对应超R武将养!$CD55)</f>
        <v>0</v>
      </c>
      <c r="BT55" s="16">
        <f>求节点(超R武将!$C$6:$C$105,超R武将!BT$6:BT$105,天数对应超R武将养!$CD55)</f>
        <v>4</v>
      </c>
      <c r="BU55" s="16">
        <f>求节点(超R武将!$C$6:$C$105,超R武将!BU$6:BU$105,天数对应超R武将养!$CD55)</f>
        <v>30</v>
      </c>
      <c r="BV55" s="16">
        <f>求节点(超R武将!$C$6:$C$105,超R武将!BV$6:BV$105,天数对应超R武将养!$CD55)</f>
        <v>80</v>
      </c>
      <c r="BY55" s="16">
        <v>50</v>
      </c>
      <c r="BZ55" s="16">
        <v>56.717296680108156</v>
      </c>
      <c r="CA55" s="16">
        <v>59.337144299498974</v>
      </c>
      <c r="CB55" s="16">
        <v>63.014983039519109</v>
      </c>
      <c r="CC55" s="16">
        <v>67.980842032817975</v>
      </c>
      <c r="CD55" s="16">
        <v>77.616070779288208</v>
      </c>
    </row>
    <row r="56" spans="3:82" x14ac:dyDescent="0.15">
      <c r="C56" s="16">
        <v>51</v>
      </c>
      <c r="E56" s="16">
        <f>求节点(超R武将!$C$6:$C$105,超R武将!E$6:E$105,天数对应超R武将养!$CD56)</f>
        <v>0</v>
      </c>
      <c r="F56" s="16">
        <f>求节点(超R武将!$C$6:$C$105,超R武将!F$6:F$105,天数对应超R武将养!$CD56)</f>
        <v>0</v>
      </c>
      <c r="G56" s="16">
        <f>求节点(超R武将!$C$6:$C$105,超R武将!G$6:G$105,天数对应超R武将养!$CD56)</f>
        <v>0</v>
      </c>
      <c r="H56" s="16">
        <f>求节点(超R武将!$C$6:$C$105,超R武将!H$6:H$105,天数对应超R武将养!$CD56)</f>
        <v>2.9130170158011559E-3</v>
      </c>
      <c r="I56" s="16">
        <f>求节点(超R武将!$C$6:$C$105,超R武将!I$6:I$105,天数对应超R武将养!$CD56)</f>
        <v>5.9970869829841984</v>
      </c>
      <c r="J56" s="16">
        <f>求节点(超R武将!$C$6:$C$105,超R武将!J$6:J$105,天数对应超R武将养!$CD56)</f>
        <v>0</v>
      </c>
      <c r="K56" s="16">
        <f>求节点(超R武将!$C$6:$C$105,超R武将!K$6:K$105,天数对应超R武将养!$CD56)</f>
        <v>0</v>
      </c>
      <c r="L56" s="16">
        <f>求节点(超R武将!$C$6:$C$105,超R武将!L$6:L$105,天数对应超R武将养!$CD56)</f>
        <v>0</v>
      </c>
      <c r="M56" s="16">
        <f>求节点(超R武将!$C$6:$C$105,超R武将!M$6:M$105,天数对应超R武将养!$CD56)</f>
        <v>4.6608272252818495E-2</v>
      </c>
      <c r="N56" s="16">
        <f>求节点(超R武将!$C$6:$C$105,超R武将!N$6:N$105,天数对应超R武将养!$CD56)</f>
        <v>6.6986774556955755</v>
      </c>
      <c r="O56" s="16">
        <f>求节点(超R武将!$C$6:$C$105,超R武将!O$6:O$105,天数对应超R武将养!$CD56)</f>
        <v>0</v>
      </c>
      <c r="P56" s="16">
        <f>求节点(超R武将!$C$6:$C$105,超R武将!P$6:P$105,天数对应超R武将养!$CD56)</f>
        <v>6</v>
      </c>
      <c r="Q56" s="16">
        <f>求节点(超R武将!$C$6:$C$105,超R武将!Q$6:Q$105,天数对应超R武将养!$CD56)</f>
        <v>10</v>
      </c>
      <c r="R56" s="16">
        <f>求节点(超R武将!$C$6:$C$105,超R武将!R$6:R$105,天数对应超R武将养!$CD56)</f>
        <v>22</v>
      </c>
      <c r="S56" s="16">
        <f>求节点(超R武将!$C$6:$C$105,超R武将!S$6:S$105,天数对应超R武将养!$CD56)</f>
        <v>98</v>
      </c>
      <c r="T56" s="16">
        <f>求节点(超R武将!$C$6:$C$105,超R武将!T$6:T$105,天数对应超R武将养!$CD56)</f>
        <v>0</v>
      </c>
      <c r="U56" s="16">
        <f>求节点(超R武将!$C$6:$C$105,超R武将!U$6:U$105,天数对应超R武将养!$CD56)</f>
        <v>0</v>
      </c>
      <c r="V56" s="16">
        <f>求节点(超R武将!$C$6:$C$105,超R武将!V$6:V$105,天数对应超R武将养!$CD56)</f>
        <v>0</v>
      </c>
      <c r="W56" s="16">
        <f>求节点(超R武将!$C$6:$C$105,超R武将!W$6:W$105,天数对应超R武将养!$CD56)</f>
        <v>3.1171518062402597</v>
      </c>
      <c r="X56" s="16">
        <f>求节点(超R武将!$C$6:$C$105,超R武将!X$6:X$105,天数对应超R武将养!$CD56)</f>
        <v>3.1171518062402606</v>
      </c>
      <c r="Y56" s="16">
        <f>求节点(超R武将!$C$6:$C$105,超R武将!Y$6:Y$105,天数对应超R武将养!$CD56)</f>
        <v>0</v>
      </c>
      <c r="Z56" s="16">
        <f>求节点(超R武将!$C$6:$C$105,超R武将!Z$6:Z$105,天数对应超R武将养!$CD56)</f>
        <v>0</v>
      </c>
      <c r="AA56" s="16">
        <f>求节点(超R武将!$C$6:$C$105,超R武将!AA$6:AA$105,天数对应超R武将养!$CD56)</f>
        <v>0</v>
      </c>
      <c r="AB56" s="16">
        <f>求节点(超R武将!$C$6:$C$105,超R武将!AB$6:AB$105,天数对应超R武将养!$CD56)</f>
        <v>155.85759031201303</v>
      </c>
      <c r="AC56" s="16">
        <f>求节点(超R武将!$C$6:$C$105,超R武将!AC$6:AC$105,天数对应超R武将养!$CD56)</f>
        <v>155.85759031201303</v>
      </c>
      <c r="AD56" s="16">
        <f>求节点(超R武将!$C$6:$C$105,超R武将!AD$6:AD$105,天数对应超R武将养!$CD56)</f>
        <v>0</v>
      </c>
      <c r="AE56" s="16">
        <f>求节点(超R武将!$C$6:$C$105,超R武将!AE$6:AE$105,天数对应超R武将养!$CD56)</f>
        <v>0</v>
      </c>
      <c r="AF56" s="16">
        <f>求节点(超R武将!$C$6:$C$105,超R武将!AF$6:AF$105,天数对应超R武将养!$CD56)</f>
        <v>0</v>
      </c>
      <c r="AG56" s="16">
        <f>求节点(超R武将!$C$6:$C$105,超R武将!AG$6:AG$105,天数对应超R武将养!$CD56)</f>
        <v>2.6245979395333188</v>
      </c>
      <c r="AH56" s="16">
        <f>求节点(超R武将!$C$6:$C$105,超R武将!AH$6:AH$105,天数对应超R武将养!$CD56)</f>
        <v>2</v>
      </c>
      <c r="AI56" s="16">
        <f>求节点(超R武将!$C$6:$C$105,超R武将!AI$6:AI$105,天数对应超R武将养!$CD56)</f>
        <v>0</v>
      </c>
      <c r="AJ56" s="16">
        <f>求节点(超R武将!$C$6:$C$105,超R武将!AJ$6:AJ$105,天数对应超R武将养!$CD56)</f>
        <v>0</v>
      </c>
      <c r="AK56" s="16">
        <f>求节点(超R武将!$C$6:$C$105,超R武将!AK$6:AK$105,天数对应超R武将养!$CD56)</f>
        <v>0</v>
      </c>
      <c r="AL56" s="16">
        <f>求节点(超R武将!$C$6:$C$105,超R武将!AL$6:AL$105,天数对应超R武将养!$CD56)</f>
        <v>30</v>
      </c>
      <c r="AM56" s="16">
        <f>求节点(超R武将!$C$6:$C$105,超R武将!AM$6:AM$105,天数对应超R武将养!$CD56)</f>
        <v>80</v>
      </c>
      <c r="AN56" s="16">
        <f>求节点(超R武将!$C$6:$C$105,超R武将!AN$6:AN$105,天数对应超R武将养!$CD56)</f>
        <v>0</v>
      </c>
      <c r="AO56" s="16">
        <f>求节点(超R武将!$C$6:$C$105,超R武将!AO$6:AO$105,天数对应超R武将养!$CD56)</f>
        <v>0</v>
      </c>
      <c r="AP56" s="16">
        <f>求节点(超R武将!$C$6:$C$105,超R武将!AP$6:AP$105,天数对应超R武将养!$CD56)</f>
        <v>0</v>
      </c>
      <c r="AQ56" s="16">
        <f>求节点(超R武将!$C$6:$C$105,超R武将!AQ$6:AQ$105,天数对应超R武将养!$CD56)</f>
        <v>24</v>
      </c>
      <c r="AR56" s="16">
        <f>求节点(超R武将!$C$6:$C$105,超R武将!AR$6:AR$105,天数对应超R武将养!$CD56)</f>
        <v>0</v>
      </c>
      <c r="AS56" s="16">
        <f>求节点(超R武将!$C$6:$C$105,超R武将!AS$6:AS$105,天数对应超R武将养!$CD56)</f>
        <v>0</v>
      </c>
      <c r="AT56" s="16">
        <f>求节点(超R武将!$C$6:$C$105,超R武将!AT$6:AT$105,天数对应超R武将养!$CD56)</f>
        <v>3</v>
      </c>
      <c r="AU56" s="16">
        <f>求节点(超R武将!$C$6:$C$105,超R武将!AU$6:AU$105,天数对应超R武将养!$CD56)</f>
        <v>6</v>
      </c>
      <c r="AV56" s="16">
        <f>求节点(超R武将!$C$6:$C$105,超R武将!AV$6:AV$105,天数对应超R武将养!$CD56)</f>
        <v>8</v>
      </c>
      <c r="AW56" s="16">
        <f>求节点(超R武将!$C$6:$C$105,超R武将!AW$6:AW$105,天数对应超R武将养!$CD56)</f>
        <v>6.6986774556955755</v>
      </c>
      <c r="AX56" s="16">
        <f>求节点(超R武将!$C$6:$C$105,超R武将!AX$6:AX$105,天数对应超R武将养!$CD56)</f>
        <v>0</v>
      </c>
      <c r="AY56" s="16">
        <f>求节点(超R武将!$C$6:$C$105,超R武将!AY$6:AY$105,天数对应超R武将养!$CD56)</f>
        <v>15</v>
      </c>
      <c r="AZ56" s="16">
        <f>求节点(超R武将!$C$6:$C$105,超R武将!AZ$6:AZ$105,天数对应超R武将养!$CD56)</f>
        <v>40</v>
      </c>
      <c r="BA56" s="16">
        <f>求节点(超R武将!$C$6:$C$105,超R武将!BA$6:BA$105,天数对应超R武将养!$CD56)</f>
        <v>72</v>
      </c>
      <c r="BB56" s="16">
        <f>求节点(超R武将!$C$6:$C$105,超R武将!BB$6:BB$105,天数对应超R武将养!$CD56)</f>
        <v>98</v>
      </c>
      <c r="BC56" s="16">
        <f>求节点(超R武将!$C$6:$C$105,超R武将!BC$6:BC$105,天数对应超R武将养!$CD56)</f>
        <v>0</v>
      </c>
      <c r="BD56" s="16">
        <f>求节点(超R武将!$C$6:$C$105,超R武将!BD$6:BD$105,天数对应超R武将养!$CD56)</f>
        <v>3.1171518062402606</v>
      </c>
      <c r="BE56" s="16">
        <f>求节点(超R武将!$C$6:$C$105,超R武将!BE$6:BE$105,天数对应超R武将养!$CD56)</f>
        <v>3.1171518062402606</v>
      </c>
      <c r="BF56" s="16">
        <f>求节点(超R武将!$C$6:$C$105,超R武将!BF$6:BF$105,天数对应超R武将养!$CD56)</f>
        <v>3.1171518062402606</v>
      </c>
      <c r="BG56" s="16">
        <f>求节点(超R武将!$C$6:$C$105,超R武将!BG$6:BG$105,天数对应超R武将养!$CD56)</f>
        <v>3.1171518062402606</v>
      </c>
      <c r="BH56" s="16">
        <f>求节点(超R武将!$C$6:$C$105,超R武将!BH$6:BH$105,天数对应超R武将养!$CD56)</f>
        <v>10</v>
      </c>
      <c r="BI56" s="16">
        <f>求节点(超R武将!$C$6:$C$105,超R武将!BI$6:BI$105,天数对应超R武将养!$CD56)</f>
        <v>10</v>
      </c>
      <c r="BJ56" s="16">
        <f>求节点(超R武将!$C$6:$C$105,超R武将!BJ$6:BJ$105,天数对应超R武将养!$CD56)</f>
        <v>60</v>
      </c>
      <c r="BK56" s="16">
        <f>求节点(超R武将!$C$6:$C$105,超R武将!BK$6:BK$105,天数对应超R武将养!$CD56)</f>
        <v>77.928795156006515</v>
      </c>
      <c r="BL56" s="16">
        <f>求节点(超R武将!$C$6:$C$105,超R武将!BL$6:BL$105,天数对应超R武将养!$CD56)</f>
        <v>77.928795156006515</v>
      </c>
      <c r="BM56" s="16">
        <f>求节点(超R武将!$C$6:$C$105,超R武将!BM$6:BM$105,天数对应超R武将养!$CD56)</f>
        <v>0</v>
      </c>
      <c r="BN56" s="16">
        <f>求节点(超R武将!$C$6:$C$105,超R武将!BN$6:BN$105,天数对应超R武将养!$CD56)</f>
        <v>0</v>
      </c>
      <c r="BO56" s="16">
        <f>求节点(超R武将!$C$6:$C$105,超R武将!BO$6:BO$105,天数对应超R武将养!$CD56)</f>
        <v>2</v>
      </c>
      <c r="BP56" s="16">
        <f>求节点(超R武将!$C$6:$C$105,超R武将!BP$6:BP$105,天数对应超R武将养!$CD56)</f>
        <v>2</v>
      </c>
      <c r="BQ56" s="16">
        <f>求节点(超R武将!$C$6:$C$105,超R武将!BQ$6:BQ$105,天数对应超R武将养!$CD56)</f>
        <v>2</v>
      </c>
      <c r="BR56" s="16">
        <f>求节点(超R武将!$C$6:$C$105,超R武将!BR$6:BR$105,天数对应超R武将养!$CD56)</f>
        <v>0</v>
      </c>
      <c r="BS56" s="16">
        <f>求节点(超R武将!$C$6:$C$105,超R武将!BS$6:BS$105,天数对应超R武将养!$CD56)</f>
        <v>0</v>
      </c>
      <c r="BT56" s="16">
        <f>求节点(超R武将!$C$6:$C$105,超R武将!BT$6:BT$105,天数对应超R武将养!$CD56)</f>
        <v>4</v>
      </c>
      <c r="BU56" s="16">
        <f>求节点(超R武将!$C$6:$C$105,超R武将!BU$6:BU$105,天数对应超R武将养!$CD56)</f>
        <v>30</v>
      </c>
      <c r="BV56" s="16">
        <f>求节点(超R武将!$C$6:$C$105,超R武将!BV$6:BV$105,天数对应超R武将养!$CD56)</f>
        <v>80</v>
      </c>
      <c r="BY56" s="16">
        <v>51</v>
      </c>
      <c r="BZ56" s="16">
        <v>57.004247194324648</v>
      </c>
      <c r="CA56" s="16">
        <v>59.603180461202712</v>
      </c>
      <c r="CB56" s="16">
        <v>63.247214609787548</v>
      </c>
      <c r="CC56" s="16">
        <v>68.238780484338022</v>
      </c>
      <c r="CD56" s="16">
        <v>77.928795156006515</v>
      </c>
    </row>
    <row r="57" spans="3:82" x14ac:dyDescent="0.15">
      <c r="C57" s="16">
        <v>52</v>
      </c>
      <c r="E57" s="16">
        <f>求节点(超R武将!$C$6:$C$105,超R武将!E$6:E$105,天数对应超R武将养!$CD57)</f>
        <v>0</v>
      </c>
      <c r="F57" s="16">
        <f>求节点(超R武将!$C$6:$C$105,超R武将!F$6:F$105,天数对应超R武将养!$CD57)</f>
        <v>0</v>
      </c>
      <c r="G57" s="16">
        <f>求节点(超R武将!$C$6:$C$105,超R武将!G$6:G$105,天数对应超R武将养!$CD57)</f>
        <v>0</v>
      </c>
      <c r="H57" s="16">
        <f>求节点(超R武将!$C$6:$C$105,超R武将!H$6:H$105,天数对应超R武将养!$CD57)</f>
        <v>0</v>
      </c>
      <c r="I57" s="16">
        <f>求节点(超R武将!$C$6:$C$105,超R武将!I$6:I$105,天数对应超R武将养!$CD57)</f>
        <v>6</v>
      </c>
      <c r="J57" s="16">
        <f>求节点(超R武将!$C$6:$C$105,超R武将!J$6:J$105,天数对应超R武将养!$CD57)</f>
        <v>0</v>
      </c>
      <c r="K57" s="16">
        <f>求节点(超R武将!$C$6:$C$105,超R武将!K$6:K$105,天数对应超R武将养!$CD57)</f>
        <v>0</v>
      </c>
      <c r="L57" s="16">
        <f>求节点(超R武将!$C$6:$C$105,超R武将!L$6:L$105,天数对应超R武将养!$CD57)</f>
        <v>0</v>
      </c>
      <c r="M57" s="16">
        <f>求节点(超R武将!$C$6:$C$105,超R武将!M$6:M$105,天数对应超R武将养!$CD57)</f>
        <v>0</v>
      </c>
      <c r="N57" s="16">
        <f>求节点(超R武将!$C$6:$C$105,超R武将!N$6:N$105,天数对应超R武将养!$CD57)</f>
        <v>6.7982874655315362</v>
      </c>
      <c r="O57" s="16">
        <f>求节点(超R武将!$C$6:$C$105,超R武将!O$6:O$105,天数对应超R武将养!$CD57)</f>
        <v>0</v>
      </c>
      <c r="P57" s="16">
        <f>求节点(超R武将!$C$6:$C$105,超R武将!P$6:P$105,天数对应超R武将养!$CD57)</f>
        <v>6</v>
      </c>
      <c r="Q57" s="16">
        <f>求节点(超R武将!$C$6:$C$105,超R武将!Q$6:Q$105,天数对应超R武将养!$CD57)</f>
        <v>10</v>
      </c>
      <c r="R57" s="16">
        <f>求节点(超R武将!$C$6:$C$105,超R武将!R$6:R$105,天数对应超R武将养!$CD57)</f>
        <v>22</v>
      </c>
      <c r="S57" s="16">
        <f>求节点(超R武将!$C$6:$C$105,超R武将!S$6:S$105,天数对应超R武将养!$CD57)</f>
        <v>100.02496306263788</v>
      </c>
      <c r="T57" s="16">
        <f>求节点(超R武将!$C$6:$C$105,超R武将!T$6:T$105,天数对应超R武将养!$CD57)</f>
        <v>0</v>
      </c>
      <c r="U57" s="16">
        <f>求节点(超R武将!$C$6:$C$105,超R武将!U$6:U$105,天数对应超R武将养!$CD57)</f>
        <v>0</v>
      </c>
      <c r="V57" s="16">
        <f>求节点(超R武将!$C$6:$C$105,超R武将!V$6:V$105,天数对应超R武将养!$CD57)</f>
        <v>0</v>
      </c>
      <c r="W57" s="16">
        <f>求节点(超R武将!$C$6:$C$105,超R武将!W$6:W$105,天数对应超R武将养!$CD57)</f>
        <v>3.1301248153131884</v>
      </c>
      <c r="X57" s="16">
        <f>求节点(超R武将!$C$6:$C$105,超R武将!X$6:X$105,天数对应超R武将养!$CD57)</f>
        <v>3.1301248153131893</v>
      </c>
      <c r="Y57" s="16">
        <f>求节点(超R武将!$C$6:$C$105,超R武将!Y$6:Y$105,天数对应超R武将养!$CD57)</f>
        <v>0</v>
      </c>
      <c r="Z57" s="16">
        <f>求节点(超R武将!$C$6:$C$105,超R武将!Z$6:Z$105,天数对应超R武将养!$CD57)</f>
        <v>0</v>
      </c>
      <c r="AA57" s="16">
        <f>求节点(超R武将!$C$6:$C$105,超R武将!AA$6:AA$105,天数对应超R武将养!$CD57)</f>
        <v>0</v>
      </c>
      <c r="AB57" s="16">
        <f>求节点(超R武将!$C$6:$C$105,超R武将!AB$6:AB$105,天数对应超R武将养!$CD57)</f>
        <v>156.50624076565947</v>
      </c>
      <c r="AC57" s="16">
        <f>求节点(超R武将!$C$6:$C$105,超R武将!AC$6:AC$105,天数对应超R武将养!$CD57)</f>
        <v>156.50624076565947</v>
      </c>
      <c r="AD57" s="16">
        <f>求节点(超R武将!$C$6:$C$105,超R武将!AD$6:AD$105,天数对应超R武将养!$CD57)</f>
        <v>0</v>
      </c>
      <c r="AE57" s="16">
        <f>求节点(超R武将!$C$6:$C$105,超R武将!AE$6:AE$105,天数对应超R武将养!$CD57)</f>
        <v>0</v>
      </c>
      <c r="AF57" s="16">
        <f>求节点(超R武将!$C$6:$C$105,超R武将!AF$6:AF$105,天数对应超R武将养!$CD57)</f>
        <v>0</v>
      </c>
      <c r="AG57" s="16">
        <f>求节点(超R武将!$C$6:$C$105,超R武将!AG$6:AG$105,天数对应超R武将养!$CD57)</f>
        <v>2.6355210305467858</v>
      </c>
      <c r="AH57" s="16">
        <f>求节点(超R武将!$C$6:$C$105,超R武将!AH$6:AH$105,天数对应超R武将养!$CD57)</f>
        <v>2</v>
      </c>
      <c r="AI57" s="16">
        <f>求节点(超R武将!$C$6:$C$105,超R武将!AI$6:AI$105,天数对应超R武将养!$CD57)</f>
        <v>0</v>
      </c>
      <c r="AJ57" s="16">
        <f>求节点(超R武将!$C$6:$C$105,超R武将!AJ$6:AJ$105,天数对应超R武将养!$CD57)</f>
        <v>0</v>
      </c>
      <c r="AK57" s="16">
        <f>求节点(超R武将!$C$6:$C$105,超R武将!AK$6:AK$105,天数对应超R武将养!$CD57)</f>
        <v>0</v>
      </c>
      <c r="AL57" s="16">
        <f>求节点(超R武将!$C$6:$C$105,超R武将!AL$6:AL$105,天数对应超R武将养!$CD57)</f>
        <v>30</v>
      </c>
      <c r="AM57" s="16">
        <f>求节点(超R武将!$C$6:$C$105,超R武将!AM$6:AM$105,天数对应超R武将养!$CD57)</f>
        <v>80</v>
      </c>
      <c r="AN57" s="16">
        <f>求节点(超R武将!$C$6:$C$105,超R武将!AN$6:AN$105,天数对应超R武将养!$CD57)</f>
        <v>0</v>
      </c>
      <c r="AO57" s="16">
        <f>求节点(超R武将!$C$6:$C$105,超R武将!AO$6:AO$105,天数对应超R武将养!$CD57)</f>
        <v>0</v>
      </c>
      <c r="AP57" s="16">
        <f>求节点(超R武将!$C$6:$C$105,超R武将!AP$6:AP$105,天数对应超R武将养!$CD57)</f>
        <v>0</v>
      </c>
      <c r="AQ57" s="16">
        <f>求节点(超R武将!$C$6:$C$105,超R武将!AQ$6:AQ$105,天数对应超R武将养!$CD57)</f>
        <v>24</v>
      </c>
      <c r="AR57" s="16">
        <f>求节点(超R武将!$C$6:$C$105,超R武将!AR$6:AR$105,天数对应超R武将养!$CD57)</f>
        <v>0</v>
      </c>
      <c r="AS57" s="16">
        <f>求节点(超R武将!$C$6:$C$105,超R武将!AS$6:AS$105,天数对应超R武将养!$CD57)</f>
        <v>0</v>
      </c>
      <c r="AT57" s="16">
        <f>求节点(超R武将!$C$6:$C$105,超R武将!AT$6:AT$105,天数对应超R武将养!$CD57)</f>
        <v>3</v>
      </c>
      <c r="AU57" s="16">
        <f>求节点(超R武将!$C$6:$C$105,超R武将!AU$6:AU$105,天数对应超R武将养!$CD57)</f>
        <v>6</v>
      </c>
      <c r="AV57" s="16">
        <f>求节点(超R武将!$C$6:$C$105,超R武将!AV$6:AV$105,天数对应超R武将养!$CD57)</f>
        <v>8</v>
      </c>
      <c r="AW57" s="16">
        <f>求节点(超R武将!$C$6:$C$105,超R武将!AW$6:AW$105,天数对应超R武将养!$CD57)</f>
        <v>6.7982874655315362</v>
      </c>
      <c r="AX57" s="16">
        <f>求节点(超R武将!$C$6:$C$105,超R武将!AX$6:AX$105,天数对应超R武将养!$CD57)</f>
        <v>0</v>
      </c>
      <c r="AY57" s="16">
        <f>求节点(超R武将!$C$6:$C$105,超R武将!AY$6:AY$105,天数对应超R武将养!$CD57)</f>
        <v>15</v>
      </c>
      <c r="AZ57" s="16">
        <f>求节点(超R武将!$C$6:$C$105,超R武将!AZ$6:AZ$105,天数对应超R武将养!$CD57)</f>
        <v>40</v>
      </c>
      <c r="BA57" s="16">
        <f>求节点(超R武将!$C$6:$C$105,超R武将!BA$6:BA$105,天数对应超R武将养!$CD57)</f>
        <v>72</v>
      </c>
      <c r="BB57" s="16">
        <f>求节点(超R武将!$C$6:$C$105,超R武将!BB$6:BB$105,天数对应超R武将养!$CD57)</f>
        <v>100.02496306263788</v>
      </c>
      <c r="BC57" s="16">
        <f>求节点(超R武将!$C$6:$C$105,超R武将!BC$6:BC$105,天数对应超R武将养!$CD57)</f>
        <v>0</v>
      </c>
      <c r="BD57" s="16">
        <f>求节点(超R武将!$C$6:$C$105,超R武将!BD$6:BD$105,天数对应超R武将养!$CD57)</f>
        <v>3.1301248153131893</v>
      </c>
      <c r="BE57" s="16">
        <f>求节点(超R武将!$C$6:$C$105,超R武将!BE$6:BE$105,天数对应超R武将养!$CD57)</f>
        <v>3.1301248153131893</v>
      </c>
      <c r="BF57" s="16">
        <f>求节点(超R武将!$C$6:$C$105,超R武将!BF$6:BF$105,天数对应超R武将养!$CD57)</f>
        <v>3.1301248153131893</v>
      </c>
      <c r="BG57" s="16">
        <f>求节点(超R武将!$C$6:$C$105,超R武将!BG$6:BG$105,天数对应超R武将养!$CD57)</f>
        <v>3.1301248153131893</v>
      </c>
      <c r="BH57" s="16">
        <f>求节点(超R武将!$C$6:$C$105,超R武将!BH$6:BH$105,天数对应超R武将养!$CD57)</f>
        <v>10</v>
      </c>
      <c r="BI57" s="16">
        <f>求节点(超R武将!$C$6:$C$105,超R武将!BI$6:BI$105,天数对应超R武将养!$CD57)</f>
        <v>10</v>
      </c>
      <c r="BJ57" s="16">
        <f>求节点(超R武将!$C$6:$C$105,超R武将!BJ$6:BJ$105,天数对应超R武将养!$CD57)</f>
        <v>60</v>
      </c>
      <c r="BK57" s="16">
        <f>求节点(超R武将!$C$6:$C$105,超R武将!BK$6:BK$105,天数对应超R武将养!$CD57)</f>
        <v>78.253120382829735</v>
      </c>
      <c r="BL57" s="16">
        <f>求节点(超R武将!$C$6:$C$105,超R武将!BL$6:BL$105,天数对应超R武将养!$CD57)</f>
        <v>78.253120382829735</v>
      </c>
      <c r="BM57" s="16">
        <f>求节点(超R武将!$C$6:$C$105,超R武将!BM$6:BM$105,天数对应超R武将养!$CD57)</f>
        <v>0</v>
      </c>
      <c r="BN57" s="16">
        <f>求节点(超R武将!$C$6:$C$105,超R武将!BN$6:BN$105,天数对应超R武将养!$CD57)</f>
        <v>0</v>
      </c>
      <c r="BO57" s="16">
        <f>求节点(超R武将!$C$6:$C$105,超R武将!BO$6:BO$105,天数对应超R武将养!$CD57)</f>
        <v>2</v>
      </c>
      <c r="BP57" s="16">
        <f>求节点(超R武将!$C$6:$C$105,超R武将!BP$6:BP$105,天数对应超R武将养!$CD57)</f>
        <v>2</v>
      </c>
      <c r="BQ57" s="16">
        <f>求节点(超R武将!$C$6:$C$105,超R武将!BQ$6:BQ$105,天数对应超R武将养!$CD57)</f>
        <v>2</v>
      </c>
      <c r="BR57" s="16">
        <f>求节点(超R武将!$C$6:$C$105,超R武将!BR$6:BR$105,天数对应超R武将养!$CD57)</f>
        <v>0</v>
      </c>
      <c r="BS57" s="16">
        <f>求节点(超R武将!$C$6:$C$105,超R武将!BS$6:BS$105,天数对应超R武将养!$CD57)</f>
        <v>0</v>
      </c>
      <c r="BT57" s="16">
        <f>求节点(超R武将!$C$6:$C$105,超R武将!BT$6:BT$105,天数对应超R武将养!$CD57)</f>
        <v>4</v>
      </c>
      <c r="BU57" s="16">
        <f>求节点(超R武将!$C$6:$C$105,超R武将!BU$6:BU$105,天数对应超R武将养!$CD57)</f>
        <v>30</v>
      </c>
      <c r="BV57" s="16">
        <f>求节点(超R武将!$C$6:$C$105,超R武将!BV$6:BV$105,天数对应超R武将养!$CD57)</f>
        <v>80</v>
      </c>
      <c r="BY57" s="16">
        <v>52</v>
      </c>
      <c r="BZ57" s="16">
        <v>57.27226591292537</v>
      </c>
      <c r="CA57" s="16">
        <v>59.869216622906443</v>
      </c>
      <c r="CB57" s="16">
        <v>63.479446180055987</v>
      </c>
      <c r="CC57" s="16">
        <v>68.49838631424187</v>
      </c>
      <c r="CD57" s="16">
        <v>78.253120382829735</v>
      </c>
    </row>
    <row r="58" spans="3:82" x14ac:dyDescent="0.15">
      <c r="C58" s="16">
        <v>53</v>
      </c>
      <c r="E58" s="16">
        <f>求节点(超R武将!$C$6:$C$105,超R武将!E$6:E$105,天数对应超R武将养!$CD58)</f>
        <v>0</v>
      </c>
      <c r="F58" s="16">
        <f>求节点(超R武将!$C$6:$C$105,超R武将!F$6:F$105,天数对应超R武将养!$CD58)</f>
        <v>0</v>
      </c>
      <c r="G58" s="16">
        <f>求节点(超R武将!$C$6:$C$105,超R武将!G$6:G$105,天数对应超R武将养!$CD58)</f>
        <v>0</v>
      </c>
      <c r="H58" s="16">
        <f>求节点(超R武将!$C$6:$C$105,超R武将!H$6:H$105,天数对应超R武将养!$CD58)</f>
        <v>0</v>
      </c>
      <c r="I58" s="16">
        <f>求节点(超R武将!$C$6:$C$105,超R武将!I$6:I$105,天数对应超R武将养!$CD58)</f>
        <v>6</v>
      </c>
      <c r="J58" s="16">
        <f>求节点(超R武将!$C$6:$C$105,超R武将!J$6:J$105,天数对应超R武将养!$CD58)</f>
        <v>0</v>
      </c>
      <c r="K58" s="16">
        <f>求节点(超R武将!$C$6:$C$105,超R武将!K$6:K$105,天数对应超R武将养!$CD58)</f>
        <v>0</v>
      </c>
      <c r="L58" s="16">
        <f>求节点(超R武将!$C$6:$C$105,超R武将!L$6:L$105,天数对应超R武将养!$CD58)</f>
        <v>0</v>
      </c>
      <c r="M58" s="16">
        <f>求节点(超R武将!$C$6:$C$105,超R武将!M$6:M$105,天数对应超R武将养!$CD58)</f>
        <v>0</v>
      </c>
      <c r="N58" s="16">
        <f>求节点(超R武将!$C$6:$C$105,超R武将!N$6:N$105,天数对应超R武将养!$CD58)</f>
        <v>6.9005370690121213</v>
      </c>
      <c r="O58" s="16">
        <f>求节点(超R武将!$C$6:$C$105,超R武将!O$6:O$105,天数对应超R武将养!$CD58)</f>
        <v>0</v>
      </c>
      <c r="P58" s="16">
        <f>求节点(超R武将!$C$6:$C$105,超R武将!P$6:P$105,天数对应超R武将养!$CD58)</f>
        <v>6</v>
      </c>
      <c r="Q58" s="16">
        <f>求节点(超R武将!$C$6:$C$105,超R武将!Q$6:Q$105,天数对应超R武将养!$CD58)</f>
        <v>10</v>
      </c>
      <c r="R58" s="16">
        <f>求节点(超R武将!$C$6:$C$105,超R武将!R$6:R$105,天数对应超R武将养!$CD58)</f>
        <v>22</v>
      </c>
      <c r="S58" s="16">
        <f>求节点(超R武将!$C$6:$C$105,超R武将!S$6:S$105,天数对应超R武将养!$CD58)</f>
        <v>102.64692619951825</v>
      </c>
      <c r="T58" s="16">
        <f>求节点(超R武将!$C$6:$C$105,超R武将!T$6:T$105,天数对应超R武将养!$CD58)</f>
        <v>0</v>
      </c>
      <c r="U58" s="16">
        <f>求节点(超R武将!$C$6:$C$105,超R武将!U$6:U$105,天数对应超R武将养!$CD58)</f>
        <v>0</v>
      </c>
      <c r="V58" s="16">
        <f>求节点(超R武将!$C$6:$C$105,超R武将!V$6:V$105,天数对应超R武将养!$CD58)</f>
        <v>0</v>
      </c>
      <c r="W58" s="16">
        <f>求节点(超R武将!$C$6:$C$105,超R武将!W$6:W$105,天数对应超R武将养!$CD58)</f>
        <v>3.1432346309975903</v>
      </c>
      <c r="X58" s="16">
        <f>求节点(超R武将!$C$6:$C$105,超R武将!X$6:X$105,天数对应超R武将养!$CD58)</f>
        <v>3.1432346309975912</v>
      </c>
      <c r="Y58" s="16">
        <f>求节点(超R武将!$C$6:$C$105,超R武将!Y$6:Y$105,天数对应超R武将养!$CD58)</f>
        <v>0</v>
      </c>
      <c r="Z58" s="16">
        <f>求节点(超R武将!$C$6:$C$105,超R武将!Z$6:Z$105,天数对应超R武将养!$CD58)</f>
        <v>0</v>
      </c>
      <c r="AA58" s="16">
        <f>求节点(超R武将!$C$6:$C$105,超R武将!AA$6:AA$105,天数对应超R武将养!$CD58)</f>
        <v>0</v>
      </c>
      <c r="AB58" s="16">
        <f>求节点(超R武将!$C$6:$C$105,超R武将!AB$6:AB$105,天数对应超R武将养!$CD58)</f>
        <v>157.16173154987956</v>
      </c>
      <c r="AC58" s="16">
        <f>求节点(超R武将!$C$6:$C$105,超R武将!AC$6:AC$105,天数对应超R武将养!$CD58)</f>
        <v>157.16173154987956</v>
      </c>
      <c r="AD58" s="16">
        <f>求节点(超R武将!$C$6:$C$105,超R武将!AD$6:AD$105,天数对应超R武将养!$CD58)</f>
        <v>0</v>
      </c>
      <c r="AE58" s="16">
        <f>求节点(超R武将!$C$6:$C$105,超R武将!AE$6:AE$105,天数对应超R武将养!$CD58)</f>
        <v>0</v>
      </c>
      <c r="AF58" s="16">
        <f>求节点(超R武将!$C$6:$C$105,超R武将!AF$6:AF$105,天数对应超R武将养!$CD58)</f>
        <v>0</v>
      </c>
      <c r="AG58" s="16">
        <f>求节点(超R武将!$C$6:$C$105,超R武将!AG$6:AG$105,天数对应超R武将养!$CD58)</f>
        <v>2.6465593108012353</v>
      </c>
      <c r="AH58" s="16">
        <f>求节点(超R武将!$C$6:$C$105,超R武将!AH$6:AH$105,天数对应超R武将养!$CD58)</f>
        <v>2</v>
      </c>
      <c r="AI58" s="16">
        <f>求节点(超R武将!$C$6:$C$105,超R武将!AI$6:AI$105,天数对应超R武将养!$CD58)</f>
        <v>0</v>
      </c>
      <c r="AJ58" s="16">
        <f>求节点(超R武将!$C$6:$C$105,超R武将!AJ$6:AJ$105,天数对应超R武将养!$CD58)</f>
        <v>0</v>
      </c>
      <c r="AK58" s="16">
        <f>求节点(超R武将!$C$6:$C$105,超R武将!AK$6:AK$105,天数对应超R武将养!$CD58)</f>
        <v>0</v>
      </c>
      <c r="AL58" s="16">
        <f>求节点(超R武将!$C$6:$C$105,超R武将!AL$6:AL$105,天数对应超R武将养!$CD58)</f>
        <v>30</v>
      </c>
      <c r="AM58" s="16">
        <f>求节点(超R武将!$C$6:$C$105,超R武将!AM$6:AM$105,天数对应超R武将养!$CD58)</f>
        <v>80</v>
      </c>
      <c r="AN58" s="16">
        <f>求节点(超R武将!$C$6:$C$105,超R武将!AN$6:AN$105,天数对应超R武将养!$CD58)</f>
        <v>0</v>
      </c>
      <c r="AO58" s="16">
        <f>求节点(超R武将!$C$6:$C$105,超R武将!AO$6:AO$105,天数对应超R武将养!$CD58)</f>
        <v>0</v>
      </c>
      <c r="AP58" s="16">
        <f>求节点(超R武将!$C$6:$C$105,超R武将!AP$6:AP$105,天数对应超R武将养!$CD58)</f>
        <v>0</v>
      </c>
      <c r="AQ58" s="16">
        <f>求节点(超R武将!$C$6:$C$105,超R武将!AQ$6:AQ$105,天数对应超R武将养!$CD58)</f>
        <v>24</v>
      </c>
      <c r="AR58" s="16">
        <f>求节点(超R武将!$C$6:$C$105,超R武将!AR$6:AR$105,天数对应超R武将养!$CD58)</f>
        <v>0</v>
      </c>
      <c r="AS58" s="16">
        <f>求节点(超R武将!$C$6:$C$105,超R武将!AS$6:AS$105,天数对应超R武将养!$CD58)</f>
        <v>0</v>
      </c>
      <c r="AT58" s="16">
        <f>求节点(超R武将!$C$6:$C$105,超R武将!AT$6:AT$105,天数对应超R武将养!$CD58)</f>
        <v>3</v>
      </c>
      <c r="AU58" s="16">
        <f>求节点(超R武将!$C$6:$C$105,超R武将!AU$6:AU$105,天数对应超R武将养!$CD58)</f>
        <v>6</v>
      </c>
      <c r="AV58" s="16">
        <f>求节点(超R武将!$C$6:$C$105,超R武将!AV$6:AV$105,天数对应超R武将养!$CD58)</f>
        <v>8</v>
      </c>
      <c r="AW58" s="16">
        <f>求节点(超R武将!$C$6:$C$105,超R武将!AW$6:AW$105,天数对应超R武将养!$CD58)</f>
        <v>6.9005370690121213</v>
      </c>
      <c r="AX58" s="16">
        <f>求节点(超R武将!$C$6:$C$105,超R武将!AX$6:AX$105,天数对应超R武将养!$CD58)</f>
        <v>0</v>
      </c>
      <c r="AY58" s="16">
        <f>求节点(超R武将!$C$6:$C$105,超R武将!AY$6:AY$105,天数对应超R武将养!$CD58)</f>
        <v>15</v>
      </c>
      <c r="AZ58" s="16">
        <f>求节点(超R武将!$C$6:$C$105,超R武将!AZ$6:AZ$105,天数对应超R武将养!$CD58)</f>
        <v>40</v>
      </c>
      <c r="BA58" s="16">
        <f>求节点(超R武将!$C$6:$C$105,超R武将!BA$6:BA$105,天数对应超R武将养!$CD58)</f>
        <v>72</v>
      </c>
      <c r="BB58" s="16">
        <f>求节点(超R武将!$C$6:$C$105,超R武将!BB$6:BB$105,天数对应超R武将养!$CD58)</f>
        <v>102.64692619951825</v>
      </c>
      <c r="BC58" s="16">
        <f>求节点(超R武将!$C$6:$C$105,超R武将!BC$6:BC$105,天数对应超R武将养!$CD58)</f>
        <v>0</v>
      </c>
      <c r="BD58" s="16">
        <f>求节点(超R武将!$C$6:$C$105,超R武将!BD$6:BD$105,天数对应超R武将养!$CD58)</f>
        <v>3.1432346309975912</v>
      </c>
      <c r="BE58" s="16">
        <f>求节点(超R武将!$C$6:$C$105,超R武将!BE$6:BE$105,天数对应超R武将养!$CD58)</f>
        <v>3.1432346309975912</v>
      </c>
      <c r="BF58" s="16">
        <f>求节点(超R武将!$C$6:$C$105,超R武将!BF$6:BF$105,天数对应超R武将养!$CD58)</f>
        <v>3.1432346309975912</v>
      </c>
      <c r="BG58" s="16">
        <f>求节点(超R武将!$C$6:$C$105,超R武将!BG$6:BG$105,天数对应超R武将养!$CD58)</f>
        <v>3.1432346309975912</v>
      </c>
      <c r="BH58" s="16">
        <f>求节点(超R武将!$C$6:$C$105,超R武将!BH$6:BH$105,天数对应超R武将养!$CD58)</f>
        <v>10</v>
      </c>
      <c r="BI58" s="16">
        <f>求节点(超R武将!$C$6:$C$105,超R武将!BI$6:BI$105,天数对应超R武将养!$CD58)</f>
        <v>10</v>
      </c>
      <c r="BJ58" s="16">
        <f>求节点(超R武将!$C$6:$C$105,超R武将!BJ$6:BJ$105,天数对应超R武将养!$CD58)</f>
        <v>60</v>
      </c>
      <c r="BK58" s="16">
        <f>求节点(超R武将!$C$6:$C$105,超R武将!BK$6:BK$105,天数对应超R武将养!$CD58)</f>
        <v>78.580865774939781</v>
      </c>
      <c r="BL58" s="16">
        <f>求节点(超R武将!$C$6:$C$105,超R武将!BL$6:BL$105,天数对应超R武将养!$CD58)</f>
        <v>78.580865774939781</v>
      </c>
      <c r="BM58" s="16">
        <f>求节点(超R武将!$C$6:$C$105,超R武将!BM$6:BM$105,天数对应超R武将养!$CD58)</f>
        <v>0</v>
      </c>
      <c r="BN58" s="16">
        <f>求节点(超R武将!$C$6:$C$105,超R武将!BN$6:BN$105,天数对应超R武将养!$CD58)</f>
        <v>0</v>
      </c>
      <c r="BO58" s="16">
        <f>求节点(超R武将!$C$6:$C$105,超R武将!BO$6:BO$105,天数对应超R武将养!$CD58)</f>
        <v>2</v>
      </c>
      <c r="BP58" s="16">
        <f>求节点(超R武将!$C$6:$C$105,超R武将!BP$6:BP$105,天数对应超R武将养!$CD58)</f>
        <v>2</v>
      </c>
      <c r="BQ58" s="16">
        <f>求节点(超R武将!$C$6:$C$105,超R武将!BQ$6:BQ$105,天数对应超R武将养!$CD58)</f>
        <v>2</v>
      </c>
      <c r="BR58" s="16">
        <f>求节点(超R武将!$C$6:$C$105,超R武将!BR$6:BR$105,天数对应超R武将养!$CD58)</f>
        <v>0</v>
      </c>
      <c r="BS58" s="16">
        <f>求节点(超R武将!$C$6:$C$105,超R武将!BS$6:BS$105,天数对应超R武将养!$CD58)</f>
        <v>0</v>
      </c>
      <c r="BT58" s="16">
        <f>求节点(超R武将!$C$6:$C$105,超R武将!BT$6:BT$105,天数对应超R武将养!$CD58)</f>
        <v>4</v>
      </c>
      <c r="BU58" s="16">
        <f>求节点(超R武将!$C$6:$C$105,超R武将!BU$6:BU$105,天数对应超R武将养!$CD58)</f>
        <v>30</v>
      </c>
      <c r="BV58" s="16">
        <f>求节点(超R武将!$C$6:$C$105,超R武将!BV$6:BV$105,天数对应超R武将养!$CD58)</f>
        <v>80</v>
      </c>
      <c r="BY58" s="16">
        <v>53</v>
      </c>
      <c r="BZ58" s="16">
        <v>57.540284631526099</v>
      </c>
      <c r="CA58" s="16">
        <v>60.128084589814819</v>
      </c>
      <c r="CB58" s="16">
        <v>63.711677750324426</v>
      </c>
      <c r="CC58" s="16">
        <v>68.757992144145717</v>
      </c>
      <c r="CD58" s="16">
        <v>78.580865774939781</v>
      </c>
    </row>
    <row r="59" spans="3:82" x14ac:dyDescent="0.15">
      <c r="C59" s="16">
        <v>54</v>
      </c>
      <c r="E59" s="16">
        <f>求节点(超R武将!$C$6:$C$105,超R武将!E$6:E$105,天数对应超R武将养!$CD59)</f>
        <v>0</v>
      </c>
      <c r="F59" s="16">
        <f>求节点(超R武将!$C$6:$C$105,超R武将!F$6:F$105,天数对应超R武将养!$CD59)</f>
        <v>0</v>
      </c>
      <c r="G59" s="16">
        <f>求节点(超R武将!$C$6:$C$105,超R武将!G$6:G$105,天数对应超R武将养!$CD59)</f>
        <v>0</v>
      </c>
      <c r="H59" s="16">
        <f>求节点(超R武将!$C$6:$C$105,超R武将!H$6:H$105,天数对应超R武将养!$CD59)</f>
        <v>0</v>
      </c>
      <c r="I59" s="16">
        <f>求节点(超R武将!$C$6:$C$105,超R武将!I$6:I$105,天数对应超R武将养!$CD59)</f>
        <v>6</v>
      </c>
      <c r="J59" s="16">
        <f>求节点(超R武将!$C$6:$C$105,超R武将!J$6:J$105,天数对应超R武将养!$CD59)</f>
        <v>0</v>
      </c>
      <c r="K59" s="16">
        <f>求节点(超R武将!$C$6:$C$105,超R武将!K$6:K$105,天数对应超R武将养!$CD59)</f>
        <v>0</v>
      </c>
      <c r="L59" s="16">
        <f>求节点(超R武将!$C$6:$C$105,超R武将!L$6:L$105,天数对应超R武将养!$CD59)</f>
        <v>0</v>
      </c>
      <c r="M59" s="16">
        <f>求节点(超R武将!$C$6:$C$105,超R武将!M$6:M$105,天数对应超R武将养!$CD59)</f>
        <v>0</v>
      </c>
      <c r="N59" s="16">
        <f>求节点(超R武将!$C$6:$C$105,超R武将!N$6:N$105,天数对应超R武将养!$CD59)</f>
        <v>7.0027866724927019</v>
      </c>
      <c r="O59" s="16">
        <f>求节点(超R武将!$C$6:$C$105,超R武将!O$6:O$105,天数对应超R武将养!$CD59)</f>
        <v>0</v>
      </c>
      <c r="P59" s="16">
        <f>求节点(超R武将!$C$6:$C$105,超R武将!P$6:P$105,天数对应超R武将养!$CD59)</f>
        <v>6</v>
      </c>
      <c r="Q59" s="16">
        <f>求节点(超R武将!$C$6:$C$105,超R武将!Q$6:Q$105,天数对应超R武将养!$CD59)</f>
        <v>10</v>
      </c>
      <c r="R59" s="16">
        <f>求节点(超R武将!$C$6:$C$105,超R武将!R$6:R$105,天数对应超R武将养!$CD59)</f>
        <v>22</v>
      </c>
      <c r="S59" s="16">
        <f>求节点(超R武将!$C$6:$C$105,超R武将!S$6:S$105,天数对应超R武将养!$CD59)</f>
        <v>105.2688893363985</v>
      </c>
      <c r="T59" s="16">
        <f>求节点(超R武将!$C$6:$C$105,超R武将!T$6:T$105,天数对应超R武将养!$CD59)</f>
        <v>0</v>
      </c>
      <c r="U59" s="16">
        <f>求节点(超R武将!$C$6:$C$105,超R武将!U$6:U$105,天数对应超R武将养!$CD59)</f>
        <v>0</v>
      </c>
      <c r="V59" s="16">
        <f>求节点(超R武将!$C$6:$C$105,超R武将!V$6:V$105,天数对应超R武将养!$CD59)</f>
        <v>0</v>
      </c>
      <c r="W59" s="16">
        <f>求节点(超R武将!$C$6:$C$105,超R武将!W$6:W$105,天数对应超R武将养!$CD59)</f>
        <v>3.1563444466819917</v>
      </c>
      <c r="X59" s="16">
        <f>求节点(超R武将!$C$6:$C$105,超R武将!X$6:X$105,天数对应超R武将养!$CD59)</f>
        <v>3.1563444466819925</v>
      </c>
      <c r="Y59" s="16">
        <f>求节点(超R武将!$C$6:$C$105,超R武将!Y$6:Y$105,天数对应超R武将养!$CD59)</f>
        <v>0</v>
      </c>
      <c r="Z59" s="16">
        <f>求节点(超R武将!$C$6:$C$105,超R武将!Z$6:Z$105,天数对应超R武将养!$CD59)</f>
        <v>0</v>
      </c>
      <c r="AA59" s="16">
        <f>求节点(超R武将!$C$6:$C$105,超R武将!AA$6:AA$105,天数对应超R武将养!$CD59)</f>
        <v>0</v>
      </c>
      <c r="AB59" s="16">
        <f>求节点(超R武将!$C$6:$C$105,超R武将!AB$6:AB$105,天数对应超R武将养!$CD59)</f>
        <v>157.81722233409963</v>
      </c>
      <c r="AC59" s="16">
        <f>求节点(超R武将!$C$6:$C$105,超R武将!AC$6:AC$105,天数对应超R武将养!$CD59)</f>
        <v>157.81722233409963</v>
      </c>
      <c r="AD59" s="16">
        <f>求节点(超R武将!$C$6:$C$105,超R武将!AD$6:AD$105,天数对应超R武将养!$CD59)</f>
        <v>0</v>
      </c>
      <c r="AE59" s="16">
        <f>求节点(超R武将!$C$6:$C$105,超R武将!AE$6:AE$105,天数对应超R武将养!$CD59)</f>
        <v>0</v>
      </c>
      <c r="AF59" s="16">
        <f>求节点(超R武将!$C$6:$C$105,超R武将!AF$6:AF$105,天数对应超R武将养!$CD59)</f>
        <v>0</v>
      </c>
      <c r="AG59" s="16">
        <f>求节点(超R武将!$C$6:$C$105,超R武将!AG$6:AG$105,天数对应超R武将养!$CD59)</f>
        <v>2.6575975910556839</v>
      </c>
      <c r="AH59" s="16">
        <f>求节点(超R武将!$C$6:$C$105,超R武将!AH$6:AH$105,天数对应超R武将养!$CD59)</f>
        <v>2</v>
      </c>
      <c r="AI59" s="16">
        <f>求节点(超R武将!$C$6:$C$105,超R武将!AI$6:AI$105,天数对应超R武将养!$CD59)</f>
        <v>0</v>
      </c>
      <c r="AJ59" s="16">
        <f>求节点(超R武将!$C$6:$C$105,超R武将!AJ$6:AJ$105,天数对应超R武将养!$CD59)</f>
        <v>0</v>
      </c>
      <c r="AK59" s="16">
        <f>求节点(超R武将!$C$6:$C$105,超R武将!AK$6:AK$105,天数对应超R武将养!$CD59)</f>
        <v>0</v>
      </c>
      <c r="AL59" s="16">
        <f>求节点(超R武将!$C$6:$C$105,超R武将!AL$6:AL$105,天数对应超R武将养!$CD59)</f>
        <v>30</v>
      </c>
      <c r="AM59" s="16">
        <f>求节点(超R武将!$C$6:$C$105,超R武将!AM$6:AM$105,天数对应超R武将养!$CD59)</f>
        <v>80</v>
      </c>
      <c r="AN59" s="16">
        <f>求节点(超R武将!$C$6:$C$105,超R武将!AN$6:AN$105,天数对应超R武将养!$CD59)</f>
        <v>0</v>
      </c>
      <c r="AO59" s="16">
        <f>求节点(超R武将!$C$6:$C$105,超R武将!AO$6:AO$105,天数对应超R武将养!$CD59)</f>
        <v>0</v>
      </c>
      <c r="AP59" s="16">
        <f>求节点(超R武将!$C$6:$C$105,超R武将!AP$6:AP$105,天数对应超R武将养!$CD59)</f>
        <v>0</v>
      </c>
      <c r="AQ59" s="16">
        <f>求节点(超R武将!$C$6:$C$105,超R武将!AQ$6:AQ$105,天数对应超R武将养!$CD59)</f>
        <v>24</v>
      </c>
      <c r="AR59" s="16">
        <f>求节点(超R武将!$C$6:$C$105,超R武将!AR$6:AR$105,天数对应超R武将养!$CD59)</f>
        <v>0</v>
      </c>
      <c r="AS59" s="16">
        <f>求节点(超R武将!$C$6:$C$105,超R武将!AS$6:AS$105,天数对应超R武将养!$CD59)</f>
        <v>0</v>
      </c>
      <c r="AT59" s="16">
        <f>求节点(超R武将!$C$6:$C$105,超R武将!AT$6:AT$105,天数对应超R武将养!$CD59)</f>
        <v>3</v>
      </c>
      <c r="AU59" s="16">
        <f>求节点(超R武将!$C$6:$C$105,超R武将!AU$6:AU$105,天数对应超R武将养!$CD59)</f>
        <v>6</v>
      </c>
      <c r="AV59" s="16">
        <f>求节点(超R武将!$C$6:$C$105,超R武将!AV$6:AV$105,天数对应超R武将养!$CD59)</f>
        <v>8</v>
      </c>
      <c r="AW59" s="16">
        <f>求节点(超R武将!$C$6:$C$105,超R武将!AW$6:AW$105,天数对应超R武将养!$CD59)</f>
        <v>7.0027866724927019</v>
      </c>
      <c r="AX59" s="16">
        <f>求节点(超R武将!$C$6:$C$105,超R武将!AX$6:AX$105,天数对应超R武将养!$CD59)</f>
        <v>0</v>
      </c>
      <c r="AY59" s="16">
        <f>求节点(超R武将!$C$6:$C$105,超R武将!AY$6:AY$105,天数对应超R武将养!$CD59)</f>
        <v>15</v>
      </c>
      <c r="AZ59" s="16">
        <f>求节点(超R武将!$C$6:$C$105,超R武将!AZ$6:AZ$105,天数对应超R武将养!$CD59)</f>
        <v>40</v>
      </c>
      <c r="BA59" s="16">
        <f>求节点(超R武将!$C$6:$C$105,超R武将!BA$6:BA$105,天数对应超R武将养!$CD59)</f>
        <v>72</v>
      </c>
      <c r="BB59" s="16">
        <f>求节点(超R武将!$C$6:$C$105,超R武将!BB$6:BB$105,天数对应超R武将养!$CD59)</f>
        <v>105.2688893363985</v>
      </c>
      <c r="BC59" s="16">
        <f>求节点(超R武将!$C$6:$C$105,超R武将!BC$6:BC$105,天数对应超R武将养!$CD59)</f>
        <v>0</v>
      </c>
      <c r="BD59" s="16">
        <f>求节点(超R武将!$C$6:$C$105,超R武将!BD$6:BD$105,天数对应超R武将养!$CD59)</f>
        <v>3.1563444466819925</v>
      </c>
      <c r="BE59" s="16">
        <f>求节点(超R武将!$C$6:$C$105,超R武将!BE$6:BE$105,天数对应超R武将养!$CD59)</f>
        <v>3.1563444466819925</v>
      </c>
      <c r="BF59" s="16">
        <f>求节点(超R武将!$C$6:$C$105,超R武将!BF$6:BF$105,天数对应超R武将养!$CD59)</f>
        <v>3.1563444466819925</v>
      </c>
      <c r="BG59" s="16">
        <f>求节点(超R武将!$C$6:$C$105,超R武将!BG$6:BG$105,天数对应超R武将养!$CD59)</f>
        <v>3.1563444466819925</v>
      </c>
      <c r="BH59" s="16">
        <f>求节点(超R武将!$C$6:$C$105,超R武将!BH$6:BH$105,天数对应超R武将养!$CD59)</f>
        <v>10</v>
      </c>
      <c r="BI59" s="16">
        <f>求节点(超R武将!$C$6:$C$105,超R武将!BI$6:BI$105,天数对应超R武将养!$CD59)</f>
        <v>10</v>
      </c>
      <c r="BJ59" s="16">
        <f>求节点(超R武将!$C$6:$C$105,超R武将!BJ$6:BJ$105,天数对应超R武将养!$CD59)</f>
        <v>60</v>
      </c>
      <c r="BK59" s="16">
        <f>求节点(超R武将!$C$6:$C$105,超R武将!BK$6:BK$105,天数对应超R武将养!$CD59)</f>
        <v>78.908611167049813</v>
      </c>
      <c r="BL59" s="16">
        <f>求节点(超R武将!$C$6:$C$105,超R武将!BL$6:BL$105,天数对应超R武将养!$CD59)</f>
        <v>78.908611167049813</v>
      </c>
      <c r="BM59" s="16">
        <f>求节点(超R武将!$C$6:$C$105,超R武将!BM$6:BM$105,天数对应超R武将养!$CD59)</f>
        <v>0</v>
      </c>
      <c r="BN59" s="16">
        <f>求节点(超R武将!$C$6:$C$105,超R武将!BN$6:BN$105,天数对应超R武将养!$CD59)</f>
        <v>0</v>
      </c>
      <c r="BO59" s="16">
        <f>求节点(超R武将!$C$6:$C$105,超R武将!BO$6:BO$105,天数对应超R武将养!$CD59)</f>
        <v>2</v>
      </c>
      <c r="BP59" s="16">
        <f>求节点(超R武将!$C$6:$C$105,超R武将!BP$6:BP$105,天数对应超R武将养!$CD59)</f>
        <v>2</v>
      </c>
      <c r="BQ59" s="16">
        <f>求节点(超R武将!$C$6:$C$105,超R武将!BQ$6:BQ$105,天数对应超R武将养!$CD59)</f>
        <v>2</v>
      </c>
      <c r="BR59" s="16">
        <f>求节点(超R武将!$C$6:$C$105,超R武将!BR$6:BR$105,天数对应超R武将养!$CD59)</f>
        <v>0</v>
      </c>
      <c r="BS59" s="16">
        <f>求节点(超R武将!$C$6:$C$105,超R武将!BS$6:BS$105,天数对应超R武将养!$CD59)</f>
        <v>0</v>
      </c>
      <c r="BT59" s="16">
        <f>求节点(超R武将!$C$6:$C$105,超R武将!BT$6:BT$105,天数对应超R武将养!$CD59)</f>
        <v>4</v>
      </c>
      <c r="BU59" s="16">
        <f>求节点(超R武将!$C$6:$C$105,超R武将!BU$6:BU$105,天数对应超R武将养!$CD59)</f>
        <v>30</v>
      </c>
      <c r="BV59" s="16">
        <f>求节点(超R武将!$C$6:$C$105,超R武将!BV$6:BV$105,天数对应超R武将养!$CD59)</f>
        <v>80</v>
      </c>
      <c r="BY59" s="16">
        <v>54</v>
      </c>
      <c r="BZ59" s="16">
        <v>57.80830335012682</v>
      </c>
      <c r="CA59" s="16">
        <v>60.38002123382509</v>
      </c>
      <c r="CB59" s="16">
        <v>63.943909320592866</v>
      </c>
      <c r="CC59" s="16">
        <v>69.024442936051869</v>
      </c>
      <c r="CD59" s="16">
        <v>78.908611167049813</v>
      </c>
    </row>
    <row r="60" spans="3:82" x14ac:dyDescent="0.15">
      <c r="C60" s="16">
        <v>55</v>
      </c>
      <c r="E60" s="16">
        <f>求节点(超R武将!$C$6:$C$105,超R武将!E$6:E$105,天数对应超R武将养!$CD60)</f>
        <v>0</v>
      </c>
      <c r="F60" s="16">
        <f>求节点(超R武将!$C$6:$C$105,超R武将!F$6:F$105,天数对应超R武将养!$CD60)</f>
        <v>0</v>
      </c>
      <c r="G60" s="16">
        <f>求节点(超R武将!$C$6:$C$105,超R武将!G$6:G$105,天数对应超R武将养!$CD60)</f>
        <v>0</v>
      </c>
      <c r="H60" s="16">
        <f>求节点(超R武将!$C$6:$C$105,超R武将!H$6:H$105,天数对应超R武将养!$CD60)</f>
        <v>0</v>
      </c>
      <c r="I60" s="16">
        <f>求节点(超R武将!$C$6:$C$105,超R武将!I$6:I$105,天数对应超R武将养!$CD60)</f>
        <v>6</v>
      </c>
      <c r="J60" s="16">
        <f>求节点(超R武将!$C$6:$C$105,超R武将!J$6:J$105,天数对应超R武将养!$CD60)</f>
        <v>0</v>
      </c>
      <c r="K60" s="16">
        <f>求节点(超R武将!$C$6:$C$105,超R武将!K$6:K$105,天数对应超R武将养!$CD60)</f>
        <v>0</v>
      </c>
      <c r="L60" s="16">
        <f>求节点(超R武将!$C$6:$C$105,超R武将!L$6:L$105,天数对应超R武将养!$CD60)</f>
        <v>0</v>
      </c>
      <c r="M60" s="16">
        <f>求节点(超R武将!$C$6:$C$105,超R武将!M$6:M$105,天数对应超R武将养!$CD60)</f>
        <v>0</v>
      </c>
      <c r="N60" s="16">
        <f>求节点(超R武将!$C$6:$C$105,超R武将!N$6:N$105,天数对应超R武将养!$CD60)</f>
        <v>7.089202475995215</v>
      </c>
      <c r="O60" s="16">
        <f>求节点(超R武将!$C$6:$C$105,超R武将!O$6:O$105,天数对应超R武将养!$CD60)</f>
        <v>0</v>
      </c>
      <c r="P60" s="16">
        <f>求节点(超R武将!$C$6:$C$105,超R武将!P$6:P$105,天数对应超R武将养!$CD60)</f>
        <v>6</v>
      </c>
      <c r="Q60" s="16">
        <f>求节点(超R武将!$C$6:$C$105,超R武将!Q$6:Q$105,天数对应超R武将养!$CD60)</f>
        <v>10</v>
      </c>
      <c r="R60" s="16">
        <f>求节点(超R武将!$C$6:$C$105,超R武将!R$6:R$105,天数对应超R武将养!$CD60)</f>
        <v>22</v>
      </c>
      <c r="S60" s="16">
        <f>求节点(超R武将!$C$6:$C$105,超R武将!S$6:S$105,天数对应超R武将养!$CD60)</f>
        <v>106</v>
      </c>
      <c r="T60" s="16">
        <f>求节点(超R武将!$C$6:$C$105,超R武将!T$6:T$105,天数对应超R武将养!$CD60)</f>
        <v>0</v>
      </c>
      <c r="U60" s="16">
        <f>求节点(超R武将!$C$6:$C$105,超R武将!U$6:U$105,天数对应超R武将养!$CD60)</f>
        <v>0</v>
      </c>
      <c r="V60" s="16">
        <f>求节点(超R武将!$C$6:$C$105,超R武将!V$6:V$105,天数对应超R武将养!$CD60)</f>
        <v>0</v>
      </c>
      <c r="W60" s="16">
        <f>求节点(超R武将!$C$6:$C$105,超R武将!W$6:W$105,天数对应超R武将养!$CD60)</f>
        <v>3.1674709075638137</v>
      </c>
      <c r="X60" s="16">
        <f>求节点(超R武将!$C$6:$C$105,超R武将!X$6:X$105,天数对应超R武将养!$CD60)</f>
        <v>3.1674709075638146</v>
      </c>
      <c r="Y60" s="16">
        <f>求节点(超R武将!$C$6:$C$105,超R武将!Y$6:Y$105,天数对应超R武将养!$CD60)</f>
        <v>0</v>
      </c>
      <c r="Z60" s="16">
        <f>求节点(超R武将!$C$6:$C$105,超R武将!Z$6:Z$105,天数对应超R武将养!$CD60)</f>
        <v>0</v>
      </c>
      <c r="AA60" s="16">
        <f>求节点(超R武将!$C$6:$C$105,超R武将!AA$6:AA$105,天数对应超R武将养!$CD60)</f>
        <v>0</v>
      </c>
      <c r="AB60" s="16">
        <f>求节点(超R武将!$C$6:$C$105,超R武将!AB$6:AB$105,天数对应超R武将养!$CD60)</f>
        <v>158.37354537819073</v>
      </c>
      <c r="AC60" s="16">
        <f>求节点(超R武将!$C$6:$C$105,超R武将!AC$6:AC$105,天数对应超R武将养!$CD60)</f>
        <v>158.37354537819073</v>
      </c>
      <c r="AD60" s="16">
        <f>求节点(超R武将!$C$6:$C$105,超R武将!AD$6:AD$105,天数对应超R武将养!$CD60)</f>
        <v>0</v>
      </c>
      <c r="AE60" s="16">
        <f>求节点(超R武将!$C$6:$C$105,超R武将!AE$6:AE$105,天数对应超R武将养!$CD60)</f>
        <v>0</v>
      </c>
      <c r="AF60" s="16">
        <f>求节点(超R武将!$C$6:$C$105,超R武将!AF$6:AF$105,天数对应超R武将养!$CD60)</f>
        <v>0</v>
      </c>
      <c r="AG60" s="16">
        <f>求节点(超R武将!$C$6:$C$105,超R武将!AG$6:AG$105,天数对应超R武将养!$CD60)</f>
        <v>2.6669659144867941</v>
      </c>
      <c r="AH60" s="16">
        <f>求节点(超R武将!$C$6:$C$105,超R武将!AH$6:AH$105,天数对应超R武将养!$CD60)</f>
        <v>2</v>
      </c>
      <c r="AI60" s="16">
        <f>求节点(超R武将!$C$6:$C$105,超R武将!AI$6:AI$105,天数对应超R武将养!$CD60)</f>
        <v>0</v>
      </c>
      <c r="AJ60" s="16">
        <f>求节点(超R武将!$C$6:$C$105,超R武将!AJ$6:AJ$105,天数对应超R武将养!$CD60)</f>
        <v>0</v>
      </c>
      <c r="AK60" s="16">
        <f>求节点(超R武将!$C$6:$C$105,超R武将!AK$6:AK$105,天数对应超R武将养!$CD60)</f>
        <v>0</v>
      </c>
      <c r="AL60" s="16">
        <f>求节点(超R武将!$C$6:$C$105,超R武将!AL$6:AL$105,天数对应超R武将养!$CD60)</f>
        <v>30</v>
      </c>
      <c r="AM60" s="16">
        <f>求节点(超R武将!$C$6:$C$105,超R武将!AM$6:AM$105,天数对应超R武将养!$CD60)</f>
        <v>80</v>
      </c>
      <c r="AN60" s="16">
        <f>求节点(超R武将!$C$6:$C$105,超R武将!AN$6:AN$105,天数对应超R武将养!$CD60)</f>
        <v>0</v>
      </c>
      <c r="AO60" s="16">
        <f>求节点(超R武将!$C$6:$C$105,超R武将!AO$6:AO$105,天数对应超R武将养!$CD60)</f>
        <v>0</v>
      </c>
      <c r="AP60" s="16">
        <f>求节点(超R武将!$C$6:$C$105,超R武将!AP$6:AP$105,天数对应超R武将养!$CD60)</f>
        <v>0</v>
      </c>
      <c r="AQ60" s="16">
        <f>求节点(超R武将!$C$6:$C$105,超R武将!AQ$6:AQ$105,天数对应超R武将养!$CD60)</f>
        <v>24</v>
      </c>
      <c r="AR60" s="16">
        <f>求节点(超R武将!$C$6:$C$105,超R武将!AR$6:AR$105,天数对应超R武将养!$CD60)</f>
        <v>0</v>
      </c>
      <c r="AS60" s="16">
        <f>求节点(超R武将!$C$6:$C$105,超R武将!AS$6:AS$105,天数对应超R武将养!$CD60)</f>
        <v>0</v>
      </c>
      <c r="AT60" s="16">
        <f>求节点(超R武将!$C$6:$C$105,超R武将!AT$6:AT$105,天数对应超R武将养!$CD60)</f>
        <v>3</v>
      </c>
      <c r="AU60" s="16">
        <f>求节点(超R武将!$C$6:$C$105,超R武将!AU$6:AU$105,天数对应超R武将养!$CD60)</f>
        <v>6</v>
      </c>
      <c r="AV60" s="16">
        <f>求节点(超R武将!$C$6:$C$105,超R武将!AV$6:AV$105,天数对应超R武将养!$CD60)</f>
        <v>8</v>
      </c>
      <c r="AW60" s="16">
        <f>求节点(超R武将!$C$6:$C$105,超R武将!AW$6:AW$105,天数对应超R武将养!$CD60)</f>
        <v>7.089202475995215</v>
      </c>
      <c r="AX60" s="16">
        <f>求节点(超R武将!$C$6:$C$105,超R武将!AX$6:AX$105,天数对应超R武将养!$CD60)</f>
        <v>0</v>
      </c>
      <c r="AY60" s="16">
        <f>求节点(超R武将!$C$6:$C$105,超R武将!AY$6:AY$105,天数对应超R武将养!$CD60)</f>
        <v>15</v>
      </c>
      <c r="AZ60" s="16">
        <f>求节点(超R武将!$C$6:$C$105,超R武将!AZ$6:AZ$105,天数对应超R武将养!$CD60)</f>
        <v>40</v>
      </c>
      <c r="BA60" s="16">
        <f>求节点(超R武将!$C$6:$C$105,超R武将!BA$6:BA$105,天数对应超R武将养!$CD60)</f>
        <v>72</v>
      </c>
      <c r="BB60" s="16">
        <f>求节点(超R武将!$C$6:$C$105,超R武将!BB$6:BB$105,天数对应超R武将养!$CD60)</f>
        <v>106</v>
      </c>
      <c r="BC60" s="16">
        <f>求节点(超R武将!$C$6:$C$105,超R武将!BC$6:BC$105,天数对应超R武将养!$CD60)</f>
        <v>0</v>
      </c>
      <c r="BD60" s="16">
        <f>求节点(超R武将!$C$6:$C$105,超R武将!BD$6:BD$105,天数对应超R武将养!$CD60)</f>
        <v>3.1674709075638146</v>
      </c>
      <c r="BE60" s="16">
        <f>求节点(超R武将!$C$6:$C$105,超R武将!BE$6:BE$105,天数对应超R武将养!$CD60)</f>
        <v>3.1674709075638146</v>
      </c>
      <c r="BF60" s="16">
        <f>求节点(超R武将!$C$6:$C$105,超R武将!BF$6:BF$105,天数对应超R武将养!$CD60)</f>
        <v>3.1674709075638146</v>
      </c>
      <c r="BG60" s="16">
        <f>求节点(超R武将!$C$6:$C$105,超R武将!BG$6:BG$105,天数对应超R武将养!$CD60)</f>
        <v>3.1674709075638146</v>
      </c>
      <c r="BH60" s="16">
        <f>求节点(超R武将!$C$6:$C$105,超R武将!BH$6:BH$105,天数对应超R武将养!$CD60)</f>
        <v>10</v>
      </c>
      <c r="BI60" s="16">
        <f>求节点(超R武将!$C$6:$C$105,超R武将!BI$6:BI$105,天数对应超R武将养!$CD60)</f>
        <v>10</v>
      </c>
      <c r="BJ60" s="16">
        <f>求节点(超R武将!$C$6:$C$105,超R武将!BJ$6:BJ$105,天数对应超R武将养!$CD60)</f>
        <v>60</v>
      </c>
      <c r="BK60" s="16">
        <f>求节点(超R武将!$C$6:$C$105,超R武将!BK$6:BK$105,天数对应超R武将养!$CD60)</f>
        <v>79.186772689095363</v>
      </c>
      <c r="BL60" s="16">
        <f>求节点(超R武将!$C$6:$C$105,超R武将!BL$6:BL$105,天数对应超R武将养!$CD60)</f>
        <v>79.186772689095363</v>
      </c>
      <c r="BM60" s="16">
        <f>求节点(超R武将!$C$6:$C$105,超R武将!BM$6:BM$105,天数对应超R武将养!$CD60)</f>
        <v>0</v>
      </c>
      <c r="BN60" s="16">
        <f>求节点(超R武将!$C$6:$C$105,超R武将!BN$6:BN$105,天数对应超R武将养!$CD60)</f>
        <v>0</v>
      </c>
      <c r="BO60" s="16">
        <f>求节点(超R武将!$C$6:$C$105,超R武将!BO$6:BO$105,天数对应超R武将养!$CD60)</f>
        <v>2</v>
      </c>
      <c r="BP60" s="16">
        <f>求节点(超R武将!$C$6:$C$105,超R武将!BP$6:BP$105,天数对应超R武将养!$CD60)</f>
        <v>2</v>
      </c>
      <c r="BQ60" s="16">
        <f>求节点(超R武将!$C$6:$C$105,超R武将!BQ$6:BQ$105,天数对应超R武将养!$CD60)</f>
        <v>2</v>
      </c>
      <c r="BR60" s="16">
        <f>求节点(超R武将!$C$6:$C$105,超R武将!BR$6:BR$105,天数对应超R武将养!$CD60)</f>
        <v>0</v>
      </c>
      <c r="BS60" s="16">
        <f>求节点(超R武将!$C$6:$C$105,超R武将!BS$6:BS$105,天数对应超R武将养!$CD60)</f>
        <v>0</v>
      </c>
      <c r="BT60" s="16">
        <f>求节点(超R武将!$C$6:$C$105,超R武将!BT$6:BT$105,天数对应超R武将养!$CD60)</f>
        <v>4</v>
      </c>
      <c r="BU60" s="16">
        <f>求节点(超R武将!$C$6:$C$105,超R武将!BU$6:BU$105,天数对应超R武将养!$CD60)</f>
        <v>30</v>
      </c>
      <c r="BV60" s="16">
        <f>求节点(超R武将!$C$6:$C$105,超R武将!BV$6:BV$105,天数对应超R武将养!$CD60)</f>
        <v>80</v>
      </c>
      <c r="BY60" s="16">
        <v>55</v>
      </c>
      <c r="BZ60" s="16">
        <v>58.071211008105138</v>
      </c>
      <c r="CA60" s="16">
        <v>60.631957877835355</v>
      </c>
      <c r="CB60" s="16">
        <v>64.18100280113363</v>
      </c>
      <c r="CC60" s="16">
        <v>69.385025846400467</v>
      </c>
      <c r="CD60" s="16">
        <v>79.186772689095363</v>
      </c>
    </row>
    <row r="61" spans="3:82" x14ac:dyDescent="0.15">
      <c r="C61" s="16">
        <v>56</v>
      </c>
      <c r="E61" s="16">
        <f>求节点(超R武将!$C$6:$C$105,超R武将!E$6:E$105,天数对应超R武将养!$CD61)</f>
        <v>0</v>
      </c>
      <c r="F61" s="16">
        <f>求节点(超R武将!$C$6:$C$105,超R武将!F$6:F$105,天数对应超R武将养!$CD61)</f>
        <v>0</v>
      </c>
      <c r="G61" s="16">
        <f>求节点(超R武将!$C$6:$C$105,超R武将!G$6:G$105,天数对应超R武将养!$CD61)</f>
        <v>0</v>
      </c>
      <c r="H61" s="16">
        <f>求节点(超R武将!$C$6:$C$105,超R武将!H$6:H$105,天数对应超R武将养!$CD61)</f>
        <v>0</v>
      </c>
      <c r="I61" s="16">
        <f>求节点(超R武将!$C$6:$C$105,超R武将!I$6:I$105,天数对应超R武将养!$CD61)</f>
        <v>6</v>
      </c>
      <c r="J61" s="16">
        <f>求节点(超R武将!$C$6:$C$105,超R武将!J$6:J$105,天数对应超R武将养!$CD61)</f>
        <v>0</v>
      </c>
      <c r="K61" s="16">
        <f>求节点(超R武将!$C$6:$C$105,超R武将!K$6:K$105,天数对应超R武将养!$CD61)</f>
        <v>0</v>
      </c>
      <c r="L61" s="16">
        <f>求节点(超R武将!$C$6:$C$105,超R武将!L$6:L$105,天数对应超R武将养!$CD61)</f>
        <v>0</v>
      </c>
      <c r="M61" s="16">
        <f>求节点(超R武将!$C$6:$C$105,超R武将!M$6:M$105,天数对应超R武将养!$CD61)</f>
        <v>0</v>
      </c>
      <c r="N61" s="16">
        <f>求节点(超R武将!$C$6:$C$105,超R武将!N$6:N$105,天数对应超R武将养!$CD61)</f>
        <v>7.1694960356035615</v>
      </c>
      <c r="O61" s="16">
        <f>求节点(超R武将!$C$6:$C$105,超R武将!O$6:O$105,天数对应超R武将养!$CD61)</f>
        <v>0</v>
      </c>
      <c r="P61" s="16">
        <f>求节点(超R武将!$C$6:$C$105,超R武将!P$6:P$105,天数对应超R武将养!$CD61)</f>
        <v>6</v>
      </c>
      <c r="Q61" s="16">
        <f>求节点(超R武将!$C$6:$C$105,超R武将!Q$6:Q$105,天数对应超R武将养!$CD61)</f>
        <v>10</v>
      </c>
      <c r="R61" s="16">
        <f>求节点(超R武将!$C$6:$C$105,超R武将!R$6:R$105,天数对应超R武将养!$CD61)</f>
        <v>22</v>
      </c>
      <c r="S61" s="16">
        <f>求节点(超R武将!$C$6:$C$105,超R武将!S$6:S$105,天数对应超R武将养!$CD61)</f>
        <v>106</v>
      </c>
      <c r="T61" s="16">
        <f>求节点(超R武将!$C$6:$C$105,超R武将!T$6:T$105,天数对应超R武将养!$CD61)</f>
        <v>0</v>
      </c>
      <c r="U61" s="16">
        <f>求节点(超R武将!$C$6:$C$105,超R武将!U$6:U$105,天数对应超R武将养!$CD61)</f>
        <v>0</v>
      </c>
      <c r="V61" s="16">
        <f>求节点(超R武将!$C$6:$C$105,超R武将!V$6:V$105,天数对应超R武将养!$CD61)</f>
        <v>0</v>
      </c>
      <c r="W61" s="16">
        <f>求节点(超R武将!$C$6:$C$105,超R武将!W$6:W$105,天数对应超R武将养!$CD61)</f>
        <v>3.1778304911422168</v>
      </c>
      <c r="X61" s="16">
        <f>求节点(超R武将!$C$6:$C$105,超R武将!X$6:X$105,天数对应超R武将养!$CD61)</f>
        <v>3.1778304911422177</v>
      </c>
      <c r="Y61" s="16">
        <f>求节点(超R武将!$C$6:$C$105,超R武将!Y$6:Y$105,天数对应超R武将养!$CD61)</f>
        <v>0</v>
      </c>
      <c r="Z61" s="16">
        <f>求节点(超R武将!$C$6:$C$105,超R武将!Z$6:Z$105,天数对应超R武将养!$CD61)</f>
        <v>0</v>
      </c>
      <c r="AA61" s="16">
        <f>求节点(超R武将!$C$6:$C$105,超R武将!AA$6:AA$105,天数对应超R武将养!$CD61)</f>
        <v>0</v>
      </c>
      <c r="AB61" s="16">
        <f>求节点(超R武将!$C$6:$C$105,超R武将!AB$6:AB$105,天数对应超R武将养!$CD61)</f>
        <v>158.89152455711087</v>
      </c>
      <c r="AC61" s="16">
        <f>求节点(超R武将!$C$6:$C$105,超R武将!AC$6:AC$105,天数对应超R武将养!$CD61)</f>
        <v>158.89152455711087</v>
      </c>
      <c r="AD61" s="16">
        <f>求节点(超R武将!$C$6:$C$105,超R武将!AD$6:AD$105,天数对应超R武将养!$CD61)</f>
        <v>0</v>
      </c>
      <c r="AE61" s="16">
        <f>求节点(超R武将!$C$6:$C$105,超R武将!AE$6:AE$105,天数对应超R武将养!$CD61)</f>
        <v>0</v>
      </c>
      <c r="AF61" s="16">
        <f>求节点(超R武将!$C$6:$C$105,超R武将!AF$6:AF$105,天数对应超R武将养!$CD61)</f>
        <v>0</v>
      </c>
      <c r="AG61" s="16">
        <f>求节点(超R武将!$C$6:$C$105,超R武将!AG$6:AG$105,天数对应超R武将养!$CD61)</f>
        <v>2.6756885380240463</v>
      </c>
      <c r="AH61" s="16">
        <f>求节点(超R武将!$C$6:$C$105,超R武将!AH$6:AH$105,天数对应超R武将养!$CD61)</f>
        <v>2</v>
      </c>
      <c r="AI61" s="16">
        <f>求节点(超R武将!$C$6:$C$105,超R武将!AI$6:AI$105,天数对应超R武将养!$CD61)</f>
        <v>0</v>
      </c>
      <c r="AJ61" s="16">
        <f>求节点(超R武将!$C$6:$C$105,超R武将!AJ$6:AJ$105,天数对应超R武将养!$CD61)</f>
        <v>0</v>
      </c>
      <c r="AK61" s="16">
        <f>求节点(超R武将!$C$6:$C$105,超R武将!AK$6:AK$105,天数对应超R武将养!$CD61)</f>
        <v>0</v>
      </c>
      <c r="AL61" s="16">
        <f>求节点(超R武将!$C$6:$C$105,超R武将!AL$6:AL$105,天数对应超R武将养!$CD61)</f>
        <v>30</v>
      </c>
      <c r="AM61" s="16">
        <f>求节点(超R武将!$C$6:$C$105,超R武将!AM$6:AM$105,天数对应超R武将养!$CD61)</f>
        <v>80</v>
      </c>
      <c r="AN61" s="16">
        <f>求节点(超R武将!$C$6:$C$105,超R武将!AN$6:AN$105,天数对应超R武将养!$CD61)</f>
        <v>0</v>
      </c>
      <c r="AO61" s="16">
        <f>求节点(超R武将!$C$6:$C$105,超R武将!AO$6:AO$105,天数对应超R武将养!$CD61)</f>
        <v>0</v>
      </c>
      <c r="AP61" s="16">
        <f>求节点(超R武将!$C$6:$C$105,超R武将!AP$6:AP$105,天数对应超R武将养!$CD61)</f>
        <v>0</v>
      </c>
      <c r="AQ61" s="16">
        <f>求节点(超R武将!$C$6:$C$105,超R武将!AQ$6:AQ$105,天数对应超R武将养!$CD61)</f>
        <v>24</v>
      </c>
      <c r="AR61" s="16">
        <f>求节点(超R武将!$C$6:$C$105,超R武将!AR$6:AR$105,天数对应超R武将养!$CD61)</f>
        <v>0</v>
      </c>
      <c r="AS61" s="16">
        <f>求节点(超R武将!$C$6:$C$105,超R武将!AS$6:AS$105,天数对应超R武将养!$CD61)</f>
        <v>0</v>
      </c>
      <c r="AT61" s="16">
        <f>求节点(超R武将!$C$6:$C$105,超R武将!AT$6:AT$105,天数对应超R武将养!$CD61)</f>
        <v>3</v>
      </c>
      <c r="AU61" s="16">
        <f>求节点(超R武将!$C$6:$C$105,超R武将!AU$6:AU$105,天数对应超R武将养!$CD61)</f>
        <v>6</v>
      </c>
      <c r="AV61" s="16">
        <f>求节点(超R武将!$C$6:$C$105,超R武将!AV$6:AV$105,天数对应超R武将养!$CD61)</f>
        <v>8</v>
      </c>
      <c r="AW61" s="16">
        <f>求节点(超R武将!$C$6:$C$105,超R武将!AW$6:AW$105,天数对应超R武将养!$CD61)</f>
        <v>7.1694960356035615</v>
      </c>
      <c r="AX61" s="16">
        <f>求节点(超R武将!$C$6:$C$105,超R武将!AX$6:AX$105,天数对应超R武将养!$CD61)</f>
        <v>0</v>
      </c>
      <c r="AY61" s="16">
        <f>求节点(超R武将!$C$6:$C$105,超R武将!AY$6:AY$105,天数对应超R武将养!$CD61)</f>
        <v>15</v>
      </c>
      <c r="AZ61" s="16">
        <f>求节点(超R武将!$C$6:$C$105,超R武将!AZ$6:AZ$105,天数对应超R武将养!$CD61)</f>
        <v>40</v>
      </c>
      <c r="BA61" s="16">
        <f>求节点(超R武将!$C$6:$C$105,超R武将!BA$6:BA$105,天数对应超R武将养!$CD61)</f>
        <v>72</v>
      </c>
      <c r="BB61" s="16">
        <f>求节点(超R武将!$C$6:$C$105,超R武将!BB$6:BB$105,天数对应超R武将养!$CD61)</f>
        <v>106</v>
      </c>
      <c r="BC61" s="16">
        <f>求节点(超R武将!$C$6:$C$105,超R武将!BC$6:BC$105,天数对应超R武将养!$CD61)</f>
        <v>0</v>
      </c>
      <c r="BD61" s="16">
        <f>求节点(超R武将!$C$6:$C$105,超R武将!BD$6:BD$105,天数对应超R武将养!$CD61)</f>
        <v>3.1778304911422177</v>
      </c>
      <c r="BE61" s="16">
        <f>求节点(超R武将!$C$6:$C$105,超R武将!BE$6:BE$105,天数对应超R武将养!$CD61)</f>
        <v>3.1778304911422177</v>
      </c>
      <c r="BF61" s="16">
        <f>求节点(超R武将!$C$6:$C$105,超R武将!BF$6:BF$105,天数对应超R武将养!$CD61)</f>
        <v>3.1778304911422177</v>
      </c>
      <c r="BG61" s="16">
        <f>求节点(超R武将!$C$6:$C$105,超R武将!BG$6:BG$105,天数对应超R武将养!$CD61)</f>
        <v>3.1778304911422177</v>
      </c>
      <c r="BH61" s="16">
        <f>求节点(超R武将!$C$6:$C$105,超R武将!BH$6:BH$105,天数对应超R武将养!$CD61)</f>
        <v>10</v>
      </c>
      <c r="BI61" s="16">
        <f>求节点(超R武将!$C$6:$C$105,超R武将!BI$6:BI$105,天数对应超R武将养!$CD61)</f>
        <v>10</v>
      </c>
      <c r="BJ61" s="16">
        <f>求节点(超R武将!$C$6:$C$105,超R武将!BJ$6:BJ$105,天数对应超R武将养!$CD61)</f>
        <v>60</v>
      </c>
      <c r="BK61" s="16">
        <f>求节点(超R武将!$C$6:$C$105,超R武将!BK$6:BK$105,天数对应超R武将养!$CD61)</f>
        <v>79.445762278555435</v>
      </c>
      <c r="BL61" s="16">
        <f>求节点(超R武将!$C$6:$C$105,超R武将!BL$6:BL$105,天数对应超R武将养!$CD61)</f>
        <v>79.445762278555435</v>
      </c>
      <c r="BM61" s="16">
        <f>求节点(超R武将!$C$6:$C$105,超R武将!BM$6:BM$105,天数对应超R武将养!$CD61)</f>
        <v>0</v>
      </c>
      <c r="BN61" s="16">
        <f>求节点(超R武将!$C$6:$C$105,超R武将!BN$6:BN$105,天数对应超R武将养!$CD61)</f>
        <v>0</v>
      </c>
      <c r="BO61" s="16">
        <f>求节点(超R武将!$C$6:$C$105,超R武将!BO$6:BO$105,天数对应超R武将养!$CD61)</f>
        <v>2</v>
      </c>
      <c r="BP61" s="16">
        <f>求节点(超R武将!$C$6:$C$105,超R武将!BP$6:BP$105,天数对应超R武将养!$CD61)</f>
        <v>2</v>
      </c>
      <c r="BQ61" s="16">
        <f>求节点(超R武将!$C$6:$C$105,超R武将!BQ$6:BQ$105,天数对应超R武将养!$CD61)</f>
        <v>2</v>
      </c>
      <c r="BR61" s="16">
        <f>求节点(超R武将!$C$6:$C$105,超R武将!BR$6:BR$105,天数对应超R武将养!$CD61)</f>
        <v>0</v>
      </c>
      <c r="BS61" s="16">
        <f>求节点(超R武将!$C$6:$C$105,超R武将!BS$6:BS$105,天数对应超R武将养!$CD61)</f>
        <v>0</v>
      </c>
      <c r="BT61" s="16">
        <f>求节点(超R武将!$C$6:$C$105,超R武将!BT$6:BT$105,天数对应超R武将养!$CD61)</f>
        <v>4</v>
      </c>
      <c r="BU61" s="16">
        <f>求节点(超R武将!$C$6:$C$105,超R武将!BU$6:BU$105,天数对应超R武将养!$CD61)</f>
        <v>30</v>
      </c>
      <c r="BV61" s="16">
        <f>求节点(超R武将!$C$6:$C$105,超R武将!BV$6:BV$105,天数对应超R武将养!$CD61)</f>
        <v>80</v>
      </c>
      <c r="BY61" s="16">
        <v>56</v>
      </c>
      <c r="BZ61" s="16">
        <v>58.321281314909029</v>
      </c>
      <c r="CA61" s="16">
        <v>60.883894521845626</v>
      </c>
      <c r="CB61" s="16">
        <v>64.419644518708168</v>
      </c>
      <c r="CC61" s="16">
        <v>69.745608756749064</v>
      </c>
      <c r="CD61" s="16">
        <v>79.445762278555435</v>
      </c>
    </row>
    <row r="62" spans="3:82" x14ac:dyDescent="0.15">
      <c r="C62" s="16">
        <v>57</v>
      </c>
      <c r="E62" s="16">
        <f>求节点(超R武将!$C$6:$C$105,超R武将!E$6:E$105,天数对应超R武将养!$CD62)</f>
        <v>0</v>
      </c>
      <c r="F62" s="16">
        <f>求节点(超R武将!$C$6:$C$105,超R武将!F$6:F$105,天数对应超R武将养!$CD62)</f>
        <v>0</v>
      </c>
      <c r="G62" s="16">
        <f>求节点(超R武将!$C$6:$C$105,超R武将!G$6:G$105,天数对应超R武将养!$CD62)</f>
        <v>0</v>
      </c>
      <c r="H62" s="16">
        <f>求节点(超R武将!$C$6:$C$105,超R武将!H$6:H$105,天数对应超R武将养!$CD62)</f>
        <v>0</v>
      </c>
      <c r="I62" s="16">
        <f>求节点(超R武将!$C$6:$C$105,超R武将!I$6:I$105,天数对应超R武将养!$CD62)</f>
        <v>6</v>
      </c>
      <c r="J62" s="16">
        <f>求节点(超R武将!$C$6:$C$105,超R武将!J$6:J$105,天数对应超R武将养!$CD62)</f>
        <v>0</v>
      </c>
      <c r="K62" s="16">
        <f>求节点(超R武将!$C$6:$C$105,超R武将!K$6:K$105,天数对应超R武将养!$CD62)</f>
        <v>0</v>
      </c>
      <c r="L62" s="16">
        <f>求节点(超R武将!$C$6:$C$105,超R武将!L$6:L$105,天数对应超R武将养!$CD62)</f>
        <v>0</v>
      </c>
      <c r="M62" s="16">
        <f>求节点(超R武将!$C$6:$C$105,超R武将!M$6:M$105,天数对应超R武将养!$CD62)</f>
        <v>0</v>
      </c>
      <c r="N62" s="16">
        <f>求节点(超R武将!$C$6:$C$105,超R武将!N$6:N$105,天数对应超R武将养!$CD62)</f>
        <v>7.2497895952119071</v>
      </c>
      <c r="O62" s="16">
        <f>求节点(超R武将!$C$6:$C$105,超R武将!O$6:O$105,天数对应超R武将养!$CD62)</f>
        <v>0</v>
      </c>
      <c r="P62" s="16">
        <f>求节点(超R武将!$C$6:$C$105,超R武将!P$6:P$105,天数对应超R武将养!$CD62)</f>
        <v>6</v>
      </c>
      <c r="Q62" s="16">
        <f>求节点(超R武将!$C$6:$C$105,超R武将!Q$6:Q$105,天数对应超R武将养!$CD62)</f>
        <v>10</v>
      </c>
      <c r="R62" s="16">
        <f>求节点(超R武将!$C$6:$C$105,超R武将!R$6:R$105,天数对应超R武将养!$CD62)</f>
        <v>22</v>
      </c>
      <c r="S62" s="16">
        <f>求节点(超R武将!$C$6:$C$105,超R武将!S$6:S$105,天数对应超R武将养!$CD62)</f>
        <v>106</v>
      </c>
      <c r="T62" s="16">
        <f>求节点(超R武将!$C$6:$C$105,超R武将!T$6:T$105,天数对应超R武将养!$CD62)</f>
        <v>0</v>
      </c>
      <c r="U62" s="16">
        <f>求节点(超R武将!$C$6:$C$105,超R武将!U$6:U$105,天数对应超R武将养!$CD62)</f>
        <v>0</v>
      </c>
      <c r="V62" s="16">
        <f>求节点(超R武将!$C$6:$C$105,超R武将!V$6:V$105,天数对应超R武将养!$CD62)</f>
        <v>0</v>
      </c>
      <c r="W62" s="16">
        <f>求节点(超R武将!$C$6:$C$105,超R武将!W$6:W$105,天数对应超R武将养!$CD62)</f>
        <v>3.1881900747206195</v>
      </c>
      <c r="X62" s="16">
        <f>求节点(超R武将!$C$6:$C$105,超R武将!X$6:X$105,天数对应超R武将养!$CD62)</f>
        <v>3.1881900747206204</v>
      </c>
      <c r="Y62" s="16">
        <f>求节点(超R武将!$C$6:$C$105,超R武将!Y$6:Y$105,天数对应超R武将养!$CD62)</f>
        <v>0</v>
      </c>
      <c r="Z62" s="16">
        <f>求节点(超R武将!$C$6:$C$105,超R武将!Z$6:Z$105,天数对应超R武将养!$CD62)</f>
        <v>0</v>
      </c>
      <c r="AA62" s="16">
        <f>求节点(超R武将!$C$6:$C$105,超R武将!AA$6:AA$105,天数对应超R武将养!$CD62)</f>
        <v>0</v>
      </c>
      <c r="AB62" s="16">
        <f>求节点(超R武将!$C$6:$C$105,超R武将!AB$6:AB$105,天数对应超R武将养!$CD62)</f>
        <v>159.40950373603101</v>
      </c>
      <c r="AC62" s="16">
        <f>求节点(超R武将!$C$6:$C$105,超R武将!AC$6:AC$105,天数对应超R武将养!$CD62)</f>
        <v>159.40950373603101</v>
      </c>
      <c r="AD62" s="16">
        <f>求节点(超R武将!$C$6:$C$105,超R武将!AD$6:AD$105,天数对应超R武将养!$CD62)</f>
        <v>0</v>
      </c>
      <c r="AE62" s="16">
        <f>求节点(超R武将!$C$6:$C$105,超R武将!AE$6:AE$105,天数对应超R武将养!$CD62)</f>
        <v>0</v>
      </c>
      <c r="AF62" s="16">
        <f>求节点(超R武将!$C$6:$C$105,超R武将!AF$6:AF$105,天数对应超R武将养!$CD62)</f>
        <v>0</v>
      </c>
      <c r="AG62" s="16">
        <f>求节点(超R武将!$C$6:$C$105,超R武将!AG$6:AG$105,天数对应超R武将养!$CD62)</f>
        <v>2.6844111615612984</v>
      </c>
      <c r="AH62" s="16">
        <f>求节点(超R武将!$C$6:$C$105,超R武将!AH$6:AH$105,天数对应超R武将养!$CD62)</f>
        <v>2</v>
      </c>
      <c r="AI62" s="16">
        <f>求节点(超R武将!$C$6:$C$105,超R武将!AI$6:AI$105,天数对应超R武将养!$CD62)</f>
        <v>0</v>
      </c>
      <c r="AJ62" s="16">
        <f>求节点(超R武将!$C$6:$C$105,超R武将!AJ$6:AJ$105,天数对应超R武将养!$CD62)</f>
        <v>0</v>
      </c>
      <c r="AK62" s="16">
        <f>求节点(超R武将!$C$6:$C$105,超R武将!AK$6:AK$105,天数对应超R武将养!$CD62)</f>
        <v>0</v>
      </c>
      <c r="AL62" s="16">
        <f>求节点(超R武将!$C$6:$C$105,超R武将!AL$6:AL$105,天数对应超R武将养!$CD62)</f>
        <v>30</v>
      </c>
      <c r="AM62" s="16">
        <f>求节点(超R武将!$C$6:$C$105,超R武将!AM$6:AM$105,天数对应超R武将养!$CD62)</f>
        <v>80</v>
      </c>
      <c r="AN62" s="16">
        <f>求节点(超R武将!$C$6:$C$105,超R武将!AN$6:AN$105,天数对应超R武将养!$CD62)</f>
        <v>0</v>
      </c>
      <c r="AO62" s="16">
        <f>求节点(超R武将!$C$6:$C$105,超R武将!AO$6:AO$105,天数对应超R武将养!$CD62)</f>
        <v>0</v>
      </c>
      <c r="AP62" s="16">
        <f>求节点(超R武将!$C$6:$C$105,超R武将!AP$6:AP$105,天数对应超R武将养!$CD62)</f>
        <v>0</v>
      </c>
      <c r="AQ62" s="16">
        <f>求节点(超R武将!$C$6:$C$105,超R武将!AQ$6:AQ$105,天数对应超R武将养!$CD62)</f>
        <v>24</v>
      </c>
      <c r="AR62" s="16">
        <f>求节点(超R武将!$C$6:$C$105,超R武将!AR$6:AR$105,天数对应超R武将养!$CD62)</f>
        <v>0</v>
      </c>
      <c r="AS62" s="16">
        <f>求节点(超R武将!$C$6:$C$105,超R武将!AS$6:AS$105,天数对应超R武将养!$CD62)</f>
        <v>0</v>
      </c>
      <c r="AT62" s="16">
        <f>求节点(超R武将!$C$6:$C$105,超R武将!AT$6:AT$105,天数对应超R武将养!$CD62)</f>
        <v>3</v>
      </c>
      <c r="AU62" s="16">
        <f>求节点(超R武将!$C$6:$C$105,超R武将!AU$6:AU$105,天数对应超R武将养!$CD62)</f>
        <v>6</v>
      </c>
      <c r="AV62" s="16">
        <f>求节点(超R武将!$C$6:$C$105,超R武将!AV$6:AV$105,天数对应超R武将养!$CD62)</f>
        <v>8</v>
      </c>
      <c r="AW62" s="16">
        <f>求节点(超R武将!$C$6:$C$105,超R武将!AW$6:AW$105,天数对应超R武将养!$CD62)</f>
        <v>7.2497895952119071</v>
      </c>
      <c r="AX62" s="16">
        <f>求节点(超R武将!$C$6:$C$105,超R武将!AX$6:AX$105,天数对应超R武将养!$CD62)</f>
        <v>0</v>
      </c>
      <c r="AY62" s="16">
        <f>求节点(超R武将!$C$6:$C$105,超R武将!AY$6:AY$105,天数对应超R武将养!$CD62)</f>
        <v>15</v>
      </c>
      <c r="AZ62" s="16">
        <f>求节点(超R武将!$C$6:$C$105,超R武将!AZ$6:AZ$105,天数对应超R武将养!$CD62)</f>
        <v>40</v>
      </c>
      <c r="BA62" s="16">
        <f>求节点(超R武将!$C$6:$C$105,超R武将!BA$6:BA$105,天数对应超R武将养!$CD62)</f>
        <v>72</v>
      </c>
      <c r="BB62" s="16">
        <f>求节点(超R武将!$C$6:$C$105,超R武将!BB$6:BB$105,天数对应超R武将养!$CD62)</f>
        <v>106</v>
      </c>
      <c r="BC62" s="16">
        <f>求节点(超R武将!$C$6:$C$105,超R武将!BC$6:BC$105,天数对应超R武将养!$CD62)</f>
        <v>0</v>
      </c>
      <c r="BD62" s="16">
        <f>求节点(超R武将!$C$6:$C$105,超R武将!BD$6:BD$105,天数对应超R武将养!$CD62)</f>
        <v>3.1881900747206204</v>
      </c>
      <c r="BE62" s="16">
        <f>求节点(超R武将!$C$6:$C$105,超R武将!BE$6:BE$105,天数对应超R武将养!$CD62)</f>
        <v>3.1881900747206204</v>
      </c>
      <c r="BF62" s="16">
        <f>求节点(超R武将!$C$6:$C$105,超R武将!BF$6:BF$105,天数对应超R武将养!$CD62)</f>
        <v>3.1881900747206204</v>
      </c>
      <c r="BG62" s="16">
        <f>求节点(超R武将!$C$6:$C$105,超R武将!BG$6:BG$105,天数对应超R武将养!$CD62)</f>
        <v>3.1881900747206204</v>
      </c>
      <c r="BH62" s="16">
        <f>求节点(超R武将!$C$6:$C$105,超R武将!BH$6:BH$105,天数对应超R武将养!$CD62)</f>
        <v>10</v>
      </c>
      <c r="BI62" s="16">
        <f>求节点(超R武将!$C$6:$C$105,超R武将!BI$6:BI$105,天数对应超R武将养!$CD62)</f>
        <v>10</v>
      </c>
      <c r="BJ62" s="16">
        <f>求节点(超R武将!$C$6:$C$105,超R武将!BJ$6:BJ$105,天数对应超R武将养!$CD62)</f>
        <v>60</v>
      </c>
      <c r="BK62" s="16">
        <f>求节点(超R武将!$C$6:$C$105,超R武将!BK$6:BK$105,天数对应超R武将养!$CD62)</f>
        <v>79.704751868015506</v>
      </c>
      <c r="BL62" s="16">
        <f>求节点(超R武将!$C$6:$C$105,超R武将!BL$6:BL$105,天数对应超R武将养!$CD62)</f>
        <v>79.704751868015506</v>
      </c>
      <c r="BM62" s="16">
        <f>求节点(超R武将!$C$6:$C$105,超R武将!BM$6:BM$105,天数对应超R武将养!$CD62)</f>
        <v>0</v>
      </c>
      <c r="BN62" s="16">
        <f>求节点(超R武将!$C$6:$C$105,超R武将!BN$6:BN$105,天数对应超R武将养!$CD62)</f>
        <v>0</v>
      </c>
      <c r="BO62" s="16">
        <f>求节点(超R武将!$C$6:$C$105,超R武将!BO$6:BO$105,天数对应超R武将养!$CD62)</f>
        <v>2</v>
      </c>
      <c r="BP62" s="16">
        <f>求节点(超R武将!$C$6:$C$105,超R武将!BP$6:BP$105,天数对应超R武将养!$CD62)</f>
        <v>2</v>
      </c>
      <c r="BQ62" s="16">
        <f>求节点(超R武将!$C$6:$C$105,超R武将!BQ$6:BQ$105,天数对应超R武将养!$CD62)</f>
        <v>2</v>
      </c>
      <c r="BR62" s="16">
        <f>求节点(超R武将!$C$6:$C$105,超R武将!BR$6:BR$105,天数对应超R武将养!$CD62)</f>
        <v>0</v>
      </c>
      <c r="BS62" s="16">
        <f>求节点(超R武将!$C$6:$C$105,超R武将!BS$6:BS$105,天数对应超R武将养!$CD62)</f>
        <v>0</v>
      </c>
      <c r="BT62" s="16">
        <f>求节点(超R武将!$C$6:$C$105,超R武将!BT$6:BT$105,天数对应超R武将养!$CD62)</f>
        <v>4</v>
      </c>
      <c r="BU62" s="16">
        <f>求节点(超R武将!$C$6:$C$105,超R武将!BU$6:BU$105,天数对应超R武将养!$CD62)</f>
        <v>30</v>
      </c>
      <c r="BV62" s="16">
        <f>求节点(超R武将!$C$6:$C$105,超R武将!BV$6:BV$105,天数对应超R武将养!$CD62)</f>
        <v>80</v>
      </c>
      <c r="BY62" s="16">
        <v>57</v>
      </c>
      <c r="BZ62" s="16">
        <v>58.571351621712921</v>
      </c>
      <c r="CA62" s="16">
        <v>61.143228063671359</v>
      </c>
      <c r="CB62" s="16">
        <v>64.658286236282692</v>
      </c>
      <c r="CC62" s="16">
        <v>70.084404380100494</v>
      </c>
      <c r="CD62" s="16">
        <v>79.704751868015506</v>
      </c>
    </row>
    <row r="63" spans="3:82" x14ac:dyDescent="0.15">
      <c r="C63" s="16">
        <v>58</v>
      </c>
      <c r="E63" s="16">
        <f>求节点(超R武将!$C$6:$C$105,超R武将!E$6:E$105,天数对应超R武将养!$CD63)</f>
        <v>0</v>
      </c>
      <c r="F63" s="16">
        <f>求节点(超R武将!$C$6:$C$105,超R武将!F$6:F$105,天数对应超R武将养!$CD63)</f>
        <v>0</v>
      </c>
      <c r="G63" s="16">
        <f>求节点(超R武将!$C$6:$C$105,超R武将!G$6:G$105,天数对应超R武将养!$CD63)</f>
        <v>0</v>
      </c>
      <c r="H63" s="16">
        <f>求节点(超R武将!$C$6:$C$105,超R武将!H$6:H$105,天数对应超R武将养!$CD63)</f>
        <v>0</v>
      </c>
      <c r="I63" s="16">
        <f>求节点(超R武将!$C$6:$C$105,超R武将!I$6:I$105,天数对应超R武将养!$CD63)</f>
        <v>6</v>
      </c>
      <c r="J63" s="16">
        <f>求节点(超R武将!$C$6:$C$105,超R武将!J$6:J$105,天数对应超R武将养!$CD63)</f>
        <v>0</v>
      </c>
      <c r="K63" s="16">
        <f>求节点(超R武将!$C$6:$C$105,超R武将!K$6:K$105,天数对应超R武将养!$CD63)</f>
        <v>0</v>
      </c>
      <c r="L63" s="16">
        <f>求节点(超R武将!$C$6:$C$105,超R武将!L$6:L$105,天数对应超R武将养!$CD63)</f>
        <v>0</v>
      </c>
      <c r="M63" s="16">
        <f>求节点(超R武将!$C$6:$C$105,超R武将!M$6:M$105,天数对应超R武将养!$CD63)</f>
        <v>0</v>
      </c>
      <c r="N63" s="16">
        <f>求节点(超R武将!$C$6:$C$105,超R武将!N$6:N$105,天数对应超R武将养!$CD63)</f>
        <v>7.3300831548202572</v>
      </c>
      <c r="O63" s="16">
        <f>求节点(超R武将!$C$6:$C$105,超R武将!O$6:O$105,天数对应超R武将养!$CD63)</f>
        <v>0</v>
      </c>
      <c r="P63" s="16">
        <f>求节点(超R武将!$C$6:$C$105,超R武将!P$6:P$105,天数对应超R武将养!$CD63)</f>
        <v>6</v>
      </c>
      <c r="Q63" s="16">
        <f>求节点(超R武将!$C$6:$C$105,超R武将!Q$6:Q$105,天数对应超R武将养!$CD63)</f>
        <v>10</v>
      </c>
      <c r="R63" s="16">
        <f>求节点(超R武将!$C$6:$C$105,超R武将!R$6:R$105,天数对应超R武将养!$CD63)</f>
        <v>22</v>
      </c>
      <c r="S63" s="16">
        <f>求节点(超R武将!$C$6:$C$105,超R武将!S$6:S$105,天数对应超R武将养!$CD63)</f>
        <v>106</v>
      </c>
      <c r="T63" s="16">
        <f>求节点(超R武将!$C$6:$C$105,超R武将!T$6:T$105,天数对应超R武将养!$CD63)</f>
        <v>0</v>
      </c>
      <c r="U63" s="16">
        <f>求节点(超R武将!$C$6:$C$105,超R武将!U$6:U$105,天数对应超R武将养!$CD63)</f>
        <v>0</v>
      </c>
      <c r="V63" s="16">
        <f>求节点(超R武将!$C$6:$C$105,超R武将!V$6:V$105,天数对应超R武将养!$CD63)</f>
        <v>0</v>
      </c>
      <c r="W63" s="16">
        <f>求节点(超R武将!$C$6:$C$105,超R武将!W$6:W$105,天数对应超R武将养!$CD63)</f>
        <v>3.1985496582990232</v>
      </c>
      <c r="X63" s="16">
        <f>求节点(超R武将!$C$6:$C$105,超R武将!X$6:X$105,天数对应超R武将养!$CD63)</f>
        <v>3.198549658299024</v>
      </c>
      <c r="Y63" s="16">
        <f>求节点(超R武将!$C$6:$C$105,超R武将!Y$6:Y$105,天数对应超R武将养!$CD63)</f>
        <v>0</v>
      </c>
      <c r="Z63" s="16">
        <f>求节点(超R武将!$C$6:$C$105,超R武将!Z$6:Z$105,天数对应超R武将养!$CD63)</f>
        <v>0</v>
      </c>
      <c r="AA63" s="16">
        <f>求节点(超R武将!$C$6:$C$105,超R武将!AA$6:AA$105,天数对应超R武将养!$CD63)</f>
        <v>0</v>
      </c>
      <c r="AB63" s="16">
        <f>求节点(超R武将!$C$6:$C$105,超R武将!AB$6:AB$105,天数对应超R武将养!$CD63)</f>
        <v>159.92748291495118</v>
      </c>
      <c r="AC63" s="16">
        <f>求节点(超R武将!$C$6:$C$105,超R武将!AC$6:AC$105,天数对应超R武将养!$CD63)</f>
        <v>159.92748291495118</v>
      </c>
      <c r="AD63" s="16">
        <f>求节点(超R武将!$C$6:$C$105,超R武将!AD$6:AD$105,天数对应超R武将养!$CD63)</f>
        <v>0</v>
      </c>
      <c r="AE63" s="16">
        <f>求节点(超R武将!$C$6:$C$105,超R武将!AE$6:AE$105,天数对应超R武将养!$CD63)</f>
        <v>0</v>
      </c>
      <c r="AF63" s="16">
        <f>求节点(超R武将!$C$6:$C$105,超R武将!AF$6:AF$105,天数对应超R武将养!$CD63)</f>
        <v>0</v>
      </c>
      <c r="AG63" s="16">
        <f>求节点(超R武将!$C$6:$C$105,超R武将!AG$6:AG$105,天数对应超R武将养!$CD63)</f>
        <v>2.6931337850985511</v>
      </c>
      <c r="AH63" s="16">
        <f>求节点(超R武将!$C$6:$C$105,超R武将!AH$6:AH$105,天数对应超R武将养!$CD63)</f>
        <v>2</v>
      </c>
      <c r="AI63" s="16">
        <f>求节点(超R武将!$C$6:$C$105,超R武将!AI$6:AI$105,天数对应超R武将养!$CD63)</f>
        <v>0</v>
      </c>
      <c r="AJ63" s="16">
        <f>求节点(超R武将!$C$6:$C$105,超R武将!AJ$6:AJ$105,天数对应超R武将养!$CD63)</f>
        <v>0</v>
      </c>
      <c r="AK63" s="16">
        <f>求节点(超R武将!$C$6:$C$105,超R武将!AK$6:AK$105,天数对应超R武将养!$CD63)</f>
        <v>0</v>
      </c>
      <c r="AL63" s="16">
        <f>求节点(超R武将!$C$6:$C$105,超R武将!AL$6:AL$105,天数对应超R武将养!$CD63)</f>
        <v>30</v>
      </c>
      <c r="AM63" s="16">
        <f>求节点(超R武将!$C$6:$C$105,超R武将!AM$6:AM$105,天数对应超R武将养!$CD63)</f>
        <v>80</v>
      </c>
      <c r="AN63" s="16">
        <f>求节点(超R武将!$C$6:$C$105,超R武将!AN$6:AN$105,天数对应超R武将养!$CD63)</f>
        <v>0</v>
      </c>
      <c r="AO63" s="16">
        <f>求节点(超R武将!$C$6:$C$105,超R武将!AO$6:AO$105,天数对应超R武将养!$CD63)</f>
        <v>0</v>
      </c>
      <c r="AP63" s="16">
        <f>求节点(超R武将!$C$6:$C$105,超R武将!AP$6:AP$105,天数对应超R武将养!$CD63)</f>
        <v>0</v>
      </c>
      <c r="AQ63" s="16">
        <f>求节点(超R武将!$C$6:$C$105,超R武将!AQ$6:AQ$105,天数对应超R武将养!$CD63)</f>
        <v>24</v>
      </c>
      <c r="AR63" s="16">
        <f>求节点(超R武将!$C$6:$C$105,超R武将!AR$6:AR$105,天数对应超R武将养!$CD63)</f>
        <v>0</v>
      </c>
      <c r="AS63" s="16">
        <f>求节点(超R武将!$C$6:$C$105,超R武将!AS$6:AS$105,天数对应超R武将养!$CD63)</f>
        <v>0</v>
      </c>
      <c r="AT63" s="16">
        <f>求节点(超R武将!$C$6:$C$105,超R武将!AT$6:AT$105,天数对应超R武将养!$CD63)</f>
        <v>3</v>
      </c>
      <c r="AU63" s="16">
        <f>求节点(超R武将!$C$6:$C$105,超R武将!AU$6:AU$105,天数对应超R武将养!$CD63)</f>
        <v>6</v>
      </c>
      <c r="AV63" s="16">
        <f>求节点(超R武将!$C$6:$C$105,超R武将!AV$6:AV$105,天数对应超R武将养!$CD63)</f>
        <v>8</v>
      </c>
      <c r="AW63" s="16">
        <f>求节点(超R武将!$C$6:$C$105,超R武将!AW$6:AW$105,天数对应超R武将养!$CD63)</f>
        <v>7.3300831548202572</v>
      </c>
      <c r="AX63" s="16">
        <f>求节点(超R武将!$C$6:$C$105,超R武将!AX$6:AX$105,天数对应超R武将养!$CD63)</f>
        <v>0</v>
      </c>
      <c r="AY63" s="16">
        <f>求节点(超R武将!$C$6:$C$105,超R武将!AY$6:AY$105,天数对应超R武将养!$CD63)</f>
        <v>15</v>
      </c>
      <c r="AZ63" s="16">
        <f>求节点(超R武将!$C$6:$C$105,超R武将!AZ$6:AZ$105,天数对应超R武将养!$CD63)</f>
        <v>40</v>
      </c>
      <c r="BA63" s="16">
        <f>求节点(超R武将!$C$6:$C$105,超R武将!BA$6:BA$105,天数对应超R武将养!$CD63)</f>
        <v>72</v>
      </c>
      <c r="BB63" s="16">
        <f>求节点(超R武将!$C$6:$C$105,超R武将!BB$6:BB$105,天数对应超R武将养!$CD63)</f>
        <v>106</v>
      </c>
      <c r="BC63" s="16">
        <f>求节点(超R武将!$C$6:$C$105,超R武将!BC$6:BC$105,天数对应超R武将养!$CD63)</f>
        <v>0</v>
      </c>
      <c r="BD63" s="16">
        <f>求节点(超R武将!$C$6:$C$105,超R武将!BD$6:BD$105,天数对应超R武将养!$CD63)</f>
        <v>3.198549658299024</v>
      </c>
      <c r="BE63" s="16">
        <f>求节点(超R武将!$C$6:$C$105,超R武将!BE$6:BE$105,天数对应超R武将养!$CD63)</f>
        <v>3.198549658299024</v>
      </c>
      <c r="BF63" s="16">
        <f>求节点(超R武将!$C$6:$C$105,超R武将!BF$6:BF$105,天数对应超R武将养!$CD63)</f>
        <v>3.198549658299024</v>
      </c>
      <c r="BG63" s="16">
        <f>求节点(超R武将!$C$6:$C$105,超R武将!BG$6:BG$105,天数对应超R武将养!$CD63)</f>
        <v>3.198549658299024</v>
      </c>
      <c r="BH63" s="16">
        <f>求节点(超R武将!$C$6:$C$105,超R武将!BH$6:BH$105,天数对应超R武将养!$CD63)</f>
        <v>10</v>
      </c>
      <c r="BI63" s="16">
        <f>求节点(超R武将!$C$6:$C$105,超R武将!BI$6:BI$105,天数对应超R武将养!$CD63)</f>
        <v>10</v>
      </c>
      <c r="BJ63" s="16">
        <f>求节点(超R武将!$C$6:$C$105,超R武将!BJ$6:BJ$105,天数对应超R武将养!$CD63)</f>
        <v>60</v>
      </c>
      <c r="BK63" s="16">
        <f>求节点(超R武将!$C$6:$C$105,超R武将!BK$6:BK$105,天数对应超R武将养!$CD63)</f>
        <v>79.963741457475592</v>
      </c>
      <c r="BL63" s="16">
        <f>求节点(超R武将!$C$6:$C$105,超R武将!BL$6:BL$105,天数对应超R武将养!$CD63)</f>
        <v>79.963741457475592</v>
      </c>
      <c r="BM63" s="16">
        <f>求节点(超R武将!$C$6:$C$105,超R武将!BM$6:BM$105,天数对应超R武将养!$CD63)</f>
        <v>0</v>
      </c>
      <c r="BN63" s="16">
        <f>求节点(超R武将!$C$6:$C$105,超R武将!BN$6:BN$105,天数对应超R武将养!$CD63)</f>
        <v>0</v>
      </c>
      <c r="BO63" s="16">
        <f>求节点(超R武将!$C$6:$C$105,超R武将!BO$6:BO$105,天数对应超R武将养!$CD63)</f>
        <v>2</v>
      </c>
      <c r="BP63" s="16">
        <f>求节点(超R武将!$C$6:$C$105,超R武将!BP$6:BP$105,天数对应超R武将养!$CD63)</f>
        <v>2</v>
      </c>
      <c r="BQ63" s="16">
        <f>求节点(超R武将!$C$6:$C$105,超R武将!BQ$6:BQ$105,天数对应超R武将养!$CD63)</f>
        <v>2</v>
      </c>
      <c r="BR63" s="16">
        <f>求节点(超R武将!$C$6:$C$105,超R武将!BR$6:BR$105,天数对应超R武将养!$CD63)</f>
        <v>0</v>
      </c>
      <c r="BS63" s="16">
        <f>求节点(超R武将!$C$6:$C$105,超R武将!BS$6:BS$105,天数对应超R武将养!$CD63)</f>
        <v>0</v>
      </c>
      <c r="BT63" s="16">
        <f>求节点(超R武将!$C$6:$C$105,超R武将!BT$6:BT$105,天数对应超R武将养!$CD63)</f>
        <v>4</v>
      </c>
      <c r="BU63" s="16">
        <f>求节点(超R武将!$C$6:$C$105,超R武将!BU$6:BU$105,天数对应超R武将养!$CD63)</f>
        <v>30</v>
      </c>
      <c r="BV63" s="16">
        <f>求节点(超R武将!$C$6:$C$105,超R武将!BV$6:BV$105,天数对应超R武将养!$CD63)</f>
        <v>80</v>
      </c>
      <c r="BY63" s="16">
        <v>58</v>
      </c>
      <c r="BZ63" s="16">
        <v>58.821421928516813</v>
      </c>
      <c r="CA63" s="16">
        <v>61.408884310248339</v>
      </c>
      <c r="CB63" s="16">
        <v>64.896927953857229</v>
      </c>
      <c r="CC63" s="16">
        <v>70.371006689440009</v>
      </c>
      <c r="CD63" s="16">
        <v>79.963741457475592</v>
      </c>
    </row>
    <row r="64" spans="3:82" x14ac:dyDescent="0.15">
      <c r="C64" s="16">
        <v>59</v>
      </c>
      <c r="E64" s="16">
        <f>求节点(超R武将!$C$6:$C$105,超R武将!E$6:E$105,天数对应超R武将养!$CD64)</f>
        <v>0</v>
      </c>
      <c r="F64" s="16">
        <f>求节点(超R武将!$C$6:$C$105,超R武将!F$6:F$105,天数对应超R武将养!$CD64)</f>
        <v>0</v>
      </c>
      <c r="G64" s="16">
        <f>求节点(超R武将!$C$6:$C$105,超R武将!G$6:G$105,天数对应超R武将养!$CD64)</f>
        <v>0</v>
      </c>
      <c r="H64" s="16">
        <f>求节点(超R武将!$C$6:$C$105,超R武将!H$6:H$105,天数对应超R武将养!$CD64)</f>
        <v>0</v>
      </c>
      <c r="I64" s="16">
        <f>求节点(超R武将!$C$6:$C$105,超R武将!I$6:I$105,天数对应超R武将养!$CD64)</f>
        <v>6</v>
      </c>
      <c r="J64" s="16">
        <f>求节点(超R武将!$C$6:$C$105,超R武将!J$6:J$105,天数对应超R武将养!$CD64)</f>
        <v>0</v>
      </c>
      <c r="K64" s="16">
        <f>求节点(超R武将!$C$6:$C$105,超R武将!K$6:K$105,天数对应超R武将养!$CD64)</f>
        <v>0</v>
      </c>
      <c r="L64" s="16">
        <f>求节点(超R武将!$C$6:$C$105,超R武将!L$6:L$105,天数对应超R武将养!$CD64)</f>
        <v>0</v>
      </c>
      <c r="M64" s="16">
        <f>求节点(超R武将!$C$6:$C$105,超R武将!M$6:M$105,天数对应超R武将养!$CD64)</f>
        <v>0</v>
      </c>
      <c r="N64" s="16">
        <f>求节点(超R武将!$C$6:$C$105,超R武将!N$6:N$105,天数对应超R武将养!$CD64)</f>
        <v>7.398669153372734</v>
      </c>
      <c r="O64" s="16">
        <f>求节点(超R武将!$C$6:$C$105,超R武将!O$6:O$105,天数对应超R武将养!$CD64)</f>
        <v>0</v>
      </c>
      <c r="P64" s="16">
        <f>求节点(超R武将!$C$6:$C$105,超R武将!P$6:P$105,天数对应超R武将养!$CD64)</f>
        <v>6</v>
      </c>
      <c r="Q64" s="16">
        <f>求节点(超R武将!$C$6:$C$105,超R武将!Q$6:Q$105,天数对应超R武将养!$CD64)</f>
        <v>10</v>
      </c>
      <c r="R64" s="16">
        <f>求节点(超R武将!$C$6:$C$105,超R武将!R$6:R$105,天数对应超R武将养!$CD64)</f>
        <v>22</v>
      </c>
      <c r="S64" s="16">
        <f>求节点(超R武将!$C$6:$C$105,超R武将!S$6:S$105,天数对应超R武将养!$CD64)</f>
        <v>106</v>
      </c>
      <c r="T64" s="16">
        <f>求节点(超R武将!$C$6:$C$105,超R武将!T$6:T$105,天数对应超R武将养!$CD64)</f>
        <v>0</v>
      </c>
      <c r="U64" s="16">
        <f>求节点(超R武将!$C$6:$C$105,超R武将!U$6:U$105,天数对应超R武将养!$CD64)</f>
        <v>0</v>
      </c>
      <c r="V64" s="16">
        <f>求节点(超R武将!$C$6:$C$105,超R武将!V$6:V$105,天数对应超R武将养!$CD64)</f>
        <v>0</v>
      </c>
      <c r="W64" s="16">
        <f>求节点(超R武将!$C$6:$C$105,超R武将!W$6:W$105,天数对应超R武将养!$CD64)</f>
        <v>3.2075240643139358</v>
      </c>
      <c r="X64" s="16">
        <f>求节点(超R武将!$C$6:$C$105,超R武将!X$6:X$105,天数对应超R武将养!$CD64)</f>
        <v>3.2075240643139367</v>
      </c>
      <c r="Y64" s="16">
        <f>求节点(超R武将!$C$6:$C$105,超R武将!Y$6:Y$105,天数对应超R武将养!$CD64)</f>
        <v>0</v>
      </c>
      <c r="Z64" s="16">
        <f>求节点(超R武将!$C$6:$C$105,超R武将!Z$6:Z$105,天数对应超R武将养!$CD64)</f>
        <v>0</v>
      </c>
      <c r="AA64" s="16">
        <f>求节点(超R武将!$C$6:$C$105,超R武将!AA$6:AA$105,天数对应超R武将养!$CD64)</f>
        <v>0</v>
      </c>
      <c r="AB64" s="16">
        <f>求节点(超R武将!$C$6:$C$105,超R武将!AB$6:AB$105,天数对应超R武将养!$CD64)</f>
        <v>160.37620321569682</v>
      </c>
      <c r="AC64" s="16">
        <f>求节点(超R武将!$C$6:$C$105,超R武将!AC$6:AC$105,天数对应超R武将养!$CD64)</f>
        <v>160.37620321569682</v>
      </c>
      <c r="AD64" s="16">
        <f>求节点(超R武将!$C$6:$C$105,超R武将!AD$6:AD$105,天数对应超R武将养!$CD64)</f>
        <v>0</v>
      </c>
      <c r="AE64" s="16">
        <f>求节点(超R武将!$C$6:$C$105,超R武将!AE$6:AE$105,天数对应超R武将养!$CD64)</f>
        <v>0</v>
      </c>
      <c r="AF64" s="16">
        <f>求节点(超R武将!$C$6:$C$105,超R武将!AF$6:AF$105,天数对应超R武将养!$CD64)</f>
        <v>0</v>
      </c>
      <c r="AG64" s="16">
        <f>求节点(超R武将!$C$6:$C$105,超R武将!AG$6:AG$105,天数对应超R武将养!$CD64)</f>
        <v>2.7006901086270112</v>
      </c>
      <c r="AH64" s="16">
        <f>求节点(超R武将!$C$6:$C$105,超R武将!AH$6:AH$105,天数对应超R武将养!$CD64)</f>
        <v>2</v>
      </c>
      <c r="AI64" s="16">
        <f>求节点(超R武将!$C$6:$C$105,超R武将!AI$6:AI$105,天数对应超R武将养!$CD64)</f>
        <v>0</v>
      </c>
      <c r="AJ64" s="16">
        <f>求节点(超R武将!$C$6:$C$105,超R武将!AJ$6:AJ$105,天数对应超R武将养!$CD64)</f>
        <v>0</v>
      </c>
      <c r="AK64" s="16">
        <f>求节点(超R武将!$C$6:$C$105,超R武将!AK$6:AK$105,天数对应超R武将养!$CD64)</f>
        <v>0</v>
      </c>
      <c r="AL64" s="16">
        <f>求节点(超R武将!$C$6:$C$105,超R武将!AL$6:AL$105,天数对应超R武将养!$CD64)</f>
        <v>30</v>
      </c>
      <c r="AM64" s="16">
        <f>求节点(超R武将!$C$6:$C$105,超R武将!AM$6:AM$105,天数对应超R武将养!$CD64)</f>
        <v>80</v>
      </c>
      <c r="AN64" s="16">
        <f>求节点(超R武将!$C$6:$C$105,超R武将!AN$6:AN$105,天数对应超R武将养!$CD64)</f>
        <v>0</v>
      </c>
      <c r="AO64" s="16">
        <f>求节点(超R武将!$C$6:$C$105,超R武将!AO$6:AO$105,天数对应超R武将养!$CD64)</f>
        <v>0</v>
      </c>
      <c r="AP64" s="16">
        <f>求节点(超R武将!$C$6:$C$105,超R武将!AP$6:AP$105,天数对应超R武将养!$CD64)</f>
        <v>0</v>
      </c>
      <c r="AQ64" s="16">
        <f>求节点(超R武将!$C$6:$C$105,超R武将!AQ$6:AQ$105,天数对应超R武将养!$CD64)</f>
        <v>24</v>
      </c>
      <c r="AR64" s="16">
        <f>求节点(超R武将!$C$6:$C$105,超R武将!AR$6:AR$105,天数对应超R武将养!$CD64)</f>
        <v>0</v>
      </c>
      <c r="AS64" s="16">
        <f>求节点(超R武将!$C$6:$C$105,超R武将!AS$6:AS$105,天数对应超R武将养!$CD64)</f>
        <v>0</v>
      </c>
      <c r="AT64" s="16">
        <f>求节点(超R武将!$C$6:$C$105,超R武将!AT$6:AT$105,天数对应超R武将养!$CD64)</f>
        <v>3</v>
      </c>
      <c r="AU64" s="16">
        <f>求节点(超R武将!$C$6:$C$105,超R武将!AU$6:AU$105,天数对应超R武将养!$CD64)</f>
        <v>6</v>
      </c>
      <c r="AV64" s="16">
        <f>求节点(超R武将!$C$6:$C$105,超R武将!AV$6:AV$105,天数对应超R武将养!$CD64)</f>
        <v>8</v>
      </c>
      <c r="AW64" s="16">
        <f>求节点(超R武将!$C$6:$C$105,超R武将!AW$6:AW$105,天数对应超R武将养!$CD64)</f>
        <v>7.398669153372734</v>
      </c>
      <c r="AX64" s="16">
        <f>求节点(超R武将!$C$6:$C$105,超R武将!AX$6:AX$105,天数对应超R武将养!$CD64)</f>
        <v>0</v>
      </c>
      <c r="AY64" s="16">
        <f>求节点(超R武将!$C$6:$C$105,超R武将!AY$6:AY$105,天数对应超R武将养!$CD64)</f>
        <v>15</v>
      </c>
      <c r="AZ64" s="16">
        <f>求节点(超R武将!$C$6:$C$105,超R武将!AZ$6:AZ$105,天数对应超R武将养!$CD64)</f>
        <v>40</v>
      </c>
      <c r="BA64" s="16">
        <f>求节点(超R武将!$C$6:$C$105,超R武将!BA$6:BA$105,天数对应超R武将养!$CD64)</f>
        <v>72</v>
      </c>
      <c r="BB64" s="16">
        <f>求节点(超R武将!$C$6:$C$105,超R武将!BB$6:BB$105,天数对应超R武将养!$CD64)</f>
        <v>106</v>
      </c>
      <c r="BC64" s="16">
        <f>求节点(超R武将!$C$6:$C$105,超R武将!BC$6:BC$105,天数对应超R武将养!$CD64)</f>
        <v>0</v>
      </c>
      <c r="BD64" s="16">
        <f>求节点(超R武将!$C$6:$C$105,超R武将!BD$6:BD$105,天数对应超R武将养!$CD64)</f>
        <v>3.2075240643139367</v>
      </c>
      <c r="BE64" s="16">
        <f>求节点(超R武将!$C$6:$C$105,超R武将!BE$6:BE$105,天数对应超R武将养!$CD64)</f>
        <v>3.2075240643139367</v>
      </c>
      <c r="BF64" s="16">
        <f>求节点(超R武将!$C$6:$C$105,超R武将!BF$6:BF$105,天数对应超R武将养!$CD64)</f>
        <v>3.2075240643139367</v>
      </c>
      <c r="BG64" s="16">
        <f>求节点(超R武将!$C$6:$C$105,超R武将!BG$6:BG$105,天数对应超R武将养!$CD64)</f>
        <v>3.2075240643139367</v>
      </c>
      <c r="BH64" s="16">
        <f>求节点(超R武将!$C$6:$C$105,超R武将!BH$6:BH$105,天数对应超R武将养!$CD64)</f>
        <v>10</v>
      </c>
      <c r="BI64" s="16">
        <f>求节点(超R武将!$C$6:$C$105,超R武将!BI$6:BI$105,天数对应超R武将养!$CD64)</f>
        <v>10</v>
      </c>
      <c r="BJ64" s="16">
        <f>求节点(超R武将!$C$6:$C$105,超R武将!BJ$6:BJ$105,天数对应超R武将养!$CD64)</f>
        <v>60</v>
      </c>
      <c r="BK64" s="16">
        <f>求节点(超R武将!$C$6:$C$105,超R武将!BK$6:BK$105,天数对应超R武将养!$CD64)</f>
        <v>80</v>
      </c>
      <c r="BL64" s="16">
        <f>求节点(超R武将!$C$6:$C$105,超R武将!BL$6:BL$105,天数对应超R武将养!$CD64)</f>
        <v>80</v>
      </c>
      <c r="BM64" s="16">
        <f>求节点(超R武将!$C$6:$C$105,超R武将!BM$6:BM$105,天数对应超R武将养!$CD64)</f>
        <v>0</v>
      </c>
      <c r="BN64" s="16">
        <f>求节点(超R武将!$C$6:$C$105,超R武将!BN$6:BN$105,天数对应超R武将养!$CD64)</f>
        <v>0</v>
      </c>
      <c r="BO64" s="16">
        <f>求节点(超R武将!$C$6:$C$105,超R武将!BO$6:BO$105,天数对应超R武将养!$CD64)</f>
        <v>2</v>
      </c>
      <c r="BP64" s="16">
        <f>求节点(超R武将!$C$6:$C$105,超R武将!BP$6:BP$105,天数对应超R武将养!$CD64)</f>
        <v>2</v>
      </c>
      <c r="BQ64" s="16">
        <f>求节点(超R武将!$C$6:$C$105,超R武将!BQ$6:BQ$105,天数对应超R武将养!$CD64)</f>
        <v>2</v>
      </c>
      <c r="BR64" s="16">
        <f>求节点(超R武将!$C$6:$C$105,超R武将!BR$6:BR$105,天数对应超R武将养!$CD64)</f>
        <v>0</v>
      </c>
      <c r="BS64" s="16">
        <f>求节点(超R武将!$C$6:$C$105,超R武将!BS$6:BS$105,天数对应超R武将养!$CD64)</f>
        <v>0</v>
      </c>
      <c r="BT64" s="16">
        <f>求节点(超R武将!$C$6:$C$105,超R武将!BT$6:BT$105,天数对应超R武将养!$CD64)</f>
        <v>4</v>
      </c>
      <c r="BU64" s="16">
        <f>求节点(超R武将!$C$6:$C$105,超R武将!BU$6:BU$105,天数对应超R武将养!$CD64)</f>
        <v>30</v>
      </c>
      <c r="BV64" s="16">
        <f>求节点(超R武将!$C$6:$C$105,超R武将!BV$6:BV$105,天数对应超R武将养!$CD64)</f>
        <v>80</v>
      </c>
      <c r="BY64" s="16">
        <v>59</v>
      </c>
      <c r="BZ64" s="16">
        <v>59.066704614192936</v>
      </c>
      <c r="CA64" s="16">
        <v>61.674540556825313</v>
      </c>
      <c r="CB64" s="16">
        <v>65.150292550533479</v>
      </c>
      <c r="CC64" s="16">
        <v>70.657608998779523</v>
      </c>
      <c r="CD64" s="16">
        <v>80.188101607848409</v>
      </c>
    </row>
    <row r="65" spans="3:82" s="17" customFormat="1" x14ac:dyDescent="0.15">
      <c r="C65" s="17">
        <v>60</v>
      </c>
      <c r="E65" s="17">
        <f>求节点(超R武将!$C$6:$C$105,超R武将!E$6:E$105,天数对应超R武将养!$CD65)</f>
        <v>0</v>
      </c>
      <c r="F65" s="17">
        <f>求节点(超R武将!$C$6:$C$105,超R武将!F$6:F$105,天数对应超R武将养!$CD65)</f>
        <v>0</v>
      </c>
      <c r="G65" s="17">
        <f>求节点(超R武将!$C$6:$C$105,超R武将!G$6:G$105,天数对应超R武将养!$CD65)</f>
        <v>0</v>
      </c>
      <c r="H65" s="17">
        <f>求节点(超R武将!$C$6:$C$105,超R武将!H$6:H$105,天数对应超R武将养!$CD65)</f>
        <v>0</v>
      </c>
      <c r="I65" s="17">
        <f>求节点(超R武将!$C$6:$C$105,超R武将!I$6:I$105,天数对应超R武将养!$CD65)</f>
        <v>6</v>
      </c>
      <c r="J65" s="17">
        <f>求节点(超R武将!$C$6:$C$105,超R武将!J$6:J$105,天数对应超R武将养!$CD65)</f>
        <v>0</v>
      </c>
      <c r="K65" s="17">
        <f>求节点(超R武将!$C$6:$C$105,超R武将!K$6:K$105,天数对应超R武将养!$CD65)</f>
        <v>0</v>
      </c>
      <c r="L65" s="17">
        <f>求节点(超R武将!$C$6:$C$105,超R武将!L$6:L$105,天数对应超R武将养!$CD65)</f>
        <v>0</v>
      </c>
      <c r="M65" s="17">
        <f>求节点(超R武将!$C$6:$C$105,超R武将!M$6:M$105,天数对应超R武将养!$CD65)</f>
        <v>0</v>
      </c>
      <c r="N65" s="17">
        <f>求节点(超R武将!$C$6:$C$105,超R武将!N$6:N$105,天数对应超R武将养!$CD65)</f>
        <v>7.465349269892859</v>
      </c>
      <c r="O65" s="17">
        <f>求节点(超R武将!$C$6:$C$105,超R武将!O$6:O$105,天数对应超R武将养!$CD65)</f>
        <v>0</v>
      </c>
      <c r="P65" s="17">
        <f>求节点(超R武将!$C$6:$C$105,超R武将!P$6:P$105,天数对应超R武将养!$CD65)</f>
        <v>6</v>
      </c>
      <c r="Q65" s="17">
        <f>求节点(超R武将!$C$6:$C$105,超R武将!Q$6:Q$105,天数对应超R武将养!$CD65)</f>
        <v>10</v>
      </c>
      <c r="R65" s="17">
        <f>求节点(超R武将!$C$6:$C$105,超R武将!R$6:R$105,天数对应超R武将养!$CD65)</f>
        <v>22</v>
      </c>
      <c r="S65" s="17">
        <f>求节点(超R武将!$C$6:$C$105,超R武将!S$6:S$105,天数对应超R武将养!$CD65)</f>
        <v>106</v>
      </c>
      <c r="T65" s="17">
        <f>求节点(超R武将!$C$6:$C$105,超R武将!T$6:T$105,天数对应超R武将养!$CD65)</f>
        <v>0</v>
      </c>
      <c r="U65" s="17">
        <f>求节点(超R武将!$C$6:$C$105,超R武将!U$6:U$105,天数对应超R武将养!$CD65)</f>
        <v>0</v>
      </c>
      <c r="V65" s="17">
        <f>求节点(超R武将!$C$6:$C$105,超R武将!V$6:V$105,天数对应超R武将养!$CD65)</f>
        <v>0</v>
      </c>
      <c r="W65" s="17">
        <f>求节点(超R武将!$C$6:$C$105,超R武将!W$6:W$105,天数对应超R武将养!$CD65)</f>
        <v>3.2162729763068847</v>
      </c>
      <c r="X65" s="17">
        <f>求节点(超R武将!$C$6:$C$105,超R武将!X$6:X$105,天数对应超R武将养!$CD65)</f>
        <v>3.2162729763068856</v>
      </c>
      <c r="Y65" s="17">
        <f>求节点(超R武将!$C$6:$C$105,超R武将!Y$6:Y$105,天数对应超R武将养!$CD65)</f>
        <v>0</v>
      </c>
      <c r="Z65" s="17">
        <f>求节点(超R武将!$C$6:$C$105,超R武将!Z$6:Z$105,天数对应超R武将养!$CD65)</f>
        <v>0</v>
      </c>
      <c r="AA65" s="17">
        <f>求节点(超R武将!$C$6:$C$105,超R武将!AA$6:AA$105,天数对应超R武将养!$CD65)</f>
        <v>0</v>
      </c>
      <c r="AB65" s="17">
        <f>求节点(超R武将!$C$6:$C$105,超R武将!AB$6:AB$105,天数对应超R武将养!$CD65)</f>
        <v>160.81364881534427</v>
      </c>
      <c r="AC65" s="17">
        <f>求节点(超R武将!$C$6:$C$105,超R武将!AC$6:AC$105,天数对应超R武将养!$CD65)</f>
        <v>160.81364881534427</v>
      </c>
      <c r="AD65" s="17">
        <f>求节点(超R武将!$C$6:$C$105,超R武将!AD$6:AD$105,天数对应超R武将养!$CD65)</f>
        <v>0</v>
      </c>
      <c r="AE65" s="17">
        <f>求节点(超R武将!$C$6:$C$105,超R武将!AE$6:AE$105,天数对应超R武将养!$CD65)</f>
        <v>0</v>
      </c>
      <c r="AF65" s="17">
        <f>求节点(超R武将!$C$6:$C$105,超R武将!AF$6:AF$105,天数对应超R武将养!$CD65)</f>
        <v>0</v>
      </c>
      <c r="AG65" s="17">
        <f>求节点(超R武将!$C$6:$C$105,超R武将!AG$6:AG$105,天数对应超R武将养!$CD65)</f>
        <v>2.7080565693633423</v>
      </c>
      <c r="AH65" s="17">
        <f>求节点(超R武将!$C$6:$C$105,超R武将!AH$6:AH$105,天数对应超R武将养!$CD65)</f>
        <v>2</v>
      </c>
      <c r="AI65" s="17">
        <f>求节点(超R武将!$C$6:$C$105,超R武将!AI$6:AI$105,天数对应超R武将养!$CD65)</f>
        <v>0</v>
      </c>
      <c r="AJ65" s="17">
        <f>求节点(超R武将!$C$6:$C$105,超R武将!AJ$6:AJ$105,天数对应超R武将养!$CD65)</f>
        <v>0</v>
      </c>
      <c r="AK65" s="17">
        <f>求节点(超R武将!$C$6:$C$105,超R武将!AK$6:AK$105,天数对应超R武将养!$CD65)</f>
        <v>0</v>
      </c>
      <c r="AL65" s="17">
        <f>求节点(超R武将!$C$6:$C$105,超R武将!AL$6:AL$105,天数对应超R武将养!$CD65)</f>
        <v>30</v>
      </c>
      <c r="AM65" s="17">
        <f>求节点(超R武将!$C$6:$C$105,超R武将!AM$6:AM$105,天数对应超R武将养!$CD65)</f>
        <v>80</v>
      </c>
      <c r="AN65" s="17">
        <f>求节点(超R武将!$C$6:$C$105,超R武将!AN$6:AN$105,天数对应超R武将养!$CD65)</f>
        <v>0</v>
      </c>
      <c r="AO65" s="17">
        <f>求节点(超R武将!$C$6:$C$105,超R武将!AO$6:AO$105,天数对应超R武将养!$CD65)</f>
        <v>0</v>
      </c>
      <c r="AP65" s="17">
        <f>求节点(超R武将!$C$6:$C$105,超R武将!AP$6:AP$105,天数对应超R武将养!$CD65)</f>
        <v>0</v>
      </c>
      <c r="AQ65" s="17">
        <f>求节点(超R武将!$C$6:$C$105,超R武将!AQ$6:AQ$105,天数对应超R武将养!$CD65)</f>
        <v>24</v>
      </c>
      <c r="AR65" s="17">
        <f>求节点(超R武将!$C$6:$C$105,超R武将!AR$6:AR$105,天数对应超R武将养!$CD65)</f>
        <v>0</v>
      </c>
      <c r="AS65" s="17">
        <f>求节点(超R武将!$C$6:$C$105,超R武将!AS$6:AS$105,天数对应超R武将养!$CD65)</f>
        <v>0</v>
      </c>
      <c r="AT65" s="17">
        <f>求节点(超R武将!$C$6:$C$105,超R武将!AT$6:AT$105,天数对应超R武将养!$CD65)</f>
        <v>3</v>
      </c>
      <c r="AU65" s="17">
        <f>求节点(超R武将!$C$6:$C$105,超R武将!AU$6:AU$105,天数对应超R武将养!$CD65)</f>
        <v>6</v>
      </c>
      <c r="AV65" s="17">
        <f>求节点(超R武将!$C$6:$C$105,超R武将!AV$6:AV$105,天数对应超R武将养!$CD65)</f>
        <v>8</v>
      </c>
      <c r="AW65" s="17">
        <f>求节点(超R武将!$C$6:$C$105,超R武将!AW$6:AW$105,天数对应超R武将养!$CD65)</f>
        <v>7.465349269892859</v>
      </c>
      <c r="AX65" s="17">
        <f>求节点(超R武将!$C$6:$C$105,超R武将!AX$6:AX$105,天数对应超R武将养!$CD65)</f>
        <v>0</v>
      </c>
      <c r="AY65" s="17">
        <f>求节点(超R武将!$C$6:$C$105,超R武将!AY$6:AY$105,天数对应超R武将养!$CD65)</f>
        <v>15</v>
      </c>
      <c r="AZ65" s="17">
        <f>求节点(超R武将!$C$6:$C$105,超R武将!AZ$6:AZ$105,天数对应超R武将养!$CD65)</f>
        <v>40</v>
      </c>
      <c r="BA65" s="17">
        <f>求节点(超R武将!$C$6:$C$105,超R武将!BA$6:BA$105,天数对应超R武将养!$CD65)</f>
        <v>72</v>
      </c>
      <c r="BB65" s="17">
        <f>求节点(超R武将!$C$6:$C$105,超R武将!BB$6:BB$105,天数对应超R武将养!$CD65)</f>
        <v>106</v>
      </c>
      <c r="BC65" s="17">
        <f>求节点(超R武将!$C$6:$C$105,超R武将!BC$6:BC$105,天数对应超R武将养!$CD65)</f>
        <v>0</v>
      </c>
      <c r="BD65" s="17">
        <f>求节点(超R武将!$C$6:$C$105,超R武将!BD$6:BD$105,天数对应超R武将养!$CD65)</f>
        <v>3.2162729763068856</v>
      </c>
      <c r="BE65" s="17">
        <f>求节点(超R武将!$C$6:$C$105,超R武将!BE$6:BE$105,天数对应超R武将养!$CD65)</f>
        <v>3.2162729763068856</v>
      </c>
      <c r="BF65" s="17">
        <f>求节点(超R武将!$C$6:$C$105,超R武将!BF$6:BF$105,天数对应超R武将养!$CD65)</f>
        <v>3.2162729763068856</v>
      </c>
      <c r="BG65" s="17">
        <f>求节点(超R武将!$C$6:$C$105,超R武将!BG$6:BG$105,天数对应超R武将养!$CD65)</f>
        <v>3.2162729763068856</v>
      </c>
      <c r="BH65" s="17">
        <f>求节点(超R武将!$C$6:$C$105,超R武将!BH$6:BH$105,天数对应超R武将养!$CD65)</f>
        <v>10</v>
      </c>
      <c r="BI65" s="17">
        <f>求节点(超R武将!$C$6:$C$105,超R武将!BI$6:BI$105,天数对应超R武将养!$CD65)</f>
        <v>10</v>
      </c>
      <c r="BJ65" s="17">
        <f>求节点(超R武将!$C$6:$C$105,超R武将!BJ$6:BJ$105,天数对应超R武将养!$CD65)</f>
        <v>60</v>
      </c>
      <c r="BK65" s="17">
        <f>求节点(超R武将!$C$6:$C$105,超R武将!BK$6:BK$105,天数对应超R武将养!$CD65)</f>
        <v>80</v>
      </c>
      <c r="BL65" s="17">
        <f>求节点(超R武将!$C$6:$C$105,超R武将!BL$6:BL$105,天数对应超R武将养!$CD65)</f>
        <v>80</v>
      </c>
      <c r="BM65" s="17">
        <f>求节点(超R武将!$C$6:$C$105,超R武将!BM$6:BM$105,天数对应超R武将养!$CD65)</f>
        <v>0</v>
      </c>
      <c r="BN65" s="17">
        <f>求节点(超R武将!$C$6:$C$105,超R武将!BN$6:BN$105,天数对应超R武将养!$CD65)</f>
        <v>0</v>
      </c>
      <c r="BO65" s="17">
        <f>求节点(超R武将!$C$6:$C$105,超R武将!BO$6:BO$105,天数对应超R武将养!$CD65)</f>
        <v>2</v>
      </c>
      <c r="BP65" s="17">
        <f>求节点(超R武将!$C$6:$C$105,超R武将!BP$6:BP$105,天数对应超R武将养!$CD65)</f>
        <v>2</v>
      </c>
      <c r="BQ65" s="17">
        <f>求节点(超R武将!$C$6:$C$105,超R武将!BQ$6:BQ$105,天数对应超R武将养!$CD65)</f>
        <v>2</v>
      </c>
      <c r="BR65" s="17">
        <f>求节点(超R武将!$C$6:$C$105,超R武将!BR$6:BR$105,天数对应超R武将养!$CD65)</f>
        <v>0</v>
      </c>
      <c r="BS65" s="17">
        <f>求节点(超R武将!$C$6:$C$105,超R武将!BS$6:BS$105,天数对应超R武将养!$CD65)</f>
        <v>0</v>
      </c>
      <c r="BT65" s="17">
        <f>求节点(超R武将!$C$6:$C$105,超R武将!BT$6:BT$105,天数对应超R武将养!$CD65)</f>
        <v>4</v>
      </c>
      <c r="BU65" s="17">
        <f>求节点(超R武将!$C$6:$C$105,超R武将!BU$6:BU$105,天数对应超R武将养!$CD65)</f>
        <v>30</v>
      </c>
      <c r="BV65" s="17">
        <f>求节点(超R武将!$C$6:$C$105,超R武将!BV$6:BV$105,天数对应超R武将养!$CD65)</f>
        <v>80</v>
      </c>
      <c r="BY65" s="17">
        <v>60</v>
      </c>
      <c r="BZ65" s="17">
        <v>59.300028460644697</v>
      </c>
      <c r="CA65" s="17">
        <v>61.940196803402287</v>
      </c>
      <c r="CB65" s="17">
        <v>65.414850781140558</v>
      </c>
      <c r="CC65" s="17">
        <v>70.944211308119037</v>
      </c>
      <c r="CD65" s="17">
        <v>80.406824407672133</v>
      </c>
    </row>
    <row r="66" spans="3:82" x14ac:dyDescent="0.15">
      <c r="C66" s="16">
        <v>61</v>
      </c>
      <c r="E66" s="16">
        <f>求节点(超R武将!$C$6:$C$105,超R武将!E$6:E$105,天数对应超R武将养!$CD66)</f>
        <v>0</v>
      </c>
      <c r="F66" s="16">
        <f>求节点(超R武将!$C$6:$C$105,超R武将!F$6:F$105,天数对应超R武将养!$CD66)</f>
        <v>0</v>
      </c>
      <c r="G66" s="16">
        <f>求节点(超R武将!$C$6:$C$105,超R武将!G$6:G$105,天数对应超R武将养!$CD66)</f>
        <v>0</v>
      </c>
      <c r="H66" s="16">
        <f>求节点(超R武将!$C$6:$C$105,超R武将!H$6:H$105,天数对应超R武将养!$CD66)</f>
        <v>0</v>
      </c>
      <c r="I66" s="16">
        <f>求节点(超R武将!$C$6:$C$105,超R武将!I$6:I$105,天数对应超R武将养!$CD66)</f>
        <v>6</v>
      </c>
      <c r="J66" s="16">
        <f>求节点(超R武将!$C$6:$C$105,超R武将!J$6:J$105,天数对应超R武将养!$CD66)</f>
        <v>0</v>
      </c>
      <c r="K66" s="16">
        <f>求节点(超R武将!$C$6:$C$105,超R武将!K$6:K$105,天数对应超R武将养!$CD66)</f>
        <v>0</v>
      </c>
      <c r="L66" s="16">
        <f>求节点(超R武将!$C$6:$C$105,超R武将!L$6:L$105,天数对应超R武将养!$CD66)</f>
        <v>0</v>
      </c>
      <c r="M66" s="16">
        <f>求节点(超R武将!$C$6:$C$105,超R武将!M$6:M$105,天数对应超R武将养!$CD66)</f>
        <v>0</v>
      </c>
      <c r="N66" s="16">
        <f>求节点(超R武将!$C$6:$C$105,超R武将!N$6:N$105,天数对应超R武将养!$CD66)</f>
        <v>7.532029386412983</v>
      </c>
      <c r="O66" s="16">
        <f>求节点(超R武将!$C$6:$C$105,超R武将!O$6:O$105,天数对应超R武将养!$CD66)</f>
        <v>0</v>
      </c>
      <c r="P66" s="16">
        <f>求节点(超R武将!$C$6:$C$105,超R武将!P$6:P$105,天数对应超R武将养!$CD66)</f>
        <v>6</v>
      </c>
      <c r="Q66" s="16">
        <f>求节点(超R武将!$C$6:$C$105,超R武将!Q$6:Q$105,天数对应超R武将养!$CD66)</f>
        <v>10</v>
      </c>
      <c r="R66" s="16">
        <f>求节点(超R武将!$C$6:$C$105,超R武将!R$6:R$105,天数对应超R武将养!$CD66)</f>
        <v>22</v>
      </c>
      <c r="S66" s="16">
        <f>求节点(超R武将!$C$6:$C$105,超R武将!S$6:S$105,天数对应超R武将养!$CD66)</f>
        <v>106</v>
      </c>
      <c r="T66" s="16">
        <f>求节点(超R武将!$C$6:$C$105,超R武将!T$6:T$105,天数对应超R武将养!$CD66)</f>
        <v>0</v>
      </c>
      <c r="U66" s="16">
        <f>求节点(超R武将!$C$6:$C$105,超R武将!U$6:U$105,天数对应超R武将养!$CD66)</f>
        <v>0</v>
      </c>
      <c r="V66" s="16">
        <f>求节点(超R武将!$C$6:$C$105,超R武将!V$6:V$105,天数对应超R武将养!$CD66)</f>
        <v>0</v>
      </c>
      <c r="W66" s="16">
        <f>求节点(超R武将!$C$6:$C$105,超R武将!W$6:W$105,天数对应超R武将养!$CD66)</f>
        <v>3.2250218882998336</v>
      </c>
      <c r="X66" s="16">
        <f>求节点(超R武将!$C$6:$C$105,超R武将!X$6:X$105,天数对应超R武将养!$CD66)</f>
        <v>3.2250218882998345</v>
      </c>
      <c r="Y66" s="16">
        <f>求节点(超R武将!$C$6:$C$105,超R武将!Y$6:Y$105,天数对应超R武将养!$CD66)</f>
        <v>0</v>
      </c>
      <c r="Z66" s="16">
        <f>求节点(超R武将!$C$6:$C$105,超R武将!Z$6:Z$105,天数对应超R武将养!$CD66)</f>
        <v>0</v>
      </c>
      <c r="AA66" s="16">
        <f>求节点(超R武将!$C$6:$C$105,超R武将!AA$6:AA$105,天数对应超R武将养!$CD66)</f>
        <v>0</v>
      </c>
      <c r="AB66" s="16">
        <f>求节点(超R武将!$C$6:$C$105,超R武将!AB$6:AB$105,天数对应超R武将养!$CD66)</f>
        <v>161.25109441499171</v>
      </c>
      <c r="AC66" s="16">
        <f>求节点(超R武将!$C$6:$C$105,超R武将!AC$6:AC$105,天数对应超R武将养!$CD66)</f>
        <v>161.25109441499171</v>
      </c>
      <c r="AD66" s="16">
        <f>求节点(超R武将!$C$6:$C$105,超R武将!AD$6:AD$105,天数对应超R武将养!$CD66)</f>
        <v>0</v>
      </c>
      <c r="AE66" s="16">
        <f>求节点(超R武将!$C$6:$C$105,超R武将!AE$6:AE$105,天数对应超R武将养!$CD66)</f>
        <v>0</v>
      </c>
      <c r="AF66" s="16">
        <f>求节点(超R武将!$C$6:$C$105,超R武将!AF$6:AF$105,天数对应超R武将养!$CD66)</f>
        <v>0</v>
      </c>
      <c r="AG66" s="16">
        <f>求节点(超R武将!$C$6:$C$105,超R武将!AG$6:AG$105,天数对应超R武将养!$CD66)</f>
        <v>2.7154230300996733</v>
      </c>
      <c r="AH66" s="16">
        <f>求节点(超R武将!$C$6:$C$105,超R武将!AH$6:AH$105,天数对应超R武将养!$CD66)</f>
        <v>2</v>
      </c>
      <c r="AI66" s="16">
        <f>求节点(超R武将!$C$6:$C$105,超R武将!AI$6:AI$105,天数对应超R武将养!$CD66)</f>
        <v>0</v>
      </c>
      <c r="AJ66" s="16">
        <f>求节点(超R武将!$C$6:$C$105,超R武将!AJ$6:AJ$105,天数对应超R武将养!$CD66)</f>
        <v>0</v>
      </c>
      <c r="AK66" s="16">
        <f>求节点(超R武将!$C$6:$C$105,超R武将!AK$6:AK$105,天数对应超R武将养!$CD66)</f>
        <v>0</v>
      </c>
      <c r="AL66" s="16">
        <f>求节点(超R武将!$C$6:$C$105,超R武将!AL$6:AL$105,天数对应超R武将养!$CD66)</f>
        <v>30</v>
      </c>
      <c r="AM66" s="16">
        <f>求节点(超R武将!$C$6:$C$105,超R武将!AM$6:AM$105,天数对应超R武将养!$CD66)</f>
        <v>80</v>
      </c>
      <c r="AN66" s="16">
        <f>求节点(超R武将!$C$6:$C$105,超R武将!AN$6:AN$105,天数对应超R武将养!$CD66)</f>
        <v>0</v>
      </c>
      <c r="AO66" s="16">
        <f>求节点(超R武将!$C$6:$C$105,超R武将!AO$6:AO$105,天数对应超R武将养!$CD66)</f>
        <v>0</v>
      </c>
      <c r="AP66" s="16">
        <f>求节点(超R武将!$C$6:$C$105,超R武将!AP$6:AP$105,天数对应超R武将养!$CD66)</f>
        <v>0</v>
      </c>
      <c r="AQ66" s="16">
        <f>求节点(超R武将!$C$6:$C$105,超R武将!AQ$6:AQ$105,天数对应超R武将养!$CD66)</f>
        <v>24</v>
      </c>
      <c r="AR66" s="16">
        <f>求节点(超R武将!$C$6:$C$105,超R武将!AR$6:AR$105,天数对应超R武将养!$CD66)</f>
        <v>0</v>
      </c>
      <c r="AS66" s="16">
        <f>求节点(超R武将!$C$6:$C$105,超R武将!AS$6:AS$105,天数对应超R武将养!$CD66)</f>
        <v>0</v>
      </c>
      <c r="AT66" s="16">
        <f>求节点(超R武将!$C$6:$C$105,超R武将!AT$6:AT$105,天数对应超R武将养!$CD66)</f>
        <v>3</v>
      </c>
      <c r="AU66" s="16">
        <f>求节点(超R武将!$C$6:$C$105,超R武将!AU$6:AU$105,天数对应超R武将养!$CD66)</f>
        <v>6</v>
      </c>
      <c r="AV66" s="16">
        <f>求节点(超R武将!$C$6:$C$105,超R武将!AV$6:AV$105,天数对应超R武将养!$CD66)</f>
        <v>8</v>
      </c>
      <c r="AW66" s="16">
        <f>求节点(超R武将!$C$6:$C$105,超R武将!AW$6:AW$105,天数对应超R武将养!$CD66)</f>
        <v>7.532029386412983</v>
      </c>
      <c r="AX66" s="16">
        <f>求节点(超R武将!$C$6:$C$105,超R武将!AX$6:AX$105,天数对应超R武将养!$CD66)</f>
        <v>0</v>
      </c>
      <c r="AY66" s="16">
        <f>求节点(超R武将!$C$6:$C$105,超R武将!AY$6:AY$105,天数对应超R武将养!$CD66)</f>
        <v>15</v>
      </c>
      <c r="AZ66" s="16">
        <f>求节点(超R武将!$C$6:$C$105,超R武将!AZ$6:AZ$105,天数对应超R武将养!$CD66)</f>
        <v>40</v>
      </c>
      <c r="BA66" s="16">
        <f>求节点(超R武将!$C$6:$C$105,超R武将!BA$6:BA$105,天数对应超R武将养!$CD66)</f>
        <v>72</v>
      </c>
      <c r="BB66" s="16">
        <f>求节点(超R武将!$C$6:$C$105,超R武将!BB$6:BB$105,天数对应超R武将养!$CD66)</f>
        <v>106</v>
      </c>
      <c r="BC66" s="16">
        <f>求节点(超R武将!$C$6:$C$105,超R武将!BC$6:BC$105,天数对应超R武将养!$CD66)</f>
        <v>0</v>
      </c>
      <c r="BD66" s="16">
        <f>求节点(超R武将!$C$6:$C$105,超R武将!BD$6:BD$105,天数对应超R武将养!$CD66)</f>
        <v>3.2250218882998345</v>
      </c>
      <c r="BE66" s="16">
        <f>求节点(超R武将!$C$6:$C$105,超R武将!BE$6:BE$105,天数对应超R武将养!$CD66)</f>
        <v>3.2250218882998345</v>
      </c>
      <c r="BF66" s="16">
        <f>求节点(超R武将!$C$6:$C$105,超R武将!BF$6:BF$105,天数对应超R武将养!$CD66)</f>
        <v>3.2250218882998345</v>
      </c>
      <c r="BG66" s="16">
        <f>求节点(超R武将!$C$6:$C$105,超R武将!BG$6:BG$105,天数对应超R武将养!$CD66)</f>
        <v>3.2250218882998345</v>
      </c>
      <c r="BH66" s="16">
        <f>求节点(超R武将!$C$6:$C$105,超R武将!BH$6:BH$105,天数对应超R武将养!$CD66)</f>
        <v>10</v>
      </c>
      <c r="BI66" s="16">
        <f>求节点(超R武将!$C$6:$C$105,超R武将!BI$6:BI$105,天数对应超R武将养!$CD66)</f>
        <v>10</v>
      </c>
      <c r="BJ66" s="16">
        <f>求节点(超R武将!$C$6:$C$105,超R武将!BJ$6:BJ$105,天数对应超R武将养!$CD66)</f>
        <v>60</v>
      </c>
      <c r="BK66" s="16">
        <f>求节点(超R武将!$C$6:$C$105,超R武将!BK$6:BK$105,天数对应超R武将养!$CD66)</f>
        <v>80</v>
      </c>
      <c r="BL66" s="16">
        <f>求节点(超R武将!$C$6:$C$105,超R武将!BL$6:BL$105,天数对应超R武将养!$CD66)</f>
        <v>80</v>
      </c>
      <c r="BM66" s="16">
        <f>求节点(超R武将!$C$6:$C$105,超R武将!BM$6:BM$105,天数对应超R武将养!$CD66)</f>
        <v>0</v>
      </c>
      <c r="BN66" s="16">
        <f>求节点(超R武将!$C$6:$C$105,超R武将!BN$6:BN$105,天数对应超R武将养!$CD66)</f>
        <v>0</v>
      </c>
      <c r="BO66" s="16">
        <f>求节点(超R武将!$C$6:$C$105,超R武将!BO$6:BO$105,天数对应超R武将养!$CD66)</f>
        <v>2</v>
      </c>
      <c r="BP66" s="16">
        <f>求节点(超R武将!$C$6:$C$105,超R武将!BP$6:BP$105,天数对应超R武将养!$CD66)</f>
        <v>2</v>
      </c>
      <c r="BQ66" s="16">
        <f>求节点(超R武将!$C$6:$C$105,超R武将!BQ$6:BQ$105,天数对应超R武将养!$CD66)</f>
        <v>2</v>
      </c>
      <c r="BR66" s="16">
        <f>求节点(超R武将!$C$6:$C$105,超R武将!BR$6:BR$105,天数对应超R武将养!$CD66)</f>
        <v>0</v>
      </c>
      <c r="BS66" s="16">
        <f>求节点(超R武将!$C$6:$C$105,超R武将!BS$6:BS$105,天数对应超R武将养!$CD66)</f>
        <v>0</v>
      </c>
      <c r="BT66" s="16">
        <f>求节点(超R武将!$C$6:$C$105,超R武将!BT$6:BT$105,天数对应超R武将养!$CD66)</f>
        <v>4</v>
      </c>
      <c r="BU66" s="16">
        <f>求节点(超R武将!$C$6:$C$105,超R武将!BU$6:BU$105,天数对应超R武将养!$CD66)</f>
        <v>30</v>
      </c>
      <c r="BV66" s="16">
        <f>求节点(超R武将!$C$6:$C$105,超R武将!BV$6:BV$105,天数对应超R武将养!$CD66)</f>
        <v>80</v>
      </c>
      <c r="BY66" s="16">
        <v>61</v>
      </c>
      <c r="BZ66" s="16">
        <v>59.533352307096465</v>
      </c>
      <c r="CA66" s="16">
        <v>62.1871244735757</v>
      </c>
      <c r="CB66" s="16">
        <v>65.679409011747623</v>
      </c>
      <c r="CC66" s="16">
        <v>71.154035559044743</v>
      </c>
      <c r="CD66" s="16">
        <v>80.625547207495856</v>
      </c>
    </row>
    <row r="67" spans="3:82" x14ac:dyDescent="0.15">
      <c r="C67" s="16">
        <v>62</v>
      </c>
      <c r="E67" s="16">
        <f>求节点(超R武将!$C$6:$C$105,超R武将!E$6:E$105,天数对应超R武将养!$CD67)</f>
        <v>0</v>
      </c>
      <c r="F67" s="16">
        <f>求节点(超R武将!$C$6:$C$105,超R武将!F$6:F$105,天数对应超R武将养!$CD67)</f>
        <v>0</v>
      </c>
      <c r="G67" s="16">
        <f>求节点(超R武将!$C$6:$C$105,超R武将!G$6:G$105,天数对应超R武将养!$CD67)</f>
        <v>0</v>
      </c>
      <c r="H67" s="16">
        <f>求节点(超R武将!$C$6:$C$105,超R武将!H$6:H$105,天数对应超R武将养!$CD67)</f>
        <v>0</v>
      </c>
      <c r="I67" s="16">
        <f>求节点(超R武将!$C$6:$C$105,超R武将!I$6:I$105,天数对应超R武将养!$CD67)</f>
        <v>6</v>
      </c>
      <c r="J67" s="16">
        <f>求节点(超R武将!$C$6:$C$105,超R武将!J$6:J$105,天数对应超R武将养!$CD67)</f>
        <v>0</v>
      </c>
      <c r="K67" s="16">
        <f>求节点(超R武将!$C$6:$C$105,超R武将!K$6:K$105,天数对应超R武将养!$CD67)</f>
        <v>0</v>
      </c>
      <c r="L67" s="16">
        <f>求节点(超R武将!$C$6:$C$105,超R武将!L$6:L$105,天数对应超R武将养!$CD67)</f>
        <v>0</v>
      </c>
      <c r="M67" s="16">
        <f>求节点(超R武将!$C$6:$C$105,超R武将!M$6:M$105,天数对应超R武将养!$CD67)</f>
        <v>0</v>
      </c>
      <c r="N67" s="16">
        <f>求节点(超R武将!$C$6:$C$105,超R武将!N$6:N$105,天数对应超R武将养!$CD67)</f>
        <v>7.598709502933108</v>
      </c>
      <c r="O67" s="16">
        <f>求节点(超R武将!$C$6:$C$105,超R武将!O$6:O$105,天数对应超R武将养!$CD67)</f>
        <v>0</v>
      </c>
      <c r="P67" s="16">
        <f>求节点(超R武将!$C$6:$C$105,超R武将!P$6:P$105,天数对应超R武将养!$CD67)</f>
        <v>6</v>
      </c>
      <c r="Q67" s="16">
        <f>求节点(超R武将!$C$6:$C$105,超R武将!Q$6:Q$105,天数对应超R武将养!$CD67)</f>
        <v>10</v>
      </c>
      <c r="R67" s="16">
        <f>求节点(超R武将!$C$6:$C$105,超R武将!R$6:R$105,天数对应超R武将养!$CD67)</f>
        <v>22</v>
      </c>
      <c r="S67" s="16">
        <f>求节点(超R武将!$C$6:$C$105,超R武将!S$6:S$105,天数对应超R武将养!$CD67)</f>
        <v>106</v>
      </c>
      <c r="T67" s="16">
        <f>求节点(超R武将!$C$6:$C$105,超R武将!T$6:T$105,天数对应超R武将养!$CD67)</f>
        <v>0</v>
      </c>
      <c r="U67" s="16">
        <f>求节点(超R武将!$C$6:$C$105,超R武将!U$6:U$105,天数对应超R武将养!$CD67)</f>
        <v>0</v>
      </c>
      <c r="V67" s="16">
        <f>求节点(超R武将!$C$6:$C$105,超R武将!V$6:V$105,天数对应超R武将养!$CD67)</f>
        <v>0</v>
      </c>
      <c r="W67" s="16">
        <f>求节点(超R武将!$C$6:$C$105,超R武将!W$6:W$105,天数对应超R武将养!$CD67)</f>
        <v>3.2337708002927825</v>
      </c>
      <c r="X67" s="16">
        <f>求节点(超R武将!$C$6:$C$105,超R武将!X$6:X$105,天数对应超R武将养!$CD67)</f>
        <v>3.2337708002927834</v>
      </c>
      <c r="Y67" s="16">
        <f>求节点(超R武将!$C$6:$C$105,超R武将!Y$6:Y$105,天数对应超R武将养!$CD67)</f>
        <v>0</v>
      </c>
      <c r="Z67" s="16">
        <f>求节点(超R武将!$C$6:$C$105,超R武将!Z$6:Z$105,天数对应超R武将养!$CD67)</f>
        <v>0</v>
      </c>
      <c r="AA67" s="16">
        <f>求节点(超R武将!$C$6:$C$105,超R武将!AA$6:AA$105,天数对应超R武将养!$CD67)</f>
        <v>0</v>
      </c>
      <c r="AB67" s="16">
        <f>求节点(超R武将!$C$6:$C$105,超R武将!AB$6:AB$105,天数对应超R武将养!$CD67)</f>
        <v>161.68854001463916</v>
      </c>
      <c r="AC67" s="16">
        <f>求节点(超R武将!$C$6:$C$105,超R武将!AC$6:AC$105,天数对应超R武将养!$CD67)</f>
        <v>161.68854001463916</v>
      </c>
      <c r="AD67" s="16">
        <f>求节点(超R武将!$C$6:$C$105,超R武将!AD$6:AD$105,天数对应超R武将养!$CD67)</f>
        <v>0</v>
      </c>
      <c r="AE67" s="16">
        <f>求节点(超R武将!$C$6:$C$105,超R武将!AE$6:AE$105,天数对应超R武将养!$CD67)</f>
        <v>0</v>
      </c>
      <c r="AF67" s="16">
        <f>求节点(超R武将!$C$6:$C$105,超R武将!AF$6:AF$105,天数对应超R武将养!$CD67)</f>
        <v>0</v>
      </c>
      <c r="AG67" s="16">
        <f>求节点(超R武将!$C$6:$C$105,超R武将!AG$6:AG$105,天数对应超R武将养!$CD67)</f>
        <v>2.7227894908360044</v>
      </c>
      <c r="AH67" s="16">
        <f>求节点(超R武将!$C$6:$C$105,超R武将!AH$6:AH$105,天数对应超R武将养!$CD67)</f>
        <v>2</v>
      </c>
      <c r="AI67" s="16">
        <f>求节点(超R武将!$C$6:$C$105,超R武将!AI$6:AI$105,天数对应超R武将养!$CD67)</f>
        <v>0</v>
      </c>
      <c r="AJ67" s="16">
        <f>求节点(超R武将!$C$6:$C$105,超R武将!AJ$6:AJ$105,天数对应超R武将养!$CD67)</f>
        <v>0</v>
      </c>
      <c r="AK67" s="16">
        <f>求节点(超R武将!$C$6:$C$105,超R武将!AK$6:AK$105,天数对应超R武将养!$CD67)</f>
        <v>0</v>
      </c>
      <c r="AL67" s="16">
        <f>求节点(超R武将!$C$6:$C$105,超R武将!AL$6:AL$105,天数对应超R武将养!$CD67)</f>
        <v>30</v>
      </c>
      <c r="AM67" s="16">
        <f>求节点(超R武将!$C$6:$C$105,超R武将!AM$6:AM$105,天数对应超R武将养!$CD67)</f>
        <v>80</v>
      </c>
      <c r="AN67" s="16">
        <f>求节点(超R武将!$C$6:$C$105,超R武将!AN$6:AN$105,天数对应超R武将养!$CD67)</f>
        <v>0</v>
      </c>
      <c r="AO67" s="16">
        <f>求节点(超R武将!$C$6:$C$105,超R武将!AO$6:AO$105,天数对应超R武将养!$CD67)</f>
        <v>0</v>
      </c>
      <c r="AP67" s="16">
        <f>求节点(超R武将!$C$6:$C$105,超R武将!AP$6:AP$105,天数对应超R武将养!$CD67)</f>
        <v>0</v>
      </c>
      <c r="AQ67" s="16">
        <f>求节点(超R武将!$C$6:$C$105,超R武将!AQ$6:AQ$105,天数对应超R武将养!$CD67)</f>
        <v>24</v>
      </c>
      <c r="AR67" s="16">
        <f>求节点(超R武将!$C$6:$C$105,超R武将!AR$6:AR$105,天数对应超R武将养!$CD67)</f>
        <v>0</v>
      </c>
      <c r="AS67" s="16">
        <f>求节点(超R武将!$C$6:$C$105,超R武将!AS$6:AS$105,天数对应超R武将养!$CD67)</f>
        <v>0</v>
      </c>
      <c r="AT67" s="16">
        <f>求节点(超R武将!$C$6:$C$105,超R武将!AT$6:AT$105,天数对应超R武将养!$CD67)</f>
        <v>3</v>
      </c>
      <c r="AU67" s="16">
        <f>求节点(超R武将!$C$6:$C$105,超R武将!AU$6:AU$105,天数对应超R武将养!$CD67)</f>
        <v>6</v>
      </c>
      <c r="AV67" s="16">
        <f>求节点(超R武将!$C$6:$C$105,超R武将!AV$6:AV$105,天数对应超R武将养!$CD67)</f>
        <v>8</v>
      </c>
      <c r="AW67" s="16">
        <f>求节点(超R武将!$C$6:$C$105,超R武将!AW$6:AW$105,天数对应超R武将养!$CD67)</f>
        <v>7.598709502933108</v>
      </c>
      <c r="AX67" s="16">
        <f>求节点(超R武将!$C$6:$C$105,超R武将!AX$6:AX$105,天数对应超R武将养!$CD67)</f>
        <v>0</v>
      </c>
      <c r="AY67" s="16">
        <f>求节点(超R武将!$C$6:$C$105,超R武将!AY$6:AY$105,天数对应超R武将养!$CD67)</f>
        <v>15</v>
      </c>
      <c r="AZ67" s="16">
        <f>求节点(超R武将!$C$6:$C$105,超R武将!AZ$6:AZ$105,天数对应超R武将养!$CD67)</f>
        <v>40</v>
      </c>
      <c r="BA67" s="16">
        <f>求节点(超R武将!$C$6:$C$105,超R武将!BA$6:BA$105,天数对应超R武将养!$CD67)</f>
        <v>72</v>
      </c>
      <c r="BB67" s="16">
        <f>求节点(超R武将!$C$6:$C$105,超R武将!BB$6:BB$105,天数对应超R武将养!$CD67)</f>
        <v>106</v>
      </c>
      <c r="BC67" s="16">
        <f>求节点(超R武将!$C$6:$C$105,超R武将!BC$6:BC$105,天数对应超R武将养!$CD67)</f>
        <v>0</v>
      </c>
      <c r="BD67" s="16">
        <f>求节点(超R武将!$C$6:$C$105,超R武将!BD$6:BD$105,天数对应超R武将养!$CD67)</f>
        <v>3.2337708002927834</v>
      </c>
      <c r="BE67" s="16">
        <f>求节点(超R武将!$C$6:$C$105,超R武将!BE$6:BE$105,天数对应超R武将养!$CD67)</f>
        <v>3.2337708002927834</v>
      </c>
      <c r="BF67" s="16">
        <f>求节点(超R武将!$C$6:$C$105,超R武将!BF$6:BF$105,天数对应超R武将养!$CD67)</f>
        <v>3.2337708002927834</v>
      </c>
      <c r="BG67" s="16">
        <f>求节点(超R武将!$C$6:$C$105,超R武将!BG$6:BG$105,天数对应超R武将养!$CD67)</f>
        <v>3.2337708002927834</v>
      </c>
      <c r="BH67" s="16">
        <f>求节点(超R武将!$C$6:$C$105,超R武将!BH$6:BH$105,天数对应超R武将养!$CD67)</f>
        <v>10</v>
      </c>
      <c r="BI67" s="16">
        <f>求节点(超R武将!$C$6:$C$105,超R武将!BI$6:BI$105,天数对应超R武将养!$CD67)</f>
        <v>10</v>
      </c>
      <c r="BJ67" s="16">
        <f>求节点(超R武将!$C$6:$C$105,超R武将!BJ$6:BJ$105,天数对应超R武将养!$CD67)</f>
        <v>60</v>
      </c>
      <c r="BK67" s="16">
        <f>求节点(超R武将!$C$6:$C$105,超R武将!BK$6:BK$105,天数对应超R武将养!$CD67)</f>
        <v>80</v>
      </c>
      <c r="BL67" s="16">
        <f>求节点(超R武将!$C$6:$C$105,超R武将!BL$6:BL$105,天数对应超R武将养!$CD67)</f>
        <v>80</v>
      </c>
      <c r="BM67" s="16">
        <f>求节点(超R武将!$C$6:$C$105,超R武将!BM$6:BM$105,天数对应超R武将养!$CD67)</f>
        <v>0</v>
      </c>
      <c r="BN67" s="16">
        <f>求节点(超R武将!$C$6:$C$105,超R武将!BN$6:BN$105,天数对应超R武将养!$CD67)</f>
        <v>0</v>
      </c>
      <c r="BO67" s="16">
        <f>求节点(超R武将!$C$6:$C$105,超R武将!BO$6:BO$105,天数对应超R武将养!$CD67)</f>
        <v>2</v>
      </c>
      <c r="BP67" s="16">
        <f>求节点(超R武将!$C$6:$C$105,超R武将!BP$6:BP$105,天数对应超R武将养!$CD67)</f>
        <v>2</v>
      </c>
      <c r="BQ67" s="16">
        <f>求节点(超R武将!$C$6:$C$105,超R武将!BQ$6:BQ$105,天数对应超R武将养!$CD67)</f>
        <v>2</v>
      </c>
      <c r="BR67" s="16">
        <f>求节点(超R武将!$C$6:$C$105,超R武将!BR$6:BR$105,天数对应超R武将养!$CD67)</f>
        <v>0</v>
      </c>
      <c r="BS67" s="16">
        <f>求节点(超R武将!$C$6:$C$105,超R武将!BS$6:BS$105,天数对应超R武将养!$CD67)</f>
        <v>0</v>
      </c>
      <c r="BT67" s="16">
        <f>求节点(超R武将!$C$6:$C$105,超R武将!BT$6:BT$105,天数对应超R武将养!$CD67)</f>
        <v>4</v>
      </c>
      <c r="BU67" s="16">
        <f>求节点(超R武将!$C$6:$C$105,超R武将!BU$6:BU$105,天数对应超R武将养!$CD67)</f>
        <v>30</v>
      </c>
      <c r="BV67" s="16">
        <f>求节点(超R武将!$C$6:$C$105,超R武将!BV$6:BV$105,天数对应超R武将养!$CD67)</f>
        <v>80</v>
      </c>
      <c r="BY67" s="16">
        <v>62</v>
      </c>
      <c r="BZ67" s="16">
        <v>59.766676153548232</v>
      </c>
      <c r="CA67" s="16">
        <v>62.428611229773004</v>
      </c>
      <c r="CB67" s="16">
        <v>65.943967242354688</v>
      </c>
      <c r="CC67" s="16">
        <v>71.345302207125229</v>
      </c>
      <c r="CD67" s="16">
        <v>80.844270007319579</v>
      </c>
    </row>
    <row r="68" spans="3:82" x14ac:dyDescent="0.15">
      <c r="C68" s="16">
        <v>63</v>
      </c>
      <c r="E68" s="16">
        <f>求节点(超R武将!$C$6:$C$105,超R武将!E$6:E$105,天数对应超R武将养!$CD68)</f>
        <v>0</v>
      </c>
      <c r="F68" s="16">
        <f>求节点(超R武将!$C$6:$C$105,超R武将!F$6:F$105,天数对应超R武将养!$CD68)</f>
        <v>0</v>
      </c>
      <c r="G68" s="16">
        <f>求节点(超R武将!$C$6:$C$105,超R武将!G$6:G$105,天数对应超R武将养!$CD68)</f>
        <v>0</v>
      </c>
      <c r="H68" s="16">
        <f>求节点(超R武将!$C$6:$C$105,超R武将!H$6:H$105,天数对应超R武将养!$CD68)</f>
        <v>0</v>
      </c>
      <c r="I68" s="16">
        <f>求节点(超R武将!$C$6:$C$105,超R武将!I$6:I$105,天数对应超R武将养!$CD68)</f>
        <v>6</v>
      </c>
      <c r="J68" s="16">
        <f>求节点(超R武将!$C$6:$C$105,超R武将!J$6:J$105,天数对应超R武将养!$CD68)</f>
        <v>0</v>
      </c>
      <c r="K68" s="16">
        <f>求节点(超R武将!$C$6:$C$105,超R武将!K$6:K$105,天数对应超R武将养!$CD68)</f>
        <v>0</v>
      </c>
      <c r="L68" s="16">
        <f>求节点(超R武将!$C$6:$C$105,超R武将!L$6:L$105,天数对应超R武将养!$CD68)</f>
        <v>0</v>
      </c>
      <c r="M68" s="16">
        <f>求节点(超R武将!$C$6:$C$105,超R武将!M$6:M$105,天数对应超R武将养!$CD68)</f>
        <v>0</v>
      </c>
      <c r="N68" s="16">
        <f>求节点(超R武将!$C$6:$C$105,超R武将!N$6:N$105,天数对应超R武将养!$CD68)</f>
        <v>7.6633014226049214</v>
      </c>
      <c r="O68" s="16">
        <f>求节点(超R武将!$C$6:$C$105,超R武将!O$6:O$105,天数对应超R武将养!$CD68)</f>
        <v>0</v>
      </c>
      <c r="P68" s="16">
        <f>求节点(超R武将!$C$6:$C$105,超R武将!P$6:P$105,天数对应超R武将养!$CD68)</f>
        <v>6</v>
      </c>
      <c r="Q68" s="16">
        <f>求节点(超R武将!$C$6:$C$105,超R武将!Q$6:Q$105,天数对应超R武将养!$CD68)</f>
        <v>10</v>
      </c>
      <c r="R68" s="16">
        <f>求节点(超R武将!$C$6:$C$105,超R武将!R$6:R$105,天数对应超R武将养!$CD68)</f>
        <v>22</v>
      </c>
      <c r="S68" s="16">
        <f>求节点(超R武将!$C$6:$C$105,超R武将!S$6:S$105,天数对应超R武将养!$CD68)</f>
        <v>106</v>
      </c>
      <c r="T68" s="16">
        <f>求节点(超R武将!$C$6:$C$105,超R武将!T$6:T$105,天数对应超R武将养!$CD68)</f>
        <v>0</v>
      </c>
      <c r="U68" s="16">
        <f>求节点(超R武将!$C$6:$C$105,超R武将!U$6:U$105,天数对应超R武将养!$CD68)</f>
        <v>0</v>
      </c>
      <c r="V68" s="16">
        <f>求节点(超R武将!$C$6:$C$105,超R武将!V$6:V$105,天数对应超R武将养!$CD68)</f>
        <v>0</v>
      </c>
      <c r="W68" s="16">
        <f>求节点(超R武将!$C$6:$C$105,超R武将!W$6:W$105,天数对应超R武将养!$CD68)</f>
        <v>3.2425336598303551</v>
      </c>
      <c r="X68" s="16">
        <f>求节点(超R武将!$C$6:$C$105,超R武将!X$6:X$105,天数对应超R武将养!$CD68)</f>
        <v>3.242533659830356</v>
      </c>
      <c r="Y68" s="16">
        <f>求节点(超R武将!$C$6:$C$105,超R武将!Y$6:Y$105,天数对应超R武将养!$CD68)</f>
        <v>0</v>
      </c>
      <c r="Z68" s="16">
        <f>求节点(超R武将!$C$6:$C$105,超R武将!Z$6:Z$105,天数对应超R武将养!$CD68)</f>
        <v>0</v>
      </c>
      <c r="AA68" s="16">
        <f>求节点(超R武将!$C$6:$C$105,超R武将!AA$6:AA$105,天数对应超R武将养!$CD68)</f>
        <v>0</v>
      </c>
      <c r="AB68" s="16">
        <f>求节点(超R武将!$C$6:$C$105,超R武将!AB$6:AB$105,天数对应超R武将养!$CD68)</f>
        <v>162.12668299151778</v>
      </c>
      <c r="AC68" s="16">
        <f>求节点(超R武将!$C$6:$C$105,超R武将!AC$6:AC$105,天数对应超R武将养!$CD68)</f>
        <v>162.12668299151778</v>
      </c>
      <c r="AD68" s="16">
        <f>求节点(超R武将!$C$6:$C$105,超R武将!AD$6:AD$105,天数对应超R武将养!$CD68)</f>
        <v>0</v>
      </c>
      <c r="AE68" s="16">
        <f>求节点(超R武将!$C$6:$C$105,超R武将!AE$6:AE$105,天数对应超R武将养!$CD68)</f>
        <v>0</v>
      </c>
      <c r="AF68" s="16">
        <f>求节点(超R武将!$C$6:$C$105,超R武将!AF$6:AF$105,天数对应超R武将养!$CD68)</f>
        <v>0</v>
      </c>
      <c r="AG68" s="16">
        <f>求节点(超R武将!$C$6:$C$105,超R武将!AG$6:AG$105,天数对应超R武将养!$CD68)</f>
        <v>2.7301676952085634</v>
      </c>
      <c r="AH68" s="16">
        <f>求节点(超R武将!$C$6:$C$105,超R武将!AH$6:AH$105,天数对应超R武将养!$CD68)</f>
        <v>2</v>
      </c>
      <c r="AI68" s="16">
        <f>求节点(超R武将!$C$6:$C$105,超R武将!AI$6:AI$105,天数对应超R武将养!$CD68)</f>
        <v>0</v>
      </c>
      <c r="AJ68" s="16">
        <f>求节点(超R武将!$C$6:$C$105,超R武将!AJ$6:AJ$105,天数对应超R武将养!$CD68)</f>
        <v>0</v>
      </c>
      <c r="AK68" s="16">
        <f>求节点(超R武将!$C$6:$C$105,超R武将!AK$6:AK$105,天数对应超R武将养!$CD68)</f>
        <v>0</v>
      </c>
      <c r="AL68" s="16">
        <f>求节点(超R武将!$C$6:$C$105,超R武将!AL$6:AL$105,天数对应超R武将养!$CD68)</f>
        <v>30</v>
      </c>
      <c r="AM68" s="16">
        <f>求节点(超R武将!$C$6:$C$105,超R武将!AM$6:AM$105,天数对应超R武将养!$CD68)</f>
        <v>80</v>
      </c>
      <c r="AN68" s="16">
        <f>求节点(超R武将!$C$6:$C$105,超R武将!AN$6:AN$105,天数对应超R武将养!$CD68)</f>
        <v>0</v>
      </c>
      <c r="AO68" s="16">
        <f>求节点(超R武将!$C$6:$C$105,超R武将!AO$6:AO$105,天数对应超R武将养!$CD68)</f>
        <v>0</v>
      </c>
      <c r="AP68" s="16">
        <f>求节点(超R武将!$C$6:$C$105,超R武将!AP$6:AP$105,天数对应超R武将养!$CD68)</f>
        <v>0</v>
      </c>
      <c r="AQ68" s="16">
        <f>求节点(超R武将!$C$6:$C$105,超R武将!AQ$6:AQ$105,天数对应超R武将养!$CD68)</f>
        <v>24</v>
      </c>
      <c r="AR68" s="16">
        <f>求节点(超R武将!$C$6:$C$105,超R武将!AR$6:AR$105,天数对应超R武将养!$CD68)</f>
        <v>0</v>
      </c>
      <c r="AS68" s="16">
        <f>求节点(超R武将!$C$6:$C$105,超R武将!AS$6:AS$105,天数对应超R武将养!$CD68)</f>
        <v>0</v>
      </c>
      <c r="AT68" s="16">
        <f>求节点(超R武将!$C$6:$C$105,超R武将!AT$6:AT$105,天数对应超R武将养!$CD68)</f>
        <v>3</v>
      </c>
      <c r="AU68" s="16">
        <f>求节点(超R武将!$C$6:$C$105,超R武将!AU$6:AU$105,天数对应超R武将养!$CD68)</f>
        <v>6</v>
      </c>
      <c r="AV68" s="16">
        <f>求节点(超R武将!$C$6:$C$105,超R武将!AV$6:AV$105,天数对应超R武将养!$CD68)</f>
        <v>8</v>
      </c>
      <c r="AW68" s="16">
        <f>求节点(超R武将!$C$6:$C$105,超R武将!AW$6:AW$105,天数对应超R武将养!$CD68)</f>
        <v>7.6628804496377487</v>
      </c>
      <c r="AX68" s="16">
        <f>求节点(超R武将!$C$6:$C$105,超R武将!AX$6:AX$105,天数对应超R武将养!$CD68)</f>
        <v>0</v>
      </c>
      <c r="AY68" s="16">
        <f>求节点(超R武将!$C$6:$C$105,超R武将!AY$6:AY$105,天数对应超R武将养!$CD68)</f>
        <v>15</v>
      </c>
      <c r="AZ68" s="16">
        <f>求节点(超R武将!$C$6:$C$105,超R武将!AZ$6:AZ$105,天数对应超R武将养!$CD68)</f>
        <v>40</v>
      </c>
      <c r="BA68" s="16">
        <f>求节点(超R武将!$C$6:$C$105,超R武将!BA$6:BA$105,天数对应超R武将养!$CD68)</f>
        <v>72</v>
      </c>
      <c r="BB68" s="16">
        <f>求节点(超R武将!$C$6:$C$105,超R武将!BB$6:BB$105,天数对应超R武将养!$CD68)</f>
        <v>106</v>
      </c>
      <c r="BC68" s="16">
        <f>求节点(超R武将!$C$6:$C$105,超R武将!BC$6:BC$105,天数对应超R武将养!$CD68)</f>
        <v>0</v>
      </c>
      <c r="BD68" s="16">
        <f>求节点(超R武将!$C$6:$C$105,超R武将!BD$6:BD$105,天数对应超R武将养!$CD68)</f>
        <v>3.2424004538046503</v>
      </c>
      <c r="BE68" s="16">
        <f>求节点(超R武将!$C$6:$C$105,超R武将!BE$6:BE$105,天数对应超R武将养!$CD68)</f>
        <v>3.2424004538046503</v>
      </c>
      <c r="BF68" s="16">
        <f>求节点(超R武将!$C$6:$C$105,超R武将!BF$6:BF$105,天数对应超R武将养!$CD68)</f>
        <v>3.2424004538046503</v>
      </c>
      <c r="BG68" s="16">
        <f>求节点(超R武将!$C$6:$C$105,超R武将!BG$6:BG$105,天数对应超R武将养!$CD68)</f>
        <v>3.2424004538046503</v>
      </c>
      <c r="BH68" s="16">
        <f>求节点(超R武将!$C$6:$C$105,超R武将!BH$6:BH$105,天数对应超R武将养!$CD68)</f>
        <v>10</v>
      </c>
      <c r="BI68" s="16">
        <f>求节点(超R武将!$C$6:$C$105,超R武将!BI$6:BI$105,天数对应超R武将养!$CD68)</f>
        <v>10</v>
      </c>
      <c r="BJ68" s="16">
        <f>求节点(超R武将!$C$6:$C$105,超R武将!BJ$6:BJ$105,天数对应超R武将养!$CD68)</f>
        <v>60</v>
      </c>
      <c r="BK68" s="16">
        <f>求节点(超R武将!$C$6:$C$105,超R武将!BK$6:BK$105,天数对应超R武将养!$CD68)</f>
        <v>80</v>
      </c>
      <c r="BL68" s="16">
        <f>求节点(超R武将!$C$6:$C$105,超R武将!BL$6:BL$105,天数对应超R武将养!$CD68)</f>
        <v>80</v>
      </c>
      <c r="BM68" s="16">
        <f>求节点(超R武将!$C$6:$C$105,超R武将!BM$6:BM$105,天数对应超R武将养!$CD68)</f>
        <v>0</v>
      </c>
      <c r="BN68" s="16">
        <f>求节点(超R武将!$C$6:$C$105,超R武将!BN$6:BN$105,天数对应超R武将养!$CD68)</f>
        <v>0</v>
      </c>
      <c r="BO68" s="16">
        <f>求节点(超R武将!$C$6:$C$105,超R武将!BO$6:BO$105,天数对应超R武将养!$CD68)</f>
        <v>2</v>
      </c>
      <c r="BP68" s="16">
        <f>求节点(超R武将!$C$6:$C$105,超R武将!BP$6:BP$105,天数对应超R武将养!$CD68)</f>
        <v>2</v>
      </c>
      <c r="BQ68" s="16">
        <f>求节点(超R武将!$C$6:$C$105,超R武将!BQ$6:BQ$105,天数对应超R武将养!$CD68)</f>
        <v>2</v>
      </c>
      <c r="BR68" s="16">
        <f>求节点(超R武将!$C$6:$C$105,超R武将!BR$6:BR$105,天数对应超R武将养!$CD68)</f>
        <v>0</v>
      </c>
      <c r="BS68" s="16">
        <f>求节点(超R武将!$C$6:$C$105,超R武将!BS$6:BS$105,天数对应超R武将养!$CD68)</f>
        <v>0</v>
      </c>
      <c r="BT68" s="16">
        <f>求节点(超R武将!$C$6:$C$105,超R武将!BT$6:BT$105,天数对应超R武将养!$CD68)</f>
        <v>4</v>
      </c>
      <c r="BU68" s="16">
        <f>求节点(超R武将!$C$6:$C$105,超R武将!BU$6:BU$105,天数对应超R武将养!$CD68)</f>
        <v>30</v>
      </c>
      <c r="BV68" s="16">
        <f>求节点(超R武将!$C$6:$C$105,超R武将!BV$6:BV$105,天数对应超R武将养!$CD68)</f>
        <v>80</v>
      </c>
      <c r="BY68" s="16">
        <v>63</v>
      </c>
      <c r="BZ68" s="16">
        <v>60</v>
      </c>
      <c r="CA68" s="16">
        <v>62.670097985970301</v>
      </c>
      <c r="CB68" s="16">
        <v>66.189400147404655</v>
      </c>
      <c r="CC68" s="16">
        <v>71.536568855205715</v>
      </c>
      <c r="CD68" s="16">
        <v>81.063341495758891</v>
      </c>
    </row>
    <row r="69" spans="3:82" x14ac:dyDescent="0.15">
      <c r="C69" s="16">
        <v>64</v>
      </c>
      <c r="E69" s="16">
        <f>求节点(超R武将!$C$6:$C$105,超R武将!E$6:E$105,天数对应超R武将养!$CD69)</f>
        <v>0</v>
      </c>
      <c r="F69" s="16">
        <f>求节点(超R武将!$C$6:$C$105,超R武将!F$6:F$105,天数对应超R武将养!$CD69)</f>
        <v>0</v>
      </c>
      <c r="G69" s="16">
        <f>求节点(超R武将!$C$6:$C$105,超R武将!G$6:G$105,天数对应超R武将养!$CD69)</f>
        <v>0</v>
      </c>
      <c r="H69" s="16">
        <f>求节点(超R武将!$C$6:$C$105,超R武将!H$6:H$105,天数对应超R武将养!$CD69)</f>
        <v>0</v>
      </c>
      <c r="I69" s="16">
        <f>求节点(超R武将!$C$6:$C$105,超R武将!I$6:I$105,天数对应超R武将养!$CD69)</f>
        <v>6</v>
      </c>
      <c r="J69" s="16">
        <f>求节点(超R武将!$C$6:$C$105,超R武将!J$6:J$105,天数对应超R武将养!$CD69)</f>
        <v>0</v>
      </c>
      <c r="K69" s="16">
        <f>求节点(超R武将!$C$6:$C$105,超R武将!K$6:K$105,天数对应超R武将养!$CD69)</f>
        <v>0</v>
      </c>
      <c r="L69" s="16">
        <f>求节点(超R武将!$C$6:$C$105,超R武将!L$6:L$105,天数对应超R武将养!$CD69)</f>
        <v>0</v>
      </c>
      <c r="M69" s="16">
        <f>求节点(超R武将!$C$6:$C$105,超R武将!M$6:M$105,天数对应超R武将养!$CD69)</f>
        <v>0</v>
      </c>
      <c r="N69" s="16">
        <f>求节点(超R武将!$C$6:$C$105,超R武将!N$6:N$105,天数对应超R武将养!$CD69)</f>
        <v>7.7227309293815125</v>
      </c>
      <c r="O69" s="16">
        <f>求节点(超R武将!$C$6:$C$105,超R武将!O$6:O$105,天数对应超R武将养!$CD69)</f>
        <v>0</v>
      </c>
      <c r="P69" s="16">
        <f>求节点(超R武将!$C$6:$C$105,超R武将!P$6:P$105,天数对应超R武将养!$CD69)</f>
        <v>6</v>
      </c>
      <c r="Q69" s="16">
        <f>求节点(超R武将!$C$6:$C$105,超R武将!Q$6:Q$105,天数对应超R武将养!$CD69)</f>
        <v>10</v>
      </c>
      <c r="R69" s="16">
        <f>求节点(超R武将!$C$6:$C$105,超R武将!R$6:R$105,天数对应超R武将养!$CD69)</f>
        <v>22</v>
      </c>
      <c r="S69" s="16">
        <f>求节点(超R武将!$C$6:$C$105,超R武将!S$6:S$105,天数对应超R武将养!$CD69)</f>
        <v>106</v>
      </c>
      <c r="T69" s="16">
        <f>求节点(超R武将!$C$6:$C$105,超R武将!T$6:T$105,天数对应超R武将养!$CD69)</f>
        <v>0</v>
      </c>
      <c r="U69" s="16">
        <f>求节点(超R武将!$C$6:$C$105,超R武将!U$6:U$105,天数对应超R武将养!$CD69)</f>
        <v>0</v>
      </c>
      <c r="V69" s="16">
        <f>求节点(超R武将!$C$6:$C$105,超R武将!V$6:V$105,天数对应超R武将养!$CD69)</f>
        <v>0</v>
      </c>
      <c r="W69" s="16">
        <f>求节点(超R武将!$C$6:$C$105,超R武将!W$6:W$105,天数对应超R武将养!$CD69)</f>
        <v>3.2513310003050475</v>
      </c>
      <c r="X69" s="16">
        <f>求节点(超R武将!$C$6:$C$105,超R武将!X$6:X$105,天数对应超R武将养!$CD69)</f>
        <v>3.2513310003050484</v>
      </c>
      <c r="Y69" s="16">
        <f>求节点(超R武将!$C$6:$C$105,超R武将!Y$6:Y$105,天数对应超R武将养!$CD69)</f>
        <v>0</v>
      </c>
      <c r="Z69" s="16">
        <f>求节点(超R武将!$C$6:$C$105,超R武将!Z$6:Z$105,天数对应超R武将养!$CD69)</f>
        <v>0</v>
      </c>
      <c r="AA69" s="16">
        <f>求节点(超R武将!$C$6:$C$105,超R武将!AA$6:AA$105,天数对应超R武将养!$CD69)</f>
        <v>0</v>
      </c>
      <c r="AB69" s="16">
        <f>求节点(超R武将!$C$6:$C$105,超R武将!AB$6:AB$105,天数对应超R武将养!$CD69)</f>
        <v>162.5665500152524</v>
      </c>
      <c r="AC69" s="16">
        <f>求节点(超R武将!$C$6:$C$105,超R武将!AC$6:AC$105,天数对应超R武将养!$CD69)</f>
        <v>162.5665500152524</v>
      </c>
      <c r="AD69" s="16">
        <f>求节点(超R武将!$C$6:$C$105,超R武将!AD$6:AD$105,天数对应超R武将养!$CD69)</f>
        <v>0</v>
      </c>
      <c r="AE69" s="16">
        <f>求节点(超R武将!$C$6:$C$105,超R武将!AE$6:AE$105,天数对应超R武将养!$CD69)</f>
        <v>0</v>
      </c>
      <c r="AF69" s="16">
        <f>求节点(超R武将!$C$6:$C$105,超R武将!AF$6:AF$105,天数对应超R武将养!$CD69)</f>
        <v>0</v>
      </c>
      <c r="AG69" s="16">
        <f>求节点(超R武将!$C$6:$C$105,超R武将!AG$6:AG$105,天数对应超R武将养!$CD69)</f>
        <v>2.7375749320447764</v>
      </c>
      <c r="AH69" s="16">
        <f>求节点(超R武将!$C$6:$C$105,超R武将!AH$6:AH$105,天数对应超R武将养!$CD69)</f>
        <v>2</v>
      </c>
      <c r="AI69" s="16">
        <f>求节点(超R武将!$C$6:$C$105,超R武将!AI$6:AI$105,天数对应超R武将养!$CD69)</f>
        <v>0</v>
      </c>
      <c r="AJ69" s="16">
        <f>求节点(超R武将!$C$6:$C$105,超R武将!AJ$6:AJ$105,天数对应超R武将养!$CD69)</f>
        <v>0</v>
      </c>
      <c r="AK69" s="16">
        <f>求节点(超R武将!$C$6:$C$105,超R武将!AK$6:AK$105,天数对应超R武将养!$CD69)</f>
        <v>0</v>
      </c>
      <c r="AL69" s="16">
        <f>求节点(超R武将!$C$6:$C$105,超R武将!AL$6:AL$105,天数对应超R武将养!$CD69)</f>
        <v>30</v>
      </c>
      <c r="AM69" s="16">
        <f>求节点(超R武将!$C$6:$C$105,超R武将!AM$6:AM$105,天数对应超R武将养!$CD69)</f>
        <v>80</v>
      </c>
      <c r="AN69" s="16">
        <f>求节点(超R武将!$C$6:$C$105,超R武将!AN$6:AN$105,天数对应超R武将养!$CD69)</f>
        <v>0</v>
      </c>
      <c r="AO69" s="16">
        <f>求节点(超R武将!$C$6:$C$105,超R武将!AO$6:AO$105,天数对应超R武将养!$CD69)</f>
        <v>0</v>
      </c>
      <c r="AP69" s="16">
        <f>求节点(超R武将!$C$6:$C$105,超R武将!AP$6:AP$105,天数对应超R武将养!$CD69)</f>
        <v>0</v>
      </c>
      <c r="AQ69" s="16">
        <f>求节点(超R武将!$C$6:$C$105,超R武将!AQ$6:AQ$105,天数对应超R武将养!$CD69)</f>
        <v>24</v>
      </c>
      <c r="AR69" s="16">
        <f>求节点(超R武将!$C$6:$C$105,超R武将!AR$6:AR$105,天数对应超R武将养!$CD69)</f>
        <v>0</v>
      </c>
      <c r="AS69" s="16">
        <f>求节点(超R武将!$C$6:$C$105,超R武将!AS$6:AS$105,天数对应超R武将养!$CD69)</f>
        <v>0</v>
      </c>
      <c r="AT69" s="16">
        <f>求节点(超R武将!$C$6:$C$105,超R武将!AT$6:AT$105,天数对应超R武将养!$CD69)</f>
        <v>3</v>
      </c>
      <c r="AU69" s="16">
        <f>求节点(超R武将!$C$6:$C$105,超R武将!AU$6:AU$105,天数对应超R武将养!$CD69)</f>
        <v>6</v>
      </c>
      <c r="AV69" s="16">
        <f>求节点(超R武将!$C$6:$C$105,超R武将!AV$6:AV$105,天数对应超R武将养!$CD69)</f>
        <v>8</v>
      </c>
      <c r="AW69" s="16">
        <f>求节点(超R武将!$C$6:$C$105,超R武将!AW$6:AW$105,天数对应超R武将养!$CD69)</f>
        <v>7.7208482595920236</v>
      </c>
      <c r="AX69" s="16">
        <f>求节点(超R武将!$C$6:$C$105,超R武将!AX$6:AX$105,天数对应超R武将养!$CD69)</f>
        <v>0</v>
      </c>
      <c r="AY69" s="16">
        <f>求节点(超R武将!$C$6:$C$105,超R武将!AY$6:AY$105,天数对应超R武将养!$CD69)</f>
        <v>15</v>
      </c>
      <c r="AZ69" s="16">
        <f>求节点(超R武将!$C$6:$C$105,超R武将!AZ$6:AZ$105,天数对应超R武将养!$CD69)</f>
        <v>40</v>
      </c>
      <c r="BA69" s="16">
        <f>求节点(超R武将!$C$6:$C$105,超R武将!BA$6:BA$105,天数对应超R武将养!$CD69)</f>
        <v>72</v>
      </c>
      <c r="BB69" s="16">
        <f>求节点(超R武将!$C$6:$C$105,超R武将!BB$6:BB$105,天数对应超R武将养!$CD69)</f>
        <v>106</v>
      </c>
      <c r="BC69" s="16">
        <f>求节点(超R武将!$C$6:$C$105,超R武将!BC$6:BC$105,天数对应超R武将养!$CD69)</f>
        <v>0</v>
      </c>
      <c r="BD69" s="16">
        <f>求节点(超R武将!$C$6:$C$105,超R武将!BD$6:BD$105,天数对应超R武将养!$CD69)</f>
        <v>3.2507352780617462</v>
      </c>
      <c r="BE69" s="16">
        <f>求节点(超R武将!$C$6:$C$105,超R武将!BE$6:BE$105,天数对应超R武将养!$CD69)</f>
        <v>3.2507352780617462</v>
      </c>
      <c r="BF69" s="16">
        <f>求节点(超R武将!$C$6:$C$105,超R武将!BF$6:BF$105,天数对应超R武将养!$CD69)</f>
        <v>3.2507352780617462</v>
      </c>
      <c r="BG69" s="16">
        <f>求节点(超R武将!$C$6:$C$105,超R武将!BG$6:BG$105,天数对应超R武将养!$CD69)</f>
        <v>3.2507352780617462</v>
      </c>
      <c r="BH69" s="16">
        <f>求节点(超R武将!$C$6:$C$105,超R武将!BH$6:BH$105,天数对应超R武将养!$CD69)</f>
        <v>10</v>
      </c>
      <c r="BI69" s="16">
        <f>求节点(超R武将!$C$6:$C$105,超R武将!BI$6:BI$105,天数对应超R武将养!$CD69)</f>
        <v>10</v>
      </c>
      <c r="BJ69" s="16">
        <f>求节点(超R武将!$C$6:$C$105,超R武将!BJ$6:BJ$105,天数对应超R武将养!$CD69)</f>
        <v>60</v>
      </c>
      <c r="BK69" s="16">
        <f>求节点(超R武将!$C$6:$C$105,超R武将!BK$6:BK$105,天数对应超R武将养!$CD69)</f>
        <v>80</v>
      </c>
      <c r="BL69" s="16">
        <f>求节点(超R武将!$C$6:$C$105,超R武将!BL$6:BL$105,天数对应超R武将养!$CD69)</f>
        <v>80</v>
      </c>
      <c r="BM69" s="16">
        <f>求节点(超R武将!$C$6:$C$105,超R武将!BM$6:BM$105,天数对应超R武将养!$CD69)</f>
        <v>0</v>
      </c>
      <c r="BN69" s="16">
        <f>求节点(超R武将!$C$6:$C$105,超R武将!BN$6:BN$105,天数对应超R武将养!$CD69)</f>
        <v>0</v>
      </c>
      <c r="BO69" s="16">
        <f>求节点(超R武将!$C$6:$C$105,超R武将!BO$6:BO$105,天数对应超R武将养!$CD69)</f>
        <v>2</v>
      </c>
      <c r="BP69" s="16">
        <f>求节点(超R武将!$C$6:$C$105,超R武将!BP$6:BP$105,天数对应超R武将养!$CD69)</f>
        <v>2</v>
      </c>
      <c r="BQ69" s="16">
        <f>求节点(超R武将!$C$6:$C$105,超R武将!BQ$6:BQ$105,天数对应超R武将养!$CD69)</f>
        <v>2</v>
      </c>
      <c r="BR69" s="16">
        <f>求节点(超R武将!$C$6:$C$105,超R武将!BR$6:BR$105,天数对应超R武将养!$CD69)</f>
        <v>0</v>
      </c>
      <c r="BS69" s="16">
        <f>求节点(超R武将!$C$6:$C$105,超R武将!BS$6:BS$105,天数对应超R武将养!$CD69)</f>
        <v>0</v>
      </c>
      <c r="BT69" s="16">
        <f>求节点(超R武将!$C$6:$C$105,超R武将!BT$6:BT$105,天数对应超R武将养!$CD69)</f>
        <v>4</v>
      </c>
      <c r="BU69" s="16">
        <f>求节点(超R武将!$C$6:$C$105,超R武将!BU$6:BU$105,天数对应超R武将养!$CD69)</f>
        <v>30</v>
      </c>
      <c r="BV69" s="16">
        <f>求节点(超R武将!$C$6:$C$105,超R武将!BV$6:BV$105,天数对应超R武将养!$CD69)</f>
        <v>80</v>
      </c>
      <c r="BY69" s="16">
        <v>64</v>
      </c>
      <c r="BZ69" s="16">
        <v>60.217698846451768</v>
      </c>
      <c r="CA69" s="16">
        <v>62.911584742167605</v>
      </c>
      <c r="CB69" s="16">
        <v>66.429693897431449</v>
      </c>
      <c r="CC69" s="16">
        <v>71.727835503286201</v>
      </c>
      <c r="CD69" s="16">
        <v>81.283275007626202</v>
      </c>
    </row>
    <row r="70" spans="3:82" x14ac:dyDescent="0.15">
      <c r="C70" s="16">
        <v>65</v>
      </c>
      <c r="E70" s="16">
        <f>求节点(超R武将!$C$6:$C$105,超R武将!E$6:E$105,天数对应超R武将养!$CD70)</f>
        <v>0</v>
      </c>
      <c r="F70" s="16">
        <f>求节点(超R武将!$C$6:$C$105,超R武将!F$6:F$105,天数对应超R武将养!$CD70)</f>
        <v>0</v>
      </c>
      <c r="G70" s="16">
        <f>求节点(超R武将!$C$6:$C$105,超R武将!G$6:G$105,天数对应超R武将养!$CD70)</f>
        <v>0</v>
      </c>
      <c r="H70" s="16">
        <f>求节点(超R武将!$C$6:$C$105,超R武将!H$6:H$105,天数对应超R武将养!$CD70)</f>
        <v>0</v>
      </c>
      <c r="I70" s="16">
        <f>求节点(超R武将!$C$6:$C$105,超R武将!I$6:I$105,天数对应超R武将养!$CD70)</f>
        <v>6</v>
      </c>
      <c r="J70" s="16">
        <f>求节点(超R武将!$C$6:$C$105,超R武将!J$6:J$105,天数对应超R武将养!$CD70)</f>
        <v>0</v>
      </c>
      <c r="K70" s="16">
        <f>求节点(超R武将!$C$6:$C$105,超R武将!K$6:K$105,天数对应超R武将养!$CD70)</f>
        <v>0</v>
      </c>
      <c r="L70" s="16">
        <f>求节点(超R武将!$C$6:$C$105,超R武将!L$6:L$105,天数对应超R武将养!$CD70)</f>
        <v>0</v>
      </c>
      <c r="M70" s="16">
        <f>求节点(超R武将!$C$6:$C$105,超R武将!M$6:M$105,天数对应超R武将养!$CD70)</f>
        <v>0</v>
      </c>
      <c r="N70" s="16">
        <f>求节点(超R武将!$C$6:$C$105,超R武将!N$6:N$105,天数对应超R武将养!$CD70)</f>
        <v>7.7821604361581045</v>
      </c>
      <c r="O70" s="16">
        <f>求节点(超R武将!$C$6:$C$105,超R武将!O$6:O$105,天数对应超R武将养!$CD70)</f>
        <v>0</v>
      </c>
      <c r="P70" s="16">
        <f>求节点(超R武将!$C$6:$C$105,超R武将!P$6:P$105,天数对应超R武将养!$CD70)</f>
        <v>6</v>
      </c>
      <c r="Q70" s="16">
        <f>求节点(超R武将!$C$6:$C$105,超R武将!Q$6:Q$105,天数对应超R武将养!$CD70)</f>
        <v>10</v>
      </c>
      <c r="R70" s="16">
        <f>求节点(超R武将!$C$6:$C$105,超R武将!R$6:R$105,天数对应超R武将养!$CD70)</f>
        <v>22</v>
      </c>
      <c r="S70" s="16">
        <f>求节点(超R武将!$C$6:$C$105,超R武将!S$6:S$105,天数对应超R武将养!$CD70)</f>
        <v>106</v>
      </c>
      <c r="T70" s="16">
        <f>求节点(超R武将!$C$6:$C$105,超R武将!T$6:T$105,天数对应超R武将养!$CD70)</f>
        <v>0</v>
      </c>
      <c r="U70" s="16">
        <f>求节点(超R武将!$C$6:$C$105,超R武将!U$6:U$105,天数对应超R武将养!$CD70)</f>
        <v>0</v>
      </c>
      <c r="V70" s="16">
        <f>求节点(超R武将!$C$6:$C$105,超R武将!V$6:V$105,天数对应超R武将养!$CD70)</f>
        <v>0</v>
      </c>
      <c r="W70" s="16">
        <f>求节点(超R武将!$C$6:$C$105,超R武将!W$6:W$105,天数对应超R武将养!$CD70)</f>
        <v>3.2601283407797399</v>
      </c>
      <c r="X70" s="16">
        <f>求节点(超R武将!$C$6:$C$105,超R武将!X$6:X$105,天数对应超R武将养!$CD70)</f>
        <v>3.2601283407797408</v>
      </c>
      <c r="Y70" s="16">
        <f>求节点(超R武将!$C$6:$C$105,超R武将!Y$6:Y$105,天数对应超R武将养!$CD70)</f>
        <v>0</v>
      </c>
      <c r="Z70" s="16">
        <f>求节点(超R武将!$C$6:$C$105,超R武将!Z$6:Z$105,天数对应超R武将养!$CD70)</f>
        <v>0</v>
      </c>
      <c r="AA70" s="16">
        <f>求节点(超R武将!$C$6:$C$105,超R武将!AA$6:AA$105,天数对应超R武将养!$CD70)</f>
        <v>0</v>
      </c>
      <c r="AB70" s="16">
        <f>求节点(超R武将!$C$6:$C$105,超R武将!AB$6:AB$105,天数对应超R武将养!$CD70)</f>
        <v>163.00641703898702</v>
      </c>
      <c r="AC70" s="16">
        <f>求节点(超R武将!$C$6:$C$105,超R武将!AC$6:AC$105,天数对应超R武将养!$CD70)</f>
        <v>163.00641703898702</v>
      </c>
      <c r="AD70" s="16">
        <f>求节点(超R武将!$C$6:$C$105,超R武将!AD$6:AD$105,天数对应超R武将养!$CD70)</f>
        <v>0</v>
      </c>
      <c r="AE70" s="16">
        <f>求节点(超R武将!$C$6:$C$105,超R武将!AE$6:AE$105,天数对应超R武将养!$CD70)</f>
        <v>0</v>
      </c>
      <c r="AF70" s="16">
        <f>求节点(超R武将!$C$6:$C$105,超R武将!AF$6:AF$105,天数对应超R武将养!$CD70)</f>
        <v>0</v>
      </c>
      <c r="AG70" s="16">
        <f>求节点(超R武将!$C$6:$C$105,超R武将!AG$6:AG$105,天数对应超R武将养!$CD70)</f>
        <v>2.7449821688809894</v>
      </c>
      <c r="AH70" s="16">
        <f>求节点(超R武将!$C$6:$C$105,超R武将!AH$6:AH$105,天数对应超R武将养!$CD70)</f>
        <v>2</v>
      </c>
      <c r="AI70" s="16">
        <f>求节点(超R武将!$C$6:$C$105,超R武将!AI$6:AI$105,天数对应超R武将养!$CD70)</f>
        <v>0</v>
      </c>
      <c r="AJ70" s="16">
        <f>求节点(超R武将!$C$6:$C$105,超R武将!AJ$6:AJ$105,天数对应超R武将养!$CD70)</f>
        <v>0</v>
      </c>
      <c r="AK70" s="16">
        <f>求节点(超R武将!$C$6:$C$105,超R武将!AK$6:AK$105,天数对应超R武将养!$CD70)</f>
        <v>0</v>
      </c>
      <c r="AL70" s="16">
        <f>求节点(超R武将!$C$6:$C$105,超R武将!AL$6:AL$105,天数对应超R武将养!$CD70)</f>
        <v>30</v>
      </c>
      <c r="AM70" s="16">
        <f>求节点(超R武将!$C$6:$C$105,超R武将!AM$6:AM$105,天数对应超R武将养!$CD70)</f>
        <v>80</v>
      </c>
      <c r="AN70" s="16">
        <f>求节点(超R武将!$C$6:$C$105,超R武将!AN$6:AN$105,天数对应超R武将养!$CD70)</f>
        <v>0</v>
      </c>
      <c r="AO70" s="16">
        <f>求节点(超R武将!$C$6:$C$105,超R武将!AO$6:AO$105,天数对应超R武将养!$CD70)</f>
        <v>0</v>
      </c>
      <c r="AP70" s="16">
        <f>求节点(超R武将!$C$6:$C$105,超R武将!AP$6:AP$105,天数对应超R武将养!$CD70)</f>
        <v>0</v>
      </c>
      <c r="AQ70" s="16">
        <f>求节点(超R武将!$C$6:$C$105,超R武将!AQ$6:AQ$105,天数对应超R武将养!$CD70)</f>
        <v>24</v>
      </c>
      <c r="AR70" s="16">
        <f>求节点(超R武将!$C$6:$C$105,超R武将!AR$6:AR$105,天数对应超R武将养!$CD70)</f>
        <v>0</v>
      </c>
      <c r="AS70" s="16">
        <f>求节点(超R武将!$C$6:$C$105,超R武将!AS$6:AS$105,天数对应超R武将养!$CD70)</f>
        <v>0</v>
      </c>
      <c r="AT70" s="16">
        <f>求节点(超R武将!$C$6:$C$105,超R武将!AT$6:AT$105,天数对应超R武将养!$CD70)</f>
        <v>3</v>
      </c>
      <c r="AU70" s="16">
        <f>求节点(超R武将!$C$6:$C$105,超R武将!AU$6:AU$105,天数对应超R武将养!$CD70)</f>
        <v>6</v>
      </c>
      <c r="AV70" s="16">
        <f>求节点(超R武将!$C$6:$C$105,超R武将!AV$6:AV$105,天数对应超R武将养!$CD70)</f>
        <v>8</v>
      </c>
      <c r="AW70" s="16">
        <f>求节点(超R武将!$C$6:$C$105,超R武将!AW$6:AW$105,天数对应超R武将养!$CD70)</f>
        <v>7.7788160695462985</v>
      </c>
      <c r="AX70" s="16">
        <f>求节点(超R武将!$C$6:$C$105,超R武将!AX$6:AX$105,天数对应超R武将养!$CD70)</f>
        <v>0</v>
      </c>
      <c r="AY70" s="16">
        <f>求节点(超R武将!$C$6:$C$105,超R武将!AY$6:AY$105,天数对应超R武将养!$CD70)</f>
        <v>15</v>
      </c>
      <c r="AZ70" s="16">
        <f>求节点(超R武将!$C$6:$C$105,超R武将!AZ$6:AZ$105,天数对应超R武将养!$CD70)</f>
        <v>40</v>
      </c>
      <c r="BA70" s="16">
        <f>求节点(超R武将!$C$6:$C$105,超R武将!BA$6:BA$105,天数对应超R武将养!$CD70)</f>
        <v>72</v>
      </c>
      <c r="BB70" s="16">
        <f>求节点(超R武将!$C$6:$C$105,超R武将!BB$6:BB$105,天数对应超R武将养!$CD70)</f>
        <v>106</v>
      </c>
      <c r="BC70" s="16">
        <f>求节点(超R武将!$C$6:$C$105,超R武将!BC$6:BC$105,天数对应超R武将养!$CD70)</f>
        <v>0</v>
      </c>
      <c r="BD70" s="16">
        <f>求节点(超R武将!$C$6:$C$105,超R武将!BD$6:BD$105,天数对应超R武将养!$CD70)</f>
        <v>3.2590701023188422</v>
      </c>
      <c r="BE70" s="16">
        <f>求节点(超R武将!$C$6:$C$105,超R武将!BE$6:BE$105,天数对应超R武将养!$CD70)</f>
        <v>3.2590701023188422</v>
      </c>
      <c r="BF70" s="16">
        <f>求节点(超R武将!$C$6:$C$105,超R武将!BF$6:BF$105,天数对应超R武将养!$CD70)</f>
        <v>3.2590701023188422</v>
      </c>
      <c r="BG70" s="16">
        <f>求节点(超R武将!$C$6:$C$105,超R武将!BG$6:BG$105,天数对应超R武将养!$CD70)</f>
        <v>3.2590701023188422</v>
      </c>
      <c r="BH70" s="16">
        <f>求节点(超R武将!$C$6:$C$105,超R武将!BH$6:BH$105,天数对应超R武将养!$CD70)</f>
        <v>10</v>
      </c>
      <c r="BI70" s="16">
        <f>求节点(超R武将!$C$6:$C$105,超R武将!BI$6:BI$105,天数对应超R武将养!$CD70)</f>
        <v>10</v>
      </c>
      <c r="BJ70" s="16">
        <f>求节点(超R武将!$C$6:$C$105,超R武将!BJ$6:BJ$105,天数对应超R武将养!$CD70)</f>
        <v>60</v>
      </c>
      <c r="BK70" s="16">
        <f>求节点(超R武将!$C$6:$C$105,超R武将!BK$6:BK$105,天数对应超R武将养!$CD70)</f>
        <v>80</v>
      </c>
      <c r="BL70" s="16">
        <f>求节点(超R武将!$C$6:$C$105,超R武将!BL$6:BL$105,天数对应超R武将养!$CD70)</f>
        <v>80</v>
      </c>
      <c r="BM70" s="16">
        <f>求节点(超R武将!$C$6:$C$105,超R武将!BM$6:BM$105,天数对应超R武将养!$CD70)</f>
        <v>0</v>
      </c>
      <c r="BN70" s="16">
        <f>求节点(超R武将!$C$6:$C$105,超R武将!BN$6:BN$105,天数对应超R武将养!$CD70)</f>
        <v>0</v>
      </c>
      <c r="BO70" s="16">
        <f>求节点(超R武将!$C$6:$C$105,超R武将!BO$6:BO$105,天数对应超R武将养!$CD70)</f>
        <v>2</v>
      </c>
      <c r="BP70" s="16">
        <f>求节点(超R武将!$C$6:$C$105,超R武将!BP$6:BP$105,天数对应超R武将养!$CD70)</f>
        <v>2</v>
      </c>
      <c r="BQ70" s="16">
        <f>求节点(超R武将!$C$6:$C$105,超R武将!BQ$6:BQ$105,天数对应超R武将养!$CD70)</f>
        <v>2</v>
      </c>
      <c r="BR70" s="16">
        <f>求节点(超R武将!$C$6:$C$105,超R武将!BR$6:BR$105,天数对应超R武将养!$CD70)</f>
        <v>0</v>
      </c>
      <c r="BS70" s="16">
        <f>求节点(超R武将!$C$6:$C$105,超R武将!BS$6:BS$105,天数对应超R武将养!$CD70)</f>
        <v>0</v>
      </c>
      <c r="BT70" s="16">
        <f>求节点(超R武将!$C$6:$C$105,超R武将!BT$6:BT$105,天数对应超R武将养!$CD70)</f>
        <v>4</v>
      </c>
      <c r="BU70" s="16">
        <f>求节点(超R武将!$C$6:$C$105,超R武将!BU$6:BU$105,天数对应超R武将养!$CD70)</f>
        <v>30</v>
      </c>
      <c r="BV70" s="16">
        <f>求节点(超R武将!$C$6:$C$105,超R武将!BV$6:BV$105,天数对应超R武将养!$CD70)</f>
        <v>80</v>
      </c>
      <c r="BY70" s="16">
        <v>65</v>
      </c>
      <c r="BZ70" s="16">
        <v>60.435397692903535</v>
      </c>
      <c r="CA70" s="16">
        <v>63.130352358506798</v>
      </c>
      <c r="CB70" s="16">
        <v>66.669987647458242</v>
      </c>
      <c r="CC70" s="16">
        <v>71.919102151366687</v>
      </c>
      <c r="CD70" s="16">
        <v>81.503208519493512</v>
      </c>
    </row>
    <row r="71" spans="3:82" x14ac:dyDescent="0.15">
      <c r="C71" s="16">
        <v>66</v>
      </c>
      <c r="E71" s="16">
        <f>求节点(超R武将!$C$6:$C$105,超R武将!E$6:E$105,天数对应超R武将养!$CD71)</f>
        <v>0</v>
      </c>
      <c r="F71" s="16">
        <f>求节点(超R武将!$C$6:$C$105,超R武将!F$6:F$105,天数对应超R武将养!$CD71)</f>
        <v>0</v>
      </c>
      <c r="G71" s="16">
        <f>求节点(超R武将!$C$6:$C$105,超R武将!G$6:G$105,天数对应超R武将养!$CD71)</f>
        <v>0</v>
      </c>
      <c r="H71" s="16">
        <f>求节点(超R武将!$C$6:$C$105,超R武将!H$6:H$105,天数对应超R武将养!$CD71)</f>
        <v>0</v>
      </c>
      <c r="I71" s="16">
        <f>求节点(超R武将!$C$6:$C$105,超R武将!I$6:I$105,天数对应超R武将养!$CD71)</f>
        <v>6</v>
      </c>
      <c r="J71" s="16">
        <f>求节点(超R武将!$C$6:$C$105,超R武将!J$6:J$105,天数对应超R武将养!$CD71)</f>
        <v>0</v>
      </c>
      <c r="K71" s="16">
        <f>求节点(超R武将!$C$6:$C$105,超R武将!K$6:K$105,天数对应超R武将养!$CD71)</f>
        <v>0</v>
      </c>
      <c r="L71" s="16">
        <f>求节点(超R武将!$C$6:$C$105,超R武将!L$6:L$105,天数对应超R武将养!$CD71)</f>
        <v>0</v>
      </c>
      <c r="M71" s="16">
        <f>求节点(超R武将!$C$6:$C$105,超R武将!M$6:M$105,天数对应超R武将养!$CD71)</f>
        <v>0</v>
      </c>
      <c r="N71" s="16">
        <f>求节点(超R武将!$C$6:$C$105,超R武将!N$6:N$105,天数对应超R武将养!$CD71)</f>
        <v>7.8415899429346956</v>
      </c>
      <c r="O71" s="16">
        <f>求节点(超R武将!$C$6:$C$105,超R武将!O$6:O$105,天数对应超R武将养!$CD71)</f>
        <v>0</v>
      </c>
      <c r="P71" s="16">
        <f>求节点(超R武将!$C$6:$C$105,超R武将!P$6:P$105,天数对应超R武将养!$CD71)</f>
        <v>6</v>
      </c>
      <c r="Q71" s="16">
        <f>求节点(超R武将!$C$6:$C$105,超R武将!Q$6:Q$105,天数对应超R武将养!$CD71)</f>
        <v>10</v>
      </c>
      <c r="R71" s="16">
        <f>求节点(超R武将!$C$6:$C$105,超R武将!R$6:R$105,天数对应超R武将养!$CD71)</f>
        <v>22</v>
      </c>
      <c r="S71" s="16">
        <f>求节点(超R武将!$C$6:$C$105,超R武将!S$6:S$105,天数对应超R武将养!$CD71)</f>
        <v>106</v>
      </c>
      <c r="T71" s="16">
        <f>求节点(超R武将!$C$6:$C$105,超R武将!T$6:T$105,天数对应超R武将养!$CD71)</f>
        <v>0</v>
      </c>
      <c r="U71" s="16">
        <f>求节点(超R武将!$C$6:$C$105,超R武将!U$6:U$105,天数对应超R武将养!$CD71)</f>
        <v>0</v>
      </c>
      <c r="V71" s="16">
        <f>求节点(超R武将!$C$6:$C$105,超R武将!V$6:V$105,天数对应超R武将养!$CD71)</f>
        <v>0</v>
      </c>
      <c r="W71" s="16">
        <f>求节点(超R武将!$C$6:$C$105,超R武将!W$6:W$105,天数对应超R武将养!$CD71)</f>
        <v>3.2689256812544323</v>
      </c>
      <c r="X71" s="16">
        <f>求节点(超R武将!$C$6:$C$105,超R武将!X$6:X$105,天数对应超R武将养!$CD71)</f>
        <v>3.2689256812544332</v>
      </c>
      <c r="Y71" s="16">
        <f>求节点(超R武将!$C$6:$C$105,超R武将!Y$6:Y$105,天数对应超R武将养!$CD71)</f>
        <v>0</v>
      </c>
      <c r="Z71" s="16">
        <f>求节点(超R武将!$C$6:$C$105,超R武将!Z$6:Z$105,天数对应超R武将养!$CD71)</f>
        <v>0</v>
      </c>
      <c r="AA71" s="16">
        <f>求节点(超R武将!$C$6:$C$105,超R武将!AA$6:AA$105,天数对应超R武将养!$CD71)</f>
        <v>0</v>
      </c>
      <c r="AB71" s="16">
        <f>求节点(超R武将!$C$6:$C$105,超R武将!AB$6:AB$105,天数对应超R武将养!$CD71)</f>
        <v>163.44628406272165</v>
      </c>
      <c r="AC71" s="16">
        <f>求节点(超R武将!$C$6:$C$105,超R武将!AC$6:AC$105,天数对应超R武将养!$CD71)</f>
        <v>163.44628406272165</v>
      </c>
      <c r="AD71" s="16">
        <f>求节点(超R武将!$C$6:$C$105,超R武将!AD$6:AD$105,天数对应超R武将养!$CD71)</f>
        <v>0</v>
      </c>
      <c r="AE71" s="16">
        <f>求节点(超R武将!$C$6:$C$105,超R武将!AE$6:AE$105,天数对应超R武将养!$CD71)</f>
        <v>0</v>
      </c>
      <c r="AF71" s="16">
        <f>求节点(超R武将!$C$6:$C$105,超R武将!AF$6:AF$105,天数对应超R武将养!$CD71)</f>
        <v>0</v>
      </c>
      <c r="AG71" s="16">
        <f>求节点(超R武将!$C$6:$C$105,超R武将!AG$6:AG$105,天数对应超R武将养!$CD71)</f>
        <v>2.7523894057172025</v>
      </c>
      <c r="AH71" s="16">
        <f>求节点(超R武将!$C$6:$C$105,超R武将!AH$6:AH$105,天数对应超R武将养!$CD71)</f>
        <v>2</v>
      </c>
      <c r="AI71" s="16">
        <f>求节点(超R武将!$C$6:$C$105,超R武将!AI$6:AI$105,天数对应超R武将养!$CD71)</f>
        <v>0</v>
      </c>
      <c r="AJ71" s="16">
        <f>求节点(超R武将!$C$6:$C$105,超R武将!AJ$6:AJ$105,天数对应超R武将养!$CD71)</f>
        <v>0</v>
      </c>
      <c r="AK71" s="16">
        <f>求节点(超R武将!$C$6:$C$105,超R武将!AK$6:AK$105,天数对应超R武将养!$CD71)</f>
        <v>0</v>
      </c>
      <c r="AL71" s="16">
        <f>求节点(超R武将!$C$6:$C$105,超R武将!AL$6:AL$105,天数对应超R武将养!$CD71)</f>
        <v>30</v>
      </c>
      <c r="AM71" s="16">
        <f>求节点(超R武将!$C$6:$C$105,超R武将!AM$6:AM$105,天数对应超R武将养!$CD71)</f>
        <v>80</v>
      </c>
      <c r="AN71" s="16">
        <f>求节点(超R武将!$C$6:$C$105,超R武将!AN$6:AN$105,天数对应超R武将养!$CD71)</f>
        <v>0</v>
      </c>
      <c r="AO71" s="16">
        <f>求节点(超R武将!$C$6:$C$105,超R武将!AO$6:AO$105,天数对应超R武将养!$CD71)</f>
        <v>0</v>
      </c>
      <c r="AP71" s="16">
        <f>求节点(超R武将!$C$6:$C$105,超R武将!AP$6:AP$105,天数对应超R武将养!$CD71)</f>
        <v>0</v>
      </c>
      <c r="AQ71" s="16">
        <f>求节点(超R武将!$C$6:$C$105,超R武将!AQ$6:AQ$105,天数对应超R武将养!$CD71)</f>
        <v>24</v>
      </c>
      <c r="AR71" s="16">
        <f>求节点(超R武将!$C$6:$C$105,超R武将!AR$6:AR$105,天数对应超R武将养!$CD71)</f>
        <v>0</v>
      </c>
      <c r="AS71" s="16">
        <f>求节点(超R武将!$C$6:$C$105,超R武将!AS$6:AS$105,天数对应超R武将养!$CD71)</f>
        <v>0</v>
      </c>
      <c r="AT71" s="16">
        <f>求节点(超R武将!$C$6:$C$105,超R武将!AT$6:AT$105,天数对应超R武将养!$CD71)</f>
        <v>3</v>
      </c>
      <c r="AU71" s="16">
        <f>求节点(超R武将!$C$6:$C$105,超R武将!AU$6:AU$105,天数对应超R武将养!$CD71)</f>
        <v>6</v>
      </c>
      <c r="AV71" s="16">
        <f>求节点(超R武将!$C$6:$C$105,超R武将!AV$6:AV$105,天数对应超R武将养!$CD71)</f>
        <v>8</v>
      </c>
      <c r="AW71" s="16">
        <f>求节点(超R武将!$C$6:$C$105,超R武将!AW$6:AW$105,天数对应超R武将养!$CD71)</f>
        <v>7.8367838795005733</v>
      </c>
      <c r="AX71" s="16">
        <f>求节点(超R武将!$C$6:$C$105,超R武将!AX$6:AX$105,天数对应超R武将养!$CD71)</f>
        <v>0</v>
      </c>
      <c r="AY71" s="16">
        <f>求节点(超R武将!$C$6:$C$105,超R武将!AY$6:AY$105,天数对应超R武将养!$CD71)</f>
        <v>15</v>
      </c>
      <c r="AZ71" s="16">
        <f>求节点(超R武将!$C$6:$C$105,超R武将!AZ$6:AZ$105,天数对应超R武将养!$CD71)</f>
        <v>40</v>
      </c>
      <c r="BA71" s="16">
        <f>求节点(超R武将!$C$6:$C$105,超R武将!BA$6:BA$105,天数对应超R武将养!$CD71)</f>
        <v>72</v>
      </c>
      <c r="BB71" s="16">
        <f>求节点(超R武将!$C$6:$C$105,超R武将!BB$6:BB$105,天数对应超R武将养!$CD71)</f>
        <v>106</v>
      </c>
      <c r="BC71" s="16">
        <f>求节点(超R武将!$C$6:$C$105,超R武将!BC$6:BC$105,天数对应超R武将养!$CD71)</f>
        <v>0</v>
      </c>
      <c r="BD71" s="16">
        <f>求节点(超R武将!$C$6:$C$105,超R武将!BD$6:BD$105,天数对应超R武将养!$CD71)</f>
        <v>3.2674049265759386</v>
      </c>
      <c r="BE71" s="16">
        <f>求节点(超R武将!$C$6:$C$105,超R武将!BE$6:BE$105,天数对应超R武将养!$CD71)</f>
        <v>3.2674049265759386</v>
      </c>
      <c r="BF71" s="16">
        <f>求节点(超R武将!$C$6:$C$105,超R武将!BF$6:BF$105,天数对应超R武将养!$CD71)</f>
        <v>3.2674049265759386</v>
      </c>
      <c r="BG71" s="16">
        <f>求节点(超R武将!$C$6:$C$105,超R武将!BG$6:BG$105,天数对应超R武将养!$CD71)</f>
        <v>3.2674049265759386</v>
      </c>
      <c r="BH71" s="16">
        <f>求节点(超R武将!$C$6:$C$105,超R武将!BH$6:BH$105,天数对应超R武将养!$CD71)</f>
        <v>10</v>
      </c>
      <c r="BI71" s="16">
        <f>求节点(超R武将!$C$6:$C$105,超R武将!BI$6:BI$105,天数对应超R武将养!$CD71)</f>
        <v>10</v>
      </c>
      <c r="BJ71" s="16">
        <f>求节点(超R武将!$C$6:$C$105,超R武将!BJ$6:BJ$105,天数对应超R武将养!$CD71)</f>
        <v>60</v>
      </c>
      <c r="BK71" s="16">
        <f>求节点(超R武将!$C$6:$C$105,超R武将!BK$6:BK$105,天数对应超R武将养!$CD71)</f>
        <v>80</v>
      </c>
      <c r="BL71" s="16">
        <f>求节点(超R武将!$C$6:$C$105,超R武将!BL$6:BL$105,天数对应超R武将养!$CD71)</f>
        <v>80</v>
      </c>
      <c r="BM71" s="16">
        <f>求节点(超R武将!$C$6:$C$105,超R武将!BM$6:BM$105,天数对应超R武将养!$CD71)</f>
        <v>0</v>
      </c>
      <c r="BN71" s="16">
        <f>求节点(超R武将!$C$6:$C$105,超R武将!BN$6:BN$105,天数对应超R武将养!$CD71)</f>
        <v>0</v>
      </c>
      <c r="BO71" s="16">
        <f>求节点(超R武将!$C$6:$C$105,超R武将!BO$6:BO$105,天数对应超R武将养!$CD71)</f>
        <v>2</v>
      </c>
      <c r="BP71" s="16">
        <f>求节点(超R武将!$C$6:$C$105,超R武将!BP$6:BP$105,天数对应超R武将养!$CD71)</f>
        <v>2</v>
      </c>
      <c r="BQ71" s="16">
        <f>求节点(超R武将!$C$6:$C$105,超R武将!BQ$6:BQ$105,天数对应超R武将养!$CD71)</f>
        <v>2</v>
      </c>
      <c r="BR71" s="16">
        <f>求节点(超R武将!$C$6:$C$105,超R武将!BR$6:BR$105,天数对应超R武将养!$CD71)</f>
        <v>0</v>
      </c>
      <c r="BS71" s="16">
        <f>求节点(超R武将!$C$6:$C$105,超R武将!BS$6:BS$105,天数对应超R武将养!$CD71)</f>
        <v>0</v>
      </c>
      <c r="BT71" s="16">
        <f>求节点(超R武将!$C$6:$C$105,超R武将!BT$6:BT$105,天数对应超R武将养!$CD71)</f>
        <v>4</v>
      </c>
      <c r="BU71" s="16">
        <f>求节点(超R武将!$C$6:$C$105,超R武将!BU$6:BU$105,天数对应超R武将养!$CD71)</f>
        <v>30</v>
      </c>
      <c r="BV71" s="16">
        <f>求节点(超R武将!$C$6:$C$105,超R武将!BV$6:BV$105,天数对应超R武将养!$CD71)</f>
        <v>80</v>
      </c>
      <c r="BY71" s="16">
        <v>66</v>
      </c>
      <c r="BZ71" s="16">
        <v>60.653096539355303</v>
      </c>
      <c r="CA71" s="16">
        <v>63.335997227438781</v>
      </c>
      <c r="CB71" s="16">
        <v>66.910281397485051</v>
      </c>
      <c r="CC71" s="16">
        <v>72.094025648814807</v>
      </c>
      <c r="CD71" s="16">
        <v>81.723142031360823</v>
      </c>
    </row>
    <row r="72" spans="3:82" x14ac:dyDescent="0.15">
      <c r="C72" s="16">
        <v>67</v>
      </c>
      <c r="E72" s="16">
        <f>求节点(超R武将!$C$6:$C$105,超R武将!E$6:E$105,天数对应超R武将养!$CD72)</f>
        <v>0</v>
      </c>
      <c r="F72" s="16">
        <f>求节点(超R武将!$C$6:$C$105,超R武将!F$6:F$105,天数对应超R武将养!$CD72)</f>
        <v>0</v>
      </c>
      <c r="G72" s="16">
        <f>求节点(超R武将!$C$6:$C$105,超R武将!G$6:G$105,天数对应超R武将养!$CD72)</f>
        <v>0</v>
      </c>
      <c r="H72" s="16">
        <f>求节点(超R武将!$C$6:$C$105,超R武将!H$6:H$105,天数对应超R武将养!$CD72)</f>
        <v>0</v>
      </c>
      <c r="I72" s="16">
        <f>求节点(超R武将!$C$6:$C$105,超R武将!I$6:I$105,天数对应超R武将养!$CD72)</f>
        <v>6</v>
      </c>
      <c r="J72" s="16">
        <f>求节点(超R武将!$C$6:$C$105,超R武将!J$6:J$105,天数对应超R武将养!$CD72)</f>
        <v>0</v>
      </c>
      <c r="K72" s="16">
        <f>求节点(超R武将!$C$6:$C$105,超R武将!K$6:K$105,天数对应超R武将养!$CD72)</f>
        <v>0</v>
      </c>
      <c r="L72" s="16">
        <f>求节点(超R武将!$C$6:$C$105,超R武将!L$6:L$105,天数对应超R武将养!$CD72)</f>
        <v>0</v>
      </c>
      <c r="M72" s="16">
        <f>求节点(超R武将!$C$6:$C$105,超R武将!M$6:M$105,天数对应超R武将养!$CD72)</f>
        <v>0</v>
      </c>
      <c r="N72" s="16">
        <f>求节点(超R武将!$C$6:$C$105,超R武将!N$6:N$105,天数对应超R武将养!$CD72)</f>
        <v>7.9010194497112876</v>
      </c>
      <c r="O72" s="16">
        <f>求节点(超R武将!$C$6:$C$105,超R武将!O$6:O$105,天数对应超R武将养!$CD72)</f>
        <v>0</v>
      </c>
      <c r="P72" s="16">
        <f>求节点(超R武将!$C$6:$C$105,超R武将!P$6:P$105,天数对应超R武将养!$CD72)</f>
        <v>6</v>
      </c>
      <c r="Q72" s="16">
        <f>求节点(超R武将!$C$6:$C$105,超R武将!Q$6:Q$105,天数对应超R武将养!$CD72)</f>
        <v>10</v>
      </c>
      <c r="R72" s="16">
        <f>求节点(超R武将!$C$6:$C$105,超R武将!R$6:R$105,天数对应超R武将养!$CD72)</f>
        <v>22</v>
      </c>
      <c r="S72" s="16">
        <f>求节点(超R武将!$C$6:$C$105,超R武将!S$6:S$105,天数对应超R武将养!$CD72)</f>
        <v>106</v>
      </c>
      <c r="T72" s="16">
        <f>求节点(超R武将!$C$6:$C$105,超R武将!T$6:T$105,天数对应超R武将养!$CD72)</f>
        <v>0</v>
      </c>
      <c r="U72" s="16">
        <f>求节点(超R武将!$C$6:$C$105,超R武将!U$6:U$105,天数对应超R武将养!$CD72)</f>
        <v>0</v>
      </c>
      <c r="V72" s="16">
        <f>求节点(超R武将!$C$6:$C$105,超R武将!V$6:V$105,天数对应超R武将养!$CD72)</f>
        <v>0</v>
      </c>
      <c r="W72" s="16">
        <f>求节点(超R武将!$C$6:$C$105,超R武将!W$6:W$105,天数对应超R武将养!$CD72)</f>
        <v>3.2777230217291247</v>
      </c>
      <c r="X72" s="16">
        <f>求节点(超R武将!$C$6:$C$105,超R武将!X$6:X$105,天数对应超R武将养!$CD72)</f>
        <v>3.2777230217291256</v>
      </c>
      <c r="Y72" s="16">
        <f>求节点(超R武将!$C$6:$C$105,超R武将!Y$6:Y$105,天数对应超R武将养!$CD72)</f>
        <v>0</v>
      </c>
      <c r="Z72" s="16">
        <f>求节点(超R武将!$C$6:$C$105,超R武将!Z$6:Z$105,天数对应超R武将养!$CD72)</f>
        <v>0</v>
      </c>
      <c r="AA72" s="16">
        <f>求节点(超R武将!$C$6:$C$105,超R武将!AA$6:AA$105,天数对应超R武将养!$CD72)</f>
        <v>0</v>
      </c>
      <c r="AB72" s="16">
        <f>求节点(超R武将!$C$6:$C$105,超R武将!AB$6:AB$105,天数对应超R武将养!$CD72)</f>
        <v>163.88615108645627</v>
      </c>
      <c r="AC72" s="16">
        <f>求节点(超R武将!$C$6:$C$105,超R武将!AC$6:AC$105,天数对应超R武将养!$CD72)</f>
        <v>163.88615108645627</v>
      </c>
      <c r="AD72" s="16">
        <f>求节点(超R武将!$C$6:$C$105,超R武将!AD$6:AD$105,天数对应超R武将养!$CD72)</f>
        <v>0</v>
      </c>
      <c r="AE72" s="16">
        <f>求节点(超R武将!$C$6:$C$105,超R武将!AE$6:AE$105,天数对应超R武将养!$CD72)</f>
        <v>0</v>
      </c>
      <c r="AF72" s="16">
        <f>求节点(超R武将!$C$6:$C$105,超R武将!AF$6:AF$105,天数对应超R武将养!$CD72)</f>
        <v>0</v>
      </c>
      <c r="AG72" s="16">
        <f>求节点(超R武将!$C$6:$C$105,超R武将!AG$6:AG$105,天数对应超R武将养!$CD72)</f>
        <v>2.7597966425534155</v>
      </c>
      <c r="AH72" s="16">
        <f>求节点(超R武将!$C$6:$C$105,超R武将!AH$6:AH$105,天数对应超R武将养!$CD72)</f>
        <v>2</v>
      </c>
      <c r="AI72" s="16">
        <f>求节点(超R武将!$C$6:$C$105,超R武将!AI$6:AI$105,天数对应超R武将养!$CD72)</f>
        <v>0</v>
      </c>
      <c r="AJ72" s="16">
        <f>求节点(超R武将!$C$6:$C$105,超R武将!AJ$6:AJ$105,天数对应超R武将养!$CD72)</f>
        <v>0</v>
      </c>
      <c r="AK72" s="16">
        <f>求节点(超R武将!$C$6:$C$105,超R武将!AK$6:AK$105,天数对应超R武将养!$CD72)</f>
        <v>0</v>
      </c>
      <c r="AL72" s="16">
        <f>求节点(超R武将!$C$6:$C$105,超R武将!AL$6:AL$105,天数对应超R武将养!$CD72)</f>
        <v>30</v>
      </c>
      <c r="AM72" s="16">
        <f>求节点(超R武将!$C$6:$C$105,超R武将!AM$6:AM$105,天数对应超R武将养!$CD72)</f>
        <v>80</v>
      </c>
      <c r="AN72" s="16">
        <f>求节点(超R武将!$C$6:$C$105,超R武将!AN$6:AN$105,天数对应超R武将养!$CD72)</f>
        <v>0</v>
      </c>
      <c r="AO72" s="16">
        <f>求节点(超R武将!$C$6:$C$105,超R武将!AO$6:AO$105,天数对应超R武将养!$CD72)</f>
        <v>0</v>
      </c>
      <c r="AP72" s="16">
        <f>求节点(超R武将!$C$6:$C$105,超R武将!AP$6:AP$105,天数对应超R武将养!$CD72)</f>
        <v>0</v>
      </c>
      <c r="AQ72" s="16">
        <f>求节点(超R武将!$C$6:$C$105,超R武将!AQ$6:AQ$105,天数对应超R武将养!$CD72)</f>
        <v>24</v>
      </c>
      <c r="AR72" s="16">
        <f>求节点(超R武将!$C$6:$C$105,超R武将!AR$6:AR$105,天数对应超R武将养!$CD72)</f>
        <v>0</v>
      </c>
      <c r="AS72" s="16">
        <f>求节点(超R武将!$C$6:$C$105,超R武将!AS$6:AS$105,天数对应超R武将养!$CD72)</f>
        <v>0</v>
      </c>
      <c r="AT72" s="16">
        <f>求节点(超R武将!$C$6:$C$105,超R武将!AT$6:AT$105,天数对应超R武将养!$CD72)</f>
        <v>3</v>
      </c>
      <c r="AU72" s="16">
        <f>求节点(超R武将!$C$6:$C$105,超R武将!AU$6:AU$105,天数对应超R武将养!$CD72)</f>
        <v>6</v>
      </c>
      <c r="AV72" s="16">
        <f>求节点(超R武将!$C$6:$C$105,超R武将!AV$6:AV$105,天数对应超R武将养!$CD72)</f>
        <v>8</v>
      </c>
      <c r="AW72" s="16">
        <f>求节点(超R武将!$C$6:$C$105,超R武将!AW$6:AW$105,天数对应超R武将养!$CD72)</f>
        <v>7.8947516894548482</v>
      </c>
      <c r="AX72" s="16">
        <f>求节点(超R武将!$C$6:$C$105,超R武将!AX$6:AX$105,天数对应超R武将养!$CD72)</f>
        <v>0</v>
      </c>
      <c r="AY72" s="16">
        <f>求节点(超R武将!$C$6:$C$105,超R武将!AY$6:AY$105,天数对应超R武将养!$CD72)</f>
        <v>15</v>
      </c>
      <c r="AZ72" s="16">
        <f>求节点(超R武将!$C$6:$C$105,超R武将!AZ$6:AZ$105,天数对应超R武将养!$CD72)</f>
        <v>40</v>
      </c>
      <c r="BA72" s="16">
        <f>求节点(超R武将!$C$6:$C$105,超R武将!BA$6:BA$105,天数对应超R武将养!$CD72)</f>
        <v>72</v>
      </c>
      <c r="BB72" s="16">
        <f>求节点(超R武将!$C$6:$C$105,超R武将!BB$6:BB$105,天数对应超R武将养!$CD72)</f>
        <v>106</v>
      </c>
      <c r="BC72" s="16">
        <f>求节点(超R武将!$C$6:$C$105,超R武将!BC$6:BC$105,天数对应超R武将养!$CD72)</f>
        <v>0</v>
      </c>
      <c r="BD72" s="16">
        <f>求节点(超R武将!$C$6:$C$105,超R武将!BD$6:BD$105,天数对应超R武将养!$CD72)</f>
        <v>3.2757397508330346</v>
      </c>
      <c r="BE72" s="16">
        <f>求节点(超R武将!$C$6:$C$105,超R武将!BE$6:BE$105,天数对应超R武将养!$CD72)</f>
        <v>3.2757397508330346</v>
      </c>
      <c r="BF72" s="16">
        <f>求节点(超R武将!$C$6:$C$105,超R武将!BF$6:BF$105,天数对应超R武将养!$CD72)</f>
        <v>3.2757397508330346</v>
      </c>
      <c r="BG72" s="16">
        <f>求节点(超R武将!$C$6:$C$105,超R武将!BG$6:BG$105,天数对应超R武将养!$CD72)</f>
        <v>3.2757397508330346</v>
      </c>
      <c r="BH72" s="16">
        <f>求节点(超R武将!$C$6:$C$105,超R武将!BH$6:BH$105,天数对应超R武将养!$CD72)</f>
        <v>10</v>
      </c>
      <c r="BI72" s="16">
        <f>求节点(超R武将!$C$6:$C$105,超R武将!BI$6:BI$105,天数对应超R武将养!$CD72)</f>
        <v>10</v>
      </c>
      <c r="BJ72" s="16">
        <f>求节点(超R武将!$C$6:$C$105,超R武将!BJ$6:BJ$105,天数对应超R武将养!$CD72)</f>
        <v>60</v>
      </c>
      <c r="BK72" s="16">
        <f>求节点(超R武将!$C$6:$C$105,超R武将!BK$6:BK$105,天数对应超R武将养!$CD72)</f>
        <v>80</v>
      </c>
      <c r="BL72" s="16">
        <f>求节点(超R武将!$C$6:$C$105,超R武将!BL$6:BL$105,天数对应超R武将养!$CD72)</f>
        <v>80</v>
      </c>
      <c r="BM72" s="16">
        <f>求节点(超R武将!$C$6:$C$105,超R武将!BM$6:BM$105,天数对应超R武将养!$CD72)</f>
        <v>0</v>
      </c>
      <c r="BN72" s="16">
        <f>求节点(超R武将!$C$6:$C$105,超R武将!BN$6:BN$105,天数对应超R武将养!$CD72)</f>
        <v>0</v>
      </c>
      <c r="BO72" s="16">
        <f>求节点(超R武将!$C$6:$C$105,超R武将!BO$6:BO$105,天数对应超R武将养!$CD72)</f>
        <v>2</v>
      </c>
      <c r="BP72" s="16">
        <f>求节点(超R武将!$C$6:$C$105,超R武将!BP$6:BP$105,天数对应超R武将养!$CD72)</f>
        <v>2</v>
      </c>
      <c r="BQ72" s="16">
        <f>求节点(超R武将!$C$6:$C$105,超R武将!BQ$6:BQ$105,天数对应超R武将养!$CD72)</f>
        <v>2</v>
      </c>
      <c r="BR72" s="16">
        <f>求节点(超R武将!$C$6:$C$105,超R武将!BR$6:BR$105,天数对应超R武将养!$CD72)</f>
        <v>0</v>
      </c>
      <c r="BS72" s="16">
        <f>求节点(超R武将!$C$6:$C$105,超R武将!BS$6:BS$105,天数对应超R武将养!$CD72)</f>
        <v>0</v>
      </c>
      <c r="BT72" s="16">
        <f>求节点(超R武将!$C$6:$C$105,超R武将!BT$6:BT$105,天数对应超R武将养!$CD72)</f>
        <v>4</v>
      </c>
      <c r="BU72" s="16">
        <f>求节点(超R武将!$C$6:$C$105,超R武将!BU$6:BU$105,天数对应超R武将养!$CD72)</f>
        <v>30</v>
      </c>
      <c r="BV72" s="16">
        <f>求节点(超R武将!$C$6:$C$105,超R武将!BV$6:BV$105,天数对应超R武将养!$CD72)</f>
        <v>80</v>
      </c>
      <c r="BY72" s="16">
        <v>67</v>
      </c>
      <c r="BZ72" s="16">
        <v>60.870795385807064</v>
      </c>
      <c r="CA72" s="16">
        <v>63.541642096370772</v>
      </c>
      <c r="CB72" s="16">
        <v>67.117342431692137</v>
      </c>
      <c r="CC72" s="16">
        <v>72.256969984283529</v>
      </c>
      <c r="CD72" s="16">
        <v>81.943075543228133</v>
      </c>
    </row>
    <row r="73" spans="3:82" x14ac:dyDescent="0.15">
      <c r="C73" s="16">
        <v>68</v>
      </c>
      <c r="E73" s="16">
        <f>求节点(超R武将!$C$6:$C$105,超R武将!E$6:E$105,天数对应超R武将养!$CD73)</f>
        <v>0</v>
      </c>
      <c r="F73" s="16">
        <f>求节点(超R武将!$C$6:$C$105,超R武将!F$6:F$105,天数对应超R武将养!$CD73)</f>
        <v>0</v>
      </c>
      <c r="G73" s="16">
        <f>求节点(超R武将!$C$6:$C$105,超R武将!G$6:G$105,天数对应超R武将养!$CD73)</f>
        <v>0</v>
      </c>
      <c r="H73" s="16">
        <f>求节点(超R武将!$C$6:$C$105,超R武将!H$6:H$105,天数对应超R武将养!$CD73)</f>
        <v>0</v>
      </c>
      <c r="I73" s="16">
        <f>求节点(超R武将!$C$6:$C$105,超R武将!I$6:I$105,天数对应超R武将养!$CD73)</f>
        <v>6</v>
      </c>
      <c r="J73" s="16">
        <f>求节点(超R武将!$C$6:$C$105,超R武将!J$6:J$105,天数对应超R武将养!$CD73)</f>
        <v>0</v>
      </c>
      <c r="K73" s="16">
        <f>求节点(超R武将!$C$6:$C$105,超R武将!K$6:K$105,天数对应超R武将养!$CD73)</f>
        <v>0</v>
      </c>
      <c r="L73" s="16">
        <f>求节点(超R武将!$C$6:$C$105,超R武将!L$6:L$105,天数对应超R武将养!$CD73)</f>
        <v>0</v>
      </c>
      <c r="M73" s="16">
        <f>求节点(超R武将!$C$6:$C$105,超R武将!M$6:M$105,天数对应超R武将养!$CD73)</f>
        <v>0</v>
      </c>
      <c r="N73" s="16">
        <f>求节点(超R武将!$C$6:$C$105,超R武将!N$6:N$105,天数对应超R武将养!$CD73)</f>
        <v>7.9251531190902673</v>
      </c>
      <c r="O73" s="16">
        <f>求节点(超R武将!$C$6:$C$105,超R武将!O$6:O$105,天数对应超R武将养!$CD73)</f>
        <v>0</v>
      </c>
      <c r="P73" s="16">
        <f>求节点(超R武将!$C$6:$C$105,超R武将!P$6:P$105,天数对应超R武将养!$CD73)</f>
        <v>6</v>
      </c>
      <c r="Q73" s="16">
        <f>求节点(超R武将!$C$6:$C$105,超R武将!Q$6:Q$105,天数对应超R武将养!$CD73)</f>
        <v>10</v>
      </c>
      <c r="R73" s="16">
        <f>求节点(超R武将!$C$6:$C$105,超R武将!R$6:R$105,天数对应超R武将养!$CD73)</f>
        <v>22</v>
      </c>
      <c r="S73" s="16">
        <f>求节点(超R武将!$C$6:$C$105,超R武将!S$6:S$105,天数对应超R武将养!$CD73)</f>
        <v>106</v>
      </c>
      <c r="T73" s="16">
        <f>求节点(超R武将!$C$6:$C$105,超R武将!T$6:T$105,天数对应超R武将养!$CD73)</f>
        <v>0</v>
      </c>
      <c r="U73" s="16">
        <f>求节点(超R武将!$C$6:$C$105,超R武将!U$6:U$105,天数对应超R武将养!$CD73)</f>
        <v>0</v>
      </c>
      <c r="V73" s="16">
        <f>求节点(超R武将!$C$6:$C$105,超R武将!V$6:V$105,天数对应超R武将养!$CD73)</f>
        <v>0</v>
      </c>
      <c r="W73" s="16">
        <f>求节点(超R武将!$C$6:$C$105,超R武将!W$6:W$105,天数对应超R武将养!$CD73)</f>
        <v>3.2869807802061226</v>
      </c>
      <c r="X73" s="16">
        <f>求节点(超R武将!$C$6:$C$105,超R武将!X$6:X$105,天数对应超R武将养!$CD73)</f>
        <v>3.2869807802061235</v>
      </c>
      <c r="Y73" s="16">
        <f>求节点(超R武将!$C$6:$C$105,超R武将!Y$6:Y$105,天数对应超R武将养!$CD73)</f>
        <v>0</v>
      </c>
      <c r="Z73" s="16">
        <f>求节点(超R武将!$C$6:$C$105,超R武将!Z$6:Z$105,天数对应超R武将养!$CD73)</f>
        <v>0</v>
      </c>
      <c r="AA73" s="16">
        <f>求节点(超R武将!$C$6:$C$105,超R武将!AA$6:AA$105,天数对应超R武将养!$CD73)</f>
        <v>0</v>
      </c>
      <c r="AB73" s="16">
        <f>求节点(超R武将!$C$6:$C$105,超R武将!AB$6:AB$105,天数对应超R武将养!$CD73)</f>
        <v>164.34903901030617</v>
      </c>
      <c r="AC73" s="16">
        <f>求节点(超R武将!$C$6:$C$105,超R武将!AC$6:AC$105,天数对应超R武将养!$CD73)</f>
        <v>164.34903901030617</v>
      </c>
      <c r="AD73" s="16">
        <f>求节点(超R武将!$C$6:$C$105,超R武将!AD$6:AD$105,天数对应超R武将养!$CD73)</f>
        <v>0</v>
      </c>
      <c r="AE73" s="16">
        <f>求节点(超R武将!$C$6:$C$105,超R武将!AE$6:AE$105,天数对应超R武将养!$CD73)</f>
        <v>0</v>
      </c>
      <c r="AF73" s="16">
        <f>求节点(超R武将!$C$6:$C$105,超R武将!AF$6:AF$105,天数对应超R武将养!$CD73)</f>
        <v>0</v>
      </c>
      <c r="AG73" s="16">
        <f>求节点(超R武将!$C$6:$C$105,超R武将!AG$6:AG$105,天数对应超R武将养!$CD73)</f>
        <v>2.7675915448660922</v>
      </c>
      <c r="AH73" s="16">
        <f>求节点(超R武将!$C$6:$C$105,超R武将!AH$6:AH$105,天数对应超R武将养!$CD73)</f>
        <v>2</v>
      </c>
      <c r="AI73" s="16">
        <f>求节点(超R武将!$C$6:$C$105,超R武将!AI$6:AI$105,天数对应超R武将养!$CD73)</f>
        <v>0</v>
      </c>
      <c r="AJ73" s="16">
        <f>求节点(超R武将!$C$6:$C$105,超R武将!AJ$6:AJ$105,天数对应超R武将养!$CD73)</f>
        <v>0</v>
      </c>
      <c r="AK73" s="16">
        <f>求节点(超R武将!$C$6:$C$105,超R武将!AK$6:AK$105,天数对应超R武将养!$CD73)</f>
        <v>0</v>
      </c>
      <c r="AL73" s="16">
        <f>求节点(超R武将!$C$6:$C$105,超R武将!AL$6:AL$105,天数对应超R武将养!$CD73)</f>
        <v>30</v>
      </c>
      <c r="AM73" s="16">
        <f>求节点(超R武将!$C$6:$C$105,超R武将!AM$6:AM$105,天数对应超R武将养!$CD73)</f>
        <v>80</v>
      </c>
      <c r="AN73" s="16">
        <f>求节点(超R武将!$C$6:$C$105,超R武将!AN$6:AN$105,天数对应超R武将养!$CD73)</f>
        <v>0</v>
      </c>
      <c r="AO73" s="16">
        <f>求节点(超R武将!$C$6:$C$105,超R武将!AO$6:AO$105,天数对应超R武将养!$CD73)</f>
        <v>0</v>
      </c>
      <c r="AP73" s="16">
        <f>求节点(超R武将!$C$6:$C$105,超R武将!AP$6:AP$105,天数对应超R武将养!$CD73)</f>
        <v>0</v>
      </c>
      <c r="AQ73" s="16">
        <f>求节点(超R武将!$C$6:$C$105,超R武将!AQ$6:AQ$105,天数对应超R武将养!$CD73)</f>
        <v>24</v>
      </c>
      <c r="AR73" s="16">
        <f>求节点(超R武将!$C$6:$C$105,超R武将!AR$6:AR$105,天数对应超R武将养!$CD73)</f>
        <v>0</v>
      </c>
      <c r="AS73" s="16">
        <f>求节点(超R武将!$C$6:$C$105,超R武将!AS$6:AS$105,天数对应超R武将养!$CD73)</f>
        <v>0</v>
      </c>
      <c r="AT73" s="16">
        <f>求节点(超R武将!$C$6:$C$105,超R武将!AT$6:AT$105,天数对应超R武将养!$CD73)</f>
        <v>3</v>
      </c>
      <c r="AU73" s="16">
        <f>求节点(超R武将!$C$6:$C$105,超R武将!AU$6:AU$105,天数对应超R武将养!$CD73)</f>
        <v>6</v>
      </c>
      <c r="AV73" s="16">
        <f>求节点(超R武将!$C$6:$C$105,超R武将!AV$6:AV$105,天数对应超R武将养!$CD73)</f>
        <v>8</v>
      </c>
      <c r="AW73" s="16">
        <f>求节点(超R武将!$C$6:$C$105,超R武将!AW$6:AW$105,天数对应超R武将养!$CD73)</f>
        <v>7.9099796716654041</v>
      </c>
      <c r="AX73" s="16">
        <f>求节点(超R武将!$C$6:$C$105,超R武将!AX$6:AX$105,天数对应超R武将养!$CD73)</f>
        <v>0</v>
      </c>
      <c r="AY73" s="16">
        <f>求节点(超R武将!$C$6:$C$105,超R武将!AY$6:AY$105,天数对应超R武将养!$CD73)</f>
        <v>15</v>
      </c>
      <c r="AZ73" s="16">
        <f>求节点(超R武将!$C$6:$C$105,超R武将!AZ$6:AZ$105,天数对应超R武将养!$CD73)</f>
        <v>40</v>
      </c>
      <c r="BA73" s="16">
        <f>求节点(超R武将!$C$6:$C$105,超R武将!BA$6:BA$105,天数对应超R武将养!$CD73)</f>
        <v>72</v>
      </c>
      <c r="BB73" s="16">
        <f>求节点(超R武将!$C$6:$C$105,超R武将!BB$6:BB$105,天数对应超R武将养!$CD73)</f>
        <v>106</v>
      </c>
      <c r="BC73" s="16">
        <f>求节点(超R武将!$C$6:$C$105,超R武将!BC$6:BC$105,天数对应超R武将养!$CD73)</f>
        <v>0</v>
      </c>
      <c r="BD73" s="16">
        <f>求节点(超R武将!$C$6:$C$105,超R武将!BD$6:BD$105,天数对应超R武将养!$CD73)</f>
        <v>3.2821795345553864</v>
      </c>
      <c r="BE73" s="16">
        <f>求节点(超R武将!$C$6:$C$105,超R武将!BE$6:BE$105,天数对应超R武将养!$CD73)</f>
        <v>3.2821795345553864</v>
      </c>
      <c r="BF73" s="16">
        <f>求节点(超R武将!$C$6:$C$105,超R武将!BF$6:BF$105,天数对应超R武将养!$CD73)</f>
        <v>3.2821795345553864</v>
      </c>
      <c r="BG73" s="16">
        <f>求节点(超R武将!$C$6:$C$105,超R武将!BG$6:BG$105,天数对应超R武将养!$CD73)</f>
        <v>3.2821795345553864</v>
      </c>
      <c r="BH73" s="16">
        <f>求节点(超R武将!$C$6:$C$105,超R武将!BH$6:BH$105,天数对应超R武将养!$CD73)</f>
        <v>10</v>
      </c>
      <c r="BI73" s="16">
        <f>求节点(超R武将!$C$6:$C$105,超R武将!BI$6:BI$105,天数对应超R武将养!$CD73)</f>
        <v>10</v>
      </c>
      <c r="BJ73" s="16">
        <f>求节点(超R武将!$C$6:$C$105,超R武将!BJ$6:BJ$105,天数对应超R武将养!$CD73)</f>
        <v>60</v>
      </c>
      <c r="BK73" s="16">
        <f>求节点(超R武将!$C$6:$C$105,超R武将!BK$6:BK$105,天数对应超R武将养!$CD73)</f>
        <v>80</v>
      </c>
      <c r="BL73" s="16">
        <f>求节点(超R武将!$C$6:$C$105,超R武将!BL$6:BL$105,天数对应超R武将养!$CD73)</f>
        <v>80</v>
      </c>
      <c r="BM73" s="16">
        <f>求节点(超R武将!$C$6:$C$105,超R武将!BM$6:BM$105,天数对应超R武将养!$CD73)</f>
        <v>0</v>
      </c>
      <c r="BN73" s="16">
        <f>求节点(超R武将!$C$6:$C$105,超R武将!BN$6:BN$105,天数对应超R武将养!$CD73)</f>
        <v>0</v>
      </c>
      <c r="BO73" s="16">
        <f>求节点(超R武将!$C$6:$C$105,超R武将!BO$6:BO$105,天数对应超R武将养!$CD73)</f>
        <v>2</v>
      </c>
      <c r="BP73" s="16">
        <f>求节点(超R武将!$C$6:$C$105,超R武将!BP$6:BP$105,天数对应超R武将养!$CD73)</f>
        <v>2</v>
      </c>
      <c r="BQ73" s="16">
        <f>求节点(超R武将!$C$6:$C$105,超R武将!BQ$6:BQ$105,天数对应超R武将养!$CD73)</f>
        <v>2</v>
      </c>
      <c r="BR73" s="16">
        <f>求节点(超R武将!$C$6:$C$105,超R武将!BR$6:BR$105,天数对应超R武将养!$CD73)</f>
        <v>0</v>
      </c>
      <c r="BS73" s="16">
        <f>求节点(超R武将!$C$6:$C$105,超R武将!BS$6:BS$105,天数对应超R武将养!$CD73)</f>
        <v>0</v>
      </c>
      <c r="BT73" s="16">
        <f>求节点(超R武将!$C$6:$C$105,超R武将!BT$6:BT$105,天数对应超R武将养!$CD73)</f>
        <v>4</v>
      </c>
      <c r="BU73" s="16">
        <f>求节点(超R武将!$C$6:$C$105,超R武将!BU$6:BU$105,天数对应超R武将养!$CD73)</f>
        <v>30</v>
      </c>
      <c r="BV73" s="16">
        <f>求节点(超R武将!$C$6:$C$105,超R武将!BV$6:BV$105,天数对应超R武将养!$CD73)</f>
        <v>80</v>
      </c>
      <c r="BY73" s="16">
        <v>68</v>
      </c>
      <c r="BZ73" s="16">
        <v>61.082568038258209</v>
      </c>
      <c r="CA73" s="16">
        <v>63.747286965302756</v>
      </c>
      <c r="CB73" s="16">
        <v>67.304602105114341</v>
      </c>
      <c r="CC73" s="16">
        <v>72.419914319752252</v>
      </c>
      <c r="CD73" s="16">
        <v>82.174519505153086</v>
      </c>
    </row>
    <row r="74" spans="3:82" x14ac:dyDescent="0.15">
      <c r="C74" s="16">
        <v>69</v>
      </c>
      <c r="E74" s="16">
        <f>求节点(超R武将!$C$6:$C$105,超R武将!E$6:E$105,天数对应超R武将养!$CD74)</f>
        <v>0</v>
      </c>
      <c r="F74" s="16">
        <f>求节点(超R武将!$C$6:$C$105,超R武将!F$6:F$105,天数对应超R武将养!$CD74)</f>
        <v>0</v>
      </c>
      <c r="G74" s="16">
        <f>求节点(超R武将!$C$6:$C$105,超R武将!G$6:G$105,天数对应超R武将养!$CD74)</f>
        <v>0</v>
      </c>
      <c r="H74" s="16">
        <f>求节点(超R武将!$C$6:$C$105,超R武将!H$6:H$105,天数对应超R武将养!$CD74)</f>
        <v>0</v>
      </c>
      <c r="I74" s="16">
        <f>求节点(超R武将!$C$6:$C$105,超R武将!I$6:I$105,天数对应超R武将养!$CD74)</f>
        <v>6</v>
      </c>
      <c r="J74" s="16">
        <f>求节点(超R武将!$C$6:$C$105,超R武将!J$6:J$105,天数对应超R武将养!$CD74)</f>
        <v>0</v>
      </c>
      <c r="K74" s="16">
        <f>求节点(超R武将!$C$6:$C$105,超R武将!K$6:K$105,天数对应超R武将养!$CD74)</f>
        <v>0</v>
      </c>
      <c r="L74" s="16">
        <f>求节点(超R武将!$C$6:$C$105,超R武将!L$6:L$105,天数对应超R武将养!$CD74)</f>
        <v>0</v>
      </c>
      <c r="M74" s="16">
        <f>求节点(超R武将!$C$6:$C$105,超R武将!M$6:M$105,天数对应超R武将养!$CD74)</f>
        <v>0</v>
      </c>
      <c r="N74" s="16">
        <f>求节点(超R武将!$C$6:$C$105,超R武将!N$6:N$105,天数对应超R武将养!$CD74)</f>
        <v>7.9369611150949009</v>
      </c>
      <c r="O74" s="16">
        <f>求节点(超R武将!$C$6:$C$105,超R武将!O$6:O$105,天数对应超R武将养!$CD74)</f>
        <v>0</v>
      </c>
      <c r="P74" s="16">
        <f>求节点(超R武将!$C$6:$C$105,超R武将!P$6:P$105,天数对应超R武将养!$CD74)</f>
        <v>6</v>
      </c>
      <c r="Q74" s="16">
        <f>求节点(超R武将!$C$6:$C$105,超R武将!Q$6:Q$105,天数对应超R武将养!$CD74)</f>
        <v>10</v>
      </c>
      <c r="R74" s="16">
        <f>求节点(超R武将!$C$6:$C$105,超R武将!R$6:R$105,天数对应超R武将养!$CD74)</f>
        <v>22</v>
      </c>
      <c r="S74" s="16">
        <f>求节点(超R武将!$C$6:$C$105,超R武将!S$6:S$105,天数对应超R武将养!$CD74)</f>
        <v>106</v>
      </c>
      <c r="T74" s="16">
        <f>求节点(超R武将!$C$6:$C$105,超R武将!T$6:T$105,天数对应超R武将养!$CD74)</f>
        <v>0</v>
      </c>
      <c r="U74" s="16">
        <f>求节点(超R武将!$C$6:$C$105,超R武将!U$6:U$105,天数对应超R武将养!$CD74)</f>
        <v>0</v>
      </c>
      <c r="V74" s="16">
        <f>求节点(超R武将!$C$6:$C$105,超R武将!V$6:V$105,天数对应超R武将养!$CD74)</f>
        <v>0</v>
      </c>
      <c r="W74" s="16">
        <f>求节点(超R武将!$C$6:$C$105,超R武将!W$6:W$105,天数对应超R武将养!$CD74)</f>
        <v>3.2963993214362866</v>
      </c>
      <c r="X74" s="16">
        <f>求节点(超R武将!$C$6:$C$105,超R武将!X$6:X$105,天数对应超R武将养!$CD74)</f>
        <v>3.296399321436287</v>
      </c>
      <c r="Y74" s="16">
        <f>求节点(超R武将!$C$6:$C$105,超R武将!Y$6:Y$105,天数对应超R武将养!$CD74)</f>
        <v>0</v>
      </c>
      <c r="Z74" s="16">
        <f>求节点(超R武将!$C$6:$C$105,超R武将!Z$6:Z$105,天数对应超R武将养!$CD74)</f>
        <v>0</v>
      </c>
      <c r="AA74" s="16">
        <f>求节点(超R武将!$C$6:$C$105,超R武将!AA$6:AA$105,天数对应超R武将养!$CD74)</f>
        <v>0</v>
      </c>
      <c r="AB74" s="16">
        <f>求节点(超R武将!$C$6:$C$105,超R武将!AB$6:AB$105,天数对应超R武将养!$CD74)</f>
        <v>164.81996607181435</v>
      </c>
      <c r="AC74" s="16">
        <f>求节点(超R武将!$C$6:$C$105,超R武将!AC$6:AC$105,天数对应超R武将养!$CD74)</f>
        <v>164.81996607181435</v>
      </c>
      <c r="AD74" s="16">
        <f>求节点(超R武将!$C$6:$C$105,超R武将!AD$6:AD$105,天数对应超R武将养!$CD74)</f>
        <v>0</v>
      </c>
      <c r="AE74" s="16">
        <f>求节点(超R武将!$C$6:$C$105,超R武将!AE$6:AE$105,天数对应超R武将养!$CD74)</f>
        <v>0</v>
      </c>
      <c r="AF74" s="16">
        <f>求节点(超R武将!$C$6:$C$105,超R武将!AF$6:AF$105,天数对应超R武将养!$CD74)</f>
        <v>0</v>
      </c>
      <c r="AG74" s="16">
        <f>求节点(超R武将!$C$6:$C$105,超R武将!AG$6:AG$105,天数对应超R武将养!$CD74)</f>
        <v>2.7755218239935346</v>
      </c>
      <c r="AH74" s="16">
        <f>求节点(超R武将!$C$6:$C$105,超R武将!AH$6:AH$105,天数对应超R武将养!$CD74)</f>
        <v>2</v>
      </c>
      <c r="AI74" s="16">
        <f>求节点(超R武将!$C$6:$C$105,超R武将!AI$6:AI$105,天数对应超R武将养!$CD74)</f>
        <v>0</v>
      </c>
      <c r="AJ74" s="16">
        <f>求节点(超R武将!$C$6:$C$105,超R武将!AJ$6:AJ$105,天数对应超R武将养!$CD74)</f>
        <v>0</v>
      </c>
      <c r="AK74" s="16">
        <f>求节点(超R武将!$C$6:$C$105,超R武将!AK$6:AK$105,天数对应超R武将养!$CD74)</f>
        <v>0</v>
      </c>
      <c r="AL74" s="16">
        <f>求节点(超R武将!$C$6:$C$105,超R武将!AL$6:AL$105,天数对应超R武将养!$CD74)</f>
        <v>30</v>
      </c>
      <c r="AM74" s="16">
        <f>求节点(超R武将!$C$6:$C$105,超R武将!AM$6:AM$105,天数对应超R武将养!$CD74)</f>
        <v>80</v>
      </c>
      <c r="AN74" s="16">
        <f>求节点(超R武将!$C$6:$C$105,超R武将!AN$6:AN$105,天数对应超R武将养!$CD74)</f>
        <v>0</v>
      </c>
      <c r="AO74" s="16">
        <f>求节点(超R武将!$C$6:$C$105,超R武将!AO$6:AO$105,天数对应超R武将养!$CD74)</f>
        <v>0</v>
      </c>
      <c r="AP74" s="16">
        <f>求节点(超R武将!$C$6:$C$105,超R武将!AP$6:AP$105,天数对应超R武将养!$CD74)</f>
        <v>0</v>
      </c>
      <c r="AQ74" s="16">
        <f>求节点(超R武将!$C$6:$C$105,超R武将!AQ$6:AQ$105,天数对应超R武将养!$CD74)</f>
        <v>24</v>
      </c>
      <c r="AR74" s="16">
        <f>求节点(超R武将!$C$6:$C$105,超R武将!AR$6:AR$105,天数对应超R武将养!$CD74)</f>
        <v>0</v>
      </c>
      <c r="AS74" s="16">
        <f>求节点(超R武将!$C$6:$C$105,超R武将!AS$6:AS$105,天数对应超R武将养!$CD74)</f>
        <v>0</v>
      </c>
      <c r="AT74" s="16">
        <f>求节点(超R武将!$C$6:$C$105,超R武将!AT$6:AT$105,天数对应超R武将养!$CD74)</f>
        <v>3</v>
      </c>
      <c r="AU74" s="16">
        <f>求节点(超R武将!$C$6:$C$105,超R武将!AU$6:AU$105,天数对应超R武将养!$CD74)</f>
        <v>6</v>
      </c>
      <c r="AV74" s="16">
        <f>求节点(超R武将!$C$6:$C$105,超R武将!AV$6:AV$105,天数对应超R武将养!$CD74)</f>
        <v>8</v>
      </c>
      <c r="AW74" s="16">
        <f>求节点(超R武将!$C$6:$C$105,超R武将!AW$6:AW$105,天数对应超R武将养!$CD74)</f>
        <v>7.910282461680902</v>
      </c>
      <c r="AX74" s="16">
        <f>求节点(超R武将!$C$6:$C$105,超R武将!AX$6:AX$105,天数对应超R武将养!$CD74)</f>
        <v>0</v>
      </c>
      <c r="AY74" s="16">
        <f>求节点(超R武将!$C$6:$C$105,超R武将!AY$6:AY$105,天数对应超R武将养!$CD74)</f>
        <v>15</v>
      </c>
      <c r="AZ74" s="16">
        <f>求节点(超R武将!$C$6:$C$105,超R武将!AZ$6:AZ$105,天数对应超R武将养!$CD74)</f>
        <v>40</v>
      </c>
      <c r="BA74" s="16">
        <f>求节点(超R武将!$C$6:$C$105,超R武将!BA$6:BA$105,天数对应超R武将养!$CD74)</f>
        <v>72</v>
      </c>
      <c r="BB74" s="16">
        <f>求节点(超R武将!$C$6:$C$105,超R武将!BB$6:BB$105,天数对应超R武将养!$CD74)</f>
        <v>106</v>
      </c>
      <c r="BC74" s="16">
        <f>求节点(超R武将!$C$6:$C$105,超R武将!BC$6:BC$105,天数对应超R武将养!$CD74)</f>
        <v>0</v>
      </c>
      <c r="BD74" s="16">
        <f>求节点(超R武将!$C$6:$C$105,超R武将!BD$6:BD$105,天数对应超R武将养!$CD74)</f>
        <v>3.2879575504211127</v>
      </c>
      <c r="BE74" s="16">
        <f>求节点(超R武将!$C$6:$C$105,超R武将!BE$6:BE$105,天数对应超R武将养!$CD74)</f>
        <v>3.2879575504211127</v>
      </c>
      <c r="BF74" s="16">
        <f>求节点(超R武将!$C$6:$C$105,超R武将!BF$6:BF$105,天数对应超R武将养!$CD74)</f>
        <v>3.2879575504211127</v>
      </c>
      <c r="BG74" s="16">
        <f>求节点(超R武将!$C$6:$C$105,超R武将!BG$6:BG$105,天数对应超R武将养!$CD74)</f>
        <v>3.2879575504211127</v>
      </c>
      <c r="BH74" s="16">
        <f>求节点(超R武将!$C$6:$C$105,超R武将!BH$6:BH$105,天数对应超R武将养!$CD74)</f>
        <v>10</v>
      </c>
      <c r="BI74" s="16">
        <f>求节点(超R武将!$C$6:$C$105,超R武将!BI$6:BI$105,天数对应超R武将养!$CD74)</f>
        <v>10</v>
      </c>
      <c r="BJ74" s="16">
        <f>求节点(超R武将!$C$6:$C$105,超R武将!BJ$6:BJ$105,天数对应超R武将养!$CD74)</f>
        <v>60</v>
      </c>
      <c r="BK74" s="16">
        <f>求节点(超R武将!$C$6:$C$105,超R武将!BK$6:BK$105,天数对应超R武将养!$CD74)</f>
        <v>80</v>
      </c>
      <c r="BL74" s="16">
        <f>求节点(超R武将!$C$6:$C$105,超R武将!BL$6:BL$105,天数对应超R武将养!$CD74)</f>
        <v>80</v>
      </c>
      <c r="BM74" s="16">
        <f>求节点(超R武将!$C$6:$C$105,超R武将!BM$6:BM$105,天数对应超R武将养!$CD74)</f>
        <v>0</v>
      </c>
      <c r="BN74" s="16">
        <f>求节点(超R武将!$C$6:$C$105,超R武将!BN$6:BN$105,天数对应超R武将养!$CD74)</f>
        <v>0</v>
      </c>
      <c r="BO74" s="16">
        <f>求节点(超R武将!$C$6:$C$105,超R武将!BO$6:BO$105,天数对应超R武将养!$CD74)</f>
        <v>2</v>
      </c>
      <c r="BP74" s="16">
        <f>求节点(超R武将!$C$6:$C$105,超R武将!BP$6:BP$105,天数对应超R武将养!$CD74)</f>
        <v>2</v>
      </c>
      <c r="BQ74" s="16">
        <f>求节点(超R武将!$C$6:$C$105,超R武将!BQ$6:BQ$105,天数对应超R武将养!$CD74)</f>
        <v>2</v>
      </c>
      <c r="BR74" s="16">
        <f>求节点(超R武将!$C$6:$C$105,超R武将!BR$6:BR$105,天数对应超R武将养!$CD74)</f>
        <v>0</v>
      </c>
      <c r="BS74" s="16">
        <f>求节点(超R武将!$C$6:$C$105,超R武将!BS$6:BS$105,天数对应超R武将养!$CD74)</f>
        <v>0</v>
      </c>
      <c r="BT74" s="16">
        <f>求节点(超R武将!$C$6:$C$105,超R武将!BT$6:BT$105,天数对应超R武将养!$CD74)</f>
        <v>4</v>
      </c>
      <c r="BU74" s="16">
        <f>求节点(超R武将!$C$6:$C$105,超R武将!BU$6:BU$105,天数对应超R武将养!$CD74)</f>
        <v>30</v>
      </c>
      <c r="BV74" s="16">
        <f>求节点(超R武将!$C$6:$C$105,超R武将!BV$6:BV$105,天数对应超R武将养!$CD74)</f>
        <v>80</v>
      </c>
      <c r="BY74" s="16">
        <v>69</v>
      </c>
      <c r="BZ74" s="16">
        <v>61.285688244217212</v>
      </c>
      <c r="CA74" s="16">
        <v>63.952931834234747</v>
      </c>
      <c r="CB74" s="16">
        <v>67.49186177853656</v>
      </c>
      <c r="CC74" s="16">
        <v>72.582858655220974</v>
      </c>
      <c r="CD74" s="16">
        <v>82.409983035907175</v>
      </c>
    </row>
    <row r="75" spans="3:82" x14ac:dyDescent="0.15">
      <c r="C75" s="16">
        <v>70</v>
      </c>
      <c r="E75" s="16">
        <f>求节点(超R武将!$C$6:$C$105,超R武将!E$6:E$105,天数对应超R武将养!$CD75)</f>
        <v>0</v>
      </c>
      <c r="F75" s="16">
        <f>求节点(超R武将!$C$6:$C$105,超R武将!F$6:F$105,天数对应超R武将养!$CD75)</f>
        <v>0</v>
      </c>
      <c r="G75" s="16">
        <f>求节点(超R武将!$C$6:$C$105,超R武将!G$6:G$105,天数对应超R武将养!$CD75)</f>
        <v>0</v>
      </c>
      <c r="H75" s="16">
        <f>求节点(超R武将!$C$6:$C$105,超R武将!H$6:H$105,天数对应超R武将养!$CD75)</f>
        <v>0</v>
      </c>
      <c r="I75" s="16">
        <f>求节点(超R武将!$C$6:$C$105,超R武将!I$6:I$105,天数对应超R武将养!$CD75)</f>
        <v>6</v>
      </c>
      <c r="J75" s="16">
        <f>求节点(超R武将!$C$6:$C$105,超R武将!J$6:J$105,天数对应超R武将养!$CD75)</f>
        <v>0</v>
      </c>
      <c r="K75" s="16">
        <f>求节点(超R武将!$C$6:$C$105,超R武将!K$6:K$105,天数对应超R武将养!$CD75)</f>
        <v>0</v>
      </c>
      <c r="L75" s="16">
        <f>求节点(超R武将!$C$6:$C$105,超R武将!L$6:L$105,天数对应超R武将养!$CD75)</f>
        <v>0</v>
      </c>
      <c r="M75" s="16">
        <f>求节点(超R武将!$C$6:$C$105,超R武将!M$6:M$105,天数对应超R武将养!$CD75)</f>
        <v>0</v>
      </c>
      <c r="N75" s="16">
        <f>求节点(超R武将!$C$6:$C$105,超R武将!N$6:N$105,天数对应超R武将养!$CD75)</f>
        <v>7.9487691110995344</v>
      </c>
      <c r="O75" s="16">
        <f>求节点(超R武将!$C$6:$C$105,超R武将!O$6:O$105,天数对应超R武将养!$CD75)</f>
        <v>0</v>
      </c>
      <c r="P75" s="16">
        <f>求节点(超R武将!$C$6:$C$105,超R武将!P$6:P$105,天数对应超R武将养!$CD75)</f>
        <v>6</v>
      </c>
      <c r="Q75" s="16">
        <f>求节点(超R武将!$C$6:$C$105,超R武将!Q$6:Q$105,天数对应超R武将养!$CD75)</f>
        <v>10</v>
      </c>
      <c r="R75" s="16">
        <f>求节点(超R武将!$C$6:$C$105,超R武将!R$6:R$105,天数对应超R武将养!$CD75)</f>
        <v>22</v>
      </c>
      <c r="S75" s="16">
        <f>求节点(超R武将!$C$6:$C$105,超R武将!S$6:S$105,天数对应超R武将养!$CD75)</f>
        <v>106</v>
      </c>
      <c r="T75" s="16">
        <f>求节点(超R武将!$C$6:$C$105,超R武将!T$6:T$105,天数对应超R武将养!$CD75)</f>
        <v>0</v>
      </c>
      <c r="U75" s="16">
        <f>求节点(超R武将!$C$6:$C$105,超R武将!U$6:U$105,天数对应超R武将养!$CD75)</f>
        <v>0</v>
      </c>
      <c r="V75" s="16">
        <f>求节点(超R武将!$C$6:$C$105,超R武将!V$6:V$105,天数对应超R武将养!$CD75)</f>
        <v>0</v>
      </c>
      <c r="W75" s="16">
        <f>求节点(超R武将!$C$6:$C$105,超R武将!W$6:W$105,天数对应超R武将养!$CD75)</f>
        <v>3.3058178626664501</v>
      </c>
      <c r="X75" s="16">
        <f>求节点(超R武将!$C$6:$C$105,超R武将!X$6:X$105,天数对应超R武将养!$CD75)</f>
        <v>3.3058178626664505</v>
      </c>
      <c r="Y75" s="16">
        <f>求节点(超R武将!$C$6:$C$105,超R武将!Y$6:Y$105,天数对应超R武将养!$CD75)</f>
        <v>0</v>
      </c>
      <c r="Z75" s="16">
        <f>求节点(超R武将!$C$6:$C$105,超R武将!Z$6:Z$105,天数对应超R武将养!$CD75)</f>
        <v>0</v>
      </c>
      <c r="AA75" s="16">
        <f>求节点(超R武将!$C$6:$C$105,超R武将!AA$6:AA$105,天数对应超R武将养!$CD75)</f>
        <v>0</v>
      </c>
      <c r="AB75" s="16">
        <f>求节点(超R武将!$C$6:$C$105,超R武将!AB$6:AB$105,天数对应超R武将养!$CD75)</f>
        <v>165.29089313332253</v>
      </c>
      <c r="AC75" s="16">
        <f>求节点(超R武将!$C$6:$C$105,超R武将!AC$6:AC$105,天数对应超R武将养!$CD75)</f>
        <v>165.29089313332253</v>
      </c>
      <c r="AD75" s="16">
        <f>求节点(超R武将!$C$6:$C$105,超R武将!AD$6:AD$105,天数对应超R武将养!$CD75)</f>
        <v>0</v>
      </c>
      <c r="AE75" s="16">
        <f>求节点(超R武将!$C$6:$C$105,超R武将!AE$6:AE$105,天数对应超R武将养!$CD75)</f>
        <v>0</v>
      </c>
      <c r="AF75" s="16">
        <f>求节点(超R武将!$C$6:$C$105,超R武将!AF$6:AF$105,天数对应超R武将养!$CD75)</f>
        <v>0</v>
      </c>
      <c r="AG75" s="16">
        <f>求节点(超R武将!$C$6:$C$105,超R武将!AG$6:AG$105,天数对应超R武将养!$CD75)</f>
        <v>2.7834521031209771</v>
      </c>
      <c r="AH75" s="16">
        <f>求节点(超R武将!$C$6:$C$105,超R武将!AH$6:AH$105,天数对应超R武将养!$CD75)</f>
        <v>2</v>
      </c>
      <c r="AI75" s="16">
        <f>求节点(超R武将!$C$6:$C$105,超R武将!AI$6:AI$105,天数对应超R武将养!$CD75)</f>
        <v>0</v>
      </c>
      <c r="AJ75" s="16">
        <f>求节点(超R武将!$C$6:$C$105,超R武将!AJ$6:AJ$105,天数对应超R武将养!$CD75)</f>
        <v>0</v>
      </c>
      <c r="AK75" s="16">
        <f>求节点(超R武将!$C$6:$C$105,超R武将!AK$6:AK$105,天数对应超R武将养!$CD75)</f>
        <v>0</v>
      </c>
      <c r="AL75" s="16">
        <f>求节点(超R武将!$C$6:$C$105,超R武将!AL$6:AL$105,天数对应超R武将养!$CD75)</f>
        <v>30</v>
      </c>
      <c r="AM75" s="16">
        <f>求节点(超R武将!$C$6:$C$105,超R武将!AM$6:AM$105,天数对应超R武将养!$CD75)</f>
        <v>80</v>
      </c>
      <c r="AN75" s="16">
        <f>求节点(超R武将!$C$6:$C$105,超R武将!AN$6:AN$105,天数对应超R武将养!$CD75)</f>
        <v>0</v>
      </c>
      <c r="AO75" s="16">
        <f>求节点(超R武将!$C$6:$C$105,超R武将!AO$6:AO$105,天数对应超R武将养!$CD75)</f>
        <v>0</v>
      </c>
      <c r="AP75" s="16">
        <f>求节点(超R武将!$C$6:$C$105,超R武将!AP$6:AP$105,天数对应超R武将养!$CD75)</f>
        <v>0</v>
      </c>
      <c r="AQ75" s="16">
        <f>求节点(超R武将!$C$6:$C$105,超R武将!AQ$6:AQ$105,天数对应超R武将养!$CD75)</f>
        <v>24</v>
      </c>
      <c r="AR75" s="16">
        <f>求节点(超R武将!$C$6:$C$105,超R武将!AR$6:AR$105,天数对应超R武将养!$CD75)</f>
        <v>0</v>
      </c>
      <c r="AS75" s="16">
        <f>求节点(超R武将!$C$6:$C$105,超R武将!AS$6:AS$105,天数对应超R武将养!$CD75)</f>
        <v>0</v>
      </c>
      <c r="AT75" s="16">
        <f>求节点(超R武将!$C$6:$C$105,超R武将!AT$6:AT$105,天数对应超R武将养!$CD75)</f>
        <v>3</v>
      </c>
      <c r="AU75" s="16">
        <f>求节点(超R武将!$C$6:$C$105,超R武将!AU$6:AU$105,天数对应超R武将养!$CD75)</f>
        <v>6</v>
      </c>
      <c r="AV75" s="16">
        <f>求节点(超R武将!$C$6:$C$105,超R武将!AV$6:AV$105,天数对应超R武将养!$CD75)</f>
        <v>8</v>
      </c>
      <c r="AW75" s="16">
        <f>求节点(超R武将!$C$6:$C$105,超R武将!AW$6:AW$105,天数对应超R武将养!$CD75)</f>
        <v>7.9105852516963999</v>
      </c>
      <c r="AX75" s="16">
        <f>求节点(超R武将!$C$6:$C$105,超R武将!AX$6:AX$105,天数对应超R武将养!$CD75)</f>
        <v>0</v>
      </c>
      <c r="AY75" s="16">
        <f>求节点(超R武将!$C$6:$C$105,超R武将!AY$6:AY$105,天数对应超R武将养!$CD75)</f>
        <v>15</v>
      </c>
      <c r="AZ75" s="16">
        <f>求节点(超R武将!$C$6:$C$105,超R武将!AZ$6:AZ$105,天数对应超R武将养!$CD75)</f>
        <v>40</v>
      </c>
      <c r="BA75" s="16">
        <f>求节点(超R武将!$C$6:$C$105,超R武将!BA$6:BA$105,天数对应超R武将养!$CD75)</f>
        <v>72</v>
      </c>
      <c r="BB75" s="16">
        <f>求节点(超R武将!$C$6:$C$105,超R武将!BB$6:BB$105,天数对应超R武将养!$CD75)</f>
        <v>106</v>
      </c>
      <c r="BC75" s="16">
        <f>求节点(超R武将!$C$6:$C$105,超R武将!BC$6:BC$105,天数对应超R武将养!$CD75)</f>
        <v>0</v>
      </c>
      <c r="BD75" s="16">
        <f>求节点(超R武将!$C$6:$C$105,超R武将!BD$6:BD$105,天数对应超R武将养!$CD75)</f>
        <v>3.2937355662868391</v>
      </c>
      <c r="BE75" s="16">
        <f>求节点(超R武将!$C$6:$C$105,超R武将!BE$6:BE$105,天数对应超R武将养!$CD75)</f>
        <v>3.2937355662868391</v>
      </c>
      <c r="BF75" s="16">
        <f>求节点(超R武将!$C$6:$C$105,超R武将!BF$6:BF$105,天数对应超R武将养!$CD75)</f>
        <v>3.2937355662868391</v>
      </c>
      <c r="BG75" s="16">
        <f>求节点(超R武将!$C$6:$C$105,超R武将!BG$6:BG$105,天数对应超R武将养!$CD75)</f>
        <v>3.2937355662868391</v>
      </c>
      <c r="BH75" s="16">
        <f>求节点(超R武将!$C$6:$C$105,超R武将!BH$6:BH$105,天数对应超R武将养!$CD75)</f>
        <v>10</v>
      </c>
      <c r="BI75" s="16">
        <f>求节点(超R武将!$C$6:$C$105,超R武将!BI$6:BI$105,天数对应超R武将养!$CD75)</f>
        <v>10</v>
      </c>
      <c r="BJ75" s="16">
        <f>求节点(超R武将!$C$6:$C$105,超R武将!BJ$6:BJ$105,天数对应超R武将养!$CD75)</f>
        <v>60</v>
      </c>
      <c r="BK75" s="16">
        <f>求节点(超R武将!$C$6:$C$105,超R武将!BK$6:BK$105,天数对应超R武将养!$CD75)</f>
        <v>80</v>
      </c>
      <c r="BL75" s="16">
        <f>求节点(超R武将!$C$6:$C$105,超R武将!BL$6:BL$105,天数对应超R武将养!$CD75)</f>
        <v>80</v>
      </c>
      <c r="BM75" s="16">
        <f>求节点(超R武将!$C$6:$C$105,超R武将!BM$6:BM$105,天数对应超R武将养!$CD75)</f>
        <v>0</v>
      </c>
      <c r="BN75" s="16">
        <f>求节点(超R武将!$C$6:$C$105,超R武将!BN$6:BN$105,天数对应超R武将养!$CD75)</f>
        <v>0</v>
      </c>
      <c r="BO75" s="16">
        <f>求节点(超R武将!$C$6:$C$105,超R武将!BO$6:BO$105,天数对应超R武将养!$CD75)</f>
        <v>2</v>
      </c>
      <c r="BP75" s="16">
        <f>求节点(超R武将!$C$6:$C$105,超R武将!BP$6:BP$105,天数对应超R武将养!$CD75)</f>
        <v>2</v>
      </c>
      <c r="BQ75" s="16">
        <f>求节点(超R武将!$C$6:$C$105,超R武将!BQ$6:BQ$105,天数对应超R武将养!$CD75)</f>
        <v>2</v>
      </c>
      <c r="BR75" s="16">
        <f>求节点(超R武将!$C$6:$C$105,超R武将!BR$6:BR$105,天数对应超R武将养!$CD75)</f>
        <v>0</v>
      </c>
      <c r="BS75" s="16">
        <f>求节点(超R武将!$C$6:$C$105,超R武将!BS$6:BS$105,天数对应超R武将养!$CD75)</f>
        <v>0</v>
      </c>
      <c r="BT75" s="16">
        <f>求节点(超R武将!$C$6:$C$105,超R武将!BT$6:BT$105,天数对应超R武将养!$CD75)</f>
        <v>4</v>
      </c>
      <c r="BU75" s="16">
        <f>求节点(超R武将!$C$6:$C$105,超R武将!BU$6:BU$105,天数对应超R武将养!$CD75)</f>
        <v>30</v>
      </c>
      <c r="BV75" s="16">
        <f>求节点(超R武将!$C$6:$C$105,超R武将!BV$6:BV$105,天数对应超R武将养!$CD75)</f>
        <v>80</v>
      </c>
      <c r="BY75" s="16">
        <v>70</v>
      </c>
      <c r="BZ75" s="16">
        <v>61.488808450176215</v>
      </c>
      <c r="CA75" s="16">
        <v>64.141051408700065</v>
      </c>
      <c r="CB75" s="16">
        <v>67.679121451958764</v>
      </c>
      <c r="CC75" s="16">
        <v>72.745802990689697</v>
      </c>
      <c r="CD75" s="16">
        <v>82.645446566661263</v>
      </c>
    </row>
    <row r="76" spans="3:82" x14ac:dyDescent="0.15">
      <c r="C76" s="16">
        <v>71</v>
      </c>
      <c r="E76" s="16">
        <f>求节点(超R武将!$C$6:$C$105,超R武将!E$6:E$105,天数对应超R武将养!$CD76)</f>
        <v>0</v>
      </c>
      <c r="F76" s="16">
        <f>求节点(超R武将!$C$6:$C$105,超R武将!F$6:F$105,天数对应超R武将养!$CD76)</f>
        <v>0</v>
      </c>
      <c r="G76" s="16">
        <f>求节点(超R武将!$C$6:$C$105,超R武将!G$6:G$105,天数对应超R武将养!$CD76)</f>
        <v>0</v>
      </c>
      <c r="H76" s="16">
        <f>求节点(超R武将!$C$6:$C$105,超R武将!H$6:H$105,天数对应超R武将养!$CD76)</f>
        <v>0</v>
      </c>
      <c r="I76" s="16">
        <f>求节点(超R武将!$C$6:$C$105,超R武将!I$6:I$105,天数对应超R武将养!$CD76)</f>
        <v>6</v>
      </c>
      <c r="J76" s="16">
        <f>求节点(超R武将!$C$6:$C$105,超R武将!J$6:J$105,天数对应超R武将养!$CD76)</f>
        <v>0</v>
      </c>
      <c r="K76" s="16">
        <f>求节点(超R武将!$C$6:$C$105,超R武将!K$6:K$105,天数对应超R武将养!$CD76)</f>
        <v>0</v>
      </c>
      <c r="L76" s="16">
        <f>求节点(超R武将!$C$6:$C$105,超R武将!L$6:L$105,天数对应超R武将养!$CD76)</f>
        <v>0</v>
      </c>
      <c r="M76" s="16">
        <f>求节点(超R武将!$C$6:$C$105,超R武将!M$6:M$105,天数对应超R武将养!$CD76)</f>
        <v>0</v>
      </c>
      <c r="N76" s="16">
        <f>求节点(超R武将!$C$6:$C$105,超R武将!N$6:N$105,天数对应超R武将养!$CD76)</f>
        <v>7.9605771071041689</v>
      </c>
      <c r="O76" s="16">
        <f>求节点(超R武将!$C$6:$C$105,超R武将!O$6:O$105,天数对应超R武将养!$CD76)</f>
        <v>0</v>
      </c>
      <c r="P76" s="16">
        <f>求节点(超R武将!$C$6:$C$105,超R武将!P$6:P$105,天数对应超R武将养!$CD76)</f>
        <v>6</v>
      </c>
      <c r="Q76" s="16">
        <f>求节点(超R武将!$C$6:$C$105,超R武将!Q$6:Q$105,天数对应超R武将养!$CD76)</f>
        <v>10</v>
      </c>
      <c r="R76" s="16">
        <f>求节点(超R武将!$C$6:$C$105,超R武将!R$6:R$105,天数对应超R武将养!$CD76)</f>
        <v>22</v>
      </c>
      <c r="S76" s="16">
        <f>求节点(超R武将!$C$6:$C$105,超R武将!S$6:S$105,天数对应超R武将养!$CD76)</f>
        <v>106</v>
      </c>
      <c r="T76" s="16">
        <f>求节点(超R武将!$C$6:$C$105,超R武将!T$6:T$105,天数对应超R武将养!$CD76)</f>
        <v>0</v>
      </c>
      <c r="U76" s="16">
        <f>求节点(超R武将!$C$6:$C$105,超R武将!U$6:U$105,天数对应超R武将养!$CD76)</f>
        <v>0</v>
      </c>
      <c r="V76" s="16">
        <f>求节点(超R武将!$C$6:$C$105,超R武将!V$6:V$105,天数对应超R武将养!$CD76)</f>
        <v>0</v>
      </c>
      <c r="W76" s="16">
        <f>求节点(超R武将!$C$6:$C$105,超R武将!W$6:W$105,天数对应超R武将养!$CD76)</f>
        <v>3.315236403896614</v>
      </c>
      <c r="X76" s="16">
        <f>求节点(超R武将!$C$6:$C$105,超R武将!X$6:X$105,天数对应超R武将养!$CD76)</f>
        <v>3.3152364038966144</v>
      </c>
      <c r="Y76" s="16">
        <f>求节点(超R武将!$C$6:$C$105,超R武将!Y$6:Y$105,天数对应超R武将养!$CD76)</f>
        <v>0</v>
      </c>
      <c r="Z76" s="16">
        <f>求节点(超R武将!$C$6:$C$105,超R武将!Z$6:Z$105,天数对应超R武将养!$CD76)</f>
        <v>0</v>
      </c>
      <c r="AA76" s="16">
        <f>求节点(超R武将!$C$6:$C$105,超R武将!AA$6:AA$105,天数对应超R武将养!$CD76)</f>
        <v>0</v>
      </c>
      <c r="AB76" s="16">
        <f>求节点(超R武将!$C$6:$C$105,超R武将!AB$6:AB$105,天数对应超R武将养!$CD76)</f>
        <v>165.76182019483073</v>
      </c>
      <c r="AC76" s="16">
        <f>求节点(超R武将!$C$6:$C$105,超R武将!AC$6:AC$105,天数对应超R武将养!$CD76)</f>
        <v>165.76182019483073</v>
      </c>
      <c r="AD76" s="16">
        <f>求节点(超R武将!$C$6:$C$105,超R武将!AD$6:AD$105,天数对应超R武将养!$CD76)</f>
        <v>0</v>
      </c>
      <c r="AE76" s="16">
        <f>求节点(超R武将!$C$6:$C$105,超R武将!AE$6:AE$105,天数对应超R武将养!$CD76)</f>
        <v>0</v>
      </c>
      <c r="AF76" s="16">
        <f>求节点(超R武将!$C$6:$C$105,超R武将!AF$6:AF$105,天数对应超R武将养!$CD76)</f>
        <v>0</v>
      </c>
      <c r="AG76" s="16">
        <f>求节点(超R武将!$C$6:$C$105,超R武将!AG$6:AG$105,天数对应超R武将养!$CD76)</f>
        <v>2.7913823822484201</v>
      </c>
      <c r="AH76" s="16">
        <f>求节点(超R武将!$C$6:$C$105,超R武将!AH$6:AH$105,天数对应超R武将养!$CD76)</f>
        <v>2</v>
      </c>
      <c r="AI76" s="16">
        <f>求节点(超R武将!$C$6:$C$105,超R武将!AI$6:AI$105,天数对应超R武将养!$CD76)</f>
        <v>0</v>
      </c>
      <c r="AJ76" s="16">
        <f>求节点(超R武将!$C$6:$C$105,超R武将!AJ$6:AJ$105,天数对应超R武将养!$CD76)</f>
        <v>0</v>
      </c>
      <c r="AK76" s="16">
        <f>求节点(超R武将!$C$6:$C$105,超R武将!AK$6:AK$105,天数对应超R武将养!$CD76)</f>
        <v>0</v>
      </c>
      <c r="AL76" s="16">
        <f>求节点(超R武将!$C$6:$C$105,超R武将!AL$6:AL$105,天数对应超R武将养!$CD76)</f>
        <v>30</v>
      </c>
      <c r="AM76" s="16">
        <f>求节点(超R武将!$C$6:$C$105,超R武将!AM$6:AM$105,天数对应超R武将养!$CD76)</f>
        <v>80</v>
      </c>
      <c r="AN76" s="16">
        <f>求节点(超R武将!$C$6:$C$105,超R武将!AN$6:AN$105,天数对应超R武将养!$CD76)</f>
        <v>0</v>
      </c>
      <c r="AO76" s="16">
        <f>求节点(超R武将!$C$6:$C$105,超R武将!AO$6:AO$105,天数对应超R武将养!$CD76)</f>
        <v>0</v>
      </c>
      <c r="AP76" s="16">
        <f>求节点(超R武将!$C$6:$C$105,超R武将!AP$6:AP$105,天数对应超R武将养!$CD76)</f>
        <v>0</v>
      </c>
      <c r="AQ76" s="16">
        <f>求节点(超R武将!$C$6:$C$105,超R武将!AQ$6:AQ$105,天数对应超R武将养!$CD76)</f>
        <v>24</v>
      </c>
      <c r="AR76" s="16">
        <f>求节点(超R武将!$C$6:$C$105,超R武将!AR$6:AR$105,天数对应超R武将养!$CD76)</f>
        <v>0</v>
      </c>
      <c r="AS76" s="16">
        <f>求节点(超R武将!$C$6:$C$105,超R武将!AS$6:AS$105,天数对应超R武将养!$CD76)</f>
        <v>0</v>
      </c>
      <c r="AT76" s="16">
        <f>求节点(超R武将!$C$6:$C$105,超R武将!AT$6:AT$105,天数对应超R武将养!$CD76)</f>
        <v>3</v>
      </c>
      <c r="AU76" s="16">
        <f>求节点(超R武将!$C$6:$C$105,超R武将!AU$6:AU$105,天数对应超R武将养!$CD76)</f>
        <v>6</v>
      </c>
      <c r="AV76" s="16">
        <f>求节点(超R武将!$C$6:$C$105,超R武将!AV$6:AV$105,天数对应超R武将养!$CD76)</f>
        <v>8</v>
      </c>
      <c r="AW76" s="16">
        <f>求节点(超R武将!$C$6:$C$105,超R武将!AW$6:AW$105,天数对应超R武将养!$CD76)</f>
        <v>7.9108880417118987</v>
      </c>
      <c r="AX76" s="16">
        <f>求节点(超R武将!$C$6:$C$105,超R武将!AX$6:AX$105,天数对应超R武将养!$CD76)</f>
        <v>0</v>
      </c>
      <c r="AY76" s="16">
        <f>求节点(超R武将!$C$6:$C$105,超R武将!AY$6:AY$105,天数对应超R武将养!$CD76)</f>
        <v>15</v>
      </c>
      <c r="AZ76" s="16">
        <f>求节点(超R武将!$C$6:$C$105,超R武将!AZ$6:AZ$105,天数对应超R武将养!$CD76)</f>
        <v>40</v>
      </c>
      <c r="BA76" s="16">
        <f>求节点(超R武将!$C$6:$C$105,超R武将!BA$6:BA$105,天数对应超R武将养!$CD76)</f>
        <v>72</v>
      </c>
      <c r="BB76" s="16">
        <f>求节点(超R武将!$C$6:$C$105,超R武将!BB$6:BB$105,天数对应超R武将养!$CD76)</f>
        <v>106</v>
      </c>
      <c r="BC76" s="16">
        <f>求节点(超R武将!$C$6:$C$105,超R武将!BC$6:BC$105,天数对应超R武将养!$CD76)</f>
        <v>0</v>
      </c>
      <c r="BD76" s="16">
        <f>求节点(超R武将!$C$6:$C$105,超R武将!BD$6:BD$105,天数对应超R武将养!$CD76)</f>
        <v>3.2995135821525658</v>
      </c>
      <c r="BE76" s="16">
        <f>求节点(超R武将!$C$6:$C$105,超R武将!BE$6:BE$105,天数对应超R武将养!$CD76)</f>
        <v>3.2995135821525658</v>
      </c>
      <c r="BF76" s="16">
        <f>求节点(超R武将!$C$6:$C$105,超R武将!BF$6:BF$105,天数对应超R武将养!$CD76)</f>
        <v>3.2995135821525658</v>
      </c>
      <c r="BG76" s="16">
        <f>求节点(超R武将!$C$6:$C$105,超R武将!BG$6:BG$105,天数对应超R武将养!$CD76)</f>
        <v>3.2995135821525658</v>
      </c>
      <c r="BH76" s="16">
        <f>求节点(超R武将!$C$6:$C$105,超R武将!BH$6:BH$105,天数对应超R武将养!$CD76)</f>
        <v>10</v>
      </c>
      <c r="BI76" s="16">
        <f>求节点(超R武将!$C$6:$C$105,超R武将!BI$6:BI$105,天数对应超R武将养!$CD76)</f>
        <v>10</v>
      </c>
      <c r="BJ76" s="16">
        <f>求节点(超R武将!$C$6:$C$105,超R武将!BJ$6:BJ$105,天数对应超R武将养!$CD76)</f>
        <v>60</v>
      </c>
      <c r="BK76" s="16">
        <f>求节点(超R武将!$C$6:$C$105,超R武将!BK$6:BK$105,天数对应超R武将养!$CD76)</f>
        <v>80</v>
      </c>
      <c r="BL76" s="16">
        <f>求节点(超R武将!$C$6:$C$105,超R武将!BL$6:BL$105,天数对应超R武将养!$CD76)</f>
        <v>80</v>
      </c>
      <c r="BM76" s="16">
        <f>求节点(超R武将!$C$6:$C$105,超R武将!BM$6:BM$105,天数对应超R武将养!$CD76)</f>
        <v>0</v>
      </c>
      <c r="BN76" s="16">
        <f>求节点(超R武将!$C$6:$C$105,超R武将!BN$6:BN$105,天数对应超R武将养!$CD76)</f>
        <v>0</v>
      </c>
      <c r="BO76" s="16">
        <f>求节点(超R武将!$C$6:$C$105,超R武将!BO$6:BO$105,天数对应超R武将养!$CD76)</f>
        <v>2</v>
      </c>
      <c r="BP76" s="16">
        <f>求节点(超R武将!$C$6:$C$105,超R武将!BP$6:BP$105,天数对应超R武将养!$CD76)</f>
        <v>2</v>
      </c>
      <c r="BQ76" s="16">
        <f>求节点(超R武将!$C$6:$C$105,超R武将!BQ$6:BQ$105,天数对应超R武将养!$CD76)</f>
        <v>2</v>
      </c>
      <c r="BR76" s="16">
        <f>求节点(超R武将!$C$6:$C$105,超R武将!BR$6:BR$105,天数对应超R武将养!$CD76)</f>
        <v>0</v>
      </c>
      <c r="BS76" s="16">
        <f>求节点(超R武将!$C$6:$C$105,超R武将!BS$6:BS$105,天数对应超R武将养!$CD76)</f>
        <v>0</v>
      </c>
      <c r="BT76" s="16">
        <f>求节点(超R武将!$C$6:$C$105,超R武将!BT$6:BT$105,天数对应超R武将养!$CD76)</f>
        <v>4</v>
      </c>
      <c r="BU76" s="16">
        <f>求节点(超R武将!$C$6:$C$105,超R武将!BU$6:BU$105,天数对应超R武将养!$CD76)</f>
        <v>30</v>
      </c>
      <c r="BV76" s="16">
        <f>求节点(超R武将!$C$6:$C$105,超R武将!BV$6:BV$105,天数对应超R武将养!$CD76)</f>
        <v>80</v>
      </c>
      <c r="BY76" s="16">
        <v>71</v>
      </c>
      <c r="BZ76" s="16">
        <v>61.691928656135218</v>
      </c>
      <c r="CA76" s="16">
        <v>64.323969188396219</v>
      </c>
      <c r="CB76" s="16">
        <v>67.866381125380968</v>
      </c>
      <c r="CC76" s="16">
        <v>72.908747326158419</v>
      </c>
      <c r="CD76" s="16">
        <v>82.880910097415367</v>
      </c>
    </row>
    <row r="77" spans="3:82" x14ac:dyDescent="0.15">
      <c r="C77" s="16">
        <v>72</v>
      </c>
      <c r="E77" s="16">
        <f>求节点(超R武将!$C$6:$C$105,超R武将!E$6:E$105,天数对应超R武将养!$CD77)</f>
        <v>0</v>
      </c>
      <c r="F77" s="16">
        <f>求节点(超R武将!$C$6:$C$105,超R武将!F$6:F$105,天数对应超R武将养!$CD77)</f>
        <v>0</v>
      </c>
      <c r="G77" s="16">
        <f>求节点(超R武将!$C$6:$C$105,超R武将!G$6:G$105,天数对应超R武将养!$CD77)</f>
        <v>0</v>
      </c>
      <c r="H77" s="16">
        <f>求节点(超R武将!$C$6:$C$105,超R武将!H$6:H$105,天数对应超R武将养!$CD77)</f>
        <v>0</v>
      </c>
      <c r="I77" s="16">
        <f>求节点(超R武将!$C$6:$C$105,超R武将!I$6:I$105,天数对应超R武将养!$CD77)</f>
        <v>6</v>
      </c>
      <c r="J77" s="16">
        <f>求节点(超R武将!$C$6:$C$105,超R武将!J$6:J$105,天数对应超R武将养!$CD77)</f>
        <v>0</v>
      </c>
      <c r="K77" s="16">
        <f>求节点(超R武将!$C$6:$C$105,超R武将!K$6:K$105,天数对应超R武将养!$CD77)</f>
        <v>0</v>
      </c>
      <c r="L77" s="16">
        <f>求节点(超R武将!$C$6:$C$105,超R武将!L$6:L$105,天数对应超R武将养!$CD77)</f>
        <v>0</v>
      </c>
      <c r="M77" s="16">
        <f>求节点(超R武将!$C$6:$C$105,超R武将!M$6:M$105,天数对应超R武将养!$CD77)</f>
        <v>0</v>
      </c>
      <c r="N77" s="16">
        <f>求节点(超R武将!$C$6:$C$105,超R武将!N$6:N$105,天数对应超R武将养!$CD77)</f>
        <v>7.9698914816276822</v>
      </c>
      <c r="O77" s="16">
        <f>求节点(超R武将!$C$6:$C$105,超R武将!O$6:O$105,天数对应超R武将养!$CD77)</f>
        <v>0</v>
      </c>
      <c r="P77" s="16">
        <f>求节点(超R武将!$C$6:$C$105,超R武将!P$6:P$105,天数对应超R武将养!$CD77)</f>
        <v>6</v>
      </c>
      <c r="Q77" s="16">
        <f>求节点(超R武将!$C$6:$C$105,超R武将!Q$6:Q$105,天数对应超R武将养!$CD77)</f>
        <v>10</v>
      </c>
      <c r="R77" s="16">
        <f>求节点(超R武将!$C$6:$C$105,超R武将!R$6:R$105,天数对应超R武将养!$CD77)</f>
        <v>22</v>
      </c>
      <c r="S77" s="16">
        <f>求节点(超R武将!$C$6:$C$105,超R武将!S$6:S$105,天数对应超R武将养!$CD77)</f>
        <v>106</v>
      </c>
      <c r="T77" s="16">
        <f>求节点(超R武将!$C$6:$C$105,超R武将!T$6:T$105,天数对应超R武将养!$CD77)</f>
        <v>0</v>
      </c>
      <c r="U77" s="16">
        <f>求节点(超R武将!$C$6:$C$105,超R武将!U$6:U$105,天数对应超R武将养!$CD77)</f>
        <v>0</v>
      </c>
      <c r="V77" s="16">
        <f>求节点(超R武将!$C$6:$C$105,超R武将!V$6:V$105,天数对应超R武将养!$CD77)</f>
        <v>0</v>
      </c>
      <c r="W77" s="16">
        <f>求节点(超R武将!$C$6:$C$105,超R武将!W$6:W$105,天数对应超R武将养!$CD77)</f>
        <v>3.32399663996532</v>
      </c>
      <c r="X77" s="16">
        <f>求节点(超R武将!$C$6:$C$105,超R武将!X$6:X$105,天数对应超R武将养!$CD77)</f>
        <v>3.3239966399653205</v>
      </c>
      <c r="Y77" s="16">
        <f>求节点(超R武将!$C$6:$C$105,超R武将!Y$6:Y$105,天数对应超R武将养!$CD77)</f>
        <v>0</v>
      </c>
      <c r="Z77" s="16">
        <f>求节点(超R武将!$C$6:$C$105,超R武将!Z$6:Z$105,天数对应超R武将养!$CD77)</f>
        <v>0</v>
      </c>
      <c r="AA77" s="16">
        <f>求节点(超R武将!$C$6:$C$105,超R武将!AA$6:AA$105,天数对应超R武将养!$CD77)</f>
        <v>0</v>
      </c>
      <c r="AB77" s="16">
        <f>求节点(超R武将!$C$6:$C$105,超R武将!AB$6:AB$105,天数对应超R武将养!$CD77)</f>
        <v>166.19983199826603</v>
      </c>
      <c r="AC77" s="16">
        <f>求节点(超R武将!$C$6:$C$105,超R武将!AC$6:AC$105,天数对应超R武将养!$CD77)</f>
        <v>166.19983199826603</v>
      </c>
      <c r="AD77" s="16">
        <f>求节点(超R武将!$C$6:$C$105,超R武将!AD$6:AD$105,天数对应超R武将养!$CD77)</f>
        <v>0</v>
      </c>
      <c r="AE77" s="16">
        <f>求节点(超R武将!$C$6:$C$105,超R武将!AE$6:AE$105,天数对应超R武将养!$CD77)</f>
        <v>0</v>
      </c>
      <c r="AF77" s="16">
        <f>求节点(超R武将!$C$6:$C$105,超R武将!AF$6:AF$105,天数对应超R武将养!$CD77)</f>
        <v>0</v>
      </c>
      <c r="AG77" s="16">
        <f>求节点(超R武将!$C$6:$C$105,超R武将!AG$6:AG$105,天数对应超R武将养!$CD77)</f>
        <v>2.7987583776971254</v>
      </c>
      <c r="AH77" s="16">
        <f>求节点(超R武将!$C$6:$C$105,超R武将!AH$6:AH$105,天数对应超R武将养!$CD77)</f>
        <v>2</v>
      </c>
      <c r="AI77" s="16">
        <f>求节点(超R武将!$C$6:$C$105,超R武将!AI$6:AI$105,天数对应超R武将养!$CD77)</f>
        <v>0</v>
      </c>
      <c r="AJ77" s="16">
        <f>求节点(超R武将!$C$6:$C$105,超R武将!AJ$6:AJ$105,天数对应超R武将养!$CD77)</f>
        <v>0</v>
      </c>
      <c r="AK77" s="16">
        <f>求节点(超R武将!$C$6:$C$105,超R武将!AK$6:AK$105,天数对应超R武将养!$CD77)</f>
        <v>0</v>
      </c>
      <c r="AL77" s="16">
        <f>求节点(超R武将!$C$6:$C$105,超R武将!AL$6:AL$105,天数对应超R武将养!$CD77)</f>
        <v>30</v>
      </c>
      <c r="AM77" s="16">
        <f>求节点(超R武将!$C$6:$C$105,超R武将!AM$6:AM$105,天数对应超R武将养!$CD77)</f>
        <v>80</v>
      </c>
      <c r="AN77" s="16">
        <f>求节点(超R武将!$C$6:$C$105,超R武将!AN$6:AN$105,天数对应超R武将养!$CD77)</f>
        <v>0</v>
      </c>
      <c r="AO77" s="16">
        <f>求节点(超R武将!$C$6:$C$105,超R武将!AO$6:AO$105,天数对应超R武将养!$CD77)</f>
        <v>0</v>
      </c>
      <c r="AP77" s="16">
        <f>求节点(超R武将!$C$6:$C$105,超R武将!AP$6:AP$105,天数对应超R武将养!$CD77)</f>
        <v>0</v>
      </c>
      <c r="AQ77" s="16">
        <f>求节点(超R武将!$C$6:$C$105,超R武将!AQ$6:AQ$105,天数对应超R武将养!$CD77)</f>
        <v>24</v>
      </c>
      <c r="AR77" s="16">
        <f>求节点(超R武将!$C$6:$C$105,超R武将!AR$6:AR$105,天数对应超R武将养!$CD77)</f>
        <v>0</v>
      </c>
      <c r="AS77" s="16">
        <f>求节点(超R武将!$C$6:$C$105,超R武将!AS$6:AS$105,天数对应超R武将养!$CD77)</f>
        <v>0</v>
      </c>
      <c r="AT77" s="16">
        <f>求节点(超R武将!$C$6:$C$105,超R武将!AT$6:AT$105,天数对应超R武将养!$CD77)</f>
        <v>3</v>
      </c>
      <c r="AU77" s="16">
        <f>求节点(超R武将!$C$6:$C$105,超R武将!AU$6:AU$105,天数对应超R武将养!$CD77)</f>
        <v>6</v>
      </c>
      <c r="AV77" s="16">
        <f>求节点(超R武将!$C$6:$C$105,超R武将!AV$6:AV$105,天数对应超R武将养!$CD77)</f>
        <v>8</v>
      </c>
      <c r="AW77" s="16">
        <f>求节点(超R武将!$C$6:$C$105,超R武将!AW$6:AW$105,天数对应超R武将养!$CD77)</f>
        <v>7.9111696683407136</v>
      </c>
      <c r="AX77" s="16">
        <f>求节点(超R武将!$C$6:$C$105,超R武将!AX$6:AX$105,天数对应超R武将养!$CD77)</f>
        <v>0</v>
      </c>
      <c r="AY77" s="16">
        <f>求节点(超R武将!$C$6:$C$105,超R武将!AY$6:AY$105,天数对应超R武将养!$CD77)</f>
        <v>15</v>
      </c>
      <c r="AZ77" s="16">
        <f>求节点(超R武将!$C$6:$C$105,超R武将!AZ$6:AZ$105,天数对应超R武将养!$CD77)</f>
        <v>40</v>
      </c>
      <c r="BA77" s="16">
        <f>求节点(超R武将!$C$6:$C$105,超R武将!BA$6:BA$105,天数对应超R武将养!$CD77)</f>
        <v>72</v>
      </c>
      <c r="BB77" s="16">
        <f>求节点(超R武将!$C$6:$C$105,超R武将!BB$6:BB$105,天数对应超R武将养!$CD77)</f>
        <v>106</v>
      </c>
      <c r="BC77" s="16">
        <f>求节点(超R武将!$C$6:$C$105,超R武将!BC$6:BC$105,天数对应超R武将养!$CD77)</f>
        <v>0</v>
      </c>
      <c r="BD77" s="16">
        <f>求节点(超R武将!$C$6:$C$105,超R武将!BD$6:BD$105,天数对应超R武将养!$CD77)</f>
        <v>3.304887745916949</v>
      </c>
      <c r="BE77" s="16">
        <f>求节点(超R武将!$C$6:$C$105,超R武将!BE$6:BE$105,天数对应超R武将养!$CD77)</f>
        <v>3.304887745916949</v>
      </c>
      <c r="BF77" s="16">
        <f>求节点(超R武将!$C$6:$C$105,超R武将!BF$6:BF$105,天数对应超R武将养!$CD77)</f>
        <v>3.304887745916949</v>
      </c>
      <c r="BG77" s="16">
        <f>求节点(超R武将!$C$6:$C$105,超R武将!BG$6:BG$105,天数对应超R武将养!$CD77)</f>
        <v>3.304887745916949</v>
      </c>
      <c r="BH77" s="16">
        <f>求节点(超R武将!$C$6:$C$105,超R武将!BH$6:BH$105,天数对应超R武将养!$CD77)</f>
        <v>10</v>
      </c>
      <c r="BI77" s="16">
        <f>求节点(超R武将!$C$6:$C$105,超R武将!BI$6:BI$105,天数对应超R武将养!$CD77)</f>
        <v>10</v>
      </c>
      <c r="BJ77" s="16">
        <f>求节点(超R武将!$C$6:$C$105,超R武将!BJ$6:BJ$105,天数对应超R武将养!$CD77)</f>
        <v>60</v>
      </c>
      <c r="BK77" s="16">
        <f>求节点(超R武将!$C$6:$C$105,超R武将!BK$6:BK$105,天数对应超R武将养!$CD77)</f>
        <v>80</v>
      </c>
      <c r="BL77" s="16">
        <f>求节点(超R武将!$C$6:$C$105,超R武将!BL$6:BL$105,天数对应超R武将养!$CD77)</f>
        <v>80</v>
      </c>
      <c r="BM77" s="16">
        <f>求节点(超R武将!$C$6:$C$105,超R武将!BM$6:BM$105,天数对应超R武将养!$CD77)</f>
        <v>0</v>
      </c>
      <c r="BN77" s="16">
        <f>求节点(超R武将!$C$6:$C$105,超R武将!BN$6:BN$105,天数对应超R武将养!$CD77)</f>
        <v>0</v>
      </c>
      <c r="BO77" s="16">
        <f>求节点(超R武将!$C$6:$C$105,超R武将!BO$6:BO$105,天数对应超R武将养!$CD77)</f>
        <v>2</v>
      </c>
      <c r="BP77" s="16">
        <f>求节点(超R武将!$C$6:$C$105,超R武将!BP$6:BP$105,天数对应超R武将养!$CD77)</f>
        <v>2</v>
      </c>
      <c r="BQ77" s="16">
        <f>求节点(超R武将!$C$6:$C$105,超R武将!BQ$6:BQ$105,天数对应超R武将养!$CD77)</f>
        <v>2</v>
      </c>
      <c r="BR77" s="16">
        <f>求节点(超R武将!$C$6:$C$105,超R武将!BR$6:BR$105,天数对应超R武将养!$CD77)</f>
        <v>0</v>
      </c>
      <c r="BS77" s="16">
        <f>求节点(超R武将!$C$6:$C$105,超R武将!BS$6:BS$105,天数对应超R武将养!$CD77)</f>
        <v>0</v>
      </c>
      <c r="BT77" s="16">
        <f>求节点(超R武将!$C$6:$C$105,超R武将!BT$6:BT$105,天数对应超R武将养!$CD77)</f>
        <v>4</v>
      </c>
      <c r="BU77" s="16">
        <f>求节点(超R武将!$C$6:$C$105,超R武将!BU$6:BU$105,天数对应超R武将养!$CD77)</f>
        <v>30</v>
      </c>
      <c r="BV77" s="16">
        <f>求节点(超R武将!$C$6:$C$105,超R武将!BV$6:BV$105,天数对应超R武将养!$CD77)</f>
        <v>80</v>
      </c>
      <c r="BY77" s="16">
        <v>72</v>
      </c>
      <c r="BZ77" s="16">
        <v>61.895048862094221</v>
      </c>
      <c r="CA77" s="16">
        <v>64.506886968092388</v>
      </c>
      <c r="CB77" s="16">
        <v>68.048613165041573</v>
      </c>
      <c r="CC77" s="16">
        <v>73.156111176189157</v>
      </c>
      <c r="CD77" s="16">
        <v>83.099915999133017</v>
      </c>
    </row>
    <row r="78" spans="3:82" x14ac:dyDescent="0.15">
      <c r="C78" s="16">
        <v>73</v>
      </c>
      <c r="E78" s="16">
        <f>求节点(超R武将!$C$6:$C$105,超R武将!E$6:E$105,天数对应超R武将养!$CD78)</f>
        <v>0</v>
      </c>
      <c r="F78" s="16">
        <f>求节点(超R武将!$C$6:$C$105,超R武将!F$6:F$105,天数对应超R武将养!$CD78)</f>
        <v>0</v>
      </c>
      <c r="G78" s="16">
        <f>求节点(超R武将!$C$6:$C$105,超R武将!G$6:G$105,天数对应超R武将养!$CD78)</f>
        <v>0</v>
      </c>
      <c r="H78" s="16">
        <f>求节点(超R武将!$C$6:$C$105,超R武将!H$6:H$105,天数对应超R武将养!$CD78)</f>
        <v>0</v>
      </c>
      <c r="I78" s="16">
        <f>求节点(超R武将!$C$6:$C$105,超R武将!I$6:I$105,天数对应超R武将养!$CD78)</f>
        <v>6</v>
      </c>
      <c r="J78" s="16">
        <f>求节点(超R武将!$C$6:$C$105,超R武将!J$6:J$105,天数对应超R武将养!$CD78)</f>
        <v>0</v>
      </c>
      <c r="K78" s="16">
        <f>求节点(超R武将!$C$6:$C$105,超R武将!K$6:K$105,天数对应超R武将养!$CD78)</f>
        <v>0</v>
      </c>
      <c r="L78" s="16">
        <f>求节点(超R武将!$C$6:$C$105,超R武将!L$6:L$105,天数对应超R武将养!$CD78)</f>
        <v>0</v>
      </c>
      <c r="M78" s="16">
        <f>求节点(超R武将!$C$6:$C$105,超R武将!M$6:M$105,天数对应超R武将养!$CD78)</f>
        <v>0</v>
      </c>
      <c r="N78" s="16">
        <f>求节点(超R武将!$C$6:$C$105,超R武将!N$6:N$105,天数对应超R武将养!$CD78)</f>
        <v>7.9766540311033651</v>
      </c>
      <c r="O78" s="16">
        <f>求节点(超R武将!$C$6:$C$105,超R武将!O$6:O$105,天数对应超R武将养!$CD78)</f>
        <v>0</v>
      </c>
      <c r="P78" s="16">
        <f>求节点(超R武将!$C$6:$C$105,超R武将!P$6:P$105,天数对应超R武将养!$CD78)</f>
        <v>6</v>
      </c>
      <c r="Q78" s="16">
        <f>求节点(超R武将!$C$6:$C$105,超R武将!Q$6:Q$105,天数对应超R武将养!$CD78)</f>
        <v>10</v>
      </c>
      <c r="R78" s="16">
        <f>求节点(超R武将!$C$6:$C$105,超R武将!R$6:R$105,天数对应超R武将养!$CD78)</f>
        <v>22</v>
      </c>
      <c r="S78" s="16">
        <f>求节点(超R武将!$C$6:$C$105,超R武将!S$6:S$105,天数对应超R武将养!$CD78)</f>
        <v>106</v>
      </c>
      <c r="T78" s="16">
        <f>求节点(超R武将!$C$6:$C$105,超R武将!T$6:T$105,天数对应超R武将养!$CD78)</f>
        <v>0</v>
      </c>
      <c r="U78" s="16">
        <f>求节点(超R武将!$C$6:$C$105,超R武将!U$6:U$105,天数对应超R武将养!$CD78)</f>
        <v>0</v>
      </c>
      <c r="V78" s="16">
        <f>求节点(超R武将!$C$6:$C$105,超R武将!V$6:V$105,天数对应超R武将养!$CD78)</f>
        <v>0</v>
      </c>
      <c r="W78" s="16">
        <f>求节点(超R武将!$C$6:$C$105,超R武将!W$6:W$105,天数对应超R武将养!$CD78)</f>
        <v>3.3320832053855969</v>
      </c>
      <c r="X78" s="16">
        <f>求节点(超R武将!$C$6:$C$105,超R武将!X$6:X$105,天数对应超R武将养!$CD78)</f>
        <v>3.3320832053855973</v>
      </c>
      <c r="Y78" s="16">
        <f>求节点(超R武将!$C$6:$C$105,超R武将!Y$6:Y$105,天数对应超R武将养!$CD78)</f>
        <v>0</v>
      </c>
      <c r="Z78" s="16">
        <f>求节点(超R武将!$C$6:$C$105,超R武将!Z$6:Z$105,天数对应超R武将养!$CD78)</f>
        <v>0</v>
      </c>
      <c r="AA78" s="16">
        <f>求节点(超R武将!$C$6:$C$105,超R武将!AA$6:AA$105,天数对应超R武将养!$CD78)</f>
        <v>0</v>
      </c>
      <c r="AB78" s="16">
        <f>求节点(超R武将!$C$6:$C$105,超R武将!AB$6:AB$105,天数对应超R武将养!$CD78)</f>
        <v>166.60416026927987</v>
      </c>
      <c r="AC78" s="16">
        <f>求节点(超R武将!$C$6:$C$105,超R武将!AC$6:AC$105,天数对应超R武将养!$CD78)</f>
        <v>166.60416026927987</v>
      </c>
      <c r="AD78" s="16">
        <f>求节点(超R武将!$C$6:$C$105,超R武将!AD$6:AD$105,天数对应超R武将养!$CD78)</f>
        <v>0</v>
      </c>
      <c r="AE78" s="16">
        <f>求节点(超R武将!$C$6:$C$105,超R武将!AE$6:AE$105,天数对应超R武将养!$CD78)</f>
        <v>0</v>
      </c>
      <c r="AF78" s="16">
        <f>求节点(超R武将!$C$6:$C$105,超R武将!AF$6:AF$105,天数对应超R武将养!$CD78)</f>
        <v>0</v>
      </c>
      <c r="AG78" s="16">
        <f>求节点(超R武将!$C$6:$C$105,超R武将!AG$6:AG$105,天数对应超R武将养!$CD78)</f>
        <v>2.8055671519433689</v>
      </c>
      <c r="AH78" s="16">
        <f>求节点(超R武将!$C$6:$C$105,超R武将!AH$6:AH$105,天数对应超R武将养!$CD78)</f>
        <v>2</v>
      </c>
      <c r="AI78" s="16">
        <f>求节点(超R武将!$C$6:$C$105,超R武将!AI$6:AI$105,天数对应超R武将养!$CD78)</f>
        <v>0</v>
      </c>
      <c r="AJ78" s="16">
        <f>求节点(超R武将!$C$6:$C$105,超R武将!AJ$6:AJ$105,天数对应超R武将养!$CD78)</f>
        <v>0</v>
      </c>
      <c r="AK78" s="16">
        <f>求节点(超R武将!$C$6:$C$105,超R武将!AK$6:AK$105,天数对应超R武将养!$CD78)</f>
        <v>0</v>
      </c>
      <c r="AL78" s="16">
        <f>求节点(超R武将!$C$6:$C$105,超R武将!AL$6:AL$105,天数对应超R武将养!$CD78)</f>
        <v>30</v>
      </c>
      <c r="AM78" s="16">
        <f>求节点(超R武将!$C$6:$C$105,超R武将!AM$6:AM$105,天数对应超R武将养!$CD78)</f>
        <v>80</v>
      </c>
      <c r="AN78" s="16">
        <f>求节点(超R武将!$C$6:$C$105,超R武将!AN$6:AN$105,天数对应超R武将养!$CD78)</f>
        <v>0</v>
      </c>
      <c r="AO78" s="16">
        <f>求节点(超R武将!$C$6:$C$105,超R武将!AO$6:AO$105,天数对应超R武将养!$CD78)</f>
        <v>0</v>
      </c>
      <c r="AP78" s="16">
        <f>求节点(超R武将!$C$6:$C$105,超R武将!AP$6:AP$105,天数对应超R武将养!$CD78)</f>
        <v>0</v>
      </c>
      <c r="AQ78" s="16">
        <f>求节点(超R武将!$C$6:$C$105,超R武将!AQ$6:AQ$105,天数对应超R武将养!$CD78)</f>
        <v>24</v>
      </c>
      <c r="AR78" s="16">
        <f>求节点(超R武将!$C$6:$C$105,超R武将!AR$6:AR$105,天数对应超R武将养!$CD78)</f>
        <v>0</v>
      </c>
      <c r="AS78" s="16">
        <f>求节点(超R武将!$C$6:$C$105,超R武将!AS$6:AS$105,天数对应超R武将养!$CD78)</f>
        <v>0</v>
      </c>
      <c r="AT78" s="16">
        <f>求节点(超R武将!$C$6:$C$105,超R武将!AT$6:AT$105,天数对应超R武将养!$CD78)</f>
        <v>3</v>
      </c>
      <c r="AU78" s="16">
        <f>求节点(超R武将!$C$6:$C$105,超R武将!AU$6:AU$105,天数对应超R武将养!$CD78)</f>
        <v>6</v>
      </c>
      <c r="AV78" s="16">
        <f>求节点(超R武将!$C$6:$C$105,超R武将!AV$6:AV$105,天数对应超R武将养!$CD78)</f>
        <v>8</v>
      </c>
      <c r="AW78" s="16">
        <f>求节点(超R武将!$C$6:$C$105,超R武将!AW$6:AW$105,天数对应超R武将养!$CD78)</f>
        <v>7.9114296376086823</v>
      </c>
      <c r="AX78" s="16">
        <f>求节点(超R武将!$C$6:$C$105,超R武将!AX$6:AX$105,天数对应超R武将养!$CD78)</f>
        <v>0</v>
      </c>
      <c r="AY78" s="16">
        <f>求节点(超R武将!$C$6:$C$105,超R武将!AY$6:AY$105,天数对应超R武将养!$CD78)</f>
        <v>15</v>
      </c>
      <c r="AZ78" s="16">
        <f>求节点(超R武将!$C$6:$C$105,超R武将!AZ$6:AZ$105,天数对应超R武将养!$CD78)</f>
        <v>40</v>
      </c>
      <c r="BA78" s="16">
        <f>求节点(超R武将!$C$6:$C$105,超R武将!BA$6:BA$105,天数对应超R武将养!$CD78)</f>
        <v>72</v>
      </c>
      <c r="BB78" s="16">
        <f>求节点(超R武将!$C$6:$C$105,超R武将!BB$6:BB$105,天数对应超R武将养!$CD78)</f>
        <v>106</v>
      </c>
      <c r="BC78" s="16">
        <f>求节点(超R武将!$C$6:$C$105,超R武将!BC$6:BC$105,天数对应超R武将养!$CD78)</f>
        <v>0</v>
      </c>
      <c r="BD78" s="16">
        <f>求节点(超R武将!$C$6:$C$105,超R武将!BD$6:BD$105,天数对应超R武将养!$CD78)</f>
        <v>3.3098486312765578</v>
      </c>
      <c r="BE78" s="16">
        <f>求节点(超R武将!$C$6:$C$105,超R武将!BE$6:BE$105,天数对应超R武将养!$CD78)</f>
        <v>3.3098486312765578</v>
      </c>
      <c r="BF78" s="16">
        <f>求节点(超R武将!$C$6:$C$105,超R武将!BF$6:BF$105,天数对应超R武将养!$CD78)</f>
        <v>3.3098486312765578</v>
      </c>
      <c r="BG78" s="16">
        <f>求节点(超R武将!$C$6:$C$105,超R武将!BG$6:BG$105,天数对应超R武将养!$CD78)</f>
        <v>3.3098486312765578</v>
      </c>
      <c r="BH78" s="16">
        <f>求节点(超R武将!$C$6:$C$105,超R武将!BH$6:BH$105,天数对应超R武将养!$CD78)</f>
        <v>10</v>
      </c>
      <c r="BI78" s="16">
        <f>求节点(超R武将!$C$6:$C$105,超R武将!BI$6:BI$105,天数对应超R武将养!$CD78)</f>
        <v>10</v>
      </c>
      <c r="BJ78" s="16">
        <f>求节点(超R武将!$C$6:$C$105,超R武将!BJ$6:BJ$105,天数对应超R武将养!$CD78)</f>
        <v>60</v>
      </c>
      <c r="BK78" s="16">
        <f>求节点(超R武将!$C$6:$C$105,超R武将!BK$6:BK$105,天数对应超R武将养!$CD78)</f>
        <v>80</v>
      </c>
      <c r="BL78" s="16">
        <f>求节点(超R武将!$C$6:$C$105,超R武将!BL$6:BL$105,天数对应超R武将养!$CD78)</f>
        <v>80</v>
      </c>
      <c r="BM78" s="16">
        <f>求节点(超R武将!$C$6:$C$105,超R武将!BM$6:BM$105,天数对应超R武将养!$CD78)</f>
        <v>0</v>
      </c>
      <c r="BN78" s="16">
        <f>求节点(超R武将!$C$6:$C$105,超R武将!BN$6:BN$105,天数对应超R武将养!$CD78)</f>
        <v>0</v>
      </c>
      <c r="BO78" s="16">
        <f>求节点(超R武将!$C$6:$C$105,超R武将!BO$6:BO$105,天数对应超R武将养!$CD78)</f>
        <v>2</v>
      </c>
      <c r="BP78" s="16">
        <f>求节点(超R武将!$C$6:$C$105,超R武将!BP$6:BP$105,天数对应超R武将养!$CD78)</f>
        <v>2</v>
      </c>
      <c r="BQ78" s="16">
        <f>求节点(超R武将!$C$6:$C$105,超R武将!BQ$6:BQ$105,天数对应超R武将养!$CD78)</f>
        <v>2</v>
      </c>
      <c r="BR78" s="16">
        <f>求节点(超R武将!$C$6:$C$105,超R武将!BR$6:BR$105,天数对应超R武将养!$CD78)</f>
        <v>0</v>
      </c>
      <c r="BS78" s="16">
        <f>求节点(超R武将!$C$6:$C$105,超R武将!BS$6:BS$105,天数对应超R武将养!$CD78)</f>
        <v>0</v>
      </c>
      <c r="BT78" s="16">
        <f>求节点(超R武将!$C$6:$C$105,超R武将!BT$6:BT$105,天数对应超R武将养!$CD78)</f>
        <v>4</v>
      </c>
      <c r="BU78" s="16">
        <f>求节点(超R武将!$C$6:$C$105,超R武将!BU$6:BU$105,天数对应超R武将养!$CD78)</f>
        <v>30</v>
      </c>
      <c r="BV78" s="16">
        <f>求节点(超R武将!$C$6:$C$105,超R武将!BV$6:BV$105,天数对应超R武将养!$CD78)</f>
        <v>80</v>
      </c>
      <c r="BY78" s="16">
        <v>73</v>
      </c>
      <c r="BZ78" s="16">
        <v>62.091594979242075</v>
      </c>
      <c r="CA78" s="16">
        <v>64.689804747788543</v>
      </c>
      <c r="CB78" s="16">
        <v>68.218321402294137</v>
      </c>
      <c r="CC78" s="16">
        <v>73.510928337432802</v>
      </c>
      <c r="CD78" s="16">
        <v>83.302080134639937</v>
      </c>
    </row>
    <row r="79" spans="3:82" x14ac:dyDescent="0.15">
      <c r="C79" s="16">
        <v>74</v>
      </c>
      <c r="E79" s="16">
        <f>求节点(超R武将!$C$6:$C$105,超R武将!E$6:E$105,天数对应超R武将养!$CD79)</f>
        <v>0</v>
      </c>
      <c r="F79" s="16">
        <f>求节点(超R武将!$C$6:$C$105,超R武将!F$6:F$105,天数对应超R武将养!$CD79)</f>
        <v>0</v>
      </c>
      <c r="G79" s="16">
        <f>求节点(超R武将!$C$6:$C$105,超R武将!G$6:G$105,天数对应超R武将养!$CD79)</f>
        <v>0</v>
      </c>
      <c r="H79" s="16">
        <f>求节点(超R武将!$C$6:$C$105,超R武将!H$6:H$105,天数对应超R武将养!$CD79)</f>
        <v>0</v>
      </c>
      <c r="I79" s="16">
        <f>求节点(超R武将!$C$6:$C$105,超R武将!I$6:I$105,天数对应超R武将养!$CD79)</f>
        <v>6</v>
      </c>
      <c r="J79" s="16">
        <f>求节点(超R武将!$C$6:$C$105,超R武将!J$6:J$105,天数对应超R武将养!$CD79)</f>
        <v>0</v>
      </c>
      <c r="K79" s="16">
        <f>求节点(超R武将!$C$6:$C$105,超R武将!K$6:K$105,天数对应超R武将养!$CD79)</f>
        <v>0</v>
      </c>
      <c r="L79" s="16">
        <f>求节点(超R武将!$C$6:$C$105,超R武将!L$6:L$105,天数对应超R武将养!$CD79)</f>
        <v>0</v>
      </c>
      <c r="M79" s="16">
        <f>求节点(超R武将!$C$6:$C$105,超R武将!M$6:M$105,天数对应超R武将养!$CD79)</f>
        <v>0</v>
      </c>
      <c r="N79" s="16">
        <f>求节点(超R武将!$C$6:$C$105,超R武将!N$6:N$105,天数对应超R武将养!$CD79)</f>
        <v>7.9834165805790489</v>
      </c>
      <c r="O79" s="16">
        <f>求节点(超R武将!$C$6:$C$105,超R武将!O$6:O$105,天数对应超R武将养!$CD79)</f>
        <v>0</v>
      </c>
      <c r="P79" s="16">
        <f>求节点(超R武将!$C$6:$C$105,超R武将!P$6:P$105,天数对应超R武将养!$CD79)</f>
        <v>6</v>
      </c>
      <c r="Q79" s="16">
        <f>求节点(超R武将!$C$6:$C$105,超R武将!Q$6:Q$105,天数对应超R武将养!$CD79)</f>
        <v>10</v>
      </c>
      <c r="R79" s="16">
        <f>求节点(超R武将!$C$6:$C$105,超R武将!R$6:R$105,天数对应超R武将养!$CD79)</f>
        <v>22</v>
      </c>
      <c r="S79" s="16">
        <f>求节点(超R武将!$C$6:$C$105,超R武将!S$6:S$105,天数对应超R武将养!$CD79)</f>
        <v>106</v>
      </c>
      <c r="T79" s="16">
        <f>求节点(超R武将!$C$6:$C$105,超R武将!T$6:T$105,天数对应超R武将养!$CD79)</f>
        <v>0</v>
      </c>
      <c r="U79" s="16">
        <f>求节点(超R武将!$C$6:$C$105,超R武将!U$6:U$105,天数对应超R武将养!$CD79)</f>
        <v>0</v>
      </c>
      <c r="V79" s="16">
        <f>求节点(超R武将!$C$6:$C$105,超R武将!V$6:V$105,天数对应超R武将养!$CD79)</f>
        <v>0</v>
      </c>
      <c r="W79" s="16">
        <f>求节点(超R武将!$C$6:$C$105,超R武将!W$6:W$105,天数对应超R武将养!$CD79)</f>
        <v>3.3401697708058742</v>
      </c>
      <c r="X79" s="16">
        <f>求节点(超R武将!$C$6:$C$105,超R武将!X$6:X$105,天数对应超R武将养!$CD79)</f>
        <v>3.3401697708058746</v>
      </c>
      <c r="Y79" s="16">
        <f>求节点(超R武将!$C$6:$C$105,超R武将!Y$6:Y$105,天数对应超R武将养!$CD79)</f>
        <v>0</v>
      </c>
      <c r="Z79" s="16">
        <f>求节点(超R武将!$C$6:$C$105,超R武将!Z$6:Z$105,天数对应超R武将养!$CD79)</f>
        <v>0</v>
      </c>
      <c r="AA79" s="16">
        <f>求节点(超R武将!$C$6:$C$105,超R武将!AA$6:AA$105,天数对应超R武将养!$CD79)</f>
        <v>0</v>
      </c>
      <c r="AB79" s="16">
        <f>求节点(超R武将!$C$6:$C$105,超R武将!AB$6:AB$105,天数对应超R武将养!$CD79)</f>
        <v>167.00848854029374</v>
      </c>
      <c r="AC79" s="16">
        <f>求节点(超R武将!$C$6:$C$105,超R武将!AC$6:AC$105,天数对应超R武将养!$CD79)</f>
        <v>167.00848854029374</v>
      </c>
      <c r="AD79" s="16">
        <f>求节点(超R武将!$C$6:$C$105,超R武将!AD$6:AD$105,天数对应超R武将养!$CD79)</f>
        <v>0</v>
      </c>
      <c r="AE79" s="16">
        <f>求节点(超R武将!$C$6:$C$105,超R武将!AE$6:AE$105,天数对应超R武将养!$CD79)</f>
        <v>0</v>
      </c>
      <c r="AF79" s="16">
        <f>求节点(超R武将!$C$6:$C$105,超R武将!AF$6:AF$105,天数对应超R武将养!$CD79)</f>
        <v>0</v>
      </c>
      <c r="AG79" s="16">
        <f>求节点(超R武将!$C$6:$C$105,超R武将!AG$6:AG$105,天数对应超R武将养!$CD79)</f>
        <v>2.8123759261896124</v>
      </c>
      <c r="AH79" s="16">
        <f>求节点(超R武将!$C$6:$C$105,超R武将!AH$6:AH$105,天数对应超R武将养!$CD79)</f>
        <v>2</v>
      </c>
      <c r="AI79" s="16">
        <f>求节点(超R武将!$C$6:$C$105,超R武将!AI$6:AI$105,天数对应超R武将养!$CD79)</f>
        <v>0</v>
      </c>
      <c r="AJ79" s="16">
        <f>求节点(超R武将!$C$6:$C$105,超R武将!AJ$6:AJ$105,天数对应超R武将养!$CD79)</f>
        <v>0</v>
      </c>
      <c r="AK79" s="16">
        <f>求节点(超R武将!$C$6:$C$105,超R武将!AK$6:AK$105,天数对应超R武将养!$CD79)</f>
        <v>0</v>
      </c>
      <c r="AL79" s="16">
        <f>求节点(超R武将!$C$6:$C$105,超R武将!AL$6:AL$105,天数对应超R武将养!$CD79)</f>
        <v>30</v>
      </c>
      <c r="AM79" s="16">
        <f>求节点(超R武将!$C$6:$C$105,超R武将!AM$6:AM$105,天数对应超R武将养!$CD79)</f>
        <v>80</v>
      </c>
      <c r="AN79" s="16">
        <f>求节点(超R武将!$C$6:$C$105,超R武将!AN$6:AN$105,天数对应超R武将养!$CD79)</f>
        <v>0</v>
      </c>
      <c r="AO79" s="16">
        <f>求节点(超R武将!$C$6:$C$105,超R武将!AO$6:AO$105,天数对应超R武将养!$CD79)</f>
        <v>0</v>
      </c>
      <c r="AP79" s="16">
        <f>求节点(超R武将!$C$6:$C$105,超R武将!AP$6:AP$105,天数对应超R武将养!$CD79)</f>
        <v>0</v>
      </c>
      <c r="AQ79" s="16">
        <f>求节点(超R武将!$C$6:$C$105,超R武将!AQ$6:AQ$105,天数对应超R武将养!$CD79)</f>
        <v>24</v>
      </c>
      <c r="AR79" s="16">
        <f>求节点(超R武将!$C$6:$C$105,超R武将!AR$6:AR$105,天数对应超R武将养!$CD79)</f>
        <v>0</v>
      </c>
      <c r="AS79" s="16">
        <f>求节点(超R武将!$C$6:$C$105,超R武将!AS$6:AS$105,天数对应超R武将养!$CD79)</f>
        <v>0</v>
      </c>
      <c r="AT79" s="16">
        <f>求节点(超R武将!$C$6:$C$105,超R武将!AT$6:AT$105,天数对应超R武将养!$CD79)</f>
        <v>3</v>
      </c>
      <c r="AU79" s="16">
        <f>求节点(超R武将!$C$6:$C$105,超R武将!AU$6:AU$105,天数对应超R武将养!$CD79)</f>
        <v>6</v>
      </c>
      <c r="AV79" s="16">
        <f>求节点(超R武将!$C$6:$C$105,超R武将!AV$6:AV$105,天数对应超R武将养!$CD79)</f>
        <v>8</v>
      </c>
      <c r="AW79" s="16">
        <f>求节点(超R武将!$C$6:$C$105,超R武将!AW$6:AW$105,天数对应超R武将养!$CD79)</f>
        <v>7.9116896068766502</v>
      </c>
      <c r="AX79" s="16">
        <f>求节点(超R武将!$C$6:$C$105,超R武将!AX$6:AX$105,天数对应超R武将养!$CD79)</f>
        <v>0</v>
      </c>
      <c r="AY79" s="16">
        <f>求节点(超R武将!$C$6:$C$105,超R武将!AY$6:AY$105,天数对应超R武将养!$CD79)</f>
        <v>15</v>
      </c>
      <c r="AZ79" s="16">
        <f>求节点(超R武将!$C$6:$C$105,超R武将!AZ$6:AZ$105,天数对应超R武将养!$CD79)</f>
        <v>40</v>
      </c>
      <c r="BA79" s="16">
        <f>求节点(超R武将!$C$6:$C$105,超R武将!BA$6:BA$105,天数对应超R武将养!$CD79)</f>
        <v>72</v>
      </c>
      <c r="BB79" s="16">
        <f>求节点(超R武将!$C$6:$C$105,超R武将!BB$6:BB$105,天数对应超R武将养!$CD79)</f>
        <v>106</v>
      </c>
      <c r="BC79" s="16">
        <f>求节点(超R武将!$C$6:$C$105,超R武将!BC$6:BC$105,天数对应超R武将养!$CD79)</f>
        <v>0</v>
      </c>
      <c r="BD79" s="16">
        <f>求节点(超R武将!$C$6:$C$105,超R武将!BD$6:BD$105,天数对应超R武将养!$CD79)</f>
        <v>3.3148095166361675</v>
      </c>
      <c r="BE79" s="16">
        <f>求节点(超R武将!$C$6:$C$105,超R武将!BE$6:BE$105,天数对应超R武将养!$CD79)</f>
        <v>3.3148095166361675</v>
      </c>
      <c r="BF79" s="16">
        <f>求节点(超R武将!$C$6:$C$105,超R武将!BF$6:BF$105,天数对应超R武将养!$CD79)</f>
        <v>3.3148095166361675</v>
      </c>
      <c r="BG79" s="16">
        <f>求节点(超R武将!$C$6:$C$105,超R武将!BG$6:BG$105,天数对应超R武将养!$CD79)</f>
        <v>3.3148095166361675</v>
      </c>
      <c r="BH79" s="16">
        <f>求节点(超R武将!$C$6:$C$105,超R武将!BH$6:BH$105,天数对应超R武将养!$CD79)</f>
        <v>10</v>
      </c>
      <c r="BI79" s="16">
        <f>求节点(超R武将!$C$6:$C$105,超R武将!BI$6:BI$105,天数对应超R武将养!$CD79)</f>
        <v>10</v>
      </c>
      <c r="BJ79" s="16">
        <f>求节点(超R武将!$C$6:$C$105,超R武将!BJ$6:BJ$105,天数对应超R武将养!$CD79)</f>
        <v>60</v>
      </c>
      <c r="BK79" s="16">
        <f>求节点(超R武将!$C$6:$C$105,超R武将!BK$6:BK$105,天数对应超R武将养!$CD79)</f>
        <v>80</v>
      </c>
      <c r="BL79" s="16">
        <f>求节点(超R武将!$C$6:$C$105,超R武将!BL$6:BL$105,天数对应超R武将养!$CD79)</f>
        <v>80</v>
      </c>
      <c r="BM79" s="16">
        <f>求节点(超R武将!$C$6:$C$105,超R武将!BM$6:BM$105,天数对应超R武将养!$CD79)</f>
        <v>0</v>
      </c>
      <c r="BN79" s="16">
        <f>求节点(超R武将!$C$6:$C$105,超R武将!BN$6:BN$105,天数对应超R武将养!$CD79)</f>
        <v>0</v>
      </c>
      <c r="BO79" s="16">
        <f>求节点(超R武将!$C$6:$C$105,超R武将!BO$6:BO$105,天数对应超R武将养!$CD79)</f>
        <v>2</v>
      </c>
      <c r="BP79" s="16">
        <f>求节点(超R武将!$C$6:$C$105,超R武将!BP$6:BP$105,天数对应超R武将养!$CD79)</f>
        <v>2</v>
      </c>
      <c r="BQ79" s="16">
        <f>求节点(超R武将!$C$6:$C$105,超R武将!BQ$6:BQ$105,天数对应超R武将养!$CD79)</f>
        <v>2</v>
      </c>
      <c r="BR79" s="16">
        <f>求节点(超R武将!$C$6:$C$105,超R武将!BR$6:BR$105,天数对应超R武将养!$CD79)</f>
        <v>0</v>
      </c>
      <c r="BS79" s="16">
        <f>求节点(超R武将!$C$6:$C$105,超R武将!BS$6:BS$105,天数对应超R武将养!$CD79)</f>
        <v>0</v>
      </c>
      <c r="BT79" s="16">
        <f>求节点(超R武将!$C$6:$C$105,超R武将!BT$6:BT$105,天数对应超R武将养!$CD79)</f>
        <v>4</v>
      </c>
      <c r="BU79" s="16">
        <f>求节点(超R武将!$C$6:$C$105,超R武将!BU$6:BU$105,天数对应超R武将养!$CD79)</f>
        <v>30</v>
      </c>
      <c r="BV79" s="16">
        <f>求节点(超R武将!$C$6:$C$105,超R武将!BV$6:BV$105,天数对应超R武将养!$CD79)</f>
        <v>80</v>
      </c>
      <c r="BY79" s="16">
        <v>74</v>
      </c>
      <c r="BZ79" s="16">
        <v>62.281112832649576</v>
      </c>
      <c r="CA79" s="16">
        <v>64.872722527484711</v>
      </c>
      <c r="CB79" s="16">
        <v>68.388029639546687</v>
      </c>
      <c r="CC79" s="16">
        <v>73.865745498676446</v>
      </c>
      <c r="CD79" s="16">
        <v>83.50424427014687</v>
      </c>
    </row>
    <row r="80" spans="3:82" x14ac:dyDescent="0.15">
      <c r="C80" s="16">
        <v>75</v>
      </c>
      <c r="E80" s="16">
        <f>求节点(超R武将!$C$6:$C$105,超R武将!E$6:E$105,天数对应超R武将养!$CD80)</f>
        <v>0</v>
      </c>
      <c r="F80" s="16">
        <f>求节点(超R武将!$C$6:$C$105,超R武将!F$6:F$105,天数对应超R武将养!$CD80)</f>
        <v>0</v>
      </c>
      <c r="G80" s="16">
        <f>求节点(超R武将!$C$6:$C$105,超R武将!G$6:G$105,天数对应超R武将养!$CD80)</f>
        <v>0</v>
      </c>
      <c r="H80" s="16">
        <f>求节点(超R武将!$C$6:$C$105,超R武将!H$6:H$105,天数对应超R武将养!$CD80)</f>
        <v>0</v>
      </c>
      <c r="I80" s="16">
        <f>求节点(超R武将!$C$6:$C$105,超R武将!I$6:I$105,天数对应超R武将养!$CD80)</f>
        <v>6</v>
      </c>
      <c r="J80" s="16">
        <f>求节点(超R武将!$C$6:$C$105,超R武将!J$6:J$105,天数对应超R武将养!$CD80)</f>
        <v>0</v>
      </c>
      <c r="K80" s="16">
        <f>求节点(超R武将!$C$6:$C$105,超R武将!K$6:K$105,天数对应超R武将养!$CD80)</f>
        <v>0</v>
      </c>
      <c r="L80" s="16">
        <f>求节点(超R武将!$C$6:$C$105,超R武将!L$6:L$105,天数对应超R武将养!$CD80)</f>
        <v>0</v>
      </c>
      <c r="M80" s="16">
        <f>求节点(超R武将!$C$6:$C$105,超R武将!M$6:M$105,天数对应超R武将养!$CD80)</f>
        <v>0</v>
      </c>
      <c r="N80" s="16">
        <f>求节点(超R武将!$C$6:$C$105,超R武将!N$6:N$105,天数对应超R武将养!$CD80)</f>
        <v>7.9901791300547318</v>
      </c>
      <c r="O80" s="16">
        <f>求节点(超R武将!$C$6:$C$105,超R武将!O$6:O$105,天数对应超R武将养!$CD80)</f>
        <v>0</v>
      </c>
      <c r="P80" s="16">
        <f>求节点(超R武将!$C$6:$C$105,超R武将!P$6:P$105,天数对应超R武将养!$CD80)</f>
        <v>6</v>
      </c>
      <c r="Q80" s="16">
        <f>求节点(超R武将!$C$6:$C$105,超R武将!Q$6:Q$105,天数对应超R武将养!$CD80)</f>
        <v>10</v>
      </c>
      <c r="R80" s="16">
        <f>求节点(超R武将!$C$6:$C$105,超R武将!R$6:R$105,天数对应超R武将养!$CD80)</f>
        <v>22</v>
      </c>
      <c r="S80" s="16">
        <f>求节点(超R武将!$C$6:$C$105,超R武将!S$6:S$105,天数对应超R武将养!$CD80)</f>
        <v>106</v>
      </c>
      <c r="T80" s="16">
        <f>求节点(超R武将!$C$6:$C$105,超R武将!T$6:T$105,天数对应超R武将养!$CD80)</f>
        <v>0</v>
      </c>
      <c r="U80" s="16">
        <f>求节点(超R武将!$C$6:$C$105,超R武将!U$6:U$105,天数对应超R武将养!$CD80)</f>
        <v>0</v>
      </c>
      <c r="V80" s="16">
        <f>求节点(超R武将!$C$6:$C$105,超R武将!V$6:V$105,天数对应超R武将养!$CD80)</f>
        <v>0</v>
      </c>
      <c r="W80" s="16">
        <f>求节点(超R武将!$C$6:$C$105,超R武将!W$6:W$105,天数对应超R武将养!$CD80)</f>
        <v>3.348256336226151</v>
      </c>
      <c r="X80" s="16">
        <f>求节点(超R武将!$C$6:$C$105,超R武将!X$6:X$105,天数对应超R武将养!$CD80)</f>
        <v>3.3482563362261515</v>
      </c>
      <c r="Y80" s="16">
        <f>求节点(超R武将!$C$6:$C$105,超R武将!Y$6:Y$105,天数对应超R武将养!$CD80)</f>
        <v>0</v>
      </c>
      <c r="Z80" s="16">
        <f>求节点(超R武将!$C$6:$C$105,超R武将!Z$6:Z$105,天数对应超R武将养!$CD80)</f>
        <v>0</v>
      </c>
      <c r="AA80" s="16">
        <f>求节点(超R武将!$C$6:$C$105,超R武将!AA$6:AA$105,天数对应超R武将养!$CD80)</f>
        <v>0</v>
      </c>
      <c r="AB80" s="16">
        <f>求节点(超R武将!$C$6:$C$105,超R武将!AB$6:AB$105,天数对应超R武将养!$CD80)</f>
        <v>167.41281681130758</v>
      </c>
      <c r="AC80" s="16">
        <f>求节点(超R武将!$C$6:$C$105,超R武将!AC$6:AC$105,天数对应超R武将养!$CD80)</f>
        <v>167.41281681130758</v>
      </c>
      <c r="AD80" s="16">
        <f>求节点(超R武将!$C$6:$C$105,超R武将!AD$6:AD$105,天数对应超R武将养!$CD80)</f>
        <v>0</v>
      </c>
      <c r="AE80" s="16">
        <f>求节点(超R武将!$C$6:$C$105,超R武将!AE$6:AE$105,天数对应超R武将养!$CD80)</f>
        <v>0</v>
      </c>
      <c r="AF80" s="16">
        <f>求节点(超R武将!$C$6:$C$105,超R武将!AF$6:AF$105,天数对应超R武将养!$CD80)</f>
        <v>0</v>
      </c>
      <c r="AG80" s="16">
        <f>求节点(超R武将!$C$6:$C$105,超R武将!AG$6:AG$105,天数对应超R武将养!$CD80)</f>
        <v>2.8191847004358559</v>
      </c>
      <c r="AH80" s="16">
        <f>求节点(超R武将!$C$6:$C$105,超R武将!AH$6:AH$105,天数对应超R武将养!$CD80)</f>
        <v>2</v>
      </c>
      <c r="AI80" s="16">
        <f>求节点(超R武将!$C$6:$C$105,超R武将!AI$6:AI$105,天数对应超R武将养!$CD80)</f>
        <v>0</v>
      </c>
      <c r="AJ80" s="16">
        <f>求节点(超R武将!$C$6:$C$105,超R武将!AJ$6:AJ$105,天数对应超R武将养!$CD80)</f>
        <v>0</v>
      </c>
      <c r="AK80" s="16">
        <f>求节点(超R武将!$C$6:$C$105,超R武将!AK$6:AK$105,天数对应超R武将养!$CD80)</f>
        <v>0</v>
      </c>
      <c r="AL80" s="16">
        <f>求节点(超R武将!$C$6:$C$105,超R武将!AL$6:AL$105,天数对应超R武将养!$CD80)</f>
        <v>30</v>
      </c>
      <c r="AM80" s="16">
        <f>求节点(超R武将!$C$6:$C$105,超R武将!AM$6:AM$105,天数对应超R武将养!$CD80)</f>
        <v>80</v>
      </c>
      <c r="AN80" s="16">
        <f>求节点(超R武将!$C$6:$C$105,超R武将!AN$6:AN$105,天数对应超R武将养!$CD80)</f>
        <v>0</v>
      </c>
      <c r="AO80" s="16">
        <f>求节点(超R武将!$C$6:$C$105,超R武将!AO$6:AO$105,天数对应超R武将养!$CD80)</f>
        <v>0</v>
      </c>
      <c r="AP80" s="16">
        <f>求节点(超R武将!$C$6:$C$105,超R武将!AP$6:AP$105,天数对应超R武将养!$CD80)</f>
        <v>0</v>
      </c>
      <c r="AQ80" s="16">
        <f>求节点(超R武将!$C$6:$C$105,超R武将!AQ$6:AQ$105,天数对应超R武将养!$CD80)</f>
        <v>24</v>
      </c>
      <c r="AR80" s="16">
        <f>求节点(超R武将!$C$6:$C$105,超R武将!AR$6:AR$105,天数对应超R武将养!$CD80)</f>
        <v>0</v>
      </c>
      <c r="AS80" s="16">
        <f>求节点(超R武将!$C$6:$C$105,超R武将!AS$6:AS$105,天数对应超R武将养!$CD80)</f>
        <v>0</v>
      </c>
      <c r="AT80" s="16">
        <f>求节点(超R武将!$C$6:$C$105,超R武将!AT$6:AT$105,天数对应超R武将养!$CD80)</f>
        <v>3</v>
      </c>
      <c r="AU80" s="16">
        <f>求节点(超R武将!$C$6:$C$105,超R武将!AU$6:AU$105,天数对应超R武将养!$CD80)</f>
        <v>6</v>
      </c>
      <c r="AV80" s="16">
        <f>求节点(超R武将!$C$6:$C$105,超R武将!AV$6:AV$105,天数对应超R武将养!$CD80)</f>
        <v>8</v>
      </c>
      <c r="AW80" s="16">
        <f>求节点(超R武将!$C$6:$C$105,超R武将!AW$6:AW$105,天数对应超R武将养!$CD80)</f>
        <v>7.9119495761446181</v>
      </c>
      <c r="AX80" s="16">
        <f>求节点(超R武将!$C$6:$C$105,超R武将!AX$6:AX$105,天数对应超R武将养!$CD80)</f>
        <v>0</v>
      </c>
      <c r="AY80" s="16">
        <f>求节点(超R武将!$C$6:$C$105,超R武将!AY$6:AY$105,天数对应超R武将养!$CD80)</f>
        <v>15</v>
      </c>
      <c r="AZ80" s="16">
        <f>求节点(超R武将!$C$6:$C$105,超R武将!AZ$6:AZ$105,天数对应超R武将养!$CD80)</f>
        <v>40</v>
      </c>
      <c r="BA80" s="16">
        <f>求节点(超R武将!$C$6:$C$105,超R武将!BA$6:BA$105,天数对应超R武将养!$CD80)</f>
        <v>72</v>
      </c>
      <c r="BB80" s="16">
        <f>求节点(超R武将!$C$6:$C$105,超R武将!BB$6:BB$105,天数对应超R武将养!$CD80)</f>
        <v>106</v>
      </c>
      <c r="BC80" s="16">
        <f>求节点(超R武将!$C$6:$C$105,超R武将!BC$6:BC$105,天数对应超R武将养!$CD80)</f>
        <v>0</v>
      </c>
      <c r="BD80" s="16">
        <f>求节点(超R武将!$C$6:$C$105,超R武将!BD$6:BD$105,天数对应超R武将养!$CD80)</f>
        <v>3.3197704019957768</v>
      </c>
      <c r="BE80" s="16">
        <f>求节点(超R武将!$C$6:$C$105,超R武将!BE$6:BE$105,天数对应超R武将养!$CD80)</f>
        <v>3.3197704019957768</v>
      </c>
      <c r="BF80" s="16">
        <f>求节点(超R武将!$C$6:$C$105,超R武将!BF$6:BF$105,天数对应超R武将养!$CD80)</f>
        <v>3.3197704019957768</v>
      </c>
      <c r="BG80" s="16">
        <f>求节点(超R武将!$C$6:$C$105,超R武将!BG$6:BG$105,天数对应超R武将养!$CD80)</f>
        <v>3.3197704019957768</v>
      </c>
      <c r="BH80" s="16">
        <f>求节点(超R武将!$C$6:$C$105,超R武将!BH$6:BH$105,天数对应超R武将养!$CD80)</f>
        <v>10</v>
      </c>
      <c r="BI80" s="16">
        <f>求节点(超R武将!$C$6:$C$105,超R武将!BI$6:BI$105,天数对应超R武将养!$CD80)</f>
        <v>10</v>
      </c>
      <c r="BJ80" s="16">
        <f>求节点(超R武将!$C$6:$C$105,超R武将!BJ$6:BJ$105,天数对应超R武将养!$CD80)</f>
        <v>60</v>
      </c>
      <c r="BK80" s="16">
        <f>求节点(超R武将!$C$6:$C$105,超R武将!BK$6:BK$105,天数对应超R武将养!$CD80)</f>
        <v>80</v>
      </c>
      <c r="BL80" s="16">
        <f>求节点(超R武将!$C$6:$C$105,超R武将!BL$6:BL$105,天数对应超R武将养!$CD80)</f>
        <v>80</v>
      </c>
      <c r="BM80" s="16">
        <f>求节点(超R武将!$C$6:$C$105,超R武将!BM$6:BM$105,天数对应超R武将养!$CD80)</f>
        <v>0</v>
      </c>
      <c r="BN80" s="16">
        <f>求节点(超R武将!$C$6:$C$105,超R武将!BN$6:BN$105,天数对应超R武将养!$CD80)</f>
        <v>0</v>
      </c>
      <c r="BO80" s="16">
        <f>求节点(超R武将!$C$6:$C$105,超R武将!BO$6:BO$105,天数对应超R武将养!$CD80)</f>
        <v>2</v>
      </c>
      <c r="BP80" s="16">
        <f>求节点(超R武将!$C$6:$C$105,超R武将!BP$6:BP$105,天数对应超R武将养!$CD80)</f>
        <v>2</v>
      </c>
      <c r="BQ80" s="16">
        <f>求节点(超R武将!$C$6:$C$105,超R武将!BQ$6:BQ$105,天数对应超R武将养!$CD80)</f>
        <v>2</v>
      </c>
      <c r="BR80" s="16">
        <f>求节点(超R武将!$C$6:$C$105,超R武将!BR$6:BR$105,天数对应超R武将养!$CD80)</f>
        <v>0</v>
      </c>
      <c r="BS80" s="16">
        <f>求节点(超R武将!$C$6:$C$105,超R武将!BS$6:BS$105,天数对应超R武将养!$CD80)</f>
        <v>0</v>
      </c>
      <c r="BT80" s="16">
        <f>求节点(超R武将!$C$6:$C$105,超R武将!BT$6:BT$105,天数对应超R武将养!$CD80)</f>
        <v>4</v>
      </c>
      <c r="BU80" s="16">
        <f>求节点(超R武将!$C$6:$C$105,超R武将!BU$6:BU$105,天数对应超R武将养!$CD80)</f>
        <v>30</v>
      </c>
      <c r="BV80" s="16">
        <f>求节点(超R武将!$C$6:$C$105,超R武将!BV$6:BV$105,天数对应超R武将养!$CD80)</f>
        <v>80</v>
      </c>
      <c r="BY80" s="16">
        <v>75</v>
      </c>
      <c r="BZ80" s="16">
        <v>62.470630686057078</v>
      </c>
      <c r="CA80" s="16">
        <v>65.056612344198754</v>
      </c>
      <c r="CB80" s="16">
        <v>68.557737876799237</v>
      </c>
      <c r="CC80" s="16">
        <v>74.232826550485242</v>
      </c>
      <c r="CD80" s="16">
        <v>83.706408405653789</v>
      </c>
    </row>
    <row r="81" spans="3:82" x14ac:dyDescent="0.15">
      <c r="C81" s="16">
        <v>76</v>
      </c>
      <c r="E81" s="16">
        <f>求节点(超R武将!$C$6:$C$105,超R武将!E$6:E$105,天数对应超R武将养!$CD81)</f>
        <v>0</v>
      </c>
      <c r="F81" s="16">
        <f>求节点(超R武将!$C$6:$C$105,超R武将!F$6:F$105,天数对应超R武将养!$CD81)</f>
        <v>0</v>
      </c>
      <c r="G81" s="16">
        <f>求节点(超R武将!$C$6:$C$105,超R武将!G$6:G$105,天数对应超R武将养!$CD81)</f>
        <v>0</v>
      </c>
      <c r="H81" s="16">
        <f>求节点(超R武将!$C$6:$C$105,超R武将!H$6:H$105,天数对应超R武将养!$CD81)</f>
        <v>0</v>
      </c>
      <c r="I81" s="16">
        <f>求节点(超R武将!$C$6:$C$105,超R武将!I$6:I$105,天数对应超R武将养!$CD81)</f>
        <v>6</v>
      </c>
      <c r="J81" s="16">
        <f>求节点(超R武将!$C$6:$C$105,超R武将!J$6:J$105,天数对应超R武将养!$CD81)</f>
        <v>0</v>
      </c>
      <c r="K81" s="16">
        <f>求节点(超R武将!$C$6:$C$105,超R武将!K$6:K$105,天数对应超R武将养!$CD81)</f>
        <v>0</v>
      </c>
      <c r="L81" s="16">
        <f>求节点(超R武将!$C$6:$C$105,超R武将!L$6:L$105,天数对应超R武将养!$CD81)</f>
        <v>0</v>
      </c>
      <c r="M81" s="16">
        <f>求节点(超R武将!$C$6:$C$105,超R武将!M$6:M$105,天数对应超R武将养!$CD81)</f>
        <v>0</v>
      </c>
      <c r="N81" s="16">
        <f>求节点(超R武将!$C$6:$C$105,超R武将!N$6:N$105,天数对应超R武将养!$CD81)</f>
        <v>7.9969416795304156</v>
      </c>
      <c r="O81" s="16">
        <f>求节点(超R武将!$C$6:$C$105,超R武将!O$6:O$105,天数对应超R武将养!$CD81)</f>
        <v>0</v>
      </c>
      <c r="P81" s="16">
        <f>求节点(超R武将!$C$6:$C$105,超R武将!P$6:P$105,天数对应超R武将养!$CD81)</f>
        <v>6</v>
      </c>
      <c r="Q81" s="16">
        <f>求节点(超R武将!$C$6:$C$105,超R武将!Q$6:Q$105,天数对应超R武将养!$CD81)</f>
        <v>10</v>
      </c>
      <c r="R81" s="16">
        <f>求节点(超R武将!$C$6:$C$105,超R武将!R$6:R$105,天数对应超R武将养!$CD81)</f>
        <v>22</v>
      </c>
      <c r="S81" s="16">
        <f>求节点(超R武将!$C$6:$C$105,超R武将!S$6:S$105,天数对应超R武将养!$CD81)</f>
        <v>106</v>
      </c>
      <c r="T81" s="16">
        <f>求节点(超R武将!$C$6:$C$105,超R武将!T$6:T$105,天数对应超R武将养!$CD81)</f>
        <v>0</v>
      </c>
      <c r="U81" s="16">
        <f>求节点(超R武将!$C$6:$C$105,超R武将!U$6:U$105,天数对应超R武将养!$CD81)</f>
        <v>0</v>
      </c>
      <c r="V81" s="16">
        <f>求节点(超R武将!$C$6:$C$105,超R武将!V$6:V$105,天数对应超R武将养!$CD81)</f>
        <v>0</v>
      </c>
      <c r="W81" s="16">
        <f>求节点(超R武将!$C$6:$C$105,超R武将!W$6:W$105,天数对应超R武将养!$CD81)</f>
        <v>3.3563429016464279</v>
      </c>
      <c r="X81" s="16">
        <f>求节点(超R武将!$C$6:$C$105,超R武将!X$6:X$105,天数对应超R武将养!$CD81)</f>
        <v>3.3563429016464283</v>
      </c>
      <c r="Y81" s="16">
        <f>求节点(超R武将!$C$6:$C$105,超R武将!Y$6:Y$105,天数对应超R武将养!$CD81)</f>
        <v>0</v>
      </c>
      <c r="Z81" s="16">
        <f>求节点(超R武将!$C$6:$C$105,超R武将!Z$6:Z$105,天数对应超R武将养!$CD81)</f>
        <v>0</v>
      </c>
      <c r="AA81" s="16">
        <f>求节点(超R武将!$C$6:$C$105,超R武将!AA$6:AA$105,天数对应超R武将养!$CD81)</f>
        <v>0</v>
      </c>
      <c r="AB81" s="16">
        <f>求节点(超R武将!$C$6:$C$105,超R武将!AB$6:AB$105,天数对应超R武将养!$CD81)</f>
        <v>167.81714508232142</v>
      </c>
      <c r="AC81" s="16">
        <f>求节点(超R武将!$C$6:$C$105,超R武将!AC$6:AC$105,天数对应超R武将养!$CD81)</f>
        <v>167.81714508232142</v>
      </c>
      <c r="AD81" s="16">
        <f>求节点(超R武将!$C$6:$C$105,超R武将!AD$6:AD$105,天数对应超R武将养!$CD81)</f>
        <v>0</v>
      </c>
      <c r="AE81" s="16">
        <f>求节点(超R武将!$C$6:$C$105,超R武将!AE$6:AE$105,天数对应超R武将养!$CD81)</f>
        <v>0</v>
      </c>
      <c r="AF81" s="16">
        <f>求节点(超R武将!$C$6:$C$105,超R武将!AF$6:AF$105,天数对应超R武将养!$CD81)</f>
        <v>0</v>
      </c>
      <c r="AG81" s="16">
        <f>求节点(超R武将!$C$6:$C$105,超R武将!AG$6:AG$105,天数对应超R武将养!$CD81)</f>
        <v>2.8259934746820994</v>
      </c>
      <c r="AH81" s="16">
        <f>求节点(超R武将!$C$6:$C$105,超R武将!AH$6:AH$105,天数对应超R武将养!$CD81)</f>
        <v>2</v>
      </c>
      <c r="AI81" s="16">
        <f>求节点(超R武将!$C$6:$C$105,超R武将!AI$6:AI$105,天数对应超R武将养!$CD81)</f>
        <v>0</v>
      </c>
      <c r="AJ81" s="16">
        <f>求节点(超R武将!$C$6:$C$105,超R武将!AJ$6:AJ$105,天数对应超R武将养!$CD81)</f>
        <v>0</v>
      </c>
      <c r="AK81" s="16">
        <f>求节点(超R武将!$C$6:$C$105,超R武将!AK$6:AK$105,天数对应超R武将养!$CD81)</f>
        <v>0</v>
      </c>
      <c r="AL81" s="16">
        <f>求节点(超R武将!$C$6:$C$105,超R武将!AL$6:AL$105,天数对应超R武将养!$CD81)</f>
        <v>30</v>
      </c>
      <c r="AM81" s="16">
        <f>求节点(超R武将!$C$6:$C$105,超R武将!AM$6:AM$105,天数对应超R武将养!$CD81)</f>
        <v>80</v>
      </c>
      <c r="AN81" s="16">
        <f>求节点(超R武将!$C$6:$C$105,超R武将!AN$6:AN$105,天数对应超R武将养!$CD81)</f>
        <v>0</v>
      </c>
      <c r="AO81" s="16">
        <f>求节点(超R武将!$C$6:$C$105,超R武将!AO$6:AO$105,天数对应超R武将养!$CD81)</f>
        <v>0</v>
      </c>
      <c r="AP81" s="16">
        <f>求节点(超R武将!$C$6:$C$105,超R武将!AP$6:AP$105,天数对应超R武将养!$CD81)</f>
        <v>0</v>
      </c>
      <c r="AQ81" s="16">
        <f>求节点(超R武将!$C$6:$C$105,超R武将!AQ$6:AQ$105,天数对应超R武将养!$CD81)</f>
        <v>24</v>
      </c>
      <c r="AR81" s="16">
        <f>求节点(超R武将!$C$6:$C$105,超R武将!AR$6:AR$105,天数对应超R武将养!$CD81)</f>
        <v>0</v>
      </c>
      <c r="AS81" s="16">
        <f>求节点(超R武将!$C$6:$C$105,超R武将!AS$6:AS$105,天数对应超R武将养!$CD81)</f>
        <v>0</v>
      </c>
      <c r="AT81" s="16">
        <f>求节点(超R武将!$C$6:$C$105,超R武将!AT$6:AT$105,天数对应超R武将养!$CD81)</f>
        <v>3</v>
      </c>
      <c r="AU81" s="16">
        <f>求节点(超R武将!$C$6:$C$105,超R武将!AU$6:AU$105,天数对应超R武将养!$CD81)</f>
        <v>6</v>
      </c>
      <c r="AV81" s="16">
        <f>求节点(超R武将!$C$6:$C$105,超R武将!AV$6:AV$105,天数对应超R武将养!$CD81)</f>
        <v>8</v>
      </c>
      <c r="AW81" s="16">
        <f>求节点(超R武将!$C$6:$C$105,超R武将!AW$6:AW$105,天数对应超R武将养!$CD81)</f>
        <v>7.9122095454125869</v>
      </c>
      <c r="AX81" s="16">
        <f>求节点(超R武将!$C$6:$C$105,超R武将!AX$6:AX$105,天数对应超R武将养!$CD81)</f>
        <v>0</v>
      </c>
      <c r="AY81" s="16">
        <f>求节点(超R武将!$C$6:$C$105,超R武将!AY$6:AY$105,天数对应超R武将养!$CD81)</f>
        <v>15</v>
      </c>
      <c r="AZ81" s="16">
        <f>求节点(超R武将!$C$6:$C$105,超R武将!AZ$6:AZ$105,天数对应超R武将养!$CD81)</f>
        <v>40</v>
      </c>
      <c r="BA81" s="16">
        <f>求节点(超R武将!$C$6:$C$105,超R武将!BA$6:BA$105,天数对应超R武将养!$CD81)</f>
        <v>72</v>
      </c>
      <c r="BB81" s="16">
        <f>求节点(超R武将!$C$6:$C$105,超R武将!BB$6:BB$105,天数对应超R武将养!$CD81)</f>
        <v>106</v>
      </c>
      <c r="BC81" s="16">
        <f>求节点(超R武将!$C$6:$C$105,超R武将!BC$6:BC$105,天数对应超R武将养!$CD81)</f>
        <v>0</v>
      </c>
      <c r="BD81" s="16">
        <f>求节点(超R武将!$C$6:$C$105,超R武将!BD$6:BD$105,天数对应超R武将养!$CD81)</f>
        <v>3.324731287355386</v>
      </c>
      <c r="BE81" s="16">
        <f>求节点(超R武将!$C$6:$C$105,超R武将!BE$6:BE$105,天数对应超R武将养!$CD81)</f>
        <v>3.324731287355386</v>
      </c>
      <c r="BF81" s="16">
        <f>求节点(超R武将!$C$6:$C$105,超R武将!BF$6:BF$105,天数对应超R武将养!$CD81)</f>
        <v>3.324731287355386</v>
      </c>
      <c r="BG81" s="16">
        <f>求节点(超R武将!$C$6:$C$105,超R武将!BG$6:BG$105,天数对应超R武将养!$CD81)</f>
        <v>3.324731287355386</v>
      </c>
      <c r="BH81" s="16">
        <f>求节点(超R武将!$C$6:$C$105,超R武将!BH$6:BH$105,天数对应超R武将养!$CD81)</f>
        <v>10</v>
      </c>
      <c r="BI81" s="16">
        <f>求节点(超R武将!$C$6:$C$105,超R武将!BI$6:BI$105,天数对应超R武将养!$CD81)</f>
        <v>10</v>
      </c>
      <c r="BJ81" s="16">
        <f>求节点(超R武将!$C$6:$C$105,超R武将!BJ$6:BJ$105,天数对应超R武将养!$CD81)</f>
        <v>60</v>
      </c>
      <c r="BK81" s="16">
        <f>求节点(超R武将!$C$6:$C$105,超R武将!BK$6:BK$105,天数对应超R武将养!$CD81)</f>
        <v>80</v>
      </c>
      <c r="BL81" s="16">
        <f>求节点(超R武将!$C$6:$C$105,超R武将!BL$6:BL$105,天数对应超R武将养!$CD81)</f>
        <v>80</v>
      </c>
      <c r="BM81" s="16">
        <f>求节点(超R武将!$C$6:$C$105,超R武将!BM$6:BM$105,天数对应超R武将养!$CD81)</f>
        <v>0</v>
      </c>
      <c r="BN81" s="16">
        <f>求节点(超R武将!$C$6:$C$105,超R武将!BN$6:BN$105,天数对应超R武将养!$CD81)</f>
        <v>0</v>
      </c>
      <c r="BO81" s="16">
        <f>求节点(超R武将!$C$6:$C$105,超R武将!BO$6:BO$105,天数对应超R武将养!$CD81)</f>
        <v>2</v>
      </c>
      <c r="BP81" s="16">
        <f>求节点(超R武将!$C$6:$C$105,超R武将!BP$6:BP$105,天数对应超R武将养!$CD81)</f>
        <v>2</v>
      </c>
      <c r="BQ81" s="16">
        <f>求节点(超R武将!$C$6:$C$105,超R武将!BQ$6:BQ$105,天数对应超R武将养!$CD81)</f>
        <v>2</v>
      </c>
      <c r="BR81" s="16">
        <f>求节点(超R武将!$C$6:$C$105,超R武将!BR$6:BR$105,天数对应超R武将养!$CD81)</f>
        <v>0</v>
      </c>
      <c r="BS81" s="16">
        <f>求节点(超R武将!$C$6:$C$105,超R武将!BS$6:BS$105,天数对应超R武将养!$CD81)</f>
        <v>0</v>
      </c>
      <c r="BT81" s="16">
        <f>求节点(超R武将!$C$6:$C$105,超R武将!BT$6:BT$105,天数对应超R武将养!$CD81)</f>
        <v>4</v>
      </c>
      <c r="BU81" s="16">
        <f>求节点(超R武将!$C$6:$C$105,超R武将!BU$6:BU$105,天数对应超R武将养!$CD81)</f>
        <v>30</v>
      </c>
      <c r="BV81" s="16">
        <f>求节点(超R武将!$C$6:$C$105,超R武将!BV$6:BV$105,天数对应超R武将养!$CD81)</f>
        <v>80</v>
      </c>
      <c r="BY81" s="16">
        <v>76</v>
      </c>
      <c r="BZ81" s="16">
        <v>62.660148539464579</v>
      </c>
      <c r="CA81" s="16">
        <v>65.242725700305286</v>
      </c>
      <c r="CB81" s="16">
        <v>68.727446114051787</v>
      </c>
      <c r="CC81" s="16">
        <v>74.607372521844354</v>
      </c>
      <c r="CD81" s="16">
        <v>83.908572541160709</v>
      </c>
    </row>
    <row r="82" spans="3:82" x14ac:dyDescent="0.15">
      <c r="C82" s="16">
        <v>77</v>
      </c>
      <c r="E82" s="16">
        <f>求节点(超R武将!$C$6:$C$105,超R武将!E$6:E$105,天数对应超R武将养!$CD82)</f>
        <v>0</v>
      </c>
      <c r="F82" s="16">
        <f>求节点(超R武将!$C$6:$C$105,超R武将!F$6:F$105,天数对应超R武将养!$CD82)</f>
        <v>0</v>
      </c>
      <c r="G82" s="16">
        <f>求节点(超R武将!$C$6:$C$105,超R武将!G$6:G$105,天数对应超R武将养!$CD82)</f>
        <v>0</v>
      </c>
      <c r="H82" s="16">
        <f>求节点(超R武将!$C$6:$C$105,超R武将!H$6:H$105,天数对应超R武将养!$CD82)</f>
        <v>0</v>
      </c>
      <c r="I82" s="16">
        <f>求节点(超R武将!$C$6:$C$105,超R武将!I$6:I$105,天数对应超R武将养!$CD82)</f>
        <v>6</v>
      </c>
      <c r="J82" s="16">
        <f>求节点(超R武将!$C$6:$C$105,超R武将!J$6:J$105,天数对应超R武将养!$CD82)</f>
        <v>0</v>
      </c>
      <c r="K82" s="16">
        <f>求节点(超R武将!$C$6:$C$105,超R武将!K$6:K$105,天数对应超R武将养!$CD82)</f>
        <v>0</v>
      </c>
      <c r="L82" s="16">
        <f>求节点(超R武将!$C$6:$C$105,超R武将!L$6:L$105,天数对应超R武将养!$CD82)</f>
        <v>0</v>
      </c>
      <c r="M82" s="16">
        <f>求节点(超R武将!$C$6:$C$105,超R武将!M$6:M$105,天数对应超R武将养!$CD82)</f>
        <v>0</v>
      </c>
      <c r="N82" s="16">
        <f>求节点(超R武将!$C$6:$C$105,超R武将!N$6:N$105,天数对应超R武将养!$CD82)</f>
        <v>8</v>
      </c>
      <c r="O82" s="16">
        <f>求节点(超R武将!$C$6:$C$105,超R武将!O$6:O$105,天数对应超R武将养!$CD82)</f>
        <v>0</v>
      </c>
      <c r="P82" s="16">
        <f>求节点(超R武将!$C$6:$C$105,超R武将!P$6:P$105,天数对应超R武将养!$CD82)</f>
        <v>6</v>
      </c>
      <c r="Q82" s="16">
        <f>求节点(超R武将!$C$6:$C$105,超R武将!Q$6:Q$105,天数对应超R武将养!$CD82)</f>
        <v>10</v>
      </c>
      <c r="R82" s="16">
        <f>求节点(超R武将!$C$6:$C$105,超R武将!R$6:R$105,天数对应超R武将养!$CD82)</f>
        <v>22</v>
      </c>
      <c r="S82" s="16">
        <f>求节点(超R武将!$C$6:$C$105,超R武将!S$6:S$105,天数对应超R武将养!$CD82)</f>
        <v>106</v>
      </c>
      <c r="T82" s="16">
        <f>求节点(超R武将!$C$6:$C$105,超R武将!T$6:T$105,天数对应超R武将养!$CD82)</f>
        <v>0</v>
      </c>
      <c r="U82" s="16">
        <f>求节点(超R武将!$C$6:$C$105,超R武将!U$6:U$105,天数对应超R武将养!$CD82)</f>
        <v>0</v>
      </c>
      <c r="V82" s="16">
        <f>求节点(超R武将!$C$6:$C$105,超R武将!V$6:V$105,天数对应超R武将养!$CD82)</f>
        <v>0</v>
      </c>
      <c r="W82" s="16">
        <f>求节点(超R武将!$C$6:$C$105,超R武将!W$6:W$105,天数对应超R武将养!$CD82)</f>
        <v>3.3631051938922263</v>
      </c>
      <c r="X82" s="16">
        <f>求节点(超R武将!$C$6:$C$105,超R武将!X$6:X$105,天数对应超R武将养!$CD82)</f>
        <v>3.3631051938922267</v>
      </c>
      <c r="Y82" s="16">
        <f>求节点(超R武将!$C$6:$C$105,超R武将!Y$6:Y$105,天数对应超R武将养!$CD82)</f>
        <v>0</v>
      </c>
      <c r="Z82" s="16">
        <f>求节点(超R武将!$C$6:$C$105,超R武将!Z$6:Z$105,天数对应超R武将养!$CD82)</f>
        <v>0</v>
      </c>
      <c r="AA82" s="16">
        <f>求节点(超R武将!$C$6:$C$105,超R武将!AA$6:AA$105,天数对应超R武将养!$CD82)</f>
        <v>0</v>
      </c>
      <c r="AB82" s="16">
        <f>求节点(超R武将!$C$6:$C$105,超R武将!AB$6:AB$105,天数对应超R武将养!$CD82)</f>
        <v>168.15525969461135</v>
      </c>
      <c r="AC82" s="16">
        <f>求节点(超R武将!$C$6:$C$105,超R武将!AC$6:AC$105,天数对应超R武将养!$CD82)</f>
        <v>168.15525969461135</v>
      </c>
      <c r="AD82" s="16">
        <f>求节点(超R武将!$C$6:$C$105,超R武将!AD$6:AD$105,天数对应超R武将养!$CD82)</f>
        <v>0</v>
      </c>
      <c r="AE82" s="16">
        <f>求节点(超R武将!$C$6:$C$105,超R武将!AE$6:AE$105,天数对应超R武将养!$CD82)</f>
        <v>0</v>
      </c>
      <c r="AF82" s="16">
        <f>求节点(超R武将!$C$6:$C$105,超R武将!AF$6:AF$105,天数对应超R武将养!$CD82)</f>
        <v>0</v>
      </c>
      <c r="AG82" s="16">
        <f>求节点(超R武将!$C$6:$C$105,超R武将!AG$6:AG$105,天数对应超R武将养!$CD82)</f>
        <v>2.8316872295577249</v>
      </c>
      <c r="AH82" s="16">
        <f>求节点(超R武将!$C$6:$C$105,超R武将!AH$6:AH$105,天数对应超R武将养!$CD82)</f>
        <v>2</v>
      </c>
      <c r="AI82" s="16">
        <f>求节点(超R武将!$C$6:$C$105,超R武将!AI$6:AI$105,天数对应超R武将养!$CD82)</f>
        <v>0</v>
      </c>
      <c r="AJ82" s="16">
        <f>求节点(超R武将!$C$6:$C$105,超R武将!AJ$6:AJ$105,天数对应超R武将养!$CD82)</f>
        <v>0</v>
      </c>
      <c r="AK82" s="16">
        <f>求节点(超R武将!$C$6:$C$105,超R武将!AK$6:AK$105,天数对应超R武将养!$CD82)</f>
        <v>0</v>
      </c>
      <c r="AL82" s="16">
        <f>求节点(超R武将!$C$6:$C$105,超R武将!AL$6:AL$105,天数对应超R武将养!$CD82)</f>
        <v>30</v>
      </c>
      <c r="AM82" s="16">
        <f>求节点(超R武将!$C$6:$C$105,超R武将!AM$6:AM$105,天数对应超R武将养!$CD82)</f>
        <v>80</v>
      </c>
      <c r="AN82" s="16">
        <f>求节点(超R武将!$C$6:$C$105,超R武将!AN$6:AN$105,天数对应超R武将养!$CD82)</f>
        <v>0</v>
      </c>
      <c r="AO82" s="16">
        <f>求节点(超R武将!$C$6:$C$105,超R武将!AO$6:AO$105,天数对应超R武将养!$CD82)</f>
        <v>0</v>
      </c>
      <c r="AP82" s="16">
        <f>求节点(超R武将!$C$6:$C$105,超R武将!AP$6:AP$105,天数对应超R武将养!$CD82)</f>
        <v>0</v>
      </c>
      <c r="AQ82" s="16">
        <f>求节点(超R武将!$C$6:$C$105,超R武将!AQ$6:AQ$105,天数对应超R武将养!$CD82)</f>
        <v>24</v>
      </c>
      <c r="AR82" s="16">
        <f>求节点(超R武将!$C$6:$C$105,超R武将!AR$6:AR$105,天数对应超R武将养!$CD82)</f>
        <v>0</v>
      </c>
      <c r="AS82" s="16">
        <f>求节点(超R武将!$C$6:$C$105,超R武将!AS$6:AS$105,天数对应超R武将养!$CD82)</f>
        <v>0</v>
      </c>
      <c r="AT82" s="16">
        <f>求节点(超R武将!$C$6:$C$105,超R武将!AT$6:AT$105,天数对应超R武将养!$CD82)</f>
        <v>3</v>
      </c>
      <c r="AU82" s="16">
        <f>求节点(超R武将!$C$6:$C$105,超R武将!AU$6:AU$105,天数对应超R武将养!$CD82)</f>
        <v>6</v>
      </c>
      <c r="AV82" s="16">
        <f>求节点(超R武将!$C$6:$C$105,超R武将!AV$6:AV$105,天数对应超R武将养!$CD82)</f>
        <v>8</v>
      </c>
      <c r="AW82" s="16">
        <f>求节点(超R武将!$C$6:$C$105,超R武将!AW$6:AW$105,天数对应超R武将养!$CD82)</f>
        <v>7.9124269415595982</v>
      </c>
      <c r="AX82" s="16">
        <f>求节点(超R武将!$C$6:$C$105,超R武将!AX$6:AX$105,天数对应超R武将养!$CD82)</f>
        <v>0</v>
      </c>
      <c r="AY82" s="16">
        <f>求节点(超R武将!$C$6:$C$105,超R武将!AY$6:AY$105,天数对应超R武将养!$CD82)</f>
        <v>15</v>
      </c>
      <c r="AZ82" s="16">
        <f>求节点(超R武将!$C$6:$C$105,超R武将!AZ$6:AZ$105,天数对应超R武将养!$CD82)</f>
        <v>40</v>
      </c>
      <c r="BA82" s="16">
        <f>求节点(超R武将!$C$6:$C$105,超R武将!BA$6:BA$105,天数对应超R武将养!$CD82)</f>
        <v>72</v>
      </c>
      <c r="BB82" s="16">
        <f>求节点(超R武将!$C$6:$C$105,超R武将!BB$6:BB$105,天数对应超R武将养!$CD82)</f>
        <v>106</v>
      </c>
      <c r="BC82" s="16">
        <f>求节点(超R武将!$C$6:$C$105,超R武将!BC$6:BC$105,天数对应超R武将养!$CD82)</f>
        <v>0</v>
      </c>
      <c r="BD82" s="16">
        <f>求节点(超R武将!$C$6:$C$105,超R武将!BD$6:BD$105,天数对应超R武将养!$CD82)</f>
        <v>3.3288797675637403</v>
      </c>
      <c r="BE82" s="16">
        <f>求节点(超R武将!$C$6:$C$105,超R武将!BE$6:BE$105,天数对应超R武将养!$CD82)</f>
        <v>3.3288797675637403</v>
      </c>
      <c r="BF82" s="16">
        <f>求节点(超R武将!$C$6:$C$105,超R武将!BF$6:BF$105,天数对应超R武将养!$CD82)</f>
        <v>3.3288797675637403</v>
      </c>
      <c r="BG82" s="16">
        <f>求节点(超R武将!$C$6:$C$105,超R武将!BG$6:BG$105,天数对应超R武将养!$CD82)</f>
        <v>3.3288797675637403</v>
      </c>
      <c r="BH82" s="16">
        <f>求节点(超R武将!$C$6:$C$105,超R武将!BH$6:BH$105,天数对应超R武将养!$CD82)</f>
        <v>10</v>
      </c>
      <c r="BI82" s="16">
        <f>求节点(超R武将!$C$6:$C$105,超R武将!BI$6:BI$105,天数对应超R武将养!$CD82)</f>
        <v>10</v>
      </c>
      <c r="BJ82" s="16">
        <f>求节点(超R武将!$C$6:$C$105,超R武将!BJ$6:BJ$105,天数对应超R武将养!$CD82)</f>
        <v>60</v>
      </c>
      <c r="BK82" s="16">
        <f>求节点(超R武将!$C$6:$C$105,超R武将!BK$6:BK$105,天数对应超R武将养!$CD82)</f>
        <v>80</v>
      </c>
      <c r="BL82" s="16">
        <f>求节点(超R武将!$C$6:$C$105,超R武将!BL$6:BL$105,天数对应超R武将养!$CD82)</f>
        <v>80</v>
      </c>
      <c r="BM82" s="16">
        <f>求节点(超R武将!$C$6:$C$105,超R武将!BM$6:BM$105,天数对应超R武将养!$CD82)</f>
        <v>0</v>
      </c>
      <c r="BN82" s="16">
        <f>求节点(超R武将!$C$6:$C$105,超R武将!BN$6:BN$105,天数对应超R武将养!$CD82)</f>
        <v>0</v>
      </c>
      <c r="BO82" s="16">
        <f>求节点(超R武将!$C$6:$C$105,超R武将!BO$6:BO$105,天数对应超R武将养!$CD82)</f>
        <v>2</v>
      </c>
      <c r="BP82" s="16">
        <f>求节点(超R武将!$C$6:$C$105,超R武将!BP$6:BP$105,天数对应超R武将养!$CD82)</f>
        <v>2</v>
      </c>
      <c r="BQ82" s="16">
        <f>求节点(超R武将!$C$6:$C$105,超R武将!BQ$6:BQ$105,天数对应超R武将养!$CD82)</f>
        <v>2</v>
      </c>
      <c r="BR82" s="16">
        <f>求节点(超R武将!$C$6:$C$105,超R武将!BR$6:BR$105,天数对应超R武将养!$CD82)</f>
        <v>0</v>
      </c>
      <c r="BS82" s="16">
        <f>求节点(超R武将!$C$6:$C$105,超R武将!BS$6:BS$105,天数对应超R武将养!$CD82)</f>
        <v>0</v>
      </c>
      <c r="BT82" s="16">
        <f>求节点(超R武将!$C$6:$C$105,超R武将!BT$6:BT$105,天数对应超R武将养!$CD82)</f>
        <v>4</v>
      </c>
      <c r="BU82" s="16">
        <f>求节点(超R武将!$C$6:$C$105,超R武将!BU$6:BU$105,天数对应超R武将养!$CD82)</f>
        <v>30</v>
      </c>
      <c r="BV82" s="16">
        <f>求节点(超R武将!$C$6:$C$105,超R武将!BV$6:BV$105,天数对应超R武将养!$CD82)</f>
        <v>80</v>
      </c>
      <c r="BY82" s="16">
        <v>77</v>
      </c>
      <c r="BZ82" s="16">
        <v>62.849666392872081</v>
      </c>
      <c r="CA82" s="16">
        <v>65.428839056411832</v>
      </c>
      <c r="CB82" s="16">
        <v>68.897154351304337</v>
      </c>
      <c r="CC82" s="16">
        <v>74.98191849320348</v>
      </c>
      <c r="CD82" s="16">
        <v>84.077629847305673</v>
      </c>
    </row>
    <row r="83" spans="3:82" x14ac:dyDescent="0.15">
      <c r="C83" s="16">
        <v>78</v>
      </c>
      <c r="E83" s="16">
        <f>求节点(超R武将!$C$6:$C$105,超R武将!E$6:E$105,天数对应超R武将养!$CD83)</f>
        <v>0</v>
      </c>
      <c r="F83" s="16">
        <f>求节点(超R武将!$C$6:$C$105,超R武将!F$6:F$105,天数对应超R武将养!$CD83)</f>
        <v>0</v>
      </c>
      <c r="G83" s="16">
        <f>求节点(超R武将!$C$6:$C$105,超R武将!G$6:G$105,天数对应超R武将养!$CD83)</f>
        <v>0</v>
      </c>
      <c r="H83" s="16">
        <f>求节点(超R武将!$C$6:$C$105,超R武将!H$6:H$105,天数对应超R武将养!$CD83)</f>
        <v>0</v>
      </c>
      <c r="I83" s="16">
        <f>求节点(超R武将!$C$6:$C$105,超R武将!I$6:I$105,天数对应超R武将养!$CD83)</f>
        <v>6</v>
      </c>
      <c r="J83" s="16">
        <f>求节点(超R武将!$C$6:$C$105,超R武将!J$6:J$105,天数对应超R武将养!$CD83)</f>
        <v>0</v>
      </c>
      <c r="K83" s="16">
        <f>求节点(超R武将!$C$6:$C$105,超R武将!K$6:K$105,天数对应超R武将养!$CD83)</f>
        <v>0</v>
      </c>
      <c r="L83" s="16">
        <f>求节点(超R武将!$C$6:$C$105,超R武将!L$6:L$105,天数对应超R武将养!$CD83)</f>
        <v>0</v>
      </c>
      <c r="M83" s="16">
        <f>求节点(超R武将!$C$6:$C$105,超R武将!M$6:M$105,天数对应超R武将养!$CD83)</f>
        <v>0</v>
      </c>
      <c r="N83" s="16">
        <f>求节点(超R武将!$C$6:$C$105,超R武将!N$6:N$105,天数对应超R武将养!$CD83)</f>
        <v>8</v>
      </c>
      <c r="O83" s="16">
        <f>求节点(超R武将!$C$6:$C$105,超R武将!O$6:O$105,天数对应超R武将养!$CD83)</f>
        <v>0</v>
      </c>
      <c r="P83" s="16">
        <f>求节点(超R武将!$C$6:$C$105,超R武将!P$6:P$105,天数对应超R武将养!$CD83)</f>
        <v>6</v>
      </c>
      <c r="Q83" s="16">
        <f>求节点(超R武将!$C$6:$C$105,超R武将!Q$6:Q$105,天数对应超R武将养!$CD83)</f>
        <v>10</v>
      </c>
      <c r="R83" s="16">
        <f>求节点(超R武将!$C$6:$C$105,超R武将!R$6:R$105,天数对应超R武将养!$CD83)</f>
        <v>22</v>
      </c>
      <c r="S83" s="16">
        <f>求节点(超R武将!$C$6:$C$105,超R武将!S$6:S$105,天数对应超R武将养!$CD83)</f>
        <v>106</v>
      </c>
      <c r="T83" s="16">
        <f>求节点(超R武将!$C$6:$C$105,超R武将!T$6:T$105,天数对应超R武将养!$CD83)</f>
        <v>0</v>
      </c>
      <c r="U83" s="16">
        <f>求节点(超R武将!$C$6:$C$105,超R武将!U$6:U$105,天数对应超R武将养!$CD83)</f>
        <v>0</v>
      </c>
      <c r="V83" s="16">
        <f>求节点(超R武将!$C$6:$C$105,超R武将!V$6:V$105,天数对应超R武将养!$CD83)</f>
        <v>0</v>
      </c>
      <c r="W83" s="16">
        <f>求节点(超R武将!$C$6:$C$105,超R武将!W$6:W$105,天数对应超R武将养!$CD83)</f>
        <v>3.3687741272365734</v>
      </c>
      <c r="X83" s="16">
        <f>求节点(超R武将!$C$6:$C$105,超R武将!X$6:X$105,天数对应超R武将养!$CD83)</f>
        <v>3.3687741272365739</v>
      </c>
      <c r="Y83" s="16">
        <f>求节点(超R武将!$C$6:$C$105,超R武将!Y$6:Y$105,天数对应超R武将养!$CD83)</f>
        <v>0</v>
      </c>
      <c r="Z83" s="16">
        <f>求节点(超R武将!$C$6:$C$105,超R武将!Z$6:Z$105,天数对应超R武将养!$CD83)</f>
        <v>0</v>
      </c>
      <c r="AA83" s="16">
        <f>求节点(超R武将!$C$6:$C$105,超R武将!AA$6:AA$105,天数对应超R武将养!$CD83)</f>
        <v>0</v>
      </c>
      <c r="AB83" s="16">
        <f>求节点(超R武将!$C$6:$C$105,超R武将!AB$6:AB$105,天数对应超R武将养!$CD83)</f>
        <v>168.43870636182871</v>
      </c>
      <c r="AC83" s="16">
        <f>求节点(超R武将!$C$6:$C$105,超R武将!AC$6:AC$105,天数对应超R武将养!$CD83)</f>
        <v>168.43870636182871</v>
      </c>
      <c r="AD83" s="16">
        <f>求节点(超R武将!$C$6:$C$105,超R武将!AD$6:AD$105,天数对应超R武将养!$CD83)</f>
        <v>0</v>
      </c>
      <c r="AE83" s="16">
        <f>求节点(超R武将!$C$6:$C$105,超R武将!AE$6:AE$105,天数对应超R武将养!$CD83)</f>
        <v>0</v>
      </c>
      <c r="AF83" s="16">
        <f>求节点(超R武将!$C$6:$C$105,超R武将!AF$6:AF$105,天数对应超R武将养!$CD83)</f>
        <v>0</v>
      </c>
      <c r="AG83" s="16">
        <f>求节点(超R武将!$C$6:$C$105,超R武将!AG$6:AG$105,天数对应超R武将养!$CD83)</f>
        <v>2.8364603916299536</v>
      </c>
      <c r="AH83" s="16">
        <f>求节点(超R武将!$C$6:$C$105,超R武将!AH$6:AH$105,天数对应超R武将养!$CD83)</f>
        <v>2</v>
      </c>
      <c r="AI83" s="16">
        <f>求节点(超R武将!$C$6:$C$105,超R武将!AI$6:AI$105,天数对应超R武将养!$CD83)</f>
        <v>0</v>
      </c>
      <c r="AJ83" s="16">
        <f>求节点(超R武将!$C$6:$C$105,超R武将!AJ$6:AJ$105,天数对应超R武将养!$CD83)</f>
        <v>0</v>
      </c>
      <c r="AK83" s="16">
        <f>求节点(超R武将!$C$6:$C$105,超R武将!AK$6:AK$105,天数对应超R武将养!$CD83)</f>
        <v>0</v>
      </c>
      <c r="AL83" s="16">
        <f>求节点(超R武将!$C$6:$C$105,超R武将!AL$6:AL$105,天数对应超R武将养!$CD83)</f>
        <v>30</v>
      </c>
      <c r="AM83" s="16">
        <f>求节点(超R武将!$C$6:$C$105,超R武将!AM$6:AM$105,天数对应超R武将养!$CD83)</f>
        <v>80</v>
      </c>
      <c r="AN83" s="16">
        <f>求节点(超R武将!$C$6:$C$105,超R武将!AN$6:AN$105,天数对应超R武将养!$CD83)</f>
        <v>0</v>
      </c>
      <c r="AO83" s="16">
        <f>求节点(超R武将!$C$6:$C$105,超R武将!AO$6:AO$105,天数对应超R武将养!$CD83)</f>
        <v>0</v>
      </c>
      <c r="AP83" s="16">
        <f>求节点(超R武将!$C$6:$C$105,超R武将!AP$6:AP$105,天数对应超R武将养!$CD83)</f>
        <v>0</v>
      </c>
      <c r="AQ83" s="16">
        <f>求节点(超R武将!$C$6:$C$105,超R武将!AQ$6:AQ$105,天数对应超R武将养!$CD83)</f>
        <v>24</v>
      </c>
      <c r="AR83" s="16">
        <f>求节点(超R武将!$C$6:$C$105,超R武将!AR$6:AR$105,天数对应超R武将养!$CD83)</f>
        <v>0</v>
      </c>
      <c r="AS83" s="16">
        <f>求节点(超R武将!$C$6:$C$105,超R武将!AS$6:AS$105,天数对应超R武将养!$CD83)</f>
        <v>0</v>
      </c>
      <c r="AT83" s="16">
        <f>求节点(超R武将!$C$6:$C$105,超R武将!AT$6:AT$105,天数对应超R武将养!$CD83)</f>
        <v>3</v>
      </c>
      <c r="AU83" s="16">
        <f>求节点(超R武将!$C$6:$C$105,超R武将!AU$6:AU$105,天数对应超R武将养!$CD83)</f>
        <v>6</v>
      </c>
      <c r="AV83" s="16">
        <f>求节点(超R武将!$C$6:$C$105,超R武将!AV$6:AV$105,天数对应超R武将养!$CD83)</f>
        <v>8</v>
      </c>
      <c r="AW83" s="16">
        <f>求节点(超R武将!$C$6:$C$105,超R武将!AW$6:AW$105,天数对应超R武将养!$CD83)</f>
        <v>7.9126091880851748</v>
      </c>
      <c r="AX83" s="16">
        <f>求节点(超R武将!$C$6:$C$105,超R武将!AX$6:AX$105,天数对应超R武将养!$CD83)</f>
        <v>0</v>
      </c>
      <c r="AY83" s="16">
        <f>求节点(超R武将!$C$6:$C$105,超R武将!AY$6:AY$105,天数对应超R武将养!$CD83)</f>
        <v>15</v>
      </c>
      <c r="AZ83" s="16">
        <f>求节点(超R武将!$C$6:$C$105,超R武将!AZ$6:AZ$105,天数对应超R武将养!$CD83)</f>
        <v>40</v>
      </c>
      <c r="BA83" s="16">
        <f>求节点(超R武将!$C$6:$C$105,超R武将!BA$6:BA$105,天数对应超R武将养!$CD83)</f>
        <v>72</v>
      </c>
      <c r="BB83" s="16">
        <f>求节点(超R武将!$C$6:$C$105,超R武将!BB$6:BB$105,天数对应超R武将养!$CD83)</f>
        <v>106</v>
      </c>
      <c r="BC83" s="16">
        <f>求节点(超R武将!$C$6:$C$105,超R武将!BC$6:BC$105,天数对应超R武将养!$CD83)</f>
        <v>0</v>
      </c>
      <c r="BD83" s="16">
        <f>求节点(超R武将!$C$6:$C$105,超R武将!BD$6:BD$105,天数对应超R武将养!$CD83)</f>
        <v>3.3323575021730534</v>
      </c>
      <c r="BE83" s="16">
        <f>求节点(超R武将!$C$6:$C$105,超R武将!BE$6:BE$105,天数对应超R武将养!$CD83)</f>
        <v>3.3323575021730534</v>
      </c>
      <c r="BF83" s="16">
        <f>求节点(超R武将!$C$6:$C$105,超R武将!BF$6:BF$105,天数对应超R武将养!$CD83)</f>
        <v>3.3323575021730534</v>
      </c>
      <c r="BG83" s="16">
        <f>求节点(超R武将!$C$6:$C$105,超R武将!BG$6:BG$105,天数对应超R武将养!$CD83)</f>
        <v>3.3323575021730534</v>
      </c>
      <c r="BH83" s="16">
        <f>求节点(超R武将!$C$6:$C$105,超R武将!BH$6:BH$105,天数对应超R武将养!$CD83)</f>
        <v>10</v>
      </c>
      <c r="BI83" s="16">
        <f>求节点(超R武将!$C$6:$C$105,超R武将!BI$6:BI$105,天数对应超R武将养!$CD83)</f>
        <v>10</v>
      </c>
      <c r="BJ83" s="16">
        <f>求节点(超R武将!$C$6:$C$105,超R武将!BJ$6:BJ$105,天数对应超R武将养!$CD83)</f>
        <v>60</v>
      </c>
      <c r="BK83" s="16">
        <f>求节点(超R武将!$C$6:$C$105,超R武将!BK$6:BK$105,天数对应超R武将养!$CD83)</f>
        <v>80</v>
      </c>
      <c r="BL83" s="16">
        <f>求节点(超R武将!$C$6:$C$105,超R武将!BL$6:BL$105,天数对应超R武将养!$CD83)</f>
        <v>80</v>
      </c>
      <c r="BM83" s="16">
        <f>求节点(超R武将!$C$6:$C$105,超R武将!BM$6:BM$105,天数对应超R武将养!$CD83)</f>
        <v>0</v>
      </c>
      <c r="BN83" s="16">
        <f>求节点(超R武将!$C$6:$C$105,超R武将!BN$6:BN$105,天数对应超R武将养!$CD83)</f>
        <v>0</v>
      </c>
      <c r="BO83" s="16">
        <f>求节点(超R武将!$C$6:$C$105,超R武将!BO$6:BO$105,天数对应超R武将养!$CD83)</f>
        <v>2</v>
      </c>
      <c r="BP83" s="16">
        <f>求节点(超R武将!$C$6:$C$105,超R武将!BP$6:BP$105,天数对应超R武将养!$CD83)</f>
        <v>2</v>
      </c>
      <c r="BQ83" s="16">
        <f>求节点(超R武将!$C$6:$C$105,超R武将!BQ$6:BQ$105,天数对应超R武将养!$CD83)</f>
        <v>2</v>
      </c>
      <c r="BR83" s="16">
        <f>求节点(超R武将!$C$6:$C$105,超R武将!BR$6:BR$105,天数对应超R武将养!$CD83)</f>
        <v>0</v>
      </c>
      <c r="BS83" s="16">
        <f>求节点(超R武将!$C$6:$C$105,超R武将!BS$6:BS$105,天数对应超R武将养!$CD83)</f>
        <v>0</v>
      </c>
      <c r="BT83" s="16">
        <f>求节点(超R武将!$C$6:$C$105,超R武将!BT$6:BT$105,天数对应超R武将养!$CD83)</f>
        <v>4</v>
      </c>
      <c r="BU83" s="16">
        <f>求节点(超R武将!$C$6:$C$105,超R武将!BU$6:BU$105,天数对应超R武将养!$CD83)</f>
        <v>30</v>
      </c>
      <c r="BV83" s="16">
        <f>求节点(超R武将!$C$6:$C$105,超R武将!BV$6:BV$105,天数对应超R武将养!$CD83)</f>
        <v>80</v>
      </c>
      <c r="BY83" s="16">
        <v>78</v>
      </c>
      <c r="BZ83" s="16">
        <v>63.036560194527354</v>
      </c>
      <c r="CA83" s="16">
        <v>65.614952412518363</v>
      </c>
      <c r="CB83" s="16">
        <v>69.082883501127611</v>
      </c>
      <c r="CC83" s="16">
        <v>75.167658982920159</v>
      </c>
      <c r="CD83" s="16">
        <v>84.219353180914354</v>
      </c>
    </row>
    <row r="84" spans="3:82" x14ac:dyDescent="0.15">
      <c r="C84" s="16">
        <v>79</v>
      </c>
      <c r="E84" s="16">
        <f>求节点(超R武将!$C$6:$C$105,超R武将!E$6:E$105,天数对应超R武将养!$CD84)</f>
        <v>0</v>
      </c>
      <c r="F84" s="16">
        <f>求节点(超R武将!$C$6:$C$105,超R武将!F$6:F$105,天数对应超R武将养!$CD84)</f>
        <v>0</v>
      </c>
      <c r="G84" s="16">
        <f>求节点(超R武将!$C$6:$C$105,超R武将!G$6:G$105,天数对应超R武将养!$CD84)</f>
        <v>0</v>
      </c>
      <c r="H84" s="16">
        <f>求节点(超R武将!$C$6:$C$105,超R武将!H$6:H$105,天数对应超R武将养!$CD84)</f>
        <v>0</v>
      </c>
      <c r="I84" s="16">
        <f>求节点(超R武将!$C$6:$C$105,超R武将!I$6:I$105,天数对应超R武将养!$CD84)</f>
        <v>6</v>
      </c>
      <c r="J84" s="16">
        <f>求节点(超R武将!$C$6:$C$105,超R武将!J$6:J$105,天数对应超R武将养!$CD84)</f>
        <v>0</v>
      </c>
      <c r="K84" s="16">
        <f>求节点(超R武将!$C$6:$C$105,超R武将!K$6:K$105,天数对应超R武将养!$CD84)</f>
        <v>0</v>
      </c>
      <c r="L84" s="16">
        <f>求节点(超R武将!$C$6:$C$105,超R武将!L$6:L$105,天数对应超R武将养!$CD84)</f>
        <v>0</v>
      </c>
      <c r="M84" s="16">
        <f>求节点(超R武将!$C$6:$C$105,超R武将!M$6:M$105,天数对应超R武将养!$CD84)</f>
        <v>0</v>
      </c>
      <c r="N84" s="16">
        <f>求节点(超R武将!$C$6:$C$105,超R武将!N$6:N$105,天数对应超R武将养!$CD84)</f>
        <v>8</v>
      </c>
      <c r="O84" s="16">
        <f>求节点(超R武将!$C$6:$C$105,超R武将!O$6:O$105,天数对应超R武将养!$CD84)</f>
        <v>0</v>
      </c>
      <c r="P84" s="16">
        <f>求节点(超R武将!$C$6:$C$105,超R武将!P$6:P$105,天数对应超R武将养!$CD84)</f>
        <v>6</v>
      </c>
      <c r="Q84" s="16">
        <f>求节点(超R武将!$C$6:$C$105,超R武将!Q$6:Q$105,天数对应超R武将养!$CD84)</f>
        <v>10</v>
      </c>
      <c r="R84" s="16">
        <f>求节点(超R武将!$C$6:$C$105,超R武将!R$6:R$105,天数对应超R武将养!$CD84)</f>
        <v>22</v>
      </c>
      <c r="S84" s="16">
        <f>求节点(超R武将!$C$6:$C$105,超R武将!S$6:S$105,天数对应超R武将养!$CD84)</f>
        <v>106</v>
      </c>
      <c r="T84" s="16">
        <f>求节点(超R武将!$C$6:$C$105,超R武将!T$6:T$105,天数对应超R武将养!$CD84)</f>
        <v>0</v>
      </c>
      <c r="U84" s="16">
        <f>求节点(超R武将!$C$6:$C$105,超R武将!U$6:U$105,天数对应超R武将养!$CD84)</f>
        <v>0</v>
      </c>
      <c r="V84" s="16">
        <f>求节点(超R武将!$C$6:$C$105,超R武将!V$6:V$105,天数对应超R武将养!$CD84)</f>
        <v>0</v>
      </c>
      <c r="W84" s="16">
        <f>求节点(超R武将!$C$6:$C$105,超R武将!W$6:W$105,天数对应超R武将养!$CD84)</f>
        <v>3.374443060580921</v>
      </c>
      <c r="X84" s="16">
        <f>求节点(超R武将!$C$6:$C$105,超R武将!X$6:X$105,天数对应超R武将养!$CD84)</f>
        <v>3.3744430605809215</v>
      </c>
      <c r="Y84" s="16">
        <f>求节点(超R武将!$C$6:$C$105,超R武将!Y$6:Y$105,天数对应超R武将养!$CD84)</f>
        <v>0</v>
      </c>
      <c r="Z84" s="16">
        <f>求节点(超R武将!$C$6:$C$105,超R武将!Z$6:Z$105,天数对应超R武将养!$CD84)</f>
        <v>0</v>
      </c>
      <c r="AA84" s="16">
        <f>求节点(超R武将!$C$6:$C$105,超R武将!AA$6:AA$105,天数对应超R武将养!$CD84)</f>
        <v>0</v>
      </c>
      <c r="AB84" s="16">
        <f>求节点(超R武将!$C$6:$C$105,超R武将!AB$6:AB$105,天数对应超R武将养!$CD84)</f>
        <v>168.72215302904607</v>
      </c>
      <c r="AC84" s="16">
        <f>求节点(超R武将!$C$6:$C$105,超R武将!AC$6:AC$105,天数对应超R武将养!$CD84)</f>
        <v>168.72215302904607</v>
      </c>
      <c r="AD84" s="16">
        <f>求节点(超R武将!$C$6:$C$105,超R武将!AD$6:AD$105,天数对应超R武将养!$CD84)</f>
        <v>0</v>
      </c>
      <c r="AE84" s="16">
        <f>求节点(超R武将!$C$6:$C$105,超R武将!AE$6:AE$105,天数对应超R武将养!$CD84)</f>
        <v>0</v>
      </c>
      <c r="AF84" s="16">
        <f>求节点(超R武将!$C$6:$C$105,超R武将!AF$6:AF$105,天数对应超R武将养!$CD84)</f>
        <v>0</v>
      </c>
      <c r="AG84" s="16">
        <f>求节点(超R武将!$C$6:$C$105,超R武将!AG$6:AG$105,天数对应超R武将养!$CD84)</f>
        <v>2.8412335537021822</v>
      </c>
      <c r="AH84" s="16">
        <f>求节点(超R武将!$C$6:$C$105,超R武将!AH$6:AH$105,天数对应超R武将养!$CD84)</f>
        <v>2</v>
      </c>
      <c r="AI84" s="16">
        <f>求节点(超R武将!$C$6:$C$105,超R武将!AI$6:AI$105,天数对应超R武将养!$CD84)</f>
        <v>0</v>
      </c>
      <c r="AJ84" s="16">
        <f>求节点(超R武将!$C$6:$C$105,超R武将!AJ$6:AJ$105,天数对应超R武将养!$CD84)</f>
        <v>0</v>
      </c>
      <c r="AK84" s="16">
        <f>求节点(超R武将!$C$6:$C$105,超R武将!AK$6:AK$105,天数对应超R武将养!$CD84)</f>
        <v>0</v>
      </c>
      <c r="AL84" s="16">
        <f>求节点(超R武将!$C$6:$C$105,超R武将!AL$6:AL$105,天数对应超R武将养!$CD84)</f>
        <v>30</v>
      </c>
      <c r="AM84" s="16">
        <f>求节点(超R武将!$C$6:$C$105,超R武将!AM$6:AM$105,天数对应超R武将养!$CD84)</f>
        <v>80</v>
      </c>
      <c r="AN84" s="16">
        <f>求节点(超R武将!$C$6:$C$105,超R武将!AN$6:AN$105,天数对应超R武将养!$CD84)</f>
        <v>0</v>
      </c>
      <c r="AO84" s="16">
        <f>求节点(超R武将!$C$6:$C$105,超R武将!AO$6:AO$105,天数对应超R武将养!$CD84)</f>
        <v>0</v>
      </c>
      <c r="AP84" s="16">
        <f>求节点(超R武将!$C$6:$C$105,超R武将!AP$6:AP$105,天数对应超R武将养!$CD84)</f>
        <v>0</v>
      </c>
      <c r="AQ84" s="16">
        <f>求节点(超R武将!$C$6:$C$105,超R武将!AQ$6:AQ$105,天数对应超R武将养!$CD84)</f>
        <v>24</v>
      </c>
      <c r="AR84" s="16">
        <f>求节点(超R武将!$C$6:$C$105,超R武将!AR$6:AR$105,天数对应超R武将养!$CD84)</f>
        <v>0</v>
      </c>
      <c r="AS84" s="16">
        <f>求节点(超R武将!$C$6:$C$105,超R武将!AS$6:AS$105,天数对应超R武将养!$CD84)</f>
        <v>0</v>
      </c>
      <c r="AT84" s="16">
        <f>求节点(超R武将!$C$6:$C$105,超R武将!AT$6:AT$105,天数对应超R武将养!$CD84)</f>
        <v>3</v>
      </c>
      <c r="AU84" s="16">
        <f>求节点(超R武将!$C$6:$C$105,超R武将!AU$6:AU$105,天数对应超R武将养!$CD84)</f>
        <v>6</v>
      </c>
      <c r="AV84" s="16">
        <f>求节点(超R武将!$C$6:$C$105,超R武将!AV$6:AV$105,天数对应超R武将养!$CD84)</f>
        <v>8</v>
      </c>
      <c r="AW84" s="16">
        <f>求节点(超R武将!$C$6:$C$105,超R武将!AW$6:AW$105,天数对应超R武将养!$CD84)</f>
        <v>7.9127914346107513</v>
      </c>
      <c r="AX84" s="16">
        <f>求节点(超R武将!$C$6:$C$105,超R武将!AX$6:AX$105,天数对应超R武将养!$CD84)</f>
        <v>0</v>
      </c>
      <c r="AY84" s="16">
        <f>求节点(超R武将!$C$6:$C$105,超R武将!AY$6:AY$105,天数对应超R武将养!$CD84)</f>
        <v>15</v>
      </c>
      <c r="AZ84" s="16">
        <f>求节点(超R武将!$C$6:$C$105,超R武将!AZ$6:AZ$105,天数对应超R武将养!$CD84)</f>
        <v>40</v>
      </c>
      <c r="BA84" s="16">
        <f>求节点(超R武将!$C$6:$C$105,超R武将!BA$6:BA$105,天数对应超R武将养!$CD84)</f>
        <v>72</v>
      </c>
      <c r="BB84" s="16">
        <f>求节点(超R武将!$C$6:$C$105,超R武将!BB$6:BB$105,天数对应超R武将养!$CD84)</f>
        <v>106</v>
      </c>
      <c r="BC84" s="16">
        <f>求节点(超R武将!$C$6:$C$105,超R武将!BC$6:BC$105,天数对应超R武将养!$CD84)</f>
        <v>0</v>
      </c>
      <c r="BD84" s="16">
        <f>求节点(超R武将!$C$6:$C$105,超R武将!BD$6:BD$105,天数对应超R武将养!$CD84)</f>
        <v>3.3358352367823669</v>
      </c>
      <c r="BE84" s="16">
        <f>求节点(超R武将!$C$6:$C$105,超R武将!BE$6:BE$105,天数对应超R武将养!$CD84)</f>
        <v>3.3358352367823669</v>
      </c>
      <c r="BF84" s="16">
        <f>求节点(超R武将!$C$6:$C$105,超R武将!BF$6:BF$105,天数对应超R武将养!$CD84)</f>
        <v>3.3358352367823669</v>
      </c>
      <c r="BG84" s="16">
        <f>求节点(超R武将!$C$6:$C$105,超R武将!BG$6:BG$105,天数对应超R武将养!$CD84)</f>
        <v>3.3358352367823669</v>
      </c>
      <c r="BH84" s="16">
        <f>求节点(超R武将!$C$6:$C$105,超R武将!BH$6:BH$105,天数对应超R武将养!$CD84)</f>
        <v>10</v>
      </c>
      <c r="BI84" s="16">
        <f>求节点(超R武将!$C$6:$C$105,超R武将!BI$6:BI$105,天数对应超R武将养!$CD84)</f>
        <v>10</v>
      </c>
      <c r="BJ84" s="16">
        <f>求节点(超R武将!$C$6:$C$105,超R武将!BJ$6:BJ$105,天数对应超R武将养!$CD84)</f>
        <v>60</v>
      </c>
      <c r="BK84" s="16">
        <f>求节点(超R武将!$C$6:$C$105,超R武将!BK$6:BK$105,天数对应超R武将养!$CD84)</f>
        <v>80</v>
      </c>
      <c r="BL84" s="16">
        <f>求节点(超R武将!$C$6:$C$105,超R武将!BL$6:BL$105,天数对应超R武将养!$CD84)</f>
        <v>80</v>
      </c>
      <c r="BM84" s="16">
        <f>求节点(超R武将!$C$6:$C$105,超R武将!BM$6:BM$105,天数对应超R武将养!$CD84)</f>
        <v>0</v>
      </c>
      <c r="BN84" s="16">
        <f>求节点(超R武将!$C$6:$C$105,超R武将!BN$6:BN$105,天数对应超R武将养!$CD84)</f>
        <v>0</v>
      </c>
      <c r="BO84" s="16">
        <f>求节点(超R武将!$C$6:$C$105,超R武将!BO$6:BO$105,天数对应超R武将养!$CD84)</f>
        <v>2</v>
      </c>
      <c r="BP84" s="16">
        <f>求节点(超R武将!$C$6:$C$105,超R武将!BP$6:BP$105,天数对应超R武将养!$CD84)</f>
        <v>2</v>
      </c>
      <c r="BQ84" s="16">
        <f>求节点(超R武将!$C$6:$C$105,超R武将!BQ$6:BQ$105,天数对应超R武将养!$CD84)</f>
        <v>2</v>
      </c>
      <c r="BR84" s="16">
        <f>求节点(超R武将!$C$6:$C$105,超R武将!BR$6:BR$105,天数对应超R武将养!$CD84)</f>
        <v>0</v>
      </c>
      <c r="BS84" s="16">
        <f>求节点(超R武将!$C$6:$C$105,超R武将!BS$6:BS$105,天数对应超R武将养!$CD84)</f>
        <v>0</v>
      </c>
      <c r="BT84" s="16">
        <f>求节点(超R武将!$C$6:$C$105,超R武将!BT$6:BT$105,天数对应超R武将养!$CD84)</f>
        <v>4</v>
      </c>
      <c r="BU84" s="16">
        <f>求节点(超R武将!$C$6:$C$105,超R武将!BU$6:BU$105,天数对应超R武将养!$CD84)</f>
        <v>30</v>
      </c>
      <c r="BV84" s="16">
        <f>求节点(超R武将!$C$6:$C$105,超R武将!BV$6:BV$105,天数对应超R武将养!$CD84)</f>
        <v>80</v>
      </c>
      <c r="BY84" s="16">
        <v>79</v>
      </c>
      <c r="BZ84" s="16">
        <v>63.213386604241791</v>
      </c>
      <c r="CA84" s="16">
        <v>65.801065768624909</v>
      </c>
      <c r="CB84" s="16">
        <v>69.293255447193076</v>
      </c>
      <c r="CC84" s="16">
        <v>75.343822395707917</v>
      </c>
      <c r="CD84" s="16">
        <v>84.361076514523035</v>
      </c>
    </row>
    <row r="85" spans="3:82" x14ac:dyDescent="0.15">
      <c r="C85" s="16">
        <v>80</v>
      </c>
      <c r="E85" s="16">
        <f>求节点(超R武将!$C$6:$C$105,超R武将!E$6:E$105,天数对应超R武将养!$CD85)</f>
        <v>0</v>
      </c>
      <c r="F85" s="16">
        <f>求节点(超R武将!$C$6:$C$105,超R武将!F$6:F$105,天数对应超R武将养!$CD85)</f>
        <v>0</v>
      </c>
      <c r="G85" s="16">
        <f>求节点(超R武将!$C$6:$C$105,超R武将!G$6:G$105,天数对应超R武将养!$CD85)</f>
        <v>0</v>
      </c>
      <c r="H85" s="16">
        <f>求节点(超R武将!$C$6:$C$105,超R武将!H$6:H$105,天数对应超R武将养!$CD85)</f>
        <v>0</v>
      </c>
      <c r="I85" s="16">
        <f>求节点(超R武将!$C$6:$C$105,超R武将!I$6:I$105,天数对应超R武将养!$CD85)</f>
        <v>6</v>
      </c>
      <c r="J85" s="16">
        <f>求节点(超R武将!$C$6:$C$105,超R武将!J$6:J$105,天数对应超R武将养!$CD85)</f>
        <v>0</v>
      </c>
      <c r="K85" s="16">
        <f>求节点(超R武将!$C$6:$C$105,超R武将!K$6:K$105,天数对应超R武将养!$CD85)</f>
        <v>0</v>
      </c>
      <c r="L85" s="16">
        <f>求节点(超R武将!$C$6:$C$105,超R武将!L$6:L$105,天数对应超R武将养!$CD85)</f>
        <v>0</v>
      </c>
      <c r="M85" s="16">
        <f>求节点(超R武将!$C$6:$C$105,超R武将!M$6:M$105,天数对应超R武将养!$CD85)</f>
        <v>0</v>
      </c>
      <c r="N85" s="16">
        <f>求节点(超R武将!$C$6:$C$105,超R武将!N$6:N$105,天数对应超R武将养!$CD85)</f>
        <v>8</v>
      </c>
      <c r="O85" s="16">
        <f>求节点(超R武将!$C$6:$C$105,超R武将!O$6:O$105,天数对应超R武将养!$CD85)</f>
        <v>0</v>
      </c>
      <c r="P85" s="16">
        <f>求节点(超R武将!$C$6:$C$105,超R武将!P$6:P$105,天数对应超R武将养!$CD85)</f>
        <v>6</v>
      </c>
      <c r="Q85" s="16">
        <f>求节点(超R武将!$C$6:$C$105,超R武将!Q$6:Q$105,天数对应超R武将养!$CD85)</f>
        <v>10</v>
      </c>
      <c r="R85" s="16">
        <f>求节点(超R武将!$C$6:$C$105,超R武将!R$6:R$105,天数对应超R武将养!$CD85)</f>
        <v>22</v>
      </c>
      <c r="S85" s="16">
        <f>求节点(超R武将!$C$6:$C$105,超R武将!S$6:S$105,天数对应超R武将养!$CD85)</f>
        <v>106</v>
      </c>
      <c r="T85" s="16">
        <f>求节点(超R武将!$C$6:$C$105,超R武将!T$6:T$105,天数对应超R武将养!$CD85)</f>
        <v>0</v>
      </c>
      <c r="U85" s="16">
        <f>求节点(超R武将!$C$6:$C$105,超R武将!U$6:U$105,天数对应超R武将养!$CD85)</f>
        <v>0</v>
      </c>
      <c r="V85" s="16">
        <f>求节点(超R武将!$C$6:$C$105,超R武将!V$6:V$105,天数对应超R武将养!$CD85)</f>
        <v>0</v>
      </c>
      <c r="W85" s="16">
        <f>求节点(超R武将!$C$6:$C$105,超R武将!W$6:W$105,天数对应超R武将养!$CD85)</f>
        <v>3.3801119939252686</v>
      </c>
      <c r="X85" s="16">
        <f>求节点(超R武将!$C$6:$C$105,超R武将!X$6:X$105,天数对应超R武将养!$CD85)</f>
        <v>3.3801119939252691</v>
      </c>
      <c r="Y85" s="16">
        <f>求节点(超R武将!$C$6:$C$105,超R武将!Y$6:Y$105,天数对应超R武将养!$CD85)</f>
        <v>0</v>
      </c>
      <c r="Z85" s="16">
        <f>求节点(超R武将!$C$6:$C$105,超R武将!Z$6:Z$105,天数对应超R武将养!$CD85)</f>
        <v>0</v>
      </c>
      <c r="AA85" s="16">
        <f>求节点(超R武将!$C$6:$C$105,超R武将!AA$6:AA$105,天数对应超R武将养!$CD85)</f>
        <v>0</v>
      </c>
      <c r="AB85" s="16">
        <f>求节点(超R武将!$C$6:$C$105,超R武将!AB$6:AB$105,天数对应超R武将养!$CD85)</f>
        <v>169.00559969626346</v>
      </c>
      <c r="AC85" s="16">
        <f>求节点(超R武将!$C$6:$C$105,超R武将!AC$6:AC$105,天数对应超R武将养!$CD85)</f>
        <v>169.00559969626346</v>
      </c>
      <c r="AD85" s="16">
        <f>求节点(超R武将!$C$6:$C$105,超R武将!AD$6:AD$105,天数对应超R武将养!$CD85)</f>
        <v>0</v>
      </c>
      <c r="AE85" s="16">
        <f>求节点(超R武将!$C$6:$C$105,超R武将!AE$6:AE$105,天数对应超R武将养!$CD85)</f>
        <v>0</v>
      </c>
      <c r="AF85" s="16">
        <f>求节点(超R武将!$C$6:$C$105,超R武将!AF$6:AF$105,天数对应超R武将养!$CD85)</f>
        <v>0</v>
      </c>
      <c r="AG85" s="16">
        <f>求节点(超R武将!$C$6:$C$105,超R武将!AG$6:AG$105,天数对应超R武将养!$CD85)</f>
        <v>2.8460067157744118</v>
      </c>
      <c r="AH85" s="16">
        <f>求节点(超R武将!$C$6:$C$105,超R武将!AH$6:AH$105,天数对应超R武将养!$CD85)</f>
        <v>2</v>
      </c>
      <c r="AI85" s="16">
        <f>求节点(超R武将!$C$6:$C$105,超R武将!AI$6:AI$105,天数对应超R武将养!$CD85)</f>
        <v>0</v>
      </c>
      <c r="AJ85" s="16">
        <f>求节点(超R武将!$C$6:$C$105,超R武将!AJ$6:AJ$105,天数对应超R武将养!$CD85)</f>
        <v>0</v>
      </c>
      <c r="AK85" s="16">
        <f>求节点(超R武将!$C$6:$C$105,超R武将!AK$6:AK$105,天数对应超R武将养!$CD85)</f>
        <v>0</v>
      </c>
      <c r="AL85" s="16">
        <f>求节点(超R武将!$C$6:$C$105,超R武将!AL$6:AL$105,天数对应超R武将养!$CD85)</f>
        <v>30</v>
      </c>
      <c r="AM85" s="16">
        <f>求节点(超R武将!$C$6:$C$105,超R武将!AM$6:AM$105,天数对应超R武将养!$CD85)</f>
        <v>80</v>
      </c>
      <c r="AN85" s="16">
        <f>求节点(超R武将!$C$6:$C$105,超R武将!AN$6:AN$105,天数对应超R武将养!$CD85)</f>
        <v>0</v>
      </c>
      <c r="AO85" s="16">
        <f>求节点(超R武将!$C$6:$C$105,超R武将!AO$6:AO$105,天数对应超R武将养!$CD85)</f>
        <v>0</v>
      </c>
      <c r="AP85" s="16">
        <f>求节点(超R武将!$C$6:$C$105,超R武将!AP$6:AP$105,天数对应超R武将养!$CD85)</f>
        <v>0</v>
      </c>
      <c r="AQ85" s="16">
        <f>求节点(超R武将!$C$6:$C$105,超R武将!AQ$6:AQ$105,天数对应超R武将养!$CD85)</f>
        <v>24</v>
      </c>
      <c r="AR85" s="16">
        <f>求节点(超R武将!$C$6:$C$105,超R武将!AR$6:AR$105,天数对应超R武将养!$CD85)</f>
        <v>0</v>
      </c>
      <c r="AS85" s="16">
        <f>求节点(超R武将!$C$6:$C$105,超R武将!AS$6:AS$105,天数对应超R武将养!$CD85)</f>
        <v>0</v>
      </c>
      <c r="AT85" s="16">
        <f>求节点(超R武将!$C$6:$C$105,超R武将!AT$6:AT$105,天数对应超R武将养!$CD85)</f>
        <v>3</v>
      </c>
      <c r="AU85" s="16">
        <f>求节点(超R武将!$C$6:$C$105,超R武将!AU$6:AU$105,天数对应超R武将养!$CD85)</f>
        <v>6</v>
      </c>
      <c r="AV85" s="16">
        <f>求节点(超R武将!$C$6:$C$105,超R武将!AV$6:AV$105,天数对应超R武将养!$CD85)</f>
        <v>8</v>
      </c>
      <c r="AW85" s="16">
        <f>求节点(超R武将!$C$6:$C$105,超R武将!AW$6:AW$105,天数对应超R武将养!$CD85)</f>
        <v>7.9129736811363269</v>
      </c>
      <c r="AX85" s="16">
        <f>求节点(超R武将!$C$6:$C$105,超R武将!AX$6:AX$105,天数对应超R武将养!$CD85)</f>
        <v>0</v>
      </c>
      <c r="AY85" s="16">
        <f>求节点(超R武将!$C$6:$C$105,超R武将!AY$6:AY$105,天数对应超R武将养!$CD85)</f>
        <v>15</v>
      </c>
      <c r="AZ85" s="16">
        <f>求节点(超R武将!$C$6:$C$105,超R武将!AZ$6:AZ$105,天数对应超R武将养!$CD85)</f>
        <v>40</v>
      </c>
      <c r="BA85" s="16">
        <f>求节点(超R武将!$C$6:$C$105,超R武将!BA$6:BA$105,天数对应超R武将养!$CD85)</f>
        <v>72</v>
      </c>
      <c r="BB85" s="16">
        <f>求节点(超R武将!$C$6:$C$105,超R武将!BB$6:BB$105,天数对应超R武将养!$CD85)</f>
        <v>106</v>
      </c>
      <c r="BC85" s="16">
        <f>求节点(超R武将!$C$6:$C$105,超R武将!BC$6:BC$105,天数对应超R武将养!$CD85)</f>
        <v>0</v>
      </c>
      <c r="BD85" s="16">
        <f>求节点(超R武将!$C$6:$C$105,超R武将!BD$6:BD$105,天数对应超R武将养!$CD85)</f>
        <v>3.3393129713916805</v>
      </c>
      <c r="BE85" s="16">
        <f>求节点(超R武将!$C$6:$C$105,超R武将!BE$6:BE$105,天数对应超R武将养!$CD85)</f>
        <v>3.3393129713916805</v>
      </c>
      <c r="BF85" s="16">
        <f>求节点(超R武将!$C$6:$C$105,超R武将!BF$6:BF$105,天数对应超R武将养!$CD85)</f>
        <v>3.3393129713916805</v>
      </c>
      <c r="BG85" s="16">
        <f>求节点(超R武将!$C$6:$C$105,超R武将!BG$6:BG$105,天数对应超R武将养!$CD85)</f>
        <v>3.3393129713916805</v>
      </c>
      <c r="BH85" s="16">
        <f>求节点(超R武将!$C$6:$C$105,超R武将!BH$6:BH$105,天数对应超R武将养!$CD85)</f>
        <v>10</v>
      </c>
      <c r="BI85" s="16">
        <f>求节点(超R武将!$C$6:$C$105,超R武将!BI$6:BI$105,天数对应超R武将养!$CD85)</f>
        <v>10</v>
      </c>
      <c r="BJ85" s="16">
        <f>求节点(超R武将!$C$6:$C$105,超R武将!BJ$6:BJ$105,天数对应超R武将养!$CD85)</f>
        <v>60</v>
      </c>
      <c r="BK85" s="16">
        <f>求节点(超R武将!$C$6:$C$105,超R武将!BK$6:BK$105,天数对应超R武将养!$CD85)</f>
        <v>80</v>
      </c>
      <c r="BL85" s="16">
        <f>求节点(超R武将!$C$6:$C$105,超R武将!BL$6:BL$105,天数对应超R武将养!$CD85)</f>
        <v>80</v>
      </c>
      <c r="BM85" s="16">
        <f>求节点(超R武将!$C$6:$C$105,超R武将!BM$6:BM$105,天数对应超R武将养!$CD85)</f>
        <v>0</v>
      </c>
      <c r="BN85" s="16">
        <f>求节点(超R武将!$C$6:$C$105,超R武将!BN$6:BN$105,天数对应超R武将养!$CD85)</f>
        <v>0</v>
      </c>
      <c r="BO85" s="16">
        <f>求节点(超R武将!$C$6:$C$105,超R武将!BO$6:BO$105,天数对应超R武将养!$CD85)</f>
        <v>2</v>
      </c>
      <c r="BP85" s="16">
        <f>求节点(超R武将!$C$6:$C$105,超R武将!BP$6:BP$105,天数对应超R武将养!$CD85)</f>
        <v>2</v>
      </c>
      <c r="BQ85" s="16">
        <f>求节点(超R武将!$C$6:$C$105,超R武将!BQ$6:BQ$105,天数对应超R武将养!$CD85)</f>
        <v>2</v>
      </c>
      <c r="BR85" s="16">
        <f>求节点(超R武将!$C$6:$C$105,超R武将!BR$6:BR$105,天数对应超R武将养!$CD85)</f>
        <v>0</v>
      </c>
      <c r="BS85" s="16">
        <f>求节点(超R武将!$C$6:$C$105,超R武将!BS$6:BS$105,天数对应超R武将养!$CD85)</f>
        <v>0</v>
      </c>
      <c r="BT85" s="16">
        <f>求节点(超R武将!$C$6:$C$105,超R武将!BT$6:BT$105,天数对应超R武将养!$CD85)</f>
        <v>4</v>
      </c>
      <c r="BU85" s="16">
        <f>求节点(超R武将!$C$6:$C$105,超R武将!BU$6:BU$105,天数对应超R武将养!$CD85)</f>
        <v>30</v>
      </c>
      <c r="BV85" s="16">
        <f>求节点(超R武将!$C$6:$C$105,超R武将!BV$6:BV$105,天数对应超R武将养!$CD85)</f>
        <v>80</v>
      </c>
      <c r="BY85" s="16">
        <v>80</v>
      </c>
      <c r="BZ85" s="16">
        <v>63.39021301395622</v>
      </c>
      <c r="CA85" s="16">
        <v>65.987179124731455</v>
      </c>
      <c r="CB85" s="16">
        <v>69.50362739325854</v>
      </c>
      <c r="CC85" s="16">
        <v>75.519985808495676</v>
      </c>
      <c r="CD85" s="16">
        <v>84.50279984813173</v>
      </c>
    </row>
    <row r="86" spans="3:82" x14ac:dyDescent="0.15">
      <c r="C86" s="16">
        <v>81</v>
      </c>
      <c r="E86" s="16">
        <f>求节点(超R武将!$C$6:$C$105,超R武将!E$6:E$105,天数对应超R武将养!$CD86)</f>
        <v>0</v>
      </c>
      <c r="F86" s="16">
        <f>求节点(超R武将!$C$6:$C$105,超R武将!F$6:F$105,天数对应超R武将养!$CD86)</f>
        <v>0</v>
      </c>
      <c r="G86" s="16">
        <f>求节点(超R武将!$C$6:$C$105,超R武将!G$6:G$105,天数对应超R武将养!$CD86)</f>
        <v>0</v>
      </c>
      <c r="H86" s="16">
        <f>求节点(超R武将!$C$6:$C$105,超R武将!H$6:H$105,天数对应超R武将养!$CD86)</f>
        <v>0</v>
      </c>
      <c r="I86" s="16">
        <f>求节点(超R武将!$C$6:$C$105,超R武将!I$6:I$105,天数对应超R武将养!$CD86)</f>
        <v>6</v>
      </c>
      <c r="J86" s="16">
        <f>求节点(超R武将!$C$6:$C$105,超R武将!J$6:J$105,天数对应超R武将养!$CD86)</f>
        <v>0</v>
      </c>
      <c r="K86" s="16">
        <f>求节点(超R武将!$C$6:$C$105,超R武将!K$6:K$105,天数对应超R武将养!$CD86)</f>
        <v>0</v>
      </c>
      <c r="L86" s="16">
        <f>求节点(超R武将!$C$6:$C$105,超R武将!L$6:L$105,天数对应超R武将养!$CD86)</f>
        <v>0</v>
      </c>
      <c r="M86" s="16">
        <f>求节点(超R武将!$C$6:$C$105,超R武将!M$6:M$105,天数对应超R武将养!$CD86)</f>
        <v>0</v>
      </c>
      <c r="N86" s="16">
        <f>求节点(超R武将!$C$6:$C$105,超R武将!N$6:N$105,天数对应超R武将养!$CD86)</f>
        <v>8</v>
      </c>
      <c r="O86" s="16">
        <f>求节点(超R武将!$C$6:$C$105,超R武将!O$6:O$105,天数对应超R武将养!$CD86)</f>
        <v>0</v>
      </c>
      <c r="P86" s="16">
        <f>求节点(超R武将!$C$6:$C$105,超R武将!P$6:P$105,天数对应超R武将养!$CD86)</f>
        <v>6</v>
      </c>
      <c r="Q86" s="16">
        <f>求节点(超R武将!$C$6:$C$105,超R武将!Q$6:Q$105,天数对应超R武将养!$CD86)</f>
        <v>10</v>
      </c>
      <c r="R86" s="16">
        <f>求节点(超R武将!$C$6:$C$105,超R武将!R$6:R$105,天数对应超R武将养!$CD86)</f>
        <v>22</v>
      </c>
      <c r="S86" s="16">
        <f>求节点(超R武将!$C$6:$C$105,超R武将!S$6:S$105,天数对应超R武将养!$CD86)</f>
        <v>106</v>
      </c>
      <c r="T86" s="16">
        <f>求节点(超R武将!$C$6:$C$105,超R武将!T$6:T$105,天数对应超R武将养!$CD86)</f>
        <v>0</v>
      </c>
      <c r="U86" s="16">
        <f>求节点(超R武将!$C$6:$C$105,超R武将!U$6:U$105,天数对应超R武将养!$CD86)</f>
        <v>0</v>
      </c>
      <c r="V86" s="16">
        <f>求节点(超R武将!$C$6:$C$105,超R武将!V$6:V$105,天数对应超R武将养!$CD86)</f>
        <v>0</v>
      </c>
      <c r="W86" s="16">
        <f>求节点(超R武将!$C$6:$C$105,超R武将!W$6:W$105,天数对应超R武将养!$CD86)</f>
        <v>3.3857809272696158</v>
      </c>
      <c r="X86" s="16">
        <f>求节点(超R武将!$C$6:$C$105,超R武将!X$6:X$105,天数对应超R武将养!$CD86)</f>
        <v>3.3857809272696162</v>
      </c>
      <c r="Y86" s="16">
        <f>求节点(超R武将!$C$6:$C$105,超R武将!Y$6:Y$105,天数对应超R武将养!$CD86)</f>
        <v>0</v>
      </c>
      <c r="Z86" s="16">
        <f>求节点(超R武将!$C$6:$C$105,超R武将!Z$6:Z$105,天数对应超R武将养!$CD86)</f>
        <v>0</v>
      </c>
      <c r="AA86" s="16">
        <f>求节点(超R武将!$C$6:$C$105,超R武将!AA$6:AA$105,天数对应超R武将养!$CD86)</f>
        <v>0</v>
      </c>
      <c r="AB86" s="16">
        <f>求节点(超R武将!$C$6:$C$105,超R武将!AB$6:AB$105,天数对应超R武将养!$CD86)</f>
        <v>169.28904636348082</v>
      </c>
      <c r="AC86" s="16">
        <f>求节点(超R武将!$C$6:$C$105,超R武将!AC$6:AC$105,天数对应超R武将养!$CD86)</f>
        <v>169.28904636348082</v>
      </c>
      <c r="AD86" s="16">
        <f>求节点(超R武将!$C$6:$C$105,超R武将!AD$6:AD$105,天数对应超R武将养!$CD86)</f>
        <v>0</v>
      </c>
      <c r="AE86" s="16">
        <f>求节点(超R武将!$C$6:$C$105,超R武将!AE$6:AE$105,天数对应超R武将养!$CD86)</f>
        <v>0</v>
      </c>
      <c r="AF86" s="16">
        <f>求节点(超R武将!$C$6:$C$105,超R武将!AF$6:AF$105,天数对应超R武将养!$CD86)</f>
        <v>0</v>
      </c>
      <c r="AG86" s="16">
        <f>求节点(超R武将!$C$6:$C$105,超R武将!AG$6:AG$105,天数对应超R武将养!$CD86)</f>
        <v>2.8507798778466404</v>
      </c>
      <c r="AH86" s="16">
        <f>求节点(超R武将!$C$6:$C$105,超R武将!AH$6:AH$105,天数对应超R武将养!$CD86)</f>
        <v>2</v>
      </c>
      <c r="AI86" s="16">
        <f>求节点(超R武将!$C$6:$C$105,超R武将!AI$6:AI$105,天数对应超R武将养!$CD86)</f>
        <v>0</v>
      </c>
      <c r="AJ86" s="16">
        <f>求节点(超R武将!$C$6:$C$105,超R武将!AJ$6:AJ$105,天数对应超R武将养!$CD86)</f>
        <v>0</v>
      </c>
      <c r="AK86" s="16">
        <f>求节点(超R武将!$C$6:$C$105,超R武将!AK$6:AK$105,天数对应超R武将养!$CD86)</f>
        <v>0</v>
      </c>
      <c r="AL86" s="16">
        <f>求节点(超R武将!$C$6:$C$105,超R武将!AL$6:AL$105,天数对应超R武将养!$CD86)</f>
        <v>30</v>
      </c>
      <c r="AM86" s="16">
        <f>求节点(超R武将!$C$6:$C$105,超R武将!AM$6:AM$105,天数对应超R武将养!$CD86)</f>
        <v>80</v>
      </c>
      <c r="AN86" s="16">
        <f>求节点(超R武将!$C$6:$C$105,超R武将!AN$6:AN$105,天数对应超R武将养!$CD86)</f>
        <v>0</v>
      </c>
      <c r="AO86" s="16">
        <f>求节点(超R武将!$C$6:$C$105,超R武将!AO$6:AO$105,天数对应超R武将养!$CD86)</f>
        <v>0</v>
      </c>
      <c r="AP86" s="16">
        <f>求节点(超R武将!$C$6:$C$105,超R武将!AP$6:AP$105,天数对应超R武将养!$CD86)</f>
        <v>0</v>
      </c>
      <c r="AQ86" s="16">
        <f>求节点(超R武将!$C$6:$C$105,超R武将!AQ$6:AQ$105,天数对应超R武将养!$CD86)</f>
        <v>24</v>
      </c>
      <c r="AR86" s="16">
        <f>求节点(超R武将!$C$6:$C$105,超R武将!AR$6:AR$105,天数对应超R武将养!$CD86)</f>
        <v>0</v>
      </c>
      <c r="AS86" s="16">
        <f>求节点(超R武将!$C$6:$C$105,超R武将!AS$6:AS$105,天数对应超R武将养!$CD86)</f>
        <v>0</v>
      </c>
      <c r="AT86" s="16">
        <f>求节点(超R武将!$C$6:$C$105,超R武将!AT$6:AT$105,天数对应超R武将养!$CD86)</f>
        <v>3</v>
      </c>
      <c r="AU86" s="16">
        <f>求节点(超R武将!$C$6:$C$105,超R武将!AU$6:AU$105,天数对应超R武将养!$CD86)</f>
        <v>6</v>
      </c>
      <c r="AV86" s="16">
        <f>求节点(超R武将!$C$6:$C$105,超R武将!AV$6:AV$105,天数对应超R武将养!$CD86)</f>
        <v>8</v>
      </c>
      <c r="AW86" s="16">
        <f>求节点(超R武将!$C$6:$C$105,超R武将!AW$6:AW$105,天数对应超R武将养!$CD86)</f>
        <v>7.9131559276619035</v>
      </c>
      <c r="AX86" s="16">
        <f>求节点(超R武将!$C$6:$C$105,超R武将!AX$6:AX$105,天数对应超R武将养!$CD86)</f>
        <v>0</v>
      </c>
      <c r="AY86" s="16">
        <f>求节点(超R武将!$C$6:$C$105,超R武将!AY$6:AY$105,天数对应超R武将养!$CD86)</f>
        <v>15</v>
      </c>
      <c r="AZ86" s="16">
        <f>求节点(超R武将!$C$6:$C$105,超R武将!AZ$6:AZ$105,天数对应超R武将养!$CD86)</f>
        <v>40</v>
      </c>
      <c r="BA86" s="16">
        <f>求节点(超R武将!$C$6:$C$105,超R武将!BA$6:BA$105,天数对应超R武将养!$CD86)</f>
        <v>72</v>
      </c>
      <c r="BB86" s="16">
        <f>求节点(超R武将!$C$6:$C$105,超R武将!BB$6:BB$105,天数对应超R武将养!$CD86)</f>
        <v>106</v>
      </c>
      <c r="BC86" s="16">
        <f>求节点(超R武将!$C$6:$C$105,超R武将!BC$6:BC$105,天数对应超R武将养!$CD86)</f>
        <v>0</v>
      </c>
      <c r="BD86" s="16">
        <f>求节点(超R武将!$C$6:$C$105,超R武将!BD$6:BD$105,天数对应超R武将养!$CD86)</f>
        <v>3.3427907060009936</v>
      </c>
      <c r="BE86" s="16">
        <f>求节点(超R武将!$C$6:$C$105,超R武将!BE$6:BE$105,天数对应超R武将养!$CD86)</f>
        <v>3.3427907060009936</v>
      </c>
      <c r="BF86" s="16">
        <f>求节点(超R武将!$C$6:$C$105,超R武将!BF$6:BF$105,天数对应超R武将养!$CD86)</f>
        <v>3.3427907060009936</v>
      </c>
      <c r="BG86" s="16">
        <f>求节点(超R武将!$C$6:$C$105,超R武将!BG$6:BG$105,天数对应超R武将养!$CD86)</f>
        <v>3.3427907060009936</v>
      </c>
      <c r="BH86" s="16">
        <f>求节点(超R武将!$C$6:$C$105,超R武将!BH$6:BH$105,天数对应超R武将养!$CD86)</f>
        <v>10</v>
      </c>
      <c r="BI86" s="16">
        <f>求节点(超R武将!$C$6:$C$105,超R武将!BI$6:BI$105,天数对应超R武将养!$CD86)</f>
        <v>10</v>
      </c>
      <c r="BJ86" s="16">
        <f>求节点(超R武将!$C$6:$C$105,超R武将!BJ$6:BJ$105,天数对应超R武将养!$CD86)</f>
        <v>60</v>
      </c>
      <c r="BK86" s="16">
        <f>求节点(超R武将!$C$6:$C$105,超R武将!BK$6:BK$105,天数对应超R武将养!$CD86)</f>
        <v>80</v>
      </c>
      <c r="BL86" s="16">
        <f>求节点(超R武将!$C$6:$C$105,超R武将!BL$6:BL$105,天数对应超R武将养!$CD86)</f>
        <v>80</v>
      </c>
      <c r="BM86" s="16">
        <f>求节点(超R武将!$C$6:$C$105,超R武将!BM$6:BM$105,天数对应超R武将养!$CD86)</f>
        <v>0</v>
      </c>
      <c r="BN86" s="16">
        <f>求节点(超R武将!$C$6:$C$105,超R武将!BN$6:BN$105,天数对应超R武将养!$CD86)</f>
        <v>0</v>
      </c>
      <c r="BO86" s="16">
        <f>求节点(超R武将!$C$6:$C$105,超R武将!BO$6:BO$105,天数对应超R武将养!$CD86)</f>
        <v>2</v>
      </c>
      <c r="BP86" s="16">
        <f>求节点(超R武将!$C$6:$C$105,超R武将!BP$6:BP$105,天数对应超R武将养!$CD86)</f>
        <v>2</v>
      </c>
      <c r="BQ86" s="16">
        <f>求节点(超R武将!$C$6:$C$105,超R武将!BQ$6:BQ$105,天数对应超R武将养!$CD86)</f>
        <v>2</v>
      </c>
      <c r="BR86" s="16">
        <f>求节点(超R武将!$C$6:$C$105,超R武将!BR$6:BR$105,天数对应超R武将养!$CD86)</f>
        <v>0</v>
      </c>
      <c r="BS86" s="16">
        <f>求节点(超R武将!$C$6:$C$105,超R武将!BS$6:BS$105,天数对应超R武将养!$CD86)</f>
        <v>0</v>
      </c>
      <c r="BT86" s="16">
        <f>求节点(超R武将!$C$6:$C$105,超R武将!BT$6:BT$105,天数对应超R武将养!$CD86)</f>
        <v>4</v>
      </c>
      <c r="BU86" s="16">
        <f>求节点(超R武将!$C$6:$C$105,超R武将!BU$6:BU$105,天数对应超R武将养!$CD86)</f>
        <v>30</v>
      </c>
      <c r="BV86" s="16">
        <f>求节点(超R武将!$C$6:$C$105,超R武将!BV$6:BV$105,天数对应超R武将养!$CD86)</f>
        <v>80</v>
      </c>
      <c r="BY86" s="16">
        <v>81</v>
      </c>
      <c r="BZ86" s="16">
        <v>63.567039423670657</v>
      </c>
      <c r="CA86" s="16">
        <v>66.174257208327404</v>
      </c>
      <c r="CB86" s="16">
        <v>69.713999339324005</v>
      </c>
      <c r="CC86" s="16">
        <v>75.696149221283449</v>
      </c>
      <c r="CD86" s="16">
        <v>84.644523181740411</v>
      </c>
    </row>
    <row r="87" spans="3:82" x14ac:dyDescent="0.15">
      <c r="C87" s="16">
        <v>82</v>
      </c>
      <c r="E87" s="16">
        <f>求节点(超R武将!$C$6:$C$105,超R武将!E$6:E$105,天数对应超R武将养!$CD87)</f>
        <v>0</v>
      </c>
      <c r="F87" s="16">
        <f>求节点(超R武将!$C$6:$C$105,超R武将!F$6:F$105,天数对应超R武将养!$CD87)</f>
        <v>0</v>
      </c>
      <c r="G87" s="16">
        <f>求节点(超R武将!$C$6:$C$105,超R武将!G$6:G$105,天数对应超R武将养!$CD87)</f>
        <v>0</v>
      </c>
      <c r="H87" s="16">
        <f>求节点(超R武将!$C$6:$C$105,超R武将!H$6:H$105,天数对应超R武将养!$CD87)</f>
        <v>0</v>
      </c>
      <c r="I87" s="16">
        <f>求节点(超R武将!$C$6:$C$105,超R武将!I$6:I$105,天数对应超R武将养!$CD87)</f>
        <v>6</v>
      </c>
      <c r="J87" s="16">
        <f>求节点(超R武将!$C$6:$C$105,超R武将!J$6:J$105,天数对应超R武将养!$CD87)</f>
        <v>0</v>
      </c>
      <c r="K87" s="16">
        <f>求节点(超R武将!$C$6:$C$105,超R武将!K$6:K$105,天数对应超R武将养!$CD87)</f>
        <v>0</v>
      </c>
      <c r="L87" s="16">
        <f>求节点(超R武将!$C$6:$C$105,超R武将!L$6:L$105,天数对应超R武将养!$CD87)</f>
        <v>0</v>
      </c>
      <c r="M87" s="16">
        <f>求节点(超R武将!$C$6:$C$105,超R武将!M$6:M$105,天数对应超R武将养!$CD87)</f>
        <v>0</v>
      </c>
      <c r="N87" s="16">
        <f>求节点(超R武将!$C$6:$C$105,超R武将!N$6:N$105,天数对应超R武将养!$CD87)</f>
        <v>8</v>
      </c>
      <c r="O87" s="16">
        <f>求节点(超R武将!$C$6:$C$105,超R武将!O$6:O$105,天数对应超R武将养!$CD87)</f>
        <v>0</v>
      </c>
      <c r="P87" s="16">
        <f>求节点(超R武将!$C$6:$C$105,超R武将!P$6:P$105,天数对应超R武将养!$CD87)</f>
        <v>6</v>
      </c>
      <c r="Q87" s="16">
        <f>求节点(超R武将!$C$6:$C$105,超R武将!Q$6:Q$105,天数对应超R武将养!$CD87)</f>
        <v>10</v>
      </c>
      <c r="R87" s="16">
        <f>求节点(超R武将!$C$6:$C$105,超R武将!R$6:R$105,天数对应超R武将养!$CD87)</f>
        <v>22</v>
      </c>
      <c r="S87" s="16">
        <f>求节点(超R武将!$C$6:$C$105,超R武将!S$6:S$105,天数对应超R武将养!$CD87)</f>
        <v>106</v>
      </c>
      <c r="T87" s="16">
        <f>求节点(超R武将!$C$6:$C$105,超R武将!T$6:T$105,天数对应超R武将养!$CD87)</f>
        <v>0</v>
      </c>
      <c r="U87" s="16">
        <f>求节点(超R武将!$C$6:$C$105,超R武将!U$6:U$105,天数对应超R武将养!$CD87)</f>
        <v>0</v>
      </c>
      <c r="V87" s="16">
        <f>求节点(超R武将!$C$6:$C$105,超R武将!V$6:V$105,天数对应超R武将养!$CD87)</f>
        <v>0</v>
      </c>
      <c r="W87" s="16">
        <f>求节点(超R武将!$C$6:$C$105,超R武将!W$6:W$105,天数对应超R武将养!$CD87)</f>
        <v>3.3914498606139629</v>
      </c>
      <c r="X87" s="16">
        <f>求节点(超R武将!$C$6:$C$105,超R武将!X$6:X$105,天数对应超R武将养!$CD87)</f>
        <v>3.3914498606139634</v>
      </c>
      <c r="Y87" s="16">
        <f>求节点(超R武将!$C$6:$C$105,超R武将!Y$6:Y$105,天数对应超R武将养!$CD87)</f>
        <v>0</v>
      </c>
      <c r="Z87" s="16">
        <f>求节点(超R武将!$C$6:$C$105,超R武将!Z$6:Z$105,天数对应超R武将养!$CD87)</f>
        <v>0</v>
      </c>
      <c r="AA87" s="16">
        <f>求节点(超R武将!$C$6:$C$105,超R武将!AA$6:AA$105,天数对应超R武将养!$CD87)</f>
        <v>0</v>
      </c>
      <c r="AB87" s="16">
        <f>求节点(超R武将!$C$6:$C$105,超R武将!AB$6:AB$105,天数对应超R武将养!$CD87)</f>
        <v>169.57249303069818</v>
      </c>
      <c r="AC87" s="16">
        <f>求节点(超R武将!$C$6:$C$105,超R武将!AC$6:AC$105,天数对应超R武将养!$CD87)</f>
        <v>169.57249303069818</v>
      </c>
      <c r="AD87" s="16">
        <f>求节点(超R武将!$C$6:$C$105,超R武将!AD$6:AD$105,天数对应超R武将养!$CD87)</f>
        <v>0</v>
      </c>
      <c r="AE87" s="16">
        <f>求节点(超R武将!$C$6:$C$105,超R武将!AE$6:AE$105,天数对应超R武将养!$CD87)</f>
        <v>0</v>
      </c>
      <c r="AF87" s="16">
        <f>求节点(超R武将!$C$6:$C$105,超R武将!AF$6:AF$105,天数对应超R武将养!$CD87)</f>
        <v>0</v>
      </c>
      <c r="AG87" s="16">
        <f>求节点(超R武将!$C$6:$C$105,超R武将!AG$6:AG$105,天数对应超R武将养!$CD87)</f>
        <v>2.8555530399188691</v>
      </c>
      <c r="AH87" s="16">
        <f>求节点(超R武将!$C$6:$C$105,超R武将!AH$6:AH$105,天数对应超R武将养!$CD87)</f>
        <v>2</v>
      </c>
      <c r="AI87" s="16">
        <f>求节点(超R武将!$C$6:$C$105,超R武将!AI$6:AI$105,天数对应超R武将养!$CD87)</f>
        <v>0</v>
      </c>
      <c r="AJ87" s="16">
        <f>求节点(超R武将!$C$6:$C$105,超R武将!AJ$6:AJ$105,天数对应超R武将养!$CD87)</f>
        <v>0</v>
      </c>
      <c r="AK87" s="16">
        <f>求节点(超R武将!$C$6:$C$105,超R武将!AK$6:AK$105,天数对应超R武将养!$CD87)</f>
        <v>0</v>
      </c>
      <c r="AL87" s="16">
        <f>求节点(超R武将!$C$6:$C$105,超R武将!AL$6:AL$105,天数对应超R武将养!$CD87)</f>
        <v>30</v>
      </c>
      <c r="AM87" s="16">
        <f>求节点(超R武将!$C$6:$C$105,超R武将!AM$6:AM$105,天数对应超R武将养!$CD87)</f>
        <v>80</v>
      </c>
      <c r="AN87" s="16">
        <f>求节点(超R武将!$C$6:$C$105,超R武将!AN$6:AN$105,天数对应超R武将养!$CD87)</f>
        <v>0</v>
      </c>
      <c r="AO87" s="16">
        <f>求节点(超R武将!$C$6:$C$105,超R武将!AO$6:AO$105,天数对应超R武将养!$CD87)</f>
        <v>0</v>
      </c>
      <c r="AP87" s="16">
        <f>求节点(超R武将!$C$6:$C$105,超R武将!AP$6:AP$105,天数对应超R武将养!$CD87)</f>
        <v>0</v>
      </c>
      <c r="AQ87" s="16">
        <f>求节点(超R武将!$C$6:$C$105,超R武将!AQ$6:AQ$105,天数对应超R武将养!$CD87)</f>
        <v>24</v>
      </c>
      <c r="AR87" s="16">
        <f>求节点(超R武将!$C$6:$C$105,超R武将!AR$6:AR$105,天数对应超R武将养!$CD87)</f>
        <v>0</v>
      </c>
      <c r="AS87" s="16">
        <f>求节点(超R武将!$C$6:$C$105,超R武将!AS$6:AS$105,天数对应超R武将养!$CD87)</f>
        <v>0</v>
      </c>
      <c r="AT87" s="16">
        <f>求节点(超R武将!$C$6:$C$105,超R武将!AT$6:AT$105,天数对应超R武将养!$CD87)</f>
        <v>3</v>
      </c>
      <c r="AU87" s="16">
        <f>求节点(超R武将!$C$6:$C$105,超R武将!AU$6:AU$105,天数对应超R武将养!$CD87)</f>
        <v>6</v>
      </c>
      <c r="AV87" s="16">
        <f>求节点(超R武将!$C$6:$C$105,超R武将!AV$6:AV$105,天数对应超R武将养!$CD87)</f>
        <v>8</v>
      </c>
      <c r="AW87" s="16">
        <f>求节点(超R武将!$C$6:$C$105,超R武将!AW$6:AW$105,天数对应超R武将养!$CD87)</f>
        <v>7.91333817418748</v>
      </c>
      <c r="AX87" s="16">
        <f>求节点(超R武将!$C$6:$C$105,超R武将!AX$6:AX$105,天数对应超R武将养!$CD87)</f>
        <v>0</v>
      </c>
      <c r="AY87" s="16">
        <f>求节点(超R武将!$C$6:$C$105,超R武将!AY$6:AY$105,天数对应超R武将养!$CD87)</f>
        <v>15</v>
      </c>
      <c r="AZ87" s="16">
        <f>求节点(超R武将!$C$6:$C$105,超R武将!AZ$6:AZ$105,天数对应超R武将养!$CD87)</f>
        <v>40</v>
      </c>
      <c r="BA87" s="16">
        <f>求节点(超R武将!$C$6:$C$105,超R武将!BA$6:BA$105,天数对应超R武将养!$CD87)</f>
        <v>72</v>
      </c>
      <c r="BB87" s="16">
        <f>求节点(超R武将!$C$6:$C$105,超R武将!BB$6:BB$105,天数对应超R武将养!$CD87)</f>
        <v>106</v>
      </c>
      <c r="BC87" s="16">
        <f>求节点(超R武将!$C$6:$C$105,超R武将!BC$6:BC$105,天数对应超R武将养!$CD87)</f>
        <v>0</v>
      </c>
      <c r="BD87" s="16">
        <f>求节点(超R武将!$C$6:$C$105,超R武将!BD$6:BD$105,天数对应超R武将养!$CD87)</f>
        <v>3.3462684406103071</v>
      </c>
      <c r="BE87" s="16">
        <f>求节点(超R武将!$C$6:$C$105,超R武将!BE$6:BE$105,天数对应超R武将养!$CD87)</f>
        <v>3.3462684406103071</v>
      </c>
      <c r="BF87" s="16">
        <f>求节点(超R武将!$C$6:$C$105,超R武将!BF$6:BF$105,天数对应超R武将养!$CD87)</f>
        <v>3.3462684406103071</v>
      </c>
      <c r="BG87" s="16">
        <f>求节点(超R武将!$C$6:$C$105,超R武将!BG$6:BG$105,天数对应超R武将养!$CD87)</f>
        <v>3.3462684406103071</v>
      </c>
      <c r="BH87" s="16">
        <f>求节点(超R武将!$C$6:$C$105,超R武将!BH$6:BH$105,天数对应超R武将养!$CD87)</f>
        <v>10</v>
      </c>
      <c r="BI87" s="16">
        <f>求节点(超R武将!$C$6:$C$105,超R武将!BI$6:BI$105,天数对应超R武将养!$CD87)</f>
        <v>10</v>
      </c>
      <c r="BJ87" s="16">
        <f>求节点(超R武将!$C$6:$C$105,超R武将!BJ$6:BJ$105,天数对应超R武将养!$CD87)</f>
        <v>60</v>
      </c>
      <c r="BK87" s="16">
        <f>求节点(超R武将!$C$6:$C$105,超R武将!BK$6:BK$105,天数对应超R武将养!$CD87)</f>
        <v>80</v>
      </c>
      <c r="BL87" s="16">
        <f>求节点(超R武将!$C$6:$C$105,超R武将!BL$6:BL$105,天数对应超R武将养!$CD87)</f>
        <v>80</v>
      </c>
      <c r="BM87" s="16">
        <f>求节点(超R武将!$C$6:$C$105,超R武将!BM$6:BM$105,天数对应超R武将养!$CD87)</f>
        <v>0</v>
      </c>
      <c r="BN87" s="16">
        <f>求节点(超R武将!$C$6:$C$105,超R武将!BN$6:BN$105,天数对应超R武将养!$CD87)</f>
        <v>0</v>
      </c>
      <c r="BO87" s="16">
        <f>求节点(超R武将!$C$6:$C$105,超R武将!BO$6:BO$105,天数对应超R武将养!$CD87)</f>
        <v>2</v>
      </c>
      <c r="BP87" s="16">
        <f>求节点(超R武将!$C$6:$C$105,超R武将!BP$6:BP$105,天数对应超R武将养!$CD87)</f>
        <v>2</v>
      </c>
      <c r="BQ87" s="16">
        <f>求节点(超R武将!$C$6:$C$105,超R武将!BQ$6:BQ$105,天数对应超R武将养!$CD87)</f>
        <v>2</v>
      </c>
      <c r="BR87" s="16">
        <f>求节点(超R武将!$C$6:$C$105,超R武将!BR$6:BR$105,天数对应超R武将养!$CD87)</f>
        <v>0</v>
      </c>
      <c r="BS87" s="16">
        <f>求节点(超R武将!$C$6:$C$105,超R武将!BS$6:BS$105,天数对应超R武将养!$CD87)</f>
        <v>0</v>
      </c>
      <c r="BT87" s="16">
        <f>求节点(超R武将!$C$6:$C$105,超R武将!BT$6:BT$105,天数对应超R武将养!$CD87)</f>
        <v>4</v>
      </c>
      <c r="BU87" s="16">
        <f>求节点(超R武将!$C$6:$C$105,超R武将!BU$6:BU$105,天数对应超R武将养!$CD87)</f>
        <v>30</v>
      </c>
      <c r="BV87" s="16">
        <f>求节点(超R武将!$C$6:$C$105,超R武将!BV$6:BV$105,天数对应超R武将养!$CD87)</f>
        <v>80</v>
      </c>
      <c r="BY87" s="16">
        <v>82</v>
      </c>
      <c r="BZ87" s="16">
        <v>63.743865833385094</v>
      </c>
      <c r="CA87" s="16">
        <v>66.361406666346255</v>
      </c>
      <c r="CB87" s="16">
        <v>69.924371285389469</v>
      </c>
      <c r="CC87" s="16">
        <v>75.872312634071207</v>
      </c>
      <c r="CD87" s="16">
        <v>84.786246515349092</v>
      </c>
    </row>
    <row r="88" spans="3:82" x14ac:dyDescent="0.15">
      <c r="C88" s="16">
        <v>83</v>
      </c>
      <c r="E88" s="16">
        <f>求节点(超R武将!$C$6:$C$105,超R武将!E$6:E$105,天数对应超R武将养!$CD88)</f>
        <v>0</v>
      </c>
      <c r="F88" s="16">
        <f>求节点(超R武将!$C$6:$C$105,超R武将!F$6:F$105,天数对应超R武将养!$CD88)</f>
        <v>0</v>
      </c>
      <c r="G88" s="16">
        <f>求节点(超R武将!$C$6:$C$105,超R武将!G$6:G$105,天数对应超R武将养!$CD88)</f>
        <v>0</v>
      </c>
      <c r="H88" s="16">
        <f>求节点(超R武将!$C$6:$C$105,超R武将!H$6:H$105,天数对应超R武将养!$CD88)</f>
        <v>0</v>
      </c>
      <c r="I88" s="16">
        <f>求节点(超R武将!$C$6:$C$105,超R武将!I$6:I$105,天数对应超R武将养!$CD88)</f>
        <v>6</v>
      </c>
      <c r="J88" s="16">
        <f>求节点(超R武将!$C$6:$C$105,超R武将!J$6:J$105,天数对应超R武将养!$CD88)</f>
        <v>0</v>
      </c>
      <c r="K88" s="16">
        <f>求节点(超R武将!$C$6:$C$105,超R武将!K$6:K$105,天数对应超R武将养!$CD88)</f>
        <v>0</v>
      </c>
      <c r="L88" s="16">
        <f>求节点(超R武将!$C$6:$C$105,超R武将!L$6:L$105,天数对应超R武将养!$CD88)</f>
        <v>0</v>
      </c>
      <c r="M88" s="16">
        <f>求节点(超R武将!$C$6:$C$105,超R武将!M$6:M$105,天数对应超R武将养!$CD88)</f>
        <v>0</v>
      </c>
      <c r="N88" s="16">
        <f>求节点(超R武将!$C$6:$C$105,超R武将!N$6:N$105,天数对应超R武将养!$CD88)</f>
        <v>8</v>
      </c>
      <c r="O88" s="16">
        <f>求节点(超R武将!$C$6:$C$105,超R武将!O$6:O$105,天数对应超R武将养!$CD88)</f>
        <v>0</v>
      </c>
      <c r="P88" s="16">
        <f>求节点(超R武将!$C$6:$C$105,超R武将!P$6:P$105,天数对应超R武将养!$CD88)</f>
        <v>6</v>
      </c>
      <c r="Q88" s="16">
        <f>求节点(超R武将!$C$6:$C$105,超R武将!Q$6:Q$105,天数对应超R武将养!$CD88)</f>
        <v>10</v>
      </c>
      <c r="R88" s="16">
        <f>求节点(超R武将!$C$6:$C$105,超R武将!R$6:R$105,天数对应超R武将养!$CD88)</f>
        <v>22</v>
      </c>
      <c r="S88" s="16">
        <f>求节点(超R武将!$C$6:$C$105,超R武将!S$6:S$105,天数对应超R武将养!$CD88)</f>
        <v>106</v>
      </c>
      <c r="T88" s="16">
        <f>求节点(超R武将!$C$6:$C$105,超R武将!T$6:T$105,天数对应超R武将养!$CD88)</f>
        <v>0</v>
      </c>
      <c r="U88" s="16">
        <f>求节点(超R武将!$C$6:$C$105,超R武将!U$6:U$105,天数对应超R武将养!$CD88)</f>
        <v>0</v>
      </c>
      <c r="V88" s="16">
        <f>求节点(超R武将!$C$6:$C$105,超R武将!V$6:V$105,天数对应超R武将养!$CD88)</f>
        <v>0</v>
      </c>
      <c r="W88" s="16">
        <f>求节点(超R武将!$C$6:$C$105,超R武将!W$6:W$105,天数对应超R武将养!$CD88)</f>
        <v>3.397118793958311</v>
      </c>
      <c r="X88" s="16">
        <f>求节点(超R武将!$C$6:$C$105,超R武将!X$6:X$105,天数对应超R武将养!$CD88)</f>
        <v>3.3971187939583114</v>
      </c>
      <c r="Y88" s="16">
        <f>求节点(超R武将!$C$6:$C$105,超R武将!Y$6:Y$105,天数对应超R武将养!$CD88)</f>
        <v>0</v>
      </c>
      <c r="Z88" s="16">
        <f>求节点(超R武将!$C$6:$C$105,超R武将!Z$6:Z$105,天数对应超R武将养!$CD88)</f>
        <v>0</v>
      </c>
      <c r="AA88" s="16">
        <f>求节点(超R武将!$C$6:$C$105,超R武将!AA$6:AA$105,天数对应超R武将养!$CD88)</f>
        <v>0</v>
      </c>
      <c r="AB88" s="16">
        <f>求节点(超R武将!$C$6:$C$105,超R武将!AB$6:AB$105,天数对应超R武将养!$CD88)</f>
        <v>169.85593969791557</v>
      </c>
      <c r="AC88" s="16">
        <f>求节点(超R武将!$C$6:$C$105,超R武将!AC$6:AC$105,天数对应超R武将养!$CD88)</f>
        <v>169.85593969791557</v>
      </c>
      <c r="AD88" s="16">
        <f>求节点(超R武将!$C$6:$C$105,超R武将!AD$6:AD$105,天数对应超R武将养!$CD88)</f>
        <v>0</v>
      </c>
      <c r="AE88" s="16">
        <f>求节点(超R武将!$C$6:$C$105,超R武将!AE$6:AE$105,天数对应超R武将养!$CD88)</f>
        <v>0</v>
      </c>
      <c r="AF88" s="16">
        <f>求节点(超R武将!$C$6:$C$105,超R武将!AF$6:AF$105,天数对应超R武将养!$CD88)</f>
        <v>0</v>
      </c>
      <c r="AG88" s="16">
        <f>求节点(超R武将!$C$6:$C$105,超R武将!AG$6:AG$105,天数对应超R武将养!$CD88)</f>
        <v>2.8603262019910982</v>
      </c>
      <c r="AH88" s="16">
        <f>求节点(超R武将!$C$6:$C$105,超R武将!AH$6:AH$105,天数对应超R武将养!$CD88)</f>
        <v>2</v>
      </c>
      <c r="AI88" s="16">
        <f>求节点(超R武将!$C$6:$C$105,超R武将!AI$6:AI$105,天数对应超R武将养!$CD88)</f>
        <v>0</v>
      </c>
      <c r="AJ88" s="16">
        <f>求节点(超R武将!$C$6:$C$105,超R武将!AJ$6:AJ$105,天数对应超R武将养!$CD88)</f>
        <v>0</v>
      </c>
      <c r="AK88" s="16">
        <f>求节点(超R武将!$C$6:$C$105,超R武将!AK$6:AK$105,天数对应超R武将养!$CD88)</f>
        <v>0</v>
      </c>
      <c r="AL88" s="16">
        <f>求节点(超R武将!$C$6:$C$105,超R武将!AL$6:AL$105,天数对应超R武将养!$CD88)</f>
        <v>30</v>
      </c>
      <c r="AM88" s="16">
        <f>求节点(超R武将!$C$6:$C$105,超R武将!AM$6:AM$105,天数对应超R武将养!$CD88)</f>
        <v>80</v>
      </c>
      <c r="AN88" s="16">
        <f>求节点(超R武将!$C$6:$C$105,超R武将!AN$6:AN$105,天数对应超R武将养!$CD88)</f>
        <v>0</v>
      </c>
      <c r="AO88" s="16">
        <f>求节点(超R武将!$C$6:$C$105,超R武将!AO$6:AO$105,天数对应超R武将养!$CD88)</f>
        <v>0</v>
      </c>
      <c r="AP88" s="16">
        <f>求节点(超R武将!$C$6:$C$105,超R武将!AP$6:AP$105,天数对应超R武将养!$CD88)</f>
        <v>0</v>
      </c>
      <c r="AQ88" s="16">
        <f>求节点(超R武将!$C$6:$C$105,超R武将!AQ$6:AQ$105,天数对应超R武将养!$CD88)</f>
        <v>24</v>
      </c>
      <c r="AR88" s="16">
        <f>求节点(超R武将!$C$6:$C$105,超R武将!AR$6:AR$105,天数对应超R武将养!$CD88)</f>
        <v>0</v>
      </c>
      <c r="AS88" s="16">
        <f>求节点(超R武将!$C$6:$C$105,超R武将!AS$6:AS$105,天数对应超R武将养!$CD88)</f>
        <v>0</v>
      </c>
      <c r="AT88" s="16">
        <f>求节点(超R武将!$C$6:$C$105,超R武将!AT$6:AT$105,天数对应超R武将养!$CD88)</f>
        <v>3</v>
      </c>
      <c r="AU88" s="16">
        <f>求节点(超R武将!$C$6:$C$105,超R武将!AU$6:AU$105,天数对应超R武将养!$CD88)</f>
        <v>6</v>
      </c>
      <c r="AV88" s="16">
        <f>求节点(超R武将!$C$6:$C$105,超R武将!AV$6:AV$105,天数对应超R武将养!$CD88)</f>
        <v>8</v>
      </c>
      <c r="AW88" s="16">
        <f>求节点(超R武将!$C$6:$C$105,超R武将!AW$6:AW$105,天数对应超R武将养!$CD88)</f>
        <v>7.9135204207130556</v>
      </c>
      <c r="AX88" s="16">
        <f>求节点(超R武将!$C$6:$C$105,超R武将!AX$6:AX$105,天数对应超R武将养!$CD88)</f>
        <v>0</v>
      </c>
      <c r="AY88" s="16">
        <f>求节点(超R武将!$C$6:$C$105,超R武将!AY$6:AY$105,天数对应超R武将养!$CD88)</f>
        <v>15</v>
      </c>
      <c r="AZ88" s="16">
        <f>求节点(超R武将!$C$6:$C$105,超R武将!AZ$6:AZ$105,天数对应超R武将养!$CD88)</f>
        <v>40</v>
      </c>
      <c r="BA88" s="16">
        <f>求节点(超R武将!$C$6:$C$105,超R武将!BA$6:BA$105,天数对应超R武将养!$CD88)</f>
        <v>72</v>
      </c>
      <c r="BB88" s="16">
        <f>求节点(超R武将!$C$6:$C$105,超R武将!BB$6:BB$105,天数对应超R武将养!$CD88)</f>
        <v>106</v>
      </c>
      <c r="BC88" s="16">
        <f>求节点(超R武将!$C$6:$C$105,超R武将!BC$6:BC$105,天数对应超R武将养!$CD88)</f>
        <v>0</v>
      </c>
      <c r="BD88" s="16">
        <f>求节点(超R武将!$C$6:$C$105,超R武将!BD$6:BD$105,天数对应超R武将养!$CD88)</f>
        <v>3.3497461752196207</v>
      </c>
      <c r="BE88" s="16">
        <f>求节点(超R武将!$C$6:$C$105,超R武将!BE$6:BE$105,天数对应超R武将养!$CD88)</f>
        <v>3.3497461752196207</v>
      </c>
      <c r="BF88" s="16">
        <f>求节点(超R武将!$C$6:$C$105,超R武将!BF$6:BF$105,天数对应超R武将养!$CD88)</f>
        <v>3.3497461752196207</v>
      </c>
      <c r="BG88" s="16">
        <f>求节点(超R武将!$C$6:$C$105,超R武将!BG$6:BG$105,天数对应超R武将养!$CD88)</f>
        <v>3.3497461752196207</v>
      </c>
      <c r="BH88" s="16">
        <f>求节点(超R武将!$C$6:$C$105,超R武将!BH$6:BH$105,天数对应超R武将养!$CD88)</f>
        <v>10</v>
      </c>
      <c r="BI88" s="16">
        <f>求节点(超R武将!$C$6:$C$105,超R武将!BI$6:BI$105,天数对应超R武将养!$CD88)</f>
        <v>10</v>
      </c>
      <c r="BJ88" s="16">
        <f>求节点(超R武将!$C$6:$C$105,超R武将!BJ$6:BJ$105,天数对应超R武将养!$CD88)</f>
        <v>60</v>
      </c>
      <c r="BK88" s="16">
        <f>求节点(超R武将!$C$6:$C$105,超R武将!BK$6:BK$105,天数对应超R武将养!$CD88)</f>
        <v>80</v>
      </c>
      <c r="BL88" s="16">
        <f>求节点(超R武将!$C$6:$C$105,超R武将!BL$6:BL$105,天数对应超R武将养!$CD88)</f>
        <v>80</v>
      </c>
      <c r="BM88" s="16">
        <f>求节点(超R武将!$C$6:$C$105,超R武将!BM$6:BM$105,天数对应超R武将养!$CD88)</f>
        <v>0</v>
      </c>
      <c r="BN88" s="16">
        <f>求节点(超R武将!$C$6:$C$105,超R武将!BN$6:BN$105,天数对应超R武将养!$CD88)</f>
        <v>0</v>
      </c>
      <c r="BO88" s="16">
        <f>求节点(超R武将!$C$6:$C$105,超R武将!BO$6:BO$105,天数对应超R武将养!$CD88)</f>
        <v>2</v>
      </c>
      <c r="BP88" s="16">
        <f>求节点(超R武将!$C$6:$C$105,超R武将!BP$6:BP$105,天数对应超R武将养!$CD88)</f>
        <v>2</v>
      </c>
      <c r="BQ88" s="16">
        <f>求节点(超R武将!$C$6:$C$105,超R武将!BQ$6:BQ$105,天数对应超R武将养!$CD88)</f>
        <v>2</v>
      </c>
      <c r="BR88" s="16">
        <f>求节点(超R武将!$C$6:$C$105,超R武将!BR$6:BR$105,天数对应超R武将养!$CD88)</f>
        <v>0</v>
      </c>
      <c r="BS88" s="16">
        <f>求节点(超R武将!$C$6:$C$105,超R武将!BS$6:BS$105,天数对应超R武将养!$CD88)</f>
        <v>0</v>
      </c>
      <c r="BT88" s="16">
        <f>求节点(超R武将!$C$6:$C$105,超R武将!BT$6:BT$105,天数对应超R武将养!$CD88)</f>
        <v>4</v>
      </c>
      <c r="BU88" s="16">
        <f>求节点(超R武将!$C$6:$C$105,超R武将!BU$6:BU$105,天数对应超R武将养!$CD88)</f>
        <v>30</v>
      </c>
      <c r="BV88" s="16">
        <f>求节点(超R武将!$C$6:$C$105,超R武将!BV$6:BV$105,天数对应超R武将养!$CD88)</f>
        <v>80</v>
      </c>
      <c r="BY88" s="16">
        <v>83</v>
      </c>
      <c r="BZ88" s="16">
        <v>63.920692243099523</v>
      </c>
      <c r="CA88" s="16">
        <v>66.548556124365092</v>
      </c>
      <c r="CB88" s="16">
        <v>70.129394259494475</v>
      </c>
      <c r="CC88" s="16">
        <v>76.028633525864549</v>
      </c>
      <c r="CD88" s="16">
        <v>84.927969848957787</v>
      </c>
    </row>
    <row r="89" spans="3:82" x14ac:dyDescent="0.15">
      <c r="C89" s="16">
        <v>84</v>
      </c>
      <c r="E89" s="16">
        <f>求节点(超R武将!$C$6:$C$105,超R武将!E$6:E$105,天数对应超R武将养!$CD89)</f>
        <v>0</v>
      </c>
      <c r="F89" s="16">
        <f>求节点(超R武将!$C$6:$C$105,超R武将!F$6:F$105,天数对应超R武将养!$CD89)</f>
        <v>0</v>
      </c>
      <c r="G89" s="16">
        <f>求节点(超R武将!$C$6:$C$105,超R武将!G$6:G$105,天数对应超R武将养!$CD89)</f>
        <v>0</v>
      </c>
      <c r="H89" s="16">
        <f>求节点(超R武将!$C$6:$C$105,超R武将!H$6:H$105,天数对应超R武将养!$CD89)</f>
        <v>0</v>
      </c>
      <c r="I89" s="16">
        <f>求节点(超R武将!$C$6:$C$105,超R武将!I$6:I$105,天数对应超R武将养!$CD89)</f>
        <v>6</v>
      </c>
      <c r="J89" s="16">
        <f>求节点(超R武将!$C$6:$C$105,超R武将!J$6:J$105,天数对应超R武将养!$CD89)</f>
        <v>0</v>
      </c>
      <c r="K89" s="16">
        <f>求节点(超R武将!$C$6:$C$105,超R武将!K$6:K$105,天数对应超R武将养!$CD89)</f>
        <v>0</v>
      </c>
      <c r="L89" s="16">
        <f>求节点(超R武将!$C$6:$C$105,超R武将!L$6:L$105,天数对应超R武将养!$CD89)</f>
        <v>0</v>
      </c>
      <c r="M89" s="16">
        <f>求节点(超R武将!$C$6:$C$105,超R武将!M$6:M$105,天数对应超R武将养!$CD89)</f>
        <v>0</v>
      </c>
      <c r="N89" s="16">
        <f>求节点(超R武将!$C$6:$C$105,超R武将!N$6:N$105,天数对应超R武将养!$CD89)</f>
        <v>8</v>
      </c>
      <c r="O89" s="16">
        <f>求节点(超R武将!$C$6:$C$105,超R武将!O$6:O$105,天数对应超R武将养!$CD89)</f>
        <v>0</v>
      </c>
      <c r="P89" s="16">
        <f>求节点(超R武将!$C$6:$C$105,超R武将!P$6:P$105,天数对应超R武将养!$CD89)</f>
        <v>6</v>
      </c>
      <c r="Q89" s="16">
        <f>求节点(超R武将!$C$6:$C$105,超R武将!Q$6:Q$105,天数对应超R武将养!$CD89)</f>
        <v>10</v>
      </c>
      <c r="R89" s="16">
        <f>求节点(超R武将!$C$6:$C$105,超R武将!R$6:R$105,天数对应超R武将养!$CD89)</f>
        <v>22</v>
      </c>
      <c r="S89" s="16">
        <f>求节点(超R武将!$C$6:$C$105,超R武将!S$6:S$105,天数对应超R武将养!$CD89)</f>
        <v>106</v>
      </c>
      <c r="T89" s="16">
        <f>求节点(超R武将!$C$6:$C$105,超R武将!T$6:T$105,天数对应超R武将养!$CD89)</f>
        <v>0</v>
      </c>
      <c r="U89" s="16">
        <f>求节点(超R武将!$C$6:$C$105,超R武将!U$6:U$105,天数对应超R武将养!$CD89)</f>
        <v>0</v>
      </c>
      <c r="V89" s="16">
        <f>求节点(超R武将!$C$6:$C$105,超R武将!V$6:V$105,天数对应超R武将养!$CD89)</f>
        <v>0</v>
      </c>
      <c r="W89" s="16">
        <f>求节点(超R武将!$C$6:$C$105,超R武将!W$6:W$105,天数对应超R武将养!$CD89)</f>
        <v>3.4029498450866011</v>
      </c>
      <c r="X89" s="16">
        <f>求节点(超R武将!$C$6:$C$105,超R武将!X$6:X$105,天数对应超R武将养!$CD89)</f>
        <v>3.4029498450866016</v>
      </c>
      <c r="Y89" s="16">
        <f>求节点(超R武将!$C$6:$C$105,超R武将!Y$6:Y$105,天数对应超R武将养!$CD89)</f>
        <v>0</v>
      </c>
      <c r="Z89" s="16">
        <f>求节点(超R武将!$C$6:$C$105,超R武将!Z$6:Z$105,天数对应超R武将养!$CD89)</f>
        <v>0</v>
      </c>
      <c r="AA89" s="16">
        <f>求节点(超R武将!$C$6:$C$105,超R武将!AA$6:AA$105,天数对应超R武将养!$CD89)</f>
        <v>0</v>
      </c>
      <c r="AB89" s="16">
        <f>求节点(超R武将!$C$6:$C$105,超R武将!AB$6:AB$105,天数对应超R武将养!$CD89)</f>
        <v>170.14749225433007</v>
      </c>
      <c r="AC89" s="16">
        <f>求节点(超R武将!$C$6:$C$105,超R武将!AC$6:AC$105,天数对应超R武将养!$CD89)</f>
        <v>170.14749225433007</v>
      </c>
      <c r="AD89" s="16">
        <f>求节点(超R武将!$C$6:$C$105,超R武将!AD$6:AD$105,天数对应超R武将养!$CD89)</f>
        <v>0</v>
      </c>
      <c r="AE89" s="16">
        <f>求节点(超R武将!$C$6:$C$105,超R武将!AE$6:AE$105,天数对应超R武将养!$CD89)</f>
        <v>0</v>
      </c>
      <c r="AF89" s="16">
        <f>求节点(超R武将!$C$6:$C$105,超R武将!AF$6:AF$105,天数对应超R武将养!$CD89)</f>
        <v>0</v>
      </c>
      <c r="AG89" s="16">
        <f>求节点(超R武将!$C$6:$C$105,超R武将!AG$6:AG$105,天数对应超R武将养!$CD89)</f>
        <v>2.8652358649552139</v>
      </c>
      <c r="AH89" s="16">
        <f>求节点(超R武将!$C$6:$C$105,超R武将!AH$6:AH$105,天数对应超R武将养!$CD89)</f>
        <v>2</v>
      </c>
      <c r="AI89" s="16">
        <f>求节点(超R武将!$C$6:$C$105,超R武将!AI$6:AI$105,天数对应超R武将养!$CD89)</f>
        <v>0</v>
      </c>
      <c r="AJ89" s="16">
        <f>求节点(超R武将!$C$6:$C$105,超R武将!AJ$6:AJ$105,天数对应超R武将养!$CD89)</f>
        <v>0</v>
      </c>
      <c r="AK89" s="16">
        <f>求节点(超R武将!$C$6:$C$105,超R武将!AK$6:AK$105,天数对应超R武将养!$CD89)</f>
        <v>0</v>
      </c>
      <c r="AL89" s="16">
        <f>求节点(超R武将!$C$6:$C$105,超R武将!AL$6:AL$105,天数对应超R武将养!$CD89)</f>
        <v>30</v>
      </c>
      <c r="AM89" s="16">
        <f>求节点(超R武将!$C$6:$C$105,超R武将!AM$6:AM$105,天数对应超R武将养!$CD89)</f>
        <v>80</v>
      </c>
      <c r="AN89" s="16">
        <f>求节点(超R武将!$C$6:$C$105,超R武将!AN$6:AN$105,天数对应超R武将养!$CD89)</f>
        <v>0</v>
      </c>
      <c r="AO89" s="16">
        <f>求节点(超R武将!$C$6:$C$105,超R武将!AO$6:AO$105,天数对应超R武将养!$CD89)</f>
        <v>0</v>
      </c>
      <c r="AP89" s="16">
        <f>求节点(超R武将!$C$6:$C$105,超R武将!AP$6:AP$105,天数对应超R武将养!$CD89)</f>
        <v>0</v>
      </c>
      <c r="AQ89" s="16">
        <f>求节点(超R武将!$C$6:$C$105,超R武将!AQ$6:AQ$105,天数对应超R武将养!$CD89)</f>
        <v>24</v>
      </c>
      <c r="AR89" s="16">
        <f>求节点(超R武将!$C$6:$C$105,超R武将!AR$6:AR$105,天数对应超R武将养!$CD89)</f>
        <v>0</v>
      </c>
      <c r="AS89" s="16">
        <f>求节点(超R武将!$C$6:$C$105,超R武将!AS$6:AS$105,天数对应超R武将养!$CD89)</f>
        <v>0</v>
      </c>
      <c r="AT89" s="16">
        <f>求节点(超R武将!$C$6:$C$105,超R武将!AT$6:AT$105,天数对应超R武将养!$CD89)</f>
        <v>3</v>
      </c>
      <c r="AU89" s="16">
        <f>求节点(超R武将!$C$6:$C$105,超R武将!AU$6:AU$105,天数对应超R武将养!$CD89)</f>
        <v>6</v>
      </c>
      <c r="AV89" s="16">
        <f>求节点(超R武将!$C$6:$C$105,超R武将!AV$6:AV$105,天数对应超R武将养!$CD89)</f>
        <v>8</v>
      </c>
      <c r="AW89" s="16">
        <f>求节点(超R武将!$C$6:$C$105,超R武将!AW$6:AW$105,天数对应超R武将养!$CD89)</f>
        <v>7.9137078790485198</v>
      </c>
      <c r="AX89" s="16">
        <f>求节点(超R武将!$C$6:$C$105,超R武将!AX$6:AX$105,天数对应超R武将养!$CD89)</f>
        <v>0</v>
      </c>
      <c r="AY89" s="16">
        <f>求节点(超R武将!$C$6:$C$105,超R武将!AY$6:AY$105,天数对应超R武将养!$CD89)</f>
        <v>15</v>
      </c>
      <c r="AZ89" s="16">
        <f>求节点(超R武将!$C$6:$C$105,超R武将!AZ$6:AZ$105,天数对应超R武将养!$CD89)</f>
        <v>40</v>
      </c>
      <c r="BA89" s="16">
        <f>求节点(超R武将!$C$6:$C$105,超R武将!BA$6:BA$105,天数对应超R武将养!$CD89)</f>
        <v>72</v>
      </c>
      <c r="BB89" s="16">
        <f>求节点(超R武将!$C$6:$C$105,超R武将!BB$6:BB$105,天数对应超R武将养!$CD89)</f>
        <v>106</v>
      </c>
      <c r="BC89" s="16">
        <f>求节点(超R武将!$C$6:$C$105,超R武将!BC$6:BC$105,天数对应超R武将养!$CD89)</f>
        <v>0</v>
      </c>
      <c r="BD89" s="16">
        <f>求节点(超R武将!$C$6:$C$105,超R武将!BD$6:BD$105,天数对应超R武将养!$CD89)</f>
        <v>3.353323364628233</v>
      </c>
      <c r="BE89" s="16">
        <f>求节点(超R武将!$C$6:$C$105,超R武将!BE$6:BE$105,天数对应超R武将养!$CD89)</f>
        <v>3.353323364628233</v>
      </c>
      <c r="BF89" s="16">
        <f>求节点(超R武将!$C$6:$C$105,超R武将!BF$6:BF$105,天数对应超R武将养!$CD89)</f>
        <v>3.353323364628233</v>
      </c>
      <c r="BG89" s="16">
        <f>求节点(超R武将!$C$6:$C$105,超R武将!BG$6:BG$105,天数对应超R武将养!$CD89)</f>
        <v>3.353323364628233</v>
      </c>
      <c r="BH89" s="16">
        <f>求节点(超R武将!$C$6:$C$105,超R武将!BH$6:BH$105,天数对应超R武将养!$CD89)</f>
        <v>10</v>
      </c>
      <c r="BI89" s="16">
        <f>求节点(超R武将!$C$6:$C$105,超R武将!BI$6:BI$105,天数对应超R武将养!$CD89)</f>
        <v>10</v>
      </c>
      <c r="BJ89" s="16">
        <f>求节点(超R武将!$C$6:$C$105,超R武将!BJ$6:BJ$105,天数对应超R武将养!$CD89)</f>
        <v>60</v>
      </c>
      <c r="BK89" s="16">
        <f>求节点(超R武将!$C$6:$C$105,超R武将!BK$6:BK$105,天数对应超R武将养!$CD89)</f>
        <v>80</v>
      </c>
      <c r="BL89" s="16">
        <f>求节点(超R武将!$C$6:$C$105,超R武将!BL$6:BL$105,天数对应超R武将养!$CD89)</f>
        <v>80</v>
      </c>
      <c r="BM89" s="16">
        <f>求节点(超R武将!$C$6:$C$105,超R武将!BM$6:BM$105,天数对应超R武将养!$CD89)</f>
        <v>0</v>
      </c>
      <c r="BN89" s="16">
        <f>求节点(超R武将!$C$6:$C$105,超R武将!BN$6:BN$105,天数对应超R武将养!$CD89)</f>
        <v>0</v>
      </c>
      <c r="BO89" s="16">
        <f>求节点(超R武将!$C$6:$C$105,超R武将!BO$6:BO$105,天数对应超R武将养!$CD89)</f>
        <v>2</v>
      </c>
      <c r="BP89" s="16">
        <f>求节点(超R武将!$C$6:$C$105,超R武将!BP$6:BP$105,天数对应超R武将养!$CD89)</f>
        <v>2</v>
      </c>
      <c r="BQ89" s="16">
        <f>求节点(超R武将!$C$6:$C$105,超R武将!BQ$6:BQ$105,天数对应超R武将养!$CD89)</f>
        <v>2</v>
      </c>
      <c r="BR89" s="16">
        <f>求节点(超R武将!$C$6:$C$105,超R武将!BR$6:BR$105,天数对应超R武将养!$CD89)</f>
        <v>0</v>
      </c>
      <c r="BS89" s="16">
        <f>求节点(超R武将!$C$6:$C$105,超R武将!BS$6:BS$105,天数对应超R武将养!$CD89)</f>
        <v>0</v>
      </c>
      <c r="BT89" s="16">
        <f>求节点(超R武将!$C$6:$C$105,超R武将!BT$6:BT$105,天数对应超R武将养!$CD89)</f>
        <v>4</v>
      </c>
      <c r="BU89" s="16">
        <f>求节点(超R武将!$C$6:$C$105,超R武将!BU$6:BU$105,天数对应超R武将养!$CD89)</f>
        <v>30</v>
      </c>
      <c r="BV89" s="16">
        <f>求节点(超R武将!$C$6:$C$105,超R武将!BV$6:BV$105,天数对应超R武将养!$CD89)</f>
        <v>80</v>
      </c>
      <c r="BY89" s="16">
        <v>84</v>
      </c>
      <c r="BZ89" s="16">
        <v>64.090988120365651</v>
      </c>
      <c r="CA89" s="16">
        <v>66.735705582383943</v>
      </c>
      <c r="CB89" s="16">
        <v>70.331414961281311</v>
      </c>
      <c r="CC89" s="16">
        <v>76.132688620355253</v>
      </c>
      <c r="CD89" s="16">
        <v>85.073746127165037</v>
      </c>
    </row>
    <row r="90" spans="3:82" x14ac:dyDescent="0.15">
      <c r="C90" s="16">
        <v>85</v>
      </c>
      <c r="E90" s="16">
        <f>求节点(超R武将!$C$6:$C$105,超R武将!E$6:E$105,天数对应超R武将养!$CD90)</f>
        <v>0</v>
      </c>
      <c r="F90" s="16">
        <f>求节点(超R武将!$C$6:$C$105,超R武将!F$6:F$105,天数对应超R武将养!$CD90)</f>
        <v>0</v>
      </c>
      <c r="G90" s="16">
        <f>求节点(超R武将!$C$6:$C$105,超R武将!G$6:G$105,天数对应超R武将养!$CD90)</f>
        <v>0</v>
      </c>
      <c r="H90" s="16">
        <f>求节点(超R武将!$C$6:$C$105,超R武将!H$6:H$105,天数对应超R武将养!$CD90)</f>
        <v>0</v>
      </c>
      <c r="I90" s="16">
        <f>求节点(超R武将!$C$6:$C$105,超R武将!I$6:I$105,天数对应超R武将养!$CD90)</f>
        <v>6</v>
      </c>
      <c r="J90" s="16">
        <f>求节点(超R武将!$C$6:$C$105,超R武将!J$6:J$105,天数对应超R武将养!$CD90)</f>
        <v>0</v>
      </c>
      <c r="K90" s="16">
        <f>求节点(超R武将!$C$6:$C$105,超R武将!K$6:K$105,天数对应超R武将养!$CD90)</f>
        <v>0</v>
      </c>
      <c r="L90" s="16">
        <f>求节点(超R武将!$C$6:$C$105,超R武将!L$6:L$105,天数对应超R武将养!$CD90)</f>
        <v>0</v>
      </c>
      <c r="M90" s="16">
        <f>求节点(超R武将!$C$6:$C$105,超R武将!M$6:M$105,天数对应超R武将养!$CD90)</f>
        <v>0</v>
      </c>
      <c r="N90" s="16">
        <f>求节点(超R武将!$C$6:$C$105,超R武将!N$6:N$105,天数对应超R武将养!$CD90)</f>
        <v>8</v>
      </c>
      <c r="O90" s="16">
        <f>求节点(超R武将!$C$6:$C$105,超R武将!O$6:O$105,天数对应超R武将养!$CD90)</f>
        <v>0</v>
      </c>
      <c r="P90" s="16">
        <f>求节点(超R武将!$C$6:$C$105,超R武将!P$6:P$105,天数对应超R武将养!$CD90)</f>
        <v>6</v>
      </c>
      <c r="Q90" s="16">
        <f>求节点(超R武将!$C$6:$C$105,超R武将!Q$6:Q$105,天数对应超R武将养!$CD90)</f>
        <v>10</v>
      </c>
      <c r="R90" s="16">
        <f>求节点(超R武将!$C$6:$C$105,超R武将!R$6:R$105,天数对应超R武将养!$CD90)</f>
        <v>22</v>
      </c>
      <c r="S90" s="16">
        <f>求节点(超R武将!$C$6:$C$105,超R武将!S$6:S$105,天数对应超R武将养!$CD90)</f>
        <v>106</v>
      </c>
      <c r="T90" s="16">
        <f>求节点(超R武将!$C$6:$C$105,超R武将!T$6:T$105,天数对应超R武将养!$CD90)</f>
        <v>0</v>
      </c>
      <c r="U90" s="16">
        <f>求节点(超R武将!$C$6:$C$105,超R武将!U$6:U$105,天数对应超R武将养!$CD90)</f>
        <v>0</v>
      </c>
      <c r="V90" s="16">
        <f>求节点(超R武将!$C$6:$C$105,超R武将!V$6:V$105,天数对应超R武将养!$CD90)</f>
        <v>0</v>
      </c>
      <c r="W90" s="16">
        <f>求节点(超R武将!$C$6:$C$105,超R武将!W$6:W$105,天数对应超R武将养!$CD90)</f>
        <v>3.4089484501711604</v>
      </c>
      <c r="X90" s="16">
        <f>求节点(超R武将!$C$6:$C$105,超R武将!X$6:X$105,天数对应超R武将养!$CD90)</f>
        <v>3.4089484501711609</v>
      </c>
      <c r="Y90" s="16">
        <f>求节点(超R武将!$C$6:$C$105,超R武将!Y$6:Y$105,天数对应超R武将养!$CD90)</f>
        <v>0</v>
      </c>
      <c r="Z90" s="16">
        <f>求节点(超R武将!$C$6:$C$105,超R武将!Z$6:Z$105,天数对应超R武将养!$CD90)</f>
        <v>0</v>
      </c>
      <c r="AA90" s="16">
        <f>求节点(超R武将!$C$6:$C$105,超R武将!AA$6:AA$105,天数对应超R武将养!$CD90)</f>
        <v>0</v>
      </c>
      <c r="AB90" s="16">
        <f>求节点(超R武将!$C$6:$C$105,超R武将!AB$6:AB$105,天数对应超R武将养!$CD90)</f>
        <v>170.44742250855805</v>
      </c>
      <c r="AC90" s="16">
        <f>求节点(超R武将!$C$6:$C$105,超R武将!AC$6:AC$105,天数对应超R武将养!$CD90)</f>
        <v>170.44742250855805</v>
      </c>
      <c r="AD90" s="16">
        <f>求节点(超R武将!$C$6:$C$105,超R武将!AD$6:AD$105,天数对应超R武将养!$CD90)</f>
        <v>0</v>
      </c>
      <c r="AE90" s="16">
        <f>求节点(超R武将!$C$6:$C$105,超R武将!AE$6:AE$105,天数对应超R武将养!$CD90)</f>
        <v>0</v>
      </c>
      <c r="AF90" s="16">
        <f>求节点(超R武将!$C$6:$C$105,超R武将!AF$6:AF$105,天数对应超R武将养!$CD90)</f>
        <v>0</v>
      </c>
      <c r="AG90" s="16">
        <f>求节点(超R武将!$C$6:$C$105,超R武将!AG$6:AG$105,天数对应超R武将养!$CD90)</f>
        <v>2.870286605991788</v>
      </c>
      <c r="AH90" s="16">
        <f>求节点(超R武将!$C$6:$C$105,超R武将!AH$6:AH$105,天数对应超R武将养!$CD90)</f>
        <v>2</v>
      </c>
      <c r="AI90" s="16">
        <f>求节点(超R武将!$C$6:$C$105,超R武将!AI$6:AI$105,天数对应超R武将养!$CD90)</f>
        <v>0</v>
      </c>
      <c r="AJ90" s="16">
        <f>求节点(超R武将!$C$6:$C$105,超R武将!AJ$6:AJ$105,天数对应超R武将养!$CD90)</f>
        <v>0</v>
      </c>
      <c r="AK90" s="16">
        <f>求节点(超R武将!$C$6:$C$105,超R武将!AK$6:AK$105,天数对应超R武将养!$CD90)</f>
        <v>0</v>
      </c>
      <c r="AL90" s="16">
        <f>求节点(超R武将!$C$6:$C$105,超R武将!AL$6:AL$105,天数对应超R武将养!$CD90)</f>
        <v>30</v>
      </c>
      <c r="AM90" s="16">
        <f>求节点(超R武将!$C$6:$C$105,超R武将!AM$6:AM$105,天数对应超R武将养!$CD90)</f>
        <v>80</v>
      </c>
      <c r="AN90" s="16">
        <f>求节点(超R武将!$C$6:$C$105,超R武将!AN$6:AN$105,天数对应超R武将养!$CD90)</f>
        <v>0</v>
      </c>
      <c r="AO90" s="16">
        <f>求节点(超R武将!$C$6:$C$105,超R武将!AO$6:AO$105,天数对应超R武将养!$CD90)</f>
        <v>0</v>
      </c>
      <c r="AP90" s="16">
        <f>求节点(超R武将!$C$6:$C$105,超R武将!AP$6:AP$105,天数对应超R武将养!$CD90)</f>
        <v>0</v>
      </c>
      <c r="AQ90" s="16">
        <f>求节点(超R武将!$C$6:$C$105,超R武将!AQ$6:AQ$105,天数对应超R武将养!$CD90)</f>
        <v>24</v>
      </c>
      <c r="AR90" s="16">
        <f>求节点(超R武将!$C$6:$C$105,超R武将!AR$6:AR$105,天数对应超R武将养!$CD90)</f>
        <v>0</v>
      </c>
      <c r="AS90" s="16">
        <f>求节点(超R武将!$C$6:$C$105,超R武将!AS$6:AS$105,天数对应超R武将养!$CD90)</f>
        <v>0</v>
      </c>
      <c r="AT90" s="16">
        <f>求节点(超R武将!$C$6:$C$105,超R武将!AT$6:AT$105,天数对应超R武将养!$CD90)</f>
        <v>3</v>
      </c>
      <c r="AU90" s="16">
        <f>求节点(超R武将!$C$6:$C$105,超R武将!AU$6:AU$105,天数对应超R武将养!$CD90)</f>
        <v>6</v>
      </c>
      <c r="AV90" s="16">
        <f>求节点(超R武将!$C$6:$C$105,超R武将!AV$6:AV$105,天数对应超R武将养!$CD90)</f>
        <v>8</v>
      </c>
      <c r="AW90" s="16">
        <f>求节点(超R武将!$C$6:$C$105,超R武将!AW$6:AW$105,天数对应超R武将养!$CD90)</f>
        <v>7.9139007239575285</v>
      </c>
      <c r="AX90" s="16">
        <f>求节点(超R武将!$C$6:$C$105,超R武将!AX$6:AX$105,天数对应超R武将养!$CD90)</f>
        <v>0</v>
      </c>
      <c r="AY90" s="16">
        <f>求节点(超R武将!$C$6:$C$105,超R武将!AY$6:AY$105,天数对应超R武将养!$CD90)</f>
        <v>15</v>
      </c>
      <c r="AZ90" s="16">
        <f>求节点(超R武将!$C$6:$C$105,超R武将!AZ$6:AZ$105,天数对应超R武将养!$CD90)</f>
        <v>40</v>
      </c>
      <c r="BA90" s="16">
        <f>求节点(超R武将!$C$6:$C$105,超R武将!BA$6:BA$105,天数对应超R武将养!$CD90)</f>
        <v>72</v>
      </c>
      <c r="BB90" s="16">
        <f>求节点(超R武将!$C$6:$C$105,超R武将!BB$6:BB$105,天数对应超R武将养!$CD90)</f>
        <v>106</v>
      </c>
      <c r="BC90" s="16">
        <f>求节点(超R武将!$C$6:$C$105,超R武将!BC$6:BC$105,天数对应超R武将养!$CD90)</f>
        <v>0</v>
      </c>
      <c r="BD90" s="16">
        <f>求节点(超R武将!$C$6:$C$105,超R武将!BD$6:BD$105,天数对应超R武将养!$CD90)</f>
        <v>3.3570033437782749</v>
      </c>
      <c r="BE90" s="16">
        <f>求节点(超R武将!$C$6:$C$105,超R武将!BE$6:BE$105,天数对应超R武将养!$CD90)</f>
        <v>3.3570033437782749</v>
      </c>
      <c r="BF90" s="16">
        <f>求节点(超R武将!$C$6:$C$105,超R武将!BF$6:BF$105,天数对应超R武将养!$CD90)</f>
        <v>3.3570033437782749</v>
      </c>
      <c r="BG90" s="16">
        <f>求节点(超R武将!$C$6:$C$105,超R武将!BG$6:BG$105,天数对应超R武将养!$CD90)</f>
        <v>3.3570033437782749</v>
      </c>
      <c r="BH90" s="16">
        <f>求节点(超R武将!$C$6:$C$105,超R武将!BH$6:BH$105,天数对应超R武将养!$CD90)</f>
        <v>10</v>
      </c>
      <c r="BI90" s="16">
        <f>求节点(超R武将!$C$6:$C$105,超R武将!BI$6:BI$105,天数对应超R武将养!$CD90)</f>
        <v>10</v>
      </c>
      <c r="BJ90" s="16">
        <f>求节点(超R武将!$C$6:$C$105,超R武将!BJ$6:BJ$105,天数对应超R武将养!$CD90)</f>
        <v>60</v>
      </c>
      <c r="BK90" s="16">
        <f>求节点(超R武将!$C$6:$C$105,超R武将!BK$6:BK$105,天数对应超R武将养!$CD90)</f>
        <v>80</v>
      </c>
      <c r="BL90" s="16">
        <f>求节点(超R武将!$C$6:$C$105,超R武将!BL$6:BL$105,天数对应超R武将养!$CD90)</f>
        <v>80</v>
      </c>
      <c r="BM90" s="16">
        <f>求节点(超R武将!$C$6:$C$105,超R武将!BM$6:BM$105,天数对应超R武将养!$CD90)</f>
        <v>0</v>
      </c>
      <c r="BN90" s="16">
        <f>求节点(超R武将!$C$6:$C$105,超R武将!BN$6:BN$105,天数对应超R武将养!$CD90)</f>
        <v>0</v>
      </c>
      <c r="BO90" s="16">
        <f>求节点(超R武将!$C$6:$C$105,超R武将!BO$6:BO$105,天数对应超R武将养!$CD90)</f>
        <v>2</v>
      </c>
      <c r="BP90" s="16">
        <f>求节点(超R武将!$C$6:$C$105,超R武将!BP$6:BP$105,天数对应超R武将养!$CD90)</f>
        <v>2</v>
      </c>
      <c r="BQ90" s="16">
        <f>求节点(超R武将!$C$6:$C$105,超R武将!BQ$6:BQ$105,天数对应超R武将养!$CD90)</f>
        <v>2</v>
      </c>
      <c r="BR90" s="16">
        <f>求节点(超R武将!$C$6:$C$105,超R武将!BR$6:BR$105,天数对应超R武将养!$CD90)</f>
        <v>0</v>
      </c>
      <c r="BS90" s="16">
        <f>求节点(超R武将!$C$6:$C$105,超R武将!BS$6:BS$105,天数对应超R武将养!$CD90)</f>
        <v>0</v>
      </c>
      <c r="BT90" s="16">
        <f>求节点(超R武将!$C$6:$C$105,超R武将!BT$6:BT$105,天数对应超R武将养!$CD90)</f>
        <v>4</v>
      </c>
      <c r="BU90" s="16">
        <f>求节点(超R武将!$C$6:$C$105,超R武将!BU$6:BU$105,天数对应超R武将养!$CD90)</f>
        <v>30</v>
      </c>
      <c r="BV90" s="16">
        <f>求节点(超R武将!$C$6:$C$105,超R武将!BV$6:BV$105,天数对应超R武将养!$CD90)</f>
        <v>80</v>
      </c>
      <c r="BY90" s="16">
        <v>85</v>
      </c>
      <c r="BZ90" s="16">
        <v>64.255972994404218</v>
      </c>
      <c r="CA90" s="16">
        <v>66.922855040402794</v>
      </c>
      <c r="CB90" s="16">
        <v>70.533435663068161</v>
      </c>
      <c r="CC90" s="16">
        <v>76.236743714845971</v>
      </c>
      <c r="CD90" s="16">
        <v>85.223711254279024</v>
      </c>
    </row>
    <row r="91" spans="3:82" x14ac:dyDescent="0.15">
      <c r="C91" s="16">
        <v>86</v>
      </c>
      <c r="E91" s="16">
        <f>求节点(超R武将!$C$6:$C$105,超R武将!E$6:E$105,天数对应超R武将养!$CD91)</f>
        <v>0</v>
      </c>
      <c r="F91" s="16">
        <f>求节点(超R武将!$C$6:$C$105,超R武将!F$6:F$105,天数对应超R武将养!$CD91)</f>
        <v>0</v>
      </c>
      <c r="G91" s="16">
        <f>求节点(超R武将!$C$6:$C$105,超R武将!G$6:G$105,天数对应超R武将养!$CD91)</f>
        <v>0</v>
      </c>
      <c r="H91" s="16">
        <f>求节点(超R武将!$C$6:$C$105,超R武将!H$6:H$105,天数对应超R武将养!$CD91)</f>
        <v>0</v>
      </c>
      <c r="I91" s="16">
        <f>求节点(超R武将!$C$6:$C$105,超R武将!I$6:I$105,天数对应超R武将养!$CD91)</f>
        <v>6</v>
      </c>
      <c r="J91" s="16">
        <f>求节点(超R武将!$C$6:$C$105,超R武将!J$6:J$105,天数对应超R武将养!$CD91)</f>
        <v>0</v>
      </c>
      <c r="K91" s="16">
        <f>求节点(超R武将!$C$6:$C$105,超R武将!K$6:K$105,天数对应超R武将养!$CD91)</f>
        <v>0</v>
      </c>
      <c r="L91" s="16">
        <f>求节点(超R武将!$C$6:$C$105,超R武将!L$6:L$105,天数对应超R武将养!$CD91)</f>
        <v>0</v>
      </c>
      <c r="M91" s="16">
        <f>求节点(超R武将!$C$6:$C$105,超R武将!M$6:M$105,天数对应超R武将养!$CD91)</f>
        <v>0</v>
      </c>
      <c r="N91" s="16">
        <f>求节点(超R武将!$C$6:$C$105,超R武将!N$6:N$105,天数对应超R武将养!$CD91)</f>
        <v>8</v>
      </c>
      <c r="O91" s="16">
        <f>求节点(超R武将!$C$6:$C$105,超R武将!O$6:O$105,天数对应超R武将养!$CD91)</f>
        <v>0</v>
      </c>
      <c r="P91" s="16">
        <f>求节点(超R武将!$C$6:$C$105,超R武将!P$6:P$105,天数对应超R武将养!$CD91)</f>
        <v>6</v>
      </c>
      <c r="Q91" s="16">
        <f>求节点(超R武将!$C$6:$C$105,超R武将!Q$6:Q$105,天数对应超R武将养!$CD91)</f>
        <v>10</v>
      </c>
      <c r="R91" s="16">
        <f>求节点(超R武将!$C$6:$C$105,超R武将!R$6:R$105,天数对应超R武将养!$CD91)</f>
        <v>22</v>
      </c>
      <c r="S91" s="16">
        <f>求节点(超R武将!$C$6:$C$105,超R武将!S$6:S$105,天数对应超R武将养!$CD91)</f>
        <v>106</v>
      </c>
      <c r="T91" s="16">
        <f>求节点(超R武将!$C$6:$C$105,超R武将!T$6:T$105,天数对应超R武将养!$CD91)</f>
        <v>0</v>
      </c>
      <c r="U91" s="16">
        <f>求节点(超R武将!$C$6:$C$105,超R武将!U$6:U$105,天数对应超R武将养!$CD91)</f>
        <v>0</v>
      </c>
      <c r="V91" s="16">
        <f>求节点(超R武将!$C$6:$C$105,超R武将!V$6:V$105,天数对应超R武将养!$CD91)</f>
        <v>0</v>
      </c>
      <c r="W91" s="16">
        <f>求节点(超R武将!$C$6:$C$105,超R武将!W$6:W$105,天数对应超R武将养!$CD91)</f>
        <v>3.4149470552557197</v>
      </c>
      <c r="X91" s="16">
        <f>求节点(超R武将!$C$6:$C$105,超R武将!X$6:X$105,天数对应超R武将养!$CD91)</f>
        <v>3.4149470552557202</v>
      </c>
      <c r="Y91" s="16">
        <f>求节点(超R武将!$C$6:$C$105,超R武将!Y$6:Y$105,天数对应超R武将养!$CD91)</f>
        <v>0</v>
      </c>
      <c r="Z91" s="16">
        <f>求节点(超R武将!$C$6:$C$105,超R武将!Z$6:Z$105,天数对应超R武将养!$CD91)</f>
        <v>0</v>
      </c>
      <c r="AA91" s="16">
        <f>求节点(超R武将!$C$6:$C$105,超R武将!AA$6:AA$105,天数对应超R武将养!$CD91)</f>
        <v>0</v>
      </c>
      <c r="AB91" s="16">
        <f>求节点(超R武将!$C$6:$C$105,超R武将!AB$6:AB$105,天数对应超R武将养!$CD91)</f>
        <v>170.74735276278602</v>
      </c>
      <c r="AC91" s="16">
        <f>求节点(超R武将!$C$6:$C$105,超R武将!AC$6:AC$105,天数对应超R武将养!$CD91)</f>
        <v>170.74735276278602</v>
      </c>
      <c r="AD91" s="16">
        <f>求节点(超R武将!$C$6:$C$105,超R武将!AD$6:AD$105,天数对应超R武将养!$CD91)</f>
        <v>0</v>
      </c>
      <c r="AE91" s="16">
        <f>求节点(超R武将!$C$6:$C$105,超R武将!AE$6:AE$105,天数对应超R武将养!$CD91)</f>
        <v>0</v>
      </c>
      <c r="AF91" s="16">
        <f>求节点(超R武将!$C$6:$C$105,超R武将!AF$6:AF$105,天数对应超R武将养!$CD91)</f>
        <v>0</v>
      </c>
      <c r="AG91" s="16">
        <f>求节点(超R武将!$C$6:$C$105,超R武将!AG$6:AG$105,天数对应超R武将养!$CD91)</f>
        <v>2.8753373470283621</v>
      </c>
      <c r="AH91" s="16">
        <f>求节点(超R武将!$C$6:$C$105,超R武将!AH$6:AH$105,天数对应超R武将养!$CD91)</f>
        <v>2</v>
      </c>
      <c r="AI91" s="16">
        <f>求节点(超R武将!$C$6:$C$105,超R武将!AI$6:AI$105,天数对应超R武将养!$CD91)</f>
        <v>0</v>
      </c>
      <c r="AJ91" s="16">
        <f>求节点(超R武将!$C$6:$C$105,超R武将!AJ$6:AJ$105,天数对应超R武将养!$CD91)</f>
        <v>0</v>
      </c>
      <c r="AK91" s="16">
        <f>求节点(超R武将!$C$6:$C$105,超R武将!AK$6:AK$105,天数对应超R武将养!$CD91)</f>
        <v>0</v>
      </c>
      <c r="AL91" s="16">
        <f>求节点(超R武将!$C$6:$C$105,超R武将!AL$6:AL$105,天数对应超R武将养!$CD91)</f>
        <v>30</v>
      </c>
      <c r="AM91" s="16">
        <f>求节点(超R武将!$C$6:$C$105,超R武将!AM$6:AM$105,天数对应超R武将养!$CD91)</f>
        <v>80</v>
      </c>
      <c r="AN91" s="16">
        <f>求节点(超R武将!$C$6:$C$105,超R武将!AN$6:AN$105,天数对应超R武将养!$CD91)</f>
        <v>0</v>
      </c>
      <c r="AO91" s="16">
        <f>求节点(超R武将!$C$6:$C$105,超R武将!AO$6:AO$105,天数对应超R武将养!$CD91)</f>
        <v>0</v>
      </c>
      <c r="AP91" s="16">
        <f>求节点(超R武将!$C$6:$C$105,超R武将!AP$6:AP$105,天数对应超R武将养!$CD91)</f>
        <v>0</v>
      </c>
      <c r="AQ91" s="16">
        <f>求节点(超R武将!$C$6:$C$105,超R武将!AQ$6:AQ$105,天数对应超R武将养!$CD91)</f>
        <v>24</v>
      </c>
      <c r="AR91" s="16">
        <f>求节点(超R武将!$C$6:$C$105,超R武将!AR$6:AR$105,天数对应超R武将养!$CD91)</f>
        <v>0</v>
      </c>
      <c r="AS91" s="16">
        <f>求节点(超R武将!$C$6:$C$105,超R武将!AS$6:AS$105,天数对应超R武将养!$CD91)</f>
        <v>0</v>
      </c>
      <c r="AT91" s="16">
        <f>求节点(超R武将!$C$6:$C$105,超R武将!AT$6:AT$105,天数对应超R武将养!$CD91)</f>
        <v>3</v>
      </c>
      <c r="AU91" s="16">
        <f>求节点(超R武将!$C$6:$C$105,超R武将!AU$6:AU$105,天数对应超R武将养!$CD91)</f>
        <v>6</v>
      </c>
      <c r="AV91" s="16">
        <f>求节点(超R武将!$C$6:$C$105,超R武将!AV$6:AV$105,天数对应超R武将养!$CD91)</f>
        <v>8</v>
      </c>
      <c r="AW91" s="16">
        <f>求节点(超R武将!$C$6:$C$105,超R武将!AW$6:AW$105,天数对应超R武将养!$CD91)</f>
        <v>7.9140935688665364</v>
      </c>
      <c r="AX91" s="16">
        <f>求节点(超R武将!$C$6:$C$105,超R武将!AX$6:AX$105,天数对应超R武将养!$CD91)</f>
        <v>0</v>
      </c>
      <c r="AY91" s="16">
        <f>求节点(超R武将!$C$6:$C$105,超R武将!AY$6:AY$105,天数对应超R武将养!$CD91)</f>
        <v>15</v>
      </c>
      <c r="AZ91" s="16">
        <f>求节点(超R武将!$C$6:$C$105,超R武将!AZ$6:AZ$105,天数对应超R武将养!$CD91)</f>
        <v>40</v>
      </c>
      <c r="BA91" s="16">
        <f>求节点(超R武将!$C$6:$C$105,超R武将!BA$6:BA$105,天数对应超R武将养!$CD91)</f>
        <v>72</v>
      </c>
      <c r="BB91" s="16">
        <f>求节点(超R武将!$C$6:$C$105,超R武将!BB$6:BB$105,天数对应超R武将养!$CD91)</f>
        <v>106</v>
      </c>
      <c r="BC91" s="16">
        <f>求节点(超R武将!$C$6:$C$105,超R武将!BC$6:BC$105,天数对应超R武将养!$CD91)</f>
        <v>0</v>
      </c>
      <c r="BD91" s="16">
        <f>求节点(超R武将!$C$6:$C$105,超R武将!BD$6:BD$105,天数对应超R武将养!$CD91)</f>
        <v>3.3606833229283168</v>
      </c>
      <c r="BE91" s="16">
        <f>求节点(超R武将!$C$6:$C$105,超R武将!BE$6:BE$105,天数对应超R武将养!$CD91)</f>
        <v>3.3606833229283168</v>
      </c>
      <c r="BF91" s="16">
        <f>求节点(超R武将!$C$6:$C$105,超R武将!BF$6:BF$105,天数对应超R武将养!$CD91)</f>
        <v>3.3606833229283168</v>
      </c>
      <c r="BG91" s="16">
        <f>求节点(超R武将!$C$6:$C$105,超R武将!BG$6:BG$105,天数对应超R武将养!$CD91)</f>
        <v>3.3606833229283168</v>
      </c>
      <c r="BH91" s="16">
        <f>求节点(超R武将!$C$6:$C$105,超R武将!BH$6:BH$105,天数对应超R武将养!$CD91)</f>
        <v>10</v>
      </c>
      <c r="BI91" s="16">
        <f>求节点(超R武将!$C$6:$C$105,超R武将!BI$6:BI$105,天数对应超R武将养!$CD91)</f>
        <v>10</v>
      </c>
      <c r="BJ91" s="16">
        <f>求节点(超R武将!$C$6:$C$105,超R武将!BJ$6:BJ$105,天数对应超R武将养!$CD91)</f>
        <v>60</v>
      </c>
      <c r="BK91" s="16">
        <f>求节点(超R武将!$C$6:$C$105,超R武将!BK$6:BK$105,天数对应超R武将养!$CD91)</f>
        <v>80</v>
      </c>
      <c r="BL91" s="16">
        <f>求节点(超R武将!$C$6:$C$105,超R武将!BL$6:BL$105,天数对应超R武将养!$CD91)</f>
        <v>80</v>
      </c>
      <c r="BM91" s="16">
        <f>求节点(超R武将!$C$6:$C$105,超R武将!BM$6:BM$105,天数对应超R武将养!$CD91)</f>
        <v>0</v>
      </c>
      <c r="BN91" s="16">
        <f>求节点(超R武将!$C$6:$C$105,超R武将!BN$6:BN$105,天数对应超R武将养!$CD91)</f>
        <v>0</v>
      </c>
      <c r="BO91" s="16">
        <f>求节点(超R武将!$C$6:$C$105,超R武将!BO$6:BO$105,天数对应超R武将养!$CD91)</f>
        <v>2</v>
      </c>
      <c r="BP91" s="16">
        <f>求节点(超R武将!$C$6:$C$105,超R武将!BP$6:BP$105,天数对应超R武将养!$CD91)</f>
        <v>2</v>
      </c>
      <c r="BQ91" s="16">
        <f>求节点(超R武将!$C$6:$C$105,超R武将!BQ$6:BQ$105,天数对应超R武将养!$CD91)</f>
        <v>2</v>
      </c>
      <c r="BR91" s="16">
        <f>求节点(超R武将!$C$6:$C$105,超R武将!BR$6:BR$105,天数对应超R武将养!$CD91)</f>
        <v>0</v>
      </c>
      <c r="BS91" s="16">
        <f>求节点(超R武将!$C$6:$C$105,超R武将!BS$6:BS$105,天数对应超R武将养!$CD91)</f>
        <v>0</v>
      </c>
      <c r="BT91" s="16">
        <f>求节点(超R武将!$C$6:$C$105,超R武将!BT$6:BT$105,天数对应超R武将养!$CD91)</f>
        <v>4</v>
      </c>
      <c r="BU91" s="16">
        <f>求节点(超R武将!$C$6:$C$105,超R武将!BU$6:BU$105,天数对应超R武将养!$CD91)</f>
        <v>30</v>
      </c>
      <c r="BV91" s="16">
        <f>求节点(超R武将!$C$6:$C$105,超R武将!BV$6:BV$105,天数对应超R武将养!$CD91)</f>
        <v>80</v>
      </c>
      <c r="BY91" s="16">
        <v>86</v>
      </c>
      <c r="BZ91" s="16">
        <v>64.420957868442798</v>
      </c>
      <c r="CA91" s="16">
        <v>67.09495997943273</v>
      </c>
      <c r="CB91" s="16">
        <v>70.735456364854997</v>
      </c>
      <c r="CC91" s="16">
        <v>76.340798809336675</v>
      </c>
      <c r="CD91" s="16">
        <v>85.373676381393011</v>
      </c>
    </row>
    <row r="92" spans="3:82" x14ac:dyDescent="0.15">
      <c r="C92" s="16">
        <v>87</v>
      </c>
      <c r="E92" s="16">
        <f>求节点(超R武将!$C$6:$C$105,超R武将!E$6:E$105,天数对应超R武将养!$CD92)</f>
        <v>0</v>
      </c>
      <c r="F92" s="16">
        <f>求节点(超R武将!$C$6:$C$105,超R武将!F$6:F$105,天数对应超R武将养!$CD92)</f>
        <v>0</v>
      </c>
      <c r="G92" s="16">
        <f>求节点(超R武将!$C$6:$C$105,超R武将!G$6:G$105,天数对应超R武将养!$CD92)</f>
        <v>0</v>
      </c>
      <c r="H92" s="16">
        <f>求节点(超R武将!$C$6:$C$105,超R武将!H$6:H$105,天数对应超R武将养!$CD92)</f>
        <v>0</v>
      </c>
      <c r="I92" s="16">
        <f>求节点(超R武将!$C$6:$C$105,超R武将!I$6:I$105,天数对应超R武将养!$CD92)</f>
        <v>6</v>
      </c>
      <c r="J92" s="16">
        <f>求节点(超R武将!$C$6:$C$105,超R武将!J$6:J$105,天数对应超R武将养!$CD92)</f>
        <v>0</v>
      </c>
      <c r="K92" s="16">
        <f>求节点(超R武将!$C$6:$C$105,超R武将!K$6:K$105,天数对应超R武将养!$CD92)</f>
        <v>0</v>
      </c>
      <c r="L92" s="16">
        <f>求节点(超R武将!$C$6:$C$105,超R武将!L$6:L$105,天数对应超R武将养!$CD92)</f>
        <v>0</v>
      </c>
      <c r="M92" s="16">
        <f>求节点(超R武将!$C$6:$C$105,超R武将!M$6:M$105,天数对应超R武将养!$CD92)</f>
        <v>0</v>
      </c>
      <c r="N92" s="16">
        <f>求节点(超R武将!$C$6:$C$105,超R武将!N$6:N$105,天数对应超R武将养!$CD92)</f>
        <v>8</v>
      </c>
      <c r="O92" s="16">
        <f>求节点(超R武将!$C$6:$C$105,超R武将!O$6:O$105,天数对应超R武将养!$CD92)</f>
        <v>0</v>
      </c>
      <c r="P92" s="16">
        <f>求节点(超R武将!$C$6:$C$105,超R武将!P$6:P$105,天数对应超R武将养!$CD92)</f>
        <v>6</v>
      </c>
      <c r="Q92" s="16">
        <f>求节点(超R武将!$C$6:$C$105,超R武将!Q$6:Q$105,天数对应超R武将养!$CD92)</f>
        <v>10</v>
      </c>
      <c r="R92" s="16">
        <f>求节点(超R武将!$C$6:$C$105,超R武将!R$6:R$105,天数对应超R武将养!$CD92)</f>
        <v>22</v>
      </c>
      <c r="S92" s="16">
        <f>求节点(超R武将!$C$6:$C$105,超R武将!S$6:S$105,天数对应超R武将养!$CD92)</f>
        <v>106</v>
      </c>
      <c r="T92" s="16">
        <f>求节点(超R武将!$C$6:$C$105,超R武将!T$6:T$105,天数对应超R武将养!$CD92)</f>
        <v>0</v>
      </c>
      <c r="U92" s="16">
        <f>求节点(超R武将!$C$6:$C$105,超R武将!U$6:U$105,天数对应超R武将养!$CD92)</f>
        <v>0</v>
      </c>
      <c r="V92" s="16">
        <f>求节点(超R武将!$C$6:$C$105,超R武将!V$6:V$105,天数对应超R武将养!$CD92)</f>
        <v>0</v>
      </c>
      <c r="W92" s="16">
        <f>求节点(超R武将!$C$6:$C$105,超R武将!W$6:W$105,天数对应超R武将养!$CD92)</f>
        <v>3.4209456603402799</v>
      </c>
      <c r="X92" s="16">
        <f>求节点(超R武将!$C$6:$C$105,超R武将!X$6:X$105,天数对应超R武将养!$CD92)</f>
        <v>3.4209456603402804</v>
      </c>
      <c r="Y92" s="16">
        <f>求节点(超R武将!$C$6:$C$105,超R武将!Y$6:Y$105,天数对应超R武将养!$CD92)</f>
        <v>0</v>
      </c>
      <c r="Z92" s="16">
        <f>求节点(超R武将!$C$6:$C$105,超R武将!Z$6:Z$105,天数对应超R武将养!$CD92)</f>
        <v>0</v>
      </c>
      <c r="AA92" s="16">
        <f>求节点(超R武将!$C$6:$C$105,超R武将!AA$6:AA$105,天数对应超R武将养!$CD92)</f>
        <v>0</v>
      </c>
      <c r="AB92" s="16">
        <f>求节点(超R武将!$C$6:$C$105,超R武将!AB$6:AB$105,天数对应超R武将养!$CD92)</f>
        <v>171.04728301701402</v>
      </c>
      <c r="AC92" s="16">
        <f>求节点(超R武将!$C$6:$C$105,超R武将!AC$6:AC$105,天数对应超R武将养!$CD92)</f>
        <v>171.04728301701402</v>
      </c>
      <c r="AD92" s="16">
        <f>求节点(超R武将!$C$6:$C$105,超R武将!AD$6:AD$105,天数对应超R武将养!$CD92)</f>
        <v>0</v>
      </c>
      <c r="AE92" s="16">
        <f>求节点(超R武将!$C$6:$C$105,超R武将!AE$6:AE$105,天数对应超R武将养!$CD92)</f>
        <v>0</v>
      </c>
      <c r="AF92" s="16">
        <f>求节点(超R武将!$C$6:$C$105,超R武将!AF$6:AF$105,天数对应超R武将养!$CD92)</f>
        <v>0</v>
      </c>
      <c r="AG92" s="16">
        <f>求节点(超R武将!$C$6:$C$105,超R武将!AG$6:AG$105,天数对应超R武将养!$CD92)</f>
        <v>2.8803880880649366</v>
      </c>
      <c r="AH92" s="16">
        <f>求节点(超R武将!$C$6:$C$105,超R武将!AH$6:AH$105,天数对应超R武将养!$CD92)</f>
        <v>2</v>
      </c>
      <c r="AI92" s="16">
        <f>求节点(超R武将!$C$6:$C$105,超R武将!AI$6:AI$105,天数对应超R武将养!$CD92)</f>
        <v>0</v>
      </c>
      <c r="AJ92" s="16">
        <f>求节点(超R武将!$C$6:$C$105,超R武将!AJ$6:AJ$105,天数对应超R武将养!$CD92)</f>
        <v>0</v>
      </c>
      <c r="AK92" s="16">
        <f>求节点(超R武将!$C$6:$C$105,超R武将!AK$6:AK$105,天数对应超R武将养!$CD92)</f>
        <v>0</v>
      </c>
      <c r="AL92" s="16">
        <f>求节点(超R武将!$C$6:$C$105,超R武将!AL$6:AL$105,天数对应超R武将养!$CD92)</f>
        <v>30</v>
      </c>
      <c r="AM92" s="16">
        <f>求节点(超R武将!$C$6:$C$105,超R武将!AM$6:AM$105,天数对应超R武将养!$CD92)</f>
        <v>80</v>
      </c>
      <c r="AN92" s="16">
        <f>求节点(超R武将!$C$6:$C$105,超R武将!AN$6:AN$105,天数对应超R武将养!$CD92)</f>
        <v>0</v>
      </c>
      <c r="AO92" s="16">
        <f>求节点(超R武将!$C$6:$C$105,超R武将!AO$6:AO$105,天数对应超R武将养!$CD92)</f>
        <v>0</v>
      </c>
      <c r="AP92" s="16">
        <f>求节点(超R武将!$C$6:$C$105,超R武将!AP$6:AP$105,天数对应超R武将养!$CD92)</f>
        <v>0</v>
      </c>
      <c r="AQ92" s="16">
        <f>求节点(超R武将!$C$6:$C$105,超R武将!AQ$6:AQ$105,天数对应超R武将养!$CD92)</f>
        <v>24</v>
      </c>
      <c r="AR92" s="16">
        <f>求节点(超R武将!$C$6:$C$105,超R武将!AR$6:AR$105,天数对应超R武将养!$CD92)</f>
        <v>0</v>
      </c>
      <c r="AS92" s="16">
        <f>求节点(超R武将!$C$6:$C$105,超R武将!AS$6:AS$105,天数对应超R武将养!$CD92)</f>
        <v>0</v>
      </c>
      <c r="AT92" s="16">
        <f>求节点(超R武将!$C$6:$C$105,超R武将!AT$6:AT$105,天数对应超R武将养!$CD92)</f>
        <v>3</v>
      </c>
      <c r="AU92" s="16">
        <f>求节点(超R武将!$C$6:$C$105,超R武将!AU$6:AU$105,天数对应超R武将养!$CD92)</f>
        <v>6</v>
      </c>
      <c r="AV92" s="16">
        <f>求节点(超R武将!$C$6:$C$105,超R武将!AV$6:AV$105,天数对应超R武将养!$CD92)</f>
        <v>8</v>
      </c>
      <c r="AW92" s="16">
        <f>求节点(超R武将!$C$6:$C$105,超R武将!AW$6:AW$105,天数对应超R武将养!$CD92)</f>
        <v>7.9142864137755451</v>
      </c>
      <c r="AX92" s="16">
        <f>求节点(超R武将!$C$6:$C$105,超R武将!AX$6:AX$105,天数对应超R武将养!$CD92)</f>
        <v>0</v>
      </c>
      <c r="AY92" s="16">
        <f>求节点(超R武将!$C$6:$C$105,超R武将!AY$6:AY$105,天数对应超R武将养!$CD92)</f>
        <v>15</v>
      </c>
      <c r="AZ92" s="16">
        <f>求节点(超R武将!$C$6:$C$105,超R武将!AZ$6:AZ$105,天数对应超R武将养!$CD92)</f>
        <v>40</v>
      </c>
      <c r="BA92" s="16">
        <f>求节点(超R武将!$C$6:$C$105,超R武将!BA$6:BA$105,天数对应超R武将养!$CD92)</f>
        <v>72</v>
      </c>
      <c r="BB92" s="16">
        <f>求节点(超R武将!$C$6:$C$105,超R武将!BB$6:BB$105,天数对应超R武将养!$CD92)</f>
        <v>106</v>
      </c>
      <c r="BC92" s="16">
        <f>求节点(超R武将!$C$6:$C$105,超R武将!BC$6:BC$105,天数对应超R武将养!$CD92)</f>
        <v>0</v>
      </c>
      <c r="BD92" s="16">
        <f>求节点(超R武将!$C$6:$C$105,超R武将!BD$6:BD$105,天数对应超R武将养!$CD92)</f>
        <v>3.3643633020783588</v>
      </c>
      <c r="BE92" s="16">
        <f>求节点(超R武将!$C$6:$C$105,超R武将!BE$6:BE$105,天数对应超R武将养!$CD92)</f>
        <v>3.3643633020783588</v>
      </c>
      <c r="BF92" s="16">
        <f>求节点(超R武将!$C$6:$C$105,超R武将!BF$6:BF$105,天数对应超R武将养!$CD92)</f>
        <v>3.3643633020783588</v>
      </c>
      <c r="BG92" s="16">
        <f>求节点(超R武将!$C$6:$C$105,超R武将!BG$6:BG$105,天数对应超R武将养!$CD92)</f>
        <v>3.3643633020783588</v>
      </c>
      <c r="BH92" s="16">
        <f>求节点(超R武将!$C$6:$C$105,超R武将!BH$6:BH$105,天数对应超R武将养!$CD92)</f>
        <v>10</v>
      </c>
      <c r="BI92" s="16">
        <f>求节点(超R武将!$C$6:$C$105,超R武将!BI$6:BI$105,天数对应超R武将养!$CD92)</f>
        <v>10</v>
      </c>
      <c r="BJ92" s="16">
        <f>求节点(超R武将!$C$6:$C$105,超R武将!BJ$6:BJ$105,天数对应超R武将养!$CD92)</f>
        <v>60</v>
      </c>
      <c r="BK92" s="16">
        <f>求节点(超R武将!$C$6:$C$105,超R武将!BK$6:BK$105,天数对应超R武将养!$CD92)</f>
        <v>80</v>
      </c>
      <c r="BL92" s="16">
        <f>求节点(超R武将!$C$6:$C$105,超R武将!BL$6:BL$105,天数对应超R武将养!$CD92)</f>
        <v>80</v>
      </c>
      <c r="BM92" s="16">
        <f>求节点(超R武将!$C$6:$C$105,超R武将!BM$6:BM$105,天数对应超R武将养!$CD92)</f>
        <v>0</v>
      </c>
      <c r="BN92" s="16">
        <f>求节点(超R武将!$C$6:$C$105,超R武将!BN$6:BN$105,天数对应超R武将养!$CD92)</f>
        <v>0</v>
      </c>
      <c r="BO92" s="16">
        <f>求节点(超R武将!$C$6:$C$105,超R武将!BO$6:BO$105,天数对应超R武将养!$CD92)</f>
        <v>2</v>
      </c>
      <c r="BP92" s="16">
        <f>求节点(超R武将!$C$6:$C$105,超R武将!BP$6:BP$105,天数对应超R武将养!$CD92)</f>
        <v>2</v>
      </c>
      <c r="BQ92" s="16">
        <f>求节点(超R武将!$C$6:$C$105,超R武将!BQ$6:BQ$105,天数对应超R武将养!$CD92)</f>
        <v>2</v>
      </c>
      <c r="BR92" s="16">
        <f>求节点(超R武将!$C$6:$C$105,超R武将!BR$6:BR$105,天数对应超R武将养!$CD92)</f>
        <v>0</v>
      </c>
      <c r="BS92" s="16">
        <f>求节点(超R武将!$C$6:$C$105,超R武将!BS$6:BS$105,天数对应超R武将养!$CD92)</f>
        <v>0</v>
      </c>
      <c r="BT92" s="16">
        <f>求节点(超R武将!$C$6:$C$105,超R武将!BT$6:BT$105,天数对应超R武将养!$CD92)</f>
        <v>4</v>
      </c>
      <c r="BU92" s="16">
        <f>求节点(超R武将!$C$6:$C$105,超R武将!BU$6:BU$105,天数对应超R武将养!$CD92)</f>
        <v>30</v>
      </c>
      <c r="BV92" s="16">
        <f>求节点(超R武将!$C$6:$C$105,超R武将!BV$6:BV$105,天数对应超R武将养!$CD92)</f>
        <v>80</v>
      </c>
      <c r="BY92" s="16">
        <v>87</v>
      </c>
      <c r="BZ92" s="16">
        <v>64.585942742481365</v>
      </c>
      <c r="CA92" s="16">
        <v>67.256514360747218</v>
      </c>
      <c r="CB92" s="16">
        <v>70.937477066641833</v>
      </c>
      <c r="CC92" s="16">
        <v>76.444853903827379</v>
      </c>
      <c r="CD92" s="16">
        <v>85.523641508507012</v>
      </c>
    </row>
    <row r="93" spans="3:82" x14ac:dyDescent="0.15">
      <c r="C93" s="16">
        <v>88</v>
      </c>
      <c r="E93" s="16">
        <f>求节点(超R武将!$C$6:$C$105,超R武将!E$6:E$105,天数对应超R武将养!$CD93)</f>
        <v>0</v>
      </c>
      <c r="F93" s="16">
        <f>求节点(超R武将!$C$6:$C$105,超R武将!F$6:F$105,天数对应超R武将养!$CD93)</f>
        <v>0</v>
      </c>
      <c r="G93" s="16">
        <f>求节点(超R武将!$C$6:$C$105,超R武将!G$6:G$105,天数对应超R武将养!$CD93)</f>
        <v>0</v>
      </c>
      <c r="H93" s="16">
        <f>求节点(超R武将!$C$6:$C$105,超R武将!H$6:H$105,天数对应超R武将养!$CD93)</f>
        <v>0</v>
      </c>
      <c r="I93" s="16">
        <f>求节点(超R武将!$C$6:$C$105,超R武将!I$6:I$105,天数对应超R武将养!$CD93)</f>
        <v>6</v>
      </c>
      <c r="J93" s="16">
        <f>求节点(超R武将!$C$6:$C$105,超R武将!J$6:J$105,天数对应超R武将养!$CD93)</f>
        <v>0</v>
      </c>
      <c r="K93" s="16">
        <f>求节点(超R武将!$C$6:$C$105,超R武将!K$6:K$105,天数对应超R武将养!$CD93)</f>
        <v>0</v>
      </c>
      <c r="L93" s="16">
        <f>求节点(超R武将!$C$6:$C$105,超R武将!L$6:L$105,天数对应超R武将养!$CD93)</f>
        <v>0</v>
      </c>
      <c r="M93" s="16">
        <f>求节点(超R武将!$C$6:$C$105,超R武将!M$6:M$105,天数对应超R武将养!$CD93)</f>
        <v>0</v>
      </c>
      <c r="N93" s="16">
        <f>求节点(超R武将!$C$6:$C$105,超R武将!N$6:N$105,天数对应超R武将养!$CD93)</f>
        <v>8</v>
      </c>
      <c r="O93" s="16">
        <f>求节点(超R武将!$C$6:$C$105,超R武将!O$6:O$105,天数对应超R武将养!$CD93)</f>
        <v>0</v>
      </c>
      <c r="P93" s="16">
        <f>求节点(超R武将!$C$6:$C$105,超R武将!P$6:P$105,天数对应超R武将养!$CD93)</f>
        <v>6</v>
      </c>
      <c r="Q93" s="16">
        <f>求节点(超R武将!$C$6:$C$105,超R武将!Q$6:Q$105,天数对应超R武将养!$CD93)</f>
        <v>10</v>
      </c>
      <c r="R93" s="16">
        <f>求节点(超R武将!$C$6:$C$105,超R武将!R$6:R$105,天数对应超R武将养!$CD93)</f>
        <v>22</v>
      </c>
      <c r="S93" s="16">
        <f>求节点(超R武将!$C$6:$C$105,超R武将!S$6:S$105,天数对应超R武将养!$CD93)</f>
        <v>106</v>
      </c>
      <c r="T93" s="16">
        <f>求节点(超R武将!$C$6:$C$105,超R武将!T$6:T$105,天数对应超R武将养!$CD93)</f>
        <v>0</v>
      </c>
      <c r="U93" s="16">
        <f>求节点(超R武将!$C$6:$C$105,超R武将!U$6:U$105,天数对应超R武将养!$CD93)</f>
        <v>0</v>
      </c>
      <c r="V93" s="16">
        <f>求节点(超R武将!$C$6:$C$105,超R武将!V$6:V$105,天数对应超R武将养!$CD93)</f>
        <v>0</v>
      </c>
      <c r="W93" s="16">
        <f>求节点(超R武将!$C$6:$C$105,超R武将!W$6:W$105,天数对应超R武将养!$CD93)</f>
        <v>3.4269442654248397</v>
      </c>
      <c r="X93" s="16">
        <f>求节点(超R武将!$C$6:$C$105,超R武将!X$6:X$105,天数对应超R武将养!$CD93)</f>
        <v>3.4269442654248401</v>
      </c>
      <c r="Y93" s="16">
        <f>求节点(超R武将!$C$6:$C$105,超R武将!Y$6:Y$105,天数对应超R武将养!$CD93)</f>
        <v>0</v>
      </c>
      <c r="Z93" s="16">
        <f>求节点(超R武将!$C$6:$C$105,超R武将!Z$6:Z$105,天数对应超R武将养!$CD93)</f>
        <v>0</v>
      </c>
      <c r="AA93" s="16">
        <f>求节点(超R武将!$C$6:$C$105,超R武将!AA$6:AA$105,天数对应超R武将养!$CD93)</f>
        <v>0</v>
      </c>
      <c r="AB93" s="16">
        <f>求节点(超R武将!$C$6:$C$105,超R武将!AB$6:AB$105,天数对应超R武将养!$CD93)</f>
        <v>171.347213271242</v>
      </c>
      <c r="AC93" s="16">
        <f>求节点(超R武将!$C$6:$C$105,超R武将!AC$6:AC$105,天数对应超R武将养!$CD93)</f>
        <v>171.347213271242</v>
      </c>
      <c r="AD93" s="16">
        <f>求节点(超R武将!$C$6:$C$105,超R武将!AD$6:AD$105,天数对应超R武将养!$CD93)</f>
        <v>0</v>
      </c>
      <c r="AE93" s="16">
        <f>求节点(超R武将!$C$6:$C$105,超R武将!AE$6:AE$105,天数对应超R武将养!$CD93)</f>
        <v>0</v>
      </c>
      <c r="AF93" s="16">
        <f>求节点(超R武将!$C$6:$C$105,超R武将!AF$6:AF$105,天数对应超R武将养!$CD93)</f>
        <v>0</v>
      </c>
      <c r="AG93" s="16">
        <f>求节点(超R武将!$C$6:$C$105,超R武将!AG$6:AG$105,天数对应超R武将养!$CD93)</f>
        <v>2.8854388291015112</v>
      </c>
      <c r="AH93" s="16">
        <f>求节点(超R武将!$C$6:$C$105,超R武将!AH$6:AH$105,天数对应超R武将养!$CD93)</f>
        <v>2</v>
      </c>
      <c r="AI93" s="16">
        <f>求节点(超R武将!$C$6:$C$105,超R武将!AI$6:AI$105,天数对应超R武将养!$CD93)</f>
        <v>0</v>
      </c>
      <c r="AJ93" s="16">
        <f>求节点(超R武将!$C$6:$C$105,超R武将!AJ$6:AJ$105,天数对应超R武将养!$CD93)</f>
        <v>0</v>
      </c>
      <c r="AK93" s="16">
        <f>求节点(超R武将!$C$6:$C$105,超R武将!AK$6:AK$105,天数对应超R武将养!$CD93)</f>
        <v>0</v>
      </c>
      <c r="AL93" s="16">
        <f>求节点(超R武将!$C$6:$C$105,超R武将!AL$6:AL$105,天数对应超R武将养!$CD93)</f>
        <v>30</v>
      </c>
      <c r="AM93" s="16">
        <f>求节点(超R武将!$C$6:$C$105,超R武将!AM$6:AM$105,天数对应超R武将养!$CD93)</f>
        <v>80</v>
      </c>
      <c r="AN93" s="16">
        <f>求节点(超R武将!$C$6:$C$105,超R武将!AN$6:AN$105,天数对应超R武将养!$CD93)</f>
        <v>0</v>
      </c>
      <c r="AO93" s="16">
        <f>求节点(超R武将!$C$6:$C$105,超R武将!AO$6:AO$105,天数对应超R武将养!$CD93)</f>
        <v>0</v>
      </c>
      <c r="AP93" s="16">
        <f>求节点(超R武将!$C$6:$C$105,超R武将!AP$6:AP$105,天数对应超R武将养!$CD93)</f>
        <v>0</v>
      </c>
      <c r="AQ93" s="16">
        <f>求节点(超R武将!$C$6:$C$105,超R武将!AQ$6:AQ$105,天数对应超R武将养!$CD93)</f>
        <v>24</v>
      </c>
      <c r="AR93" s="16">
        <f>求节点(超R武将!$C$6:$C$105,超R武将!AR$6:AR$105,天数对应超R武将养!$CD93)</f>
        <v>0</v>
      </c>
      <c r="AS93" s="16">
        <f>求节点(超R武将!$C$6:$C$105,超R武将!AS$6:AS$105,天数对应超R武将养!$CD93)</f>
        <v>0</v>
      </c>
      <c r="AT93" s="16">
        <f>求节点(超R武将!$C$6:$C$105,超R武将!AT$6:AT$105,天数对应超R武将养!$CD93)</f>
        <v>3</v>
      </c>
      <c r="AU93" s="16">
        <f>求节点(超R武将!$C$6:$C$105,超R武将!AU$6:AU$105,天数对应超R武将养!$CD93)</f>
        <v>6</v>
      </c>
      <c r="AV93" s="16">
        <f>求节点(超R武将!$C$6:$C$105,超R武将!AV$6:AV$105,天数对应超R武将养!$CD93)</f>
        <v>8</v>
      </c>
      <c r="AW93" s="16">
        <f>求节点(超R武将!$C$6:$C$105,超R武将!AW$6:AW$105,天数对应超R武将养!$CD93)</f>
        <v>7.9144792586845529</v>
      </c>
      <c r="AX93" s="16">
        <f>求节点(超R武将!$C$6:$C$105,超R武将!AX$6:AX$105,天数对应超R武将养!$CD93)</f>
        <v>0</v>
      </c>
      <c r="AY93" s="16">
        <f>求节点(超R武将!$C$6:$C$105,超R武将!AY$6:AY$105,天数对应超R武将养!$CD93)</f>
        <v>15</v>
      </c>
      <c r="AZ93" s="16">
        <f>求节点(超R武将!$C$6:$C$105,超R武将!AZ$6:AZ$105,天数对应超R武将养!$CD93)</f>
        <v>40</v>
      </c>
      <c r="BA93" s="16">
        <f>求节点(超R武将!$C$6:$C$105,超R武将!BA$6:BA$105,天数对应超R武将养!$CD93)</f>
        <v>72</v>
      </c>
      <c r="BB93" s="16">
        <f>求节点(超R武将!$C$6:$C$105,超R武将!BB$6:BB$105,天数对应超R武将养!$CD93)</f>
        <v>106</v>
      </c>
      <c r="BC93" s="16">
        <f>求节点(超R武将!$C$6:$C$105,超R武将!BC$6:BC$105,天数对应超R武将养!$CD93)</f>
        <v>0</v>
      </c>
      <c r="BD93" s="16">
        <f>求节点(超R武将!$C$6:$C$105,超R武将!BD$6:BD$105,天数对应超R武将养!$CD93)</f>
        <v>3.3680432812284007</v>
      </c>
      <c r="BE93" s="16">
        <f>求节点(超R武将!$C$6:$C$105,超R武将!BE$6:BE$105,天数对应超R武将养!$CD93)</f>
        <v>3.3680432812284007</v>
      </c>
      <c r="BF93" s="16">
        <f>求节点(超R武将!$C$6:$C$105,超R武将!BF$6:BF$105,天数对应超R武将养!$CD93)</f>
        <v>3.3680432812284007</v>
      </c>
      <c r="BG93" s="16">
        <f>求节点(超R武将!$C$6:$C$105,超R武将!BG$6:BG$105,天数对应超R武将养!$CD93)</f>
        <v>3.3680432812284007</v>
      </c>
      <c r="BH93" s="16">
        <f>求节点(超R武将!$C$6:$C$105,超R武将!BH$6:BH$105,天数对应超R武将养!$CD93)</f>
        <v>10</v>
      </c>
      <c r="BI93" s="16">
        <f>求节点(超R武将!$C$6:$C$105,超R武将!BI$6:BI$105,天数对应超R武将养!$CD93)</f>
        <v>10</v>
      </c>
      <c r="BJ93" s="16">
        <f>求节点(超R武将!$C$6:$C$105,超R武将!BJ$6:BJ$105,天数对应超R武将养!$CD93)</f>
        <v>60</v>
      </c>
      <c r="BK93" s="16">
        <f>求节点(超R武将!$C$6:$C$105,超R武将!BK$6:BK$105,天数对应超R武将养!$CD93)</f>
        <v>80</v>
      </c>
      <c r="BL93" s="16">
        <f>求节点(超R武将!$C$6:$C$105,超R武将!BL$6:BL$105,天数对应超R武将养!$CD93)</f>
        <v>80</v>
      </c>
      <c r="BM93" s="16">
        <f>求节点(超R武将!$C$6:$C$105,超R武将!BM$6:BM$105,天数对应超R武将养!$CD93)</f>
        <v>0</v>
      </c>
      <c r="BN93" s="16">
        <f>求节点(超R武将!$C$6:$C$105,超R武将!BN$6:BN$105,天数对应超R武将养!$CD93)</f>
        <v>0</v>
      </c>
      <c r="BO93" s="16">
        <f>求节点(超R武将!$C$6:$C$105,超R武将!BO$6:BO$105,天数对应超R武将养!$CD93)</f>
        <v>2</v>
      </c>
      <c r="BP93" s="16">
        <f>求节点(超R武将!$C$6:$C$105,超R武将!BP$6:BP$105,天数对应超R武将养!$CD93)</f>
        <v>2</v>
      </c>
      <c r="BQ93" s="16">
        <f>求节点(超R武将!$C$6:$C$105,超R武将!BQ$6:BQ$105,天数对应超R武将养!$CD93)</f>
        <v>2</v>
      </c>
      <c r="BR93" s="16">
        <f>求节点(超R武将!$C$6:$C$105,超R武将!BR$6:BR$105,天数对应超R武将养!$CD93)</f>
        <v>0</v>
      </c>
      <c r="BS93" s="16">
        <f>求节点(超R武将!$C$6:$C$105,超R武将!BS$6:BS$105,天数对应超R武将养!$CD93)</f>
        <v>0</v>
      </c>
      <c r="BT93" s="16">
        <f>求节点(超R武将!$C$6:$C$105,超R武将!BT$6:BT$105,天数对应超R武将养!$CD93)</f>
        <v>4</v>
      </c>
      <c r="BU93" s="16">
        <f>求节点(超R武将!$C$6:$C$105,超R武将!BU$6:BU$105,天数对应超R武将养!$CD93)</f>
        <v>30</v>
      </c>
      <c r="BV93" s="16">
        <f>求节点(超R武将!$C$6:$C$105,超R武将!BV$6:BV$105,天数对应超R武将养!$CD93)</f>
        <v>80</v>
      </c>
      <c r="BY93" s="16">
        <v>88</v>
      </c>
      <c r="BZ93" s="16">
        <v>64.750927616519931</v>
      </c>
      <c r="CA93" s="16">
        <v>67.418068742061692</v>
      </c>
      <c r="CB93" s="16">
        <v>71.105248579305339</v>
      </c>
      <c r="CC93" s="16">
        <v>76.548908998318083</v>
      </c>
      <c r="CD93" s="16">
        <v>85.673606635620999</v>
      </c>
    </row>
    <row r="94" spans="3:82" x14ac:dyDescent="0.15">
      <c r="C94" s="16">
        <v>89</v>
      </c>
      <c r="E94" s="16">
        <f>求节点(超R武将!$C$6:$C$105,超R武将!E$6:E$105,天数对应超R武将养!$CD94)</f>
        <v>0</v>
      </c>
      <c r="F94" s="16">
        <f>求节点(超R武将!$C$6:$C$105,超R武将!F$6:F$105,天数对应超R武将养!$CD94)</f>
        <v>0</v>
      </c>
      <c r="G94" s="16">
        <f>求节点(超R武将!$C$6:$C$105,超R武将!G$6:G$105,天数对应超R武将养!$CD94)</f>
        <v>0</v>
      </c>
      <c r="H94" s="16">
        <f>求节点(超R武将!$C$6:$C$105,超R武将!H$6:H$105,天数对应超R武将养!$CD94)</f>
        <v>0</v>
      </c>
      <c r="I94" s="16">
        <f>求节点(超R武将!$C$6:$C$105,超R武将!I$6:I$105,天数对应超R武将养!$CD94)</f>
        <v>6</v>
      </c>
      <c r="J94" s="16">
        <f>求节点(超R武将!$C$6:$C$105,超R武将!J$6:J$105,天数对应超R武将养!$CD94)</f>
        <v>0</v>
      </c>
      <c r="K94" s="16">
        <f>求节点(超R武将!$C$6:$C$105,超R武将!K$6:K$105,天数对应超R武将养!$CD94)</f>
        <v>0</v>
      </c>
      <c r="L94" s="16">
        <f>求节点(超R武将!$C$6:$C$105,超R武将!L$6:L$105,天数对应超R武将养!$CD94)</f>
        <v>0</v>
      </c>
      <c r="M94" s="16">
        <f>求节点(超R武将!$C$6:$C$105,超R武将!M$6:M$105,天数对应超R武将养!$CD94)</f>
        <v>0</v>
      </c>
      <c r="N94" s="16">
        <f>求节点(超R武将!$C$6:$C$105,超R武将!N$6:N$105,天数对应超R武将养!$CD94)</f>
        <v>8</v>
      </c>
      <c r="O94" s="16">
        <f>求节点(超R武将!$C$6:$C$105,超R武将!O$6:O$105,天数对应超R武将养!$CD94)</f>
        <v>0</v>
      </c>
      <c r="P94" s="16">
        <f>求节点(超R武将!$C$6:$C$105,超R武将!P$6:P$105,天数对应超R武将养!$CD94)</f>
        <v>6</v>
      </c>
      <c r="Q94" s="16">
        <f>求节点(超R武将!$C$6:$C$105,超R武将!Q$6:Q$105,天数对应超R武将养!$CD94)</f>
        <v>10</v>
      </c>
      <c r="R94" s="16">
        <f>求节点(超R武将!$C$6:$C$105,超R武将!R$6:R$105,天数对应超R武将养!$CD94)</f>
        <v>22</v>
      </c>
      <c r="S94" s="16">
        <f>求节点(超R武将!$C$6:$C$105,超R武将!S$6:S$105,天数对应超R武将养!$CD94)</f>
        <v>106</v>
      </c>
      <c r="T94" s="16">
        <f>求节点(超R武将!$C$6:$C$105,超R武将!T$6:T$105,天数对应超R武将养!$CD94)</f>
        <v>0</v>
      </c>
      <c r="U94" s="16">
        <f>求节点(超R武将!$C$6:$C$105,超R武将!U$6:U$105,天数对应超R武将养!$CD94)</f>
        <v>0</v>
      </c>
      <c r="V94" s="16">
        <f>求节点(超R武将!$C$6:$C$105,超R武将!V$6:V$105,天数对应超R武将养!$CD94)</f>
        <v>0</v>
      </c>
      <c r="W94" s="16">
        <f>求节点(超R武将!$C$6:$C$105,超R武将!W$6:W$105,天数对应超R武将养!$CD94)</f>
        <v>3.4329428705093989</v>
      </c>
      <c r="X94" s="16">
        <f>求节点(超R武将!$C$6:$C$105,超R武将!X$6:X$105,天数对应超R武将养!$CD94)</f>
        <v>3.4329428705093994</v>
      </c>
      <c r="Y94" s="16">
        <f>求节点(超R武将!$C$6:$C$105,超R武将!Y$6:Y$105,天数对应超R武将养!$CD94)</f>
        <v>0</v>
      </c>
      <c r="Z94" s="16">
        <f>求节点(超R武将!$C$6:$C$105,超R武将!Z$6:Z$105,天数对应超R武将养!$CD94)</f>
        <v>0</v>
      </c>
      <c r="AA94" s="16">
        <f>求节点(超R武将!$C$6:$C$105,超R武将!AA$6:AA$105,天数对应超R武将养!$CD94)</f>
        <v>0</v>
      </c>
      <c r="AB94" s="16">
        <f>求节点(超R武将!$C$6:$C$105,超R武将!AB$6:AB$105,天数对应超R武将养!$CD94)</f>
        <v>171.64714352546997</v>
      </c>
      <c r="AC94" s="16">
        <f>求节点(超R武将!$C$6:$C$105,超R武将!AC$6:AC$105,天数对应超R武将养!$CD94)</f>
        <v>171.64714352546997</v>
      </c>
      <c r="AD94" s="16">
        <f>求节点(超R武将!$C$6:$C$105,超R武将!AD$6:AD$105,天数对应超R武将养!$CD94)</f>
        <v>0</v>
      </c>
      <c r="AE94" s="16">
        <f>求节点(超R武将!$C$6:$C$105,超R武将!AE$6:AE$105,天数对应超R武将养!$CD94)</f>
        <v>0</v>
      </c>
      <c r="AF94" s="16">
        <f>求节点(超R武将!$C$6:$C$105,超R武将!AF$6:AF$105,天数对应超R武将养!$CD94)</f>
        <v>0</v>
      </c>
      <c r="AG94" s="16">
        <f>求节点(超R武将!$C$6:$C$105,超R武将!AG$6:AG$105,天数对应超R武将养!$CD94)</f>
        <v>2.8904895701380853</v>
      </c>
      <c r="AH94" s="16">
        <f>求节点(超R武将!$C$6:$C$105,超R武将!AH$6:AH$105,天数对应超R武将养!$CD94)</f>
        <v>2</v>
      </c>
      <c r="AI94" s="16">
        <f>求节点(超R武将!$C$6:$C$105,超R武将!AI$6:AI$105,天数对应超R武将养!$CD94)</f>
        <v>0</v>
      </c>
      <c r="AJ94" s="16">
        <f>求节点(超R武将!$C$6:$C$105,超R武将!AJ$6:AJ$105,天数对应超R武将养!$CD94)</f>
        <v>0</v>
      </c>
      <c r="AK94" s="16">
        <f>求节点(超R武将!$C$6:$C$105,超R武将!AK$6:AK$105,天数对应超R武将养!$CD94)</f>
        <v>0</v>
      </c>
      <c r="AL94" s="16">
        <f>求节点(超R武将!$C$6:$C$105,超R武将!AL$6:AL$105,天数对应超R武将养!$CD94)</f>
        <v>30</v>
      </c>
      <c r="AM94" s="16">
        <f>求节点(超R武将!$C$6:$C$105,超R武将!AM$6:AM$105,天数对应超R武将养!$CD94)</f>
        <v>80</v>
      </c>
      <c r="AN94" s="16">
        <f>求节点(超R武将!$C$6:$C$105,超R武将!AN$6:AN$105,天数对应超R武将养!$CD94)</f>
        <v>0</v>
      </c>
      <c r="AO94" s="16">
        <f>求节点(超R武将!$C$6:$C$105,超R武将!AO$6:AO$105,天数对应超R武将养!$CD94)</f>
        <v>0</v>
      </c>
      <c r="AP94" s="16">
        <f>求节点(超R武将!$C$6:$C$105,超R武将!AP$6:AP$105,天数对应超R武将养!$CD94)</f>
        <v>0</v>
      </c>
      <c r="AQ94" s="16">
        <f>求节点(超R武将!$C$6:$C$105,超R武将!AQ$6:AQ$105,天数对应超R武将养!$CD94)</f>
        <v>24</v>
      </c>
      <c r="AR94" s="16">
        <f>求节点(超R武将!$C$6:$C$105,超R武将!AR$6:AR$105,天数对应超R武将养!$CD94)</f>
        <v>0</v>
      </c>
      <c r="AS94" s="16">
        <f>求节点(超R武将!$C$6:$C$105,超R武将!AS$6:AS$105,天数对应超R武将养!$CD94)</f>
        <v>0</v>
      </c>
      <c r="AT94" s="16">
        <f>求节点(超R武将!$C$6:$C$105,超R武将!AT$6:AT$105,天数对应超R武将养!$CD94)</f>
        <v>3</v>
      </c>
      <c r="AU94" s="16">
        <f>求节点(超R武将!$C$6:$C$105,超R武将!AU$6:AU$105,天数对应超R武将养!$CD94)</f>
        <v>6</v>
      </c>
      <c r="AV94" s="16">
        <f>求节点(超R武将!$C$6:$C$105,超R武将!AV$6:AV$105,天数对应超R武将养!$CD94)</f>
        <v>8</v>
      </c>
      <c r="AW94" s="16">
        <f>求节点(超R武将!$C$6:$C$105,超R武将!AW$6:AW$105,天数对应超R武将养!$CD94)</f>
        <v>7.9146721035935617</v>
      </c>
      <c r="AX94" s="16">
        <f>求节点(超R武将!$C$6:$C$105,超R武将!AX$6:AX$105,天数对应超R武将养!$CD94)</f>
        <v>0</v>
      </c>
      <c r="AY94" s="16">
        <f>求节点(超R武将!$C$6:$C$105,超R武将!AY$6:AY$105,天数对应超R武将养!$CD94)</f>
        <v>15</v>
      </c>
      <c r="AZ94" s="16">
        <f>求节点(超R武将!$C$6:$C$105,超R武将!AZ$6:AZ$105,天数对应超R武将养!$CD94)</f>
        <v>40</v>
      </c>
      <c r="BA94" s="16">
        <f>求节点(超R武将!$C$6:$C$105,超R武将!BA$6:BA$105,天数对应超R武将养!$CD94)</f>
        <v>72</v>
      </c>
      <c r="BB94" s="16">
        <f>求节点(超R武将!$C$6:$C$105,超R武将!BB$6:BB$105,天数对应超R武将养!$CD94)</f>
        <v>106</v>
      </c>
      <c r="BC94" s="16">
        <f>求节点(超R武将!$C$6:$C$105,超R武将!BC$6:BC$105,天数对应超R武将养!$CD94)</f>
        <v>0</v>
      </c>
      <c r="BD94" s="16">
        <f>求节点(超R武将!$C$6:$C$105,超R武将!BD$6:BD$105,天数对应超R武将养!$CD94)</f>
        <v>3.3717232603784426</v>
      </c>
      <c r="BE94" s="16">
        <f>求节点(超R武将!$C$6:$C$105,超R武将!BE$6:BE$105,天数对应超R武将养!$CD94)</f>
        <v>3.3717232603784426</v>
      </c>
      <c r="BF94" s="16">
        <f>求节点(超R武将!$C$6:$C$105,超R武将!BF$6:BF$105,天数对应超R武将养!$CD94)</f>
        <v>3.3717232603784426</v>
      </c>
      <c r="BG94" s="16">
        <f>求节点(超R武将!$C$6:$C$105,超R武将!BG$6:BG$105,天数对应超R武将养!$CD94)</f>
        <v>3.3717232603784426</v>
      </c>
      <c r="BH94" s="16">
        <f>求节点(超R武将!$C$6:$C$105,超R武将!BH$6:BH$105,天数对应超R武将养!$CD94)</f>
        <v>10</v>
      </c>
      <c r="BI94" s="16">
        <f>求节点(超R武将!$C$6:$C$105,超R武将!BI$6:BI$105,天数对应超R武将养!$CD94)</f>
        <v>10</v>
      </c>
      <c r="BJ94" s="16">
        <f>求节点(超R武将!$C$6:$C$105,超R武将!BJ$6:BJ$105,天数对应超R武将养!$CD94)</f>
        <v>60</v>
      </c>
      <c r="BK94" s="16">
        <f>求节点(超R武将!$C$6:$C$105,超R武将!BK$6:BK$105,天数对应超R武将养!$CD94)</f>
        <v>80</v>
      </c>
      <c r="BL94" s="16">
        <f>求节点(超R武将!$C$6:$C$105,超R武将!BL$6:BL$105,天数对应超R武将养!$CD94)</f>
        <v>80</v>
      </c>
      <c r="BM94" s="16">
        <f>求节点(超R武将!$C$6:$C$105,超R武将!BM$6:BM$105,天数对应超R武将养!$CD94)</f>
        <v>0</v>
      </c>
      <c r="BN94" s="16">
        <f>求节点(超R武将!$C$6:$C$105,超R武将!BN$6:BN$105,天数对应超R武将养!$CD94)</f>
        <v>0</v>
      </c>
      <c r="BO94" s="16">
        <f>求节点(超R武将!$C$6:$C$105,超R武将!BO$6:BO$105,天数对应超R武将养!$CD94)</f>
        <v>2</v>
      </c>
      <c r="BP94" s="16">
        <f>求节点(超R武将!$C$6:$C$105,超R武将!BP$6:BP$105,天数对应超R武将养!$CD94)</f>
        <v>2</v>
      </c>
      <c r="BQ94" s="16">
        <f>求节点(超R武将!$C$6:$C$105,超R武将!BQ$6:BQ$105,天数对应超R武将养!$CD94)</f>
        <v>2</v>
      </c>
      <c r="BR94" s="16">
        <f>求节点(超R武将!$C$6:$C$105,超R武将!BR$6:BR$105,天数对应超R武将养!$CD94)</f>
        <v>0</v>
      </c>
      <c r="BS94" s="16">
        <f>求节点(超R武将!$C$6:$C$105,超R武将!BS$6:BS$105,天数对应超R武将养!$CD94)</f>
        <v>0</v>
      </c>
      <c r="BT94" s="16">
        <f>求节点(超R武将!$C$6:$C$105,超R武将!BT$6:BT$105,天数对应超R武将养!$CD94)</f>
        <v>4</v>
      </c>
      <c r="BU94" s="16">
        <f>求节点(超R武将!$C$6:$C$105,超R武将!BU$6:BU$105,天数对应超R武将养!$CD94)</f>
        <v>30</v>
      </c>
      <c r="BV94" s="16">
        <f>求节点(超R武将!$C$6:$C$105,超R武将!BV$6:BV$105,天数对应超R武将养!$CD94)</f>
        <v>80</v>
      </c>
      <c r="BY94" s="16">
        <v>89</v>
      </c>
      <c r="BZ94" s="16">
        <v>64.915912490558512</v>
      </c>
      <c r="CA94" s="16">
        <v>67.57962312337618</v>
      </c>
      <c r="CB94" s="16">
        <v>71.257669597167023</v>
      </c>
      <c r="CC94" s="16">
        <v>76.652964092808801</v>
      </c>
      <c r="CD94" s="16">
        <v>85.823571762734986</v>
      </c>
    </row>
    <row r="95" spans="3:82" s="17" customFormat="1" x14ac:dyDescent="0.15">
      <c r="C95" s="17">
        <v>90</v>
      </c>
      <c r="E95" s="17">
        <f>求节点(超R武将!$C$6:$C$105,超R武将!E$6:E$105,天数对应超R武将养!$CD95)</f>
        <v>0</v>
      </c>
      <c r="F95" s="17">
        <f>求节点(超R武将!$C$6:$C$105,超R武将!F$6:F$105,天数对应超R武将养!$CD95)</f>
        <v>0</v>
      </c>
      <c r="G95" s="17">
        <f>求节点(超R武将!$C$6:$C$105,超R武将!G$6:G$105,天数对应超R武将养!$CD95)</f>
        <v>0</v>
      </c>
      <c r="H95" s="17">
        <f>求节点(超R武将!$C$6:$C$105,超R武将!H$6:H$105,天数对应超R武将养!$CD95)</f>
        <v>0</v>
      </c>
      <c r="I95" s="17">
        <f>求节点(超R武将!$C$6:$C$105,超R武将!I$6:I$105,天数对应超R武将养!$CD95)</f>
        <v>6</v>
      </c>
      <c r="J95" s="17">
        <f>求节点(超R武将!$C$6:$C$105,超R武将!J$6:J$105,天数对应超R武将养!$CD95)</f>
        <v>0</v>
      </c>
      <c r="K95" s="17">
        <f>求节点(超R武将!$C$6:$C$105,超R武将!K$6:K$105,天数对应超R武将养!$CD95)</f>
        <v>0</v>
      </c>
      <c r="L95" s="17">
        <f>求节点(超R武将!$C$6:$C$105,超R武将!L$6:L$105,天数对应超R武将养!$CD95)</f>
        <v>0</v>
      </c>
      <c r="M95" s="17">
        <f>求节点(超R武将!$C$6:$C$105,超R武将!M$6:M$105,天数对应超R武将养!$CD95)</f>
        <v>0</v>
      </c>
      <c r="N95" s="17">
        <f>求节点(超R武将!$C$6:$C$105,超R武将!N$6:N$105,天数对应超R武将养!$CD95)</f>
        <v>8</v>
      </c>
      <c r="O95" s="17">
        <f>求节点(超R武将!$C$6:$C$105,超R武将!O$6:O$105,天数对应超R武将养!$CD95)</f>
        <v>0</v>
      </c>
      <c r="P95" s="17">
        <f>求节点(超R武将!$C$6:$C$105,超R武将!P$6:P$105,天数对应超R武将养!$CD95)</f>
        <v>6</v>
      </c>
      <c r="Q95" s="17">
        <f>求节点(超R武将!$C$6:$C$105,超R武将!Q$6:Q$105,天数对应超R武将养!$CD95)</f>
        <v>10</v>
      </c>
      <c r="R95" s="17">
        <f>求节点(超R武将!$C$6:$C$105,超R武将!R$6:R$105,天数对应超R武将养!$CD95)</f>
        <v>22</v>
      </c>
      <c r="S95" s="17">
        <f>求节点(超R武将!$C$6:$C$105,超R武将!S$6:S$105,天数对应超R武将养!$CD95)</f>
        <v>106</v>
      </c>
      <c r="T95" s="17">
        <f>求节点(超R武将!$C$6:$C$105,超R武将!T$6:T$105,天数对应超R武将养!$CD95)</f>
        <v>0</v>
      </c>
      <c r="U95" s="17">
        <f>求节点(超R武将!$C$6:$C$105,超R武将!U$6:U$105,天数对应超R武将养!$CD95)</f>
        <v>0</v>
      </c>
      <c r="V95" s="17">
        <f>求节点(超R武将!$C$6:$C$105,超R武将!V$6:V$105,天数对应超R武将养!$CD95)</f>
        <v>0</v>
      </c>
      <c r="W95" s="17">
        <f>求节点(超R武将!$C$6:$C$105,超R武将!W$6:W$105,天数对应超R武将养!$CD95)</f>
        <v>3.4389414755939582</v>
      </c>
      <c r="X95" s="17">
        <f>求节点(超R武将!$C$6:$C$105,超R武将!X$6:X$105,天数对应超R武将养!$CD95)</f>
        <v>3.4389414755939587</v>
      </c>
      <c r="Y95" s="17">
        <f>求节点(超R武将!$C$6:$C$105,超R武将!Y$6:Y$105,天数对应超R武将养!$CD95)</f>
        <v>0</v>
      </c>
      <c r="Z95" s="17">
        <f>求节点(超R武将!$C$6:$C$105,超R武将!Z$6:Z$105,天数对应超R武将养!$CD95)</f>
        <v>0</v>
      </c>
      <c r="AA95" s="17">
        <f>求节点(超R武将!$C$6:$C$105,超R武将!AA$6:AA$105,天数对应超R武将养!$CD95)</f>
        <v>0</v>
      </c>
      <c r="AB95" s="17">
        <f>求节点(超R武将!$C$6:$C$105,超R武将!AB$6:AB$105,天数对应超R武将养!$CD95)</f>
        <v>171.94707377969794</v>
      </c>
      <c r="AC95" s="17">
        <f>求节点(超R武将!$C$6:$C$105,超R武将!AC$6:AC$105,天数对应超R武将养!$CD95)</f>
        <v>171.94707377969794</v>
      </c>
      <c r="AD95" s="17">
        <f>求节点(超R武将!$C$6:$C$105,超R武将!AD$6:AD$105,天数对应超R武将养!$CD95)</f>
        <v>0</v>
      </c>
      <c r="AE95" s="17">
        <f>求节点(超R武将!$C$6:$C$105,超R武将!AE$6:AE$105,天数对应超R武将养!$CD95)</f>
        <v>0</v>
      </c>
      <c r="AF95" s="17">
        <f>求节点(超R武将!$C$6:$C$105,超R武将!AF$6:AF$105,天数对应超R武将养!$CD95)</f>
        <v>0</v>
      </c>
      <c r="AG95" s="17">
        <f>求节点(超R武将!$C$6:$C$105,超R武将!AG$6:AG$105,天数对应超R武将养!$CD95)</f>
        <v>2.8955403111746594</v>
      </c>
      <c r="AH95" s="17">
        <f>求节点(超R武将!$C$6:$C$105,超R武将!AH$6:AH$105,天数对应超R武将养!$CD95)</f>
        <v>2</v>
      </c>
      <c r="AI95" s="17">
        <f>求节点(超R武将!$C$6:$C$105,超R武将!AI$6:AI$105,天数对应超R武将养!$CD95)</f>
        <v>0</v>
      </c>
      <c r="AJ95" s="17">
        <f>求节点(超R武将!$C$6:$C$105,超R武将!AJ$6:AJ$105,天数对应超R武将养!$CD95)</f>
        <v>0</v>
      </c>
      <c r="AK95" s="17">
        <f>求节点(超R武将!$C$6:$C$105,超R武将!AK$6:AK$105,天数对应超R武将养!$CD95)</f>
        <v>0</v>
      </c>
      <c r="AL95" s="17">
        <f>求节点(超R武将!$C$6:$C$105,超R武将!AL$6:AL$105,天数对应超R武将养!$CD95)</f>
        <v>30</v>
      </c>
      <c r="AM95" s="17">
        <f>求节点(超R武将!$C$6:$C$105,超R武将!AM$6:AM$105,天数对应超R武将养!$CD95)</f>
        <v>80</v>
      </c>
      <c r="AN95" s="17">
        <f>求节点(超R武将!$C$6:$C$105,超R武将!AN$6:AN$105,天数对应超R武将养!$CD95)</f>
        <v>0</v>
      </c>
      <c r="AO95" s="17">
        <f>求节点(超R武将!$C$6:$C$105,超R武将!AO$6:AO$105,天数对应超R武将养!$CD95)</f>
        <v>0</v>
      </c>
      <c r="AP95" s="17">
        <f>求节点(超R武将!$C$6:$C$105,超R武将!AP$6:AP$105,天数对应超R武将养!$CD95)</f>
        <v>0</v>
      </c>
      <c r="AQ95" s="17">
        <f>求节点(超R武将!$C$6:$C$105,超R武将!AQ$6:AQ$105,天数对应超R武将养!$CD95)</f>
        <v>24</v>
      </c>
      <c r="AR95" s="17">
        <f>求节点(超R武将!$C$6:$C$105,超R武将!AR$6:AR$105,天数对应超R武将养!$CD95)</f>
        <v>0</v>
      </c>
      <c r="AS95" s="17">
        <f>求节点(超R武将!$C$6:$C$105,超R武将!AS$6:AS$105,天数对应超R武将养!$CD95)</f>
        <v>0</v>
      </c>
      <c r="AT95" s="17">
        <f>求节点(超R武将!$C$6:$C$105,超R武将!AT$6:AT$105,天数对应超R武将养!$CD95)</f>
        <v>3</v>
      </c>
      <c r="AU95" s="17">
        <f>求节点(超R武将!$C$6:$C$105,超R武将!AU$6:AU$105,天数对应超R武将养!$CD95)</f>
        <v>6</v>
      </c>
      <c r="AV95" s="17">
        <f>求节点(超R武将!$C$6:$C$105,超R武将!AV$6:AV$105,天数对应超R武将养!$CD95)</f>
        <v>8</v>
      </c>
      <c r="AW95" s="17">
        <f>求节点(超R武将!$C$6:$C$105,超R武将!AW$6:AW$105,天数对应超R武将养!$CD95)</f>
        <v>7.9148649485025695</v>
      </c>
      <c r="AX95" s="17">
        <f>求节点(超R武将!$C$6:$C$105,超R武将!AX$6:AX$105,天数对应超R武将养!$CD95)</f>
        <v>0</v>
      </c>
      <c r="AY95" s="17">
        <f>求节点(超R武将!$C$6:$C$105,超R武将!AY$6:AY$105,天数对应超R武将养!$CD95)</f>
        <v>15</v>
      </c>
      <c r="AZ95" s="17">
        <f>求节点(超R武将!$C$6:$C$105,超R武将!AZ$6:AZ$105,天数对应超R武将养!$CD95)</f>
        <v>40</v>
      </c>
      <c r="BA95" s="17">
        <f>求节点(超R武将!$C$6:$C$105,超R武将!BA$6:BA$105,天数对应超R武将养!$CD95)</f>
        <v>72</v>
      </c>
      <c r="BB95" s="17">
        <f>求节点(超R武将!$C$6:$C$105,超R武将!BB$6:BB$105,天数对应超R武将养!$CD95)</f>
        <v>106</v>
      </c>
      <c r="BC95" s="17">
        <f>求节点(超R武将!$C$6:$C$105,超R武将!BC$6:BC$105,天数对应超R武将养!$CD95)</f>
        <v>0</v>
      </c>
      <c r="BD95" s="17">
        <f>求节点(超R武将!$C$6:$C$105,超R武将!BD$6:BD$105,天数对应超R武将养!$CD95)</f>
        <v>3.3754032395284845</v>
      </c>
      <c r="BE95" s="17">
        <f>求节点(超R武将!$C$6:$C$105,超R武将!BE$6:BE$105,天数对应超R武将养!$CD95)</f>
        <v>3.3754032395284845</v>
      </c>
      <c r="BF95" s="17">
        <f>求节点(超R武将!$C$6:$C$105,超R武将!BF$6:BF$105,天数对应超R武将养!$CD95)</f>
        <v>3.3754032395284845</v>
      </c>
      <c r="BG95" s="17">
        <f>求节点(超R武将!$C$6:$C$105,超R武将!BG$6:BG$105,天数对应超R武将养!$CD95)</f>
        <v>3.3754032395284845</v>
      </c>
      <c r="BH95" s="17">
        <f>求节点(超R武将!$C$6:$C$105,超R武将!BH$6:BH$105,天数对应超R武将养!$CD95)</f>
        <v>10</v>
      </c>
      <c r="BI95" s="17">
        <f>求节点(超R武将!$C$6:$C$105,超R武将!BI$6:BI$105,天数对应超R武将养!$CD95)</f>
        <v>10</v>
      </c>
      <c r="BJ95" s="17">
        <f>求节点(超R武将!$C$6:$C$105,超R武将!BJ$6:BJ$105,天数对应超R武将养!$CD95)</f>
        <v>60</v>
      </c>
      <c r="BK95" s="17">
        <f>求节点(超R武将!$C$6:$C$105,超R武将!BK$6:BK$105,天数对应超R武将养!$CD95)</f>
        <v>80</v>
      </c>
      <c r="BL95" s="17">
        <f>求节点(超R武将!$C$6:$C$105,超R武将!BL$6:BL$105,天数对应超R武将养!$CD95)</f>
        <v>80</v>
      </c>
      <c r="BM95" s="17">
        <f>求节点(超R武将!$C$6:$C$105,超R武将!BM$6:BM$105,天数对应超R武将养!$CD95)</f>
        <v>0</v>
      </c>
      <c r="BN95" s="17">
        <f>求节点(超R武将!$C$6:$C$105,超R武将!BN$6:BN$105,天数对应超R武将养!$CD95)</f>
        <v>0</v>
      </c>
      <c r="BO95" s="17">
        <f>求节点(超R武将!$C$6:$C$105,超R武将!BO$6:BO$105,天数对应超R武将养!$CD95)</f>
        <v>2</v>
      </c>
      <c r="BP95" s="17">
        <f>求节点(超R武将!$C$6:$C$105,超R武将!BP$6:BP$105,天数对应超R武将养!$CD95)</f>
        <v>2</v>
      </c>
      <c r="BQ95" s="17">
        <f>求节点(超R武将!$C$6:$C$105,超R武将!BQ$6:BQ$105,天数对应超R武将养!$CD95)</f>
        <v>2</v>
      </c>
      <c r="BR95" s="17">
        <f>求节点(超R武将!$C$6:$C$105,超R武将!BR$6:BR$105,天数对应超R武将养!$CD95)</f>
        <v>0</v>
      </c>
      <c r="BS95" s="17">
        <f>求节点(超R武将!$C$6:$C$105,超R武将!BS$6:BS$105,天数对应超R武将养!$CD95)</f>
        <v>0</v>
      </c>
      <c r="BT95" s="17">
        <f>求节点(超R武将!$C$6:$C$105,超R武将!BT$6:BT$105,天数对应超R武将养!$CD95)</f>
        <v>4</v>
      </c>
      <c r="BU95" s="17">
        <f>求节点(超R武将!$C$6:$C$105,超R武将!BU$6:BU$105,天数对应超R武将养!$CD95)</f>
        <v>30</v>
      </c>
      <c r="BV95" s="17">
        <f>求节点(超R武将!$C$6:$C$105,超R武将!BV$6:BV$105,天数对应超R武将养!$CD95)</f>
        <v>80</v>
      </c>
      <c r="BY95" s="17">
        <v>90</v>
      </c>
      <c r="BZ95" s="17">
        <v>65.075479910097457</v>
      </c>
      <c r="CA95" s="17">
        <v>67.741177504690654</v>
      </c>
      <c r="CB95" s="17">
        <v>71.410090615028722</v>
      </c>
      <c r="CC95" s="17">
        <v>76.757019187299505</v>
      </c>
      <c r="CD95" s="17">
        <v>85.973536889848972</v>
      </c>
    </row>
    <row r="96" spans="3:82" x14ac:dyDescent="0.15">
      <c r="C96" s="16">
        <v>91</v>
      </c>
      <c r="E96" s="16">
        <f>求节点(超R武将!$C$6:$C$105,超R武将!E$6:E$105,天数对应超R武将养!$CD96)</f>
        <v>0</v>
      </c>
      <c r="F96" s="16">
        <f>求节点(超R武将!$C$6:$C$105,超R武将!F$6:F$105,天数对应超R武将养!$CD96)</f>
        <v>0</v>
      </c>
      <c r="G96" s="16">
        <f>求节点(超R武将!$C$6:$C$105,超R武将!G$6:G$105,天数对应超R武将养!$CD96)</f>
        <v>0</v>
      </c>
      <c r="H96" s="16">
        <f>求节点(超R武将!$C$6:$C$105,超R武将!H$6:H$105,天数对应超R武将养!$CD96)</f>
        <v>0</v>
      </c>
      <c r="I96" s="16">
        <f>求节点(超R武将!$C$6:$C$105,超R武将!I$6:I$105,天数对应超R武将养!$CD96)</f>
        <v>6</v>
      </c>
      <c r="J96" s="16">
        <f>求节点(超R武将!$C$6:$C$105,超R武将!J$6:J$105,天数对应超R武将养!$CD96)</f>
        <v>0</v>
      </c>
      <c r="K96" s="16">
        <f>求节点(超R武将!$C$6:$C$105,超R武将!K$6:K$105,天数对应超R武将养!$CD96)</f>
        <v>0</v>
      </c>
      <c r="L96" s="16">
        <f>求节点(超R武将!$C$6:$C$105,超R武将!L$6:L$105,天数对应超R武将养!$CD96)</f>
        <v>0</v>
      </c>
      <c r="M96" s="16">
        <f>求节点(超R武将!$C$6:$C$105,超R武将!M$6:M$105,天数对应超R武将养!$CD96)</f>
        <v>0</v>
      </c>
      <c r="N96" s="16">
        <f>求节点(超R武将!$C$6:$C$105,超R武将!N$6:N$105,天数对应超R武将养!$CD96)</f>
        <v>8</v>
      </c>
      <c r="O96" s="16">
        <f>求节点(超R武将!$C$6:$C$105,超R武将!O$6:O$105,天数对应超R武将养!$CD96)</f>
        <v>0</v>
      </c>
      <c r="P96" s="16">
        <f>求节点(超R武将!$C$6:$C$105,超R武将!P$6:P$105,天数对应超R武将养!$CD96)</f>
        <v>6</v>
      </c>
      <c r="Q96" s="16">
        <f>求节点(超R武将!$C$6:$C$105,超R武将!Q$6:Q$105,天数对应超R武将养!$CD96)</f>
        <v>10</v>
      </c>
      <c r="R96" s="16">
        <f>求节点(超R武将!$C$6:$C$105,超R武将!R$6:R$105,天数对应超R武将养!$CD96)</f>
        <v>22</v>
      </c>
      <c r="S96" s="16">
        <f>求节点(超R武将!$C$6:$C$105,超R武将!S$6:S$105,天数对应超R武将养!$CD96)</f>
        <v>106</v>
      </c>
      <c r="T96" s="16">
        <f>求节点(超R武将!$C$6:$C$105,超R武将!T$6:T$105,天数对应超R武将养!$CD96)</f>
        <v>0</v>
      </c>
      <c r="U96" s="16">
        <f>求节点(超R武将!$C$6:$C$105,超R武将!U$6:U$105,天数对应超R武将养!$CD96)</f>
        <v>0</v>
      </c>
      <c r="V96" s="16">
        <f>求节点(超R武将!$C$6:$C$105,超R武将!V$6:V$105,天数对应超R武将养!$CD96)</f>
        <v>0</v>
      </c>
      <c r="W96" s="16">
        <f>求节点(超R武将!$C$6:$C$105,超R武将!W$6:W$105,天数对应超R武将养!$CD96)</f>
        <v>3.4462813005340496</v>
      </c>
      <c r="X96" s="16">
        <f>求节点(超R武将!$C$6:$C$105,超R武将!X$6:X$105,天数对应超R武将养!$CD96)</f>
        <v>3.44628130053405</v>
      </c>
      <c r="Y96" s="16">
        <f>求节点(超R武将!$C$6:$C$105,超R武将!Y$6:Y$105,天数对应超R武将养!$CD96)</f>
        <v>0</v>
      </c>
      <c r="Z96" s="16">
        <f>求节点(超R武将!$C$6:$C$105,超R武将!Z$6:Z$105,天数对应超R武将养!$CD96)</f>
        <v>0</v>
      </c>
      <c r="AA96" s="16">
        <f>求节点(超R武将!$C$6:$C$105,超R武将!AA$6:AA$105,天数对应超R武将养!$CD96)</f>
        <v>0</v>
      </c>
      <c r="AB96" s="16">
        <f>求节点(超R武将!$C$6:$C$105,超R武将!AB$6:AB$105,天数对应超R武将养!$CD96)</f>
        <v>172.31406502670251</v>
      </c>
      <c r="AC96" s="16">
        <f>求节点(超R武将!$C$6:$C$105,超R武将!AC$6:AC$105,天数对应超R武将养!$CD96)</f>
        <v>172.31406502670251</v>
      </c>
      <c r="AD96" s="16">
        <f>求节点(超R武将!$C$6:$C$105,超R武将!AD$6:AD$105,天数对应超R武将养!$CD96)</f>
        <v>0</v>
      </c>
      <c r="AE96" s="16">
        <f>求节点(超R武将!$C$6:$C$105,超R武将!AE$6:AE$105,天数对应超R武将养!$CD96)</f>
        <v>0</v>
      </c>
      <c r="AF96" s="16">
        <f>求节点(超R武将!$C$6:$C$105,超R武将!AF$6:AF$105,天数对应超R武将养!$CD96)</f>
        <v>0</v>
      </c>
      <c r="AG96" s="16">
        <f>求节点(超R武将!$C$6:$C$105,超R武将!AG$6:AG$105,天数对应超R武将养!$CD96)</f>
        <v>2.9017203404487337</v>
      </c>
      <c r="AH96" s="16">
        <f>求节点(超R武将!$C$6:$C$105,超R武将!AH$6:AH$105,天数对应超R武将养!$CD96)</f>
        <v>2</v>
      </c>
      <c r="AI96" s="16">
        <f>求节点(超R武将!$C$6:$C$105,超R武将!AI$6:AI$105,天数对应超R武将养!$CD96)</f>
        <v>0</v>
      </c>
      <c r="AJ96" s="16">
        <f>求节点(超R武将!$C$6:$C$105,超R武将!AJ$6:AJ$105,天数对应超R武将养!$CD96)</f>
        <v>0</v>
      </c>
      <c r="AK96" s="16">
        <f>求节点(超R武将!$C$6:$C$105,超R武将!AK$6:AK$105,天数对应超R武将养!$CD96)</f>
        <v>0</v>
      </c>
      <c r="AL96" s="16">
        <f>求节点(超R武将!$C$6:$C$105,超R武将!AL$6:AL$105,天数对应超R武将养!$CD96)</f>
        <v>30</v>
      </c>
      <c r="AM96" s="16">
        <f>求节点(超R武将!$C$6:$C$105,超R武将!AM$6:AM$105,天数对应超R武将养!$CD96)</f>
        <v>80</v>
      </c>
      <c r="AN96" s="16">
        <f>求节点(超R武将!$C$6:$C$105,超R武将!AN$6:AN$105,天数对应超R武将养!$CD96)</f>
        <v>0</v>
      </c>
      <c r="AO96" s="16">
        <f>求节点(超R武将!$C$6:$C$105,超R武将!AO$6:AO$105,天数对应超R武将养!$CD96)</f>
        <v>0</v>
      </c>
      <c r="AP96" s="16">
        <f>求节点(超R武将!$C$6:$C$105,超R武将!AP$6:AP$105,天数对应超R武将养!$CD96)</f>
        <v>0</v>
      </c>
      <c r="AQ96" s="16">
        <f>求节点(超R武将!$C$6:$C$105,超R武将!AQ$6:AQ$105,天数对应超R武将养!$CD96)</f>
        <v>24</v>
      </c>
      <c r="AR96" s="16">
        <f>求节点(超R武将!$C$6:$C$105,超R武将!AR$6:AR$105,天数对应超R武将养!$CD96)</f>
        <v>0</v>
      </c>
      <c r="AS96" s="16">
        <f>求节点(超R武将!$C$6:$C$105,超R武将!AS$6:AS$105,天数对应超R武将养!$CD96)</f>
        <v>0</v>
      </c>
      <c r="AT96" s="16">
        <f>求节点(超R武将!$C$6:$C$105,超R武将!AT$6:AT$105,天数对应超R武将养!$CD96)</f>
        <v>3</v>
      </c>
      <c r="AU96" s="16">
        <f>求节点(超R武将!$C$6:$C$105,超R武将!AU$6:AU$105,天数对应超R武将养!$CD96)</f>
        <v>6</v>
      </c>
      <c r="AV96" s="16">
        <f>求节点(超R武将!$C$6:$C$105,超R武将!AV$6:AV$105,天数对应超R武将养!$CD96)</f>
        <v>8</v>
      </c>
      <c r="AW96" s="16">
        <f>求节点(超R武将!$C$6:$C$105,超R武将!AW$6:AW$105,天数对应超R武将养!$CD96)</f>
        <v>7.9151009113393886</v>
      </c>
      <c r="AX96" s="16">
        <f>求节点(超R武将!$C$6:$C$105,超R武将!AX$6:AX$105,天数对应超R武将养!$CD96)</f>
        <v>0</v>
      </c>
      <c r="AY96" s="16">
        <f>求节点(超R武将!$C$6:$C$105,超R武将!AY$6:AY$105,天数对应超R武将养!$CD96)</f>
        <v>15</v>
      </c>
      <c r="AZ96" s="16">
        <f>求节点(超R武将!$C$6:$C$105,超R武将!AZ$6:AZ$105,天数对应超R武将养!$CD96)</f>
        <v>40</v>
      </c>
      <c r="BA96" s="16">
        <f>求节点(超R武将!$C$6:$C$105,超R武将!BA$6:BA$105,天数对应超R武将养!$CD96)</f>
        <v>72</v>
      </c>
      <c r="BB96" s="16">
        <f>求节点(超R武将!$C$6:$C$105,超R武将!BB$6:BB$105,天数对应超R武将养!$CD96)</f>
        <v>106</v>
      </c>
      <c r="BC96" s="16">
        <f>求节点(超R武将!$C$6:$C$105,超R武将!BC$6:BC$105,天数对应超R武将养!$CD96)</f>
        <v>0</v>
      </c>
      <c r="BD96" s="16">
        <f>求节点(超R武将!$C$6:$C$105,超R武将!BD$6:BD$105,天数对应超R武将养!$CD96)</f>
        <v>3.3799060201522697</v>
      </c>
      <c r="BE96" s="16">
        <f>求节点(超R武将!$C$6:$C$105,超R武将!BE$6:BE$105,天数对应超R武将养!$CD96)</f>
        <v>3.3799060201522697</v>
      </c>
      <c r="BF96" s="16">
        <f>求节点(超R武将!$C$6:$C$105,超R武将!BF$6:BF$105,天数对应超R武将养!$CD96)</f>
        <v>3.3799060201522697</v>
      </c>
      <c r="BG96" s="16">
        <f>求节点(超R武将!$C$6:$C$105,超R武将!BG$6:BG$105,天数对应超R武将养!$CD96)</f>
        <v>3.3799060201522697</v>
      </c>
      <c r="BH96" s="16">
        <f>求节点(超R武将!$C$6:$C$105,超R武将!BH$6:BH$105,天数对应超R武将养!$CD96)</f>
        <v>10</v>
      </c>
      <c r="BI96" s="16">
        <f>求节点(超R武将!$C$6:$C$105,超R武将!BI$6:BI$105,天数对应超R武将养!$CD96)</f>
        <v>10</v>
      </c>
      <c r="BJ96" s="16">
        <f>求节点(超R武将!$C$6:$C$105,超R武将!BJ$6:BJ$105,天数对应超R武将养!$CD96)</f>
        <v>60</v>
      </c>
      <c r="BK96" s="16">
        <f>求节点(超R武将!$C$6:$C$105,超R武将!BK$6:BK$105,天数对应超R武将养!$CD96)</f>
        <v>80</v>
      </c>
      <c r="BL96" s="16">
        <f>求节点(超R武将!$C$6:$C$105,超R武将!BL$6:BL$105,天数对应超R武将养!$CD96)</f>
        <v>80</v>
      </c>
      <c r="BM96" s="16">
        <f>求节点(超R武将!$C$6:$C$105,超R武将!BM$6:BM$105,天数对应超R武将养!$CD96)</f>
        <v>0</v>
      </c>
      <c r="BN96" s="16">
        <f>求节点(超R武将!$C$6:$C$105,超R武将!BN$6:BN$105,天数对应超R武将养!$CD96)</f>
        <v>0</v>
      </c>
      <c r="BO96" s="16">
        <f>求节点(超R武将!$C$6:$C$105,超R武将!BO$6:BO$105,天数对应超R武将养!$CD96)</f>
        <v>2</v>
      </c>
      <c r="BP96" s="16">
        <f>求节点(超R武将!$C$6:$C$105,超R武将!BP$6:BP$105,天数对应超R武将养!$CD96)</f>
        <v>2</v>
      </c>
      <c r="BQ96" s="16">
        <f>求节点(超R武将!$C$6:$C$105,超R武将!BQ$6:BQ$105,天数对应超R武将养!$CD96)</f>
        <v>2</v>
      </c>
      <c r="BR96" s="16">
        <f>求节点(超R武将!$C$6:$C$105,超R武将!BR$6:BR$105,天数对应超R武将养!$CD96)</f>
        <v>0</v>
      </c>
      <c r="BS96" s="16">
        <f>求节点(超R武将!$C$6:$C$105,超R武将!BS$6:BS$105,天数对应超R武将养!$CD96)</f>
        <v>0</v>
      </c>
      <c r="BT96" s="16">
        <f>求节点(超R武将!$C$6:$C$105,超R武将!BT$6:BT$105,天数对应超R武将养!$CD96)</f>
        <v>4</v>
      </c>
      <c r="BU96" s="16">
        <f>求节点(超R武将!$C$6:$C$105,超R武将!BU$6:BU$105,天数对应超R武将养!$CD96)</f>
        <v>30</v>
      </c>
      <c r="BV96" s="16">
        <f>求节点(超R武将!$C$6:$C$105,超R武将!BV$6:BV$105,天数对应超R武将养!$CD96)</f>
        <v>80</v>
      </c>
      <c r="BY96" s="16">
        <v>91</v>
      </c>
      <c r="BZ96" s="16">
        <v>65.229416240679981</v>
      </c>
      <c r="CA96" s="16">
        <v>67.902731886005128</v>
      </c>
      <c r="CB96" s="16">
        <v>71.562511632890406</v>
      </c>
      <c r="CC96" s="16">
        <v>76.861074281790209</v>
      </c>
      <c r="CD96" s="16">
        <v>86.157032513351254</v>
      </c>
    </row>
    <row r="97" spans="3:82" x14ac:dyDescent="0.15">
      <c r="C97" s="16">
        <v>92</v>
      </c>
      <c r="E97" s="16">
        <f>求节点(超R武将!$C$6:$C$105,超R武将!E$6:E$105,天数对应超R武将养!$CD97)</f>
        <v>0</v>
      </c>
      <c r="F97" s="16">
        <f>求节点(超R武将!$C$6:$C$105,超R武将!F$6:F$105,天数对应超R武将养!$CD97)</f>
        <v>0</v>
      </c>
      <c r="G97" s="16">
        <f>求节点(超R武将!$C$6:$C$105,超R武将!G$6:G$105,天数对应超R武将养!$CD97)</f>
        <v>0</v>
      </c>
      <c r="H97" s="16">
        <f>求节点(超R武将!$C$6:$C$105,超R武将!H$6:H$105,天数对应超R武将养!$CD97)</f>
        <v>0</v>
      </c>
      <c r="I97" s="16">
        <f>求节点(超R武将!$C$6:$C$105,超R武将!I$6:I$105,天数对应超R武将养!$CD97)</f>
        <v>6</v>
      </c>
      <c r="J97" s="16">
        <f>求节点(超R武将!$C$6:$C$105,超R武将!J$6:J$105,天数对应超R武将养!$CD97)</f>
        <v>0</v>
      </c>
      <c r="K97" s="16">
        <f>求节点(超R武将!$C$6:$C$105,超R武将!K$6:K$105,天数对应超R武将养!$CD97)</f>
        <v>0</v>
      </c>
      <c r="L97" s="16">
        <f>求节点(超R武将!$C$6:$C$105,超R武将!L$6:L$105,天数对应超R武将养!$CD97)</f>
        <v>0</v>
      </c>
      <c r="M97" s="16">
        <f>求节点(超R武将!$C$6:$C$105,超R武将!M$6:M$105,天数对应超R武将养!$CD97)</f>
        <v>0</v>
      </c>
      <c r="N97" s="16">
        <f>求节点(超R武将!$C$6:$C$105,超R武将!N$6:N$105,天数对应超R武将养!$CD97)</f>
        <v>8</v>
      </c>
      <c r="O97" s="16">
        <f>求节点(超R武将!$C$6:$C$105,超R武将!O$6:O$105,天数对应超R武将养!$CD97)</f>
        <v>0</v>
      </c>
      <c r="P97" s="16">
        <f>求节点(超R武将!$C$6:$C$105,超R武将!P$6:P$105,天数对应超R武将养!$CD97)</f>
        <v>6</v>
      </c>
      <c r="Q97" s="16">
        <f>求节点(超R武将!$C$6:$C$105,超R武将!Q$6:Q$105,天数对应超R武将养!$CD97)</f>
        <v>10</v>
      </c>
      <c r="R97" s="16">
        <f>求节点(超R武将!$C$6:$C$105,超R武将!R$6:R$105,天数对应超R武将养!$CD97)</f>
        <v>22</v>
      </c>
      <c r="S97" s="16">
        <f>求节点(超R武将!$C$6:$C$105,超R武将!S$6:S$105,天数对应超R武将养!$CD97)</f>
        <v>106</v>
      </c>
      <c r="T97" s="16">
        <f>求节点(超R武将!$C$6:$C$105,超R武将!T$6:T$105,天数对应超R武将养!$CD97)</f>
        <v>0</v>
      </c>
      <c r="U97" s="16">
        <f>求节点(超R武将!$C$6:$C$105,超R武将!U$6:U$105,天数对应超R武将养!$CD97)</f>
        <v>0</v>
      </c>
      <c r="V97" s="16">
        <f>求节点(超R武将!$C$6:$C$105,超R武将!V$6:V$105,天数对应超R武将养!$CD97)</f>
        <v>0</v>
      </c>
      <c r="W97" s="16">
        <f>求节点(超R武将!$C$6:$C$105,超R武将!W$6:W$105,天数对应超R武将养!$CD97)</f>
        <v>3.4539085122686757</v>
      </c>
      <c r="X97" s="16">
        <f>求节点(超R武将!$C$6:$C$105,超R武将!X$6:X$105,天数对应超R武将养!$CD97)</f>
        <v>3.4539085122686761</v>
      </c>
      <c r="Y97" s="16">
        <f>求节点(超R武将!$C$6:$C$105,超R武将!Y$6:Y$105,天数对应超R武将养!$CD97)</f>
        <v>0</v>
      </c>
      <c r="Z97" s="16">
        <f>求节点(超R武将!$C$6:$C$105,超R武将!Z$6:Z$105,天数对应超R武将养!$CD97)</f>
        <v>0</v>
      </c>
      <c r="AA97" s="16">
        <f>求节点(超R武将!$C$6:$C$105,超R武将!AA$6:AA$105,天数对应超R武将养!$CD97)</f>
        <v>0</v>
      </c>
      <c r="AB97" s="16">
        <f>求节点(超R武将!$C$6:$C$105,超R武将!AB$6:AB$105,天数对应超R武将养!$CD97)</f>
        <v>172.6954256134338</v>
      </c>
      <c r="AC97" s="16">
        <f>求节点(超R武将!$C$6:$C$105,超R武将!AC$6:AC$105,天数对应超R武将养!$CD97)</f>
        <v>172.6954256134338</v>
      </c>
      <c r="AD97" s="16">
        <f>求节点(超R武将!$C$6:$C$105,超R武将!AD$6:AD$105,天数对应超R武将养!$CD97)</f>
        <v>0</v>
      </c>
      <c r="AE97" s="16">
        <f>求节点(超R武将!$C$6:$C$105,超R武将!AE$6:AE$105,天数对应超R武将养!$CD97)</f>
        <v>0</v>
      </c>
      <c r="AF97" s="16">
        <f>求节点(超R武将!$C$6:$C$105,超R武将!AF$6:AF$105,天数对应超R武将养!$CD97)</f>
        <v>0</v>
      </c>
      <c r="AG97" s="16">
        <f>求节点(超R武将!$C$6:$C$105,超R武将!AG$6:AG$105,天数对应超R武将养!$CD97)</f>
        <v>2.9081423453581543</v>
      </c>
      <c r="AH97" s="16">
        <f>求节点(超R武将!$C$6:$C$105,超R武将!AH$6:AH$105,天数对应超R武将养!$CD97)</f>
        <v>2</v>
      </c>
      <c r="AI97" s="16">
        <f>求节点(超R武将!$C$6:$C$105,超R武将!AI$6:AI$105,天数对应超R武将养!$CD97)</f>
        <v>0</v>
      </c>
      <c r="AJ97" s="16">
        <f>求节点(超R武将!$C$6:$C$105,超R武将!AJ$6:AJ$105,天数对应超R武将养!$CD97)</f>
        <v>0</v>
      </c>
      <c r="AK97" s="16">
        <f>求节点(超R武将!$C$6:$C$105,超R武将!AK$6:AK$105,天数对应超R武将养!$CD97)</f>
        <v>0</v>
      </c>
      <c r="AL97" s="16">
        <f>求节点(超R武将!$C$6:$C$105,超R武将!AL$6:AL$105,天数对应超R武将养!$CD97)</f>
        <v>30</v>
      </c>
      <c r="AM97" s="16">
        <f>求节点(超R武将!$C$6:$C$105,超R武将!AM$6:AM$105,天数对应超R武将养!$CD97)</f>
        <v>80</v>
      </c>
      <c r="AN97" s="16">
        <f>求节点(超R武将!$C$6:$C$105,超R武将!AN$6:AN$105,天数对应超R武将养!$CD97)</f>
        <v>0</v>
      </c>
      <c r="AO97" s="16">
        <f>求节点(超R武将!$C$6:$C$105,超R武将!AO$6:AO$105,天数对应超R武将养!$CD97)</f>
        <v>0</v>
      </c>
      <c r="AP97" s="16">
        <f>求节点(超R武将!$C$6:$C$105,超R武将!AP$6:AP$105,天数对应超R武将养!$CD97)</f>
        <v>0</v>
      </c>
      <c r="AQ97" s="16">
        <f>求节点(超R武将!$C$6:$C$105,超R武将!AQ$6:AQ$105,天数对应超R武将养!$CD97)</f>
        <v>24</v>
      </c>
      <c r="AR97" s="16">
        <f>求节点(超R武将!$C$6:$C$105,超R武将!AR$6:AR$105,天数对应超R武将养!$CD97)</f>
        <v>0</v>
      </c>
      <c r="AS97" s="16">
        <f>求节点(超R武将!$C$6:$C$105,超R武将!AS$6:AS$105,天数对应超R武将养!$CD97)</f>
        <v>0</v>
      </c>
      <c r="AT97" s="16">
        <f>求节点(超R武将!$C$6:$C$105,超R武将!AT$6:AT$105,天数对应超R武将养!$CD97)</f>
        <v>3</v>
      </c>
      <c r="AU97" s="16">
        <f>求节点(超R武将!$C$6:$C$105,超R武将!AU$6:AU$105,天数对应超R武将养!$CD97)</f>
        <v>6</v>
      </c>
      <c r="AV97" s="16">
        <f>求节点(超R武将!$C$6:$C$105,超R武将!AV$6:AV$105,天数对应超R武将养!$CD97)</f>
        <v>8</v>
      </c>
      <c r="AW97" s="16">
        <f>求节点(超R武将!$C$6:$C$105,超R武将!AW$6:AW$105,天数对应超R武将养!$CD97)</f>
        <v>7.9153461131708509</v>
      </c>
      <c r="AX97" s="16">
        <f>求节点(超R武将!$C$6:$C$105,超R武将!AX$6:AX$105,天数对应超R武将养!$CD97)</f>
        <v>0</v>
      </c>
      <c r="AY97" s="16">
        <f>求节点(超R武将!$C$6:$C$105,超R武将!AY$6:AY$105,天数对应超R武将养!$CD97)</f>
        <v>15</v>
      </c>
      <c r="AZ97" s="16">
        <f>求节点(超R武将!$C$6:$C$105,超R武将!AZ$6:AZ$105,天数对应超R武将养!$CD97)</f>
        <v>40</v>
      </c>
      <c r="BA97" s="16">
        <f>求节点(超R武将!$C$6:$C$105,超R武将!BA$6:BA$105,天数对应超R武将养!$CD97)</f>
        <v>72</v>
      </c>
      <c r="BB97" s="16">
        <f>求节点(超R武将!$C$6:$C$105,超R武将!BB$6:BB$105,天数对应超R武将养!$CD97)</f>
        <v>106</v>
      </c>
      <c r="BC97" s="16">
        <f>求节点(超R武将!$C$6:$C$105,超R武将!BC$6:BC$105,天数对应超R武将养!$CD97)</f>
        <v>0</v>
      </c>
      <c r="BD97" s="16">
        <f>求节点(超R武将!$C$6:$C$105,超R武将!BD$6:BD$105,天数对应超R武将养!$CD97)</f>
        <v>3.384585104666205</v>
      </c>
      <c r="BE97" s="16">
        <f>求节点(超R武将!$C$6:$C$105,超R武将!BE$6:BE$105,天数对应超R武将养!$CD97)</f>
        <v>3.384585104666205</v>
      </c>
      <c r="BF97" s="16">
        <f>求节点(超R武将!$C$6:$C$105,超R武将!BF$6:BF$105,天数对应超R武将养!$CD97)</f>
        <v>3.384585104666205</v>
      </c>
      <c r="BG97" s="16">
        <f>求节点(超R武将!$C$6:$C$105,超R武将!BG$6:BG$105,天数对应超R武将养!$CD97)</f>
        <v>3.384585104666205</v>
      </c>
      <c r="BH97" s="16">
        <f>求节点(超R武将!$C$6:$C$105,超R武将!BH$6:BH$105,天数对应超R武将养!$CD97)</f>
        <v>10</v>
      </c>
      <c r="BI97" s="16">
        <f>求节点(超R武将!$C$6:$C$105,超R武将!BI$6:BI$105,天数对应超R武将养!$CD97)</f>
        <v>10</v>
      </c>
      <c r="BJ97" s="16">
        <f>求节点(超R武将!$C$6:$C$105,超R武将!BJ$6:BJ$105,天数对应超R武将养!$CD97)</f>
        <v>60</v>
      </c>
      <c r="BK97" s="16">
        <f>求节点(超R武将!$C$6:$C$105,超R武将!BK$6:BK$105,天数对应超R武将养!$CD97)</f>
        <v>80</v>
      </c>
      <c r="BL97" s="16">
        <f>求节点(超R武将!$C$6:$C$105,超R武将!BL$6:BL$105,天数对应超R武将养!$CD97)</f>
        <v>80</v>
      </c>
      <c r="BM97" s="16">
        <f>求节点(超R武将!$C$6:$C$105,超R武将!BM$6:BM$105,天数对应超R武将养!$CD97)</f>
        <v>0</v>
      </c>
      <c r="BN97" s="16">
        <f>求节点(超R武将!$C$6:$C$105,超R武将!BN$6:BN$105,天数对应超R武将养!$CD97)</f>
        <v>0</v>
      </c>
      <c r="BO97" s="16">
        <f>求节点(超R武将!$C$6:$C$105,超R武将!BO$6:BO$105,天数对应超R武将养!$CD97)</f>
        <v>2</v>
      </c>
      <c r="BP97" s="16">
        <f>求节点(超R武将!$C$6:$C$105,超R武将!BP$6:BP$105,天数对应超R武将养!$CD97)</f>
        <v>2</v>
      </c>
      <c r="BQ97" s="16">
        <f>求节点(超R武将!$C$6:$C$105,超R武将!BQ$6:BQ$105,天数对应超R武将养!$CD97)</f>
        <v>2</v>
      </c>
      <c r="BR97" s="16">
        <f>求节点(超R武将!$C$6:$C$105,超R武将!BR$6:BR$105,天数对应超R武将养!$CD97)</f>
        <v>0</v>
      </c>
      <c r="BS97" s="16">
        <f>求节点(超R武将!$C$6:$C$105,超R武将!BS$6:BS$105,天数对应超R武将养!$CD97)</f>
        <v>0</v>
      </c>
      <c r="BT97" s="16">
        <f>求节点(超R武将!$C$6:$C$105,超R武将!BT$6:BT$105,天数对应超R武将养!$CD97)</f>
        <v>4</v>
      </c>
      <c r="BU97" s="16">
        <f>求节点(超R武将!$C$6:$C$105,超R武将!BU$6:BU$105,天数对应超R武将养!$CD97)</f>
        <v>30</v>
      </c>
      <c r="BV97" s="16">
        <f>求节点(超R武将!$C$6:$C$105,超R武将!BV$6:BV$105,天数对应超R武将养!$CD97)</f>
        <v>80</v>
      </c>
      <c r="BY97" s="16">
        <v>92</v>
      </c>
      <c r="BZ97" s="16">
        <v>65.38335257126252</v>
      </c>
      <c r="CA97" s="16">
        <v>68.05374497731006</v>
      </c>
      <c r="CB97" s="16">
        <v>71.71493265075209</v>
      </c>
      <c r="CC97" s="16">
        <v>76.965129376280913</v>
      </c>
      <c r="CD97" s="16">
        <v>86.347712806716899</v>
      </c>
    </row>
    <row r="98" spans="3:82" x14ac:dyDescent="0.15">
      <c r="C98" s="16">
        <v>93</v>
      </c>
      <c r="E98" s="16">
        <f>求节点(超R武将!$C$6:$C$105,超R武将!E$6:E$105,天数对应超R武将养!$CD98)</f>
        <v>0</v>
      </c>
      <c r="F98" s="16">
        <f>求节点(超R武将!$C$6:$C$105,超R武将!F$6:F$105,天数对应超R武将养!$CD98)</f>
        <v>0</v>
      </c>
      <c r="G98" s="16">
        <f>求节点(超R武将!$C$6:$C$105,超R武将!G$6:G$105,天数对应超R武将养!$CD98)</f>
        <v>0</v>
      </c>
      <c r="H98" s="16">
        <f>求节点(超R武将!$C$6:$C$105,超R武将!H$6:H$105,天数对应超R武将养!$CD98)</f>
        <v>0</v>
      </c>
      <c r="I98" s="16">
        <f>求节点(超R武将!$C$6:$C$105,超R武将!I$6:I$105,天数对应超R武将养!$CD98)</f>
        <v>6</v>
      </c>
      <c r="J98" s="16">
        <f>求节点(超R武将!$C$6:$C$105,超R武将!J$6:J$105,天数对应超R武将养!$CD98)</f>
        <v>0</v>
      </c>
      <c r="K98" s="16">
        <f>求节点(超R武将!$C$6:$C$105,超R武将!K$6:K$105,天数对应超R武将养!$CD98)</f>
        <v>0</v>
      </c>
      <c r="L98" s="16">
        <f>求节点(超R武将!$C$6:$C$105,超R武将!L$6:L$105,天数对应超R武将养!$CD98)</f>
        <v>0</v>
      </c>
      <c r="M98" s="16">
        <f>求节点(超R武将!$C$6:$C$105,超R武将!M$6:M$105,天数对应超R武将养!$CD98)</f>
        <v>0</v>
      </c>
      <c r="N98" s="16">
        <f>求节点(超R武将!$C$6:$C$105,超R武将!N$6:N$105,天数对应超R武将养!$CD98)</f>
        <v>8</v>
      </c>
      <c r="O98" s="16">
        <f>求节点(超R武将!$C$6:$C$105,超R武将!O$6:O$105,天数对应超R武将养!$CD98)</f>
        <v>0</v>
      </c>
      <c r="P98" s="16">
        <f>求节点(超R武将!$C$6:$C$105,超R武将!P$6:P$105,天数对应超R武将养!$CD98)</f>
        <v>6</v>
      </c>
      <c r="Q98" s="16">
        <f>求节点(超R武将!$C$6:$C$105,超R武将!Q$6:Q$105,天数对应超R武将养!$CD98)</f>
        <v>10</v>
      </c>
      <c r="R98" s="16">
        <f>求节点(超R武将!$C$6:$C$105,超R武将!R$6:R$105,天数对应超R武将养!$CD98)</f>
        <v>22</v>
      </c>
      <c r="S98" s="16">
        <f>求节点(超R武将!$C$6:$C$105,超R武将!S$6:S$105,天数对应超R武将养!$CD98)</f>
        <v>106</v>
      </c>
      <c r="T98" s="16">
        <f>求节点(超R武将!$C$6:$C$105,超R武将!T$6:T$105,天数对应超R武将养!$CD98)</f>
        <v>0</v>
      </c>
      <c r="U98" s="16">
        <f>求节点(超R武将!$C$6:$C$105,超R武将!U$6:U$105,天数对应超R武将养!$CD98)</f>
        <v>0</v>
      </c>
      <c r="V98" s="16">
        <f>求节点(超R武将!$C$6:$C$105,超R武将!V$6:V$105,天数对应超R武将养!$CD98)</f>
        <v>0</v>
      </c>
      <c r="W98" s="16">
        <f>求节点(超R武将!$C$6:$C$105,超R武将!W$6:W$105,天数对应超R武将养!$CD98)</f>
        <v>3.4615357240033018</v>
      </c>
      <c r="X98" s="16">
        <f>求节点(超R武将!$C$6:$C$105,超R武将!X$6:X$105,天数对应超R武将养!$CD98)</f>
        <v>3.4615357240033022</v>
      </c>
      <c r="Y98" s="16">
        <f>求节点(超R武将!$C$6:$C$105,超R武将!Y$6:Y$105,天数对应超R武将养!$CD98)</f>
        <v>0</v>
      </c>
      <c r="Z98" s="16">
        <f>求节点(超R武将!$C$6:$C$105,超R武将!Z$6:Z$105,天数对应超R武将养!$CD98)</f>
        <v>0</v>
      </c>
      <c r="AA98" s="16">
        <f>求节点(超R武将!$C$6:$C$105,超R武将!AA$6:AA$105,天数对应超R武将养!$CD98)</f>
        <v>0</v>
      </c>
      <c r="AB98" s="16">
        <f>求节点(超R武将!$C$6:$C$105,超R武将!AB$6:AB$105,天数对应超R武将养!$CD98)</f>
        <v>173.07678620016512</v>
      </c>
      <c r="AC98" s="16">
        <f>求节点(超R武将!$C$6:$C$105,超R武将!AC$6:AC$105,天数对应超R武将养!$CD98)</f>
        <v>173.07678620016512</v>
      </c>
      <c r="AD98" s="16">
        <f>求节点(超R武将!$C$6:$C$105,超R武将!AD$6:AD$105,天数对应超R武将养!$CD98)</f>
        <v>0</v>
      </c>
      <c r="AE98" s="16">
        <f>求节点(超R武将!$C$6:$C$105,超R武将!AE$6:AE$105,天数对应超R武将养!$CD98)</f>
        <v>0</v>
      </c>
      <c r="AF98" s="16">
        <f>求节点(超R武将!$C$6:$C$105,超R武将!AF$6:AF$105,天数对应超R武将养!$CD98)</f>
        <v>0</v>
      </c>
      <c r="AG98" s="16">
        <f>求节点(超R武将!$C$6:$C$105,超R武将!AG$6:AG$105,天数对应超R武将养!$CD98)</f>
        <v>2.9145643502675749</v>
      </c>
      <c r="AH98" s="16">
        <f>求节点(超R武将!$C$6:$C$105,超R武将!AH$6:AH$105,天数对应超R武将养!$CD98)</f>
        <v>2</v>
      </c>
      <c r="AI98" s="16">
        <f>求节点(超R武将!$C$6:$C$105,超R武将!AI$6:AI$105,天数对应超R武将养!$CD98)</f>
        <v>0</v>
      </c>
      <c r="AJ98" s="16">
        <f>求节点(超R武将!$C$6:$C$105,超R武将!AJ$6:AJ$105,天数对应超R武将养!$CD98)</f>
        <v>0</v>
      </c>
      <c r="AK98" s="16">
        <f>求节点(超R武将!$C$6:$C$105,超R武将!AK$6:AK$105,天数对应超R武将养!$CD98)</f>
        <v>0</v>
      </c>
      <c r="AL98" s="16">
        <f>求节点(超R武将!$C$6:$C$105,超R武将!AL$6:AL$105,天数对应超R武将养!$CD98)</f>
        <v>30</v>
      </c>
      <c r="AM98" s="16">
        <f>求节点(超R武将!$C$6:$C$105,超R武将!AM$6:AM$105,天数对应超R武将养!$CD98)</f>
        <v>80</v>
      </c>
      <c r="AN98" s="16">
        <f>求节点(超R武将!$C$6:$C$105,超R武将!AN$6:AN$105,天数对应超R武将养!$CD98)</f>
        <v>0</v>
      </c>
      <c r="AO98" s="16">
        <f>求节点(超R武将!$C$6:$C$105,超R武将!AO$6:AO$105,天数对应超R武将养!$CD98)</f>
        <v>0</v>
      </c>
      <c r="AP98" s="16">
        <f>求节点(超R武将!$C$6:$C$105,超R武将!AP$6:AP$105,天数对应超R武将养!$CD98)</f>
        <v>0</v>
      </c>
      <c r="AQ98" s="16">
        <f>求节点(超R武将!$C$6:$C$105,超R武将!AQ$6:AQ$105,天数对应超R武将养!$CD98)</f>
        <v>24</v>
      </c>
      <c r="AR98" s="16">
        <f>求节点(超R武将!$C$6:$C$105,超R武将!AR$6:AR$105,天数对应超R武将养!$CD98)</f>
        <v>0</v>
      </c>
      <c r="AS98" s="16">
        <f>求节点(超R武将!$C$6:$C$105,超R武将!AS$6:AS$105,天数对应超R武将养!$CD98)</f>
        <v>0</v>
      </c>
      <c r="AT98" s="16">
        <f>求节点(超R武将!$C$6:$C$105,超R武将!AT$6:AT$105,天数对应超R武将养!$CD98)</f>
        <v>3</v>
      </c>
      <c r="AU98" s="16">
        <f>求节点(超R武将!$C$6:$C$105,超R武将!AU$6:AU$105,天数对应超R武将养!$CD98)</f>
        <v>6</v>
      </c>
      <c r="AV98" s="16">
        <f>求节点(超R武将!$C$6:$C$105,超R武将!AV$6:AV$105,天数对应超R武将养!$CD98)</f>
        <v>8</v>
      </c>
      <c r="AW98" s="16">
        <f>求节点(超R武将!$C$6:$C$105,超R武将!AW$6:AW$105,天数对应超R武将养!$CD98)</f>
        <v>7.9155913150023123</v>
      </c>
      <c r="AX98" s="16">
        <f>求节点(超R武将!$C$6:$C$105,超R武将!AX$6:AX$105,天数对应超R武将养!$CD98)</f>
        <v>0</v>
      </c>
      <c r="AY98" s="16">
        <f>求节点(超R武将!$C$6:$C$105,超R武将!AY$6:AY$105,天数对应超R武将养!$CD98)</f>
        <v>15</v>
      </c>
      <c r="AZ98" s="16">
        <f>求节点(超R武将!$C$6:$C$105,超R武将!AZ$6:AZ$105,天数对应超R武将养!$CD98)</f>
        <v>40</v>
      </c>
      <c r="BA98" s="16">
        <f>求节点(超R武将!$C$6:$C$105,超R武将!BA$6:BA$105,天数对应超R武将养!$CD98)</f>
        <v>72</v>
      </c>
      <c r="BB98" s="16">
        <f>求节点(超R武将!$C$6:$C$105,超R武将!BB$6:BB$105,天数对应超R武将养!$CD98)</f>
        <v>106</v>
      </c>
      <c r="BC98" s="16">
        <f>求节点(超R武将!$C$6:$C$105,超R武将!BC$6:BC$105,天数对应超R武将养!$CD98)</f>
        <v>0</v>
      </c>
      <c r="BD98" s="16">
        <f>求节点(超R武将!$C$6:$C$105,超R武将!BD$6:BD$105,天数对应超R武将养!$CD98)</f>
        <v>3.3892641891801412</v>
      </c>
      <c r="BE98" s="16">
        <f>求节点(超R武将!$C$6:$C$105,超R武将!BE$6:BE$105,天数对应超R武将养!$CD98)</f>
        <v>3.3892641891801412</v>
      </c>
      <c r="BF98" s="16">
        <f>求节点(超R武将!$C$6:$C$105,超R武将!BF$6:BF$105,天数对应超R武将养!$CD98)</f>
        <v>3.3892641891801412</v>
      </c>
      <c r="BG98" s="16">
        <f>求节点(超R武将!$C$6:$C$105,超R武将!BG$6:BG$105,天数对应超R武将养!$CD98)</f>
        <v>3.3892641891801412</v>
      </c>
      <c r="BH98" s="16">
        <f>求节点(超R武将!$C$6:$C$105,超R武将!BH$6:BH$105,天数对应超R武将养!$CD98)</f>
        <v>10</v>
      </c>
      <c r="BI98" s="16">
        <f>求节点(超R武将!$C$6:$C$105,超R武将!BI$6:BI$105,天数对应超R武将养!$CD98)</f>
        <v>10</v>
      </c>
      <c r="BJ98" s="16">
        <f>求节点(超R武将!$C$6:$C$105,超R武将!BJ$6:BJ$105,天数对应超R武将养!$CD98)</f>
        <v>60</v>
      </c>
      <c r="BK98" s="16">
        <f>求节点(超R武将!$C$6:$C$105,超R武将!BK$6:BK$105,天数对应超R武将养!$CD98)</f>
        <v>80</v>
      </c>
      <c r="BL98" s="16">
        <f>求节点(超R武将!$C$6:$C$105,超R武将!BL$6:BL$105,天数对应超R武将养!$CD98)</f>
        <v>80</v>
      </c>
      <c r="BM98" s="16">
        <f>求节点(超R武将!$C$6:$C$105,超R武将!BM$6:BM$105,天数对应超R武将养!$CD98)</f>
        <v>0</v>
      </c>
      <c r="BN98" s="16">
        <f>求节点(超R武将!$C$6:$C$105,超R武将!BN$6:BN$105,天数对应超R武将养!$CD98)</f>
        <v>0</v>
      </c>
      <c r="BO98" s="16">
        <f>求节点(超R武将!$C$6:$C$105,超R武将!BO$6:BO$105,天数对应超R武将养!$CD98)</f>
        <v>2</v>
      </c>
      <c r="BP98" s="16">
        <f>求节点(超R武将!$C$6:$C$105,超R武将!BP$6:BP$105,天数对应超R武将养!$CD98)</f>
        <v>2</v>
      </c>
      <c r="BQ98" s="16">
        <f>求节点(超R武将!$C$6:$C$105,超R武将!BQ$6:BQ$105,天数对应超R武将养!$CD98)</f>
        <v>2</v>
      </c>
      <c r="BR98" s="16">
        <f>求节点(超R武将!$C$6:$C$105,超R武将!BR$6:BR$105,天数对应超R武将养!$CD98)</f>
        <v>0</v>
      </c>
      <c r="BS98" s="16">
        <f>求节点(超R武将!$C$6:$C$105,超R武将!BS$6:BS$105,天数对应超R武将养!$CD98)</f>
        <v>0</v>
      </c>
      <c r="BT98" s="16">
        <f>求节点(超R武将!$C$6:$C$105,超R武将!BT$6:BT$105,天数对应超R武将养!$CD98)</f>
        <v>4</v>
      </c>
      <c r="BU98" s="16">
        <f>求节点(超R武将!$C$6:$C$105,超R武将!BU$6:BU$105,天数对应超R武将养!$CD98)</f>
        <v>30</v>
      </c>
      <c r="BV98" s="16">
        <f>求节点(超R武将!$C$6:$C$105,超R武将!BV$6:BV$105,天数对应超R武将养!$CD98)</f>
        <v>80</v>
      </c>
      <c r="BY98" s="16">
        <v>93</v>
      </c>
      <c r="BZ98" s="16">
        <v>65.537288901845059</v>
      </c>
      <c r="CA98" s="16">
        <v>68.188808606295055</v>
      </c>
      <c r="CB98" s="16">
        <v>71.867353668613774</v>
      </c>
      <c r="CC98" s="16">
        <v>77.094491938042694</v>
      </c>
      <c r="CD98" s="16">
        <v>86.538393100082558</v>
      </c>
    </row>
    <row r="99" spans="3:82" x14ac:dyDescent="0.15">
      <c r="C99" s="16">
        <v>94</v>
      </c>
      <c r="E99" s="16">
        <f>求节点(超R武将!$C$6:$C$105,超R武将!E$6:E$105,天数对应超R武将养!$CD99)</f>
        <v>0</v>
      </c>
      <c r="F99" s="16">
        <f>求节点(超R武将!$C$6:$C$105,超R武将!F$6:F$105,天数对应超R武将养!$CD99)</f>
        <v>0</v>
      </c>
      <c r="G99" s="16">
        <f>求节点(超R武将!$C$6:$C$105,超R武将!G$6:G$105,天数对应超R武将养!$CD99)</f>
        <v>0</v>
      </c>
      <c r="H99" s="16">
        <f>求节点(超R武将!$C$6:$C$105,超R武将!H$6:H$105,天数对应超R武将养!$CD99)</f>
        <v>0</v>
      </c>
      <c r="I99" s="16">
        <f>求节点(超R武将!$C$6:$C$105,超R武将!I$6:I$105,天数对应超R武将养!$CD99)</f>
        <v>6</v>
      </c>
      <c r="J99" s="16">
        <f>求节点(超R武将!$C$6:$C$105,超R武将!J$6:J$105,天数对应超R武将养!$CD99)</f>
        <v>0</v>
      </c>
      <c r="K99" s="16">
        <f>求节点(超R武将!$C$6:$C$105,超R武将!K$6:K$105,天数对应超R武将养!$CD99)</f>
        <v>0</v>
      </c>
      <c r="L99" s="16">
        <f>求节点(超R武将!$C$6:$C$105,超R武将!L$6:L$105,天数对应超R武将养!$CD99)</f>
        <v>0</v>
      </c>
      <c r="M99" s="16">
        <f>求节点(超R武将!$C$6:$C$105,超R武将!M$6:M$105,天数对应超R武将养!$CD99)</f>
        <v>0</v>
      </c>
      <c r="N99" s="16">
        <f>求节点(超R武将!$C$6:$C$105,超R武将!N$6:N$105,天数对应超R武将养!$CD99)</f>
        <v>8</v>
      </c>
      <c r="O99" s="16">
        <f>求节点(超R武将!$C$6:$C$105,超R武将!O$6:O$105,天数对应超R武将养!$CD99)</f>
        <v>0</v>
      </c>
      <c r="P99" s="16">
        <f>求节点(超R武将!$C$6:$C$105,超R武将!P$6:P$105,天数对应超R武将养!$CD99)</f>
        <v>6</v>
      </c>
      <c r="Q99" s="16">
        <f>求节点(超R武将!$C$6:$C$105,超R武将!Q$6:Q$105,天数对应超R武将养!$CD99)</f>
        <v>10</v>
      </c>
      <c r="R99" s="16">
        <f>求节点(超R武将!$C$6:$C$105,超R武将!R$6:R$105,天数对应超R武将养!$CD99)</f>
        <v>22</v>
      </c>
      <c r="S99" s="16">
        <f>求节点(超R武将!$C$6:$C$105,超R武将!S$6:S$105,天数对应超R武将养!$CD99)</f>
        <v>106</v>
      </c>
      <c r="T99" s="16">
        <f>求节点(超R武将!$C$6:$C$105,超R武将!T$6:T$105,天数对应超R武将养!$CD99)</f>
        <v>0</v>
      </c>
      <c r="U99" s="16">
        <f>求节点(超R武将!$C$6:$C$105,超R武将!U$6:U$105,天数对应超R武将养!$CD99)</f>
        <v>0</v>
      </c>
      <c r="V99" s="16">
        <f>求节点(超R武将!$C$6:$C$105,超R武将!V$6:V$105,天数对应超R武将养!$CD99)</f>
        <v>0</v>
      </c>
      <c r="W99" s="16">
        <f>求节点(超R武将!$C$6:$C$105,超R武将!W$6:W$105,天数对应超R武将养!$CD99)</f>
        <v>3.4691629357379283</v>
      </c>
      <c r="X99" s="16">
        <f>求节点(超R武将!$C$6:$C$105,超R武将!X$6:X$105,天数对应超R武将养!$CD99)</f>
        <v>3.4691629357379288</v>
      </c>
      <c r="Y99" s="16">
        <f>求节点(超R武将!$C$6:$C$105,超R武将!Y$6:Y$105,天数对应超R武将养!$CD99)</f>
        <v>0</v>
      </c>
      <c r="Z99" s="16">
        <f>求节点(超R武将!$C$6:$C$105,超R武将!Z$6:Z$105,天数对应超R武将养!$CD99)</f>
        <v>0</v>
      </c>
      <c r="AA99" s="16">
        <f>求节点(超R武将!$C$6:$C$105,超R武将!AA$6:AA$105,天数对应超R武将养!$CD99)</f>
        <v>0</v>
      </c>
      <c r="AB99" s="16">
        <f>求节点(超R武将!$C$6:$C$105,超R武将!AB$6:AB$105,天数对应超R武将养!$CD99)</f>
        <v>173.45814678689644</v>
      </c>
      <c r="AC99" s="16">
        <f>求节点(超R武将!$C$6:$C$105,超R武将!AC$6:AC$105,天数对应超R武将养!$CD99)</f>
        <v>173.45814678689644</v>
      </c>
      <c r="AD99" s="16">
        <f>求节点(超R武将!$C$6:$C$105,超R武将!AD$6:AD$105,天数对应超R武将养!$CD99)</f>
        <v>0</v>
      </c>
      <c r="AE99" s="16">
        <f>求节点(超R武将!$C$6:$C$105,超R武将!AE$6:AE$105,天数对应超R武将养!$CD99)</f>
        <v>0</v>
      </c>
      <c r="AF99" s="16">
        <f>求节点(超R武将!$C$6:$C$105,超R武将!AF$6:AF$105,天数对应超R武将养!$CD99)</f>
        <v>0</v>
      </c>
      <c r="AG99" s="16">
        <f>求节点(超R武将!$C$6:$C$105,超R武将!AG$6:AG$105,天数对应超R武将养!$CD99)</f>
        <v>2.9209863551769955</v>
      </c>
      <c r="AH99" s="16">
        <f>求节点(超R武将!$C$6:$C$105,超R武将!AH$6:AH$105,天数对应超R武将养!$CD99)</f>
        <v>2</v>
      </c>
      <c r="AI99" s="16">
        <f>求节点(超R武将!$C$6:$C$105,超R武将!AI$6:AI$105,天数对应超R武将养!$CD99)</f>
        <v>0</v>
      </c>
      <c r="AJ99" s="16">
        <f>求节点(超R武将!$C$6:$C$105,超R武将!AJ$6:AJ$105,天数对应超R武将养!$CD99)</f>
        <v>0</v>
      </c>
      <c r="AK99" s="16">
        <f>求节点(超R武将!$C$6:$C$105,超R武将!AK$6:AK$105,天数对应超R武将养!$CD99)</f>
        <v>0</v>
      </c>
      <c r="AL99" s="16">
        <f>求节点(超R武将!$C$6:$C$105,超R武将!AL$6:AL$105,天数对应超R武将养!$CD99)</f>
        <v>30</v>
      </c>
      <c r="AM99" s="16">
        <f>求节点(超R武将!$C$6:$C$105,超R武将!AM$6:AM$105,天数对应超R武将养!$CD99)</f>
        <v>80</v>
      </c>
      <c r="AN99" s="16">
        <f>求节点(超R武将!$C$6:$C$105,超R武将!AN$6:AN$105,天数对应超R武将养!$CD99)</f>
        <v>0</v>
      </c>
      <c r="AO99" s="16">
        <f>求节点(超R武将!$C$6:$C$105,超R武将!AO$6:AO$105,天数对应超R武将养!$CD99)</f>
        <v>0</v>
      </c>
      <c r="AP99" s="16">
        <f>求节点(超R武将!$C$6:$C$105,超R武将!AP$6:AP$105,天数对应超R武将养!$CD99)</f>
        <v>0</v>
      </c>
      <c r="AQ99" s="16">
        <f>求节点(超R武将!$C$6:$C$105,超R武将!AQ$6:AQ$105,天数对应超R武将养!$CD99)</f>
        <v>24</v>
      </c>
      <c r="AR99" s="16">
        <f>求节点(超R武将!$C$6:$C$105,超R武将!AR$6:AR$105,天数对应超R武将养!$CD99)</f>
        <v>0</v>
      </c>
      <c r="AS99" s="16">
        <f>求节点(超R武将!$C$6:$C$105,超R武将!AS$6:AS$105,天数对应超R武将养!$CD99)</f>
        <v>0</v>
      </c>
      <c r="AT99" s="16">
        <f>求节点(超R武将!$C$6:$C$105,超R武将!AT$6:AT$105,天数对应超R武将养!$CD99)</f>
        <v>3</v>
      </c>
      <c r="AU99" s="16">
        <f>求节点(超R武将!$C$6:$C$105,超R武将!AU$6:AU$105,天数对应超R武将养!$CD99)</f>
        <v>6</v>
      </c>
      <c r="AV99" s="16">
        <f>求节点(超R武将!$C$6:$C$105,超R武将!AV$6:AV$105,天数对应超R武将养!$CD99)</f>
        <v>8</v>
      </c>
      <c r="AW99" s="16">
        <f>求节点(超R武将!$C$6:$C$105,超R武将!AW$6:AW$105,天数对应超R武将养!$CD99)</f>
        <v>7.9158365168337745</v>
      </c>
      <c r="AX99" s="16">
        <f>求节点(超R武将!$C$6:$C$105,超R武将!AX$6:AX$105,天数对应超R武将养!$CD99)</f>
        <v>0</v>
      </c>
      <c r="AY99" s="16">
        <f>求节点(超R武将!$C$6:$C$105,超R武将!AY$6:AY$105,天数对应超R武将养!$CD99)</f>
        <v>15</v>
      </c>
      <c r="AZ99" s="16">
        <f>求节点(超R武将!$C$6:$C$105,超R武将!AZ$6:AZ$105,天数对应超R武将养!$CD99)</f>
        <v>40</v>
      </c>
      <c r="BA99" s="16">
        <f>求节点(超R武将!$C$6:$C$105,超R武将!BA$6:BA$105,天数对应超R武将养!$CD99)</f>
        <v>72</v>
      </c>
      <c r="BB99" s="16">
        <f>求节点(超R武将!$C$6:$C$105,超R武将!BB$6:BB$105,天数对应超R武将养!$CD99)</f>
        <v>106</v>
      </c>
      <c r="BC99" s="16">
        <f>求节点(超R武将!$C$6:$C$105,超R武将!BC$6:BC$105,天数对应超R武将养!$CD99)</f>
        <v>0</v>
      </c>
      <c r="BD99" s="16">
        <f>求节点(超R武将!$C$6:$C$105,超R武将!BD$6:BD$105,天数对应超R武将养!$CD99)</f>
        <v>3.3939432736940773</v>
      </c>
      <c r="BE99" s="16">
        <f>求节点(超R武将!$C$6:$C$105,超R武将!BE$6:BE$105,天数对应超R武将养!$CD99)</f>
        <v>3.3939432736940773</v>
      </c>
      <c r="BF99" s="16">
        <f>求节点(超R武将!$C$6:$C$105,超R武将!BF$6:BF$105,天数对应超R武将养!$CD99)</f>
        <v>3.3939432736940773</v>
      </c>
      <c r="BG99" s="16">
        <f>求节点(超R武将!$C$6:$C$105,超R武将!BG$6:BG$105,天数对应超R武将养!$CD99)</f>
        <v>3.3939432736940773</v>
      </c>
      <c r="BH99" s="16">
        <f>求节点(超R武将!$C$6:$C$105,超R武将!BH$6:BH$105,天数对应超R武将养!$CD99)</f>
        <v>10</v>
      </c>
      <c r="BI99" s="16">
        <f>求节点(超R武将!$C$6:$C$105,超R武将!BI$6:BI$105,天数对应超R武将养!$CD99)</f>
        <v>10</v>
      </c>
      <c r="BJ99" s="16">
        <f>求节点(超R武将!$C$6:$C$105,超R武将!BJ$6:BJ$105,天数对应超R武将养!$CD99)</f>
        <v>60</v>
      </c>
      <c r="BK99" s="16">
        <f>求节点(超R武将!$C$6:$C$105,超R武将!BK$6:BK$105,天数对应超R武将养!$CD99)</f>
        <v>80</v>
      </c>
      <c r="BL99" s="16">
        <f>求节点(超R武将!$C$6:$C$105,超R武将!BL$6:BL$105,天数对应超R武将养!$CD99)</f>
        <v>80</v>
      </c>
      <c r="BM99" s="16">
        <f>求节点(超R武将!$C$6:$C$105,超R武将!BM$6:BM$105,天数对应超R武将养!$CD99)</f>
        <v>0</v>
      </c>
      <c r="BN99" s="16">
        <f>求节点(超R武将!$C$6:$C$105,超R武将!BN$6:BN$105,天数对应超R武将养!$CD99)</f>
        <v>0</v>
      </c>
      <c r="BO99" s="16">
        <f>求节点(超R武将!$C$6:$C$105,超R武将!BO$6:BO$105,天数对应超R武将养!$CD99)</f>
        <v>2</v>
      </c>
      <c r="BP99" s="16">
        <f>求节点(超R武将!$C$6:$C$105,超R武将!BP$6:BP$105,天数对应超R武将养!$CD99)</f>
        <v>2</v>
      </c>
      <c r="BQ99" s="16">
        <f>求节点(超R武将!$C$6:$C$105,超R武将!BQ$6:BQ$105,天数对应超R武将养!$CD99)</f>
        <v>2</v>
      </c>
      <c r="BR99" s="16">
        <f>求节点(超R武将!$C$6:$C$105,超R武将!BR$6:BR$105,天数对应超R武将养!$CD99)</f>
        <v>0</v>
      </c>
      <c r="BS99" s="16">
        <f>求节点(超R武将!$C$6:$C$105,超R武将!BS$6:BS$105,天数对应超R武将养!$CD99)</f>
        <v>0</v>
      </c>
      <c r="BT99" s="16">
        <f>求节点(超R武将!$C$6:$C$105,超R武将!BT$6:BT$105,天数对应超R武将养!$CD99)</f>
        <v>4</v>
      </c>
      <c r="BU99" s="16">
        <f>求节点(超R武将!$C$6:$C$105,超R武将!BU$6:BU$105,天数对应超R武将养!$CD99)</f>
        <v>30</v>
      </c>
      <c r="BV99" s="16">
        <f>求节点(超R武将!$C$6:$C$105,超R武将!BV$6:BV$105,天数对应超R武将养!$CD99)</f>
        <v>80</v>
      </c>
      <c r="BY99" s="16">
        <v>94</v>
      </c>
      <c r="BZ99" s="16">
        <v>65.691225232427584</v>
      </c>
      <c r="CA99" s="16">
        <v>68.323872235280049</v>
      </c>
      <c r="CB99" s="16">
        <v>72.014922818734917</v>
      </c>
      <c r="CC99" s="16">
        <v>77.236610067038711</v>
      </c>
      <c r="CD99" s="16">
        <v>86.729073393448218</v>
      </c>
    </row>
    <row r="100" spans="3:82" x14ac:dyDescent="0.15">
      <c r="C100" s="16">
        <v>95</v>
      </c>
      <c r="E100" s="16">
        <f>求节点(超R武将!$C$6:$C$105,超R武将!E$6:E$105,天数对应超R武将养!$CD100)</f>
        <v>0</v>
      </c>
      <c r="F100" s="16">
        <f>求节点(超R武将!$C$6:$C$105,超R武将!F$6:F$105,天数对应超R武将养!$CD100)</f>
        <v>0</v>
      </c>
      <c r="G100" s="16">
        <f>求节点(超R武将!$C$6:$C$105,超R武将!G$6:G$105,天数对应超R武将养!$CD100)</f>
        <v>0</v>
      </c>
      <c r="H100" s="16">
        <f>求节点(超R武将!$C$6:$C$105,超R武将!H$6:H$105,天数对应超R武将养!$CD100)</f>
        <v>0</v>
      </c>
      <c r="I100" s="16">
        <f>求节点(超R武将!$C$6:$C$105,超R武将!I$6:I$105,天数对应超R武将养!$CD100)</f>
        <v>6</v>
      </c>
      <c r="J100" s="16">
        <f>求节点(超R武将!$C$6:$C$105,超R武将!J$6:J$105,天数对应超R武将养!$CD100)</f>
        <v>0</v>
      </c>
      <c r="K100" s="16">
        <f>求节点(超R武将!$C$6:$C$105,超R武将!K$6:K$105,天数对应超R武将养!$CD100)</f>
        <v>0</v>
      </c>
      <c r="L100" s="16">
        <f>求节点(超R武将!$C$6:$C$105,超R武将!L$6:L$105,天数对应超R武将养!$CD100)</f>
        <v>0</v>
      </c>
      <c r="M100" s="16">
        <f>求节点(超R武将!$C$6:$C$105,超R武将!M$6:M$105,天数对应超R武将养!$CD100)</f>
        <v>0</v>
      </c>
      <c r="N100" s="16">
        <f>求节点(超R武将!$C$6:$C$105,超R武将!N$6:N$105,天数对应超R武将养!$CD100)</f>
        <v>8</v>
      </c>
      <c r="O100" s="16">
        <f>求节点(超R武将!$C$6:$C$105,超R武将!O$6:O$105,天数对应超R武将养!$CD100)</f>
        <v>0</v>
      </c>
      <c r="P100" s="16">
        <f>求节点(超R武将!$C$6:$C$105,超R武将!P$6:P$105,天数对应超R武将养!$CD100)</f>
        <v>6</v>
      </c>
      <c r="Q100" s="16">
        <f>求节点(超R武将!$C$6:$C$105,超R武将!Q$6:Q$105,天数对应超R武将养!$CD100)</f>
        <v>10</v>
      </c>
      <c r="R100" s="16">
        <f>求节点(超R武将!$C$6:$C$105,超R武将!R$6:R$105,天数对应超R武将养!$CD100)</f>
        <v>22</v>
      </c>
      <c r="S100" s="16">
        <f>求节点(超R武将!$C$6:$C$105,超R武将!S$6:S$105,天数对应超R武将养!$CD100)</f>
        <v>106</v>
      </c>
      <c r="T100" s="16">
        <f>求节点(超R武将!$C$6:$C$105,超R武将!T$6:T$105,天数对应超R武将养!$CD100)</f>
        <v>0</v>
      </c>
      <c r="U100" s="16">
        <f>求节点(超R武将!$C$6:$C$105,超R武将!U$6:U$105,天数对应超R武将养!$CD100)</f>
        <v>0</v>
      </c>
      <c r="V100" s="16">
        <f>求节点(超R武将!$C$6:$C$105,超R武将!V$6:V$105,天数对应超R武将养!$CD100)</f>
        <v>0</v>
      </c>
      <c r="W100" s="16">
        <f>求节点(超R武将!$C$6:$C$105,超R武将!W$6:W$105,天数对应超R武将养!$CD100)</f>
        <v>3.4767901474725544</v>
      </c>
      <c r="X100" s="16">
        <f>求节点(超R武将!$C$6:$C$105,超R武将!X$6:X$105,天数对应超R武将养!$CD100)</f>
        <v>3.4767901474725549</v>
      </c>
      <c r="Y100" s="16">
        <f>求节点(超R武将!$C$6:$C$105,超R武将!Y$6:Y$105,天数对应超R武将养!$CD100)</f>
        <v>0</v>
      </c>
      <c r="Z100" s="16">
        <f>求节点(超R武将!$C$6:$C$105,超R武将!Z$6:Z$105,天数对应超R武将养!$CD100)</f>
        <v>0</v>
      </c>
      <c r="AA100" s="16">
        <f>求节点(超R武将!$C$6:$C$105,超R武将!AA$6:AA$105,天数对应超R武将养!$CD100)</f>
        <v>0</v>
      </c>
      <c r="AB100" s="16">
        <f>求节点(超R武将!$C$6:$C$105,超R武将!AB$6:AB$105,天数对应超R武将养!$CD100)</f>
        <v>173.83950737362775</v>
      </c>
      <c r="AC100" s="16">
        <f>求节点(超R武将!$C$6:$C$105,超R武将!AC$6:AC$105,天数对应超R武将养!$CD100)</f>
        <v>173.83950737362775</v>
      </c>
      <c r="AD100" s="16">
        <f>求节点(超R武将!$C$6:$C$105,超R武将!AD$6:AD$105,天数对应超R武将养!$CD100)</f>
        <v>0</v>
      </c>
      <c r="AE100" s="16">
        <f>求节点(超R武将!$C$6:$C$105,超R武将!AE$6:AE$105,天数对应超R武将养!$CD100)</f>
        <v>0</v>
      </c>
      <c r="AF100" s="16">
        <f>求节点(超R武将!$C$6:$C$105,超R武将!AF$6:AF$105,天数对应超R武将养!$CD100)</f>
        <v>0</v>
      </c>
      <c r="AG100" s="16">
        <f>求节点(超R武将!$C$6:$C$105,超R武将!AG$6:AG$105,天数对应超R武将养!$CD100)</f>
        <v>2.9274083600864165</v>
      </c>
      <c r="AH100" s="16">
        <f>求节点(超R武将!$C$6:$C$105,超R武将!AH$6:AH$105,天数对应超R武将养!$CD100)</f>
        <v>2</v>
      </c>
      <c r="AI100" s="16">
        <f>求节点(超R武将!$C$6:$C$105,超R武将!AI$6:AI$105,天数对应超R武将养!$CD100)</f>
        <v>0</v>
      </c>
      <c r="AJ100" s="16">
        <f>求节点(超R武将!$C$6:$C$105,超R武将!AJ$6:AJ$105,天数对应超R武将养!$CD100)</f>
        <v>0</v>
      </c>
      <c r="AK100" s="16">
        <f>求节点(超R武将!$C$6:$C$105,超R武将!AK$6:AK$105,天数对应超R武将养!$CD100)</f>
        <v>0</v>
      </c>
      <c r="AL100" s="16">
        <f>求节点(超R武将!$C$6:$C$105,超R武将!AL$6:AL$105,天数对应超R武将养!$CD100)</f>
        <v>30</v>
      </c>
      <c r="AM100" s="16">
        <f>求节点(超R武将!$C$6:$C$105,超R武将!AM$6:AM$105,天数对应超R武将养!$CD100)</f>
        <v>80</v>
      </c>
      <c r="AN100" s="16">
        <f>求节点(超R武将!$C$6:$C$105,超R武将!AN$6:AN$105,天数对应超R武将养!$CD100)</f>
        <v>0</v>
      </c>
      <c r="AO100" s="16">
        <f>求节点(超R武将!$C$6:$C$105,超R武将!AO$6:AO$105,天数对应超R武将养!$CD100)</f>
        <v>0</v>
      </c>
      <c r="AP100" s="16">
        <f>求节点(超R武将!$C$6:$C$105,超R武将!AP$6:AP$105,天数对应超R武将养!$CD100)</f>
        <v>0</v>
      </c>
      <c r="AQ100" s="16">
        <f>求节点(超R武将!$C$6:$C$105,超R武将!AQ$6:AQ$105,天数对应超R武将养!$CD100)</f>
        <v>24</v>
      </c>
      <c r="AR100" s="16">
        <f>求节点(超R武将!$C$6:$C$105,超R武将!AR$6:AR$105,天数对应超R武将养!$CD100)</f>
        <v>0</v>
      </c>
      <c r="AS100" s="16">
        <f>求节点(超R武将!$C$6:$C$105,超R武将!AS$6:AS$105,天数对应超R武将养!$CD100)</f>
        <v>0</v>
      </c>
      <c r="AT100" s="16">
        <f>求节点(超R武将!$C$6:$C$105,超R武将!AT$6:AT$105,天数对应超R武将养!$CD100)</f>
        <v>3</v>
      </c>
      <c r="AU100" s="16">
        <f>求节点(超R武将!$C$6:$C$105,超R武将!AU$6:AU$105,天数对应超R武将养!$CD100)</f>
        <v>6</v>
      </c>
      <c r="AV100" s="16">
        <f>求节点(超R武将!$C$6:$C$105,超R武将!AV$6:AV$105,天数对应超R武将养!$CD100)</f>
        <v>8</v>
      </c>
      <c r="AW100" s="16">
        <f>求节点(超R武将!$C$6:$C$105,超R武将!AW$6:AW$105,天数对应超R武将养!$CD100)</f>
        <v>7.9160817186652368</v>
      </c>
      <c r="AX100" s="16">
        <f>求节点(超R武将!$C$6:$C$105,超R武将!AX$6:AX$105,天数对应超R武将养!$CD100)</f>
        <v>0</v>
      </c>
      <c r="AY100" s="16">
        <f>求节点(超R武将!$C$6:$C$105,超R武将!AY$6:AY$105,天数对应超R武将养!$CD100)</f>
        <v>15</v>
      </c>
      <c r="AZ100" s="16">
        <f>求节点(超R武将!$C$6:$C$105,超R武将!AZ$6:AZ$105,天数对应超R武将养!$CD100)</f>
        <v>40</v>
      </c>
      <c r="BA100" s="16">
        <f>求节点(超R武将!$C$6:$C$105,超R武将!BA$6:BA$105,天数对应超R武将养!$CD100)</f>
        <v>72</v>
      </c>
      <c r="BB100" s="16">
        <f>求节点(超R武将!$C$6:$C$105,超R武将!BB$6:BB$105,天数对应超R武将养!$CD100)</f>
        <v>106</v>
      </c>
      <c r="BC100" s="16">
        <f>求节点(超R武将!$C$6:$C$105,超R武将!BC$6:BC$105,天数对应超R武将养!$CD100)</f>
        <v>0</v>
      </c>
      <c r="BD100" s="16">
        <f>求节点(超R武将!$C$6:$C$105,超R武将!BD$6:BD$105,天数对应超R武将养!$CD100)</f>
        <v>3.3986223582080131</v>
      </c>
      <c r="BE100" s="16">
        <f>求节点(超R武将!$C$6:$C$105,超R武将!BE$6:BE$105,天数对应超R武将养!$CD100)</f>
        <v>3.3986223582080131</v>
      </c>
      <c r="BF100" s="16">
        <f>求节点(超R武将!$C$6:$C$105,超R武将!BF$6:BF$105,天数对应超R武将养!$CD100)</f>
        <v>3.3986223582080131</v>
      </c>
      <c r="BG100" s="16">
        <f>求节点(超R武将!$C$6:$C$105,超R武将!BG$6:BG$105,天数对应超R武将养!$CD100)</f>
        <v>3.3986223582080131</v>
      </c>
      <c r="BH100" s="16">
        <f>求节点(超R武将!$C$6:$C$105,超R武将!BH$6:BH$105,天数对应超R武将养!$CD100)</f>
        <v>10</v>
      </c>
      <c r="BI100" s="16">
        <f>求节点(超R武将!$C$6:$C$105,超R武将!BI$6:BI$105,天数对应超R武将养!$CD100)</f>
        <v>10</v>
      </c>
      <c r="BJ100" s="16">
        <f>求节点(超R武将!$C$6:$C$105,超R武将!BJ$6:BJ$105,天数对应超R武将养!$CD100)</f>
        <v>60</v>
      </c>
      <c r="BK100" s="16">
        <f>求节点(超R武将!$C$6:$C$105,超R武将!BK$6:BK$105,天数对应超R武将养!$CD100)</f>
        <v>80</v>
      </c>
      <c r="BL100" s="16">
        <f>求节点(超R武将!$C$6:$C$105,超R武将!BL$6:BL$105,天数对应超R武将养!$CD100)</f>
        <v>80</v>
      </c>
      <c r="BM100" s="16">
        <f>求节点(超R武将!$C$6:$C$105,超R武将!BM$6:BM$105,天数对应超R武将养!$CD100)</f>
        <v>0</v>
      </c>
      <c r="BN100" s="16">
        <f>求节点(超R武将!$C$6:$C$105,超R武将!BN$6:BN$105,天数对应超R武将养!$CD100)</f>
        <v>0</v>
      </c>
      <c r="BO100" s="16">
        <f>求节点(超R武将!$C$6:$C$105,超R武将!BO$6:BO$105,天数对应超R武将养!$CD100)</f>
        <v>2</v>
      </c>
      <c r="BP100" s="16">
        <f>求节点(超R武将!$C$6:$C$105,超R武将!BP$6:BP$105,天数对应超R武将养!$CD100)</f>
        <v>2</v>
      </c>
      <c r="BQ100" s="16">
        <f>求节点(超R武将!$C$6:$C$105,超R武将!BQ$6:BQ$105,天数对应超R武将养!$CD100)</f>
        <v>2</v>
      </c>
      <c r="BR100" s="16">
        <f>求节点(超R武将!$C$6:$C$105,超R武将!BR$6:BR$105,天数对应超R武将养!$CD100)</f>
        <v>0</v>
      </c>
      <c r="BS100" s="16">
        <f>求节点(超R武将!$C$6:$C$105,超R武将!BS$6:BS$105,天数对应超R武将养!$CD100)</f>
        <v>0</v>
      </c>
      <c r="BT100" s="16">
        <f>求节点(超R武将!$C$6:$C$105,超R武将!BT$6:BT$105,天数对应超R武将养!$CD100)</f>
        <v>4</v>
      </c>
      <c r="BU100" s="16">
        <f>求节点(超R武将!$C$6:$C$105,超R武将!BU$6:BU$105,天数对应超R武将养!$CD100)</f>
        <v>30</v>
      </c>
      <c r="BV100" s="16">
        <f>求节点(超R武将!$C$6:$C$105,超R武将!BV$6:BV$105,天数对应超R武将养!$CD100)</f>
        <v>80</v>
      </c>
      <c r="BY100" s="16">
        <v>95</v>
      </c>
      <c r="BZ100" s="16">
        <v>65.845161563010123</v>
      </c>
      <c r="CA100" s="16">
        <v>68.458935864265044</v>
      </c>
      <c r="CB100" s="16">
        <v>72.129946195907721</v>
      </c>
      <c r="CC100" s="16">
        <v>77.378728196034729</v>
      </c>
      <c r="CD100" s="16">
        <v>86.919753686813877</v>
      </c>
    </row>
    <row r="101" spans="3:82" x14ac:dyDescent="0.15">
      <c r="C101" s="16">
        <v>96</v>
      </c>
      <c r="E101" s="16">
        <f>求节点(超R武将!$C$6:$C$105,超R武将!E$6:E$105,天数对应超R武将养!$CD101)</f>
        <v>0</v>
      </c>
      <c r="F101" s="16">
        <f>求节点(超R武将!$C$6:$C$105,超R武将!F$6:F$105,天数对应超R武将养!$CD101)</f>
        <v>0</v>
      </c>
      <c r="G101" s="16">
        <f>求节点(超R武将!$C$6:$C$105,超R武将!G$6:G$105,天数对应超R武将养!$CD101)</f>
        <v>0</v>
      </c>
      <c r="H101" s="16">
        <f>求节点(超R武将!$C$6:$C$105,超R武将!H$6:H$105,天数对应超R武将养!$CD101)</f>
        <v>0</v>
      </c>
      <c r="I101" s="16">
        <f>求节点(超R武将!$C$6:$C$105,超R武将!I$6:I$105,天数对应超R武将养!$CD101)</f>
        <v>6</v>
      </c>
      <c r="J101" s="16">
        <f>求节点(超R武将!$C$6:$C$105,超R武将!J$6:J$105,天数对应超R武将养!$CD101)</f>
        <v>0</v>
      </c>
      <c r="K101" s="16">
        <f>求节点(超R武将!$C$6:$C$105,超R武将!K$6:K$105,天数对应超R武将养!$CD101)</f>
        <v>0</v>
      </c>
      <c r="L101" s="16">
        <f>求节点(超R武将!$C$6:$C$105,超R武将!L$6:L$105,天数对应超R武将养!$CD101)</f>
        <v>0</v>
      </c>
      <c r="M101" s="16">
        <f>求节点(超R武将!$C$6:$C$105,超R武将!M$6:M$105,天数对应超R武将养!$CD101)</f>
        <v>0</v>
      </c>
      <c r="N101" s="16">
        <f>求节点(超R武将!$C$6:$C$105,超R武将!N$6:N$105,天数对应超R武将养!$CD101)</f>
        <v>8</v>
      </c>
      <c r="O101" s="16">
        <f>求节点(超R武将!$C$6:$C$105,超R武将!O$6:O$105,天数对应超R武将养!$CD101)</f>
        <v>0</v>
      </c>
      <c r="P101" s="16">
        <f>求节点(超R武将!$C$6:$C$105,超R武将!P$6:P$105,天数对应超R武将养!$CD101)</f>
        <v>6</v>
      </c>
      <c r="Q101" s="16">
        <f>求节点(超R武将!$C$6:$C$105,超R武将!Q$6:Q$105,天数对应超R武将养!$CD101)</f>
        <v>10</v>
      </c>
      <c r="R101" s="16">
        <f>求节点(超R武将!$C$6:$C$105,超R武将!R$6:R$105,天数对应超R武将养!$CD101)</f>
        <v>22</v>
      </c>
      <c r="S101" s="16">
        <f>求节点(超R武将!$C$6:$C$105,超R武将!S$6:S$105,天数对应超R武将养!$CD101)</f>
        <v>106</v>
      </c>
      <c r="T101" s="16">
        <f>求节点(超R武将!$C$6:$C$105,超R武将!T$6:T$105,天数对应超R武将养!$CD101)</f>
        <v>0</v>
      </c>
      <c r="U101" s="16">
        <f>求节点(超R武将!$C$6:$C$105,超R武将!U$6:U$105,天数对应超R武将养!$CD101)</f>
        <v>0</v>
      </c>
      <c r="V101" s="16">
        <f>求节点(超R武将!$C$6:$C$105,超R武将!V$6:V$105,天数对应超R武将养!$CD101)</f>
        <v>0</v>
      </c>
      <c r="W101" s="16">
        <f>求节点(超R武将!$C$6:$C$105,超R武将!W$6:W$105,天数对应超R武将养!$CD101)</f>
        <v>3.4841221409890819</v>
      </c>
      <c r="X101" s="16">
        <f>求节点(超R武将!$C$6:$C$105,超R武将!X$6:X$105,天数对应超R武将养!$CD101)</f>
        <v>3.4841221409890824</v>
      </c>
      <c r="Y101" s="16">
        <f>求节点(超R武将!$C$6:$C$105,超R武将!Y$6:Y$105,天数对应超R武将养!$CD101)</f>
        <v>0</v>
      </c>
      <c r="Z101" s="16">
        <f>求节点(超R武将!$C$6:$C$105,超R武将!Z$6:Z$105,天数对应超R武将养!$CD101)</f>
        <v>0</v>
      </c>
      <c r="AA101" s="16">
        <f>求节点(超R武将!$C$6:$C$105,超R武将!AA$6:AA$105,天数对应超R武将养!$CD101)</f>
        <v>0</v>
      </c>
      <c r="AB101" s="16">
        <f>求节点(超R武将!$C$6:$C$105,超R武将!AB$6:AB$105,天数对应超R武将养!$CD101)</f>
        <v>174.20610704945412</v>
      </c>
      <c r="AC101" s="16">
        <f>求节点(超R武将!$C$6:$C$105,超R武将!AC$6:AC$105,天数对应超R武将养!$CD101)</f>
        <v>174.20610704945412</v>
      </c>
      <c r="AD101" s="16">
        <f>求节点(超R武将!$C$6:$C$105,超R武将!AD$6:AD$105,天数对应超R武将养!$CD101)</f>
        <v>0</v>
      </c>
      <c r="AE101" s="16">
        <f>求节点(超R武将!$C$6:$C$105,超R武将!AE$6:AE$105,天数对应超R武将养!$CD101)</f>
        <v>0</v>
      </c>
      <c r="AF101" s="16">
        <f>求节点(超R武将!$C$6:$C$105,超R武将!AF$6:AF$105,天数对应超R武将养!$CD101)</f>
        <v>0</v>
      </c>
      <c r="AG101" s="16">
        <f>求节点(超R武将!$C$6:$C$105,超R武将!AG$6:AG$105,天数对应超R武将养!$CD101)</f>
        <v>2.933581795412096</v>
      </c>
      <c r="AH101" s="16">
        <f>求节点(超R武将!$C$6:$C$105,超R武将!AH$6:AH$105,天数对应超R武将养!$CD101)</f>
        <v>2</v>
      </c>
      <c r="AI101" s="16">
        <f>求节点(超R武将!$C$6:$C$105,超R武将!AI$6:AI$105,天数对应超R武将养!$CD101)</f>
        <v>0</v>
      </c>
      <c r="AJ101" s="16">
        <f>求节点(超R武将!$C$6:$C$105,超R武将!AJ$6:AJ$105,天数对应超R武将养!$CD101)</f>
        <v>0</v>
      </c>
      <c r="AK101" s="16">
        <f>求节点(超R武将!$C$6:$C$105,超R武将!AK$6:AK$105,天数对应超R武将养!$CD101)</f>
        <v>0</v>
      </c>
      <c r="AL101" s="16">
        <f>求节点(超R武将!$C$6:$C$105,超R武将!AL$6:AL$105,天数对应超R武将养!$CD101)</f>
        <v>30</v>
      </c>
      <c r="AM101" s="16">
        <f>求节点(超R武将!$C$6:$C$105,超R武将!AM$6:AM$105,天数对应超R武将养!$CD101)</f>
        <v>80</v>
      </c>
      <c r="AN101" s="16">
        <f>求节点(超R武将!$C$6:$C$105,超R武将!AN$6:AN$105,天数对应超R武将养!$CD101)</f>
        <v>0</v>
      </c>
      <c r="AO101" s="16">
        <f>求节点(超R武将!$C$6:$C$105,超R武将!AO$6:AO$105,天数对应超R武将养!$CD101)</f>
        <v>0</v>
      </c>
      <c r="AP101" s="16">
        <f>求节点(超R武将!$C$6:$C$105,超R武将!AP$6:AP$105,天数对应超R武将养!$CD101)</f>
        <v>0</v>
      </c>
      <c r="AQ101" s="16">
        <f>求节点(超R武将!$C$6:$C$105,超R武将!AQ$6:AQ$105,天数对应超R武将养!$CD101)</f>
        <v>24</v>
      </c>
      <c r="AR101" s="16">
        <f>求节点(超R武将!$C$6:$C$105,超R武将!AR$6:AR$105,天数对应超R武将养!$CD101)</f>
        <v>0</v>
      </c>
      <c r="AS101" s="16">
        <f>求节点(超R武将!$C$6:$C$105,超R武将!AS$6:AS$105,天数对应超R武将养!$CD101)</f>
        <v>0</v>
      </c>
      <c r="AT101" s="16">
        <f>求节点(超R武将!$C$6:$C$105,超R武将!AT$6:AT$105,天数对应超R武将养!$CD101)</f>
        <v>3</v>
      </c>
      <c r="AU101" s="16">
        <f>求节点(超R武将!$C$6:$C$105,超R武将!AU$6:AU$105,天数对应超R武将养!$CD101)</f>
        <v>6</v>
      </c>
      <c r="AV101" s="16">
        <f>求节点(超R武将!$C$6:$C$105,超R武将!AV$6:AV$105,天数对应超R武将养!$CD101)</f>
        <v>8</v>
      </c>
      <c r="AW101" s="16">
        <f>求节点(超R武将!$C$6:$C$105,超R武将!AW$6:AW$105,天数对应超R武将养!$CD101)</f>
        <v>7.9163174297351624</v>
      </c>
      <c r="AX101" s="16">
        <f>求节点(超R武将!$C$6:$C$105,超R武将!AX$6:AX$105,天数对应超R武将养!$CD101)</f>
        <v>0</v>
      </c>
      <c r="AY101" s="16">
        <f>求节点(超R武将!$C$6:$C$105,超R武将!AY$6:AY$105,天数对应超R武将养!$CD101)</f>
        <v>15</v>
      </c>
      <c r="AZ101" s="16">
        <f>求节点(超R武将!$C$6:$C$105,超R武将!AZ$6:AZ$105,天数对应超R武将养!$CD101)</f>
        <v>40</v>
      </c>
      <c r="BA101" s="16">
        <f>求节点(超R武将!$C$6:$C$105,超R武将!BA$6:BA$105,天数对应超R武将养!$CD101)</f>
        <v>72</v>
      </c>
      <c r="BB101" s="16">
        <f>求节点(超R武将!$C$6:$C$105,超R武将!BB$6:BB$105,天数对应超R武将养!$CD101)</f>
        <v>106</v>
      </c>
      <c r="BC101" s="16">
        <f>求节点(超R武将!$C$6:$C$105,超R武将!BC$6:BC$105,天数对应超R武将养!$CD101)</f>
        <v>0</v>
      </c>
      <c r="BD101" s="16">
        <f>求节点(超R武将!$C$6:$C$105,超R武将!BD$6:BD$105,天数对应超R武将养!$CD101)</f>
        <v>3.4031203344689467</v>
      </c>
      <c r="BE101" s="16">
        <f>求节点(超R武将!$C$6:$C$105,超R武将!BE$6:BE$105,天数对应超R武将养!$CD101)</f>
        <v>3.4031203344689467</v>
      </c>
      <c r="BF101" s="16">
        <f>求节点(超R武将!$C$6:$C$105,超R武将!BF$6:BF$105,天数对应超R武将养!$CD101)</f>
        <v>3.4031203344689467</v>
      </c>
      <c r="BG101" s="16">
        <f>求节点(超R武将!$C$6:$C$105,超R武将!BG$6:BG$105,天数对应超R武将养!$CD101)</f>
        <v>3.4031203344689467</v>
      </c>
      <c r="BH101" s="16">
        <f>求节点(超R武将!$C$6:$C$105,超R武将!BH$6:BH$105,天数对应超R武将养!$CD101)</f>
        <v>10</v>
      </c>
      <c r="BI101" s="16">
        <f>求节点(超R武将!$C$6:$C$105,超R武将!BI$6:BI$105,天数对应超R武将养!$CD101)</f>
        <v>10</v>
      </c>
      <c r="BJ101" s="16">
        <f>求节点(超R武将!$C$6:$C$105,超R武将!BJ$6:BJ$105,天数对应超R武将养!$CD101)</f>
        <v>60</v>
      </c>
      <c r="BK101" s="16">
        <f>求节点(超R武将!$C$6:$C$105,超R武将!BK$6:BK$105,天数对应超R武将养!$CD101)</f>
        <v>80</v>
      </c>
      <c r="BL101" s="16">
        <f>求节点(超R武将!$C$6:$C$105,超R武将!BL$6:BL$105,天数对应超R武将养!$CD101)</f>
        <v>80</v>
      </c>
      <c r="BM101" s="16">
        <f>求节点(超R武将!$C$6:$C$105,超R武将!BM$6:BM$105,天数对应超R武将养!$CD101)</f>
        <v>0</v>
      </c>
      <c r="BN101" s="16">
        <f>求节点(超R武将!$C$6:$C$105,超R武将!BN$6:BN$105,天数对应超R武将养!$CD101)</f>
        <v>0</v>
      </c>
      <c r="BO101" s="16">
        <f>求节点(超R武将!$C$6:$C$105,超R武将!BO$6:BO$105,天数对应超R武将养!$CD101)</f>
        <v>2</v>
      </c>
      <c r="BP101" s="16">
        <f>求节点(超R武将!$C$6:$C$105,超R武将!BP$6:BP$105,天数对应超R武将养!$CD101)</f>
        <v>2</v>
      </c>
      <c r="BQ101" s="16">
        <f>求节点(超R武将!$C$6:$C$105,超R武将!BQ$6:BQ$105,天数对应超R武将养!$CD101)</f>
        <v>2</v>
      </c>
      <c r="BR101" s="16">
        <f>求节点(超R武将!$C$6:$C$105,超R武将!BR$6:BR$105,天数对应超R武将养!$CD101)</f>
        <v>0</v>
      </c>
      <c r="BS101" s="16">
        <f>求节点(超R武将!$C$6:$C$105,超R武将!BS$6:BS$105,天数对应超R武将养!$CD101)</f>
        <v>0</v>
      </c>
      <c r="BT101" s="16">
        <f>求节点(超R武将!$C$6:$C$105,超R武将!BT$6:BT$105,天数对应超R武将养!$CD101)</f>
        <v>4</v>
      </c>
      <c r="BU101" s="16">
        <f>求节点(超R武将!$C$6:$C$105,超R武将!BU$6:BU$105,天数对应超R武将养!$CD101)</f>
        <v>30</v>
      </c>
      <c r="BV101" s="16">
        <f>求节点(超R武将!$C$6:$C$105,超R武将!BV$6:BV$105,天数对应超R武将养!$CD101)</f>
        <v>80</v>
      </c>
      <c r="BY101" s="16">
        <v>96</v>
      </c>
      <c r="BZ101" s="16">
        <v>65.999097893592648</v>
      </c>
      <c r="CA101" s="16">
        <v>68.593999493250038</v>
      </c>
      <c r="CB101" s="16">
        <v>72.244969573080525</v>
      </c>
      <c r="CC101" s="16">
        <v>77.52084632503076</v>
      </c>
      <c r="CD101" s="16">
        <v>87.103053524727059</v>
      </c>
    </row>
    <row r="102" spans="3:82" x14ac:dyDescent="0.15">
      <c r="C102" s="16">
        <v>97</v>
      </c>
      <c r="E102" s="16">
        <f>求节点(超R武将!$C$6:$C$105,超R武将!E$6:E$105,天数对应超R武将养!$CD102)</f>
        <v>0</v>
      </c>
      <c r="F102" s="16">
        <f>求节点(超R武将!$C$6:$C$105,超R武将!F$6:F$105,天数对应超R武将养!$CD102)</f>
        <v>0</v>
      </c>
      <c r="G102" s="16">
        <f>求节点(超R武将!$C$6:$C$105,超R武将!G$6:G$105,天数对应超R武将养!$CD102)</f>
        <v>0</v>
      </c>
      <c r="H102" s="16">
        <f>求节点(超R武将!$C$6:$C$105,超R武将!H$6:H$105,天数对应超R武将养!$CD102)</f>
        <v>0</v>
      </c>
      <c r="I102" s="16">
        <f>求节点(超R武将!$C$6:$C$105,超R武将!I$6:I$105,天数对应超R武将养!$CD102)</f>
        <v>6</v>
      </c>
      <c r="J102" s="16">
        <f>求节点(超R武将!$C$6:$C$105,超R武将!J$6:J$105,天数对应超R武将养!$CD102)</f>
        <v>0</v>
      </c>
      <c r="K102" s="16">
        <f>求节点(超R武将!$C$6:$C$105,超R武将!K$6:K$105,天数对应超R武将养!$CD102)</f>
        <v>0</v>
      </c>
      <c r="L102" s="16">
        <f>求节点(超R武将!$C$6:$C$105,超R武将!L$6:L$105,天数对应超R武将养!$CD102)</f>
        <v>0</v>
      </c>
      <c r="M102" s="16">
        <f>求节点(超R武将!$C$6:$C$105,超R武将!M$6:M$105,天数对应超R武将养!$CD102)</f>
        <v>0</v>
      </c>
      <c r="N102" s="16">
        <f>求节点(超R武将!$C$6:$C$105,超R武将!N$6:N$105,天数对应超R武将养!$CD102)</f>
        <v>8</v>
      </c>
      <c r="O102" s="16">
        <f>求节点(超R武将!$C$6:$C$105,超R武将!O$6:O$105,天数对应超R武将养!$CD102)</f>
        <v>0</v>
      </c>
      <c r="P102" s="16">
        <f>求节点(超R武将!$C$6:$C$105,超R武将!P$6:P$105,天数对应超R武将养!$CD102)</f>
        <v>6</v>
      </c>
      <c r="Q102" s="16">
        <f>求节点(超R武将!$C$6:$C$105,超R武将!Q$6:Q$105,天数对应超R武将养!$CD102)</f>
        <v>10</v>
      </c>
      <c r="R102" s="16">
        <f>求节点(超R武将!$C$6:$C$105,超R武将!R$6:R$105,天数对应超R武将养!$CD102)</f>
        <v>22</v>
      </c>
      <c r="S102" s="16">
        <f>求节点(超R武将!$C$6:$C$105,超R武将!S$6:S$105,天数对应超R武将养!$CD102)</f>
        <v>106</v>
      </c>
      <c r="T102" s="16">
        <f>求节点(超R武将!$C$6:$C$105,超R武将!T$6:T$105,天数对应超R武将养!$CD102)</f>
        <v>0</v>
      </c>
      <c r="U102" s="16">
        <f>求节点(超R武将!$C$6:$C$105,超R武将!U$6:U$105,天数对应超R武将养!$CD102)</f>
        <v>0</v>
      </c>
      <c r="V102" s="16">
        <f>求节点(超R武将!$C$6:$C$105,超R武将!V$6:V$105,天数对应超R武将养!$CD102)</f>
        <v>0</v>
      </c>
      <c r="W102" s="16">
        <f>求节点(超R武将!$C$6:$C$105,超R武将!W$6:W$105,天数对应超R武将养!$CD102)</f>
        <v>3.4912396156270056</v>
      </c>
      <c r="X102" s="16">
        <f>求节点(超R武将!$C$6:$C$105,超R武将!X$6:X$105,天数对应超R武将养!$CD102)</f>
        <v>3.4912396156270065</v>
      </c>
      <c r="Y102" s="16">
        <f>求节点(超R武将!$C$6:$C$105,超R武将!Y$6:Y$105,天数对应超R武将养!$CD102)</f>
        <v>0</v>
      </c>
      <c r="Z102" s="16">
        <f>求节点(超R武将!$C$6:$C$105,超R武将!Z$6:Z$105,天数对应超R武将养!$CD102)</f>
        <v>0</v>
      </c>
      <c r="AA102" s="16">
        <f>求节点(超R武将!$C$6:$C$105,超R武将!AA$6:AA$105,天数对应超R武将养!$CD102)</f>
        <v>0</v>
      </c>
      <c r="AB102" s="16">
        <f>求节点(超R武将!$C$6:$C$105,超R武将!AB$6:AB$105,天数对应超R武将养!$CD102)</f>
        <v>174.56198078135031</v>
      </c>
      <c r="AC102" s="16">
        <f>求节点(超R武将!$C$6:$C$105,超R武将!AC$6:AC$105,天数对应超R武将养!$CD102)</f>
        <v>174.56198078135031</v>
      </c>
      <c r="AD102" s="16">
        <f>求节点(超R武将!$C$6:$C$105,超R武将!AD$6:AD$105,天数对应超R武将养!$CD102)</f>
        <v>0</v>
      </c>
      <c r="AE102" s="16">
        <f>求节点(超R武将!$C$6:$C$105,超R武将!AE$6:AE$105,天数对应超R武将养!$CD102)</f>
        <v>0</v>
      </c>
      <c r="AF102" s="16">
        <f>求节点(超R武将!$C$6:$C$105,超R武将!AF$6:AF$105,天数对应超R武将养!$CD102)</f>
        <v>0</v>
      </c>
      <c r="AG102" s="16">
        <f>求节点(超R武将!$C$6:$C$105,超R武将!AG$6:AG$105,天数对应超R武将养!$CD102)</f>
        <v>2.9395746088618542</v>
      </c>
      <c r="AH102" s="16">
        <f>求节点(超R武将!$C$6:$C$105,超R武将!AH$6:AH$105,天数对应超R武将养!$CD102)</f>
        <v>2</v>
      </c>
      <c r="AI102" s="16">
        <f>求节点(超R武将!$C$6:$C$105,超R武将!AI$6:AI$105,天数对应超R武将养!$CD102)</f>
        <v>0</v>
      </c>
      <c r="AJ102" s="16">
        <f>求节点(超R武将!$C$6:$C$105,超R武将!AJ$6:AJ$105,天数对应超R武将养!$CD102)</f>
        <v>0</v>
      </c>
      <c r="AK102" s="16">
        <f>求节点(超R武将!$C$6:$C$105,超R武将!AK$6:AK$105,天数对应超R武将养!$CD102)</f>
        <v>0</v>
      </c>
      <c r="AL102" s="16">
        <f>求节点(超R武将!$C$6:$C$105,超R武将!AL$6:AL$105,天数对应超R武将养!$CD102)</f>
        <v>30</v>
      </c>
      <c r="AM102" s="16">
        <f>求节点(超R武将!$C$6:$C$105,超R武将!AM$6:AM$105,天数对应超R武将养!$CD102)</f>
        <v>80</v>
      </c>
      <c r="AN102" s="16">
        <f>求节点(超R武将!$C$6:$C$105,超R武将!AN$6:AN$105,天数对应超R武将养!$CD102)</f>
        <v>0</v>
      </c>
      <c r="AO102" s="16">
        <f>求节点(超R武将!$C$6:$C$105,超R武将!AO$6:AO$105,天数对应超R武将养!$CD102)</f>
        <v>0</v>
      </c>
      <c r="AP102" s="16">
        <f>求节点(超R武将!$C$6:$C$105,超R武将!AP$6:AP$105,天数对应超R武将养!$CD102)</f>
        <v>0</v>
      </c>
      <c r="AQ102" s="16">
        <f>求节点(超R武将!$C$6:$C$105,超R武将!AQ$6:AQ$105,天数对应超R武将养!$CD102)</f>
        <v>24</v>
      </c>
      <c r="AR102" s="16">
        <f>求节点(超R武将!$C$6:$C$105,超R武将!AR$6:AR$105,天数对应超R武将养!$CD102)</f>
        <v>0</v>
      </c>
      <c r="AS102" s="16">
        <f>求节点(超R武将!$C$6:$C$105,超R武将!AS$6:AS$105,天数对应超R武将养!$CD102)</f>
        <v>0</v>
      </c>
      <c r="AT102" s="16">
        <f>求节点(超R武将!$C$6:$C$105,超R武将!AT$6:AT$105,天数对应超R武将养!$CD102)</f>
        <v>3</v>
      </c>
      <c r="AU102" s="16">
        <f>求节点(超R武将!$C$6:$C$105,超R武将!AU$6:AU$105,天数对应超R武将养!$CD102)</f>
        <v>6</v>
      </c>
      <c r="AV102" s="16">
        <f>求节点(超R武将!$C$6:$C$105,超R武将!AV$6:AV$105,天数对应超R武将养!$CD102)</f>
        <v>8</v>
      </c>
      <c r="AW102" s="16">
        <f>求节点(超R武将!$C$6:$C$105,超R武将!AW$6:AW$105,天数对应超R武将养!$CD102)</f>
        <v>7.9165462443894983</v>
      </c>
      <c r="AX102" s="16">
        <f>求节点(超R武将!$C$6:$C$105,超R武将!AX$6:AX$105,天数对应超R武将养!$CD102)</f>
        <v>0</v>
      </c>
      <c r="AY102" s="16">
        <f>求节点(超R武将!$C$6:$C$105,超R武将!AY$6:AY$105,天数对应超R武将养!$CD102)</f>
        <v>15</v>
      </c>
      <c r="AZ102" s="16">
        <f>求节点(超R武将!$C$6:$C$105,超R武将!AZ$6:AZ$105,天数对应超R武将养!$CD102)</f>
        <v>40</v>
      </c>
      <c r="BA102" s="16">
        <f>求节点(超R武将!$C$6:$C$105,超R武将!BA$6:BA$105,天数对应超R武将养!$CD102)</f>
        <v>72</v>
      </c>
      <c r="BB102" s="16">
        <f>求节点(超R武将!$C$6:$C$105,超R武将!BB$6:BB$105,天数对应超R武将养!$CD102)</f>
        <v>106</v>
      </c>
      <c r="BC102" s="16">
        <f>求节点(超R武将!$C$6:$C$105,超R武将!BC$6:BC$105,天数对应超R武将养!$CD102)</f>
        <v>0</v>
      </c>
      <c r="BD102" s="16">
        <f>求节点(超R武将!$C$6:$C$105,超R武将!BD$6:BD$105,天数对应超R武将养!$CD102)</f>
        <v>3.4074867093009771</v>
      </c>
      <c r="BE102" s="16">
        <f>求节点(超R武将!$C$6:$C$105,超R武将!BE$6:BE$105,天数对应超R武将养!$CD102)</f>
        <v>3.4074867093009771</v>
      </c>
      <c r="BF102" s="16">
        <f>求节点(超R武将!$C$6:$C$105,超R武将!BF$6:BF$105,天数对应超R武将养!$CD102)</f>
        <v>3.4074867093009771</v>
      </c>
      <c r="BG102" s="16">
        <f>求节点(超R武将!$C$6:$C$105,超R武将!BG$6:BG$105,天数对应超R武将养!$CD102)</f>
        <v>3.4074867093009771</v>
      </c>
      <c r="BH102" s="16">
        <f>求节点(超R武将!$C$6:$C$105,超R武将!BH$6:BH$105,天数对应超R武将养!$CD102)</f>
        <v>10</v>
      </c>
      <c r="BI102" s="16">
        <f>求节点(超R武将!$C$6:$C$105,超R武将!BI$6:BI$105,天数对应超R武将养!$CD102)</f>
        <v>10</v>
      </c>
      <c r="BJ102" s="16">
        <f>求节点(超R武将!$C$6:$C$105,超R武将!BJ$6:BJ$105,天数对应超R武将养!$CD102)</f>
        <v>60</v>
      </c>
      <c r="BK102" s="16">
        <f>求节点(超R武将!$C$6:$C$105,超R武将!BK$6:BK$105,天数对应超R武将养!$CD102)</f>
        <v>80</v>
      </c>
      <c r="BL102" s="16">
        <f>求节点(超R武将!$C$6:$C$105,超R武将!BL$6:BL$105,天数对应超R武将养!$CD102)</f>
        <v>80</v>
      </c>
      <c r="BM102" s="16">
        <f>求节点(超R武将!$C$6:$C$105,超R武将!BM$6:BM$105,天数对应超R武将养!$CD102)</f>
        <v>0</v>
      </c>
      <c r="BN102" s="16">
        <f>求节点(超R武将!$C$6:$C$105,超R武将!BN$6:BN$105,天数对应超R武将养!$CD102)</f>
        <v>0</v>
      </c>
      <c r="BO102" s="16">
        <f>求节点(超R武将!$C$6:$C$105,超R武将!BO$6:BO$105,天数对应超R武将养!$CD102)</f>
        <v>2</v>
      </c>
      <c r="BP102" s="16">
        <f>求节点(超R武将!$C$6:$C$105,超R武将!BP$6:BP$105,天数对应超R武将养!$CD102)</f>
        <v>2</v>
      </c>
      <c r="BQ102" s="16">
        <f>求节点(超R武将!$C$6:$C$105,超R武将!BQ$6:BQ$105,天数对应超R武将养!$CD102)</f>
        <v>2</v>
      </c>
      <c r="BR102" s="16">
        <f>求节点(超R武将!$C$6:$C$105,超R武将!BR$6:BR$105,天数对应超R武将养!$CD102)</f>
        <v>0</v>
      </c>
      <c r="BS102" s="16">
        <f>求节点(超R武将!$C$6:$C$105,超R武将!BS$6:BS$105,天数对应超R武将养!$CD102)</f>
        <v>0</v>
      </c>
      <c r="BT102" s="16">
        <f>求节点(超R武将!$C$6:$C$105,超R武将!BT$6:BT$105,天数对应超R武将养!$CD102)</f>
        <v>4</v>
      </c>
      <c r="BU102" s="16">
        <f>求节点(超R武将!$C$6:$C$105,超R武将!BU$6:BU$105,天数对应超R武将养!$CD102)</f>
        <v>30</v>
      </c>
      <c r="BV102" s="16">
        <f>求节点(超R武将!$C$6:$C$105,超R武将!BV$6:BV$105,天数对应超R武将养!$CD102)</f>
        <v>80</v>
      </c>
      <c r="BY102" s="16">
        <v>97</v>
      </c>
      <c r="BZ102" s="16">
        <v>66.142785979989682</v>
      </c>
      <c r="CA102" s="16">
        <v>68.729063122235033</v>
      </c>
      <c r="CB102" s="16">
        <v>72.359992950253343</v>
      </c>
      <c r="CC102" s="16">
        <v>77.662964454026778</v>
      </c>
      <c r="CD102" s="16">
        <v>87.280990390675157</v>
      </c>
    </row>
    <row r="103" spans="3:82" x14ac:dyDescent="0.15">
      <c r="C103" s="16">
        <v>98</v>
      </c>
      <c r="E103" s="16">
        <f>求节点(超R武将!$C$6:$C$105,超R武将!E$6:E$105,天数对应超R武将养!$CD103)</f>
        <v>0</v>
      </c>
      <c r="F103" s="16">
        <f>求节点(超R武将!$C$6:$C$105,超R武将!F$6:F$105,天数对应超R武将养!$CD103)</f>
        <v>0</v>
      </c>
      <c r="G103" s="16">
        <f>求节点(超R武将!$C$6:$C$105,超R武将!G$6:G$105,天数对应超R武将养!$CD103)</f>
        <v>0</v>
      </c>
      <c r="H103" s="16">
        <f>求节点(超R武将!$C$6:$C$105,超R武将!H$6:H$105,天数对应超R武将养!$CD103)</f>
        <v>0</v>
      </c>
      <c r="I103" s="16">
        <f>求节点(超R武将!$C$6:$C$105,超R武将!I$6:I$105,天数对应超R武将养!$CD103)</f>
        <v>6</v>
      </c>
      <c r="J103" s="16">
        <f>求节点(超R武将!$C$6:$C$105,超R武将!J$6:J$105,天数对应超R武将养!$CD103)</f>
        <v>0</v>
      </c>
      <c r="K103" s="16">
        <f>求节点(超R武将!$C$6:$C$105,超R武将!K$6:K$105,天数对应超R武将养!$CD103)</f>
        <v>0</v>
      </c>
      <c r="L103" s="16">
        <f>求节点(超R武将!$C$6:$C$105,超R武将!L$6:L$105,天数对应超R武将养!$CD103)</f>
        <v>0</v>
      </c>
      <c r="M103" s="16">
        <f>求节点(超R武将!$C$6:$C$105,超R武将!M$6:M$105,天数对应超R武将养!$CD103)</f>
        <v>0</v>
      </c>
      <c r="N103" s="16">
        <f>求节点(超R武将!$C$6:$C$105,超R武将!N$6:N$105,天数对应超R武将养!$CD103)</f>
        <v>8</v>
      </c>
      <c r="O103" s="16">
        <f>求节点(超R武将!$C$6:$C$105,超R武将!O$6:O$105,天数对应超R武将养!$CD103)</f>
        <v>0</v>
      </c>
      <c r="P103" s="16">
        <f>求节点(超R武将!$C$6:$C$105,超R武将!P$6:P$105,天数对应超R武将养!$CD103)</f>
        <v>6</v>
      </c>
      <c r="Q103" s="16">
        <f>求节点(超R武将!$C$6:$C$105,超R武将!Q$6:Q$105,天数对应超R武将养!$CD103)</f>
        <v>10</v>
      </c>
      <c r="R103" s="16">
        <f>求节点(超R武将!$C$6:$C$105,超R武将!R$6:R$105,天数对应超R武将养!$CD103)</f>
        <v>22</v>
      </c>
      <c r="S103" s="16">
        <f>求节点(超R武将!$C$6:$C$105,超R武将!S$6:S$105,天数对应超R武将养!$CD103)</f>
        <v>106</v>
      </c>
      <c r="T103" s="16">
        <f>求节点(超R武将!$C$6:$C$105,超R武将!T$6:T$105,天数对应超R武将养!$CD103)</f>
        <v>0</v>
      </c>
      <c r="U103" s="16">
        <f>求节点(超R武将!$C$6:$C$105,超R武将!U$6:U$105,天数对应超R武将养!$CD103)</f>
        <v>0</v>
      </c>
      <c r="V103" s="16">
        <f>求节点(超R武将!$C$6:$C$105,超R武将!V$6:V$105,天数对应超R武将养!$CD103)</f>
        <v>0</v>
      </c>
      <c r="W103" s="16">
        <f>求节点(超R武将!$C$6:$C$105,超R武将!W$6:W$105,天数对应超R武将养!$CD103)</f>
        <v>3.4983570902649297</v>
      </c>
      <c r="X103" s="16">
        <f>求节点(超R武将!$C$6:$C$105,超R武将!X$6:X$105,天数对应超R武将养!$CD103)</f>
        <v>3.4983570902649301</v>
      </c>
      <c r="Y103" s="16">
        <f>求节点(超R武将!$C$6:$C$105,超R武将!Y$6:Y$105,天数对应超R武将养!$CD103)</f>
        <v>0</v>
      </c>
      <c r="Z103" s="16">
        <f>求节点(超R武将!$C$6:$C$105,超R武将!Z$6:Z$105,天数对应超R武将养!$CD103)</f>
        <v>0</v>
      </c>
      <c r="AA103" s="16">
        <f>求节点(超R武将!$C$6:$C$105,超R武将!AA$6:AA$105,天数对应超R武将养!$CD103)</f>
        <v>0</v>
      </c>
      <c r="AB103" s="16">
        <f>求节点(超R武将!$C$6:$C$105,超R武将!AB$6:AB$105,天数对应超R武将养!$CD103)</f>
        <v>174.91785451324651</v>
      </c>
      <c r="AC103" s="16">
        <f>求节点(超R武将!$C$6:$C$105,超R武将!AC$6:AC$105,天数对应超R武将养!$CD103)</f>
        <v>174.91785451324651</v>
      </c>
      <c r="AD103" s="16">
        <f>求节点(超R武将!$C$6:$C$105,超R武将!AD$6:AD$105,天数对应超R武将养!$CD103)</f>
        <v>0</v>
      </c>
      <c r="AE103" s="16">
        <f>求节点(超R武将!$C$6:$C$105,超R武将!AE$6:AE$105,天数对应超R武将养!$CD103)</f>
        <v>0</v>
      </c>
      <c r="AF103" s="16">
        <f>求节点(超R武将!$C$6:$C$105,超R武将!AF$6:AF$105,天数对应超R武将养!$CD103)</f>
        <v>0</v>
      </c>
      <c r="AG103" s="16">
        <f>求节点(超R武将!$C$6:$C$105,超R武将!AG$6:AG$105,天数对应超R武将养!$CD103)</f>
        <v>2.9455674223116128</v>
      </c>
      <c r="AH103" s="16">
        <f>求节点(超R武将!$C$6:$C$105,超R武将!AH$6:AH$105,天数对应超R武将养!$CD103)</f>
        <v>2</v>
      </c>
      <c r="AI103" s="16">
        <f>求节点(超R武将!$C$6:$C$105,超R武将!AI$6:AI$105,天数对应超R武将养!$CD103)</f>
        <v>0</v>
      </c>
      <c r="AJ103" s="16">
        <f>求节点(超R武将!$C$6:$C$105,超R武将!AJ$6:AJ$105,天数对应超R武将养!$CD103)</f>
        <v>0</v>
      </c>
      <c r="AK103" s="16">
        <f>求节点(超R武将!$C$6:$C$105,超R武将!AK$6:AK$105,天数对应超R武将养!$CD103)</f>
        <v>0</v>
      </c>
      <c r="AL103" s="16">
        <f>求节点(超R武将!$C$6:$C$105,超R武将!AL$6:AL$105,天数对应超R武将养!$CD103)</f>
        <v>30</v>
      </c>
      <c r="AM103" s="16">
        <f>求节点(超R武将!$C$6:$C$105,超R武将!AM$6:AM$105,天数对应超R武将养!$CD103)</f>
        <v>80</v>
      </c>
      <c r="AN103" s="16">
        <f>求节点(超R武将!$C$6:$C$105,超R武将!AN$6:AN$105,天数对应超R武将养!$CD103)</f>
        <v>0</v>
      </c>
      <c r="AO103" s="16">
        <f>求节点(超R武将!$C$6:$C$105,超R武将!AO$6:AO$105,天数对应超R武将养!$CD103)</f>
        <v>0</v>
      </c>
      <c r="AP103" s="16">
        <f>求节点(超R武将!$C$6:$C$105,超R武将!AP$6:AP$105,天数对应超R武将养!$CD103)</f>
        <v>0</v>
      </c>
      <c r="AQ103" s="16">
        <f>求节点(超R武将!$C$6:$C$105,超R武将!AQ$6:AQ$105,天数对应超R武将养!$CD103)</f>
        <v>24</v>
      </c>
      <c r="AR103" s="16">
        <f>求节点(超R武将!$C$6:$C$105,超R武将!AR$6:AR$105,天数对应超R武将养!$CD103)</f>
        <v>0</v>
      </c>
      <c r="AS103" s="16">
        <f>求节点(超R武将!$C$6:$C$105,超R武将!AS$6:AS$105,天数对应超R武将养!$CD103)</f>
        <v>0</v>
      </c>
      <c r="AT103" s="16">
        <f>求节点(超R武将!$C$6:$C$105,超R武将!AT$6:AT$105,天数对应超R武将养!$CD103)</f>
        <v>3</v>
      </c>
      <c r="AU103" s="16">
        <f>求节点(超R武将!$C$6:$C$105,超R武将!AU$6:AU$105,天数对应超R武将养!$CD103)</f>
        <v>6</v>
      </c>
      <c r="AV103" s="16">
        <f>求节点(超R武将!$C$6:$C$105,超R武将!AV$6:AV$105,天数对应超R武将养!$CD103)</f>
        <v>8</v>
      </c>
      <c r="AW103" s="16">
        <f>求节点(超R武将!$C$6:$C$105,超R武将!AW$6:AW$105,天数对应超R武将养!$CD103)</f>
        <v>7.9167750590438333</v>
      </c>
      <c r="AX103" s="16">
        <f>求节点(超R武将!$C$6:$C$105,超R武将!AX$6:AX$105,天数对应超R武将养!$CD103)</f>
        <v>0</v>
      </c>
      <c r="AY103" s="16">
        <f>求节点(超R武将!$C$6:$C$105,超R武将!AY$6:AY$105,天数对应超R武将养!$CD103)</f>
        <v>15</v>
      </c>
      <c r="AZ103" s="16">
        <f>求节点(超R武将!$C$6:$C$105,超R武将!AZ$6:AZ$105,天数对应超R武将养!$CD103)</f>
        <v>40</v>
      </c>
      <c r="BA103" s="16">
        <f>求节点(超R武将!$C$6:$C$105,超R武将!BA$6:BA$105,天数对应超R武将养!$CD103)</f>
        <v>72</v>
      </c>
      <c r="BB103" s="16">
        <f>求节点(超R武将!$C$6:$C$105,超R武将!BB$6:BB$105,天数对应超R武将养!$CD103)</f>
        <v>106</v>
      </c>
      <c r="BC103" s="16">
        <f>求节点(超R武将!$C$6:$C$105,超R武将!BC$6:BC$105,天数对应超R武将养!$CD103)</f>
        <v>0</v>
      </c>
      <c r="BD103" s="16">
        <f>求节点(超R武将!$C$6:$C$105,超R武将!BD$6:BD$105,天数对应超R武将养!$CD103)</f>
        <v>3.4118530841330079</v>
      </c>
      <c r="BE103" s="16">
        <f>求节点(超R武将!$C$6:$C$105,超R武将!BE$6:BE$105,天数对应超R武将养!$CD103)</f>
        <v>3.4118530841330079</v>
      </c>
      <c r="BF103" s="16">
        <f>求节点(超R武将!$C$6:$C$105,超R武将!BF$6:BF$105,天数对应超R武将养!$CD103)</f>
        <v>3.4118530841330079</v>
      </c>
      <c r="BG103" s="16">
        <f>求节点(超R武将!$C$6:$C$105,超R武将!BG$6:BG$105,天数对应超R武将养!$CD103)</f>
        <v>3.4118530841330079</v>
      </c>
      <c r="BH103" s="16">
        <f>求节点(超R武将!$C$6:$C$105,超R武将!BH$6:BH$105,天数对应超R武将养!$CD103)</f>
        <v>10</v>
      </c>
      <c r="BI103" s="16">
        <f>求节点(超R武将!$C$6:$C$105,超R武将!BI$6:BI$105,天数对应超R武将养!$CD103)</f>
        <v>10</v>
      </c>
      <c r="BJ103" s="16">
        <f>求节点(超R武将!$C$6:$C$105,超R武将!BJ$6:BJ$105,天数对应超R武将养!$CD103)</f>
        <v>60</v>
      </c>
      <c r="BK103" s="16">
        <f>求节点(超R武将!$C$6:$C$105,超R武将!BK$6:BK$105,天数对应超R武将养!$CD103)</f>
        <v>80</v>
      </c>
      <c r="BL103" s="16">
        <f>求节点(超R武将!$C$6:$C$105,超R武将!BL$6:BL$105,天数对应超R武将养!$CD103)</f>
        <v>80</v>
      </c>
      <c r="BM103" s="16">
        <f>求节点(超R武将!$C$6:$C$105,超R武将!BM$6:BM$105,天数对应超R武将养!$CD103)</f>
        <v>0</v>
      </c>
      <c r="BN103" s="16">
        <f>求节点(超R武将!$C$6:$C$105,超R武将!BN$6:BN$105,天数对应超R武将养!$CD103)</f>
        <v>0</v>
      </c>
      <c r="BO103" s="16">
        <f>求节点(超R武将!$C$6:$C$105,超R武将!BO$6:BO$105,天数对应超R武将养!$CD103)</f>
        <v>2</v>
      </c>
      <c r="BP103" s="16">
        <f>求节点(超R武将!$C$6:$C$105,超R武将!BP$6:BP$105,天数对应超R武将养!$CD103)</f>
        <v>2</v>
      </c>
      <c r="BQ103" s="16">
        <f>求节点(超R武将!$C$6:$C$105,超R武将!BQ$6:BQ$105,天数对应超R武将养!$CD103)</f>
        <v>2</v>
      </c>
      <c r="BR103" s="16">
        <f>求节点(超R武将!$C$6:$C$105,超R武将!BR$6:BR$105,天数对应超R武将养!$CD103)</f>
        <v>0</v>
      </c>
      <c r="BS103" s="16">
        <f>求节点(超R武将!$C$6:$C$105,超R武将!BS$6:BS$105,天数对应超R武将养!$CD103)</f>
        <v>0</v>
      </c>
      <c r="BT103" s="16">
        <f>求节点(超R武将!$C$6:$C$105,超R武将!BT$6:BT$105,天数对应超R武将养!$CD103)</f>
        <v>4</v>
      </c>
      <c r="BU103" s="16">
        <f>求节点(超R武将!$C$6:$C$105,超R武将!BU$6:BU$105,天数对应超R武将养!$CD103)</f>
        <v>30</v>
      </c>
      <c r="BV103" s="16">
        <f>求节点(超R武将!$C$6:$C$105,超R武将!BV$6:BV$105,天数对应超R武将养!$CD103)</f>
        <v>80</v>
      </c>
      <c r="BY103" s="16">
        <v>98</v>
      </c>
      <c r="BZ103" s="16">
        <v>66.286413655019302</v>
      </c>
      <c r="CA103" s="16">
        <v>68.864126751220027</v>
      </c>
      <c r="CB103" s="16">
        <v>72.475016327426147</v>
      </c>
      <c r="CC103" s="16">
        <v>77.805082583022795</v>
      </c>
      <c r="CD103" s="16">
        <v>87.458927256623255</v>
      </c>
    </row>
    <row r="104" spans="3:82" x14ac:dyDescent="0.15">
      <c r="C104" s="16">
        <v>99</v>
      </c>
      <c r="E104" s="16">
        <f>求节点(超R武将!$C$6:$C$105,超R武将!E$6:E$105,天数对应超R武将养!$CD104)</f>
        <v>0</v>
      </c>
      <c r="F104" s="16">
        <f>求节点(超R武将!$C$6:$C$105,超R武将!F$6:F$105,天数对应超R武将养!$CD104)</f>
        <v>0</v>
      </c>
      <c r="G104" s="16">
        <f>求节点(超R武将!$C$6:$C$105,超R武将!G$6:G$105,天数对应超R武将养!$CD104)</f>
        <v>0</v>
      </c>
      <c r="H104" s="16">
        <f>求节点(超R武将!$C$6:$C$105,超R武将!H$6:H$105,天数对应超R武将养!$CD104)</f>
        <v>0</v>
      </c>
      <c r="I104" s="16">
        <f>求节点(超R武将!$C$6:$C$105,超R武将!I$6:I$105,天数对应超R武将养!$CD104)</f>
        <v>6</v>
      </c>
      <c r="J104" s="16">
        <f>求节点(超R武将!$C$6:$C$105,超R武将!J$6:J$105,天数对应超R武将养!$CD104)</f>
        <v>0</v>
      </c>
      <c r="K104" s="16">
        <f>求节点(超R武将!$C$6:$C$105,超R武将!K$6:K$105,天数对应超R武将养!$CD104)</f>
        <v>0</v>
      </c>
      <c r="L104" s="16">
        <f>求节点(超R武将!$C$6:$C$105,超R武将!L$6:L$105,天数对应超R武将养!$CD104)</f>
        <v>0</v>
      </c>
      <c r="M104" s="16">
        <f>求节点(超R武将!$C$6:$C$105,超R武将!M$6:M$105,天数对应超R武将养!$CD104)</f>
        <v>0</v>
      </c>
      <c r="N104" s="16">
        <f>求节点(超R武将!$C$6:$C$105,超R武将!N$6:N$105,天数对应超R武将养!$CD104)</f>
        <v>8</v>
      </c>
      <c r="O104" s="16">
        <f>求节点(超R武将!$C$6:$C$105,超R武将!O$6:O$105,天数对应超R武将养!$CD104)</f>
        <v>0</v>
      </c>
      <c r="P104" s="16">
        <f>求节点(超R武将!$C$6:$C$105,超R武将!P$6:P$105,天数对应超R武将养!$CD104)</f>
        <v>6</v>
      </c>
      <c r="Q104" s="16">
        <f>求节点(超R武将!$C$6:$C$105,超R武将!Q$6:Q$105,天数对应超R武将养!$CD104)</f>
        <v>10</v>
      </c>
      <c r="R104" s="16">
        <f>求节点(超R武将!$C$6:$C$105,超R武将!R$6:R$105,天数对应超R武将养!$CD104)</f>
        <v>22</v>
      </c>
      <c r="S104" s="16">
        <f>求节点(超R武将!$C$6:$C$105,超R武将!S$6:S$105,天数对应超R武将养!$CD104)</f>
        <v>106</v>
      </c>
      <c r="T104" s="16">
        <f>求节点(超R武将!$C$6:$C$105,超R武将!T$6:T$105,天数对应超R武将养!$CD104)</f>
        <v>0</v>
      </c>
      <c r="U104" s="16">
        <f>求节点(超R武将!$C$6:$C$105,超R武将!U$6:U$105,天数对应超R武将养!$CD104)</f>
        <v>0</v>
      </c>
      <c r="V104" s="16">
        <f>求节点(超R武将!$C$6:$C$105,超R武将!V$6:V$105,天数对应超R武将养!$CD104)</f>
        <v>0</v>
      </c>
      <c r="W104" s="16">
        <f>求节点(超R武将!$C$6:$C$105,超R武将!W$6:W$105,天数对应超R武将养!$CD104)</f>
        <v>3.5054745649028534</v>
      </c>
      <c r="X104" s="16">
        <f>求节点(超R武将!$C$6:$C$105,超R武将!X$6:X$105,天数对应超R武将养!$CD104)</f>
        <v>3.5054745649028543</v>
      </c>
      <c r="Y104" s="16">
        <f>求节点(超R武将!$C$6:$C$105,超R武将!Y$6:Y$105,天数对应超R武将养!$CD104)</f>
        <v>0</v>
      </c>
      <c r="Z104" s="16">
        <f>求节点(超R武将!$C$6:$C$105,超R武将!Z$6:Z$105,天数对应超R武将养!$CD104)</f>
        <v>0</v>
      </c>
      <c r="AA104" s="16">
        <f>求节点(超R武将!$C$6:$C$105,超R武将!AA$6:AA$105,天数对应超R武将养!$CD104)</f>
        <v>0</v>
      </c>
      <c r="AB104" s="16">
        <f>求节点(超R武将!$C$6:$C$105,超R武将!AB$6:AB$105,天数对应超R武将养!$CD104)</f>
        <v>175.27372824514271</v>
      </c>
      <c r="AC104" s="16">
        <f>求节点(超R武将!$C$6:$C$105,超R武将!AC$6:AC$105,天数对应超R武将养!$CD104)</f>
        <v>175.27372824514271</v>
      </c>
      <c r="AD104" s="16">
        <f>求节点(超R武将!$C$6:$C$105,超R武将!AD$6:AD$105,天数对应超R武将养!$CD104)</f>
        <v>0</v>
      </c>
      <c r="AE104" s="16">
        <f>求节点(超R武将!$C$6:$C$105,超R武将!AE$6:AE$105,天数对应超R武将养!$CD104)</f>
        <v>0</v>
      </c>
      <c r="AF104" s="16">
        <f>求节点(超R武将!$C$6:$C$105,超R武将!AF$6:AF$105,天数对应超R武将养!$CD104)</f>
        <v>0</v>
      </c>
      <c r="AG104" s="16">
        <f>求节点(超R武将!$C$6:$C$105,超R武将!AG$6:AG$105,天数对应超R武将养!$CD104)</f>
        <v>2.9515602357613715</v>
      </c>
      <c r="AH104" s="16">
        <f>求节点(超R武将!$C$6:$C$105,超R武将!AH$6:AH$105,天数对应超R武将养!$CD104)</f>
        <v>2</v>
      </c>
      <c r="AI104" s="16">
        <f>求节点(超R武将!$C$6:$C$105,超R武将!AI$6:AI$105,天数对应超R武将养!$CD104)</f>
        <v>0</v>
      </c>
      <c r="AJ104" s="16">
        <f>求节点(超R武将!$C$6:$C$105,超R武将!AJ$6:AJ$105,天数对应超R武将养!$CD104)</f>
        <v>0</v>
      </c>
      <c r="AK104" s="16">
        <f>求节点(超R武将!$C$6:$C$105,超R武将!AK$6:AK$105,天数对应超R武将养!$CD104)</f>
        <v>0</v>
      </c>
      <c r="AL104" s="16">
        <f>求节点(超R武将!$C$6:$C$105,超R武将!AL$6:AL$105,天数对应超R武将养!$CD104)</f>
        <v>30</v>
      </c>
      <c r="AM104" s="16">
        <f>求节点(超R武将!$C$6:$C$105,超R武将!AM$6:AM$105,天数对应超R武将养!$CD104)</f>
        <v>80</v>
      </c>
      <c r="AN104" s="16">
        <f>求节点(超R武将!$C$6:$C$105,超R武将!AN$6:AN$105,天数对应超R武将养!$CD104)</f>
        <v>0</v>
      </c>
      <c r="AO104" s="16">
        <f>求节点(超R武将!$C$6:$C$105,超R武将!AO$6:AO$105,天数对应超R武将养!$CD104)</f>
        <v>0</v>
      </c>
      <c r="AP104" s="16">
        <f>求节点(超R武将!$C$6:$C$105,超R武将!AP$6:AP$105,天数对应超R武将养!$CD104)</f>
        <v>0</v>
      </c>
      <c r="AQ104" s="16">
        <f>求节点(超R武将!$C$6:$C$105,超R武将!AQ$6:AQ$105,天数对应超R武将养!$CD104)</f>
        <v>24</v>
      </c>
      <c r="AR104" s="16">
        <f>求节点(超R武将!$C$6:$C$105,超R武将!AR$6:AR$105,天数对应超R武将养!$CD104)</f>
        <v>0</v>
      </c>
      <c r="AS104" s="16">
        <f>求节点(超R武将!$C$6:$C$105,超R武将!AS$6:AS$105,天数对应超R武将养!$CD104)</f>
        <v>0</v>
      </c>
      <c r="AT104" s="16">
        <f>求节点(超R武将!$C$6:$C$105,超R武将!AT$6:AT$105,天数对应超R武将养!$CD104)</f>
        <v>3</v>
      </c>
      <c r="AU104" s="16">
        <f>求节点(超R武将!$C$6:$C$105,超R武将!AU$6:AU$105,天数对应超R武将养!$CD104)</f>
        <v>6</v>
      </c>
      <c r="AV104" s="16">
        <f>求节点(超R武将!$C$6:$C$105,超R武将!AV$6:AV$105,天数对应超R武将养!$CD104)</f>
        <v>8</v>
      </c>
      <c r="AW104" s="16">
        <f>求节点(超R武将!$C$6:$C$105,超R武将!AW$6:AW$105,天数对应超R武将养!$CD104)</f>
        <v>7.9170038736981692</v>
      </c>
      <c r="AX104" s="16">
        <f>求节点(超R武将!$C$6:$C$105,超R武将!AX$6:AX$105,天数对应超R武将养!$CD104)</f>
        <v>0</v>
      </c>
      <c r="AY104" s="16">
        <f>求节点(超R武将!$C$6:$C$105,超R武将!AY$6:AY$105,天数对应超R武将养!$CD104)</f>
        <v>15</v>
      </c>
      <c r="AZ104" s="16">
        <f>求节点(超R武将!$C$6:$C$105,超R武将!AZ$6:AZ$105,天数对应超R武将养!$CD104)</f>
        <v>40</v>
      </c>
      <c r="BA104" s="16">
        <f>求节点(超R武将!$C$6:$C$105,超R武将!BA$6:BA$105,天数对应超R武将养!$CD104)</f>
        <v>72</v>
      </c>
      <c r="BB104" s="16">
        <f>求节点(超R武将!$C$6:$C$105,超R武将!BB$6:BB$105,天数对应超R武将养!$CD104)</f>
        <v>106</v>
      </c>
      <c r="BC104" s="16">
        <f>求节点(超R武将!$C$6:$C$105,超R武将!BC$6:BC$105,天数对应超R武将养!$CD104)</f>
        <v>0</v>
      </c>
      <c r="BD104" s="16">
        <f>求节点(超R武将!$C$6:$C$105,超R武将!BD$6:BD$105,天数对应超R武将养!$CD104)</f>
        <v>3.4162194589650388</v>
      </c>
      <c r="BE104" s="16">
        <f>求节点(超R武将!$C$6:$C$105,超R武将!BE$6:BE$105,天数对应超R武将养!$CD104)</f>
        <v>3.4162194589650388</v>
      </c>
      <c r="BF104" s="16">
        <f>求节点(超R武将!$C$6:$C$105,超R武将!BF$6:BF$105,天数对应超R武将养!$CD104)</f>
        <v>3.4162194589650388</v>
      </c>
      <c r="BG104" s="16">
        <f>求节点(超R武将!$C$6:$C$105,超R武将!BG$6:BG$105,天数对应超R武将养!$CD104)</f>
        <v>3.4162194589650388</v>
      </c>
      <c r="BH104" s="16">
        <f>求节点(超R武将!$C$6:$C$105,超R武将!BH$6:BH$105,天数对应超R武将养!$CD104)</f>
        <v>10</v>
      </c>
      <c r="BI104" s="16">
        <f>求节点(超R武将!$C$6:$C$105,超R武将!BI$6:BI$105,天数对应超R武将养!$CD104)</f>
        <v>10</v>
      </c>
      <c r="BJ104" s="16">
        <f>求节点(超R武将!$C$6:$C$105,超R武将!BJ$6:BJ$105,天数对应超R武将养!$CD104)</f>
        <v>60</v>
      </c>
      <c r="BK104" s="16">
        <f>求节点(超R武将!$C$6:$C$105,超R武将!BK$6:BK$105,天数对应超R武将养!$CD104)</f>
        <v>80</v>
      </c>
      <c r="BL104" s="16">
        <f>求节点(超R武将!$C$6:$C$105,超R武将!BL$6:BL$105,天数对应超R武将养!$CD104)</f>
        <v>80</v>
      </c>
      <c r="BM104" s="16">
        <f>求节点(超R武将!$C$6:$C$105,超R武将!BM$6:BM$105,天数对应超R武将养!$CD104)</f>
        <v>0</v>
      </c>
      <c r="BN104" s="16">
        <f>求节点(超R武将!$C$6:$C$105,超R武将!BN$6:BN$105,天数对应超R武将养!$CD104)</f>
        <v>0</v>
      </c>
      <c r="BO104" s="16">
        <f>求节点(超R武将!$C$6:$C$105,超R武将!BO$6:BO$105,天数对应超R武将养!$CD104)</f>
        <v>2</v>
      </c>
      <c r="BP104" s="16">
        <f>求节点(超R武将!$C$6:$C$105,超R武将!BP$6:BP$105,天数对应超R武将养!$CD104)</f>
        <v>2</v>
      </c>
      <c r="BQ104" s="16">
        <f>求节点(超R武将!$C$6:$C$105,超R武将!BQ$6:BQ$105,天数对应超R武将养!$CD104)</f>
        <v>2</v>
      </c>
      <c r="BR104" s="16">
        <f>求节点(超R武将!$C$6:$C$105,超R武将!BR$6:BR$105,天数对应超R武将养!$CD104)</f>
        <v>0</v>
      </c>
      <c r="BS104" s="16">
        <f>求节点(超R武将!$C$6:$C$105,超R武将!BS$6:BS$105,天数对应超R武将养!$CD104)</f>
        <v>0</v>
      </c>
      <c r="BT104" s="16">
        <f>求节点(超R武将!$C$6:$C$105,超R武将!BT$6:BT$105,天数对应超R武将养!$CD104)</f>
        <v>4</v>
      </c>
      <c r="BU104" s="16">
        <f>求节点(超R武将!$C$6:$C$105,超R武将!BU$6:BU$105,天数对应超R武将养!$CD104)</f>
        <v>30</v>
      </c>
      <c r="BV104" s="16">
        <f>求节点(超R武将!$C$6:$C$105,超R武将!BV$6:BV$105,天数对应超R武将养!$CD104)</f>
        <v>80</v>
      </c>
      <c r="BY104" s="16">
        <v>99</v>
      </c>
      <c r="BZ104" s="16">
        <v>66.430041330048923</v>
      </c>
      <c r="CA104" s="16">
        <v>68.999190380205022</v>
      </c>
      <c r="CB104" s="16">
        <v>72.590039704598951</v>
      </c>
      <c r="CC104" s="16">
        <v>77.947200712018812</v>
      </c>
      <c r="CD104" s="16">
        <v>87.636864122571353</v>
      </c>
    </row>
    <row r="105" spans="3:82" x14ac:dyDescent="0.15">
      <c r="C105" s="16">
        <v>100</v>
      </c>
      <c r="E105" s="16">
        <f>求节点(超R武将!$C$6:$C$105,超R武将!E$6:E$105,天数对应超R武将养!$CD105)</f>
        <v>0</v>
      </c>
      <c r="F105" s="16">
        <f>求节点(超R武将!$C$6:$C$105,超R武将!F$6:F$105,天数对应超R武将养!$CD105)</f>
        <v>0</v>
      </c>
      <c r="G105" s="16">
        <f>求节点(超R武将!$C$6:$C$105,超R武将!G$6:G$105,天数对应超R武将养!$CD105)</f>
        <v>0</v>
      </c>
      <c r="H105" s="16">
        <f>求节点(超R武将!$C$6:$C$105,超R武将!H$6:H$105,天数对应超R武将养!$CD105)</f>
        <v>0</v>
      </c>
      <c r="I105" s="16">
        <f>求节点(超R武将!$C$6:$C$105,超R武将!I$6:I$105,天数对应超R武将养!$CD105)</f>
        <v>6</v>
      </c>
      <c r="J105" s="16">
        <f>求节点(超R武将!$C$6:$C$105,超R武将!J$6:J$105,天数对应超R武将养!$CD105)</f>
        <v>0</v>
      </c>
      <c r="K105" s="16">
        <f>求节点(超R武将!$C$6:$C$105,超R武将!K$6:K$105,天数对应超R武将养!$CD105)</f>
        <v>0</v>
      </c>
      <c r="L105" s="16">
        <f>求节点(超R武将!$C$6:$C$105,超R武将!L$6:L$105,天数对应超R武将养!$CD105)</f>
        <v>0</v>
      </c>
      <c r="M105" s="16">
        <f>求节点(超R武将!$C$6:$C$105,超R武将!M$6:M$105,天数对应超R武将养!$CD105)</f>
        <v>0</v>
      </c>
      <c r="N105" s="16">
        <f>求节点(超R武将!$C$6:$C$105,超R武将!N$6:N$105,天数对应超R武将养!$CD105)</f>
        <v>8</v>
      </c>
      <c r="O105" s="16">
        <f>求节点(超R武将!$C$6:$C$105,超R武将!O$6:O$105,天数对应超R武将养!$CD105)</f>
        <v>0</v>
      </c>
      <c r="P105" s="16">
        <f>求节点(超R武将!$C$6:$C$105,超R武将!P$6:P$105,天数对应超R武将养!$CD105)</f>
        <v>6</v>
      </c>
      <c r="Q105" s="16">
        <f>求节点(超R武将!$C$6:$C$105,超R武将!Q$6:Q$105,天数对应超R武将养!$CD105)</f>
        <v>10</v>
      </c>
      <c r="R105" s="16">
        <f>求节点(超R武将!$C$6:$C$105,超R武将!R$6:R$105,天数对应超R武将养!$CD105)</f>
        <v>22</v>
      </c>
      <c r="S105" s="16">
        <f>求节点(超R武将!$C$6:$C$105,超R武将!S$6:S$105,天数对应超R武将养!$CD105)</f>
        <v>106</v>
      </c>
      <c r="T105" s="16">
        <f>求节点(超R武将!$C$6:$C$105,超R武将!T$6:T$105,天数对应超R武将养!$CD105)</f>
        <v>0</v>
      </c>
      <c r="U105" s="16">
        <f>求节点(超R武将!$C$6:$C$105,超R武将!U$6:U$105,天数对应超R武将养!$CD105)</f>
        <v>0</v>
      </c>
      <c r="V105" s="16">
        <f>求节点(超R武将!$C$6:$C$105,超R武将!V$6:V$105,天数对应超R武将养!$CD105)</f>
        <v>0</v>
      </c>
      <c r="W105" s="16">
        <f>求节点(超R武将!$C$6:$C$105,超R武将!W$6:W$105,天数对应超R武将养!$CD105)</f>
        <v>3.512592039540777</v>
      </c>
      <c r="X105" s="16">
        <f>求节点(超R武将!$C$6:$C$105,超R武将!X$6:X$105,天数对应超R武将养!$CD105)</f>
        <v>3.5125920395407779</v>
      </c>
      <c r="Y105" s="16">
        <f>求节点(超R武将!$C$6:$C$105,超R武将!Y$6:Y$105,天数对应超R武将养!$CD105)</f>
        <v>0</v>
      </c>
      <c r="Z105" s="16">
        <f>求节点(超R武将!$C$6:$C$105,超R武将!Z$6:Z$105,天数对应超R武将养!$CD105)</f>
        <v>0</v>
      </c>
      <c r="AA105" s="16">
        <f>求节点(超R武将!$C$6:$C$105,超R武将!AA$6:AA$105,天数对应超R武将养!$CD105)</f>
        <v>0</v>
      </c>
      <c r="AB105" s="16">
        <f>求节点(超R武将!$C$6:$C$105,超R武将!AB$6:AB$105,天数对应超R武将养!$CD105)</f>
        <v>175.6296019770389</v>
      </c>
      <c r="AC105" s="16">
        <f>求节点(超R武将!$C$6:$C$105,超R武将!AC$6:AC$105,天数对应超R武将养!$CD105)</f>
        <v>175.6296019770389</v>
      </c>
      <c r="AD105" s="16">
        <f>求节点(超R武将!$C$6:$C$105,超R武将!AD$6:AD$105,天数对应超R武将养!$CD105)</f>
        <v>0</v>
      </c>
      <c r="AE105" s="16">
        <f>求节点(超R武将!$C$6:$C$105,超R武将!AE$6:AE$105,天数对应超R武将养!$CD105)</f>
        <v>0</v>
      </c>
      <c r="AF105" s="16">
        <f>求节点(超R武将!$C$6:$C$105,超R武将!AF$6:AF$105,天数对应超R武将养!$CD105)</f>
        <v>0</v>
      </c>
      <c r="AG105" s="16">
        <f>求节点(超R武将!$C$6:$C$105,超R武将!AG$6:AG$105,天数对应超R武将养!$CD105)</f>
        <v>2.9575530492111297</v>
      </c>
      <c r="AH105" s="16">
        <f>求节点(超R武将!$C$6:$C$105,超R武将!AH$6:AH$105,天数对应超R武将养!$CD105)</f>
        <v>2</v>
      </c>
      <c r="AI105" s="16">
        <f>求节点(超R武将!$C$6:$C$105,超R武将!AI$6:AI$105,天数对应超R武将养!$CD105)</f>
        <v>0</v>
      </c>
      <c r="AJ105" s="16">
        <f>求节点(超R武将!$C$6:$C$105,超R武将!AJ$6:AJ$105,天数对应超R武将养!$CD105)</f>
        <v>0</v>
      </c>
      <c r="AK105" s="16">
        <f>求节点(超R武将!$C$6:$C$105,超R武将!AK$6:AK$105,天数对应超R武将养!$CD105)</f>
        <v>0</v>
      </c>
      <c r="AL105" s="16">
        <f>求节点(超R武将!$C$6:$C$105,超R武将!AL$6:AL$105,天数对应超R武将养!$CD105)</f>
        <v>30</v>
      </c>
      <c r="AM105" s="16">
        <f>求节点(超R武将!$C$6:$C$105,超R武将!AM$6:AM$105,天数对应超R武将养!$CD105)</f>
        <v>80</v>
      </c>
      <c r="AN105" s="16">
        <f>求节点(超R武将!$C$6:$C$105,超R武将!AN$6:AN$105,天数对应超R武将养!$CD105)</f>
        <v>0</v>
      </c>
      <c r="AO105" s="16">
        <f>求节点(超R武将!$C$6:$C$105,超R武将!AO$6:AO$105,天数对应超R武将养!$CD105)</f>
        <v>0</v>
      </c>
      <c r="AP105" s="16">
        <f>求节点(超R武将!$C$6:$C$105,超R武将!AP$6:AP$105,天数对应超R武将养!$CD105)</f>
        <v>0</v>
      </c>
      <c r="AQ105" s="16">
        <f>求节点(超R武将!$C$6:$C$105,超R武将!AQ$6:AQ$105,天数对应超R武将养!$CD105)</f>
        <v>24</v>
      </c>
      <c r="AR105" s="16">
        <f>求节点(超R武将!$C$6:$C$105,超R武将!AR$6:AR$105,天数对应超R武将养!$CD105)</f>
        <v>0</v>
      </c>
      <c r="AS105" s="16">
        <f>求节点(超R武将!$C$6:$C$105,超R武将!AS$6:AS$105,天数对应超R武将养!$CD105)</f>
        <v>0</v>
      </c>
      <c r="AT105" s="16">
        <f>求节点(超R武将!$C$6:$C$105,超R武将!AT$6:AT$105,天数对应超R武将养!$CD105)</f>
        <v>3</v>
      </c>
      <c r="AU105" s="16">
        <f>求节点(超R武将!$C$6:$C$105,超R武将!AU$6:AU$105,天数对应超R武将养!$CD105)</f>
        <v>6</v>
      </c>
      <c r="AV105" s="16">
        <f>求节点(超R武将!$C$6:$C$105,超R武将!AV$6:AV$105,天数对应超R武将养!$CD105)</f>
        <v>8</v>
      </c>
      <c r="AW105" s="16">
        <f>求节点(超R武将!$C$6:$C$105,超R武将!AW$6:AW$105,天数对应超R武将养!$CD105)</f>
        <v>7.917232688352505</v>
      </c>
      <c r="AX105" s="16">
        <f>求节点(超R武将!$C$6:$C$105,超R武将!AX$6:AX$105,天数对应超R武将养!$CD105)</f>
        <v>0</v>
      </c>
      <c r="AY105" s="16">
        <f>求节点(超R武将!$C$6:$C$105,超R武将!AY$6:AY$105,天数对应超R武将养!$CD105)</f>
        <v>15</v>
      </c>
      <c r="AZ105" s="16">
        <f>求节点(超R武将!$C$6:$C$105,超R武将!AZ$6:AZ$105,天数对应超R武将养!$CD105)</f>
        <v>40</v>
      </c>
      <c r="BA105" s="16">
        <f>求节点(超R武将!$C$6:$C$105,超R武将!BA$6:BA$105,天数对应超R武将养!$CD105)</f>
        <v>72</v>
      </c>
      <c r="BB105" s="16">
        <f>求节点(超R武将!$C$6:$C$105,超R武将!BB$6:BB$105,天数对应超R武将养!$CD105)</f>
        <v>106</v>
      </c>
      <c r="BC105" s="16">
        <f>求节点(超R武将!$C$6:$C$105,超R武将!BC$6:BC$105,天数对应超R武将养!$CD105)</f>
        <v>0</v>
      </c>
      <c r="BD105" s="16">
        <f>求节点(超R武将!$C$6:$C$105,超R武将!BD$6:BD$105,天数对应超R武将养!$CD105)</f>
        <v>3.4205858337970696</v>
      </c>
      <c r="BE105" s="16">
        <f>求节点(超R武将!$C$6:$C$105,超R武将!BE$6:BE$105,天数对应超R武将养!$CD105)</f>
        <v>3.4205858337970696</v>
      </c>
      <c r="BF105" s="16">
        <f>求节点(超R武将!$C$6:$C$105,超R武将!BF$6:BF$105,天数对应超R武将养!$CD105)</f>
        <v>3.4205858337970696</v>
      </c>
      <c r="BG105" s="16">
        <f>求节点(超R武将!$C$6:$C$105,超R武将!BG$6:BG$105,天数对应超R武将养!$CD105)</f>
        <v>3.4205858337970696</v>
      </c>
      <c r="BH105" s="16">
        <f>求节点(超R武将!$C$6:$C$105,超R武将!BH$6:BH$105,天数对应超R武将养!$CD105)</f>
        <v>10</v>
      </c>
      <c r="BI105" s="16">
        <f>求节点(超R武将!$C$6:$C$105,超R武将!BI$6:BI$105,天数对应超R武将养!$CD105)</f>
        <v>10</v>
      </c>
      <c r="BJ105" s="16">
        <f>求节点(超R武将!$C$6:$C$105,超R武将!BJ$6:BJ$105,天数对应超R武将养!$CD105)</f>
        <v>60</v>
      </c>
      <c r="BK105" s="16">
        <f>求节点(超R武将!$C$6:$C$105,超R武将!BK$6:BK$105,天数对应超R武将养!$CD105)</f>
        <v>80</v>
      </c>
      <c r="BL105" s="16">
        <f>求节点(超R武将!$C$6:$C$105,超R武将!BL$6:BL$105,天数对应超R武将养!$CD105)</f>
        <v>80</v>
      </c>
      <c r="BM105" s="16">
        <f>求节点(超R武将!$C$6:$C$105,超R武将!BM$6:BM$105,天数对应超R武将养!$CD105)</f>
        <v>0</v>
      </c>
      <c r="BN105" s="16">
        <f>求节点(超R武将!$C$6:$C$105,超R武将!BN$6:BN$105,天数对应超R武将养!$CD105)</f>
        <v>0</v>
      </c>
      <c r="BO105" s="16">
        <f>求节点(超R武将!$C$6:$C$105,超R武将!BO$6:BO$105,天数对应超R武将养!$CD105)</f>
        <v>2</v>
      </c>
      <c r="BP105" s="16">
        <f>求节点(超R武将!$C$6:$C$105,超R武将!BP$6:BP$105,天数对应超R武将养!$CD105)</f>
        <v>2</v>
      </c>
      <c r="BQ105" s="16">
        <f>求节点(超R武将!$C$6:$C$105,超R武将!BQ$6:BQ$105,天数对应超R武将养!$CD105)</f>
        <v>2</v>
      </c>
      <c r="BR105" s="16">
        <f>求节点(超R武将!$C$6:$C$105,超R武将!BR$6:BR$105,天数对应超R武将养!$CD105)</f>
        <v>0</v>
      </c>
      <c r="BS105" s="16">
        <f>求节点(超R武将!$C$6:$C$105,超R武将!BS$6:BS$105,天数对应超R武将养!$CD105)</f>
        <v>0</v>
      </c>
      <c r="BT105" s="16">
        <f>求节点(超R武将!$C$6:$C$105,超R武将!BT$6:BT$105,天数对应超R武将养!$CD105)</f>
        <v>4</v>
      </c>
      <c r="BU105" s="16">
        <f>求节点(超R武将!$C$6:$C$105,超R武将!BU$6:BU$105,天数对应超R武将养!$CD105)</f>
        <v>30</v>
      </c>
      <c r="BV105" s="16">
        <f>求节点(超R武将!$C$6:$C$105,超R武将!BV$6:BV$105,天数对应超R武将养!$CD105)</f>
        <v>80</v>
      </c>
      <c r="BY105" s="16">
        <v>100</v>
      </c>
      <c r="BZ105" s="16">
        <v>66.573669005078543</v>
      </c>
      <c r="CA105" s="16">
        <v>69.14198243663202</v>
      </c>
      <c r="CB105" s="16">
        <v>72.705063081771755</v>
      </c>
      <c r="CC105" s="16">
        <v>78.106885599784675</v>
      </c>
      <c r="CD105" s="16">
        <v>87.814800988519451</v>
      </c>
    </row>
    <row r="106" spans="3:82" x14ac:dyDescent="0.15">
      <c r="BY106" s="16">
        <v>101</v>
      </c>
      <c r="BZ106" s="16">
        <v>66.717296680108163</v>
      </c>
      <c r="CA106" s="16">
        <v>69.284821099397831</v>
      </c>
      <c r="CB106" s="16">
        <v>72.820086458944573</v>
      </c>
      <c r="CC106" s="16">
        <v>78.276954773157541</v>
      </c>
      <c r="CD106" s="16">
        <v>87.992737854467549</v>
      </c>
    </row>
    <row r="107" spans="3:82" x14ac:dyDescent="0.15">
      <c r="BY107" s="16">
        <v>102</v>
      </c>
      <c r="BZ107" s="16">
        <v>66.860924355137783</v>
      </c>
      <c r="CA107" s="16">
        <v>69.427659762163643</v>
      </c>
      <c r="CB107" s="16">
        <v>72.935109836117377</v>
      </c>
      <c r="CC107" s="16">
        <v>78.447023946530422</v>
      </c>
      <c r="CD107" s="16">
        <v>88.161654551236595</v>
      </c>
    </row>
    <row r="108" spans="3:82" x14ac:dyDescent="0.15">
      <c r="BY108" s="16">
        <v>103</v>
      </c>
      <c r="BZ108" s="16">
        <v>67.004247194324648</v>
      </c>
      <c r="CA108" s="16">
        <v>69.570498424929468</v>
      </c>
      <c r="CB108" s="16">
        <v>73.066520809744091</v>
      </c>
      <c r="CC108" s="16">
        <v>78.617093119903288</v>
      </c>
      <c r="CD108" s="16">
        <v>88.330187443180009</v>
      </c>
    </row>
    <row r="109" spans="3:82" x14ac:dyDescent="0.15">
      <c r="BY109" s="16">
        <v>104</v>
      </c>
      <c r="BZ109" s="16">
        <v>67.138256553625013</v>
      </c>
      <c r="CA109" s="16">
        <v>69.71333708769528</v>
      </c>
      <c r="CB109" s="16">
        <v>73.219143147050616</v>
      </c>
      <c r="CC109" s="16">
        <v>78.787162293276154</v>
      </c>
      <c r="CD109" s="16">
        <v>88.498720335123437</v>
      </c>
    </row>
    <row r="110" spans="3:82" x14ac:dyDescent="0.15">
      <c r="BY110" s="16">
        <v>105</v>
      </c>
      <c r="BZ110" s="16">
        <v>67.272265912925377</v>
      </c>
      <c r="CA110" s="16">
        <v>69.856175750461105</v>
      </c>
      <c r="CB110" s="16">
        <v>73.371765484357155</v>
      </c>
      <c r="CC110" s="16">
        <v>78.957231466649034</v>
      </c>
      <c r="CD110" s="16">
        <v>88.667253227066851</v>
      </c>
    </row>
    <row r="111" spans="3:82" x14ac:dyDescent="0.15">
      <c r="BY111" s="16">
        <v>106</v>
      </c>
      <c r="BZ111" s="16">
        <v>67.406275272225741</v>
      </c>
      <c r="CA111" s="16">
        <v>69.999014413226917</v>
      </c>
      <c r="CB111" s="16">
        <v>73.52438782166368</v>
      </c>
      <c r="CC111" s="16">
        <v>79.103910648711675</v>
      </c>
      <c r="CD111" s="16">
        <v>88.83578611901028</v>
      </c>
    </row>
    <row r="112" spans="3:82" x14ac:dyDescent="0.15">
      <c r="BY112" s="16">
        <v>107</v>
      </c>
      <c r="BZ112" s="16">
        <v>67.540284631526106</v>
      </c>
      <c r="CA112" s="16">
        <v>70.150020733778391</v>
      </c>
      <c r="CB112" s="16">
        <v>73.677010158970219</v>
      </c>
      <c r="CC112" s="16">
        <v>79.242731617152927</v>
      </c>
      <c r="CD112" s="16">
        <v>89.004091678221144</v>
      </c>
    </row>
    <row r="113" spans="77:82" x14ac:dyDescent="0.15">
      <c r="BY113" s="16">
        <v>108</v>
      </c>
      <c r="BZ113" s="16">
        <v>67.674293990826456</v>
      </c>
      <c r="CA113" s="16">
        <v>70.301083802732563</v>
      </c>
      <c r="CB113" s="16">
        <v>73.829632496276744</v>
      </c>
      <c r="CC113" s="16">
        <v>79.381552585594193</v>
      </c>
      <c r="CD113" s="16">
        <v>89.163753779314334</v>
      </c>
    </row>
    <row r="114" spans="77:82" x14ac:dyDescent="0.15">
      <c r="BY114" s="16">
        <v>109</v>
      </c>
      <c r="BZ114" s="16">
        <v>67.80830335012682</v>
      </c>
      <c r="CA114" s="16">
        <v>70.45214687168675</v>
      </c>
      <c r="CB114" s="16">
        <v>73.982254833583283</v>
      </c>
      <c r="CC114" s="16">
        <v>79.520373554035444</v>
      </c>
      <c r="CD114" s="16">
        <v>89.323415880407524</v>
      </c>
    </row>
    <row r="115" spans="77:82" x14ac:dyDescent="0.15">
      <c r="BY115" s="16">
        <v>110</v>
      </c>
      <c r="BZ115" s="16">
        <v>67.942312709427185</v>
      </c>
      <c r="CA115" s="16">
        <v>70.603209940640923</v>
      </c>
      <c r="CB115" s="16">
        <v>74.224532443766833</v>
      </c>
      <c r="CC115" s="16">
        <v>79.65919452247671</v>
      </c>
      <c r="CD115" s="16">
        <v>89.483077981500699</v>
      </c>
    </row>
    <row r="116" spans="77:82" x14ac:dyDescent="0.15">
      <c r="BY116" s="16">
        <v>111</v>
      </c>
      <c r="BZ116" s="16">
        <v>68.071211008105138</v>
      </c>
      <c r="CA116" s="16">
        <v>70.754273009595096</v>
      </c>
      <c r="CB116" s="16">
        <v>74.478605584111961</v>
      </c>
      <c r="CC116" s="16">
        <v>79.798015490917962</v>
      </c>
      <c r="CD116" s="16">
        <v>89.642740082593889</v>
      </c>
    </row>
    <row r="117" spans="77:82" x14ac:dyDescent="0.15">
      <c r="BY117" s="16">
        <v>112</v>
      </c>
      <c r="BZ117" s="16">
        <v>68.196246161507091</v>
      </c>
      <c r="CA117" s="16">
        <v>70.905336078549269</v>
      </c>
      <c r="CB117" s="16">
        <v>74.732678724457102</v>
      </c>
      <c r="CC117" s="16">
        <v>79.936836459359228</v>
      </c>
      <c r="CD117" s="16">
        <v>89.802402183687079</v>
      </c>
    </row>
    <row r="118" spans="77:82" x14ac:dyDescent="0.15">
      <c r="BY118" s="16">
        <v>113</v>
      </c>
      <c r="BZ118" s="16">
        <v>68.321281314909029</v>
      </c>
      <c r="CA118" s="16">
        <v>71.045522654449144</v>
      </c>
      <c r="CB118" s="16">
        <v>74.986751864802244</v>
      </c>
      <c r="CC118" s="16">
        <v>80.063207844948977</v>
      </c>
      <c r="CD118" s="16">
        <v>89.962064284780254</v>
      </c>
    </row>
    <row r="119" spans="77:82" x14ac:dyDescent="0.15">
      <c r="BY119" s="16">
        <v>114</v>
      </c>
      <c r="BZ119" s="16">
        <v>68.446316468310982</v>
      </c>
      <c r="CA119" s="16">
        <v>71.167453431640524</v>
      </c>
      <c r="CB119" s="16">
        <v>75.114812108232144</v>
      </c>
      <c r="CC119" s="16">
        <v>80.17918554210307</v>
      </c>
      <c r="CD119" s="16">
        <v>90.115346235609209</v>
      </c>
    </row>
    <row r="120" spans="77:82" x14ac:dyDescent="0.15">
      <c r="BY120" s="16">
        <v>115</v>
      </c>
      <c r="BZ120" s="16">
        <v>68.571351621712935</v>
      </c>
      <c r="CA120" s="16">
        <v>71.289384208831905</v>
      </c>
      <c r="CB120" s="16">
        <v>75.235940198192452</v>
      </c>
      <c r="CC120" s="16">
        <v>80.295163239257164</v>
      </c>
      <c r="CD120" s="16">
        <v>90.266639829010586</v>
      </c>
    </row>
    <row r="121" spans="77:82" x14ac:dyDescent="0.15">
      <c r="BY121" s="16">
        <v>116</v>
      </c>
      <c r="BZ121" s="16">
        <v>68.696386775114874</v>
      </c>
      <c r="CA121" s="16">
        <v>71.411314986023299</v>
      </c>
      <c r="CB121" s="16">
        <v>75.357068288152774</v>
      </c>
      <c r="CC121" s="16">
        <v>80.411140936411257</v>
      </c>
      <c r="CD121" s="16">
        <v>90.417933422411977</v>
      </c>
    </row>
    <row r="122" spans="77:82" x14ac:dyDescent="0.15">
      <c r="BY122" s="16">
        <v>117</v>
      </c>
      <c r="BZ122" s="16">
        <v>68.821421928516827</v>
      </c>
      <c r="CA122" s="16">
        <v>71.53324576321468</v>
      </c>
      <c r="CB122" s="16">
        <v>75.478196378113083</v>
      </c>
      <c r="CC122" s="16">
        <v>80.527118633565351</v>
      </c>
      <c r="CD122" s="16">
        <v>90.569227015813354</v>
      </c>
    </row>
    <row r="123" spans="77:82" x14ac:dyDescent="0.15">
      <c r="BY123" s="16">
        <v>118</v>
      </c>
      <c r="BZ123" s="16">
        <v>68.946457081918766</v>
      </c>
      <c r="CA123" s="16">
        <v>71.655176540406075</v>
      </c>
      <c r="CB123" s="16">
        <v>75.599324468073405</v>
      </c>
      <c r="CC123" s="16">
        <v>80.64309633071943</v>
      </c>
      <c r="CD123" s="16">
        <v>90.720520609214731</v>
      </c>
    </row>
    <row r="124" spans="77:82" x14ac:dyDescent="0.15">
      <c r="BY124" s="16">
        <v>119</v>
      </c>
      <c r="BZ124" s="16">
        <v>69.066704614192943</v>
      </c>
      <c r="CA124" s="16">
        <v>71.777107317597455</v>
      </c>
      <c r="CB124" s="16">
        <v>75.720452558033713</v>
      </c>
      <c r="CC124" s="16">
        <v>80.759074027873524</v>
      </c>
      <c r="CD124" s="16">
        <v>90.871814202616108</v>
      </c>
    </row>
    <row r="125" spans="77:82" x14ac:dyDescent="0.15">
      <c r="BY125" s="16">
        <v>120</v>
      </c>
      <c r="BZ125" s="16">
        <v>69.18336653741882</v>
      </c>
      <c r="CA125" s="16">
        <v>71.89903809478885</v>
      </c>
      <c r="CB125" s="16">
        <v>75.841580647994036</v>
      </c>
      <c r="CC125" s="16">
        <v>80.875051725027618</v>
      </c>
      <c r="CD125" s="16">
        <v>91.00035685111402</v>
      </c>
    </row>
    <row r="126" spans="77:82" x14ac:dyDescent="0.15">
      <c r="BY126" s="16">
        <v>121</v>
      </c>
      <c r="BZ126" s="16">
        <v>69.300028460644711</v>
      </c>
      <c r="CA126" s="16">
        <v>72.01719738920535</v>
      </c>
      <c r="CB126" s="16">
        <v>75.962708737954344</v>
      </c>
      <c r="CC126" s="16">
        <v>80.991029422181711</v>
      </c>
      <c r="CD126" s="16">
        <v>91.00269326118574</v>
      </c>
    </row>
    <row r="127" spans="77:82" x14ac:dyDescent="0.15">
      <c r="BY127" s="16">
        <v>122</v>
      </c>
      <c r="BZ127" s="16">
        <v>69.416690383870588</v>
      </c>
      <c r="CA127" s="16">
        <v>72.117197572021524</v>
      </c>
      <c r="CB127" s="16">
        <v>76.058075011690619</v>
      </c>
      <c r="CC127" s="16">
        <v>81.101685289178945</v>
      </c>
      <c r="CD127" s="16">
        <v>91.005029671257446</v>
      </c>
    </row>
    <row r="128" spans="77:82" x14ac:dyDescent="0.15">
      <c r="BY128" s="16">
        <v>123</v>
      </c>
      <c r="BZ128" s="16">
        <v>69.533352307096465</v>
      </c>
      <c r="CA128" s="16">
        <v>72.217197754837684</v>
      </c>
      <c r="CB128" s="16">
        <v>76.141982232603937</v>
      </c>
      <c r="CC128" s="16">
        <v>81.211895018649486</v>
      </c>
      <c r="CD128" s="16">
        <v>91.007366081329167</v>
      </c>
    </row>
    <row r="129" spans="77:82" x14ac:dyDescent="0.15">
      <c r="BY129" s="16">
        <v>124</v>
      </c>
      <c r="BZ129" s="16">
        <v>69.650014230322356</v>
      </c>
      <c r="CA129" s="16">
        <v>72.317197937653859</v>
      </c>
      <c r="CB129" s="16">
        <v>76.225889453517269</v>
      </c>
      <c r="CC129" s="16">
        <v>81.32210474812004</v>
      </c>
      <c r="CD129" s="16">
        <v>91.009702491400873</v>
      </c>
    </row>
    <row r="130" spans="77:82" x14ac:dyDescent="0.15">
      <c r="BY130" s="16">
        <v>125</v>
      </c>
      <c r="BZ130" s="16">
        <v>69.766676153548232</v>
      </c>
      <c r="CA130" s="16">
        <v>72.417198120470019</v>
      </c>
      <c r="CB130" s="16">
        <v>76.309796674430586</v>
      </c>
      <c r="CC130" s="16">
        <v>81.432314477590594</v>
      </c>
      <c r="CD130" s="16">
        <v>91.012038901472593</v>
      </c>
    </row>
    <row r="131" spans="77:82" x14ac:dyDescent="0.15">
      <c r="BY131" s="16">
        <v>126</v>
      </c>
      <c r="BZ131" s="16">
        <v>69.883338076774123</v>
      </c>
      <c r="CA131" s="16">
        <v>72.517198303286193</v>
      </c>
      <c r="CB131" s="16">
        <v>76.393703895343904</v>
      </c>
      <c r="CC131" s="16">
        <v>81.542524207061135</v>
      </c>
      <c r="CD131" s="16">
        <v>91.014375311544299</v>
      </c>
    </row>
    <row r="132" spans="77:82" x14ac:dyDescent="0.15">
      <c r="BY132" s="16">
        <v>127</v>
      </c>
      <c r="BZ132" s="16">
        <v>70</v>
      </c>
      <c r="CA132" s="16">
        <v>72.617198486102353</v>
      </c>
      <c r="CB132" s="16">
        <v>76.477611116257222</v>
      </c>
      <c r="CC132" s="16">
        <v>81.652733936531689</v>
      </c>
      <c r="CD132" s="16">
        <v>91.016711721616019</v>
      </c>
    </row>
    <row r="133" spans="77:82" x14ac:dyDescent="0.15">
      <c r="BY133" s="16">
        <v>128</v>
      </c>
      <c r="BZ133" s="16">
        <v>70.108849423225877</v>
      </c>
      <c r="CA133" s="16">
        <v>72.717198668918527</v>
      </c>
      <c r="CB133" s="16">
        <v>76.561518337170554</v>
      </c>
      <c r="CC133" s="16">
        <v>81.762943666002244</v>
      </c>
      <c r="CD133" s="16">
        <v>91.019048131687725</v>
      </c>
    </row>
    <row r="134" spans="77:82" x14ac:dyDescent="0.15">
      <c r="BY134" s="16">
        <v>129</v>
      </c>
      <c r="BZ134" s="16">
        <v>70.217698846451768</v>
      </c>
      <c r="CA134" s="16">
        <v>72.817198851734688</v>
      </c>
      <c r="CB134" s="16">
        <v>76.645425558083872</v>
      </c>
      <c r="CC134" s="16">
        <v>81.873153395472784</v>
      </c>
      <c r="CD134" s="16">
        <v>91.021384541759446</v>
      </c>
    </row>
    <row r="135" spans="77:82" x14ac:dyDescent="0.15">
      <c r="BY135" s="16">
        <v>130</v>
      </c>
      <c r="BZ135" s="16">
        <v>70.326548269677644</v>
      </c>
      <c r="CA135" s="16">
        <v>72.917199034550862</v>
      </c>
      <c r="CB135" s="16">
        <v>76.72933277899719</v>
      </c>
      <c r="CC135" s="16">
        <v>81.983363124943338</v>
      </c>
      <c r="CD135" s="16">
        <v>91.023720951831152</v>
      </c>
    </row>
    <row r="136" spans="77:82" x14ac:dyDescent="0.15">
      <c r="BY136" s="16">
        <v>131</v>
      </c>
      <c r="BZ136" s="16">
        <v>70.435397692903535</v>
      </c>
      <c r="CA136" s="16">
        <v>73.018071867982258</v>
      </c>
      <c r="CB136" s="16">
        <v>76.813239999910522</v>
      </c>
      <c r="CC136" s="16">
        <v>82.098865929953547</v>
      </c>
      <c r="CD136" s="16">
        <v>91.026057361902872</v>
      </c>
    </row>
    <row r="137" spans="77:82" x14ac:dyDescent="0.15">
      <c r="BY137" s="16">
        <v>132</v>
      </c>
      <c r="BZ137" s="16">
        <v>70.544247116129412</v>
      </c>
      <c r="CA137" s="16">
        <v>73.123145841029455</v>
      </c>
      <c r="CB137" s="16">
        <v>76.89714722082384</v>
      </c>
      <c r="CC137" s="16">
        <v>82.215309822386715</v>
      </c>
      <c r="CD137" s="16">
        <v>91.028393771974578</v>
      </c>
    </row>
    <row r="138" spans="77:82" x14ac:dyDescent="0.15">
      <c r="BY138" s="16">
        <v>133</v>
      </c>
      <c r="BZ138" s="16">
        <v>70.653096539355303</v>
      </c>
      <c r="CA138" s="16">
        <v>73.228219814076652</v>
      </c>
      <c r="CB138" s="16">
        <v>76.981054441737157</v>
      </c>
      <c r="CC138" s="16">
        <v>82.331753714819882</v>
      </c>
      <c r="CD138" s="16">
        <v>91.030730182046298</v>
      </c>
    </row>
    <row r="139" spans="77:82" x14ac:dyDescent="0.15">
      <c r="BY139" s="16">
        <v>134</v>
      </c>
      <c r="BZ139" s="16">
        <v>70.76194596258118</v>
      </c>
      <c r="CA139" s="16">
        <v>73.33329378712385</v>
      </c>
      <c r="CB139" s="16">
        <v>77.072992663880555</v>
      </c>
      <c r="CC139" s="16">
        <v>82.448197607253064</v>
      </c>
      <c r="CD139" s="16">
        <v>91.033066592118004</v>
      </c>
    </row>
    <row r="140" spans="77:82" x14ac:dyDescent="0.15">
      <c r="BY140" s="16">
        <v>135</v>
      </c>
      <c r="BZ140" s="16">
        <v>70.870795385807057</v>
      </c>
      <c r="CA140" s="16">
        <v>73.438367760171047</v>
      </c>
      <c r="CB140" s="16">
        <v>77.167273064402792</v>
      </c>
      <c r="CC140" s="16">
        <v>82.564641499686232</v>
      </c>
      <c r="CD140" s="16">
        <v>91.035403002189724</v>
      </c>
    </row>
    <row r="141" spans="77:82" x14ac:dyDescent="0.15">
      <c r="BY141" s="16">
        <v>136</v>
      </c>
      <c r="BZ141" s="16">
        <v>70.979644809032948</v>
      </c>
      <c r="CA141" s="16">
        <v>73.543441733218245</v>
      </c>
      <c r="CB141" s="16">
        <v>77.261553464925029</v>
      </c>
      <c r="CC141" s="16">
        <v>82.6810853921194</v>
      </c>
      <c r="CD141" s="16">
        <v>91.037739412261431</v>
      </c>
    </row>
    <row r="142" spans="77:82" x14ac:dyDescent="0.15">
      <c r="BY142" s="16">
        <v>137</v>
      </c>
      <c r="BZ142" s="16">
        <v>71.082568038258202</v>
      </c>
      <c r="CA142" s="16">
        <v>73.648515706265442</v>
      </c>
      <c r="CB142" s="16">
        <v>77.355833865447266</v>
      </c>
      <c r="CC142" s="16">
        <v>82.797529284552567</v>
      </c>
      <c r="CD142" s="16">
        <v>91.040075822333151</v>
      </c>
    </row>
    <row r="143" spans="77:82" x14ac:dyDescent="0.15">
      <c r="BY143" s="16">
        <v>138</v>
      </c>
      <c r="BZ143" s="16">
        <v>71.184128141237707</v>
      </c>
      <c r="CA143" s="16">
        <v>73.75358967931264</v>
      </c>
      <c r="CB143" s="16">
        <v>77.450114265969503</v>
      </c>
      <c r="CC143" s="16">
        <v>82.913973176985735</v>
      </c>
      <c r="CD143" s="16">
        <v>91.042412232404857</v>
      </c>
    </row>
    <row r="144" spans="77:82" x14ac:dyDescent="0.15">
      <c r="BY144" s="16">
        <v>139</v>
      </c>
      <c r="BZ144" s="16">
        <v>71.285688244217212</v>
      </c>
      <c r="CA144" s="16">
        <v>73.858663652359837</v>
      </c>
      <c r="CB144" s="16">
        <v>77.544394666491741</v>
      </c>
      <c r="CC144" s="16">
        <v>83.028347400726503</v>
      </c>
      <c r="CD144" s="16">
        <v>91.044748642476577</v>
      </c>
    </row>
    <row r="145" spans="77:82" x14ac:dyDescent="0.15">
      <c r="BY145" s="16">
        <v>140</v>
      </c>
      <c r="BZ145" s="16">
        <v>71.387248347196717</v>
      </c>
      <c r="CA145" s="16">
        <v>73.963737625407035</v>
      </c>
      <c r="CB145" s="16">
        <v>77.638675067013978</v>
      </c>
      <c r="CC145" s="16">
        <v>83.136868101241632</v>
      </c>
      <c r="CD145" s="16">
        <v>91.047085052548283</v>
      </c>
    </row>
    <row r="146" spans="77:82" x14ac:dyDescent="0.15">
      <c r="BY146" s="16">
        <v>141</v>
      </c>
      <c r="BZ146" s="16">
        <v>71.488808450176208</v>
      </c>
      <c r="CA146" s="16">
        <v>74.092358304279472</v>
      </c>
      <c r="CB146" s="16">
        <v>77.7329554675362</v>
      </c>
      <c r="CC146" s="16">
        <v>83.245388801756761</v>
      </c>
      <c r="CD146" s="16">
        <v>91.049421462619989</v>
      </c>
    </row>
    <row r="147" spans="77:82" x14ac:dyDescent="0.15">
      <c r="BY147" s="16">
        <v>142</v>
      </c>
      <c r="BZ147" s="16">
        <v>71.590368553155713</v>
      </c>
      <c r="CA147" s="16">
        <v>74.233387639341359</v>
      </c>
      <c r="CB147" s="16">
        <v>77.827235868058438</v>
      </c>
      <c r="CC147" s="16">
        <v>83.353909502271875</v>
      </c>
      <c r="CD147" s="16">
        <v>91.051757872691709</v>
      </c>
    </row>
    <row r="148" spans="77:82" x14ac:dyDescent="0.15">
      <c r="BY148" s="16">
        <v>143</v>
      </c>
      <c r="BZ148" s="16">
        <v>71.691928656135218</v>
      </c>
      <c r="CA148" s="16">
        <v>74.374416974403246</v>
      </c>
      <c r="CB148" s="16">
        <v>77.921516268580675</v>
      </c>
      <c r="CC148" s="16">
        <v>83.462430202787004</v>
      </c>
      <c r="CD148" s="16">
        <v>91.054094282763415</v>
      </c>
    </row>
    <row r="149" spans="77:82" x14ac:dyDescent="0.15">
      <c r="BY149" s="16">
        <v>144</v>
      </c>
      <c r="BZ149" s="16">
        <v>71.793488759114723</v>
      </c>
      <c r="CA149" s="16">
        <v>74.515446309465133</v>
      </c>
      <c r="CB149" s="16">
        <v>78.018393388372672</v>
      </c>
      <c r="CC149" s="16">
        <v>83.570950903302133</v>
      </c>
      <c r="CD149" s="16">
        <v>91.056430692835136</v>
      </c>
    </row>
    <row r="150" spans="77:82" x14ac:dyDescent="0.15">
      <c r="BY150" s="16">
        <v>145</v>
      </c>
      <c r="BZ150" s="16">
        <v>71.895048862094214</v>
      </c>
      <c r="CA150" s="16">
        <v>74.656475644527021</v>
      </c>
      <c r="CB150" s="16">
        <v>78.128171975962218</v>
      </c>
      <c r="CC150" s="16">
        <v>83.679471603817262</v>
      </c>
      <c r="CD150" s="16">
        <v>91.058767102906842</v>
      </c>
    </row>
    <row r="151" spans="77:82" x14ac:dyDescent="0.15">
      <c r="BY151" s="16">
        <v>146</v>
      </c>
      <c r="BZ151" s="16">
        <v>71.996608965073719</v>
      </c>
      <c r="CA151" s="16">
        <v>74.797504979588908</v>
      </c>
      <c r="CB151" s="16">
        <v>78.237950563551763</v>
      </c>
      <c r="CC151" s="16">
        <v>83.787992304332391</v>
      </c>
      <c r="CD151" s="16">
        <v>91.061103512978562</v>
      </c>
    </row>
    <row r="152" spans="77:82" x14ac:dyDescent="0.15">
      <c r="BY152" s="16">
        <v>147</v>
      </c>
      <c r="BZ152" s="16">
        <v>72.091594979242075</v>
      </c>
      <c r="CA152" s="16">
        <v>74.938534314650781</v>
      </c>
      <c r="CB152" s="16">
        <v>78.347729151141309</v>
      </c>
      <c r="CC152" s="16">
        <v>83.89651300484752</v>
      </c>
      <c r="CD152" s="16">
        <v>91.063439923050268</v>
      </c>
    </row>
    <row r="153" spans="77:82" x14ac:dyDescent="0.15">
      <c r="BY153" s="16">
        <v>148</v>
      </c>
      <c r="BZ153" s="16">
        <v>72.186353905945822</v>
      </c>
      <c r="CA153" s="16">
        <v>75.053019114609526</v>
      </c>
      <c r="CB153" s="16">
        <v>78.45750773873084</v>
      </c>
      <c r="CC153" s="16">
        <v>84.003702464283904</v>
      </c>
      <c r="CD153" s="16">
        <v>91.065776333121988</v>
      </c>
    </row>
    <row r="154" spans="77:82" x14ac:dyDescent="0.15">
      <c r="BY154" s="16">
        <v>149</v>
      </c>
      <c r="BZ154" s="16">
        <v>72.281112832649583</v>
      </c>
      <c r="CA154" s="16">
        <v>75.146997338408383</v>
      </c>
      <c r="CB154" s="16">
        <v>78.567286326320385</v>
      </c>
      <c r="CC154" s="16">
        <v>84.083523190523351</v>
      </c>
      <c r="CD154" s="16">
        <v>91.068112743193694</v>
      </c>
    </row>
    <row r="155" spans="77:82" x14ac:dyDescent="0.15">
      <c r="BY155" s="16">
        <v>150</v>
      </c>
      <c r="BZ155" s="16">
        <v>72.375871759353331</v>
      </c>
      <c r="CA155" s="16">
        <v>75.240975562207254</v>
      </c>
      <c r="CB155" s="16">
        <v>78.677064913909931</v>
      </c>
      <c r="CC155" s="16">
        <v>84.163343916762813</v>
      </c>
      <c r="CD155" s="16">
        <v>91.070449153265415</v>
      </c>
    </row>
    <row r="156" spans="77:82" x14ac:dyDescent="0.15">
      <c r="BY156" s="16">
        <v>151</v>
      </c>
      <c r="BZ156" s="16">
        <v>72.470630686057078</v>
      </c>
      <c r="CA156" s="16">
        <v>75.33495378600611</v>
      </c>
      <c r="CB156" s="16">
        <v>78.786843501499476</v>
      </c>
      <c r="CC156" s="16">
        <v>84.24316464300226</v>
      </c>
      <c r="CD156" s="16">
        <v>91.072785563337121</v>
      </c>
    </row>
    <row r="157" spans="77:82" x14ac:dyDescent="0.15">
      <c r="BY157" s="16">
        <v>152</v>
      </c>
      <c r="BZ157" s="16">
        <v>72.565389612760825</v>
      </c>
      <c r="CA157" s="16">
        <v>75.428932009804967</v>
      </c>
      <c r="CB157" s="16">
        <v>78.896622089089007</v>
      </c>
      <c r="CC157" s="16">
        <v>84.322985369241707</v>
      </c>
      <c r="CD157" s="16">
        <v>91.075121973408841</v>
      </c>
    </row>
    <row r="158" spans="77:82" x14ac:dyDescent="0.15">
      <c r="BY158" s="16">
        <v>153</v>
      </c>
      <c r="BZ158" s="16">
        <v>72.660148539464572</v>
      </c>
      <c r="CA158" s="16">
        <v>75.522910233603824</v>
      </c>
      <c r="CB158" s="16">
        <v>79.005697883154625</v>
      </c>
      <c r="CC158" s="16">
        <v>84.402806095481168</v>
      </c>
      <c r="CD158" s="16">
        <v>91.077458383480547</v>
      </c>
    </row>
    <row r="159" spans="77:82" x14ac:dyDescent="0.15">
      <c r="BY159" s="16">
        <v>154</v>
      </c>
      <c r="BZ159" s="16">
        <v>72.754907466168333</v>
      </c>
      <c r="CA159" s="16">
        <v>75.616888457402681</v>
      </c>
      <c r="CB159" s="16">
        <v>79.103422795125269</v>
      </c>
      <c r="CC159" s="16">
        <v>84.482626821720615</v>
      </c>
      <c r="CD159" s="16">
        <v>91.079794793552267</v>
      </c>
    </row>
    <row r="160" spans="77:82" x14ac:dyDescent="0.15">
      <c r="BY160" s="16">
        <v>155</v>
      </c>
      <c r="BZ160" s="16">
        <v>72.849666392872081</v>
      </c>
      <c r="CA160" s="16">
        <v>75.710866681201551</v>
      </c>
      <c r="CB160" s="16">
        <v>79.201147707095913</v>
      </c>
      <c r="CC160" s="16">
        <v>84.562447547960062</v>
      </c>
      <c r="CD160" s="16">
        <v>91.082131203623973</v>
      </c>
    </row>
    <row r="161" spans="77:82" x14ac:dyDescent="0.15">
      <c r="BY161" s="16">
        <v>156</v>
      </c>
      <c r="BZ161" s="16">
        <v>72.944425319575828</v>
      </c>
      <c r="CA161" s="16">
        <v>75.804844905000408</v>
      </c>
      <c r="CB161" s="16">
        <v>79.298872619066572</v>
      </c>
      <c r="CC161" s="16">
        <v>84.642268274199523</v>
      </c>
      <c r="CD161" s="16">
        <v>91.084467613695693</v>
      </c>
    </row>
    <row r="162" spans="77:82" x14ac:dyDescent="0.15">
      <c r="BY162" s="16">
        <v>157</v>
      </c>
      <c r="BZ162" s="16">
        <v>73.036560194527354</v>
      </c>
      <c r="CA162" s="16">
        <v>75.898823128799265</v>
      </c>
      <c r="CB162" s="16">
        <v>79.396597531037216</v>
      </c>
      <c r="CC162" s="16">
        <v>84.72208900043897</v>
      </c>
      <c r="CD162" s="16">
        <v>91.086804023767399</v>
      </c>
    </row>
    <row r="163" spans="77:82" x14ac:dyDescent="0.15">
      <c r="BY163" s="16">
        <v>158</v>
      </c>
      <c r="BZ163" s="16">
        <v>73.124973399384572</v>
      </c>
      <c r="CA163" s="16">
        <v>75.992801352598121</v>
      </c>
      <c r="CB163" s="16">
        <v>79.494322443007874</v>
      </c>
      <c r="CC163" s="16">
        <v>84.801909726678417</v>
      </c>
      <c r="CD163" s="16">
        <v>91.08914043383912</v>
      </c>
    </row>
    <row r="164" spans="77:82" x14ac:dyDescent="0.15">
      <c r="BY164" s="16">
        <v>159</v>
      </c>
      <c r="BZ164" s="16">
        <v>73.213386604241791</v>
      </c>
      <c r="CA164" s="16">
        <v>76.071842975611986</v>
      </c>
      <c r="CB164" s="16">
        <v>79.592047354978519</v>
      </c>
      <c r="CC164" s="16">
        <v>84.881730452917878</v>
      </c>
      <c r="CD164" s="16">
        <v>91.091476843910826</v>
      </c>
    </row>
    <row r="165" spans="77:82" x14ac:dyDescent="0.15">
      <c r="BY165" s="16">
        <v>160</v>
      </c>
      <c r="BZ165" s="16">
        <v>73.301799809099009</v>
      </c>
      <c r="CA165" s="16">
        <v>76.149645559131798</v>
      </c>
      <c r="CB165" s="16">
        <v>79.689772266949177</v>
      </c>
      <c r="CC165" s="16">
        <v>84.961551179157325</v>
      </c>
      <c r="CD165" s="16">
        <v>91.093813253982546</v>
      </c>
    </row>
    <row r="166" spans="77:82" x14ac:dyDescent="0.15">
      <c r="BY166" s="16">
        <v>161</v>
      </c>
      <c r="BZ166" s="16">
        <v>73.390213013956213</v>
      </c>
      <c r="CA166" s="16">
        <v>76.22744814265161</v>
      </c>
      <c r="CB166" s="16">
        <v>79.787497178919821</v>
      </c>
      <c r="CC166" s="16">
        <v>85.037572424446495</v>
      </c>
      <c r="CD166" s="16">
        <v>91.096149664054252</v>
      </c>
    </row>
    <row r="167" spans="77:82" x14ac:dyDescent="0.15">
      <c r="BY167" s="16">
        <v>162</v>
      </c>
      <c r="BZ167" s="16">
        <v>73.478626218813432</v>
      </c>
      <c r="CA167" s="16">
        <v>76.305250726171408</v>
      </c>
      <c r="CB167" s="16">
        <v>79.885222090890466</v>
      </c>
      <c r="CC167" s="16">
        <v>85.110062636756837</v>
      </c>
      <c r="CD167" s="16">
        <v>91.098486074125958</v>
      </c>
    </row>
    <row r="168" spans="77:82" x14ac:dyDescent="0.15">
      <c r="BY168" s="16">
        <v>163</v>
      </c>
      <c r="BZ168" s="16">
        <v>73.56703942367065</v>
      </c>
      <c r="CA168" s="16">
        <v>76.383053309691221</v>
      </c>
      <c r="CB168" s="16">
        <v>79.982947002861124</v>
      </c>
      <c r="CC168" s="16">
        <v>85.182552849067179</v>
      </c>
      <c r="CD168" s="16">
        <v>91.100822484197678</v>
      </c>
    </row>
    <row r="169" spans="77:82" x14ac:dyDescent="0.15">
      <c r="BY169" s="16">
        <v>164</v>
      </c>
      <c r="BZ169" s="16">
        <v>73.655452628527868</v>
      </c>
      <c r="CA169" s="16">
        <v>76.460855893211033</v>
      </c>
      <c r="CB169" s="16">
        <v>80.067389956069874</v>
      </c>
      <c r="CC169" s="16">
        <v>85.255043061377521</v>
      </c>
      <c r="CD169" s="16">
        <v>91.103158894269384</v>
      </c>
    </row>
    <row r="170" spans="77:82" x14ac:dyDescent="0.15">
      <c r="BY170" s="16">
        <v>165</v>
      </c>
      <c r="BZ170" s="16">
        <v>73.743865833385087</v>
      </c>
      <c r="CA170" s="16">
        <v>76.538658476730831</v>
      </c>
      <c r="CB170" s="16">
        <v>80.149025275355015</v>
      </c>
      <c r="CC170" s="16">
        <v>85.327533273687862</v>
      </c>
      <c r="CD170" s="16">
        <v>91.105495304341105</v>
      </c>
    </row>
    <row r="171" spans="77:82" x14ac:dyDescent="0.15">
      <c r="BY171" s="16">
        <v>166</v>
      </c>
      <c r="BZ171" s="16">
        <v>73.832279038242305</v>
      </c>
      <c r="CA171" s="16">
        <v>76.616461060250643</v>
      </c>
      <c r="CB171" s="16">
        <v>80.230660594640142</v>
      </c>
      <c r="CC171" s="16">
        <v>85.400023485998204</v>
      </c>
      <c r="CD171" s="16">
        <v>91.107831714412811</v>
      </c>
    </row>
    <row r="172" spans="77:82" x14ac:dyDescent="0.15">
      <c r="BY172" s="16">
        <v>167</v>
      </c>
      <c r="BZ172" s="16">
        <v>73.920692243099523</v>
      </c>
      <c r="CA172" s="16">
        <v>76.694263643770455</v>
      </c>
      <c r="CB172" s="16">
        <v>80.312295913925283</v>
      </c>
      <c r="CC172" s="16">
        <v>85.472513698308546</v>
      </c>
      <c r="CD172" s="16">
        <v>91.110168124484531</v>
      </c>
    </row>
    <row r="173" spans="77:82" x14ac:dyDescent="0.15">
      <c r="BY173" s="16">
        <v>168</v>
      </c>
      <c r="BZ173" s="16">
        <v>74.008495683346354</v>
      </c>
      <c r="CA173" s="16">
        <v>76.772066227290253</v>
      </c>
      <c r="CB173" s="16">
        <v>80.393931233210409</v>
      </c>
      <c r="CC173" s="16">
        <v>85.545003910618888</v>
      </c>
      <c r="CD173" s="16">
        <v>91.112504534556237</v>
      </c>
    </row>
    <row r="174" spans="77:82" x14ac:dyDescent="0.15">
      <c r="BY174" s="16">
        <v>169</v>
      </c>
      <c r="BZ174" s="16">
        <v>74.090988120365651</v>
      </c>
      <c r="CA174" s="16">
        <v>76.849868810810065</v>
      </c>
      <c r="CB174" s="16">
        <v>80.47556655249555</v>
      </c>
      <c r="CC174" s="16">
        <v>85.61749412292923</v>
      </c>
      <c r="CD174" s="16">
        <v>91.114840944627957</v>
      </c>
    </row>
    <row r="175" spans="77:82" x14ac:dyDescent="0.15">
      <c r="BY175" s="16">
        <v>170</v>
      </c>
      <c r="BZ175" s="16">
        <v>74.173480557384934</v>
      </c>
      <c r="CA175" s="16">
        <v>76.927671394329877</v>
      </c>
      <c r="CB175" s="16">
        <v>80.557201871780677</v>
      </c>
      <c r="CC175" s="16">
        <v>85.689984335239572</v>
      </c>
      <c r="CD175" s="16">
        <v>91.117177354699663</v>
      </c>
    </row>
    <row r="176" spans="77:82" x14ac:dyDescent="0.15">
      <c r="BY176" s="16">
        <v>171</v>
      </c>
      <c r="BZ176" s="16">
        <v>74.255972994404218</v>
      </c>
      <c r="CA176" s="16">
        <v>77.005210353207772</v>
      </c>
      <c r="CB176" s="16">
        <v>80.638837191065818</v>
      </c>
      <c r="CC176" s="16">
        <v>85.762474547549914</v>
      </c>
      <c r="CD176" s="16">
        <v>91.119513764771384</v>
      </c>
    </row>
    <row r="177" spans="77:82" x14ac:dyDescent="0.15">
      <c r="BY177" s="16">
        <v>172</v>
      </c>
      <c r="BZ177" s="16">
        <v>74.338465431423501</v>
      </c>
      <c r="CA177" s="16">
        <v>77.079265994598359</v>
      </c>
      <c r="CB177" s="16">
        <v>80.720472510350945</v>
      </c>
      <c r="CC177" s="16">
        <v>85.834964759860256</v>
      </c>
      <c r="CD177" s="16">
        <v>91.12185017484309</v>
      </c>
    </row>
    <row r="178" spans="77:82" x14ac:dyDescent="0.15">
      <c r="BY178" s="16">
        <v>173</v>
      </c>
      <c r="BZ178" s="16">
        <v>74.420957868442784</v>
      </c>
      <c r="CA178" s="16">
        <v>77.153321635988931</v>
      </c>
      <c r="CB178" s="16">
        <v>80.802107829636071</v>
      </c>
      <c r="CC178" s="16">
        <v>85.907454972170598</v>
      </c>
      <c r="CD178" s="16">
        <v>91.12418658491481</v>
      </c>
    </row>
    <row r="179" spans="77:82" x14ac:dyDescent="0.15">
      <c r="BY179" s="16">
        <v>174</v>
      </c>
      <c r="BZ179" s="16">
        <v>74.503450305462081</v>
      </c>
      <c r="CA179" s="16">
        <v>77.227377277379517</v>
      </c>
      <c r="CB179" s="16">
        <v>80.883743148921212</v>
      </c>
      <c r="CC179" s="16">
        <v>85.979945184480954</v>
      </c>
      <c r="CD179" s="16">
        <v>91.126522994986516</v>
      </c>
    </row>
    <row r="180" spans="77:82" x14ac:dyDescent="0.15">
      <c r="BY180" s="16">
        <v>175</v>
      </c>
      <c r="BZ180" s="16">
        <v>74.585942742481365</v>
      </c>
      <c r="CA180" s="16">
        <v>77.301432918770089</v>
      </c>
      <c r="CB180" s="16">
        <v>80.965378468206339</v>
      </c>
      <c r="CC180" s="16">
        <v>86.070508589426112</v>
      </c>
      <c r="CD180" s="16">
        <v>91.128859405058236</v>
      </c>
    </row>
    <row r="181" spans="77:82" x14ac:dyDescent="0.15">
      <c r="BY181" s="16">
        <v>176</v>
      </c>
      <c r="BZ181" s="16">
        <v>74.668435179500648</v>
      </c>
      <c r="CA181" s="16">
        <v>77.375488560160676</v>
      </c>
      <c r="CB181" s="16">
        <v>81.044139929567947</v>
      </c>
      <c r="CC181" s="16">
        <v>86.167984396418603</v>
      </c>
      <c r="CD181" s="16">
        <v>91.131195815129942</v>
      </c>
    </row>
    <row r="182" spans="77:82" x14ac:dyDescent="0.15">
      <c r="BY182" s="16">
        <v>177</v>
      </c>
      <c r="BZ182" s="16">
        <v>74.750927616519931</v>
      </c>
      <c r="CA182" s="16">
        <v>77.449544201551262</v>
      </c>
      <c r="CB182" s="16">
        <v>81.120785046580806</v>
      </c>
      <c r="CC182" s="16">
        <v>86.265460203411081</v>
      </c>
      <c r="CD182" s="16">
        <v>91.133532225201662</v>
      </c>
    </row>
    <row r="183" spans="77:82" x14ac:dyDescent="0.15">
      <c r="BY183" s="16">
        <v>178</v>
      </c>
      <c r="BZ183" s="16">
        <v>74.833420053539214</v>
      </c>
      <c r="CA183" s="16">
        <v>77.523599842941834</v>
      </c>
      <c r="CB183" s="16">
        <v>81.197430163593665</v>
      </c>
      <c r="CC183" s="16">
        <v>86.362936010403573</v>
      </c>
      <c r="CD183" s="16">
        <v>91.135868635273368</v>
      </c>
    </row>
    <row r="184" spans="77:82" x14ac:dyDescent="0.15">
      <c r="BY184" s="16">
        <v>179</v>
      </c>
      <c r="BZ184" s="16">
        <v>74.915912490558512</v>
      </c>
      <c r="CA184" s="16">
        <v>77.597655484332421</v>
      </c>
      <c r="CB184" s="16">
        <v>81.274075280606525</v>
      </c>
      <c r="CC184" s="16">
        <v>86.46041181739605</v>
      </c>
      <c r="CD184" s="16">
        <v>91.138205045345089</v>
      </c>
    </row>
    <row r="185" spans="77:82" x14ac:dyDescent="0.15">
      <c r="BY185" s="16">
        <v>180</v>
      </c>
      <c r="BZ185" s="16">
        <v>74.998404927577795</v>
      </c>
      <c r="CA185" s="16">
        <v>77.671711125722993</v>
      </c>
      <c r="CB185" s="16">
        <v>81.350720397619384</v>
      </c>
      <c r="CC185" s="16">
        <v>86.557887624388528</v>
      </c>
      <c r="CD185" s="16">
        <v>91.140541455416795</v>
      </c>
    </row>
    <row r="186" spans="77:82" x14ac:dyDescent="0.15">
      <c r="BY186" s="16">
        <v>181</v>
      </c>
      <c r="BZ186" s="16">
        <v>75.075479910097457</v>
      </c>
      <c r="CA186" s="16">
        <v>77.745766767113579</v>
      </c>
      <c r="CB186" s="16">
        <v>81.427365514632243</v>
      </c>
      <c r="CC186" s="16">
        <v>86.655363431381019</v>
      </c>
      <c r="CD186" s="16">
        <v>91.142877865488515</v>
      </c>
    </row>
    <row r="187" spans="77:82" x14ac:dyDescent="0.15">
      <c r="BY187" s="16">
        <v>182</v>
      </c>
      <c r="BZ187" s="16">
        <v>75.152448075388719</v>
      </c>
      <c r="CA187" s="16">
        <v>77.819822408504152</v>
      </c>
      <c r="CB187" s="16">
        <v>81.504010631645116</v>
      </c>
      <c r="CC187" s="16">
        <v>86.752839238373497</v>
      </c>
      <c r="CD187" s="16">
        <v>91.145214275560221</v>
      </c>
    </row>
    <row r="188" spans="77:82" x14ac:dyDescent="0.15">
      <c r="BY188" s="16">
        <v>183</v>
      </c>
      <c r="BZ188" s="16">
        <v>75.229416240679981</v>
      </c>
      <c r="CA188" s="16">
        <v>77.893878049894738</v>
      </c>
      <c r="CB188" s="16">
        <v>81.580655748657975</v>
      </c>
      <c r="CC188" s="16">
        <v>86.850315045365988</v>
      </c>
      <c r="CD188" s="16">
        <v>91.147550685631927</v>
      </c>
    </row>
    <row r="189" spans="77:82" x14ac:dyDescent="0.15">
      <c r="BY189" s="16">
        <v>184</v>
      </c>
      <c r="BZ189" s="16">
        <v>75.306384405971258</v>
      </c>
      <c r="CA189" s="16">
        <v>77.96793369128531</v>
      </c>
      <c r="CB189" s="16">
        <v>81.657300865670834</v>
      </c>
      <c r="CC189" s="16">
        <v>86.947790852358466</v>
      </c>
      <c r="CD189" s="16">
        <v>91.149887095703647</v>
      </c>
    </row>
    <row r="190" spans="77:82" x14ac:dyDescent="0.15">
      <c r="BY190" s="16">
        <v>185</v>
      </c>
      <c r="BZ190" s="16">
        <v>75.38335257126252</v>
      </c>
      <c r="CA190" s="16">
        <v>78.044059418486015</v>
      </c>
      <c r="CB190" s="16">
        <v>81.733945982683693</v>
      </c>
      <c r="CC190" s="16">
        <v>87.041513342167775</v>
      </c>
      <c r="CD190" s="16">
        <v>91.152223505775353</v>
      </c>
    </row>
    <row r="191" spans="77:82" x14ac:dyDescent="0.15">
      <c r="BY191" s="16">
        <v>186</v>
      </c>
      <c r="BZ191" s="16">
        <v>75.460320736553783</v>
      </c>
      <c r="CA191" s="16">
        <v>78.121766023648405</v>
      </c>
      <c r="CB191" s="16">
        <v>81.810591099696552</v>
      </c>
      <c r="CC191" s="16">
        <v>87.130906873450627</v>
      </c>
      <c r="CD191" s="16">
        <v>91.154559915847074</v>
      </c>
    </row>
    <row r="192" spans="77:82" x14ac:dyDescent="0.15">
      <c r="BY192" s="16">
        <v>187</v>
      </c>
      <c r="BZ192" s="16">
        <v>75.537288901845045</v>
      </c>
      <c r="CA192" s="16">
        <v>78.19947262881081</v>
      </c>
      <c r="CB192" s="16">
        <v>81.887236216709425</v>
      </c>
      <c r="CC192" s="16">
        <v>87.220300404733479</v>
      </c>
      <c r="CD192" s="16">
        <v>91.15689632591878</v>
      </c>
    </row>
    <row r="193" spans="77:82" x14ac:dyDescent="0.15">
      <c r="BY193" s="16">
        <v>188</v>
      </c>
      <c r="BZ193" s="16">
        <v>75.614257067136322</v>
      </c>
      <c r="CA193" s="16">
        <v>78.2771792339732</v>
      </c>
      <c r="CB193" s="16">
        <v>81.963881333722284</v>
      </c>
      <c r="CC193" s="16">
        <v>87.30969393601633</v>
      </c>
      <c r="CD193" s="16">
        <v>91.1592327359905</v>
      </c>
    </row>
    <row r="194" spans="77:82" x14ac:dyDescent="0.15">
      <c r="BY194" s="16">
        <v>189</v>
      </c>
      <c r="BZ194" s="16">
        <v>75.691225232427584</v>
      </c>
      <c r="CA194" s="16">
        <v>78.354885839135591</v>
      </c>
      <c r="CB194" s="16">
        <v>82.04006813606351</v>
      </c>
      <c r="CC194" s="16">
        <v>87.399087467299182</v>
      </c>
      <c r="CD194" s="16">
        <v>91.161569146062206</v>
      </c>
    </row>
    <row r="195" spans="77:82" x14ac:dyDescent="0.15">
      <c r="BY195" s="16">
        <v>190</v>
      </c>
      <c r="BZ195" s="16">
        <v>75.768193397718846</v>
      </c>
      <c r="CA195" s="16">
        <v>78.432592444297981</v>
      </c>
      <c r="CB195" s="16">
        <v>82.11584647148068</v>
      </c>
      <c r="CC195" s="16">
        <v>87.488480998582034</v>
      </c>
      <c r="CD195" s="16">
        <v>91.163905556133926</v>
      </c>
    </row>
    <row r="196" spans="77:82" x14ac:dyDescent="0.15">
      <c r="BY196" s="16">
        <v>191</v>
      </c>
      <c r="BZ196" s="16">
        <v>75.845161563010109</v>
      </c>
      <c r="CA196" s="16">
        <v>78.510299049460372</v>
      </c>
      <c r="CB196" s="16">
        <v>82.191624806897863</v>
      </c>
      <c r="CC196" s="16">
        <v>87.577874529864886</v>
      </c>
      <c r="CD196" s="16">
        <v>91.166241966205632</v>
      </c>
    </row>
    <row r="197" spans="77:82" x14ac:dyDescent="0.15">
      <c r="BY197" s="16">
        <v>192</v>
      </c>
      <c r="BZ197" s="16">
        <v>75.922129728301385</v>
      </c>
      <c r="CA197" s="16">
        <v>78.588005654622762</v>
      </c>
      <c r="CB197" s="16">
        <v>82.267403142315032</v>
      </c>
      <c r="CC197" s="16">
        <v>87.667268061147752</v>
      </c>
      <c r="CD197" s="16">
        <v>91.168578376277353</v>
      </c>
    </row>
    <row r="198" spans="77:82" x14ac:dyDescent="0.15">
      <c r="BY198" s="16">
        <v>193</v>
      </c>
      <c r="BZ198" s="16">
        <v>75.999097893592648</v>
      </c>
      <c r="CA198" s="16">
        <v>78.665712259785153</v>
      </c>
      <c r="CB198" s="16">
        <v>82.343181477732202</v>
      </c>
      <c r="CC198" s="16">
        <v>87.756661592430603</v>
      </c>
      <c r="CD198" s="16">
        <v>91.170914786349059</v>
      </c>
    </row>
    <row r="199" spans="77:82" x14ac:dyDescent="0.15">
      <c r="BY199" s="16">
        <v>194</v>
      </c>
      <c r="BZ199" s="16">
        <v>76.070972142474872</v>
      </c>
      <c r="CA199" s="16">
        <v>78.743418864947543</v>
      </c>
      <c r="CB199" s="16">
        <v>82.418959813149371</v>
      </c>
      <c r="CC199" s="16">
        <v>87.846055123713455</v>
      </c>
      <c r="CD199" s="16">
        <v>91.173251196420779</v>
      </c>
    </row>
    <row r="200" spans="77:82" x14ac:dyDescent="0.15">
      <c r="BY200" s="16">
        <v>195</v>
      </c>
      <c r="BZ200" s="16">
        <v>76.142785979989682</v>
      </c>
      <c r="CA200" s="16">
        <v>78.821125470109948</v>
      </c>
      <c r="CB200" s="16">
        <v>82.49473814856654</v>
      </c>
      <c r="CC200" s="16">
        <v>87.935448654996307</v>
      </c>
      <c r="CD200" s="16">
        <v>91.175587606492485</v>
      </c>
    </row>
    <row r="201" spans="77:82" x14ac:dyDescent="0.15">
      <c r="BY201" s="16">
        <v>196</v>
      </c>
      <c r="BZ201" s="16">
        <v>76.214599817504492</v>
      </c>
      <c r="CA201" s="16">
        <v>78.898832075272338</v>
      </c>
      <c r="CB201" s="16">
        <v>82.570516483983724</v>
      </c>
      <c r="CC201" s="16">
        <v>88.023473620234455</v>
      </c>
      <c r="CD201" s="16">
        <v>91.177924016564205</v>
      </c>
    </row>
    <row r="202" spans="77:82" x14ac:dyDescent="0.15">
      <c r="BY202" s="16">
        <v>197</v>
      </c>
      <c r="BZ202" s="16">
        <v>76.286413655019302</v>
      </c>
      <c r="CA202" s="16">
        <v>78.976538680434729</v>
      </c>
      <c r="CB202" s="16">
        <v>82.646294819400893</v>
      </c>
      <c r="CC202" s="16">
        <v>88.107942425885085</v>
      </c>
      <c r="CD202" s="16">
        <v>91.180260426635911</v>
      </c>
    </row>
    <row r="203" spans="77:82" x14ac:dyDescent="0.15">
      <c r="BY203" s="16">
        <v>198</v>
      </c>
      <c r="BZ203" s="16">
        <v>76.358227492534112</v>
      </c>
      <c r="CA203" s="16">
        <v>79.052376507076758</v>
      </c>
      <c r="CB203" s="16">
        <v>82.722073154818062</v>
      </c>
      <c r="CC203" s="16">
        <v>88.192411231535715</v>
      </c>
      <c r="CD203" s="16">
        <v>91.182596836707631</v>
      </c>
    </row>
    <row r="204" spans="77:82" x14ac:dyDescent="0.15">
      <c r="BY204" s="16">
        <v>199</v>
      </c>
      <c r="BZ204" s="16">
        <v>76.430041330048923</v>
      </c>
      <c r="CA204" s="16">
        <v>79.127406078963006</v>
      </c>
      <c r="CB204" s="16">
        <v>82.797851490235232</v>
      </c>
      <c r="CC204" s="16">
        <v>88.276880037186331</v>
      </c>
      <c r="CD204" s="16">
        <v>91.184933246779337</v>
      </c>
    </row>
    <row r="205" spans="77:82" x14ac:dyDescent="0.15">
      <c r="BY205" s="16">
        <v>200</v>
      </c>
      <c r="BZ205" s="16">
        <v>76.501855167563733</v>
      </c>
      <c r="CA205" s="16">
        <v>79.202435650849239</v>
      </c>
      <c r="CB205" s="16">
        <v>82.873629825652415</v>
      </c>
      <c r="CC205" s="16">
        <v>88.361348842836961</v>
      </c>
      <c r="CD205" s="16">
        <v>91.187269656851058</v>
      </c>
    </row>
    <row r="206" spans="77:82" x14ac:dyDescent="0.15">
      <c r="BY206" s="16">
        <v>201</v>
      </c>
      <c r="BZ206" s="16">
        <v>76.573669005078543</v>
      </c>
      <c r="CA206" s="16">
        <v>79.277465222735486</v>
      </c>
      <c r="CB206" s="16">
        <v>82.949408161069584</v>
      </c>
      <c r="CC206" s="16">
        <v>88.445817648487591</v>
      </c>
      <c r="CD206" s="16">
        <v>91.189606066922764</v>
      </c>
    </row>
    <row r="207" spans="77:82" x14ac:dyDescent="0.15">
      <c r="BY207" s="16">
        <v>202</v>
      </c>
      <c r="BZ207" s="16">
        <v>76.645482842593353</v>
      </c>
      <c r="CA207" s="16">
        <v>79.352494794621734</v>
      </c>
      <c r="CB207" s="16">
        <v>83.024358795670281</v>
      </c>
      <c r="CC207" s="16">
        <v>88.530286454138221</v>
      </c>
      <c r="CD207" s="16">
        <v>91.191942476994484</v>
      </c>
    </row>
    <row r="208" spans="77:82" x14ac:dyDescent="0.15">
      <c r="BY208" s="16">
        <v>203</v>
      </c>
      <c r="BZ208" s="16">
        <v>76.717296680108163</v>
      </c>
      <c r="CA208" s="16">
        <v>79.427524366507967</v>
      </c>
      <c r="CB208" s="16">
        <v>83.097646836729552</v>
      </c>
      <c r="CC208" s="16">
        <v>88.614755259788851</v>
      </c>
      <c r="CD208" s="16">
        <v>91.19427888706619</v>
      </c>
    </row>
    <row r="209" spans="77:82" x14ac:dyDescent="0.15">
      <c r="BY209" s="16">
        <v>204</v>
      </c>
      <c r="BZ209" s="16">
        <v>76.789110517622973</v>
      </c>
      <c r="CA209" s="16">
        <v>79.502553938394215</v>
      </c>
      <c r="CB209" s="16">
        <v>83.170934877788838</v>
      </c>
      <c r="CC209" s="16">
        <v>88.699224065439466</v>
      </c>
      <c r="CD209" s="16">
        <v>91.196615297137896</v>
      </c>
    </row>
    <row r="210" spans="77:82" x14ac:dyDescent="0.15">
      <c r="BY210" s="16">
        <v>205</v>
      </c>
      <c r="BZ210" s="16">
        <v>76.860924355137783</v>
      </c>
      <c r="CA210" s="16">
        <v>79.577583510280448</v>
      </c>
      <c r="CB210" s="16">
        <v>83.244222918848124</v>
      </c>
      <c r="CC210" s="16">
        <v>88.783692871090096</v>
      </c>
      <c r="CD210" s="16">
        <v>91.198951707209616</v>
      </c>
    </row>
    <row r="211" spans="77:82" x14ac:dyDescent="0.15">
      <c r="BY211" s="16">
        <v>206</v>
      </c>
      <c r="BZ211" s="16">
        <v>76.932738192652593</v>
      </c>
      <c r="CA211" s="16">
        <v>79.652613082166695</v>
      </c>
      <c r="CB211" s="16">
        <v>83.317510959907395</v>
      </c>
      <c r="CC211" s="16">
        <v>88.868161676740726</v>
      </c>
      <c r="CD211" s="16">
        <v>91.201288117281322</v>
      </c>
    </row>
    <row r="212" spans="77:82" x14ac:dyDescent="0.15">
      <c r="BY212" s="16">
        <v>207</v>
      </c>
      <c r="BZ212" s="16">
        <v>77.004247194324648</v>
      </c>
      <c r="CA212" s="16">
        <v>79.727642654052943</v>
      </c>
      <c r="CB212" s="16">
        <v>83.39079900096668</v>
      </c>
      <c r="CC212" s="16">
        <v>88.952630482391356</v>
      </c>
      <c r="CD212" s="16">
        <v>91.203624527353043</v>
      </c>
    </row>
    <row r="213" spans="77:82" x14ac:dyDescent="0.15">
      <c r="BY213" s="16">
        <v>208</v>
      </c>
      <c r="BZ213" s="16">
        <v>77.07125187397483</v>
      </c>
      <c r="CA213" s="16">
        <v>79.802672225939176</v>
      </c>
      <c r="CB213" s="16">
        <v>83.464087042025966</v>
      </c>
      <c r="CC213" s="16">
        <v>89.035061086457219</v>
      </c>
      <c r="CD213" s="16">
        <v>91.205960937424749</v>
      </c>
    </row>
    <row r="214" spans="77:82" x14ac:dyDescent="0.15">
      <c r="BY214" s="16">
        <v>209</v>
      </c>
      <c r="BZ214" s="16">
        <v>77.138256553625013</v>
      </c>
      <c r="CA214" s="16">
        <v>79.877701797825424</v>
      </c>
      <c r="CB214" s="16">
        <v>83.537375083085237</v>
      </c>
      <c r="CC214" s="16">
        <v>89.114889251744472</v>
      </c>
      <c r="CD214" s="16">
        <v>91.208297347496469</v>
      </c>
    </row>
    <row r="215" spans="77:82" x14ac:dyDescent="0.15">
      <c r="BY215" s="16">
        <v>210</v>
      </c>
      <c r="BZ215" s="16">
        <v>77.205261233275195</v>
      </c>
      <c r="CA215" s="16">
        <v>79.952731369711671</v>
      </c>
      <c r="CB215" s="16">
        <v>83.610663124144523</v>
      </c>
      <c r="CC215" s="16">
        <v>89.19471741703174</v>
      </c>
      <c r="CD215" s="16">
        <v>91.210633757568175</v>
      </c>
    </row>
    <row r="216" spans="77:82" x14ac:dyDescent="0.15">
      <c r="BY216" s="16">
        <v>211</v>
      </c>
      <c r="BZ216" s="16">
        <v>77.272265912925377</v>
      </c>
      <c r="CA216" s="16">
        <v>80.023990197631434</v>
      </c>
      <c r="CB216" s="16">
        <v>83.683951165203808</v>
      </c>
      <c r="CC216" s="16">
        <v>89.274545582318993</v>
      </c>
      <c r="CD216" s="16">
        <v>91.212970167639895</v>
      </c>
    </row>
    <row r="217" spans="77:82" x14ac:dyDescent="0.15">
      <c r="BY217" s="16">
        <v>212</v>
      </c>
      <c r="BZ217" s="16">
        <v>77.339270592575559</v>
      </c>
      <c r="CA217" s="16">
        <v>80.088828569608253</v>
      </c>
      <c r="CB217" s="16">
        <v>83.757239206263094</v>
      </c>
      <c r="CC217" s="16">
        <v>89.354373747606246</v>
      </c>
      <c r="CD217" s="16">
        <v>91.215306577711601</v>
      </c>
    </row>
    <row r="218" spans="77:82" x14ac:dyDescent="0.15">
      <c r="BY218" s="16">
        <v>213</v>
      </c>
      <c r="BZ218" s="16">
        <v>77.406275272225741</v>
      </c>
      <c r="CA218" s="16">
        <v>80.153666941585087</v>
      </c>
      <c r="CB218" s="16">
        <v>83.830527247322365</v>
      </c>
      <c r="CC218" s="16">
        <v>89.434201912893499</v>
      </c>
      <c r="CD218" s="16">
        <v>91.217642987783321</v>
      </c>
    </row>
    <row r="219" spans="77:82" x14ac:dyDescent="0.15">
      <c r="BY219" s="16">
        <v>214</v>
      </c>
      <c r="BZ219" s="16">
        <v>77.473279951875909</v>
      </c>
      <c r="CA219" s="16">
        <v>80.21850531356192</v>
      </c>
      <c r="CB219" s="16">
        <v>83.903815288381651</v>
      </c>
      <c r="CC219" s="16">
        <v>89.514030078180767</v>
      </c>
      <c r="CD219" s="16">
        <v>91.219979397855028</v>
      </c>
    </row>
    <row r="220" spans="77:82" x14ac:dyDescent="0.15">
      <c r="BY220" s="16">
        <v>215</v>
      </c>
      <c r="BZ220" s="16">
        <v>77.540284631526092</v>
      </c>
      <c r="CA220" s="16">
        <v>80.283343685538753</v>
      </c>
      <c r="CB220" s="16">
        <v>83.977103329440936</v>
      </c>
      <c r="CC220" s="16">
        <v>89.59385824346802</v>
      </c>
      <c r="CD220" s="16">
        <v>91.222315807926748</v>
      </c>
    </row>
    <row r="221" spans="77:82" x14ac:dyDescent="0.15">
      <c r="BY221" s="16">
        <v>216</v>
      </c>
      <c r="BZ221" s="16">
        <v>77.607289311176274</v>
      </c>
      <c r="CA221" s="16">
        <v>80.348182057515587</v>
      </c>
      <c r="CB221" s="16">
        <v>84.042767207887536</v>
      </c>
      <c r="CC221" s="16">
        <v>89.673686408755273</v>
      </c>
      <c r="CD221" s="16">
        <v>91.224652217998454</v>
      </c>
    </row>
    <row r="222" spans="77:82" x14ac:dyDescent="0.15">
      <c r="BY222" s="16">
        <v>217</v>
      </c>
      <c r="BZ222" s="16">
        <v>77.674293990826456</v>
      </c>
      <c r="CA222" s="16">
        <v>80.41302042949242</v>
      </c>
      <c r="CB222" s="16">
        <v>84.104966843589821</v>
      </c>
      <c r="CC222" s="16">
        <v>89.753514574042541</v>
      </c>
      <c r="CD222" s="16">
        <v>91.226988628070174</v>
      </c>
    </row>
    <row r="223" spans="77:82" x14ac:dyDescent="0.15">
      <c r="BY223" s="16">
        <v>218</v>
      </c>
      <c r="BZ223" s="16">
        <v>77.741298670476638</v>
      </c>
      <c r="CA223" s="16">
        <v>80.477858801469253</v>
      </c>
      <c r="CB223" s="16">
        <v>84.167166479292106</v>
      </c>
      <c r="CC223" s="16">
        <v>89.833342739329794</v>
      </c>
      <c r="CD223" s="16">
        <v>91.22932503814188</v>
      </c>
    </row>
    <row r="224" spans="77:82" x14ac:dyDescent="0.15">
      <c r="BY224" s="16">
        <v>219</v>
      </c>
      <c r="BZ224" s="16">
        <v>77.80830335012682</v>
      </c>
      <c r="CA224" s="16">
        <v>80.542697173446086</v>
      </c>
      <c r="CB224" s="16">
        <v>84.229366114994392</v>
      </c>
      <c r="CC224" s="16">
        <v>89.913170904617047</v>
      </c>
      <c r="CD224" s="16">
        <v>91.2316614482136</v>
      </c>
    </row>
    <row r="225" spans="77:82" x14ac:dyDescent="0.15">
      <c r="BY225" s="16">
        <v>220</v>
      </c>
      <c r="BZ225" s="16">
        <v>77.875308029777003</v>
      </c>
      <c r="CA225" s="16">
        <v>80.60753554542292</v>
      </c>
      <c r="CB225" s="16">
        <v>84.291565750696677</v>
      </c>
      <c r="CC225" s="16">
        <v>89.9929990699043</v>
      </c>
      <c r="CD225" s="16">
        <v>91.233997858285306</v>
      </c>
    </row>
    <row r="226" spans="77:82" x14ac:dyDescent="0.15">
      <c r="BY226" s="16">
        <v>221</v>
      </c>
      <c r="BZ226" s="16">
        <v>77.942312709427185</v>
      </c>
      <c r="CA226" s="16">
        <v>80.672373917399753</v>
      </c>
      <c r="CB226" s="16">
        <v>84.353765386398962</v>
      </c>
      <c r="CC226" s="16">
        <v>90.068837486127464</v>
      </c>
      <c r="CD226" s="16">
        <v>91.236334268357027</v>
      </c>
    </row>
    <row r="227" spans="77:82" x14ac:dyDescent="0.15">
      <c r="BY227" s="16">
        <v>222</v>
      </c>
      <c r="BZ227" s="16">
        <v>78.008693431404168</v>
      </c>
      <c r="CA227" s="16">
        <v>80.737212289376586</v>
      </c>
      <c r="CB227" s="16">
        <v>84.415965022101247</v>
      </c>
      <c r="CC227" s="16">
        <v>90.14429236514475</v>
      </c>
      <c r="CD227" s="16">
        <v>91.238670678428733</v>
      </c>
    </row>
    <row r="228" spans="77:82" x14ac:dyDescent="0.15">
      <c r="BY228" s="16">
        <v>223</v>
      </c>
      <c r="BZ228" s="16">
        <v>78.071211008105138</v>
      </c>
      <c r="CA228" s="16">
        <v>80.80205066135342</v>
      </c>
      <c r="CB228" s="16">
        <v>84.478164657803532</v>
      </c>
      <c r="CC228" s="16">
        <v>90.219747244162036</v>
      </c>
      <c r="CD228" s="16">
        <v>91.241007088500453</v>
      </c>
    </row>
    <row r="229" spans="77:82" x14ac:dyDescent="0.15">
      <c r="BY229" s="16">
        <v>224</v>
      </c>
      <c r="BZ229" s="16">
        <v>78.133728584806107</v>
      </c>
      <c r="CA229" s="16">
        <v>80.866889033330253</v>
      </c>
      <c r="CB229" s="16">
        <v>84.540364293505831</v>
      </c>
      <c r="CC229" s="16">
        <v>90.295202123179308</v>
      </c>
      <c r="CD229" s="16">
        <v>91.243343498572159</v>
      </c>
    </row>
    <row r="230" spans="77:82" x14ac:dyDescent="0.15">
      <c r="BY230" s="16">
        <v>225</v>
      </c>
      <c r="BZ230" s="16">
        <v>78.196246161507091</v>
      </c>
      <c r="CA230" s="16">
        <v>80.931727405307072</v>
      </c>
      <c r="CB230" s="16">
        <v>84.602563929208117</v>
      </c>
      <c r="CC230" s="16">
        <v>90.370657002196594</v>
      </c>
      <c r="CD230" s="16">
        <v>91.245679908643879</v>
      </c>
    </row>
    <row r="231" spans="77:82" x14ac:dyDescent="0.15">
      <c r="BY231" s="16">
        <v>226</v>
      </c>
      <c r="BZ231" s="16">
        <v>78.25876373820806</v>
      </c>
      <c r="CA231" s="16">
        <v>80.996565777283905</v>
      </c>
      <c r="CB231" s="16">
        <v>84.664763564910402</v>
      </c>
      <c r="CC231" s="16">
        <v>90.446111881213881</v>
      </c>
      <c r="CD231" s="16">
        <v>91.248016318715585</v>
      </c>
    </row>
    <row r="232" spans="77:82" x14ac:dyDescent="0.15">
      <c r="BY232" s="16">
        <v>227</v>
      </c>
      <c r="BZ232" s="16">
        <v>78.321281314909029</v>
      </c>
      <c r="CA232" s="16">
        <v>81.056728170941597</v>
      </c>
      <c r="CB232" s="16">
        <v>84.726963200612687</v>
      </c>
      <c r="CC232" s="16">
        <v>90.521566760231167</v>
      </c>
      <c r="CD232" s="16">
        <v>91.250352728787291</v>
      </c>
    </row>
    <row r="233" spans="77:82" x14ac:dyDescent="0.15">
      <c r="BY233" s="16">
        <v>228</v>
      </c>
      <c r="BZ233" s="16">
        <v>78.383798891610013</v>
      </c>
      <c r="CA233" s="16">
        <v>81.116629045611461</v>
      </c>
      <c r="CB233" s="16">
        <v>84.789162836314972</v>
      </c>
      <c r="CC233" s="16">
        <v>90.597021639248439</v>
      </c>
      <c r="CD233" s="16">
        <v>91.252689138859012</v>
      </c>
    </row>
    <row r="234" spans="77:82" x14ac:dyDescent="0.15">
      <c r="BY234" s="16">
        <v>229</v>
      </c>
      <c r="BZ234" s="16">
        <v>78.446316468310982</v>
      </c>
      <c r="CA234" s="16">
        <v>81.176529920281311</v>
      </c>
      <c r="CB234" s="16">
        <v>84.851362472017257</v>
      </c>
      <c r="CC234" s="16">
        <v>90.672476518265725</v>
      </c>
      <c r="CD234" s="16">
        <v>91.255025548930718</v>
      </c>
    </row>
    <row r="235" spans="77:82" x14ac:dyDescent="0.15">
      <c r="BY235" s="16">
        <v>230</v>
      </c>
      <c r="BZ235" s="16">
        <v>78.508834045011952</v>
      </c>
      <c r="CA235" s="16">
        <v>81.236430794951161</v>
      </c>
      <c r="CB235" s="16">
        <v>84.913562107719542</v>
      </c>
      <c r="CC235" s="16">
        <v>90.747931397283011</v>
      </c>
      <c r="CD235" s="16">
        <v>91.257361959002438</v>
      </c>
    </row>
    <row r="236" spans="77:82" x14ac:dyDescent="0.15">
      <c r="BY236" s="16">
        <v>231</v>
      </c>
      <c r="BZ236" s="16">
        <v>78.571351621712921</v>
      </c>
      <c r="CA236" s="16">
        <v>81.296331669621026</v>
      </c>
      <c r="CB236" s="16">
        <v>84.975761743421828</v>
      </c>
      <c r="CC236" s="16">
        <v>90.823386276300297</v>
      </c>
      <c r="CD236" s="16">
        <v>91.259698369074144</v>
      </c>
    </row>
    <row r="237" spans="77:82" x14ac:dyDescent="0.15">
      <c r="BY237" s="16">
        <v>232</v>
      </c>
      <c r="BZ237" s="16">
        <v>78.633869198413905</v>
      </c>
      <c r="CA237" s="16">
        <v>81.356232544290876</v>
      </c>
      <c r="CB237" s="16">
        <v>85.000700980224224</v>
      </c>
      <c r="CC237" s="16">
        <v>90.898841155317569</v>
      </c>
      <c r="CD237" s="16">
        <v>91.262034779145864</v>
      </c>
    </row>
    <row r="238" spans="77:82" x14ac:dyDescent="0.15">
      <c r="BY238" s="16">
        <v>233</v>
      </c>
      <c r="BZ238" s="16">
        <v>78.696386775114874</v>
      </c>
      <c r="CA238" s="16">
        <v>81.416133418960726</v>
      </c>
      <c r="CB238" s="16">
        <v>85.001849534770656</v>
      </c>
      <c r="CC238" s="16">
        <v>90.974296034334856</v>
      </c>
      <c r="CD238" s="16">
        <v>91.26437118921757</v>
      </c>
    </row>
    <row r="239" spans="77:82" x14ac:dyDescent="0.15">
      <c r="BY239" s="16">
        <v>234</v>
      </c>
      <c r="BZ239" s="16">
        <v>78.758904351815843</v>
      </c>
      <c r="CA239" s="16">
        <v>81.47603429363059</v>
      </c>
      <c r="CB239" s="16">
        <v>85.002998089317074</v>
      </c>
      <c r="CC239" s="16">
        <v>91.00188523865414</v>
      </c>
      <c r="CD239" s="16">
        <v>91.26670759928929</v>
      </c>
    </row>
    <row r="240" spans="77:82" x14ac:dyDescent="0.15">
      <c r="BY240" s="16">
        <v>235</v>
      </c>
      <c r="BZ240" s="16">
        <v>78.821421928516827</v>
      </c>
      <c r="CA240" s="16">
        <v>81.535935168300441</v>
      </c>
      <c r="CB240" s="16">
        <v>85.004146643863507</v>
      </c>
      <c r="CC240" s="16">
        <v>91.004744491781025</v>
      </c>
      <c r="CD240" s="16">
        <v>91.269044009360996</v>
      </c>
    </row>
    <row r="241" spans="77:82" x14ac:dyDescent="0.15">
      <c r="BY241" s="16">
        <v>236</v>
      </c>
      <c r="BZ241" s="16">
        <v>78.883939505217796</v>
      </c>
      <c r="CA241" s="16">
        <v>81.595836042970291</v>
      </c>
      <c r="CB241" s="16">
        <v>85.005295198409925</v>
      </c>
      <c r="CC241" s="16">
        <v>91.007603744907897</v>
      </c>
      <c r="CD241" s="16">
        <v>91.271380419432717</v>
      </c>
    </row>
    <row r="242" spans="77:82" x14ac:dyDescent="0.15">
      <c r="BY242" s="16">
        <v>237</v>
      </c>
      <c r="BZ242" s="16">
        <v>78.946457081918766</v>
      </c>
      <c r="CA242" s="16">
        <v>81.655736917640155</v>
      </c>
      <c r="CB242" s="16">
        <v>85.006443752956358</v>
      </c>
      <c r="CC242" s="16">
        <v>91.010462998034768</v>
      </c>
      <c r="CD242" s="16">
        <v>91.273716829504423</v>
      </c>
    </row>
    <row r="243" spans="77:82" x14ac:dyDescent="0.15">
      <c r="BY243" s="16">
        <v>238</v>
      </c>
      <c r="BZ243" s="16">
        <v>79.008373652580005</v>
      </c>
      <c r="CA243" s="16">
        <v>81.715637792310005</v>
      </c>
      <c r="CB243" s="16">
        <v>85.007592307502776</v>
      </c>
      <c r="CC243" s="16">
        <v>91.013322251161654</v>
      </c>
      <c r="CD243" s="16">
        <v>91.276053239576143</v>
      </c>
    </row>
    <row r="244" spans="77:82" x14ac:dyDescent="0.15">
      <c r="BY244" s="16">
        <v>239</v>
      </c>
      <c r="BZ244" s="16">
        <v>79.066704614192943</v>
      </c>
      <c r="CA244" s="16">
        <v>81.775538666979855</v>
      </c>
      <c r="CB244" s="16">
        <v>85.008740862049208</v>
      </c>
      <c r="CC244" s="16">
        <v>91.016181504288525</v>
      </c>
      <c r="CD244" s="16">
        <v>91.278389649647849</v>
      </c>
    </row>
    <row r="245" spans="77:82" x14ac:dyDescent="0.15">
      <c r="BY245" s="16">
        <v>240</v>
      </c>
      <c r="BZ245" s="16">
        <v>79.125035575805882</v>
      </c>
      <c r="CA245" s="16">
        <v>81.83543954164972</v>
      </c>
      <c r="CB245" s="16">
        <v>85.009889416595627</v>
      </c>
      <c r="CC245" s="16">
        <v>91.019040757415411</v>
      </c>
      <c r="CD245" s="16">
        <v>91.280726059719569</v>
      </c>
    </row>
    <row r="246" spans="77:82" x14ac:dyDescent="0.15">
      <c r="BY246" s="16">
        <v>241</v>
      </c>
      <c r="BZ246" s="16">
        <v>79.18336653741882</v>
      </c>
      <c r="CA246" s="16">
        <v>81.89534041631957</v>
      </c>
      <c r="CB246" s="16">
        <v>85.011037971142059</v>
      </c>
      <c r="CC246" s="16">
        <v>91.021900010542282</v>
      </c>
      <c r="CD246" s="16">
        <v>91.283062469791275</v>
      </c>
    </row>
    <row r="247" spans="77:82" x14ac:dyDescent="0.15">
      <c r="BY247" s="16">
        <v>242</v>
      </c>
      <c r="BZ247" s="16">
        <v>79.241697499031773</v>
      </c>
      <c r="CA247" s="16">
        <v>81.95524129098942</v>
      </c>
      <c r="CB247" s="16">
        <v>85.012186525688477</v>
      </c>
      <c r="CC247" s="16">
        <v>91.024759263669154</v>
      </c>
      <c r="CD247" s="16">
        <v>91.285398879862996</v>
      </c>
    </row>
    <row r="248" spans="77:82" x14ac:dyDescent="0.15">
      <c r="BY248" s="16">
        <v>243</v>
      </c>
      <c r="BZ248" s="16">
        <v>79.300028460644711</v>
      </c>
      <c r="CA248" s="16">
        <v>82.014433695424543</v>
      </c>
      <c r="CB248" s="16">
        <v>85.01333508023491</v>
      </c>
      <c r="CC248" s="16">
        <v>91.027618516796039</v>
      </c>
      <c r="CD248" s="16">
        <v>91.287735289934702</v>
      </c>
    </row>
    <row r="249" spans="77:82" x14ac:dyDescent="0.15">
      <c r="BY249" s="16">
        <v>244</v>
      </c>
      <c r="BZ249" s="16">
        <v>79.358359422257649</v>
      </c>
      <c r="CA249" s="16">
        <v>82.071531933556571</v>
      </c>
      <c r="CB249" s="16">
        <v>85.014483634781328</v>
      </c>
      <c r="CC249" s="16">
        <v>91.030477769922911</v>
      </c>
      <c r="CD249" s="16">
        <v>91.290071700006422</v>
      </c>
    </row>
    <row r="250" spans="77:82" x14ac:dyDescent="0.15">
      <c r="BY250" s="16">
        <v>245</v>
      </c>
      <c r="BZ250" s="16">
        <v>79.416690383870588</v>
      </c>
      <c r="CA250" s="16">
        <v>82.128630171688613</v>
      </c>
      <c r="CB250" s="16">
        <v>85.015632189327761</v>
      </c>
      <c r="CC250" s="16">
        <v>91.033337023049796</v>
      </c>
      <c r="CD250" s="16">
        <v>91.292408110078128</v>
      </c>
    </row>
    <row r="251" spans="77:82" x14ac:dyDescent="0.15">
      <c r="BY251" s="16">
        <v>246</v>
      </c>
      <c r="BZ251" s="16">
        <v>79.475021345483526</v>
      </c>
      <c r="CA251" s="16">
        <v>82.185728409820641</v>
      </c>
      <c r="CB251" s="16">
        <v>85.016780743874179</v>
      </c>
      <c r="CC251" s="16">
        <v>91.036196276176668</v>
      </c>
      <c r="CD251" s="16">
        <v>91.294744520149848</v>
      </c>
    </row>
    <row r="252" spans="77:82" x14ac:dyDescent="0.15">
      <c r="BY252" s="16">
        <v>247</v>
      </c>
      <c r="BZ252" s="16">
        <v>79.533352307096465</v>
      </c>
      <c r="CA252" s="16">
        <v>82.242826647952683</v>
      </c>
      <c r="CB252" s="16">
        <v>85.017929298420611</v>
      </c>
      <c r="CC252" s="16">
        <v>91.039055529303539</v>
      </c>
      <c r="CD252" s="16">
        <v>91.297080930221554</v>
      </c>
    </row>
    <row r="253" spans="77:82" x14ac:dyDescent="0.15">
      <c r="BY253" s="16">
        <v>248</v>
      </c>
      <c r="BZ253" s="16">
        <v>79.591683268709417</v>
      </c>
      <c r="CA253" s="16">
        <v>82.29992488608471</v>
      </c>
      <c r="CB253" s="16">
        <v>85.01907785296703</v>
      </c>
      <c r="CC253" s="16">
        <v>91.041914782430425</v>
      </c>
      <c r="CD253" s="16">
        <v>91.29941734029326</v>
      </c>
    </row>
    <row r="254" spans="77:82" x14ac:dyDescent="0.15">
      <c r="BY254" s="16">
        <v>249</v>
      </c>
      <c r="BZ254" s="16">
        <v>79.650014230322356</v>
      </c>
      <c r="CA254" s="16">
        <v>82.357023124216752</v>
      </c>
      <c r="CB254" s="16">
        <v>85.020226407513462</v>
      </c>
      <c r="CC254" s="16">
        <v>91.044774035557296</v>
      </c>
      <c r="CD254" s="16">
        <v>91.301753750364981</v>
      </c>
    </row>
    <row r="255" spans="77:82" x14ac:dyDescent="0.15">
      <c r="BY255" s="16">
        <v>250</v>
      </c>
      <c r="BZ255" s="16">
        <v>79.708345191935294</v>
      </c>
      <c r="CA255" s="16">
        <v>82.41412136234878</v>
      </c>
      <c r="CB255" s="16">
        <v>85.02137496205988</v>
      </c>
      <c r="CC255" s="16">
        <v>91.047633288684182</v>
      </c>
      <c r="CD255" s="16">
        <v>91.304090160436687</v>
      </c>
    </row>
    <row r="256" spans="77:82" x14ac:dyDescent="0.15">
      <c r="BY256" s="16">
        <v>251</v>
      </c>
      <c r="BZ256" s="16">
        <v>79.766676153548232</v>
      </c>
      <c r="CA256" s="16">
        <v>82.471219600480808</v>
      </c>
      <c r="CB256" s="16">
        <v>85.022523516606313</v>
      </c>
      <c r="CC256" s="16">
        <v>91.050492541811053</v>
      </c>
      <c r="CD256" s="16">
        <v>91.306426570508407</v>
      </c>
    </row>
    <row r="257" spans="77:82" x14ac:dyDescent="0.15">
      <c r="BY257" s="16">
        <v>252</v>
      </c>
      <c r="BZ257" s="16">
        <v>79.825007115161171</v>
      </c>
      <c r="CA257" s="16">
        <v>82.52831783861285</v>
      </c>
      <c r="CB257" s="16">
        <v>85.023672071152731</v>
      </c>
      <c r="CC257" s="16">
        <v>91.053351794937925</v>
      </c>
      <c r="CD257" s="16">
        <v>91.308762980580113</v>
      </c>
    </row>
    <row r="258" spans="77:82" x14ac:dyDescent="0.15">
      <c r="BY258" s="16">
        <v>253</v>
      </c>
      <c r="BZ258" s="16">
        <v>79.883338076774123</v>
      </c>
      <c r="CA258" s="16">
        <v>82.585416076744878</v>
      </c>
      <c r="CB258" s="16">
        <v>85.024820625699164</v>
      </c>
      <c r="CC258" s="16">
        <v>91.05621104806481</v>
      </c>
      <c r="CD258" s="16">
        <v>91.311099390651833</v>
      </c>
    </row>
    <row r="259" spans="77:82" x14ac:dyDescent="0.15">
      <c r="BY259" s="16">
        <v>254</v>
      </c>
      <c r="BZ259" s="16">
        <v>79.941669038387062</v>
      </c>
      <c r="CA259" s="16">
        <v>82.642514314876919</v>
      </c>
      <c r="CB259" s="16">
        <v>85.025969180245582</v>
      </c>
      <c r="CC259" s="16">
        <v>91.059070301191682</v>
      </c>
      <c r="CD259" s="16">
        <v>91.313435800723539</v>
      </c>
    </row>
    <row r="260" spans="77:82" x14ac:dyDescent="0.15">
      <c r="BY260" s="16">
        <v>255</v>
      </c>
      <c r="BZ260" s="16">
        <v>80</v>
      </c>
      <c r="CA260" s="16">
        <v>82.699612553008947</v>
      </c>
      <c r="CB260" s="16">
        <v>85.027117734792014</v>
      </c>
      <c r="CC260" s="16">
        <v>91.061929554318567</v>
      </c>
      <c r="CD260" s="16">
        <v>91.315772210795259</v>
      </c>
    </row>
    <row r="261" spans="77:82" x14ac:dyDescent="0.15">
      <c r="BY261" s="16">
        <v>256</v>
      </c>
      <c r="BZ261" s="16">
        <v>80.054424711612938</v>
      </c>
      <c r="CA261" s="16">
        <v>82.756710791140989</v>
      </c>
      <c r="CB261" s="16">
        <v>85.028266289338433</v>
      </c>
      <c r="CC261" s="16">
        <v>91.064788807445439</v>
      </c>
      <c r="CD261" s="16">
        <v>91.318108620866965</v>
      </c>
    </row>
    <row r="262" spans="77:82" x14ac:dyDescent="0.15">
      <c r="BY262" s="16">
        <v>257</v>
      </c>
      <c r="BZ262" s="16">
        <v>80.108849423225877</v>
      </c>
      <c r="CA262" s="16">
        <v>82.813809029273017</v>
      </c>
      <c r="CB262" s="16">
        <v>85.029414843884865</v>
      </c>
      <c r="CC262" s="16">
        <v>91.06764806057231</v>
      </c>
      <c r="CD262" s="16">
        <v>91.320445030938686</v>
      </c>
    </row>
    <row r="263" spans="77:82" x14ac:dyDescent="0.15">
      <c r="BY263" s="16">
        <v>258</v>
      </c>
      <c r="BZ263" s="16">
        <v>80.163274134838829</v>
      </c>
      <c r="CA263" s="16">
        <v>82.870907267405059</v>
      </c>
      <c r="CB263" s="16">
        <v>85.030563398431283</v>
      </c>
      <c r="CC263" s="16">
        <v>91.070507313699196</v>
      </c>
      <c r="CD263" s="16">
        <v>91.322781441010392</v>
      </c>
    </row>
    <row r="264" spans="77:82" x14ac:dyDescent="0.15">
      <c r="BY264" s="16">
        <v>259</v>
      </c>
      <c r="BZ264" s="16">
        <v>80.217698846451768</v>
      </c>
      <c r="CA264" s="16">
        <v>82.928005505537087</v>
      </c>
      <c r="CB264" s="16">
        <v>85.031711952977716</v>
      </c>
      <c r="CC264" s="16">
        <v>91.073366566826067</v>
      </c>
      <c r="CD264" s="16">
        <v>91.325117851082112</v>
      </c>
    </row>
    <row r="265" spans="77:82" x14ac:dyDescent="0.15">
      <c r="BY265" s="16">
        <v>260</v>
      </c>
      <c r="BZ265" s="16">
        <v>80.272123558064706</v>
      </c>
      <c r="CA265" s="16">
        <v>82.985103743669114</v>
      </c>
      <c r="CB265" s="16">
        <v>85.032860507524134</v>
      </c>
      <c r="CC265" s="16">
        <v>91.076225819952953</v>
      </c>
      <c r="CD265" s="16">
        <v>91.327454261153818</v>
      </c>
    </row>
    <row r="266" spans="77:82" x14ac:dyDescent="0.15">
      <c r="BY266" s="16">
        <v>261</v>
      </c>
      <c r="BZ266" s="16">
        <v>80.326548269677644</v>
      </c>
      <c r="CA266" s="16">
        <v>83.041219829867714</v>
      </c>
      <c r="CB266" s="16">
        <v>85.034009062070567</v>
      </c>
      <c r="CC266" s="16">
        <v>91.079085073079824</v>
      </c>
      <c r="CD266" s="16">
        <v>91.329790671225538</v>
      </c>
    </row>
    <row r="267" spans="77:82" x14ac:dyDescent="0.15">
      <c r="BY267" s="16">
        <v>262</v>
      </c>
      <c r="BZ267" s="16">
        <v>80.380972981290597</v>
      </c>
      <c r="CA267" s="16">
        <v>83.096989240712887</v>
      </c>
      <c r="CB267" s="16">
        <v>85.035157616616985</v>
      </c>
      <c r="CC267" s="16">
        <v>91.081944326206695</v>
      </c>
      <c r="CD267" s="16">
        <v>91.332127081297244</v>
      </c>
    </row>
    <row r="268" spans="77:82" x14ac:dyDescent="0.15">
      <c r="BY268" s="16">
        <v>263</v>
      </c>
      <c r="BZ268" s="16">
        <v>80.435397692903535</v>
      </c>
      <c r="CA268" s="16">
        <v>83.152758651558045</v>
      </c>
      <c r="CB268" s="16">
        <v>85.036306171163417</v>
      </c>
      <c r="CC268" s="16">
        <v>91.084803579333581</v>
      </c>
      <c r="CD268" s="16">
        <v>91.334463491368965</v>
      </c>
    </row>
    <row r="269" spans="77:82" x14ac:dyDescent="0.15">
      <c r="BY269" s="16">
        <v>264</v>
      </c>
      <c r="BZ269" s="16">
        <v>80.489822404516474</v>
      </c>
      <c r="CA269" s="16">
        <v>83.208528062403218</v>
      </c>
      <c r="CB269" s="16">
        <v>85.037454725709836</v>
      </c>
      <c r="CC269" s="16">
        <v>91.087662832460452</v>
      </c>
      <c r="CD269" s="16">
        <v>91.336799901440671</v>
      </c>
    </row>
    <row r="270" spans="77:82" x14ac:dyDescent="0.15">
      <c r="BY270" s="16">
        <v>265</v>
      </c>
      <c r="BZ270" s="16">
        <v>80.544247116129412</v>
      </c>
      <c r="CA270" s="16">
        <v>83.264297473248376</v>
      </c>
      <c r="CB270" s="16">
        <v>85.038603280256268</v>
      </c>
      <c r="CC270" s="16">
        <v>91.090522085587338</v>
      </c>
      <c r="CD270" s="16">
        <v>91.339136311512391</v>
      </c>
    </row>
    <row r="271" spans="77:82" x14ac:dyDescent="0.15">
      <c r="BY271" s="16">
        <v>266</v>
      </c>
      <c r="BZ271" s="16">
        <v>80.598671827742351</v>
      </c>
      <c r="CA271" s="16">
        <v>83.320066884093549</v>
      </c>
      <c r="CB271" s="16">
        <v>85.039751834802686</v>
      </c>
      <c r="CC271" s="16">
        <v>91.09338133871421</v>
      </c>
      <c r="CD271" s="16">
        <v>91.341472721584097</v>
      </c>
    </row>
    <row r="272" spans="77:82" x14ac:dyDescent="0.15">
      <c r="BY272" s="16">
        <v>267</v>
      </c>
      <c r="BZ272" s="16">
        <v>80.653096539355303</v>
      </c>
      <c r="CA272" s="16">
        <v>83.375836294938708</v>
      </c>
      <c r="CB272" s="16">
        <v>85.040900389349119</v>
      </c>
      <c r="CC272" s="16">
        <v>91.096240591841081</v>
      </c>
      <c r="CD272" s="16">
        <v>91.343809131655817</v>
      </c>
    </row>
    <row r="273" spans="77:82" x14ac:dyDescent="0.15">
      <c r="BY273" s="16">
        <v>268</v>
      </c>
      <c r="BZ273" s="16">
        <v>80.707521250968242</v>
      </c>
      <c r="CA273" s="16">
        <v>83.43160570578388</v>
      </c>
      <c r="CB273" s="16">
        <v>85.042048943895537</v>
      </c>
      <c r="CC273" s="16">
        <v>91.099099844967967</v>
      </c>
      <c r="CD273" s="16">
        <v>91.346145541727523</v>
      </c>
    </row>
    <row r="274" spans="77:82" x14ac:dyDescent="0.15">
      <c r="BY274" s="16">
        <v>269</v>
      </c>
      <c r="BZ274" s="16">
        <v>80.76194596258118</v>
      </c>
      <c r="CA274" s="16">
        <v>83.487375116629039</v>
      </c>
      <c r="CB274" s="16">
        <v>85.04319749844197</v>
      </c>
      <c r="CC274" s="16">
        <v>91.101959098094838</v>
      </c>
      <c r="CD274" s="16">
        <v>91.348481951799229</v>
      </c>
    </row>
    <row r="275" spans="77:82" x14ac:dyDescent="0.15">
      <c r="BY275" s="16">
        <v>270</v>
      </c>
      <c r="BZ275" s="16">
        <v>80.816370674194118</v>
      </c>
      <c r="CA275" s="16">
        <v>83.543144527474212</v>
      </c>
      <c r="CB275" s="16">
        <v>85.044346052988388</v>
      </c>
      <c r="CC275" s="16">
        <v>91.104818351221724</v>
      </c>
      <c r="CD275" s="16">
        <v>91.35081836187095</v>
      </c>
    </row>
    <row r="276" spans="77:82" x14ac:dyDescent="0.15">
      <c r="BY276" s="16">
        <v>271</v>
      </c>
      <c r="BZ276" s="16">
        <v>80.870795385807057</v>
      </c>
      <c r="CA276" s="16">
        <v>83.598913938319384</v>
      </c>
      <c r="CB276" s="16">
        <v>85.04549460753482</v>
      </c>
      <c r="CC276" s="16">
        <v>91.107677604348595</v>
      </c>
      <c r="CD276" s="16">
        <v>91.353154771942656</v>
      </c>
    </row>
    <row r="277" spans="77:82" x14ac:dyDescent="0.15">
      <c r="BY277" s="16">
        <v>272</v>
      </c>
      <c r="BZ277" s="16">
        <v>80.925220097420009</v>
      </c>
      <c r="CA277" s="16">
        <v>83.654683349164543</v>
      </c>
      <c r="CB277" s="16">
        <v>85.046643162081239</v>
      </c>
      <c r="CC277" s="16">
        <v>91.110536857475466</v>
      </c>
      <c r="CD277" s="16">
        <v>91.355491182014376</v>
      </c>
    </row>
    <row r="278" spans="77:82" x14ac:dyDescent="0.15">
      <c r="BY278" s="16">
        <v>273</v>
      </c>
      <c r="BZ278" s="16">
        <v>80.979644809032948</v>
      </c>
      <c r="CA278" s="16">
        <v>83.710452760009716</v>
      </c>
      <c r="CB278" s="16">
        <v>85.047791716627671</v>
      </c>
      <c r="CC278" s="16">
        <v>91.113396110602352</v>
      </c>
      <c r="CD278" s="16">
        <v>91.357827592086082</v>
      </c>
    </row>
    <row r="279" spans="77:82" x14ac:dyDescent="0.15">
      <c r="BY279" s="16">
        <v>274</v>
      </c>
      <c r="BZ279" s="16">
        <v>81.031787986768464</v>
      </c>
      <c r="CA279" s="16">
        <v>83.766222170854874</v>
      </c>
      <c r="CB279" s="16">
        <v>85.048940271174089</v>
      </c>
      <c r="CC279" s="16">
        <v>91.116255363729223</v>
      </c>
      <c r="CD279" s="16">
        <v>91.360164002157802</v>
      </c>
    </row>
    <row r="280" spans="77:82" x14ac:dyDescent="0.15">
      <c r="BY280" s="16">
        <v>275</v>
      </c>
      <c r="BZ280" s="16">
        <v>81.082568038258216</v>
      </c>
      <c r="CA280" s="16">
        <v>83.821991581700047</v>
      </c>
      <c r="CB280" s="16">
        <v>85.050088825720522</v>
      </c>
      <c r="CC280" s="16">
        <v>91.119114616856109</v>
      </c>
      <c r="CD280" s="16">
        <v>91.362500412229508</v>
      </c>
    </row>
    <row r="281" spans="77:82" x14ac:dyDescent="0.15">
      <c r="BY281" s="16">
        <v>276</v>
      </c>
      <c r="BZ281" s="16">
        <v>81.133348089747955</v>
      </c>
      <c r="CA281" s="16">
        <v>83.877760992545205</v>
      </c>
      <c r="CB281" s="16">
        <v>85.05123738026694</v>
      </c>
      <c r="CC281" s="16">
        <v>91.12197386998298</v>
      </c>
      <c r="CD281" s="16">
        <v>91.364836822301228</v>
      </c>
    </row>
    <row r="282" spans="77:82" x14ac:dyDescent="0.15">
      <c r="BY282" s="16">
        <v>277</v>
      </c>
      <c r="BZ282" s="16">
        <v>81.184128141237707</v>
      </c>
      <c r="CA282" s="16">
        <v>83.933530403390378</v>
      </c>
      <c r="CB282" s="16">
        <v>85.052385934813373</v>
      </c>
      <c r="CC282" s="16">
        <v>91.124833123109852</v>
      </c>
      <c r="CD282" s="16">
        <v>91.367173232372934</v>
      </c>
    </row>
    <row r="283" spans="77:82" x14ac:dyDescent="0.15">
      <c r="BY283" s="16">
        <v>278</v>
      </c>
      <c r="BZ283" s="16">
        <v>81.23490819272746</v>
      </c>
      <c r="CA283" s="16">
        <v>83.989299814235537</v>
      </c>
      <c r="CB283" s="16">
        <v>85.053534489359791</v>
      </c>
      <c r="CC283" s="16">
        <v>91.127692376236737</v>
      </c>
      <c r="CD283" s="16">
        <v>91.369509642444655</v>
      </c>
    </row>
    <row r="284" spans="77:82" x14ac:dyDescent="0.15">
      <c r="BY284" s="16">
        <v>279</v>
      </c>
      <c r="BZ284" s="16">
        <v>81.285688244217212</v>
      </c>
      <c r="CA284" s="16">
        <v>84.040944677148232</v>
      </c>
      <c r="CB284" s="16">
        <v>85.054683043906223</v>
      </c>
      <c r="CC284" s="16">
        <v>91.130551629363609</v>
      </c>
      <c r="CD284" s="16">
        <v>91.371846052516361</v>
      </c>
    </row>
    <row r="285" spans="77:82" x14ac:dyDescent="0.15">
      <c r="BY285" s="16">
        <v>280</v>
      </c>
      <c r="BZ285" s="16">
        <v>81.336468295706965</v>
      </c>
      <c r="CA285" s="16">
        <v>84.091610303586521</v>
      </c>
      <c r="CB285" s="16">
        <v>85.055831598452642</v>
      </c>
      <c r="CC285" s="16">
        <v>91.133410882490494</v>
      </c>
      <c r="CD285" s="16">
        <v>91.374182462588081</v>
      </c>
    </row>
    <row r="286" spans="77:82" x14ac:dyDescent="0.15">
      <c r="BY286" s="16">
        <v>281</v>
      </c>
      <c r="BZ286" s="16">
        <v>81.387248347196717</v>
      </c>
      <c r="CA286" s="16">
        <v>84.142275930024823</v>
      </c>
      <c r="CB286" s="16">
        <v>85.056980152999074</v>
      </c>
      <c r="CC286" s="16">
        <v>91.136270135617366</v>
      </c>
      <c r="CD286" s="16">
        <v>91.376518872659787</v>
      </c>
    </row>
    <row r="287" spans="77:82" x14ac:dyDescent="0.15">
      <c r="BY287" s="16">
        <v>282</v>
      </c>
      <c r="BZ287" s="16">
        <v>81.43802839868647</v>
      </c>
      <c r="CA287" s="16">
        <v>84.192941556463111</v>
      </c>
      <c r="CB287" s="16">
        <v>85.058128707545492</v>
      </c>
      <c r="CC287" s="16">
        <v>91.139129388744237</v>
      </c>
      <c r="CD287" s="16">
        <v>91.378855282731507</v>
      </c>
    </row>
    <row r="288" spans="77:82" x14ac:dyDescent="0.15">
      <c r="BY288" s="16">
        <v>283</v>
      </c>
      <c r="BZ288" s="16">
        <v>81.488808450176222</v>
      </c>
      <c r="CA288" s="16">
        <v>84.2436071829014</v>
      </c>
      <c r="CB288" s="16">
        <v>85.059277262091925</v>
      </c>
      <c r="CC288" s="16">
        <v>91.141988641871123</v>
      </c>
      <c r="CD288" s="16">
        <v>91.381191692803213</v>
      </c>
    </row>
    <row r="289" spans="77:82" x14ac:dyDescent="0.15">
      <c r="BY289" s="16">
        <v>284</v>
      </c>
      <c r="BZ289" s="16">
        <v>81.539588501665975</v>
      </c>
      <c r="CA289" s="16">
        <v>84.294272809339688</v>
      </c>
      <c r="CB289" s="16">
        <v>85.060425816638343</v>
      </c>
      <c r="CC289" s="16">
        <v>91.144847894997994</v>
      </c>
      <c r="CD289" s="16">
        <v>91.383528102874934</v>
      </c>
    </row>
    <row r="290" spans="77:82" x14ac:dyDescent="0.15">
      <c r="BY290" s="16">
        <v>285</v>
      </c>
      <c r="BZ290" s="16">
        <v>81.590368553155727</v>
      </c>
      <c r="CA290" s="16">
        <v>84.344938435777991</v>
      </c>
      <c r="CB290" s="16">
        <v>85.061574371184776</v>
      </c>
      <c r="CC290" s="16">
        <v>91.14770714812488</v>
      </c>
      <c r="CD290" s="16">
        <v>91.38586451294664</v>
      </c>
    </row>
    <row r="291" spans="77:82" x14ac:dyDescent="0.15">
      <c r="BY291" s="16">
        <v>286</v>
      </c>
      <c r="BZ291" s="16">
        <v>81.64114860464548</v>
      </c>
      <c r="CA291" s="16">
        <v>84.395604062216279</v>
      </c>
      <c r="CB291" s="16">
        <v>85.062722925731194</v>
      </c>
      <c r="CC291" s="16">
        <v>91.150566401251751</v>
      </c>
      <c r="CD291" s="16">
        <v>91.38820092301836</v>
      </c>
    </row>
    <row r="292" spans="77:82" x14ac:dyDescent="0.15">
      <c r="BY292" s="16">
        <v>287</v>
      </c>
      <c r="BZ292" s="16">
        <v>81.691928656135218</v>
      </c>
      <c r="CA292" s="16">
        <v>84.446269688654567</v>
      </c>
      <c r="CB292" s="16">
        <v>85.063871480277626</v>
      </c>
      <c r="CC292" s="16">
        <v>91.153425654378623</v>
      </c>
      <c r="CD292" s="16">
        <v>91.390537333090066</v>
      </c>
    </row>
    <row r="293" spans="77:82" x14ac:dyDescent="0.15">
      <c r="BY293" s="16">
        <v>288</v>
      </c>
      <c r="BZ293" s="16">
        <v>81.742708707624971</v>
      </c>
      <c r="CA293" s="16">
        <v>84.496935315092855</v>
      </c>
      <c r="CB293" s="16">
        <v>85.065020034824045</v>
      </c>
      <c r="CC293" s="16">
        <v>91.156284907505508</v>
      </c>
      <c r="CD293" s="16">
        <v>91.392873743161786</v>
      </c>
    </row>
    <row r="294" spans="77:82" x14ac:dyDescent="0.15">
      <c r="BY294" s="16">
        <v>289</v>
      </c>
      <c r="BZ294" s="16">
        <v>81.793488759114723</v>
      </c>
      <c r="CA294" s="16">
        <v>84.547600941531158</v>
      </c>
      <c r="CB294" s="16">
        <v>85.066168589370477</v>
      </c>
      <c r="CC294" s="16">
        <v>91.15914416063238</v>
      </c>
      <c r="CD294" s="16">
        <v>91.395210153233492</v>
      </c>
    </row>
    <row r="295" spans="77:82" x14ac:dyDescent="0.15">
      <c r="BY295" s="16">
        <v>290</v>
      </c>
      <c r="BZ295" s="16">
        <v>81.844268810604476</v>
      </c>
      <c r="CA295" s="16">
        <v>84.598266567969446</v>
      </c>
      <c r="CB295" s="16">
        <v>85.067317143916895</v>
      </c>
      <c r="CC295" s="16">
        <v>91.162003413759265</v>
      </c>
      <c r="CD295" s="16">
        <v>91.397546563305212</v>
      </c>
    </row>
    <row r="296" spans="77:82" x14ac:dyDescent="0.15">
      <c r="BY296" s="16">
        <v>291</v>
      </c>
      <c r="BZ296" s="16">
        <v>81.895048862094228</v>
      </c>
      <c r="CA296" s="16">
        <v>84.648932194407735</v>
      </c>
      <c r="CB296" s="16">
        <v>85.068465698463328</v>
      </c>
      <c r="CC296" s="16">
        <v>91.164862666886137</v>
      </c>
      <c r="CD296" s="16">
        <v>91.399882973376918</v>
      </c>
    </row>
    <row r="297" spans="77:82" x14ac:dyDescent="0.15">
      <c r="BY297" s="16">
        <v>292</v>
      </c>
      <c r="BZ297" s="16">
        <v>81.945828913583981</v>
      </c>
      <c r="CA297" s="16">
        <v>84.699597820846037</v>
      </c>
      <c r="CB297" s="16">
        <v>85.069614253009746</v>
      </c>
      <c r="CC297" s="16">
        <v>91.167721920013008</v>
      </c>
      <c r="CD297" s="16">
        <v>91.402219383448625</v>
      </c>
    </row>
    <row r="298" spans="77:82" x14ac:dyDescent="0.15">
      <c r="BY298" s="16">
        <v>293</v>
      </c>
      <c r="BZ298" s="16">
        <v>81.996608965073733</v>
      </c>
      <c r="CA298" s="16">
        <v>84.750263447284325</v>
      </c>
      <c r="CB298" s="16">
        <v>85.070762807556179</v>
      </c>
      <c r="CC298" s="16">
        <v>91.170581173139894</v>
      </c>
      <c r="CD298" s="16">
        <v>91.404555793520345</v>
      </c>
    </row>
    <row r="299" spans="77:82" x14ac:dyDescent="0.15">
      <c r="BY299" s="16">
        <v>294</v>
      </c>
      <c r="BZ299" s="16">
        <v>82.044215515890215</v>
      </c>
      <c r="CA299" s="16">
        <v>84.800929073722614</v>
      </c>
      <c r="CB299" s="16">
        <v>85.071911362102597</v>
      </c>
      <c r="CC299" s="16">
        <v>91.173440426266765</v>
      </c>
      <c r="CD299" s="16">
        <v>91.406892203592051</v>
      </c>
    </row>
    <row r="300" spans="77:82" x14ac:dyDescent="0.15">
      <c r="BY300" s="16">
        <v>295</v>
      </c>
      <c r="BZ300" s="16">
        <v>82.091594979242089</v>
      </c>
      <c r="CA300" s="16">
        <v>84.851594700160902</v>
      </c>
      <c r="CB300" s="16">
        <v>85.073059916649029</v>
      </c>
      <c r="CC300" s="16">
        <v>91.176299679393651</v>
      </c>
      <c r="CD300" s="16">
        <v>91.409228613663771</v>
      </c>
    </row>
    <row r="301" spans="77:82" x14ac:dyDescent="0.15">
      <c r="BY301" s="16">
        <v>296</v>
      </c>
      <c r="BZ301" s="16">
        <v>82.138974442593963</v>
      </c>
      <c r="CA301" s="16">
        <v>84.902260326599205</v>
      </c>
      <c r="CB301" s="16">
        <v>85.074208471195448</v>
      </c>
      <c r="CC301" s="16">
        <v>91.179158932520522</v>
      </c>
      <c r="CD301" s="16">
        <v>91.411565023735477</v>
      </c>
    </row>
    <row r="302" spans="77:82" x14ac:dyDescent="0.15">
      <c r="BY302" s="16">
        <v>297</v>
      </c>
      <c r="BZ302" s="16">
        <v>82.186353905945836</v>
      </c>
      <c r="CA302" s="16">
        <v>84.952925953037493</v>
      </c>
      <c r="CB302" s="16">
        <v>85.07535702574188</v>
      </c>
      <c r="CC302" s="16">
        <v>91.182018185647394</v>
      </c>
      <c r="CD302" s="16">
        <v>91.413901433807197</v>
      </c>
    </row>
    <row r="303" spans="77:82" x14ac:dyDescent="0.15">
      <c r="BY303" s="16">
        <v>298</v>
      </c>
      <c r="BZ303" s="16">
        <v>82.23373336929771</v>
      </c>
      <c r="CA303" s="16">
        <v>85.002958805105465</v>
      </c>
      <c r="CB303" s="16">
        <v>85.076505580288298</v>
      </c>
      <c r="CC303" s="16">
        <v>91.184877438774279</v>
      </c>
      <c r="CD303" s="16">
        <v>91.416237843878903</v>
      </c>
    </row>
    <row r="304" spans="77:82" x14ac:dyDescent="0.15">
      <c r="BY304" s="16">
        <v>299</v>
      </c>
      <c r="BZ304" s="16">
        <v>82.281112832649583</v>
      </c>
      <c r="CA304" s="16">
        <v>85.044698021845136</v>
      </c>
      <c r="CB304" s="16">
        <v>85.077654134834731</v>
      </c>
      <c r="CC304" s="16">
        <v>91.187736691901151</v>
      </c>
      <c r="CD304" s="16">
        <v>91.418574253950624</v>
      </c>
    </row>
    <row r="305" spans="77:82" x14ac:dyDescent="0.15">
      <c r="BY305" s="16">
        <v>300</v>
      </c>
      <c r="BZ305" s="16">
        <v>82.328492296001457</v>
      </c>
      <c r="CA305" s="16">
        <v>85.086437238584807</v>
      </c>
      <c r="CB305" s="16">
        <v>85.078802689381149</v>
      </c>
      <c r="CC305" s="16">
        <v>91.190595945028036</v>
      </c>
      <c r="CD305" s="16">
        <v>91.42091066402233</v>
      </c>
    </row>
    <row r="306" spans="77:82" x14ac:dyDescent="0.15">
      <c r="BY306" s="16">
        <v>301</v>
      </c>
      <c r="BZ306" s="16">
        <v>82.375871759353331</v>
      </c>
      <c r="CA306" s="16">
        <v>85.128176455324464</v>
      </c>
      <c r="CB306" s="16">
        <v>85.079951243927582</v>
      </c>
      <c r="CC306" s="16">
        <v>91.193455198154908</v>
      </c>
      <c r="CD306" s="16">
        <v>91.42324707409405</v>
      </c>
    </row>
    <row r="307" spans="77:82" x14ac:dyDescent="0.15">
      <c r="BY307" s="16">
        <v>302</v>
      </c>
      <c r="BZ307" s="16">
        <v>82.423251222705204</v>
      </c>
      <c r="CA307" s="16">
        <v>85.169915672064135</v>
      </c>
      <c r="CB307" s="16">
        <v>85.081099798474</v>
      </c>
      <c r="CC307" s="16">
        <v>91.196314451281779</v>
      </c>
      <c r="CD307" s="16">
        <v>91.425583484165756</v>
      </c>
    </row>
    <row r="308" spans="77:82" x14ac:dyDescent="0.15">
      <c r="BY308" s="16">
        <v>303</v>
      </c>
      <c r="BZ308" s="16">
        <v>82.470630686057078</v>
      </c>
      <c r="CA308" s="16">
        <v>85.211654888803793</v>
      </c>
      <c r="CB308" s="16">
        <v>85.082248353020418</v>
      </c>
      <c r="CC308" s="16">
        <v>91.199173704408665</v>
      </c>
      <c r="CD308" s="16">
        <v>91.427919894237476</v>
      </c>
    </row>
    <row r="309" spans="77:82" x14ac:dyDescent="0.15">
      <c r="BY309" s="16">
        <v>304</v>
      </c>
      <c r="BZ309" s="16">
        <v>82.518010149408951</v>
      </c>
      <c r="CA309" s="16">
        <v>85.253394105543464</v>
      </c>
      <c r="CB309" s="16">
        <v>85.083396907566851</v>
      </c>
      <c r="CC309" s="16">
        <v>91.202032957535536</v>
      </c>
      <c r="CD309" s="16">
        <v>91.430256304309182</v>
      </c>
    </row>
    <row r="310" spans="77:82" x14ac:dyDescent="0.15">
      <c r="BY310" s="16">
        <v>305</v>
      </c>
      <c r="BZ310" s="16">
        <v>82.565389612760825</v>
      </c>
      <c r="CA310" s="16">
        <v>85.295133322283121</v>
      </c>
      <c r="CB310" s="16">
        <v>85.084545462113269</v>
      </c>
      <c r="CC310" s="16">
        <v>91.204892210662422</v>
      </c>
      <c r="CD310" s="16">
        <v>91.432592714380903</v>
      </c>
    </row>
    <row r="311" spans="77:82" x14ac:dyDescent="0.15">
      <c r="BY311" s="16">
        <v>306</v>
      </c>
      <c r="BZ311" s="16">
        <v>82.612769076112698</v>
      </c>
      <c r="CA311" s="16">
        <v>85.336872539022792</v>
      </c>
      <c r="CB311" s="16">
        <v>85.085694016659701</v>
      </c>
      <c r="CC311" s="16">
        <v>91.207751463789293</v>
      </c>
      <c r="CD311" s="16">
        <v>91.434929124452609</v>
      </c>
    </row>
    <row r="312" spans="77:82" x14ac:dyDescent="0.15">
      <c r="BY312" s="16">
        <v>307</v>
      </c>
      <c r="BZ312" s="16">
        <v>82.660148539464572</v>
      </c>
      <c r="CA312" s="16">
        <v>85.378611755762449</v>
      </c>
      <c r="CB312" s="16">
        <v>85.08684257120612</v>
      </c>
      <c r="CC312" s="16">
        <v>91.210610716916179</v>
      </c>
      <c r="CD312" s="16">
        <v>91.437265534524329</v>
      </c>
    </row>
    <row r="313" spans="77:82" x14ac:dyDescent="0.15">
      <c r="BY313" s="16">
        <v>308</v>
      </c>
      <c r="BZ313" s="16">
        <v>82.707528002816446</v>
      </c>
      <c r="CA313" s="16">
        <v>85.420350972502121</v>
      </c>
      <c r="CB313" s="16">
        <v>85.087991125752552</v>
      </c>
      <c r="CC313" s="16">
        <v>91.21346997004305</v>
      </c>
      <c r="CD313" s="16">
        <v>91.439601944596035</v>
      </c>
    </row>
    <row r="314" spans="77:82" x14ac:dyDescent="0.15">
      <c r="BY314" s="16">
        <v>309</v>
      </c>
      <c r="BZ314" s="16">
        <v>82.754907466168319</v>
      </c>
      <c r="CA314" s="16">
        <v>85.462090189241778</v>
      </c>
      <c r="CB314" s="16">
        <v>85.08913968029897</v>
      </c>
      <c r="CC314" s="16">
        <v>91.216329223169922</v>
      </c>
      <c r="CD314" s="16">
        <v>91.441938354667755</v>
      </c>
    </row>
    <row r="315" spans="77:82" x14ac:dyDescent="0.15">
      <c r="BY315" s="16">
        <v>310</v>
      </c>
      <c r="BZ315" s="16">
        <v>82.802286929520193</v>
      </c>
      <c r="CA315" s="16">
        <v>85.503829405981449</v>
      </c>
      <c r="CB315" s="16">
        <v>85.090288234845403</v>
      </c>
      <c r="CC315" s="16">
        <v>91.219188476296807</v>
      </c>
      <c r="CD315" s="16">
        <v>91.444274764739461</v>
      </c>
    </row>
    <row r="316" spans="77:82" x14ac:dyDescent="0.15">
      <c r="BY316" s="16">
        <v>311</v>
      </c>
      <c r="BZ316" s="16">
        <v>82.849666392872066</v>
      </c>
      <c r="CA316" s="16">
        <v>85.54556862272112</v>
      </c>
      <c r="CB316" s="16">
        <v>85.091436789391821</v>
      </c>
      <c r="CC316" s="16">
        <v>91.222047729423679</v>
      </c>
      <c r="CD316" s="16">
        <v>91.446611174811181</v>
      </c>
    </row>
    <row r="317" spans="77:82" x14ac:dyDescent="0.15">
      <c r="BY317" s="16">
        <v>312</v>
      </c>
      <c r="BZ317" s="16">
        <v>82.89704585622394</v>
      </c>
      <c r="CA317" s="16">
        <v>85.587307839460777</v>
      </c>
      <c r="CB317" s="16">
        <v>85.092585343938254</v>
      </c>
      <c r="CC317" s="16">
        <v>91.224906982550564</v>
      </c>
      <c r="CD317" s="16">
        <v>91.448947584882887</v>
      </c>
    </row>
    <row r="318" spans="77:82" x14ac:dyDescent="0.15">
      <c r="BY318" s="16">
        <v>313</v>
      </c>
      <c r="BZ318" s="16">
        <v>82.944425319575814</v>
      </c>
      <c r="CA318" s="16">
        <v>85.629047056200449</v>
      </c>
      <c r="CB318" s="16">
        <v>85.093733898484672</v>
      </c>
      <c r="CC318" s="16">
        <v>91.227766235677436</v>
      </c>
      <c r="CD318" s="16">
        <v>91.451283994954593</v>
      </c>
    </row>
    <row r="319" spans="77:82" x14ac:dyDescent="0.15">
      <c r="BY319" s="16">
        <v>314</v>
      </c>
      <c r="BZ319" s="16">
        <v>82.991804782927687</v>
      </c>
      <c r="CA319" s="16">
        <v>85.670786272940106</v>
      </c>
      <c r="CB319" s="16">
        <v>85.094882453031104</v>
      </c>
      <c r="CC319" s="16">
        <v>91.230625488804307</v>
      </c>
      <c r="CD319" s="16">
        <v>91.453620405026314</v>
      </c>
    </row>
    <row r="320" spans="77:82" x14ac:dyDescent="0.15">
      <c r="BY320" s="16">
        <v>315</v>
      </c>
      <c r="BZ320" s="16">
        <v>83.03656019452734</v>
      </c>
      <c r="CA320" s="16">
        <v>85.712525489679777</v>
      </c>
      <c r="CB320" s="16">
        <v>85.096031007577523</v>
      </c>
      <c r="CC320" s="16">
        <v>91.233484741931193</v>
      </c>
      <c r="CD320" s="16">
        <v>91.45595681509802</v>
      </c>
    </row>
    <row r="321" spans="77:82" x14ac:dyDescent="0.15">
      <c r="BY321" s="16">
        <v>316</v>
      </c>
      <c r="BZ321" s="16">
        <v>83.080766796955942</v>
      </c>
      <c r="CA321" s="16">
        <v>85.754264706419434</v>
      </c>
      <c r="CB321" s="16">
        <v>85.097179562123955</v>
      </c>
      <c r="CC321" s="16">
        <v>91.236343995058064</v>
      </c>
      <c r="CD321" s="16">
        <v>91.45829322516974</v>
      </c>
    </row>
    <row r="322" spans="77:82" x14ac:dyDescent="0.15">
      <c r="BY322" s="16">
        <v>317</v>
      </c>
      <c r="BZ322" s="16">
        <v>83.124973399384558</v>
      </c>
      <c r="CA322" s="16">
        <v>85.796003923159105</v>
      </c>
      <c r="CB322" s="16">
        <v>85.098328116670373</v>
      </c>
      <c r="CC322" s="16">
        <v>91.23920324818495</v>
      </c>
      <c r="CD322" s="16">
        <v>91.460629635241446</v>
      </c>
    </row>
    <row r="323" spans="77:82" x14ac:dyDescent="0.15">
      <c r="BY323" s="16">
        <v>318</v>
      </c>
      <c r="BZ323" s="16">
        <v>83.16918000181316</v>
      </c>
      <c r="CA323" s="16">
        <v>85.837743139898762</v>
      </c>
      <c r="CB323" s="16">
        <v>85.099476671216806</v>
      </c>
      <c r="CC323" s="16">
        <v>91.242062501311821</v>
      </c>
      <c r="CD323" s="16">
        <v>91.462966045313166</v>
      </c>
    </row>
    <row r="324" spans="77:82" x14ac:dyDescent="0.15">
      <c r="BY324" s="16">
        <v>319</v>
      </c>
      <c r="BZ324" s="16">
        <v>83.213386604241776</v>
      </c>
      <c r="CA324" s="16">
        <v>85.879482356638434</v>
      </c>
      <c r="CB324" s="16">
        <v>85.100625225763224</v>
      </c>
      <c r="CC324" s="16">
        <v>91.244921754438693</v>
      </c>
      <c r="CD324" s="16">
        <v>91.465302455384872</v>
      </c>
    </row>
    <row r="325" spans="77:82" x14ac:dyDescent="0.15">
      <c r="BY325" s="16">
        <v>320</v>
      </c>
      <c r="BZ325" s="16">
        <v>83.257593206670379</v>
      </c>
      <c r="CA325" s="16">
        <v>85.921221573378091</v>
      </c>
      <c r="CB325" s="16">
        <v>85.101773780309657</v>
      </c>
      <c r="CC325" s="16">
        <v>91.247781007565578</v>
      </c>
      <c r="CD325" s="16">
        <v>91.467638865456593</v>
      </c>
    </row>
    <row r="326" spans="77:82" x14ac:dyDescent="0.15">
      <c r="BY326" s="16">
        <v>321</v>
      </c>
      <c r="BZ326" s="16">
        <v>83.301799809098995</v>
      </c>
      <c r="CA326" s="16">
        <v>85.962960790117762</v>
      </c>
      <c r="CB326" s="16">
        <v>85.102922334856075</v>
      </c>
      <c r="CC326" s="16">
        <v>91.25064026069245</v>
      </c>
      <c r="CD326" s="16">
        <v>91.469975275528299</v>
      </c>
    </row>
    <row r="327" spans="77:82" x14ac:dyDescent="0.15">
      <c r="BY327" s="16">
        <v>322</v>
      </c>
      <c r="BZ327" s="16">
        <v>83.346006411527597</v>
      </c>
      <c r="CA327" s="16">
        <v>86.004844095083982</v>
      </c>
      <c r="CB327" s="16">
        <v>85.104070889402507</v>
      </c>
      <c r="CC327" s="16">
        <v>91.253499513819335</v>
      </c>
      <c r="CD327" s="16">
        <v>91.472311685600019</v>
      </c>
    </row>
    <row r="328" spans="77:82" x14ac:dyDescent="0.15">
      <c r="BY328" s="16">
        <v>323</v>
      </c>
      <c r="BZ328" s="16">
        <v>83.390213013956213</v>
      </c>
      <c r="CA328" s="16">
        <v>86.047862912024357</v>
      </c>
      <c r="CB328" s="16">
        <v>85.105219443948926</v>
      </c>
      <c r="CC328" s="16">
        <v>91.256358766946207</v>
      </c>
      <c r="CD328" s="16">
        <v>91.474648095671725</v>
      </c>
    </row>
    <row r="329" spans="77:82" x14ac:dyDescent="0.15">
      <c r="BY329" s="16">
        <v>324</v>
      </c>
      <c r="BZ329" s="16">
        <v>83.434419616384815</v>
      </c>
      <c r="CA329" s="16">
        <v>86.090881728964732</v>
      </c>
      <c r="CB329" s="16">
        <v>85.106367998495358</v>
      </c>
      <c r="CC329" s="16">
        <v>91.259218020073078</v>
      </c>
      <c r="CD329" s="16">
        <v>91.476984505743445</v>
      </c>
    </row>
    <row r="330" spans="77:82" x14ac:dyDescent="0.15">
      <c r="BY330" s="16">
        <v>325</v>
      </c>
      <c r="BZ330" s="16">
        <v>83.478626218813432</v>
      </c>
      <c r="CA330" s="16">
        <v>86.133900545905107</v>
      </c>
      <c r="CB330" s="16">
        <v>85.107516553041776</v>
      </c>
      <c r="CC330" s="16">
        <v>91.262077273199964</v>
      </c>
      <c r="CD330" s="16">
        <v>91.479320915815151</v>
      </c>
    </row>
    <row r="331" spans="77:82" x14ac:dyDescent="0.15">
      <c r="BY331" s="16">
        <v>326</v>
      </c>
      <c r="BZ331" s="16">
        <v>83.522832821242034</v>
      </c>
      <c r="CA331" s="16">
        <v>86.176919362845481</v>
      </c>
      <c r="CB331" s="16">
        <v>85.108665107588209</v>
      </c>
      <c r="CC331" s="16">
        <v>91.264936526326835</v>
      </c>
      <c r="CD331" s="16">
        <v>91.481657325886871</v>
      </c>
    </row>
    <row r="332" spans="77:82" x14ac:dyDescent="0.15">
      <c r="BY332" s="16">
        <v>327</v>
      </c>
      <c r="BZ332" s="16">
        <v>83.56703942367065</v>
      </c>
      <c r="CA332" s="16">
        <v>86.219938179785856</v>
      </c>
      <c r="CB332" s="16">
        <v>85.109813662134627</v>
      </c>
      <c r="CC332" s="16">
        <v>91.267795779453721</v>
      </c>
      <c r="CD332" s="16">
        <v>91.483993735958578</v>
      </c>
    </row>
    <row r="333" spans="77:82" x14ac:dyDescent="0.15">
      <c r="BY333" s="16">
        <v>328</v>
      </c>
      <c r="BZ333" s="16">
        <v>83.611246026099252</v>
      </c>
      <c r="CA333" s="16">
        <v>86.262956996726217</v>
      </c>
      <c r="CB333" s="16">
        <v>85.11096221668106</v>
      </c>
      <c r="CC333" s="16">
        <v>91.270655032580592</v>
      </c>
      <c r="CD333" s="16">
        <v>91.486330146030298</v>
      </c>
    </row>
    <row r="334" spans="77:82" x14ac:dyDescent="0.15">
      <c r="BY334" s="16">
        <v>329</v>
      </c>
      <c r="BZ334" s="16">
        <v>83.655452628527868</v>
      </c>
      <c r="CA334" s="16">
        <v>86.305975813666592</v>
      </c>
      <c r="CB334" s="16">
        <v>85.112110771227478</v>
      </c>
      <c r="CC334" s="16">
        <v>91.273514285707464</v>
      </c>
      <c r="CD334" s="16">
        <v>91.488666556102004</v>
      </c>
    </row>
    <row r="335" spans="77:82" x14ac:dyDescent="0.15">
      <c r="BY335" s="16">
        <v>330</v>
      </c>
      <c r="BZ335" s="16">
        <v>83.69965923095647</v>
      </c>
      <c r="CA335" s="16">
        <v>86.348994630606967</v>
      </c>
      <c r="CB335" s="16">
        <v>85.11325932577391</v>
      </c>
      <c r="CC335" s="16">
        <v>91.276373538834349</v>
      </c>
      <c r="CD335" s="16">
        <v>91.491002966173724</v>
      </c>
    </row>
    <row r="336" spans="77:82" x14ac:dyDescent="0.15">
      <c r="BY336" s="16">
        <v>331</v>
      </c>
      <c r="BZ336" s="16">
        <v>83.743865833385087</v>
      </c>
      <c r="CA336" s="16">
        <v>86.392013447547342</v>
      </c>
      <c r="CB336" s="16">
        <v>85.114407880320329</v>
      </c>
      <c r="CC336" s="16">
        <v>91.279232791961221</v>
      </c>
      <c r="CD336" s="16">
        <v>91.49333937624543</v>
      </c>
    </row>
    <row r="337" spans="77:82" x14ac:dyDescent="0.15">
      <c r="BY337" s="16">
        <v>332</v>
      </c>
      <c r="BZ337" s="16">
        <v>83.788072435813689</v>
      </c>
      <c r="CA337" s="16">
        <v>86.435032264487717</v>
      </c>
      <c r="CB337" s="16">
        <v>85.115556434866761</v>
      </c>
      <c r="CC337" s="16">
        <v>91.282092045088106</v>
      </c>
      <c r="CD337" s="16">
        <v>91.49567578631715</v>
      </c>
    </row>
    <row r="338" spans="77:82" x14ac:dyDescent="0.15">
      <c r="BY338" s="16">
        <v>333</v>
      </c>
      <c r="BZ338" s="16">
        <v>83.832279038242305</v>
      </c>
      <c r="CA338" s="16">
        <v>86.478051081428077</v>
      </c>
      <c r="CB338" s="16">
        <v>85.116704989413179</v>
      </c>
      <c r="CC338" s="16">
        <v>91.284951298214978</v>
      </c>
      <c r="CD338" s="16">
        <v>91.498012196388856</v>
      </c>
    </row>
    <row r="339" spans="77:82" x14ac:dyDescent="0.15">
      <c r="BY339" s="16">
        <v>334</v>
      </c>
      <c r="BZ339" s="16">
        <v>83.876485640670907</v>
      </c>
      <c r="CA339" s="16">
        <v>86.521069898368452</v>
      </c>
      <c r="CB339" s="16">
        <v>85.117853543959612</v>
      </c>
      <c r="CC339" s="16">
        <v>91.287810551341849</v>
      </c>
      <c r="CD339" s="16">
        <v>91.500348606460562</v>
      </c>
    </row>
    <row r="340" spans="77:82" x14ac:dyDescent="0.15">
      <c r="BY340" s="16">
        <v>335</v>
      </c>
      <c r="BZ340" s="16">
        <v>83.920692243099523</v>
      </c>
      <c r="CA340" s="16">
        <v>86.564088715308827</v>
      </c>
      <c r="CB340" s="16">
        <v>85.11900209850603</v>
      </c>
      <c r="CC340" s="16">
        <v>91.290669804468735</v>
      </c>
      <c r="CD340" s="16">
        <v>91.502685016532283</v>
      </c>
    </row>
    <row r="341" spans="77:82" x14ac:dyDescent="0.15">
      <c r="BY341" s="16">
        <v>336</v>
      </c>
      <c r="BZ341" s="16">
        <v>83.964898845528126</v>
      </c>
      <c r="CA341" s="16">
        <v>86.607107532249202</v>
      </c>
      <c r="CB341" s="16">
        <v>85.120150653052463</v>
      </c>
      <c r="CC341" s="16">
        <v>91.293529057595606</v>
      </c>
      <c r="CD341" s="16">
        <v>91.505021426603989</v>
      </c>
    </row>
    <row r="342" spans="77:82" x14ac:dyDescent="0.15">
      <c r="BY342" s="16">
        <v>337</v>
      </c>
      <c r="BZ342" s="16">
        <v>84.008495683346354</v>
      </c>
      <c r="CA342" s="16">
        <v>86.650126349189577</v>
      </c>
      <c r="CB342" s="16">
        <v>85.121299207598881</v>
      </c>
      <c r="CC342" s="16">
        <v>91.296388310722492</v>
      </c>
      <c r="CD342" s="16">
        <v>91.507357836675709</v>
      </c>
    </row>
    <row r="343" spans="77:82" x14ac:dyDescent="0.15">
      <c r="BY343" s="16">
        <v>338</v>
      </c>
      <c r="BZ343" s="16">
        <v>84.049741901856009</v>
      </c>
      <c r="CA343" s="16">
        <v>86.693145166129938</v>
      </c>
      <c r="CB343" s="16">
        <v>85.122447762145313</v>
      </c>
      <c r="CC343" s="16">
        <v>91.299247563849363</v>
      </c>
      <c r="CD343" s="16">
        <v>91.509694246747415</v>
      </c>
    </row>
    <row r="344" spans="77:82" x14ac:dyDescent="0.15">
      <c r="BY344" s="16">
        <v>339</v>
      </c>
      <c r="BZ344" s="16">
        <v>84.090988120365651</v>
      </c>
      <c r="CA344" s="16">
        <v>86.736163983070313</v>
      </c>
      <c r="CB344" s="16">
        <v>85.123596316691732</v>
      </c>
      <c r="CC344" s="16">
        <v>91.302106816976234</v>
      </c>
      <c r="CD344" s="16">
        <v>91.512030656819135</v>
      </c>
    </row>
    <row r="345" spans="77:82" x14ac:dyDescent="0.15">
      <c r="BY345" s="16">
        <v>340</v>
      </c>
      <c r="BZ345" s="16">
        <v>84.132234338875293</v>
      </c>
      <c r="CA345" s="16">
        <v>86.779182800010688</v>
      </c>
      <c r="CB345" s="16">
        <v>85.124744871238164</v>
      </c>
      <c r="CC345" s="16">
        <v>91.30496607010312</v>
      </c>
      <c r="CD345" s="16">
        <v>91.514367066890841</v>
      </c>
    </row>
    <row r="346" spans="77:82" x14ac:dyDescent="0.15">
      <c r="BY346" s="16">
        <v>341</v>
      </c>
      <c r="BZ346" s="16">
        <v>84.173480557384934</v>
      </c>
      <c r="CA346" s="16">
        <v>86.822201616951062</v>
      </c>
      <c r="CB346" s="16">
        <v>85.125893425784582</v>
      </c>
      <c r="CC346" s="16">
        <v>91.307825323229991</v>
      </c>
      <c r="CD346" s="16">
        <v>91.516703476962562</v>
      </c>
    </row>
    <row r="347" spans="77:82" x14ac:dyDescent="0.15">
      <c r="BY347" s="16">
        <v>342</v>
      </c>
      <c r="BZ347" s="16">
        <v>84.214726775894576</v>
      </c>
      <c r="CA347" s="16">
        <v>86.865220433891437</v>
      </c>
      <c r="CB347" s="16">
        <v>85.127041980331015</v>
      </c>
      <c r="CC347" s="16">
        <v>91.310684576356877</v>
      </c>
      <c r="CD347" s="16">
        <v>91.519039887034268</v>
      </c>
    </row>
    <row r="348" spans="77:82" x14ac:dyDescent="0.15">
      <c r="BY348" s="16">
        <v>343</v>
      </c>
      <c r="BZ348" s="16">
        <v>84.255972994404218</v>
      </c>
      <c r="CA348" s="16">
        <v>86.908239250831812</v>
      </c>
      <c r="CB348" s="16">
        <v>85.128190534877433</v>
      </c>
      <c r="CC348" s="16">
        <v>91.313543829483748</v>
      </c>
      <c r="CD348" s="16">
        <v>91.521376297105988</v>
      </c>
    </row>
    <row r="349" spans="77:82" x14ac:dyDescent="0.15">
      <c r="BY349" s="16">
        <v>344</v>
      </c>
      <c r="BZ349" s="16">
        <v>84.297219212913859</v>
      </c>
      <c r="CA349" s="16">
        <v>86.951258067772173</v>
      </c>
      <c r="CB349" s="16">
        <v>85.129339089423866</v>
      </c>
      <c r="CC349" s="16">
        <v>91.31640308261062</v>
      </c>
      <c r="CD349" s="16">
        <v>91.523712707177694</v>
      </c>
    </row>
    <row r="350" spans="77:82" x14ac:dyDescent="0.15">
      <c r="BY350" s="16">
        <v>345</v>
      </c>
      <c r="BZ350" s="16">
        <v>84.338465431423501</v>
      </c>
      <c r="CA350" s="16">
        <v>86.994276884712548</v>
      </c>
      <c r="CB350" s="16">
        <v>85.130487643970284</v>
      </c>
      <c r="CC350" s="16">
        <v>91.319262335737506</v>
      </c>
      <c r="CD350" s="16">
        <v>91.526049117249414</v>
      </c>
    </row>
    <row r="351" spans="77:82" x14ac:dyDescent="0.15">
      <c r="BY351" s="16">
        <v>346</v>
      </c>
      <c r="BZ351" s="16">
        <v>84.379711649933142</v>
      </c>
      <c r="CA351" s="16">
        <v>87.039196619687274</v>
      </c>
      <c r="CB351" s="16">
        <v>85.131636198516716</v>
      </c>
      <c r="CC351" s="16">
        <v>91.322121588864377</v>
      </c>
      <c r="CD351" s="16">
        <v>91.52838552732112</v>
      </c>
    </row>
    <row r="352" spans="77:82" x14ac:dyDescent="0.15">
      <c r="BY352" s="16">
        <v>347</v>
      </c>
      <c r="BZ352" s="16">
        <v>84.420957868442784</v>
      </c>
      <c r="CA352" s="16">
        <v>87.084408055114878</v>
      </c>
      <c r="CB352" s="16">
        <v>85.132784753063135</v>
      </c>
      <c r="CC352" s="16">
        <v>91.324980841991263</v>
      </c>
      <c r="CD352" s="16">
        <v>91.53072193739284</v>
      </c>
    </row>
    <row r="353" spans="77:82" x14ac:dyDescent="0.15">
      <c r="BY353" s="16">
        <v>348</v>
      </c>
      <c r="BZ353" s="16">
        <v>84.462204086952426</v>
      </c>
      <c r="CA353" s="16">
        <v>87.129619490542481</v>
      </c>
      <c r="CB353" s="16">
        <v>85.133933307609567</v>
      </c>
      <c r="CC353" s="16">
        <v>91.327840095118134</v>
      </c>
      <c r="CD353" s="16">
        <v>91.533058347464547</v>
      </c>
    </row>
    <row r="354" spans="77:82" x14ac:dyDescent="0.15">
      <c r="BY354" s="16">
        <v>349</v>
      </c>
      <c r="BZ354" s="16">
        <v>84.503450305462081</v>
      </c>
      <c r="CA354" s="16">
        <v>87.17483092597007</v>
      </c>
      <c r="CB354" s="16">
        <v>85.135081862155985</v>
      </c>
      <c r="CC354" s="16">
        <v>91.330699348245005</v>
      </c>
      <c r="CD354" s="16">
        <v>91.535394757536267</v>
      </c>
    </row>
    <row r="355" spans="77:82" x14ac:dyDescent="0.15">
      <c r="BY355" s="16">
        <v>350</v>
      </c>
      <c r="BZ355" s="16">
        <v>84.544696523971723</v>
      </c>
      <c r="CA355" s="16">
        <v>87.220042361397674</v>
      </c>
      <c r="CB355" s="16">
        <v>85.136230416702418</v>
      </c>
      <c r="CC355" s="16">
        <v>91.333558601371891</v>
      </c>
      <c r="CD355" s="16">
        <v>91.537731167607973</v>
      </c>
    </row>
    <row r="356" spans="77:82" x14ac:dyDescent="0.15">
      <c r="BY356" s="16">
        <v>351</v>
      </c>
      <c r="BZ356" s="16">
        <v>84.585942742481365</v>
      </c>
      <c r="CA356" s="16">
        <v>87.265253796825277</v>
      </c>
      <c r="CB356" s="16">
        <v>85.137378971248836</v>
      </c>
      <c r="CC356" s="16">
        <v>91.336417854498762</v>
      </c>
      <c r="CD356" s="16">
        <v>91.540067577679693</v>
      </c>
    </row>
    <row r="357" spans="77:82" x14ac:dyDescent="0.15">
      <c r="BY357" s="16">
        <v>352</v>
      </c>
      <c r="BZ357" s="16">
        <v>84.627188960991006</v>
      </c>
      <c r="CA357" s="16">
        <v>87.310465232252881</v>
      </c>
      <c r="CB357" s="16">
        <v>85.138527525795269</v>
      </c>
      <c r="CC357" s="16">
        <v>91.339277107625648</v>
      </c>
      <c r="CD357" s="16">
        <v>91.542403987751399</v>
      </c>
    </row>
    <row r="358" spans="77:82" x14ac:dyDescent="0.15">
      <c r="BY358" s="16">
        <v>353</v>
      </c>
      <c r="BZ358" s="16">
        <v>84.668435179500648</v>
      </c>
      <c r="CA358" s="16">
        <v>87.355676667680484</v>
      </c>
      <c r="CB358" s="16">
        <v>85.139676080341687</v>
      </c>
      <c r="CC358" s="16">
        <v>91.342136360752519</v>
      </c>
      <c r="CD358" s="16">
        <v>91.544740397823119</v>
      </c>
    </row>
    <row r="359" spans="77:82" x14ac:dyDescent="0.15">
      <c r="BY359" s="16">
        <v>354</v>
      </c>
      <c r="BZ359" s="16">
        <v>84.709681398010289</v>
      </c>
      <c r="CA359" s="16">
        <v>87.400888103108073</v>
      </c>
      <c r="CB359" s="16">
        <v>85.140824634888119</v>
      </c>
      <c r="CC359" s="16">
        <v>91.344995613879391</v>
      </c>
      <c r="CD359" s="16">
        <v>91.547076807894825</v>
      </c>
    </row>
    <row r="360" spans="77:82" x14ac:dyDescent="0.15">
      <c r="BY360" s="16">
        <v>355</v>
      </c>
      <c r="BZ360" s="16">
        <v>84.750927616519931</v>
      </c>
      <c r="CA360" s="16">
        <v>87.446099538535677</v>
      </c>
      <c r="CB360" s="16">
        <v>85.141973189434538</v>
      </c>
      <c r="CC360" s="16">
        <v>91.347854867006276</v>
      </c>
      <c r="CD360" s="16">
        <v>91.549413217966531</v>
      </c>
    </row>
    <row r="361" spans="77:82" x14ac:dyDescent="0.15">
      <c r="BY361" s="16">
        <v>356</v>
      </c>
      <c r="BZ361" s="16">
        <v>84.792173835029573</v>
      </c>
      <c r="CA361" s="16">
        <v>87.49131097396328</v>
      </c>
      <c r="CB361" s="16">
        <v>85.14312174398097</v>
      </c>
      <c r="CC361" s="16">
        <v>91.350714120133148</v>
      </c>
      <c r="CD361" s="16">
        <v>91.551749628038252</v>
      </c>
    </row>
    <row r="362" spans="77:82" x14ac:dyDescent="0.15">
      <c r="BY362" s="16">
        <v>357</v>
      </c>
      <c r="BZ362" s="16">
        <v>84.833420053539214</v>
      </c>
      <c r="CA362" s="16">
        <v>87.536522409390884</v>
      </c>
      <c r="CB362" s="16">
        <v>85.144270298527388</v>
      </c>
      <c r="CC362" s="16">
        <v>91.353573373260033</v>
      </c>
      <c r="CD362" s="16">
        <v>91.554086038109958</v>
      </c>
    </row>
    <row r="363" spans="77:82" x14ac:dyDescent="0.15">
      <c r="BY363" s="16">
        <v>358</v>
      </c>
      <c r="BZ363" s="16">
        <v>84.874666272048856</v>
      </c>
      <c r="CA363" s="16">
        <v>87.581733844818487</v>
      </c>
      <c r="CB363" s="16">
        <v>85.145418853073821</v>
      </c>
      <c r="CC363" s="16">
        <v>91.356432626386905</v>
      </c>
      <c r="CD363" s="16">
        <v>91.556422448181678</v>
      </c>
    </row>
    <row r="364" spans="77:82" x14ac:dyDescent="0.15">
      <c r="BY364" s="16">
        <v>359</v>
      </c>
      <c r="BZ364" s="16">
        <v>84.915912490558497</v>
      </c>
      <c r="CA364" s="16">
        <v>87.62694528024609</v>
      </c>
      <c r="CB364" s="16">
        <v>85.146567407620239</v>
      </c>
      <c r="CC364" s="16">
        <v>91.359291879513776</v>
      </c>
      <c r="CD364" s="16">
        <v>91.558758858253384</v>
      </c>
    </row>
    <row r="365" spans="77:82" x14ac:dyDescent="0.15">
      <c r="BY365" s="16">
        <v>360</v>
      </c>
      <c r="BZ365" s="16">
        <v>84.957158709068153</v>
      </c>
      <c r="CA365" s="16">
        <v>87.67215671567368</v>
      </c>
      <c r="CB365" s="16">
        <v>85.147715962166671</v>
      </c>
      <c r="CC365" s="16">
        <v>91.362151132640662</v>
      </c>
      <c r="CD365" s="16">
        <v>91.561095268325104</v>
      </c>
    </row>
  </sheetData>
  <mergeCells count="16">
    <mergeCell ref="BR4:BV4"/>
    <mergeCell ref="E3:AM3"/>
    <mergeCell ref="AN3:BV3"/>
    <mergeCell ref="E4:I4"/>
    <mergeCell ref="J4:N4"/>
    <mergeCell ref="O4:S4"/>
    <mergeCell ref="T4:X4"/>
    <mergeCell ref="Y4:AC4"/>
    <mergeCell ref="AD4:AH4"/>
    <mergeCell ref="AI4:AM4"/>
    <mergeCell ref="AN4:AR4"/>
    <mergeCell ref="AS4:AW4"/>
    <mergeCell ref="AX4:BB4"/>
    <mergeCell ref="BC4:BG4"/>
    <mergeCell ref="BH4:BL4"/>
    <mergeCell ref="BM4:BQ4"/>
  </mergeCells>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E1788-F9B8-4C8A-A533-6719B3D16074}">
  <sheetPr codeName="Sheet6"/>
  <dimension ref="C4:AS165"/>
  <sheetViews>
    <sheetView topLeftCell="L1" workbookViewId="0">
      <selection activeCell="AC21" sqref="AC21"/>
    </sheetView>
  </sheetViews>
  <sheetFormatPr defaultColWidth="6.625" defaultRowHeight="11.25" x14ac:dyDescent="0.15"/>
  <cols>
    <col min="1" max="11" width="6.625" style="15"/>
    <col min="12" max="40" width="6.625" style="18"/>
    <col min="41" max="16384" width="6.625" style="15"/>
  </cols>
  <sheetData>
    <row r="4" spans="3:45" x14ac:dyDescent="0.15">
      <c r="D4" s="38" t="s">
        <v>102</v>
      </c>
      <c r="E4" s="38"/>
      <c r="F4" s="38"/>
      <c r="G4" s="38"/>
      <c r="H4" s="38" t="s">
        <v>103</v>
      </c>
      <c r="I4" s="38"/>
      <c r="J4" s="38"/>
      <c r="K4" s="38"/>
      <c r="L4" s="38" t="s">
        <v>106</v>
      </c>
      <c r="M4" s="38"/>
      <c r="N4" s="38"/>
      <c r="O4" s="38"/>
      <c r="P4" s="38" t="s">
        <v>107</v>
      </c>
      <c r="Q4" s="38"/>
      <c r="R4" s="38"/>
      <c r="S4" s="38"/>
      <c r="T4" s="38" t="s">
        <v>108</v>
      </c>
      <c r="U4" s="38"/>
      <c r="V4" s="38"/>
      <c r="W4" s="38"/>
      <c r="X4" s="38" t="s">
        <v>109</v>
      </c>
      <c r="Y4" s="38"/>
      <c r="Z4" s="38"/>
      <c r="AA4" s="38"/>
      <c r="AD4" s="21"/>
      <c r="AE4" s="21"/>
      <c r="AF4" s="38" t="s">
        <v>110</v>
      </c>
      <c r="AG4" s="38"/>
      <c r="AH4" s="38"/>
      <c r="AI4" s="38"/>
      <c r="AJ4" s="38" t="s">
        <v>111</v>
      </c>
      <c r="AK4" s="38"/>
      <c r="AL4" s="38"/>
      <c r="AM4" s="38"/>
      <c r="AO4" s="18"/>
      <c r="AP4" s="15" t="s">
        <v>104</v>
      </c>
    </row>
    <row r="5" spans="3:45" x14ac:dyDescent="0.15">
      <c r="C5" s="15" t="s">
        <v>166</v>
      </c>
      <c r="D5" s="19" t="s">
        <v>67</v>
      </c>
      <c r="E5" s="19" t="s">
        <v>68</v>
      </c>
      <c r="F5" s="19" t="s">
        <v>69</v>
      </c>
      <c r="G5" s="19" t="s">
        <v>70</v>
      </c>
      <c r="H5" s="19" t="s">
        <v>67</v>
      </c>
      <c r="I5" s="19" t="s">
        <v>68</v>
      </c>
      <c r="J5" s="19" t="s">
        <v>69</v>
      </c>
      <c r="K5" s="19" t="s">
        <v>70</v>
      </c>
      <c r="L5" s="19" t="s">
        <v>67</v>
      </c>
      <c r="M5" s="19" t="s">
        <v>68</v>
      </c>
      <c r="N5" s="19" t="s">
        <v>69</v>
      </c>
      <c r="O5" s="19" t="s">
        <v>70</v>
      </c>
      <c r="P5" s="19" t="s">
        <v>67</v>
      </c>
      <c r="Q5" s="19" t="s">
        <v>68</v>
      </c>
      <c r="R5" s="19" t="s">
        <v>69</v>
      </c>
      <c r="S5" s="19" t="s">
        <v>70</v>
      </c>
      <c r="T5" s="19" t="s">
        <v>67</v>
      </c>
      <c r="U5" s="19" t="s">
        <v>68</v>
      </c>
      <c r="V5" s="19" t="s">
        <v>69</v>
      </c>
      <c r="W5" s="19" t="s">
        <v>70</v>
      </c>
      <c r="X5" s="19" t="s">
        <v>67</v>
      </c>
      <c r="Y5" s="19" t="s">
        <v>68</v>
      </c>
      <c r="Z5" s="19" t="s">
        <v>69</v>
      </c>
      <c r="AA5" s="19" t="s">
        <v>70</v>
      </c>
      <c r="AC5" s="18" t="s">
        <v>166</v>
      </c>
      <c r="AD5" s="19" t="s">
        <v>101</v>
      </c>
      <c r="AE5" s="19" t="s">
        <v>112</v>
      </c>
      <c r="AF5" s="19" t="s">
        <v>67</v>
      </c>
      <c r="AG5" s="19" t="s">
        <v>68</v>
      </c>
      <c r="AH5" s="19" t="s">
        <v>69</v>
      </c>
      <c r="AI5" s="19" t="s">
        <v>70</v>
      </c>
      <c r="AJ5" s="19" t="s">
        <v>67</v>
      </c>
      <c r="AK5" s="19" t="s">
        <v>68</v>
      </c>
      <c r="AL5" s="19" t="s">
        <v>69</v>
      </c>
      <c r="AM5" s="19" t="s">
        <v>70</v>
      </c>
      <c r="AN5" s="20"/>
      <c r="AO5" s="19" t="s">
        <v>105</v>
      </c>
      <c r="AP5" s="19" t="s">
        <v>67</v>
      </c>
      <c r="AQ5" s="19" t="s">
        <v>68</v>
      </c>
      <c r="AR5" s="19" t="s">
        <v>69</v>
      </c>
      <c r="AS5" s="19" t="s">
        <v>70</v>
      </c>
    </row>
    <row r="6" spans="3:45" x14ac:dyDescent="0.15">
      <c r="C6" s="15">
        <v>1</v>
      </c>
      <c r="D6" s="15">
        <f>求节点([2]战法升级!$Z$6:$Z$44,[2]战法升级!AA$6:AA$44,$C6)</f>
        <v>83.422475616562224</v>
      </c>
      <c r="E6" s="18">
        <f>求节点([2]战法升级!$Z$6:$Z$44,[2]战法升级!AB$6:AB$44,$C6)</f>
        <v>180</v>
      </c>
      <c r="F6" s="18">
        <f>求节点([2]战法升级!$Z$6:$Z$44,[2]战法升级!AC$6:AC$44,$C6)</f>
        <v>240</v>
      </c>
      <c r="G6" s="18">
        <f>求节点([2]战法升级!$Z$6:$Z$44,[2]战法升级!AD$6:AD$44,$C6)</f>
        <v>0</v>
      </c>
      <c r="H6" s="15">
        <f>求节点([2]战法升级!$Z$186:$Z$224,[2]战法升级!AA$186:AA$224,$C6)</f>
        <v>331.3142651560097</v>
      </c>
      <c r="I6" s="18">
        <f>求节点([2]战法升级!$Z$186:$Z$224,[2]战法升级!AB$186:AB$224,$C6)</f>
        <v>717.0979012132866</v>
      </c>
      <c r="J6" s="18">
        <f>求节点([2]战法升级!$Z$186:$Z$224,[2]战法升级!AC$186:AC$224,$C6)</f>
        <v>1195.1631686888104</v>
      </c>
      <c r="K6" s="18">
        <f>求节点([2]战法升级!$Z$186:$Z$224,[2]战法升级!AD$186:AD$224,$C6)</f>
        <v>0</v>
      </c>
      <c r="L6" s="18">
        <f>求节点([2]基础状态预期!$C$17:$C$55,[2]基础状态预期!M$17:M$55,$C6)</f>
        <v>0.66711237808281076</v>
      </c>
      <c r="M6" s="18">
        <f>求节点([2]基础状态预期!$C$17:$C$55,[2]基础状态预期!N$17:N$55,$C6)</f>
        <v>1</v>
      </c>
      <c r="N6" s="18">
        <f>求节点([2]基础状态预期!$C$17:$C$55,[2]基础状态预期!O$17:O$55,$C6)</f>
        <v>1.5</v>
      </c>
      <c r="O6" s="18">
        <f>求节点([2]基础状态预期!$C$17:$C$55,[2]基础状态预期!P$17:P$55,$C6)</f>
        <v>0</v>
      </c>
      <c r="P6" s="18">
        <f>求节点([2]基础状态预期!$C$197:$C$235,[2]基础状态预期!M$197:M$235,$C6)</f>
        <v>1.5590009068286275</v>
      </c>
      <c r="Q6" s="18">
        <f>求节点([2]基础状态预期!$C$197:$C$235,[2]基础状态预期!N$197:N$235,$C6)</f>
        <v>0.99596930724067434</v>
      </c>
      <c r="R6" s="18">
        <f>求节点([2]基础状态预期!$C$197:$C$235,[2]基础状态预期!O$197:O$235,$C6)</f>
        <v>1.4939539608610133</v>
      </c>
      <c r="S6" s="18">
        <f>求节点([2]基础状态预期!$C$197:$C$235,[2]基础状态预期!P$197:P$235,$C6)</f>
        <v>0</v>
      </c>
      <c r="T6" s="18">
        <f>求节点([2]基础状态预期!$C$17:$C$55,[2]基础状态预期!E$17:E$55,$C6)</f>
        <v>0.5</v>
      </c>
      <c r="U6" s="18">
        <f>求节点([2]基础状态预期!$C$17:$C$55,[2]基础状态预期!F$17:F$55,$C6)</f>
        <v>0.30000000000000027</v>
      </c>
      <c r="V6" s="18">
        <f>求节点([2]基础状态预期!$C$17:$C$55,[2]基础状态预期!G$17:G$55,$C6)</f>
        <v>9.9999999999999978E-2</v>
      </c>
      <c r="W6" s="18">
        <f>求节点([2]基础状态预期!$C$17:$C$55,[2]基础状态预期!H$17:H$55,$C6)</f>
        <v>0</v>
      </c>
      <c r="X6" s="18">
        <f>求节点([2]基础状态预期!$C$197:$C$235,[2]基础状态预期!E$197:E$235,$C6)</f>
        <v>0.49798465362033717</v>
      </c>
      <c r="Y6" s="18">
        <f>求节点([2]基础状态预期!$C$197:$C$235,[2]基础状态预期!F$197:F$235,$C6)</f>
        <v>1.1951631686888096</v>
      </c>
      <c r="Z6" s="18">
        <f>求节点([2]基础状态预期!$C$197:$C$235,[2]基础状态预期!G$197:G$235,$C6)</f>
        <v>0.49798465362033717</v>
      </c>
      <c r="AA6" s="18">
        <f>求节点([2]基础状态预期!$C$197:$C$235,[2]基础状态预期!H$197:H$235,$C6)</f>
        <v>0</v>
      </c>
      <c r="AC6" s="18">
        <v>1</v>
      </c>
      <c r="AD6" s="22">
        <f>SUM(AF6:AI6)</f>
        <v>0.78355618904140556</v>
      </c>
      <c r="AE6" s="22">
        <f>SUM(AJ6:AM6)</f>
        <v>2.710670505463511</v>
      </c>
      <c r="AF6" s="18">
        <f>L6*T6</f>
        <v>0.33355618904140538</v>
      </c>
      <c r="AG6" s="18">
        <f t="shared" ref="AG6:AM6" si="0">M6*U6</f>
        <v>0.30000000000000027</v>
      </c>
      <c r="AH6" s="18">
        <f t="shared" si="0"/>
        <v>0.14999999999999997</v>
      </c>
      <c r="AI6" s="18">
        <f t="shared" si="0"/>
        <v>0</v>
      </c>
      <c r="AJ6" s="18">
        <f t="shared" si="0"/>
        <v>0.77635852658084559</v>
      </c>
      <c r="AK6" s="18">
        <f t="shared" si="0"/>
        <v>1.1903458331585628</v>
      </c>
      <c r="AL6" s="18">
        <f t="shared" si="0"/>
        <v>0.74396614572410247</v>
      </c>
      <c r="AM6" s="18">
        <f t="shared" si="0"/>
        <v>0</v>
      </c>
      <c r="AO6" s="19">
        <v>1</v>
      </c>
      <c r="AP6" s="15">
        <f>[2]战法升级!S6</f>
        <v>20</v>
      </c>
      <c r="AQ6" s="18">
        <f>[2]战法升级!T6</f>
        <v>40</v>
      </c>
      <c r="AR6" s="18">
        <f>[2]战法升级!U6</f>
        <v>80</v>
      </c>
      <c r="AS6" s="18">
        <f>[2]战法升级!V6</f>
        <v>160</v>
      </c>
    </row>
    <row r="7" spans="3:45" x14ac:dyDescent="0.15">
      <c r="C7" s="15">
        <v>2</v>
      </c>
      <c r="D7" s="32">
        <f>求节点([2]战法升级!$Z$6:$Z$44,[2]战法升级!AA$6:AA$44,$C7)</f>
        <v>166.84495123312433</v>
      </c>
      <c r="E7" s="32">
        <f>求节点([2]战法升级!$Z$6:$Z$44,[2]战法升级!AB$6:AB$44,$C7)</f>
        <v>360</v>
      </c>
      <c r="F7" s="32">
        <f>求节点([2]战法升级!$Z$6:$Z$44,[2]战法升级!AC$6:AC$44,$C7)</f>
        <v>480</v>
      </c>
      <c r="G7" s="32">
        <f>求节点([2]战法升级!$Z$6:$Z$44,[2]战法升级!AD$6:AD$44,$C7)</f>
        <v>0</v>
      </c>
      <c r="H7" s="32">
        <f>求节点([2]战法升级!$Z$186:$Z$224,[2]战法升级!AA$186:AA$224,$C7)</f>
        <v>662.62853031201985</v>
      </c>
      <c r="I7" s="32">
        <f>求节点([2]战法升级!$Z$186:$Z$224,[2]战法升级!AB$186:AB$224,$C7)</f>
        <v>1434.1958024265723</v>
      </c>
      <c r="J7" s="32">
        <f>求节点([2]战法升级!$Z$186:$Z$224,[2]战法升级!AC$186:AC$224,$C7)</f>
        <v>2390.3263373776208</v>
      </c>
      <c r="K7" s="32">
        <f>求节点([2]战法升级!$Z$186:$Z$224,[2]战法升级!AD$186:AD$224,$C7)</f>
        <v>0</v>
      </c>
      <c r="L7" s="32">
        <f>求节点([2]基础状态预期!$C$17:$C$55,[2]基础状态预期!M$17:M$55,$C7)</f>
        <v>1.3342247561656215</v>
      </c>
      <c r="M7" s="32">
        <f>求节点([2]基础状态预期!$C$17:$C$55,[2]基础状态预期!N$17:N$55,$C7)</f>
        <v>2</v>
      </c>
      <c r="N7" s="32">
        <f>求节点([2]基础状态预期!$C$17:$C$55,[2]基础状态预期!O$17:O$55,$C7)</f>
        <v>3</v>
      </c>
      <c r="O7" s="32">
        <f>求节点([2]基础状态预期!$C$17:$C$55,[2]基础状态预期!P$17:P$55,$C7)</f>
        <v>0</v>
      </c>
      <c r="P7" s="32">
        <f>求节点([2]基础状态预期!$C$197:$C$235,[2]基础状态预期!M$197:M$235,$C7)</f>
        <v>3.1180018136572549</v>
      </c>
      <c r="Q7" s="32">
        <f>求节点([2]基础状态预期!$C$197:$C$235,[2]基础状态预期!N$197:N$235,$C7)</f>
        <v>1.9919386144813505</v>
      </c>
      <c r="R7" s="32">
        <f>求节点([2]基础状态预期!$C$197:$C$235,[2]基础状态预期!O$197:O$235,$C7)</f>
        <v>2.9879079217220266</v>
      </c>
      <c r="S7" s="32">
        <f>求节点([2]基础状态预期!$C$197:$C$235,[2]基础状态预期!P$197:P$235,$C7)</f>
        <v>0</v>
      </c>
      <c r="T7" s="32">
        <f>求节点([2]基础状态预期!$C$17:$C$55,[2]基础状态预期!E$17:E$55,$C7)</f>
        <v>1</v>
      </c>
      <c r="U7" s="32">
        <f>求节点([2]基础状态预期!$C$17:$C$55,[2]基础状态预期!F$17:F$55,$C7)</f>
        <v>0.60000000000000009</v>
      </c>
      <c r="V7" s="32">
        <f>求节点([2]基础状态预期!$C$17:$C$55,[2]基础状态预期!G$17:G$55,$C7)</f>
        <v>0.19999999999999996</v>
      </c>
      <c r="W7" s="32">
        <f>求节点([2]基础状态预期!$C$17:$C$55,[2]基础状态预期!H$17:H$55,$C7)</f>
        <v>0</v>
      </c>
      <c r="X7" s="32">
        <f>求节点([2]基础状态预期!$C$197:$C$235,[2]基础状态预期!E$197:E$235,$C7)</f>
        <v>0.99596930724067523</v>
      </c>
      <c r="Y7" s="32">
        <f>求节点([2]基础状态预期!$C$197:$C$235,[2]基础状态预期!F$197:F$235,$C7)</f>
        <v>2.3903263373776191</v>
      </c>
      <c r="Z7" s="32">
        <f>求节点([2]基础状态预期!$C$197:$C$235,[2]基础状态预期!G$197:G$235,$C7)</f>
        <v>0.99596930724067523</v>
      </c>
      <c r="AA7" s="32">
        <f>求节点([2]基础状态预期!$C$197:$C$235,[2]基础状态预期!H$197:H$235,$C7)</f>
        <v>0</v>
      </c>
      <c r="AC7" s="18">
        <v>2</v>
      </c>
      <c r="AD7" s="22">
        <f t="shared" ref="AD7:AD70" si="1">SUM(AF7:AI7)</f>
        <v>3.1342247561656214</v>
      </c>
      <c r="AE7" s="22">
        <f t="shared" ref="AE7:AE70" si="2">SUM(AJ7:AM7)</f>
        <v>10.842682021854053</v>
      </c>
      <c r="AF7" s="18">
        <f t="shared" ref="AF7:AF70" si="3">L7*T7</f>
        <v>1.3342247561656215</v>
      </c>
      <c r="AG7" s="18">
        <f t="shared" ref="AG7:AG70" si="4">M7*U7</f>
        <v>1.2000000000000002</v>
      </c>
      <c r="AH7" s="18">
        <f t="shared" ref="AH7:AH70" si="5">N7*V7</f>
        <v>0.59999999999999987</v>
      </c>
      <c r="AI7" s="18">
        <f t="shared" ref="AI7:AI70" si="6">O7*W7</f>
        <v>0</v>
      </c>
      <c r="AJ7" s="18">
        <f t="shared" ref="AJ7:AJ70" si="7">P7*X7</f>
        <v>3.105434106323385</v>
      </c>
      <c r="AK7" s="18">
        <f t="shared" ref="AK7:AK70" si="8">Q7*Y7</f>
        <v>4.7613833326342556</v>
      </c>
      <c r="AL7" s="18">
        <f t="shared" ref="AL7:AL70" si="9">R7*Z7</f>
        <v>2.9758645828964125</v>
      </c>
      <c r="AM7" s="18">
        <f t="shared" ref="AM7:AM70" si="10">S7*AA7</f>
        <v>0</v>
      </c>
      <c r="AO7" s="19">
        <v>2</v>
      </c>
      <c r="AP7" s="18">
        <f>[2]战法升级!S7</f>
        <v>40</v>
      </c>
      <c r="AQ7" s="18">
        <f>[2]战法升级!T7</f>
        <v>80</v>
      </c>
      <c r="AR7" s="18">
        <f>[2]战法升级!U7</f>
        <v>160</v>
      </c>
      <c r="AS7" s="18">
        <f>[2]战法升级!V7</f>
        <v>320</v>
      </c>
    </row>
    <row r="8" spans="3:45" x14ac:dyDescent="0.15">
      <c r="C8" s="15">
        <v>3</v>
      </c>
      <c r="D8" s="32">
        <f>求节点([2]战法升级!$Z$6:$Z$44,[2]战法升级!AA$6:AA$44,$C8)</f>
        <v>250.26742684968644</v>
      </c>
      <c r="E8" s="32">
        <f>求节点([2]战法升级!$Z$6:$Z$44,[2]战法升级!AB$6:AB$44,$C8)</f>
        <v>540</v>
      </c>
      <c r="F8" s="32">
        <f>求节点([2]战法升级!$Z$6:$Z$44,[2]战法升级!AC$6:AC$44,$C8)</f>
        <v>720</v>
      </c>
      <c r="G8" s="32">
        <f>求节点([2]战法升级!$Z$6:$Z$44,[2]战法升级!AD$6:AD$44,$C8)</f>
        <v>0</v>
      </c>
      <c r="H8" s="32">
        <f>求节点([2]战法升级!$Z$186:$Z$224,[2]战法升级!AA$186:AA$224,$C8)</f>
        <v>993.94279546802954</v>
      </c>
      <c r="I8" s="32">
        <f>求节点([2]战法升级!$Z$186:$Z$224,[2]战法升级!AB$186:AB$224,$C8)</f>
        <v>2151.2937036398589</v>
      </c>
      <c r="J8" s="32">
        <f>求节点([2]战法升级!$Z$186:$Z$224,[2]战法升级!AC$186:AC$224,$C8)</f>
        <v>3585.4895060664294</v>
      </c>
      <c r="K8" s="32">
        <f>求节点([2]战法升级!$Z$186:$Z$224,[2]战法升级!AD$186:AD$224,$C8)</f>
        <v>0</v>
      </c>
      <c r="L8" s="32">
        <f>求节点([2]基础状态预期!$C$17:$C$55,[2]基础状态预期!M$17:M$55,$C8)</f>
        <v>2.0013371342484323</v>
      </c>
      <c r="M8" s="32">
        <f>求节点([2]基础状态预期!$C$17:$C$55,[2]基础状态预期!N$17:N$55,$C8)</f>
        <v>3</v>
      </c>
      <c r="N8" s="32">
        <f>求节点([2]基础状态预期!$C$17:$C$55,[2]基础状态预期!O$17:O$55,$C8)</f>
        <v>4.5</v>
      </c>
      <c r="O8" s="32">
        <f>求节点([2]基础状态预期!$C$17:$C$55,[2]基础状态预期!P$17:P$55,$C8)</f>
        <v>0</v>
      </c>
      <c r="P8" s="32">
        <f>求节点([2]基础状态预期!$C$197:$C$235,[2]基础状态预期!M$197:M$235,$C8)</f>
        <v>4.6770027204858824</v>
      </c>
      <c r="Q8" s="32">
        <f>求节点([2]基础状态预期!$C$197:$C$235,[2]基础状态预期!N$197:N$235,$C8)</f>
        <v>2.9879079217220257</v>
      </c>
      <c r="R8" s="32">
        <f>求节点([2]基础状态预期!$C$197:$C$235,[2]基础状态预期!O$197:O$235,$C8)</f>
        <v>4.4818618825830381</v>
      </c>
      <c r="S8" s="32">
        <f>求节点([2]基础状态预期!$C$197:$C$235,[2]基础状态预期!P$197:P$235,$C8)</f>
        <v>0</v>
      </c>
      <c r="T8" s="32">
        <f>求节点([2]基础状态预期!$C$17:$C$55,[2]基础状态预期!E$17:E$55,$C8)</f>
        <v>1.5</v>
      </c>
      <c r="U8" s="32">
        <f>求节点([2]基础状态预期!$C$17:$C$55,[2]基础状态预期!F$17:F$55,$C8)</f>
        <v>0.89999999999999991</v>
      </c>
      <c r="V8" s="32">
        <f>求节点([2]基础状态预期!$C$17:$C$55,[2]基础状态预期!G$17:G$55,$C8)</f>
        <v>0.29999999999999993</v>
      </c>
      <c r="W8" s="32">
        <f>求节点([2]基础状态预期!$C$17:$C$55,[2]基础状态预期!H$17:H$55,$C8)</f>
        <v>0</v>
      </c>
      <c r="X8" s="32">
        <f>求节点([2]基础状态预期!$C$197:$C$235,[2]基础状态预期!E$197:E$235,$C8)</f>
        <v>1.4939539608610128</v>
      </c>
      <c r="Y8" s="32">
        <f>求节点([2]基础状态预期!$C$197:$C$235,[2]基础状态预期!F$197:F$235,$C8)</f>
        <v>3.5854895060664305</v>
      </c>
      <c r="Z8" s="32">
        <f>求节点([2]基础状态预期!$C$197:$C$235,[2]基础状态预期!G$197:G$235,$C8)</f>
        <v>1.4939539608610128</v>
      </c>
      <c r="AA8" s="32">
        <f>求节点([2]基础状态预期!$C$197:$C$235,[2]基础状态预期!H$197:H$235,$C8)</f>
        <v>0</v>
      </c>
      <c r="AC8" s="18">
        <v>3</v>
      </c>
      <c r="AD8" s="22">
        <f t="shared" si="1"/>
        <v>7.0520057013726483</v>
      </c>
      <c r="AE8" s="22">
        <f t="shared" si="2"/>
        <v>24.39603454917162</v>
      </c>
      <c r="AF8" s="18">
        <f t="shared" si="3"/>
        <v>3.0020057013726484</v>
      </c>
      <c r="AG8" s="18">
        <f t="shared" si="4"/>
        <v>2.6999999999999997</v>
      </c>
      <c r="AH8" s="18">
        <f t="shared" si="5"/>
        <v>1.3499999999999996</v>
      </c>
      <c r="AI8" s="18">
        <f t="shared" si="6"/>
        <v>0</v>
      </c>
      <c r="AJ8" s="18">
        <f t="shared" si="7"/>
        <v>6.9872267392276166</v>
      </c>
      <c r="AK8" s="18">
        <f t="shared" si="8"/>
        <v>10.71311249842708</v>
      </c>
      <c r="AL8" s="18">
        <f t="shared" si="9"/>
        <v>6.6956953115169258</v>
      </c>
      <c r="AM8" s="18">
        <f t="shared" si="10"/>
        <v>0</v>
      </c>
      <c r="AO8" s="19">
        <v>3</v>
      </c>
      <c r="AP8" s="18">
        <f>[2]战法升级!S8</f>
        <v>60</v>
      </c>
      <c r="AQ8" s="18">
        <f>[2]战法升级!T8</f>
        <v>120</v>
      </c>
      <c r="AR8" s="18">
        <f>[2]战法升级!U8</f>
        <v>240</v>
      </c>
      <c r="AS8" s="18">
        <f>[2]战法升级!V8</f>
        <v>480</v>
      </c>
    </row>
    <row r="9" spans="3:45" x14ac:dyDescent="0.15">
      <c r="C9" s="15">
        <v>4</v>
      </c>
      <c r="D9" s="32">
        <f>求节点([2]战法升级!$Z$6:$Z$44,[2]战法升级!AA$6:AA$44,$C9)</f>
        <v>333.68990246624867</v>
      </c>
      <c r="E9" s="32">
        <f>求节点([2]战法升级!$Z$6:$Z$44,[2]战法升级!AB$6:AB$44,$C9)</f>
        <v>720</v>
      </c>
      <c r="F9" s="32">
        <f>求节点([2]战法升级!$Z$6:$Z$44,[2]战法升级!AC$6:AC$44,$C9)</f>
        <v>960</v>
      </c>
      <c r="G9" s="32">
        <f>求节点([2]战法升级!$Z$6:$Z$44,[2]战法升级!AD$6:AD$44,$C9)</f>
        <v>0</v>
      </c>
      <c r="H9" s="32">
        <f>求节点([2]战法升级!$Z$186:$Z$224,[2]战法升级!AA$186:AA$224,$C9)</f>
        <v>1325.2570606240397</v>
      </c>
      <c r="I9" s="32">
        <f>求节点([2]战法升级!$Z$186:$Z$224,[2]战法升级!AB$186:AB$224,$C9)</f>
        <v>2868.3916048531446</v>
      </c>
      <c r="J9" s="32">
        <f>求节点([2]战法升级!$Z$186:$Z$224,[2]战法升级!AC$186:AC$224,$C9)</f>
        <v>4780.6526747552407</v>
      </c>
      <c r="K9" s="32">
        <f>求节点([2]战法升级!$Z$186:$Z$224,[2]战法升级!AD$186:AD$224,$C9)</f>
        <v>0</v>
      </c>
      <c r="L9" s="32">
        <f>求节点([2]基础状态预期!$C$17:$C$55,[2]基础状态预期!M$17:M$55,$C9)</f>
        <v>2.6684495123312431</v>
      </c>
      <c r="M9" s="32">
        <f>求节点([2]基础状态预期!$C$17:$C$55,[2]基础状态预期!N$17:N$55,$C9)</f>
        <v>4</v>
      </c>
      <c r="N9" s="32">
        <f>求节点([2]基础状态预期!$C$17:$C$55,[2]基础状态预期!O$17:O$55,$C9)</f>
        <v>6</v>
      </c>
      <c r="O9" s="32">
        <f>求节点([2]基础状态预期!$C$17:$C$55,[2]基础状态预期!P$17:P$55,$C9)</f>
        <v>0</v>
      </c>
      <c r="P9" s="32">
        <f>求节点([2]基础状态预期!$C$197:$C$235,[2]基础状态预期!M$197:M$235,$C9)</f>
        <v>6.2360036273145099</v>
      </c>
      <c r="Q9" s="32">
        <f>求节点([2]基础状态预期!$C$197:$C$235,[2]基础状态预期!N$197:N$235,$C9)</f>
        <v>3.9838772289627009</v>
      </c>
      <c r="R9" s="32">
        <f>求节点([2]基础状态预期!$C$197:$C$235,[2]基础状态预期!O$197:O$235,$C9)</f>
        <v>5.9758158434440514</v>
      </c>
      <c r="S9" s="32">
        <f>求节点([2]基础状态预期!$C$197:$C$235,[2]基础状态预期!P$197:P$235,$C9)</f>
        <v>0</v>
      </c>
      <c r="T9" s="32">
        <f>求节点([2]基础状态预期!$C$17:$C$55,[2]基础状态预期!E$17:E$55,$C9)</f>
        <v>2</v>
      </c>
      <c r="U9" s="32">
        <f>求节点([2]基础状态预期!$C$17:$C$55,[2]基础状态预期!F$17:F$55,$C9)</f>
        <v>1.2000000000000002</v>
      </c>
      <c r="V9" s="32">
        <f>求节点([2]基础状态预期!$C$17:$C$55,[2]基础状态预期!G$17:G$55,$C9)</f>
        <v>0.39999999999999991</v>
      </c>
      <c r="W9" s="32">
        <f>求节点([2]基础状态预期!$C$17:$C$55,[2]基础状态预期!H$17:H$55,$C9)</f>
        <v>0</v>
      </c>
      <c r="X9" s="32">
        <f>求节点([2]基础状态预期!$C$197:$C$235,[2]基础状态预期!E$197:E$235,$C9)</f>
        <v>1.9919386144813505</v>
      </c>
      <c r="Y9" s="32">
        <f>求节点([2]基础状态预期!$C$197:$C$235,[2]基础状态预期!F$197:F$235,$C9)</f>
        <v>4.78065267475524</v>
      </c>
      <c r="Z9" s="32">
        <f>求节点([2]基础状态预期!$C$197:$C$235,[2]基础状态预期!G$197:G$235,$C9)</f>
        <v>1.9919386144813505</v>
      </c>
      <c r="AA9" s="32">
        <f>求节点([2]基础状态预期!$C$197:$C$235,[2]基础状态预期!H$197:H$235,$C9)</f>
        <v>0</v>
      </c>
      <c r="AC9" s="18">
        <v>4</v>
      </c>
      <c r="AD9" s="22">
        <f t="shared" si="1"/>
        <v>12.536899024662485</v>
      </c>
      <c r="AE9" s="22">
        <f t="shared" si="2"/>
        <v>43.370728087416218</v>
      </c>
      <c r="AF9" s="18">
        <f t="shared" si="3"/>
        <v>5.3368990246624861</v>
      </c>
      <c r="AG9" s="18">
        <f t="shared" si="4"/>
        <v>4.8000000000000007</v>
      </c>
      <c r="AH9" s="18">
        <f t="shared" si="5"/>
        <v>2.3999999999999995</v>
      </c>
      <c r="AI9" s="18">
        <f t="shared" si="6"/>
        <v>0</v>
      </c>
      <c r="AJ9" s="18">
        <f t="shared" si="7"/>
        <v>12.42173642529354</v>
      </c>
      <c r="AK9" s="18">
        <f t="shared" si="8"/>
        <v>19.04553333053703</v>
      </c>
      <c r="AL9" s="18">
        <f t="shared" si="9"/>
        <v>11.903458331585647</v>
      </c>
      <c r="AM9" s="18">
        <f t="shared" si="10"/>
        <v>0</v>
      </c>
      <c r="AO9" s="19">
        <v>4</v>
      </c>
      <c r="AP9" s="18">
        <f>[2]战法升级!S9</f>
        <v>80</v>
      </c>
      <c r="AQ9" s="18">
        <f>[2]战法升级!T9</f>
        <v>160</v>
      </c>
      <c r="AR9" s="18">
        <f>[2]战法升级!U9</f>
        <v>320</v>
      </c>
      <c r="AS9" s="18">
        <f>[2]战法升级!V9</f>
        <v>640</v>
      </c>
    </row>
    <row r="10" spans="3:45" x14ac:dyDescent="0.15">
      <c r="C10" s="15">
        <v>5</v>
      </c>
      <c r="D10" s="32">
        <f>求节点([2]战法升级!$Z$6:$Z$44,[2]战法升级!AA$6:AA$44,$C10)</f>
        <v>417.11237808281078</v>
      </c>
      <c r="E10" s="32">
        <f>求节点([2]战法升级!$Z$6:$Z$44,[2]战法升级!AB$6:AB$44,$C10)</f>
        <v>900</v>
      </c>
      <c r="F10" s="32">
        <f>求节点([2]战法升级!$Z$6:$Z$44,[2]战法升级!AC$6:AC$44,$C10)</f>
        <v>1200</v>
      </c>
      <c r="G10" s="32">
        <f>求节点([2]战法升级!$Z$6:$Z$44,[2]战法升级!AD$6:AD$44,$C10)</f>
        <v>0</v>
      </c>
      <c r="H10" s="32">
        <f>求节点([2]战法升级!$Z$186:$Z$224,[2]战法升级!AA$186:AA$224,$C10)</f>
        <v>1656.5713257800496</v>
      </c>
      <c r="I10" s="32">
        <f>求节点([2]战法升级!$Z$186:$Z$224,[2]战法升级!AB$186:AB$224,$C10)</f>
        <v>3585.4895060664307</v>
      </c>
      <c r="J10" s="32">
        <f>求节点([2]战法升级!$Z$186:$Z$224,[2]战法升级!AC$186:AC$224,$C10)</f>
        <v>5975.8158434440502</v>
      </c>
      <c r="K10" s="32">
        <f>求节点([2]战法升级!$Z$186:$Z$224,[2]战法升级!AD$186:AD$224,$C10)</f>
        <v>0</v>
      </c>
      <c r="L10" s="32">
        <f>求节点([2]基础状态预期!$C$17:$C$55,[2]基础状态预期!M$17:M$55,$C10)</f>
        <v>3.3355618904140538</v>
      </c>
      <c r="M10" s="32">
        <f>求节点([2]基础状态预期!$C$17:$C$55,[2]基础状态预期!N$17:N$55,$C10)</f>
        <v>5</v>
      </c>
      <c r="N10" s="32">
        <f>求节点([2]基础状态预期!$C$17:$C$55,[2]基础状态预期!O$17:O$55,$C10)</f>
        <v>7.5</v>
      </c>
      <c r="O10" s="32">
        <f>求节点([2]基础状态预期!$C$17:$C$55,[2]基础状态预期!P$17:P$55,$C10)</f>
        <v>0</v>
      </c>
      <c r="P10" s="32">
        <f>求节点([2]基础状态预期!$C$197:$C$235,[2]基础状态预期!M$197:M$235,$C10)</f>
        <v>7.7950045341431373</v>
      </c>
      <c r="Q10" s="32">
        <f>求节点([2]基础状态预期!$C$197:$C$235,[2]基础状态预期!N$197:N$235,$C10)</f>
        <v>4.9798465362033753</v>
      </c>
      <c r="R10" s="32">
        <f>求节点([2]基础状态预期!$C$197:$C$235,[2]基础状态预期!O$197:O$235,$C10)</f>
        <v>7.4697698043050638</v>
      </c>
      <c r="S10" s="32">
        <f>求节点([2]基础状态预期!$C$197:$C$235,[2]基础状态预期!P$197:P$235,$C10)</f>
        <v>0</v>
      </c>
      <c r="T10" s="32">
        <f>求节点([2]基础状态预期!$C$17:$C$55,[2]基础状态预期!E$17:E$55,$C10)</f>
        <v>2.5</v>
      </c>
      <c r="U10" s="32">
        <f>求节点([2]基础状态预期!$C$17:$C$55,[2]基础状态预期!F$17:F$55,$C10)</f>
        <v>1.5</v>
      </c>
      <c r="V10" s="32">
        <f>求节点([2]基础状态预期!$C$17:$C$55,[2]基础状态预期!G$17:G$55,$C10)</f>
        <v>0.5</v>
      </c>
      <c r="W10" s="32">
        <f>求节点([2]基础状态预期!$C$17:$C$55,[2]基础状态预期!H$17:H$55,$C10)</f>
        <v>0</v>
      </c>
      <c r="X10" s="32">
        <f>求节点([2]基础状态预期!$C$197:$C$235,[2]基础状态预期!E$197:E$235,$C10)</f>
        <v>2.4899232681016876</v>
      </c>
      <c r="Y10" s="32">
        <f>求节点([2]基础状态预期!$C$197:$C$235,[2]基础状态预期!F$197:F$235,$C10)</f>
        <v>5.9758158434440505</v>
      </c>
      <c r="Z10" s="32">
        <f>求节点([2]基础状态预期!$C$197:$C$235,[2]基础状态预期!G$197:G$235,$C10)</f>
        <v>2.4899232681016876</v>
      </c>
      <c r="AA10" s="32">
        <f>求节点([2]基础状态预期!$C$197:$C$235,[2]基础状态预期!H$197:H$235,$C10)</f>
        <v>0</v>
      </c>
      <c r="AC10" s="18">
        <v>5</v>
      </c>
      <c r="AD10" s="22">
        <f t="shared" si="1"/>
        <v>19.588904726035135</v>
      </c>
      <c r="AE10" s="22">
        <f t="shared" si="2"/>
        <v>67.766762636587828</v>
      </c>
      <c r="AF10" s="18">
        <f t="shared" si="3"/>
        <v>8.3389047260351354</v>
      </c>
      <c r="AG10" s="18">
        <f t="shared" si="4"/>
        <v>7.5</v>
      </c>
      <c r="AH10" s="18">
        <f t="shared" si="5"/>
        <v>3.75</v>
      </c>
      <c r="AI10" s="18">
        <f t="shared" si="6"/>
        <v>0</v>
      </c>
      <c r="AJ10" s="18">
        <f t="shared" si="7"/>
        <v>19.408963164521154</v>
      </c>
      <c r="AK10" s="18">
        <f t="shared" si="8"/>
        <v>29.758645828964106</v>
      </c>
      <c r="AL10" s="18">
        <f t="shared" si="9"/>
        <v>18.599153643102568</v>
      </c>
      <c r="AM10" s="18">
        <f t="shared" si="10"/>
        <v>0</v>
      </c>
      <c r="AO10" s="19">
        <v>5</v>
      </c>
      <c r="AP10" s="18">
        <f>[2]战法升级!S10</f>
        <v>100</v>
      </c>
      <c r="AQ10" s="18">
        <f>[2]战法升级!T10</f>
        <v>200</v>
      </c>
      <c r="AR10" s="18">
        <f>[2]战法升级!U10</f>
        <v>400</v>
      </c>
      <c r="AS10" s="18">
        <f>[2]战法升级!V10</f>
        <v>800</v>
      </c>
    </row>
    <row r="11" spans="3:45" x14ac:dyDescent="0.15">
      <c r="C11" s="15">
        <v>6</v>
      </c>
      <c r="D11" s="32">
        <f>求节点([2]战法升级!$Z$6:$Z$44,[2]战法升级!AA$6:AA$44,$C11)</f>
        <v>500.53485369937295</v>
      </c>
      <c r="E11" s="32">
        <f>求节点([2]战法升级!$Z$6:$Z$44,[2]战法升级!AB$6:AB$44,$C11)</f>
        <v>1080</v>
      </c>
      <c r="F11" s="32">
        <f>求节点([2]战法升级!$Z$6:$Z$44,[2]战法升级!AC$6:AC$44,$C11)</f>
        <v>1440</v>
      </c>
      <c r="G11" s="32">
        <f>求节点([2]战法升级!$Z$6:$Z$44,[2]战法升级!AD$6:AD$44,$C11)</f>
        <v>0</v>
      </c>
      <c r="H11" s="32">
        <f>求节点([2]战法升级!$Z$186:$Z$224,[2]战法升级!AA$186:AA$224,$C11)</f>
        <v>1987.8855909360595</v>
      </c>
      <c r="I11" s="32">
        <f>求节点([2]战法升级!$Z$186:$Z$224,[2]战法升级!AB$186:AB$224,$C11)</f>
        <v>4302.5874072797169</v>
      </c>
      <c r="J11" s="32">
        <f>求节点([2]战法升级!$Z$186:$Z$224,[2]战法升级!AC$186:AC$224,$C11)</f>
        <v>7170.9790121328606</v>
      </c>
      <c r="K11" s="32">
        <f>求节点([2]战法升级!$Z$186:$Z$224,[2]战法升级!AD$186:AD$224,$C11)</f>
        <v>0</v>
      </c>
      <c r="L11" s="32">
        <f>求节点([2]基础状态预期!$C$17:$C$55,[2]基础状态预期!M$17:M$55,$C11)</f>
        <v>4.0026742684968646</v>
      </c>
      <c r="M11" s="32">
        <f>求节点([2]基础状态预期!$C$17:$C$55,[2]基础状态预期!N$17:N$55,$C11)</f>
        <v>6</v>
      </c>
      <c r="N11" s="32">
        <f>求节点([2]基础状态预期!$C$17:$C$55,[2]基础状态预期!O$17:O$55,$C11)</f>
        <v>9</v>
      </c>
      <c r="O11" s="32">
        <f>求节点([2]基础状态预期!$C$17:$C$55,[2]基础状态预期!P$17:P$55,$C11)</f>
        <v>0</v>
      </c>
      <c r="P11" s="32">
        <f>求节点([2]基础状态预期!$C$197:$C$235,[2]基础状态预期!M$197:M$235,$C11)</f>
        <v>9.3540054409717648</v>
      </c>
      <c r="Q11" s="32">
        <f>求节点([2]基础状态预期!$C$197:$C$235,[2]基础状态预期!N$197:N$235,$C11)</f>
        <v>5.9758158434440505</v>
      </c>
      <c r="R11" s="32">
        <f>求节点([2]基础状态预期!$C$197:$C$235,[2]基础状态预期!O$197:O$235,$C11)</f>
        <v>8.9637237651660762</v>
      </c>
      <c r="S11" s="32">
        <f>求节点([2]基础状态预期!$C$197:$C$235,[2]基础状态预期!P$197:P$235,$C11)</f>
        <v>0</v>
      </c>
      <c r="T11" s="32">
        <f>求节点([2]基础状态预期!$C$17:$C$55,[2]基础状态预期!E$17:E$55,$C11)</f>
        <v>3</v>
      </c>
      <c r="U11" s="32">
        <f>求节点([2]基础状态预期!$C$17:$C$55,[2]基础状态预期!F$17:F$55,$C11)</f>
        <v>1.8</v>
      </c>
      <c r="V11" s="32">
        <f>求节点([2]基础状态预期!$C$17:$C$55,[2]基础状态预期!G$17:G$55,$C11)</f>
        <v>0.6</v>
      </c>
      <c r="W11" s="32">
        <f>求节点([2]基础状态预期!$C$17:$C$55,[2]基础状态预期!H$17:H$55,$C11)</f>
        <v>0</v>
      </c>
      <c r="X11" s="32">
        <f>求节点([2]基础状态预期!$C$197:$C$235,[2]基础状态预期!E$197:E$235,$C11)</f>
        <v>2.9879079217220252</v>
      </c>
      <c r="Y11" s="32">
        <f>求节点([2]基础状态预期!$C$197:$C$235,[2]基础状态预期!F$197:F$235,$C11)</f>
        <v>7.1709790121328609</v>
      </c>
      <c r="Z11" s="32">
        <f>求节点([2]基础状态预期!$C$197:$C$235,[2]基础状态预期!G$197:G$235,$C11)</f>
        <v>2.9879079217220252</v>
      </c>
      <c r="AA11" s="32">
        <f>求节点([2]基础状态预期!$C$197:$C$235,[2]基础状态预期!H$197:H$235,$C11)</f>
        <v>0</v>
      </c>
      <c r="AC11" s="18">
        <v>6</v>
      </c>
      <c r="AD11" s="22">
        <f t="shared" si="1"/>
        <v>28.208022805490593</v>
      </c>
      <c r="AE11" s="22">
        <f t="shared" si="2"/>
        <v>97.584138196686482</v>
      </c>
      <c r="AF11" s="18">
        <f t="shared" si="3"/>
        <v>12.008022805490594</v>
      </c>
      <c r="AG11" s="18">
        <f t="shared" si="4"/>
        <v>10.8</v>
      </c>
      <c r="AH11" s="18">
        <f t="shared" si="5"/>
        <v>5.3999999999999995</v>
      </c>
      <c r="AI11" s="18">
        <f t="shared" si="6"/>
        <v>0</v>
      </c>
      <c r="AJ11" s="18">
        <f t="shared" si="7"/>
        <v>27.948906956910463</v>
      </c>
      <c r="AK11" s="18">
        <f t="shared" si="8"/>
        <v>42.852449993708319</v>
      </c>
      <c r="AL11" s="18">
        <f t="shared" si="9"/>
        <v>26.782781246067696</v>
      </c>
      <c r="AM11" s="18">
        <f t="shared" si="10"/>
        <v>0</v>
      </c>
      <c r="AO11" s="19">
        <v>6</v>
      </c>
      <c r="AP11" s="18">
        <f>[2]战法升级!S11</f>
        <v>140</v>
      </c>
      <c r="AQ11" s="18">
        <f>[2]战法升级!T11</f>
        <v>280</v>
      </c>
      <c r="AR11" s="18">
        <f>[2]战法升级!U11</f>
        <v>560</v>
      </c>
      <c r="AS11" s="18">
        <f>[2]战法升级!V11</f>
        <v>1120</v>
      </c>
    </row>
    <row r="12" spans="3:45" x14ac:dyDescent="0.15">
      <c r="C12" s="15">
        <v>7</v>
      </c>
      <c r="D12" s="32">
        <f>求节点([2]战法升级!$Z$6:$Z$44,[2]战法升级!AA$6:AA$44,$C12)</f>
        <v>583.95732931593511</v>
      </c>
      <c r="E12" s="32">
        <f>求节点([2]战法升级!$Z$6:$Z$44,[2]战法升级!AB$6:AB$44,$C12)</f>
        <v>1260</v>
      </c>
      <c r="F12" s="32">
        <f>求节点([2]战法升级!$Z$6:$Z$44,[2]战法升级!AC$6:AC$44,$C12)</f>
        <v>1680</v>
      </c>
      <c r="G12" s="32">
        <f>求节点([2]战法升级!$Z$6:$Z$44,[2]战法升级!AD$6:AD$44,$C12)</f>
        <v>0</v>
      </c>
      <c r="H12" s="32">
        <f>求节点([2]战法升级!$Z$186:$Z$224,[2]战法升级!AA$186:AA$224,$C12)</f>
        <v>2319.1998560920692</v>
      </c>
      <c r="I12" s="32">
        <f>求节点([2]战法升级!$Z$186:$Z$224,[2]战法升级!AB$186:AB$224,$C12)</f>
        <v>5019.6853084930026</v>
      </c>
      <c r="J12" s="32">
        <f>求节点([2]战法升级!$Z$186:$Z$224,[2]战法升级!AC$186:AC$224,$C12)</f>
        <v>8366.142180821671</v>
      </c>
      <c r="K12" s="32">
        <f>求节点([2]战法升级!$Z$186:$Z$224,[2]战法升级!AD$186:AD$224,$C12)</f>
        <v>0</v>
      </c>
      <c r="L12" s="32">
        <f>求节点([2]基础状态预期!$C$17:$C$55,[2]基础状态预期!M$17:M$55,$C12)</f>
        <v>4.6697866465796753</v>
      </c>
      <c r="M12" s="32">
        <f>求节点([2]基础状态预期!$C$17:$C$55,[2]基础状态预期!N$17:N$55,$C12)</f>
        <v>7</v>
      </c>
      <c r="N12" s="32">
        <f>求节点([2]基础状态预期!$C$17:$C$55,[2]基础状态预期!O$17:O$55,$C12)</f>
        <v>10.5</v>
      </c>
      <c r="O12" s="32">
        <f>求节点([2]基础状态预期!$C$17:$C$55,[2]基础状态预期!P$17:P$55,$C12)</f>
        <v>0</v>
      </c>
      <c r="P12" s="32">
        <f>求节点([2]基础状态预期!$C$197:$C$235,[2]基础状态预期!M$197:M$235,$C12)</f>
        <v>10.913006347800392</v>
      </c>
      <c r="Q12" s="32">
        <f>求节点([2]基础状态预期!$C$197:$C$235,[2]基础状态预期!N$197:N$235,$C12)</f>
        <v>6.9717851506847257</v>
      </c>
      <c r="R12" s="32">
        <f>求节点([2]基础状态预期!$C$197:$C$235,[2]基础状态预期!O$197:O$235,$C12)</f>
        <v>10.457677726027089</v>
      </c>
      <c r="S12" s="32">
        <f>求节点([2]基础状态预期!$C$197:$C$235,[2]基础状态预期!P$197:P$235,$C12)</f>
        <v>0</v>
      </c>
      <c r="T12" s="32">
        <f>求节点([2]基础状态预期!$C$17:$C$55,[2]基础状态预期!E$17:E$55,$C12)</f>
        <v>3.5</v>
      </c>
      <c r="U12" s="32">
        <f>求节点([2]基础状态预期!$C$17:$C$55,[2]基础状态预期!F$17:F$55,$C12)</f>
        <v>2.1</v>
      </c>
      <c r="V12" s="32">
        <f>求节点([2]基础状态预期!$C$17:$C$55,[2]基础状态预期!G$17:G$55,$C12)</f>
        <v>0.7</v>
      </c>
      <c r="W12" s="32">
        <f>求节点([2]基础状态预期!$C$17:$C$55,[2]基础状态预期!H$17:H$55,$C12)</f>
        <v>0</v>
      </c>
      <c r="X12" s="32">
        <f>求节点([2]基础状态预期!$C$197:$C$235,[2]基础状态预期!E$197:E$235,$C12)</f>
        <v>3.4858925753423629</v>
      </c>
      <c r="Y12" s="32">
        <f>求节点([2]基础状态预期!$C$197:$C$235,[2]基础状态预期!F$197:F$235,$C12)</f>
        <v>8.3661421808216705</v>
      </c>
      <c r="Z12" s="32">
        <f>求节点([2]基础状态预期!$C$197:$C$235,[2]基础状态预期!G$197:G$235,$C12)</f>
        <v>3.4858925753423629</v>
      </c>
      <c r="AA12" s="32">
        <f>求节点([2]基础状态预期!$C$197:$C$235,[2]基础状态预期!H$197:H$235,$C12)</f>
        <v>0</v>
      </c>
      <c r="AC12" s="18">
        <v>7</v>
      </c>
      <c r="AD12" s="22">
        <f t="shared" si="1"/>
        <v>38.394253263028865</v>
      </c>
      <c r="AE12" s="22">
        <f t="shared" si="2"/>
        <v>132.82285476771216</v>
      </c>
      <c r="AF12" s="18">
        <f t="shared" si="3"/>
        <v>16.344253263028865</v>
      </c>
      <c r="AG12" s="18">
        <f t="shared" si="4"/>
        <v>14.700000000000001</v>
      </c>
      <c r="AH12" s="18">
        <f t="shared" si="5"/>
        <v>7.35</v>
      </c>
      <c r="AI12" s="18">
        <f t="shared" si="6"/>
        <v>0</v>
      </c>
      <c r="AJ12" s="18">
        <f t="shared" si="7"/>
        <v>38.041567802461465</v>
      </c>
      <c r="AK12" s="18">
        <f t="shared" si="8"/>
        <v>58.326945824769652</v>
      </c>
      <c r="AL12" s="18">
        <f t="shared" si="9"/>
        <v>36.454341140481034</v>
      </c>
      <c r="AM12" s="18">
        <f t="shared" si="10"/>
        <v>0</v>
      </c>
      <c r="AO12" s="19">
        <v>7</v>
      </c>
      <c r="AP12" s="18">
        <f>[2]战法升级!S12</f>
        <v>180</v>
      </c>
      <c r="AQ12" s="18">
        <f>[2]战法升级!T12</f>
        <v>360</v>
      </c>
      <c r="AR12" s="18">
        <f>[2]战法升级!U12</f>
        <v>720</v>
      </c>
      <c r="AS12" s="18">
        <f>[2]战法升级!V12</f>
        <v>1440</v>
      </c>
    </row>
    <row r="13" spans="3:45" x14ac:dyDescent="0.15">
      <c r="C13" s="15">
        <v>8</v>
      </c>
      <c r="D13" s="32">
        <f>求节点([2]战法升级!$Z$6:$Z$44,[2]战法升级!AA$6:AA$44,$C13)</f>
        <v>667.37980493249722</v>
      </c>
      <c r="E13" s="32">
        <f>求节点([2]战法升级!$Z$6:$Z$44,[2]战法升级!AB$6:AB$44,$C13)</f>
        <v>1440</v>
      </c>
      <c r="F13" s="32">
        <f>求节点([2]战法升级!$Z$6:$Z$44,[2]战法升级!AC$6:AC$44,$C13)</f>
        <v>1920</v>
      </c>
      <c r="G13" s="32">
        <f>求节点([2]战法升级!$Z$6:$Z$44,[2]战法升级!AD$6:AD$44,$C13)</f>
        <v>0</v>
      </c>
      <c r="H13" s="32">
        <f>求节点([2]战法升级!$Z$186:$Z$224,[2]战法升级!AA$186:AA$224,$C13)</f>
        <v>2650.5141212480794</v>
      </c>
      <c r="I13" s="32">
        <f>求节点([2]战法升级!$Z$186:$Z$224,[2]战法升级!AB$186:AB$224,$C13)</f>
        <v>5736.7832097062892</v>
      </c>
      <c r="J13" s="32">
        <f>求节点([2]战法升级!$Z$186:$Z$224,[2]战法升级!AC$186:AC$224,$C13)</f>
        <v>9561.3053495104814</v>
      </c>
      <c r="K13" s="32">
        <f>求节点([2]战法升级!$Z$186:$Z$224,[2]战法升级!AD$186:AD$224,$C13)</f>
        <v>0</v>
      </c>
      <c r="L13" s="32">
        <f>求节点([2]基础状态预期!$C$17:$C$55,[2]基础状态预期!M$17:M$55,$C13)</f>
        <v>5.3368990246624861</v>
      </c>
      <c r="M13" s="32">
        <f>求节点([2]基础状态预期!$C$17:$C$55,[2]基础状态预期!N$17:N$55,$C13)</f>
        <v>8</v>
      </c>
      <c r="N13" s="32">
        <f>求节点([2]基础状态预期!$C$17:$C$55,[2]基础状态预期!O$17:O$55,$C13)</f>
        <v>12</v>
      </c>
      <c r="O13" s="32">
        <f>求节点([2]基础状态预期!$C$17:$C$55,[2]基础状态预期!P$17:P$55,$C13)</f>
        <v>0</v>
      </c>
      <c r="P13" s="32">
        <f>求节点([2]基础状态预期!$C$197:$C$235,[2]基础状态预期!M$197:M$235,$C13)</f>
        <v>12.47200725462902</v>
      </c>
      <c r="Q13" s="32">
        <f>求节点([2]基础状态预期!$C$197:$C$235,[2]基础状态预期!N$197:N$235,$C13)</f>
        <v>7.9677544579254009</v>
      </c>
      <c r="R13" s="32">
        <f>求节点([2]基础状态预期!$C$197:$C$235,[2]基础状态预期!O$197:O$235,$C13)</f>
        <v>11.951631686888101</v>
      </c>
      <c r="S13" s="32">
        <f>求节点([2]基础状态预期!$C$197:$C$235,[2]基础状态预期!P$197:P$235,$C13)</f>
        <v>0</v>
      </c>
      <c r="T13" s="32">
        <f>求节点([2]基础状态预期!$C$17:$C$55,[2]基础状态预期!E$17:E$55,$C13)</f>
        <v>4</v>
      </c>
      <c r="U13" s="32">
        <f>求节点([2]基础状态预期!$C$17:$C$55,[2]基础状态预期!F$17:F$55,$C13)</f>
        <v>2.4</v>
      </c>
      <c r="V13" s="32">
        <f>求节点([2]基础状态预期!$C$17:$C$55,[2]基础状态预期!G$17:G$55,$C13)</f>
        <v>0.8</v>
      </c>
      <c r="W13" s="32">
        <f>求节点([2]基础状态预期!$C$17:$C$55,[2]基础状态预期!H$17:H$55,$C13)</f>
        <v>0</v>
      </c>
      <c r="X13" s="32">
        <f>求节点([2]基础状态预期!$C$197:$C$235,[2]基础状态预期!E$197:E$235,$C13)</f>
        <v>3.9838772289627005</v>
      </c>
      <c r="Y13" s="32">
        <f>求节点([2]基础状态预期!$C$197:$C$235,[2]基础状态预期!F$197:F$235,$C13)</f>
        <v>9.5613053495104801</v>
      </c>
      <c r="Z13" s="32">
        <f>求节点([2]基础状态预期!$C$197:$C$235,[2]基础状态预期!G$197:G$235,$C13)</f>
        <v>3.9838772289627005</v>
      </c>
      <c r="AA13" s="32">
        <f>求节点([2]基础状态预期!$C$197:$C$235,[2]基础状态预期!H$197:H$235,$C13)</f>
        <v>0</v>
      </c>
      <c r="AC13" s="18">
        <v>8</v>
      </c>
      <c r="AD13" s="22">
        <f t="shared" si="1"/>
        <v>50.147596098649949</v>
      </c>
      <c r="AE13" s="22">
        <f t="shared" si="2"/>
        <v>173.48291234966484</v>
      </c>
      <c r="AF13" s="18">
        <f t="shared" si="3"/>
        <v>21.347596098649944</v>
      </c>
      <c r="AG13" s="18">
        <f t="shared" si="4"/>
        <v>19.2</v>
      </c>
      <c r="AH13" s="18">
        <f t="shared" si="5"/>
        <v>9.6000000000000014</v>
      </c>
      <c r="AI13" s="18">
        <f t="shared" si="6"/>
        <v>0</v>
      </c>
      <c r="AJ13" s="18">
        <f t="shared" si="7"/>
        <v>49.686945701174153</v>
      </c>
      <c r="AK13" s="18">
        <f t="shared" si="8"/>
        <v>76.182133322148104</v>
      </c>
      <c r="AL13" s="18">
        <f t="shared" si="9"/>
        <v>47.613833326342572</v>
      </c>
      <c r="AM13" s="18">
        <f t="shared" si="10"/>
        <v>0</v>
      </c>
      <c r="AO13" s="19">
        <v>8</v>
      </c>
      <c r="AP13" s="18">
        <f>[2]战法升级!S13</f>
        <v>220</v>
      </c>
      <c r="AQ13" s="18">
        <f>[2]战法升级!T13</f>
        <v>440</v>
      </c>
      <c r="AR13" s="18">
        <f>[2]战法升级!U13</f>
        <v>880</v>
      </c>
      <c r="AS13" s="18">
        <f>[2]战法升级!V13</f>
        <v>1760</v>
      </c>
    </row>
    <row r="14" spans="3:45" x14ac:dyDescent="0.15">
      <c r="C14" s="15">
        <v>9</v>
      </c>
      <c r="D14" s="32">
        <f>求节点([2]战法升级!$Z$6:$Z$44,[2]战法升级!AA$6:AA$44,$C14)</f>
        <v>750.80228054905945</v>
      </c>
      <c r="E14" s="32">
        <f>求节点([2]战法升级!$Z$6:$Z$44,[2]战法升级!AB$6:AB$44,$C14)</f>
        <v>1620</v>
      </c>
      <c r="F14" s="32">
        <f>求节点([2]战法升级!$Z$6:$Z$44,[2]战法升级!AC$6:AC$44,$C14)</f>
        <v>2160</v>
      </c>
      <c r="G14" s="32">
        <f>求节点([2]战法升级!$Z$6:$Z$44,[2]战法升级!AD$6:AD$44,$C14)</f>
        <v>0</v>
      </c>
      <c r="H14" s="32">
        <f>求节点([2]战法升级!$Z$186:$Z$224,[2]战法升级!AA$186:AA$224,$C14)</f>
        <v>2981.8283864040895</v>
      </c>
      <c r="I14" s="32">
        <f>求节点([2]战法升级!$Z$186:$Z$224,[2]战法升级!AB$186:AB$224,$C14)</f>
        <v>6453.8811109195749</v>
      </c>
      <c r="J14" s="32">
        <f>求节点([2]战法升级!$Z$186:$Z$224,[2]战法升级!AC$186:AC$224,$C14)</f>
        <v>10756.468518199292</v>
      </c>
      <c r="K14" s="32">
        <f>求节点([2]战法升级!$Z$186:$Z$224,[2]战法升级!AD$186:AD$224,$C14)</f>
        <v>0</v>
      </c>
      <c r="L14" s="32">
        <f>求节点([2]基础状态预期!$C$17:$C$55,[2]基础状态预期!M$17:M$55,$C14)</f>
        <v>6.0040114027452969</v>
      </c>
      <c r="M14" s="32">
        <f>求节点([2]基础状态预期!$C$17:$C$55,[2]基础状态预期!N$17:N$55,$C14)</f>
        <v>9</v>
      </c>
      <c r="N14" s="32">
        <f>求节点([2]基础状态预期!$C$17:$C$55,[2]基础状态预期!O$17:O$55,$C14)</f>
        <v>13.5</v>
      </c>
      <c r="O14" s="32">
        <f>求节点([2]基础状态预期!$C$17:$C$55,[2]基础状态预期!P$17:P$55,$C14)</f>
        <v>0</v>
      </c>
      <c r="P14" s="32">
        <f>求节点([2]基础状态预期!$C$197:$C$235,[2]基础状态预期!M$197:M$235,$C14)</f>
        <v>14.031008161457647</v>
      </c>
      <c r="Q14" s="32">
        <f>求节点([2]基础状态预期!$C$197:$C$235,[2]基础状态预期!N$197:N$235,$C14)</f>
        <v>8.9637237651660762</v>
      </c>
      <c r="R14" s="32">
        <f>求节点([2]基础状态预期!$C$197:$C$235,[2]基础状态预期!O$197:O$235,$C14)</f>
        <v>13.445585647749114</v>
      </c>
      <c r="S14" s="32">
        <f>求节点([2]基础状态预期!$C$197:$C$235,[2]基础状态预期!P$197:P$235,$C14)</f>
        <v>0</v>
      </c>
      <c r="T14" s="32">
        <f>求节点([2]基础状态预期!$C$17:$C$55,[2]基础状态预期!E$17:E$55,$C14)</f>
        <v>4.5</v>
      </c>
      <c r="U14" s="32">
        <f>求节点([2]基础状态预期!$C$17:$C$55,[2]基础状态预期!F$17:F$55,$C14)</f>
        <v>2.7</v>
      </c>
      <c r="V14" s="32">
        <f>求节点([2]基础状态预期!$C$17:$C$55,[2]基础状态预期!G$17:G$55,$C14)</f>
        <v>0.9</v>
      </c>
      <c r="W14" s="32">
        <f>求节点([2]基础状态预期!$C$17:$C$55,[2]基础状态预期!H$17:H$55,$C14)</f>
        <v>0</v>
      </c>
      <c r="X14" s="32">
        <f>求节点([2]基础状态预期!$C$197:$C$235,[2]基础状态预期!E$197:E$235,$C14)</f>
        <v>4.4818618825830381</v>
      </c>
      <c r="Y14" s="32">
        <f>求节点([2]基础状态预期!$C$197:$C$235,[2]基础状态预期!F$197:F$235,$C14)</f>
        <v>10.756468518199291</v>
      </c>
      <c r="Z14" s="32">
        <f>求节点([2]基础状态预期!$C$197:$C$235,[2]基础状态预期!G$197:G$235,$C14)</f>
        <v>4.4818618825830381</v>
      </c>
      <c r="AA14" s="32">
        <f>求节点([2]基础状态预期!$C$197:$C$235,[2]基础状态预期!H$197:H$235,$C14)</f>
        <v>0</v>
      </c>
      <c r="AC14" s="18">
        <v>9</v>
      </c>
      <c r="AD14" s="22">
        <f t="shared" si="1"/>
        <v>63.468051312353836</v>
      </c>
      <c r="AE14" s="22">
        <f t="shared" si="2"/>
        <v>219.56431094254458</v>
      </c>
      <c r="AF14" s="18">
        <f t="shared" si="3"/>
        <v>27.018051312353837</v>
      </c>
      <c r="AG14" s="18">
        <f t="shared" si="4"/>
        <v>24.3</v>
      </c>
      <c r="AH14" s="18">
        <f t="shared" si="5"/>
        <v>12.15</v>
      </c>
      <c r="AI14" s="18">
        <f t="shared" si="6"/>
        <v>0</v>
      </c>
      <c r="AJ14" s="18">
        <f t="shared" si="7"/>
        <v>62.885040653048542</v>
      </c>
      <c r="AK14" s="18">
        <f t="shared" si="8"/>
        <v>96.418012485843718</v>
      </c>
      <c r="AL14" s="18">
        <f t="shared" si="9"/>
        <v>60.26125780365232</v>
      </c>
      <c r="AM14" s="18">
        <f t="shared" si="10"/>
        <v>0</v>
      </c>
      <c r="AO14" s="19">
        <v>9</v>
      </c>
      <c r="AP14" s="18">
        <f>[2]战法升级!S14</f>
        <v>260</v>
      </c>
      <c r="AQ14" s="18">
        <f>[2]战法升级!T14</f>
        <v>520</v>
      </c>
      <c r="AR14" s="18">
        <f>[2]战法升级!U14</f>
        <v>1040</v>
      </c>
      <c r="AS14" s="18">
        <f>[2]战法升级!V14</f>
        <v>2080</v>
      </c>
    </row>
    <row r="15" spans="3:45" x14ac:dyDescent="0.15">
      <c r="C15" s="15">
        <v>10</v>
      </c>
      <c r="D15" s="32">
        <f>求节点([2]战法升级!$Z$6:$Z$44,[2]战法升级!AA$6:AA$44,$C15)</f>
        <v>834.22475616562156</v>
      </c>
      <c r="E15" s="32">
        <f>求节点([2]战法升级!$Z$6:$Z$44,[2]战法升级!AB$6:AB$44,$C15)</f>
        <v>1800</v>
      </c>
      <c r="F15" s="32">
        <f>求节点([2]战法升级!$Z$6:$Z$44,[2]战法升级!AC$6:AC$44,$C15)</f>
        <v>2400</v>
      </c>
      <c r="G15" s="32">
        <f>求节点([2]战法升级!$Z$6:$Z$44,[2]战法升级!AD$6:AD$44,$C15)</f>
        <v>0</v>
      </c>
      <c r="H15" s="32">
        <f>求节点([2]战法升级!$Z$186:$Z$224,[2]战法升级!AA$186:AA$224,$C15)</f>
        <v>3313.1426515600992</v>
      </c>
      <c r="I15" s="32">
        <f>求节点([2]战法升级!$Z$186:$Z$224,[2]战法升级!AB$186:AB$224,$C15)</f>
        <v>7170.9790121328606</v>
      </c>
      <c r="J15" s="32">
        <f>求节点([2]战法升级!$Z$186:$Z$224,[2]战法升级!AC$186:AC$224,$C15)</f>
        <v>11951.631686888102</v>
      </c>
      <c r="K15" s="32">
        <f>求节点([2]战法升级!$Z$186:$Z$224,[2]战法升级!AD$186:AD$224,$C15)</f>
        <v>0</v>
      </c>
      <c r="L15" s="32">
        <f>求节点([2]基础状态预期!$C$17:$C$55,[2]基础状态预期!M$17:M$55,$C15)</f>
        <v>6.6711237808281076</v>
      </c>
      <c r="M15" s="32">
        <f>求节点([2]基础状态预期!$C$17:$C$55,[2]基础状态预期!N$17:N$55,$C15)</f>
        <v>10</v>
      </c>
      <c r="N15" s="32">
        <f>求节点([2]基础状态预期!$C$17:$C$55,[2]基础状态预期!O$17:O$55,$C15)</f>
        <v>15</v>
      </c>
      <c r="O15" s="32">
        <f>求节点([2]基础状态预期!$C$17:$C$55,[2]基础状态预期!P$17:P$55,$C15)</f>
        <v>0</v>
      </c>
      <c r="P15" s="32">
        <f>求节点([2]基础状态预期!$C$197:$C$235,[2]基础状态预期!M$197:M$235,$C15)</f>
        <v>15.590009068286275</v>
      </c>
      <c r="Q15" s="32">
        <f>求节点([2]基础状态预期!$C$197:$C$235,[2]基础状态预期!N$197:N$235,$C15)</f>
        <v>9.9596930724067505</v>
      </c>
      <c r="R15" s="32">
        <f>求节点([2]基础状态预期!$C$197:$C$235,[2]基础状态预期!O$197:O$235,$C15)</f>
        <v>14.939539608610128</v>
      </c>
      <c r="S15" s="32">
        <f>求节点([2]基础状态预期!$C$197:$C$235,[2]基础状态预期!P$197:P$235,$C15)</f>
        <v>0</v>
      </c>
      <c r="T15" s="32">
        <f>求节点([2]基础状态预期!$C$17:$C$55,[2]基础状态预期!E$17:E$55,$C15)</f>
        <v>5</v>
      </c>
      <c r="U15" s="32">
        <f>求节点([2]基础状态预期!$C$17:$C$55,[2]基础状态预期!F$17:F$55,$C15)</f>
        <v>3</v>
      </c>
      <c r="V15" s="32">
        <f>求节点([2]基础状态预期!$C$17:$C$55,[2]基础状态预期!G$17:G$55,$C15)</f>
        <v>1</v>
      </c>
      <c r="W15" s="32">
        <f>求节点([2]基础状态预期!$C$17:$C$55,[2]基础状态预期!H$17:H$55,$C15)</f>
        <v>0</v>
      </c>
      <c r="X15" s="32">
        <f>求节点([2]基础状态预期!$C$197:$C$235,[2]基础状态预期!E$197:E$235,$C15)</f>
        <v>4.9798465362033753</v>
      </c>
      <c r="Y15" s="32">
        <f>求节点([2]基础状态预期!$C$197:$C$235,[2]基础状态预期!F$197:F$235,$C15)</f>
        <v>11.951631686888101</v>
      </c>
      <c r="Z15" s="32">
        <f>求节点([2]基础状态预期!$C$197:$C$235,[2]基础状态预期!G$197:G$235,$C15)</f>
        <v>4.9798465362033753</v>
      </c>
      <c r="AA15" s="32">
        <f>求节点([2]基础状态预期!$C$197:$C$235,[2]基础状态预期!H$197:H$235,$C15)</f>
        <v>0</v>
      </c>
      <c r="AC15" s="18">
        <v>10</v>
      </c>
      <c r="AD15" s="22">
        <f t="shared" si="1"/>
        <v>78.355618904140542</v>
      </c>
      <c r="AE15" s="22">
        <f t="shared" si="2"/>
        <v>271.06705054635131</v>
      </c>
      <c r="AF15" s="18">
        <f t="shared" si="3"/>
        <v>33.355618904140542</v>
      </c>
      <c r="AG15" s="18">
        <f t="shared" si="4"/>
        <v>30</v>
      </c>
      <c r="AH15" s="18">
        <f t="shared" si="5"/>
        <v>15</v>
      </c>
      <c r="AI15" s="18">
        <f t="shared" si="6"/>
        <v>0</v>
      </c>
      <c r="AJ15" s="18">
        <f t="shared" si="7"/>
        <v>77.635852658084616</v>
      </c>
      <c r="AK15" s="18">
        <f t="shared" si="8"/>
        <v>119.03458331585642</v>
      </c>
      <c r="AL15" s="18">
        <f t="shared" si="9"/>
        <v>74.396614572410272</v>
      </c>
      <c r="AM15" s="18">
        <f t="shared" si="10"/>
        <v>0</v>
      </c>
      <c r="AO15" s="19">
        <v>10</v>
      </c>
      <c r="AP15" s="18">
        <f>[2]战法升级!S15</f>
        <v>300</v>
      </c>
      <c r="AQ15" s="18">
        <f>[2]战法升级!T15</f>
        <v>600</v>
      </c>
      <c r="AR15" s="18">
        <f>[2]战法升级!U15</f>
        <v>1200</v>
      </c>
      <c r="AS15" s="18">
        <f>[2]战法升级!V15</f>
        <v>2400</v>
      </c>
    </row>
    <row r="16" spans="3:45" x14ac:dyDescent="0.15">
      <c r="C16" s="15">
        <v>11</v>
      </c>
      <c r="D16" s="32">
        <f>求节点([2]战法升级!$Z$6:$Z$44,[2]战法升级!AA$6:AA$44,$C16)</f>
        <v>968.29960513824699</v>
      </c>
      <c r="E16" s="32">
        <f>求节点([2]战法升级!$Z$6:$Z$44,[2]战法升级!AB$6:AB$44,$C16)</f>
        <v>2040</v>
      </c>
      <c r="F16" s="32">
        <f>求节点([2]战法升级!$Z$6:$Z$44,[2]战法升级!AC$6:AC$44,$C16)</f>
        <v>2880</v>
      </c>
      <c r="G16" s="32">
        <f>求节点([2]战法升级!$Z$6:$Z$44,[2]战法升级!AD$6:AD$44,$C16)</f>
        <v>0</v>
      </c>
      <c r="H16" s="32">
        <f>求节点([2]战法升级!$Z$186:$Z$224,[2]战法升级!AA$186:AA$224,$C16)</f>
        <v>3876.9645242440247</v>
      </c>
      <c r="I16" s="32">
        <f>求节点([2]战法升级!$Z$186:$Z$224,[2]战法升级!AB$186:AB$224,$C16)</f>
        <v>8605.2157550633347</v>
      </c>
      <c r="J16" s="32">
        <f>求节点([2]战法升级!$Z$186:$Z$224,[2]战法升级!AC$186:AC$224,$C16)</f>
        <v>14241.022975183458</v>
      </c>
      <c r="K16" s="32">
        <f>求节点([2]战法升级!$Z$186:$Z$224,[2]战法升级!AD$186:AD$224,$C16)</f>
        <v>0</v>
      </c>
      <c r="L16" s="32">
        <f>求节点([2]基础状态预期!$C$17:$C$55,[2]基础状态预期!M$17:M$55,$C16)</f>
        <v>7.2290024847092553</v>
      </c>
      <c r="M16" s="32">
        <f>求节点([2]基础状态预期!$C$17:$C$55,[2]基础状态预期!N$17:N$55,$C16)</f>
        <v>10</v>
      </c>
      <c r="N16" s="32">
        <f>求节点([2]基础状态预期!$C$17:$C$55,[2]基础状态预期!O$17:O$55,$C16)</f>
        <v>15</v>
      </c>
      <c r="O16" s="32">
        <f>求节点([2]基础状态预期!$C$17:$C$55,[2]基础状态预期!P$17:P$55,$C16)</f>
        <v>0</v>
      </c>
      <c r="P16" s="32">
        <f>求节点([2]基础状态预期!$C$197:$C$235,[2]基础状态预期!M$197:M$235,$C16)</f>
        <v>16.465114899390571</v>
      </c>
      <c r="Q16" s="32">
        <f>求节点([2]基础状态预期!$C$197:$C$235,[2]基础状态预期!N$197:N$235,$C16)</f>
        <v>10.568818753039668</v>
      </c>
      <c r="R16" s="32">
        <f>求节点([2]基础状态预期!$C$197:$C$235,[2]基础状态预期!O$197:O$235,$C16)</f>
        <v>15</v>
      </c>
      <c r="S16" s="32">
        <f>求节点([2]基础状态预期!$C$197:$C$235,[2]基础状态预期!P$197:P$235,$C16)</f>
        <v>0</v>
      </c>
      <c r="T16" s="32">
        <f>求节点([2]基础状态预期!$C$17:$C$55,[2]基础状态预期!E$17:E$55,$C16)</f>
        <v>5</v>
      </c>
      <c r="U16" s="32">
        <f>求节点([2]基础状态预期!$C$17:$C$55,[2]基础状态预期!F$17:F$55,$C16)</f>
        <v>3.4</v>
      </c>
      <c r="V16" s="32">
        <f>求节点([2]基础状态预期!$C$17:$C$55,[2]基础状态预期!G$17:G$55,$C16)</f>
        <v>1.2</v>
      </c>
      <c r="W16" s="32">
        <f>求节点([2]基础状态预期!$C$17:$C$55,[2]基础状态预期!H$17:H$55,$C16)</f>
        <v>0</v>
      </c>
      <c r="X16" s="32">
        <f>求节点([2]基础状态预期!$C$197:$C$235,[2]基础状态预期!E$197:E$235,$C16)</f>
        <v>5</v>
      </c>
      <c r="Y16" s="32">
        <f>求节点([2]基础状态预期!$C$197:$C$235,[2]基础状态预期!F$197:F$235,$C16)</f>
        <v>12.415004254663604</v>
      </c>
      <c r="Z16" s="32">
        <f>求节点([2]基础状态预期!$C$197:$C$235,[2]基础状态预期!G$197:G$235,$C16)</f>
        <v>5.9337595729931074</v>
      </c>
      <c r="AA16" s="32">
        <f>求节点([2]基础状态预期!$C$197:$C$235,[2]基础状态预期!H$197:H$235,$C16)</f>
        <v>0</v>
      </c>
      <c r="AC16" s="18">
        <v>11</v>
      </c>
      <c r="AD16" s="22">
        <f t="shared" si="1"/>
        <v>88.145012423546277</v>
      </c>
      <c r="AE16" s="22">
        <f t="shared" si="2"/>
        <v>302.54389787760545</v>
      </c>
      <c r="AF16" s="18">
        <f t="shared" si="3"/>
        <v>36.145012423546277</v>
      </c>
      <c r="AG16" s="18">
        <f t="shared" si="4"/>
        <v>34</v>
      </c>
      <c r="AH16" s="18">
        <f t="shared" si="5"/>
        <v>18</v>
      </c>
      <c r="AI16" s="18">
        <f t="shared" si="6"/>
        <v>0</v>
      </c>
      <c r="AJ16" s="18">
        <f t="shared" si="7"/>
        <v>82.325574496952854</v>
      </c>
      <c r="AK16" s="18">
        <f t="shared" si="8"/>
        <v>131.21192978575596</v>
      </c>
      <c r="AL16" s="18">
        <f t="shared" si="9"/>
        <v>89.006393594896608</v>
      </c>
      <c r="AM16" s="18">
        <f t="shared" si="10"/>
        <v>0</v>
      </c>
      <c r="AO16" s="19">
        <v>11</v>
      </c>
      <c r="AP16" s="18">
        <f>[2]战法升级!S16</f>
        <v>360</v>
      </c>
      <c r="AQ16" s="18">
        <f>[2]战法升级!T16</f>
        <v>720</v>
      </c>
      <c r="AR16" s="18">
        <f>[2]战法升级!U16</f>
        <v>1440</v>
      </c>
      <c r="AS16" s="18">
        <f>[2]战法升级!V16</f>
        <v>2880</v>
      </c>
    </row>
    <row r="17" spans="3:45" x14ac:dyDescent="0.15">
      <c r="C17" s="15">
        <v>12</v>
      </c>
      <c r="D17" s="32">
        <f>求节点([2]战法升级!$Z$6:$Z$44,[2]战法升级!AA$6:AA$44,$C17)</f>
        <v>1102.3744541108726</v>
      </c>
      <c r="E17" s="32">
        <f>求节点([2]战法升级!$Z$6:$Z$44,[2]战法升级!AB$6:AB$44,$C17)</f>
        <v>2280</v>
      </c>
      <c r="F17" s="32">
        <f>求节点([2]战法升级!$Z$6:$Z$44,[2]战法升级!AC$6:AC$44,$C17)</f>
        <v>3360</v>
      </c>
      <c r="G17" s="32">
        <f>求节点([2]战法升级!$Z$6:$Z$44,[2]战法升级!AD$6:AD$44,$C17)</f>
        <v>0</v>
      </c>
      <c r="H17" s="32">
        <f>求节点([2]战法升级!$Z$186:$Z$224,[2]战法升级!AA$186:AA$224,$C17)</f>
        <v>4450.5928594413799</v>
      </c>
      <c r="I17" s="32">
        <f>求节点([2]战法升级!$Z$186:$Z$224,[2]战法升级!AB$186:AB$224,$C17)</f>
        <v>10069.699229457765</v>
      </c>
      <c r="J17" s="32">
        <f>求节点([2]战法升级!$Z$186:$Z$224,[2]战法升级!AC$186:AC$224,$C17)</f>
        <v>16576.565471820562</v>
      </c>
      <c r="K17" s="32">
        <f>求节点([2]战法升级!$Z$186:$Z$224,[2]战法升级!AD$186:AD$224,$C17)</f>
        <v>0</v>
      </c>
      <c r="L17" s="32">
        <f>求节点([2]基础状态预期!$C$17:$C$55,[2]基础状态预期!M$17:M$55,$C17)</f>
        <v>7.7868811885904039</v>
      </c>
      <c r="M17" s="32">
        <f>求节点([2]基础状态预期!$C$17:$C$55,[2]基础状态预期!N$17:N$55,$C17)</f>
        <v>10</v>
      </c>
      <c r="N17" s="32">
        <f>求节点([2]基础状态预期!$C$17:$C$55,[2]基础状态预期!O$17:O$55,$C17)</f>
        <v>15</v>
      </c>
      <c r="O17" s="32">
        <f>求节点([2]基础状态预期!$C$17:$C$55,[2]基础状态预期!P$17:P$55,$C17)</f>
        <v>0</v>
      </c>
      <c r="P17" s="32">
        <f>求节点([2]基础状态预期!$C$197:$C$235,[2]基础状态预期!M$197:M$235,$C17)</f>
        <v>17.31137611979797</v>
      </c>
      <c r="Q17" s="32">
        <f>求节点([2]基础状态预期!$C$197:$C$235,[2]基础状态预期!N$197:N$235,$C17)</f>
        <v>11.161628548084057</v>
      </c>
      <c r="R17" s="32">
        <f>求节点([2]基础状态预期!$C$197:$C$235,[2]基础状态预期!O$197:O$235,$C17)</f>
        <v>15</v>
      </c>
      <c r="S17" s="32">
        <f>求节点([2]基础状态预期!$C$197:$C$235,[2]基础状态预期!P$197:P$235,$C17)</f>
        <v>0</v>
      </c>
      <c r="T17" s="32">
        <f>求节点([2]基础状态预期!$C$17:$C$55,[2]基础状态预期!E$17:E$55,$C17)</f>
        <v>5</v>
      </c>
      <c r="U17" s="32">
        <f>求节点([2]基础状态预期!$C$17:$C$55,[2]基础状态预期!F$17:F$55,$C17)</f>
        <v>3.8</v>
      </c>
      <c r="V17" s="32">
        <f>求节点([2]基础状态预期!$C$17:$C$55,[2]基础状态预期!G$17:G$55,$C17)</f>
        <v>1.4</v>
      </c>
      <c r="W17" s="32">
        <f>求节点([2]基础状态预期!$C$17:$C$55,[2]基础状态预期!H$17:H$55,$C17)</f>
        <v>0</v>
      </c>
      <c r="X17" s="32">
        <f>求节点([2]基础状态预期!$C$197:$C$235,[2]基础状态预期!E$197:E$235,$C17)</f>
        <v>5</v>
      </c>
      <c r="Y17" s="32">
        <f>求节点([2]基础状态预期!$C$197:$C$235,[2]基础状态预期!F$197:F$235,$C17)</f>
        <v>12.847512124411216</v>
      </c>
      <c r="Z17" s="32">
        <f>求节点([2]基础状态预期!$C$197:$C$235,[2]基础状态预期!G$197:G$235,$C17)</f>
        <v>6.9069022799252338</v>
      </c>
      <c r="AA17" s="32">
        <f>求节点([2]基础状态预期!$C$197:$C$235,[2]基础状态预期!H$197:H$235,$C17)</f>
        <v>0</v>
      </c>
      <c r="AC17" s="18">
        <v>12</v>
      </c>
      <c r="AD17" s="22">
        <f t="shared" si="1"/>
        <v>97.934405942952026</v>
      </c>
      <c r="AE17" s="22">
        <f t="shared" si="2"/>
        <v>333.55957289755258</v>
      </c>
      <c r="AF17" s="18">
        <f t="shared" si="3"/>
        <v>38.934405942952019</v>
      </c>
      <c r="AG17" s="18">
        <f t="shared" si="4"/>
        <v>38</v>
      </c>
      <c r="AH17" s="18">
        <f t="shared" si="5"/>
        <v>21</v>
      </c>
      <c r="AI17" s="18">
        <f t="shared" si="6"/>
        <v>0</v>
      </c>
      <c r="AJ17" s="18">
        <f t="shared" si="7"/>
        <v>86.556880598989849</v>
      </c>
      <c r="AK17" s="18">
        <f t="shared" si="8"/>
        <v>143.39915809968426</v>
      </c>
      <c r="AL17" s="18">
        <f t="shared" si="9"/>
        <v>103.60353419887851</v>
      </c>
      <c r="AM17" s="18">
        <f t="shared" si="10"/>
        <v>0</v>
      </c>
      <c r="AO17" s="19">
        <v>12</v>
      </c>
      <c r="AP17" s="18">
        <f>[2]战法升级!S17</f>
        <v>420</v>
      </c>
      <c r="AQ17" s="18">
        <f>[2]战法升级!T17</f>
        <v>840</v>
      </c>
      <c r="AR17" s="18">
        <f>[2]战法升级!U17</f>
        <v>1680</v>
      </c>
      <c r="AS17" s="18">
        <f>[2]战法升级!V17</f>
        <v>3360</v>
      </c>
    </row>
    <row r="18" spans="3:45" x14ac:dyDescent="0.15">
      <c r="C18" s="15">
        <v>13</v>
      </c>
      <c r="D18" s="32">
        <f>求节点([2]战法升级!$Z$6:$Z$44,[2]战法升级!AA$6:AA$44,$C18)</f>
        <v>1236.4493030834981</v>
      </c>
      <c r="E18" s="32">
        <f>求节点([2]战法升级!$Z$6:$Z$44,[2]战法升级!AB$6:AB$44,$C18)</f>
        <v>2520</v>
      </c>
      <c r="F18" s="32">
        <f>求节点([2]战法升级!$Z$6:$Z$44,[2]战法升级!AC$6:AC$44,$C18)</f>
        <v>3840</v>
      </c>
      <c r="G18" s="32">
        <f>求节点([2]战法升级!$Z$6:$Z$44,[2]战法升级!AD$6:AD$44,$C18)</f>
        <v>0</v>
      </c>
      <c r="H18" s="32">
        <f>求节点([2]战法升级!$Z$186:$Z$224,[2]战法升级!AA$186:AA$224,$C18)</f>
        <v>5024.2211946387351</v>
      </c>
      <c r="I18" s="32">
        <f>求节点([2]战法升级!$Z$186:$Z$224,[2]战法升级!AB$186:AB$224,$C18)</f>
        <v>11534.182703852195</v>
      </c>
      <c r="J18" s="32">
        <f>求节点([2]战法升级!$Z$186:$Z$224,[2]战法升级!AC$186:AC$224,$C18)</f>
        <v>18912.107968457662</v>
      </c>
      <c r="K18" s="32">
        <f>求节点([2]战法升级!$Z$186:$Z$224,[2]战法升级!AD$186:AD$224,$C18)</f>
        <v>0</v>
      </c>
      <c r="L18" s="32">
        <f>求节点([2]基础状态预期!$C$17:$C$55,[2]基础状态预期!M$17:M$55,$C18)</f>
        <v>8.3447598924715507</v>
      </c>
      <c r="M18" s="32">
        <f>求节点([2]基础状态预期!$C$17:$C$55,[2]基础状态预期!N$17:N$55,$C18)</f>
        <v>10</v>
      </c>
      <c r="N18" s="32">
        <f>求节点([2]基础状态预期!$C$17:$C$55,[2]基础状态预期!O$17:O$55,$C18)</f>
        <v>15</v>
      </c>
      <c r="O18" s="32">
        <f>求节点([2]基础状态预期!$C$17:$C$55,[2]基础状态预期!P$17:P$55,$C18)</f>
        <v>0</v>
      </c>
      <c r="P18" s="32">
        <f>求节点([2]基础状态预期!$C$197:$C$235,[2]基础状态预期!M$197:M$235,$C18)</f>
        <v>18.157637340205369</v>
      </c>
      <c r="Q18" s="32">
        <f>求节点([2]基础状态预期!$C$197:$C$235,[2]基础状态预期!N$197:N$235,$C18)</f>
        <v>11.754438343128445</v>
      </c>
      <c r="R18" s="32">
        <f>求节点([2]基础状态预期!$C$197:$C$235,[2]基础状态预期!O$197:O$235,$C18)</f>
        <v>15</v>
      </c>
      <c r="S18" s="32">
        <f>求节点([2]基础状态预期!$C$197:$C$235,[2]基础状态预期!P$197:P$235,$C18)</f>
        <v>0</v>
      </c>
      <c r="T18" s="32">
        <f>求节点([2]基础状态预期!$C$17:$C$55,[2]基础状态预期!E$17:E$55,$C18)</f>
        <v>5</v>
      </c>
      <c r="U18" s="32">
        <f>求节点([2]基础状态预期!$C$17:$C$55,[2]基础状态预期!F$17:F$55,$C18)</f>
        <v>4.2</v>
      </c>
      <c r="V18" s="32">
        <f>求节点([2]基础状态预期!$C$17:$C$55,[2]基础状态预期!G$17:G$55,$C18)</f>
        <v>1.6</v>
      </c>
      <c r="W18" s="32">
        <f>求节点([2]基础状态预期!$C$17:$C$55,[2]基础状态预期!H$17:H$55,$C18)</f>
        <v>0</v>
      </c>
      <c r="X18" s="32">
        <f>求节点([2]基础状态预期!$C$197:$C$235,[2]基础状态预期!E$197:E$235,$C18)</f>
        <v>5</v>
      </c>
      <c r="Y18" s="32">
        <f>求节点([2]基础状态预期!$C$197:$C$235,[2]基础状态预期!F$197:F$235,$C18)</f>
        <v>13.280019994158826</v>
      </c>
      <c r="Z18" s="32">
        <f>求节点([2]基础状态预期!$C$197:$C$235,[2]基础状态预期!G$197:G$235,$C18)</f>
        <v>7.8800449868573601</v>
      </c>
      <c r="AA18" s="32">
        <f>求节点([2]基础状态预期!$C$197:$C$235,[2]基础状态预期!H$197:H$235,$C18)</f>
        <v>0</v>
      </c>
      <c r="AC18" s="18">
        <v>13</v>
      </c>
      <c r="AD18" s="22">
        <f t="shared" si="1"/>
        <v>107.72379946235776</v>
      </c>
      <c r="AE18" s="22">
        <f t="shared" si="2"/>
        <v>365.08803772074015</v>
      </c>
      <c r="AF18" s="18">
        <f t="shared" si="3"/>
        <v>41.723799462357753</v>
      </c>
      <c r="AG18" s="18">
        <f t="shared" si="4"/>
        <v>42</v>
      </c>
      <c r="AH18" s="18">
        <f t="shared" si="5"/>
        <v>24</v>
      </c>
      <c r="AI18" s="18">
        <f t="shared" si="6"/>
        <v>0</v>
      </c>
      <c r="AJ18" s="18">
        <f t="shared" si="7"/>
        <v>90.788186701026845</v>
      </c>
      <c r="AK18" s="18">
        <f t="shared" si="8"/>
        <v>156.0991762168529</v>
      </c>
      <c r="AL18" s="18">
        <f t="shared" si="9"/>
        <v>118.20067480286041</v>
      </c>
      <c r="AM18" s="18">
        <f t="shared" si="10"/>
        <v>0</v>
      </c>
      <c r="AO18" s="19">
        <v>13</v>
      </c>
      <c r="AP18" s="18">
        <f>[2]战法升级!S18</f>
        <v>480</v>
      </c>
      <c r="AQ18" s="18">
        <f>[2]战法升级!T18</f>
        <v>960</v>
      </c>
      <c r="AR18" s="18">
        <f>[2]战法升级!U18</f>
        <v>1920</v>
      </c>
      <c r="AS18" s="18">
        <f>[2]战法升级!V18</f>
        <v>3840</v>
      </c>
    </row>
    <row r="19" spans="3:45" x14ac:dyDescent="0.15">
      <c r="C19" s="15">
        <v>14</v>
      </c>
      <c r="D19" s="32">
        <f>求节点([2]战法升级!$Z$6:$Z$44,[2]战法升级!AA$6:AA$44,$C19)</f>
        <v>1370.5241520561235</v>
      </c>
      <c r="E19" s="32">
        <f>求节点([2]战法升级!$Z$6:$Z$44,[2]战法升级!AB$6:AB$44,$C19)</f>
        <v>2760</v>
      </c>
      <c r="F19" s="32">
        <f>求节点([2]战法升级!$Z$6:$Z$44,[2]战法升级!AC$6:AC$44,$C19)</f>
        <v>4320</v>
      </c>
      <c r="G19" s="32">
        <f>求节点([2]战法升级!$Z$6:$Z$44,[2]战法升级!AD$6:AD$44,$C19)</f>
        <v>0</v>
      </c>
      <c r="H19" s="32">
        <f>求节点([2]战法升级!$Z$186:$Z$224,[2]战法升级!AA$186:AA$224,$C19)</f>
        <v>5597.8495298360904</v>
      </c>
      <c r="I19" s="32">
        <f>求节点([2]战法升级!$Z$186:$Z$224,[2]战法升级!AB$186:AB$224,$C19)</f>
        <v>12998.666178246625</v>
      </c>
      <c r="J19" s="32">
        <f>求节点([2]战法升级!$Z$186:$Z$224,[2]战法升级!AC$186:AC$224,$C19)</f>
        <v>21247.650465094768</v>
      </c>
      <c r="K19" s="32">
        <f>求节点([2]战法升级!$Z$186:$Z$224,[2]战法升级!AD$186:AD$224,$C19)</f>
        <v>0</v>
      </c>
      <c r="L19" s="32">
        <f>求节点([2]基础状态预期!$C$17:$C$55,[2]基础状态预期!M$17:M$55,$C19)</f>
        <v>8.9026385963527002</v>
      </c>
      <c r="M19" s="32">
        <f>求节点([2]基础状态预期!$C$17:$C$55,[2]基础状态预期!N$17:N$55,$C19)</f>
        <v>10</v>
      </c>
      <c r="N19" s="32">
        <f>求节点([2]基础状态预期!$C$17:$C$55,[2]基础状态预期!O$17:O$55,$C19)</f>
        <v>15</v>
      </c>
      <c r="O19" s="32">
        <f>求节点([2]基础状态预期!$C$17:$C$55,[2]基础状态预期!P$17:P$55,$C19)</f>
        <v>0</v>
      </c>
      <c r="P19" s="32">
        <f>求节点([2]基础状态预期!$C$197:$C$235,[2]基础状态预期!M$197:M$235,$C19)</f>
        <v>19.003898560612768</v>
      </c>
      <c r="Q19" s="32">
        <f>求节点([2]基础状态预期!$C$197:$C$235,[2]基础状态预期!N$197:N$235,$C19)</f>
        <v>12.347248138172832</v>
      </c>
      <c r="R19" s="32">
        <f>求节点([2]基础状态预期!$C$197:$C$235,[2]基础状态预期!O$197:O$235,$C19)</f>
        <v>15</v>
      </c>
      <c r="S19" s="32">
        <f>求节点([2]基础状态预期!$C$197:$C$235,[2]基础状态预期!P$197:P$235,$C19)</f>
        <v>0</v>
      </c>
      <c r="T19" s="32">
        <f>求节点([2]基础状态预期!$C$17:$C$55,[2]基础状态预期!E$17:E$55,$C19)</f>
        <v>5</v>
      </c>
      <c r="U19" s="32">
        <f>求节点([2]基础状态预期!$C$17:$C$55,[2]基础状态预期!F$17:F$55,$C19)</f>
        <v>4.5999999999999996</v>
      </c>
      <c r="V19" s="32">
        <f>求节点([2]基础状态预期!$C$17:$C$55,[2]基础状态预期!G$17:G$55,$C19)</f>
        <v>1.8</v>
      </c>
      <c r="W19" s="32">
        <f>求节点([2]基础状态预期!$C$17:$C$55,[2]基础状态预期!H$17:H$55,$C19)</f>
        <v>0</v>
      </c>
      <c r="X19" s="32">
        <f>求节点([2]基础状态预期!$C$197:$C$235,[2]基础状态预期!E$197:E$235,$C19)</f>
        <v>5</v>
      </c>
      <c r="Y19" s="32">
        <f>求节点([2]基础状态预期!$C$197:$C$235,[2]基础状态预期!F$197:F$235,$C19)</f>
        <v>13.712527863906438</v>
      </c>
      <c r="Z19" s="32">
        <f>求节点([2]基础状态预期!$C$197:$C$235,[2]基础状态预期!G$197:G$235,$C19)</f>
        <v>8.8531876937894864</v>
      </c>
      <c r="AA19" s="32">
        <f>求节点([2]基础状态预期!$C$197:$C$235,[2]基础状态预期!H$197:H$235,$C19)</f>
        <v>0</v>
      </c>
      <c r="AC19" s="18">
        <v>14</v>
      </c>
      <c r="AD19" s="22">
        <f t="shared" si="1"/>
        <v>117.5131929817635</v>
      </c>
      <c r="AE19" s="22">
        <f t="shared" si="2"/>
        <v>397.12929234716796</v>
      </c>
      <c r="AF19" s="18">
        <f t="shared" si="3"/>
        <v>44.513192981763503</v>
      </c>
      <c r="AG19" s="18">
        <f t="shared" si="4"/>
        <v>46</v>
      </c>
      <c r="AH19" s="18">
        <f t="shared" si="5"/>
        <v>27</v>
      </c>
      <c r="AI19" s="18">
        <f t="shared" si="6"/>
        <v>0</v>
      </c>
      <c r="AJ19" s="18">
        <f t="shared" si="7"/>
        <v>95.019492803063841</v>
      </c>
      <c r="AK19" s="18">
        <f t="shared" si="8"/>
        <v>169.31198413726185</v>
      </c>
      <c r="AL19" s="18">
        <f t="shared" si="9"/>
        <v>132.79781540684229</v>
      </c>
      <c r="AM19" s="18">
        <f t="shared" si="10"/>
        <v>0</v>
      </c>
      <c r="AO19" s="19">
        <v>14</v>
      </c>
      <c r="AP19" s="18">
        <f>[2]战法升级!S19</f>
        <v>540</v>
      </c>
      <c r="AQ19" s="18">
        <f>[2]战法升级!T19</f>
        <v>1080</v>
      </c>
      <c r="AR19" s="18">
        <f>[2]战法升级!U19</f>
        <v>2160</v>
      </c>
      <c r="AS19" s="18">
        <f>[2]战法升级!V19</f>
        <v>4320</v>
      </c>
    </row>
    <row r="20" spans="3:45" x14ac:dyDescent="0.15">
      <c r="C20" s="15">
        <v>15</v>
      </c>
      <c r="D20" s="32">
        <f>求节点([2]战法升级!$Z$6:$Z$44,[2]战法升级!AA$6:AA$44,$C20)</f>
        <v>1504.5990010287489</v>
      </c>
      <c r="E20" s="32">
        <f>求节点([2]战法升级!$Z$6:$Z$44,[2]战法升级!AB$6:AB$44,$C20)</f>
        <v>3000</v>
      </c>
      <c r="F20" s="32">
        <f>求节点([2]战法升级!$Z$6:$Z$44,[2]战法升级!AC$6:AC$44,$C20)</f>
        <v>4800</v>
      </c>
      <c r="G20" s="32">
        <f>求节点([2]战法升级!$Z$6:$Z$44,[2]战法升级!AD$6:AD$44,$C20)</f>
        <v>0</v>
      </c>
      <c r="H20" s="32">
        <f>求节点([2]战法升级!$Z$186:$Z$224,[2]战法升级!AA$186:AA$224,$C20)</f>
        <v>6171.4778650334456</v>
      </c>
      <c r="I20" s="32">
        <f>求节点([2]战法升级!$Z$186:$Z$224,[2]战法升级!AB$186:AB$224,$C20)</f>
        <v>14463.149652641056</v>
      </c>
      <c r="J20" s="32">
        <f>求节点([2]战法升级!$Z$186:$Z$224,[2]战法升级!AC$186:AC$224,$C20)</f>
        <v>23583.192961731867</v>
      </c>
      <c r="K20" s="32">
        <f>求节点([2]战法升级!$Z$186:$Z$224,[2]战法升级!AD$186:AD$224,$C20)</f>
        <v>0</v>
      </c>
      <c r="L20" s="32">
        <f>求节点([2]基础状态预期!$C$17:$C$55,[2]基础状态预期!M$17:M$55,$C20)</f>
        <v>9.4605173002338478</v>
      </c>
      <c r="M20" s="32">
        <f>求节点([2]基础状态预期!$C$17:$C$55,[2]基础状态预期!N$17:N$55,$C20)</f>
        <v>10</v>
      </c>
      <c r="N20" s="32">
        <f>求节点([2]基础状态预期!$C$17:$C$55,[2]基础状态预期!O$17:O$55,$C20)</f>
        <v>15</v>
      </c>
      <c r="O20" s="32">
        <f>求节点([2]基础状态预期!$C$17:$C$55,[2]基础状态预期!P$17:P$55,$C20)</f>
        <v>0</v>
      </c>
      <c r="P20" s="32">
        <f>求节点([2]基础状态预期!$C$197:$C$235,[2]基础状态预期!M$197:M$235,$C20)</f>
        <v>19.850159781020167</v>
      </c>
      <c r="Q20" s="32">
        <f>求节点([2]基础状态预期!$C$197:$C$235,[2]基础状态预期!N$197:N$235,$C20)</f>
        <v>12.94005793321722</v>
      </c>
      <c r="R20" s="32">
        <f>求节点([2]基础状态预期!$C$197:$C$235,[2]基础状态预期!O$197:O$235,$C20)</f>
        <v>15</v>
      </c>
      <c r="S20" s="32">
        <f>求节点([2]基础状态预期!$C$197:$C$235,[2]基础状态预期!P$197:P$235,$C20)</f>
        <v>0</v>
      </c>
      <c r="T20" s="32">
        <f>求节点([2]基础状态预期!$C$17:$C$55,[2]基础状态预期!E$17:E$55,$C20)</f>
        <v>5</v>
      </c>
      <c r="U20" s="32">
        <f>求节点([2]基础状态预期!$C$17:$C$55,[2]基础状态预期!F$17:F$55,$C20)</f>
        <v>5</v>
      </c>
      <c r="V20" s="32">
        <f>求节点([2]基础状态预期!$C$17:$C$55,[2]基础状态预期!G$17:G$55,$C20)</f>
        <v>2</v>
      </c>
      <c r="W20" s="32">
        <f>求节点([2]基础状态预期!$C$17:$C$55,[2]基础状态预期!H$17:H$55,$C20)</f>
        <v>0</v>
      </c>
      <c r="X20" s="32">
        <f>求节点([2]基础状态预期!$C$197:$C$235,[2]基础状态预期!E$197:E$235,$C20)</f>
        <v>5</v>
      </c>
      <c r="Y20" s="32">
        <f>求节点([2]基础状态预期!$C$197:$C$235,[2]基础状态预期!F$197:F$235,$C20)</f>
        <v>14.14503573365405</v>
      </c>
      <c r="Z20" s="32">
        <f>求节点([2]基础状态预期!$C$197:$C$235,[2]基础状态预期!G$197:G$235,$C20)</f>
        <v>9.8263304007216128</v>
      </c>
      <c r="AA20" s="32">
        <f>求节点([2]基础状态预期!$C$197:$C$235,[2]基础状态预期!H$197:H$235,$C20)</f>
        <v>0</v>
      </c>
      <c r="AC20" s="18">
        <v>15</v>
      </c>
      <c r="AD20" s="22">
        <f t="shared" si="1"/>
        <v>127.30258650116923</v>
      </c>
      <c r="AE20" s="22">
        <f t="shared" si="2"/>
        <v>429.6833367768362</v>
      </c>
      <c r="AF20" s="18">
        <f t="shared" si="3"/>
        <v>47.302586501169237</v>
      </c>
      <c r="AG20" s="18">
        <f t="shared" si="4"/>
        <v>50</v>
      </c>
      <c r="AH20" s="18">
        <f t="shared" si="5"/>
        <v>30</v>
      </c>
      <c r="AI20" s="18">
        <f t="shared" si="6"/>
        <v>0</v>
      </c>
      <c r="AJ20" s="18">
        <f t="shared" si="7"/>
        <v>99.250798905100837</v>
      </c>
      <c r="AK20" s="18">
        <f t="shared" si="8"/>
        <v>183.03758186091116</v>
      </c>
      <c r="AL20" s="18">
        <f t="shared" si="9"/>
        <v>147.39495601082419</v>
      </c>
      <c r="AM20" s="18">
        <f t="shared" si="10"/>
        <v>0</v>
      </c>
      <c r="AO20" s="19">
        <v>15</v>
      </c>
      <c r="AP20" s="18">
        <f>[2]战法升级!S20</f>
        <v>600</v>
      </c>
      <c r="AQ20" s="18">
        <f>[2]战法升级!T20</f>
        <v>1200</v>
      </c>
      <c r="AR20" s="18">
        <f>[2]战法升级!U20</f>
        <v>2400</v>
      </c>
      <c r="AS20" s="18">
        <f>[2]战法升级!V20</f>
        <v>4800</v>
      </c>
    </row>
    <row r="21" spans="3:45" x14ac:dyDescent="0.15">
      <c r="C21" s="15">
        <v>16</v>
      </c>
      <c r="D21" s="32">
        <f>求节点([2]战法升级!$Z$6:$Z$44,[2]战法升级!AA$6:AA$44,$C21)</f>
        <v>1638.6738500013744</v>
      </c>
      <c r="E21" s="32">
        <f>求节点([2]战法升级!$Z$6:$Z$44,[2]战法升级!AB$6:AB$44,$C21)</f>
        <v>3240</v>
      </c>
      <c r="F21" s="32">
        <f>求节点([2]战法升级!$Z$6:$Z$44,[2]战法升级!AC$6:AC$44,$C21)</f>
        <v>5280</v>
      </c>
      <c r="G21" s="32">
        <f>求节点([2]战法升级!$Z$6:$Z$44,[2]战法升级!AD$6:AD$44,$C21)</f>
        <v>0</v>
      </c>
      <c r="H21" s="32">
        <f>求节点([2]战法升级!$Z$186:$Z$224,[2]战法升级!AA$186:AA$224,$C21)</f>
        <v>6745.1062002308008</v>
      </c>
      <c r="I21" s="32">
        <f>求节点([2]战法升级!$Z$186:$Z$224,[2]战法升级!AB$186:AB$224,$C21)</f>
        <v>15927.633127035484</v>
      </c>
      <c r="J21" s="32">
        <f>求节点([2]战法升级!$Z$186:$Z$224,[2]战法升级!AC$186:AC$224,$C21)</f>
        <v>25918.735458368974</v>
      </c>
      <c r="K21" s="32">
        <f>求节点([2]战法升级!$Z$186:$Z$224,[2]战法升级!AD$186:AD$224,$C21)</f>
        <v>0</v>
      </c>
      <c r="L21" s="32">
        <f>求节点([2]基础状态预期!$C$17:$C$55,[2]基础状态预期!M$17:M$55,$C21)</f>
        <v>10.018396004114996</v>
      </c>
      <c r="M21" s="32">
        <f>求节点([2]基础状态预期!$C$17:$C$55,[2]基础状态预期!N$17:N$55,$C21)</f>
        <v>10</v>
      </c>
      <c r="N21" s="32">
        <f>求节点([2]基础状态预期!$C$17:$C$55,[2]基础状态预期!O$17:O$55,$C21)</f>
        <v>15</v>
      </c>
      <c r="O21" s="32">
        <f>求节点([2]基础状态预期!$C$17:$C$55,[2]基础状态预期!P$17:P$55,$C21)</f>
        <v>0</v>
      </c>
      <c r="P21" s="32">
        <f>求节点([2]基础状态预期!$C$197:$C$235,[2]基础状态预期!M$197:M$235,$C21)</f>
        <v>20.696421001427566</v>
      </c>
      <c r="Q21" s="32">
        <f>求节点([2]基础状态预期!$C$197:$C$235,[2]基础状态预期!N$197:N$235,$C21)</f>
        <v>13.532867728261609</v>
      </c>
      <c r="R21" s="32">
        <f>求节点([2]基础状态预期!$C$197:$C$235,[2]基础状态预期!O$197:O$235,$C21)</f>
        <v>15</v>
      </c>
      <c r="S21" s="32">
        <f>求节点([2]基础状态预期!$C$197:$C$235,[2]基础状态预期!P$197:P$235,$C21)</f>
        <v>0</v>
      </c>
      <c r="T21" s="32">
        <f>求节点([2]基础状态预期!$C$17:$C$55,[2]基础状态预期!E$17:E$55,$C21)</f>
        <v>5</v>
      </c>
      <c r="U21" s="32">
        <f>求节点([2]基础状态预期!$C$17:$C$55,[2]基础状态预期!F$17:F$55,$C21)</f>
        <v>5.4</v>
      </c>
      <c r="V21" s="32">
        <f>求节点([2]基础状态预期!$C$17:$C$55,[2]基础状态预期!G$17:G$55,$C21)</f>
        <v>2.2000000000000002</v>
      </c>
      <c r="W21" s="32">
        <f>求节点([2]基础状态预期!$C$17:$C$55,[2]基础状态预期!H$17:H$55,$C21)</f>
        <v>0</v>
      </c>
      <c r="X21" s="32">
        <f>求节点([2]基础状态预期!$C$197:$C$235,[2]基础状态预期!E$197:E$235,$C21)</f>
        <v>5</v>
      </c>
      <c r="Y21" s="32">
        <f>求节点([2]基础状态预期!$C$197:$C$235,[2]基础状态预期!F$197:F$235,$C21)</f>
        <v>14.577543603401661</v>
      </c>
      <c r="Z21" s="32">
        <f>求节点([2]基础状态预期!$C$197:$C$235,[2]基础状态预期!G$197:G$235,$C21)</f>
        <v>10.799473107653739</v>
      </c>
      <c r="AA21" s="32">
        <f>求节点([2]基础状态预期!$C$197:$C$235,[2]基础状态预期!H$197:H$235,$C21)</f>
        <v>0</v>
      </c>
      <c r="AC21" s="18">
        <v>16</v>
      </c>
      <c r="AD21" s="22">
        <f t="shared" si="1"/>
        <v>137.09198002057497</v>
      </c>
      <c r="AE21" s="22">
        <f t="shared" si="2"/>
        <v>462.75017100974469</v>
      </c>
      <c r="AF21" s="18">
        <f t="shared" si="3"/>
        <v>50.091980020574979</v>
      </c>
      <c r="AG21" s="18">
        <f t="shared" si="4"/>
        <v>54</v>
      </c>
      <c r="AH21" s="18">
        <f t="shared" si="5"/>
        <v>33</v>
      </c>
      <c r="AI21" s="18">
        <f t="shared" si="6"/>
        <v>0</v>
      </c>
      <c r="AJ21" s="18">
        <f t="shared" si="7"/>
        <v>103.48210500713783</v>
      </c>
      <c r="AK21" s="18">
        <f t="shared" si="8"/>
        <v>197.27596938780079</v>
      </c>
      <c r="AL21" s="18">
        <f t="shared" si="9"/>
        <v>161.99209661480609</v>
      </c>
      <c r="AM21" s="18">
        <f t="shared" si="10"/>
        <v>0</v>
      </c>
      <c r="AO21" s="19">
        <v>16</v>
      </c>
      <c r="AP21" s="18">
        <f>[2]战法升级!S21</f>
        <v>700</v>
      </c>
      <c r="AQ21" s="18">
        <f>[2]战法升级!T21</f>
        <v>1400</v>
      </c>
      <c r="AR21" s="18">
        <f>[2]战法升级!U21</f>
        <v>2800</v>
      </c>
      <c r="AS21" s="18">
        <f>[2]战法升级!V21</f>
        <v>5600</v>
      </c>
    </row>
    <row r="22" spans="3:45" x14ac:dyDescent="0.15">
      <c r="C22" s="15">
        <v>17</v>
      </c>
      <c r="D22" s="32">
        <f>求节点([2]战法升级!$Z$6:$Z$44,[2]战法升级!AA$6:AA$44,$C22)</f>
        <v>1772.748698974</v>
      </c>
      <c r="E22" s="32">
        <f>求节点([2]战法升级!$Z$6:$Z$44,[2]战法升级!AB$6:AB$44,$C22)</f>
        <v>3480</v>
      </c>
      <c r="F22" s="32">
        <f>求节点([2]战法升级!$Z$6:$Z$44,[2]战法升级!AC$6:AC$44,$C22)</f>
        <v>5760</v>
      </c>
      <c r="G22" s="32">
        <f>求节点([2]战法升级!$Z$6:$Z$44,[2]战法升级!AD$6:AD$44,$C22)</f>
        <v>0</v>
      </c>
      <c r="H22" s="32">
        <f>求节点([2]战法升级!$Z$186:$Z$224,[2]战法升级!AA$186:AA$224,$C22)</f>
        <v>7318.7345354281551</v>
      </c>
      <c r="I22" s="32">
        <f>求节点([2]战法升级!$Z$186:$Z$224,[2]战法升级!AB$186:AB$224,$C22)</f>
        <v>17392.116601429916</v>
      </c>
      <c r="J22" s="32">
        <f>求节点([2]战法升级!$Z$186:$Z$224,[2]战法升级!AC$186:AC$224,$C22)</f>
        <v>28254.277955006073</v>
      </c>
      <c r="K22" s="32">
        <f>求节点([2]战法升级!$Z$186:$Z$224,[2]战法升级!AD$186:AD$224,$C22)</f>
        <v>0</v>
      </c>
      <c r="L22" s="32">
        <f>求节点([2]基础状态预期!$C$17:$C$55,[2]基础状态预期!M$17:M$55,$C22)</f>
        <v>10.576274707996143</v>
      </c>
      <c r="M22" s="32">
        <f>求节点([2]基础状态预期!$C$17:$C$55,[2]基础状态预期!N$17:N$55,$C22)</f>
        <v>10</v>
      </c>
      <c r="N22" s="32">
        <f>求节点([2]基础状态预期!$C$17:$C$55,[2]基础状态预期!O$17:O$55,$C22)</f>
        <v>15</v>
      </c>
      <c r="O22" s="32">
        <f>求节点([2]基础状态预期!$C$17:$C$55,[2]基础状态预期!P$17:P$55,$C22)</f>
        <v>0</v>
      </c>
      <c r="P22" s="32">
        <f>求节点([2]基础状态预期!$C$197:$C$235,[2]基础状态预期!M$197:M$235,$C22)</f>
        <v>21.542682221834966</v>
      </c>
      <c r="Q22" s="32">
        <f>求节点([2]基础状态预期!$C$197:$C$235,[2]基础状态预期!N$197:N$235,$C22)</f>
        <v>14.125677523305995</v>
      </c>
      <c r="R22" s="32">
        <f>求节点([2]基础状态预期!$C$197:$C$235,[2]基础状态预期!O$197:O$235,$C22)</f>
        <v>15</v>
      </c>
      <c r="S22" s="32">
        <f>求节点([2]基础状态预期!$C$197:$C$235,[2]基础状态预期!P$197:P$235,$C22)</f>
        <v>0</v>
      </c>
      <c r="T22" s="32">
        <f>求节点([2]基础状态预期!$C$17:$C$55,[2]基础状态预期!E$17:E$55,$C22)</f>
        <v>5</v>
      </c>
      <c r="U22" s="32">
        <f>求节点([2]基础状态预期!$C$17:$C$55,[2]基础状态预期!F$17:F$55,$C22)</f>
        <v>5.8000000000000007</v>
      </c>
      <c r="V22" s="32">
        <f>求节点([2]基础状态预期!$C$17:$C$55,[2]基础状态预期!G$17:G$55,$C22)</f>
        <v>2.4000000000000004</v>
      </c>
      <c r="W22" s="32">
        <f>求节点([2]基础状态预期!$C$17:$C$55,[2]基础状态预期!H$17:H$55,$C22)</f>
        <v>0</v>
      </c>
      <c r="X22" s="32">
        <f>求节点([2]基础状态预期!$C$197:$C$235,[2]基础状态预期!E$197:E$235,$C22)</f>
        <v>5</v>
      </c>
      <c r="Y22" s="32">
        <f>求节点([2]基础状态预期!$C$197:$C$235,[2]基础状态预期!F$197:F$235,$C22)</f>
        <v>15.010051473149273</v>
      </c>
      <c r="Z22" s="32">
        <f>求节点([2]基础状态预期!$C$197:$C$235,[2]基础状态预期!G$197:G$235,$C22)</f>
        <v>11.772615814585864</v>
      </c>
      <c r="AA22" s="32">
        <f>求节点([2]基础状态预期!$C$197:$C$235,[2]基础状态预期!H$197:H$235,$C22)</f>
        <v>0</v>
      </c>
      <c r="AC22" s="18">
        <v>17</v>
      </c>
      <c r="AD22" s="22">
        <f t="shared" si="1"/>
        <v>146.88137353998073</v>
      </c>
      <c r="AE22" s="22">
        <f t="shared" si="2"/>
        <v>496.32979504589355</v>
      </c>
      <c r="AF22" s="18">
        <f t="shared" si="3"/>
        <v>52.881373539980714</v>
      </c>
      <c r="AG22" s="18">
        <f t="shared" si="4"/>
        <v>58.000000000000007</v>
      </c>
      <c r="AH22" s="18">
        <f t="shared" si="5"/>
        <v>36.000000000000007</v>
      </c>
      <c r="AI22" s="18">
        <f t="shared" si="6"/>
        <v>0</v>
      </c>
      <c r="AJ22" s="18">
        <f t="shared" si="7"/>
        <v>107.71341110917483</v>
      </c>
      <c r="AK22" s="18">
        <f t="shared" si="8"/>
        <v>212.02714671793075</v>
      </c>
      <c r="AL22" s="18">
        <f t="shared" si="9"/>
        <v>176.58923721878796</v>
      </c>
      <c r="AM22" s="18">
        <f t="shared" si="10"/>
        <v>0</v>
      </c>
      <c r="AO22" s="19">
        <v>17</v>
      </c>
      <c r="AP22" s="18">
        <f>[2]战法升级!S22</f>
        <v>800</v>
      </c>
      <c r="AQ22" s="18">
        <f>[2]战法升级!T22</f>
        <v>1600</v>
      </c>
      <c r="AR22" s="18">
        <f>[2]战法升级!U22</f>
        <v>3200</v>
      </c>
      <c r="AS22" s="18">
        <f>[2]战法升级!V22</f>
        <v>6400</v>
      </c>
    </row>
    <row r="23" spans="3:45" x14ac:dyDescent="0.15">
      <c r="C23" s="15">
        <v>18</v>
      </c>
      <c r="D23" s="32">
        <f>求节点([2]战法升级!$Z$6:$Z$44,[2]战法升级!AA$6:AA$44,$C23)</f>
        <v>1906.8235479466255</v>
      </c>
      <c r="E23" s="32">
        <f>求节点([2]战法升级!$Z$6:$Z$44,[2]战法升级!AB$6:AB$44,$C23)</f>
        <v>3720</v>
      </c>
      <c r="F23" s="32">
        <f>求节点([2]战法升级!$Z$6:$Z$44,[2]战法升级!AC$6:AC$44,$C23)</f>
        <v>6240</v>
      </c>
      <c r="G23" s="32">
        <f>求节点([2]战法升级!$Z$6:$Z$44,[2]战法升级!AD$6:AD$44,$C23)</f>
        <v>0</v>
      </c>
      <c r="H23" s="32">
        <f>求节点([2]战法升级!$Z$186:$Z$224,[2]战法升级!AA$186:AA$224,$C23)</f>
        <v>7892.3628706255104</v>
      </c>
      <c r="I23" s="32">
        <f>求节点([2]战法升级!$Z$186:$Z$224,[2]战法升级!AB$186:AB$224,$C23)</f>
        <v>18856.600075824346</v>
      </c>
      <c r="J23" s="32">
        <f>求节点([2]战法升级!$Z$186:$Z$224,[2]战法升级!AC$186:AC$224,$C23)</f>
        <v>30589.820451643176</v>
      </c>
      <c r="K23" s="32">
        <f>求节点([2]战法升级!$Z$186:$Z$224,[2]战法升级!AD$186:AD$224,$C23)</f>
        <v>0</v>
      </c>
      <c r="L23" s="32">
        <f>求节点([2]基础状态预期!$C$17:$C$55,[2]基础状态预期!M$17:M$55,$C23)</f>
        <v>11.134153411877293</v>
      </c>
      <c r="M23" s="32">
        <f>求节点([2]基础状态预期!$C$17:$C$55,[2]基础状态预期!N$17:N$55,$C23)</f>
        <v>10</v>
      </c>
      <c r="N23" s="32">
        <f>求节点([2]基础状态预期!$C$17:$C$55,[2]基础状态预期!O$17:O$55,$C23)</f>
        <v>15</v>
      </c>
      <c r="O23" s="32">
        <f>求节点([2]基础状态预期!$C$17:$C$55,[2]基础状态预期!P$17:P$55,$C23)</f>
        <v>0</v>
      </c>
      <c r="P23" s="32">
        <f>求节点([2]基础状态预期!$C$197:$C$235,[2]基础状态预期!M$197:M$235,$C23)</f>
        <v>22.388943442242365</v>
      </c>
      <c r="Q23" s="32">
        <f>求节点([2]基础状态预期!$C$197:$C$235,[2]基础状态预期!N$197:N$235,$C23)</f>
        <v>14.718487318350384</v>
      </c>
      <c r="R23" s="32">
        <f>求节点([2]基础状态预期!$C$197:$C$235,[2]基础状态预期!O$197:O$235,$C23)</f>
        <v>15</v>
      </c>
      <c r="S23" s="32">
        <f>求节点([2]基础状态预期!$C$197:$C$235,[2]基础状态预期!P$197:P$235,$C23)</f>
        <v>0</v>
      </c>
      <c r="T23" s="32">
        <f>求节点([2]基础状态预期!$C$17:$C$55,[2]基础状态预期!E$17:E$55,$C23)</f>
        <v>5</v>
      </c>
      <c r="U23" s="32">
        <f>求节点([2]基础状态预期!$C$17:$C$55,[2]基础状态预期!F$17:F$55,$C23)</f>
        <v>6.2</v>
      </c>
      <c r="V23" s="32">
        <f>求节点([2]基础状态预期!$C$17:$C$55,[2]基础状态预期!G$17:G$55,$C23)</f>
        <v>2.6</v>
      </c>
      <c r="W23" s="32">
        <f>求节点([2]基础状态预期!$C$17:$C$55,[2]基础状态预期!H$17:H$55,$C23)</f>
        <v>0</v>
      </c>
      <c r="X23" s="32">
        <f>求节点([2]基础状态预期!$C$197:$C$235,[2]基础状态预期!E$197:E$235,$C23)</f>
        <v>5</v>
      </c>
      <c r="Y23" s="32">
        <f>求节点([2]基础状态预期!$C$197:$C$235,[2]基础状态预期!F$197:F$235,$C23)</f>
        <v>15.442559342896885</v>
      </c>
      <c r="Z23" s="32">
        <f>求节点([2]基础状态预期!$C$197:$C$235,[2]基础状态预期!G$197:G$235,$C23)</f>
        <v>12.74575852151799</v>
      </c>
      <c r="AA23" s="32">
        <f>求节点([2]基础状态预期!$C$197:$C$235,[2]基础状态预期!H$197:H$235,$C23)</f>
        <v>0</v>
      </c>
      <c r="AC23" s="18">
        <v>18</v>
      </c>
      <c r="AD23" s="22">
        <f t="shared" si="1"/>
        <v>156.67076705938646</v>
      </c>
      <c r="AE23" s="22">
        <f t="shared" si="2"/>
        <v>530.42220888528277</v>
      </c>
      <c r="AF23" s="18">
        <f t="shared" si="3"/>
        <v>55.670767059386463</v>
      </c>
      <c r="AG23" s="18">
        <f t="shared" si="4"/>
        <v>62</v>
      </c>
      <c r="AH23" s="18">
        <f t="shared" si="5"/>
        <v>39</v>
      </c>
      <c r="AI23" s="18">
        <f t="shared" si="6"/>
        <v>0</v>
      </c>
      <c r="AJ23" s="18">
        <f t="shared" si="7"/>
        <v>111.94471721121182</v>
      </c>
      <c r="AK23" s="18">
        <f t="shared" si="8"/>
        <v>227.29111385130105</v>
      </c>
      <c r="AL23" s="18">
        <f t="shared" si="9"/>
        <v>191.18637782276986</v>
      </c>
      <c r="AM23" s="18">
        <f t="shared" si="10"/>
        <v>0</v>
      </c>
      <c r="AO23" s="19">
        <v>18</v>
      </c>
      <c r="AP23" s="18">
        <f>[2]战法升级!S23</f>
        <v>900</v>
      </c>
      <c r="AQ23" s="18">
        <f>[2]战法升级!T23</f>
        <v>1800</v>
      </c>
      <c r="AR23" s="18">
        <f>[2]战法升级!U23</f>
        <v>3600</v>
      </c>
      <c r="AS23" s="18">
        <f>[2]战法升级!V23</f>
        <v>7200</v>
      </c>
    </row>
    <row r="24" spans="3:45" x14ac:dyDescent="0.15">
      <c r="C24" s="15">
        <v>19</v>
      </c>
      <c r="D24" s="32">
        <f>求节点([2]战法升级!$Z$6:$Z$44,[2]战法升级!AA$6:AA$44,$C24)</f>
        <v>2040.8983969192509</v>
      </c>
      <c r="E24" s="32">
        <f>求节点([2]战法升级!$Z$6:$Z$44,[2]战法升级!AB$6:AB$44,$C24)</f>
        <v>3960</v>
      </c>
      <c r="F24" s="32">
        <f>求节点([2]战法升级!$Z$6:$Z$44,[2]战法升级!AC$6:AC$44,$C24)</f>
        <v>6720</v>
      </c>
      <c r="G24" s="32">
        <f>求节点([2]战法升级!$Z$6:$Z$44,[2]战法升级!AD$6:AD$44,$C24)</f>
        <v>0</v>
      </c>
      <c r="H24" s="32">
        <f>求节点([2]战法升级!$Z$186:$Z$224,[2]战法升级!AA$186:AA$224,$C24)</f>
        <v>8465.9912058228656</v>
      </c>
      <c r="I24" s="32">
        <f>求节点([2]战法升级!$Z$186:$Z$224,[2]战法升级!AB$186:AB$224,$C24)</f>
        <v>20321.083550218777</v>
      </c>
      <c r="J24" s="32">
        <f>求节点([2]战法升级!$Z$186:$Z$224,[2]战法升级!AC$186:AC$224,$C24)</f>
        <v>32925.362948280279</v>
      </c>
      <c r="K24" s="32">
        <f>求节点([2]战法升级!$Z$186:$Z$224,[2]战法升级!AD$186:AD$224,$C24)</f>
        <v>0</v>
      </c>
      <c r="L24" s="32">
        <f>求节点([2]基础状态预期!$C$17:$C$55,[2]基础状态预期!M$17:M$55,$C24)</f>
        <v>11.69203211575844</v>
      </c>
      <c r="M24" s="32">
        <f>求节点([2]基础状态预期!$C$17:$C$55,[2]基础状态预期!N$17:N$55,$C24)</f>
        <v>10</v>
      </c>
      <c r="N24" s="32">
        <f>求节点([2]基础状态预期!$C$17:$C$55,[2]基础状态预期!O$17:O$55,$C24)</f>
        <v>15</v>
      </c>
      <c r="O24" s="32">
        <f>求节点([2]基础状态预期!$C$17:$C$55,[2]基础状态预期!P$17:P$55,$C24)</f>
        <v>0</v>
      </c>
      <c r="P24" s="32">
        <f>求节点([2]基础状态预期!$C$197:$C$235,[2]基础状态预期!M$197:M$235,$C24)</f>
        <v>23.235204662649764</v>
      </c>
      <c r="Q24" s="32">
        <f>求节点([2]基础状态预期!$C$197:$C$235,[2]基础状态预期!N$197:N$235,$C24)</f>
        <v>15.311297113394772</v>
      </c>
      <c r="R24" s="32">
        <f>求节点([2]基础状态预期!$C$197:$C$235,[2]基础状态预期!O$197:O$235,$C24)</f>
        <v>15</v>
      </c>
      <c r="S24" s="32">
        <f>求节点([2]基础状态预期!$C$197:$C$235,[2]基础状态预期!P$197:P$235,$C24)</f>
        <v>0</v>
      </c>
      <c r="T24" s="32">
        <f>求节点([2]基础状态预期!$C$17:$C$55,[2]基础状态预期!E$17:E$55,$C24)</f>
        <v>5</v>
      </c>
      <c r="U24" s="32">
        <f>求节点([2]基础状态预期!$C$17:$C$55,[2]基础状态预期!F$17:F$55,$C24)</f>
        <v>6.6</v>
      </c>
      <c r="V24" s="32">
        <f>求节点([2]基础状态预期!$C$17:$C$55,[2]基础状态预期!G$17:G$55,$C24)</f>
        <v>2.8</v>
      </c>
      <c r="W24" s="32">
        <f>求节点([2]基础状态预期!$C$17:$C$55,[2]基础状态预期!H$17:H$55,$C24)</f>
        <v>0</v>
      </c>
      <c r="X24" s="32">
        <f>求节点([2]基础状态预期!$C$197:$C$235,[2]基础状态预期!E$197:E$235,$C24)</f>
        <v>5</v>
      </c>
      <c r="Y24" s="32">
        <f>求节点([2]基础状态预期!$C$197:$C$235,[2]基础状态预期!F$197:F$235,$C24)</f>
        <v>15.875067212644495</v>
      </c>
      <c r="Z24" s="32">
        <f>求节点([2]基础状态预期!$C$197:$C$235,[2]基础状态预期!G$197:G$235,$C24)</f>
        <v>13.718901228450116</v>
      </c>
      <c r="AA24" s="32">
        <f>求节点([2]基础状态预期!$C$197:$C$235,[2]基础状态预期!H$197:H$235,$C24)</f>
        <v>0</v>
      </c>
      <c r="AC24" s="18">
        <v>19</v>
      </c>
      <c r="AD24" s="22">
        <f t="shared" si="1"/>
        <v>166.4601605787922</v>
      </c>
      <c r="AE24" s="22">
        <f t="shared" si="2"/>
        <v>565.02741252791225</v>
      </c>
      <c r="AF24" s="18">
        <f t="shared" si="3"/>
        <v>58.460160578792198</v>
      </c>
      <c r="AG24" s="18">
        <f t="shared" si="4"/>
        <v>66</v>
      </c>
      <c r="AH24" s="18">
        <f t="shared" si="5"/>
        <v>42</v>
      </c>
      <c r="AI24" s="18">
        <f t="shared" si="6"/>
        <v>0</v>
      </c>
      <c r="AJ24" s="18">
        <f t="shared" si="7"/>
        <v>116.17602331324882</v>
      </c>
      <c r="AK24" s="18">
        <f t="shared" si="8"/>
        <v>243.06787078791166</v>
      </c>
      <c r="AL24" s="18">
        <f t="shared" si="9"/>
        <v>205.78351842675175</v>
      </c>
      <c r="AM24" s="18">
        <f t="shared" si="10"/>
        <v>0</v>
      </c>
      <c r="AO24" s="19">
        <v>19</v>
      </c>
      <c r="AP24" s="18">
        <f>[2]战法升级!S24</f>
        <v>1000</v>
      </c>
      <c r="AQ24" s="18">
        <f>[2]战法升级!T24</f>
        <v>2000</v>
      </c>
      <c r="AR24" s="18">
        <f>[2]战法升级!U24</f>
        <v>4000</v>
      </c>
      <c r="AS24" s="18">
        <f>[2]战法升级!V24</f>
        <v>8000</v>
      </c>
    </row>
    <row r="25" spans="3:45" x14ac:dyDescent="0.15">
      <c r="C25" s="15">
        <v>20</v>
      </c>
      <c r="D25" s="32">
        <f>求节点([2]战法升级!$Z$6:$Z$44,[2]战法升级!AA$6:AA$44,$C25)</f>
        <v>2174.9732458918766</v>
      </c>
      <c r="E25" s="32">
        <f>求节点([2]战法升级!$Z$6:$Z$44,[2]战法升级!AB$6:AB$44,$C25)</f>
        <v>4200</v>
      </c>
      <c r="F25" s="32">
        <f>求节点([2]战法升级!$Z$6:$Z$44,[2]战法升级!AC$6:AC$44,$C25)</f>
        <v>7200</v>
      </c>
      <c r="G25" s="32">
        <f>求节点([2]战法升级!$Z$6:$Z$44,[2]战法升级!AD$6:AD$44,$C25)</f>
        <v>0</v>
      </c>
      <c r="H25" s="32">
        <f>求节点([2]战法升级!$Z$186:$Z$224,[2]战法升级!AA$186:AA$224,$C25)</f>
        <v>9019.2479859336727</v>
      </c>
      <c r="I25" s="32">
        <f>求节点([2]战法升级!$Z$186:$Z$224,[2]战法升级!AB$186:AB$224,$C25)</f>
        <v>21756.291551453436</v>
      </c>
      <c r="J25" s="32">
        <f>求节点([2]战法升级!$Z$186:$Z$224,[2]战法升级!AC$186:AC$224,$C25)</f>
        <v>35555.335694612862</v>
      </c>
      <c r="K25" s="32">
        <f>求节点([2]战法升级!$Z$186:$Z$224,[2]战法升级!AD$186:AD$224,$C25)</f>
        <v>0</v>
      </c>
      <c r="L25" s="32">
        <f>求节点([2]基础状态预期!$C$17:$C$55,[2]基础状态预期!M$17:M$55,$C25)</f>
        <v>12.249910819639588</v>
      </c>
      <c r="M25" s="32">
        <f>求节点([2]基础状态预期!$C$17:$C$55,[2]基础状态预期!N$17:N$55,$C25)</f>
        <v>10</v>
      </c>
      <c r="N25" s="32">
        <f>求节点([2]基础状态预期!$C$17:$C$55,[2]基础状态预期!O$17:O$55,$C25)</f>
        <v>15</v>
      </c>
      <c r="O25" s="32">
        <f>求节点([2]基础状态预期!$C$17:$C$55,[2]基础状态预期!P$17:P$55,$C25)</f>
        <v>0</v>
      </c>
      <c r="P25" s="32">
        <f>求节点([2]基础状态预期!$C$197:$C$235,[2]基础状态预期!M$197:M$235,$C25)</f>
        <v>23.793078120040587</v>
      </c>
      <c r="Q25" s="32">
        <f>求节点([2]基础状态预期!$C$197:$C$235,[2]基础状态预期!N$197:N$235,$C25)</f>
        <v>15.798841109829199</v>
      </c>
      <c r="R25" s="32">
        <f>求节点([2]基础状态预期!$C$197:$C$235,[2]基础状态预期!O$197:O$235,$C25)</f>
        <v>15</v>
      </c>
      <c r="S25" s="32">
        <f>求节点([2]基础状态预期!$C$197:$C$235,[2]基础状态预期!P$197:P$235,$C25)</f>
        <v>0</v>
      </c>
      <c r="T25" s="32">
        <f>求节点([2]基础状态预期!$C$17:$C$55,[2]基础状态预期!E$17:E$55,$C25)</f>
        <v>5</v>
      </c>
      <c r="U25" s="32">
        <f>求节点([2]基础状态预期!$C$17:$C$55,[2]基础状态预期!F$17:F$55,$C25)</f>
        <v>7</v>
      </c>
      <c r="V25" s="32">
        <f>求节点([2]基础状态预期!$C$17:$C$55,[2]基础状态预期!G$17:G$55,$C25)</f>
        <v>3</v>
      </c>
      <c r="W25" s="32">
        <f>求节点([2]基础状态预期!$C$17:$C$55,[2]基础状态预期!H$17:H$55,$C25)</f>
        <v>0</v>
      </c>
      <c r="X25" s="32">
        <f>求节点([2]基础状态预期!$C$197:$C$235,[2]基础状态预期!E$197:E$235,$C25)</f>
        <v>5</v>
      </c>
      <c r="Y25" s="32">
        <f>求节点([2]基础状态预期!$C$197:$C$235,[2]基础状态预期!F$197:F$235,$C25)</f>
        <v>16</v>
      </c>
      <c r="Z25" s="32">
        <f>求节点([2]基础状态预期!$C$197:$C$235,[2]基础状态预期!G$197:G$235,$C25)</f>
        <v>14.814723206088694</v>
      </c>
      <c r="AA25" s="32">
        <f>求节点([2]基础状态预期!$C$197:$C$235,[2]基础状态预期!H$197:H$235,$C25)</f>
        <v>0</v>
      </c>
      <c r="AC25" s="18">
        <v>20</v>
      </c>
      <c r="AD25" s="22">
        <f t="shared" si="1"/>
        <v>176.24955409819793</v>
      </c>
      <c r="AE25" s="22">
        <f t="shared" si="2"/>
        <v>593.96769644880055</v>
      </c>
      <c r="AF25" s="18">
        <f t="shared" si="3"/>
        <v>61.24955409819794</v>
      </c>
      <c r="AG25" s="18">
        <f t="shared" si="4"/>
        <v>70</v>
      </c>
      <c r="AH25" s="18">
        <f t="shared" si="5"/>
        <v>45</v>
      </c>
      <c r="AI25" s="18">
        <f t="shared" si="6"/>
        <v>0</v>
      </c>
      <c r="AJ25" s="18">
        <f t="shared" si="7"/>
        <v>118.96539060020294</v>
      </c>
      <c r="AK25" s="18">
        <f t="shared" si="8"/>
        <v>252.78145775726719</v>
      </c>
      <c r="AL25" s="18">
        <f t="shared" si="9"/>
        <v>222.2208480913304</v>
      </c>
      <c r="AM25" s="18">
        <f t="shared" si="10"/>
        <v>0</v>
      </c>
      <c r="AO25" s="19">
        <v>20</v>
      </c>
      <c r="AP25" s="18">
        <f>[2]战法升级!S25</f>
        <v>1100</v>
      </c>
      <c r="AQ25" s="18">
        <f>[2]战法升级!T25</f>
        <v>2200</v>
      </c>
      <c r="AR25" s="18">
        <f>[2]战法升级!U25</f>
        <v>4400</v>
      </c>
      <c r="AS25" s="18">
        <f>[2]战法升级!V25</f>
        <v>8800</v>
      </c>
    </row>
    <row r="26" spans="3:45" x14ac:dyDescent="0.15">
      <c r="C26" s="15">
        <v>21</v>
      </c>
      <c r="D26" s="32">
        <f>求节点([2]战法升级!$Z$6:$Z$44,[2]战法升级!AA$6:AA$44,$C26)</f>
        <v>2373.8759019945928</v>
      </c>
      <c r="E26" s="32">
        <f>求节点([2]战法升级!$Z$6:$Z$44,[2]战法升级!AB$6:AB$44,$C26)</f>
        <v>4720.3680086894456</v>
      </c>
      <c r="F26" s="32">
        <f>求节点([2]战法升级!$Z$6:$Z$44,[2]战法升级!AC$6:AC$44,$C26)</f>
        <v>7794.70629564508</v>
      </c>
      <c r="G26" s="32">
        <f>求节点([2]战法升级!$Z$6:$Z$44,[2]战法升级!AD$6:AD$44,$C26)</f>
        <v>0</v>
      </c>
      <c r="H26" s="32">
        <f>求节点([2]战法升级!$Z$186:$Z$224,[2]战法升级!AA$186:AA$224,$C26)</f>
        <v>9564.2301192820214</v>
      </c>
      <c r="I26" s="32">
        <f>求节点([2]战法升级!$Z$186:$Z$224,[2]战法升级!AB$186:AB$224,$C26)</f>
        <v>23179.608256310785</v>
      </c>
      <c r="J26" s="32">
        <f>求节点([2]战法升级!$Z$186:$Z$224,[2]战法升级!AC$186:AC$224,$C26)</f>
        <v>38304.901977229834</v>
      </c>
      <c r="K26" s="32">
        <f>求节点([2]战法升级!$Z$186:$Z$224,[2]战法升级!AD$186:AD$224,$C26)</f>
        <v>0</v>
      </c>
      <c r="L26" s="32">
        <f>求节点([2]基础状态预期!$C$17:$C$55,[2]基础状态预期!M$17:M$55,$C26)</f>
        <v>12.7840074109405</v>
      </c>
      <c r="M26" s="32">
        <f>求节点([2]基础状态预期!$C$17:$C$55,[2]基础状态预期!N$17:N$55,$C26)</f>
        <v>10</v>
      </c>
      <c r="N26" s="32">
        <f>求节点([2]基础状态预期!$C$17:$C$55,[2]基础状态预期!O$17:O$55,$C26)</f>
        <v>15</v>
      </c>
      <c r="O26" s="32">
        <f>求节点([2]基础状态预期!$C$17:$C$55,[2]基础状态预期!P$17:P$55,$C26)</f>
        <v>0</v>
      </c>
      <c r="P26" s="32">
        <f>求节点([2]基础状态预期!$C$197:$C$235,[2]基础状态预期!M$197:M$235,$C26)</f>
        <v>24.233812416506311</v>
      </c>
      <c r="Q26" s="32">
        <f>求节点([2]基础状态预期!$C$197:$C$235,[2]基础状态预期!N$197:N$235,$C26)</f>
        <v>16.243627580097119</v>
      </c>
      <c r="R26" s="32">
        <f>求节点([2]基础状态预期!$C$197:$C$235,[2]基础状态预期!O$197:O$235,$C26)</f>
        <v>15</v>
      </c>
      <c r="S26" s="32">
        <f>求节点([2]基础状态预期!$C$197:$C$235,[2]基础状态预期!P$197:P$235,$C26)</f>
        <v>0</v>
      </c>
      <c r="T26" s="32">
        <f>求节点([2]基础状态预期!$C$17:$C$55,[2]基础状态预期!E$17:E$55,$C26)</f>
        <v>5</v>
      </c>
      <c r="U26" s="32">
        <f>求节点([2]基础状态预期!$C$17:$C$55,[2]基础状态预期!F$17:F$55,$C26)</f>
        <v>7.8672800144824091</v>
      </c>
      <c r="V26" s="32">
        <f>求节点([2]基础状态预期!$C$17:$C$55,[2]基础状态预期!G$17:G$55,$C26)</f>
        <v>3.2477942898521168</v>
      </c>
      <c r="W26" s="32">
        <f>求节点([2]基础状态预期!$C$17:$C$55,[2]基础状态预期!H$17:H$55,$C26)</f>
        <v>0</v>
      </c>
      <c r="X26" s="32">
        <f>求节点([2]基础状态预期!$C$197:$C$235,[2]基础状态预期!E$197:E$235,$C26)</f>
        <v>5</v>
      </c>
      <c r="Y26" s="32">
        <f>求节点([2]基础状态预期!$C$197:$C$235,[2]基础状态预期!F$197:F$235,$C26)</f>
        <v>16</v>
      </c>
      <c r="Z26" s="32">
        <f>求节点([2]基础状态预期!$C$197:$C$235,[2]基础状态预期!G$197:G$235,$C26)</f>
        <v>15.960375823845766</v>
      </c>
      <c r="AA26" s="32">
        <f>求节点([2]基础状态预期!$C$197:$C$235,[2]基础状态预期!H$197:H$235,$C26)</f>
        <v>0</v>
      </c>
      <c r="AC26" s="18">
        <v>21</v>
      </c>
      <c r="AD26" s="22">
        <f t="shared" si="1"/>
        <v>191.30975154730834</v>
      </c>
      <c r="AE26" s="22">
        <f t="shared" si="2"/>
        <v>620.47274072177197</v>
      </c>
      <c r="AF26" s="18">
        <f t="shared" si="3"/>
        <v>63.920037054702505</v>
      </c>
      <c r="AG26" s="18">
        <f t="shared" si="4"/>
        <v>78.672800144824095</v>
      </c>
      <c r="AH26" s="18">
        <f t="shared" si="5"/>
        <v>48.716914347781753</v>
      </c>
      <c r="AI26" s="18">
        <f t="shared" si="6"/>
        <v>0</v>
      </c>
      <c r="AJ26" s="18">
        <f t="shared" si="7"/>
        <v>121.16906208253155</v>
      </c>
      <c r="AK26" s="18">
        <f t="shared" si="8"/>
        <v>259.8980412815539</v>
      </c>
      <c r="AL26" s="18">
        <f t="shared" si="9"/>
        <v>239.40563735768649</v>
      </c>
      <c r="AM26" s="18">
        <f t="shared" si="10"/>
        <v>0</v>
      </c>
      <c r="AO26" s="19">
        <v>21</v>
      </c>
      <c r="AP26" s="18">
        <f>[2]战法升级!S26</f>
        <v>1280</v>
      </c>
      <c r="AQ26" s="18">
        <f>[2]战法升级!T26</f>
        <v>2560</v>
      </c>
      <c r="AR26" s="18">
        <f>[2]战法升级!U26</f>
        <v>5120</v>
      </c>
      <c r="AS26" s="18">
        <f>[2]战法升级!V26</f>
        <v>10240</v>
      </c>
    </row>
    <row r="27" spans="3:45" x14ac:dyDescent="0.15">
      <c r="C27" s="15">
        <v>22</v>
      </c>
      <c r="D27" s="32">
        <f>求节点([2]战法升级!$Z$6:$Z$44,[2]战法升级!AA$6:AA$44,$C27)</f>
        <v>2572.7785580973095</v>
      </c>
      <c r="E27" s="32">
        <f>求节点([2]战法升级!$Z$6:$Z$44,[2]战法升级!AB$6:AB$44,$C27)</f>
        <v>5240.7360173788902</v>
      </c>
      <c r="F27" s="32">
        <f>求节点([2]战法升级!$Z$6:$Z$44,[2]战法升级!AC$6:AC$44,$C27)</f>
        <v>8389.41259129016</v>
      </c>
      <c r="G27" s="32">
        <f>求节点([2]战法升级!$Z$6:$Z$44,[2]战法升级!AD$6:AD$44,$C27)</f>
        <v>0</v>
      </c>
      <c r="H27" s="32">
        <f>求节点([2]战法升级!$Z$186:$Z$224,[2]战法升级!AA$186:AA$224,$C27)</f>
        <v>10109.21225263037</v>
      </c>
      <c r="I27" s="32">
        <f>求节点([2]战法升级!$Z$186:$Z$224,[2]战法升级!AB$186:AB$224,$C27)</f>
        <v>24602.924961168133</v>
      </c>
      <c r="J27" s="32">
        <f>求节点([2]战法升级!$Z$186:$Z$224,[2]战法升级!AC$186:AC$224,$C27)</f>
        <v>41054.468259846806</v>
      </c>
      <c r="K27" s="32">
        <f>求节点([2]战法升级!$Z$186:$Z$224,[2]战法升级!AD$186:AD$224,$C27)</f>
        <v>0</v>
      </c>
      <c r="L27" s="32">
        <f>求节点([2]基础状态预期!$C$17:$C$55,[2]基础状态预期!M$17:M$55,$C27)</f>
        <v>13.318104002241414</v>
      </c>
      <c r="M27" s="32">
        <f>求节点([2]基础状态预期!$C$17:$C$55,[2]基础状态预期!N$17:N$55,$C27)</f>
        <v>10</v>
      </c>
      <c r="N27" s="32">
        <f>求节点([2]基础状态预期!$C$17:$C$55,[2]基础状态预期!O$17:O$55,$C27)</f>
        <v>15</v>
      </c>
      <c r="O27" s="32">
        <f>求节点([2]基础状态预期!$C$17:$C$55,[2]基础状态预期!P$17:P$55,$C27)</f>
        <v>0</v>
      </c>
      <c r="P27" s="32">
        <f>求节点([2]基础状态预期!$C$197:$C$235,[2]基础状态预期!M$197:M$235,$C27)</f>
        <v>24.674546712972038</v>
      </c>
      <c r="Q27" s="32">
        <f>求节点([2]基础状态预期!$C$197:$C$235,[2]基础状态预期!N$197:N$235,$C27)</f>
        <v>16.68841405036504</v>
      </c>
      <c r="R27" s="32">
        <f>求节点([2]基础状态预期!$C$197:$C$235,[2]基础状态预期!O$197:O$235,$C27)</f>
        <v>15</v>
      </c>
      <c r="S27" s="32">
        <f>求节点([2]基础状态预期!$C$197:$C$235,[2]基础状态预期!P$197:P$235,$C27)</f>
        <v>0</v>
      </c>
      <c r="T27" s="32">
        <f>求节点([2]基础状态预期!$C$17:$C$55,[2]基础状态预期!E$17:E$55,$C27)</f>
        <v>5</v>
      </c>
      <c r="U27" s="32">
        <f>求节点([2]基础状态预期!$C$17:$C$55,[2]基础状态预期!F$17:F$55,$C27)</f>
        <v>8.7345600289648182</v>
      </c>
      <c r="V27" s="32">
        <f>求节点([2]基础状态预期!$C$17:$C$55,[2]基础状态预期!G$17:G$55,$C27)</f>
        <v>3.4955885797042336</v>
      </c>
      <c r="W27" s="32">
        <f>求节点([2]基础状态预期!$C$17:$C$55,[2]基础状态预期!H$17:H$55,$C27)</f>
        <v>0</v>
      </c>
      <c r="X27" s="32">
        <f>求节点([2]基础状态预期!$C$197:$C$235,[2]基础状态预期!E$197:E$235,$C27)</f>
        <v>5</v>
      </c>
      <c r="Y27" s="32">
        <f>求节点([2]基础状态预期!$C$197:$C$235,[2]基础状态预期!F$197:F$235,$C27)</f>
        <v>16</v>
      </c>
      <c r="Z27" s="32">
        <f>求节点([2]基础状态预期!$C$197:$C$235,[2]基础状态预期!G$197:G$235,$C27)</f>
        <v>17.106028441602838</v>
      </c>
      <c r="AA27" s="32">
        <f>求节点([2]基础状态预期!$C$197:$C$235,[2]基础状态预期!H$197:H$235,$C27)</f>
        <v>0</v>
      </c>
      <c r="AC27" s="18">
        <v>22</v>
      </c>
      <c r="AD27" s="22">
        <f t="shared" si="1"/>
        <v>206.36994899641877</v>
      </c>
      <c r="AE27" s="22">
        <f t="shared" si="2"/>
        <v>646.97778499474339</v>
      </c>
      <c r="AF27" s="18">
        <f t="shared" si="3"/>
        <v>66.590520011207076</v>
      </c>
      <c r="AG27" s="18">
        <f t="shared" si="4"/>
        <v>87.345600289648189</v>
      </c>
      <c r="AH27" s="18">
        <f t="shared" si="5"/>
        <v>52.433828695563506</v>
      </c>
      <c r="AI27" s="18">
        <f t="shared" si="6"/>
        <v>0</v>
      </c>
      <c r="AJ27" s="18">
        <f t="shared" si="7"/>
        <v>123.3727335648602</v>
      </c>
      <c r="AK27" s="18">
        <f t="shared" si="8"/>
        <v>267.01462480584064</v>
      </c>
      <c r="AL27" s="18">
        <f t="shared" si="9"/>
        <v>256.59042662404255</v>
      </c>
      <c r="AM27" s="18">
        <f t="shared" si="10"/>
        <v>0</v>
      </c>
      <c r="AO27" s="19">
        <v>22</v>
      </c>
      <c r="AP27" s="18">
        <f>[2]战法升级!S27</f>
        <v>1460</v>
      </c>
      <c r="AQ27" s="18">
        <f>[2]战法升级!T27</f>
        <v>2920</v>
      </c>
      <c r="AR27" s="18">
        <f>[2]战法升级!U27</f>
        <v>5840</v>
      </c>
      <c r="AS27" s="18">
        <f>[2]战法升级!V27</f>
        <v>11680</v>
      </c>
    </row>
    <row r="28" spans="3:45" x14ac:dyDescent="0.15">
      <c r="C28" s="15">
        <v>23</v>
      </c>
      <c r="D28" s="32">
        <f>求节点([2]战法升级!$Z$6:$Z$44,[2]战法升级!AA$6:AA$44,$C28)</f>
        <v>2771.6812142000258</v>
      </c>
      <c r="E28" s="32">
        <f>求节点([2]战法升级!$Z$6:$Z$44,[2]战法升级!AB$6:AB$44,$C28)</f>
        <v>5761.1040260683358</v>
      </c>
      <c r="F28" s="32">
        <f>求节点([2]战法升级!$Z$6:$Z$44,[2]战法升级!AC$6:AC$44,$C28)</f>
        <v>8984.1188869352409</v>
      </c>
      <c r="G28" s="32">
        <f>求节点([2]战法升级!$Z$6:$Z$44,[2]战法升级!AD$6:AD$44,$C28)</f>
        <v>0</v>
      </c>
      <c r="H28" s="32">
        <f>求节点([2]战法升级!$Z$186:$Z$224,[2]战法升级!AA$186:AA$224,$C28)</f>
        <v>10654.194385978719</v>
      </c>
      <c r="I28" s="32">
        <f>求节点([2]战法升级!$Z$186:$Z$224,[2]战法升级!AB$186:AB$224,$C28)</f>
        <v>26026.241666025482</v>
      </c>
      <c r="J28" s="32">
        <f>求节点([2]战法升级!$Z$186:$Z$224,[2]战法升级!AC$186:AC$224,$C28)</f>
        <v>43804.034542463778</v>
      </c>
      <c r="K28" s="32">
        <f>求节点([2]战法升级!$Z$186:$Z$224,[2]战法升级!AD$186:AD$224,$C28)</f>
        <v>0</v>
      </c>
      <c r="L28" s="32">
        <f>求节点([2]基础状态预期!$C$17:$C$55,[2]基础状态预期!M$17:M$55,$C28)</f>
        <v>13.852200593542326</v>
      </c>
      <c r="M28" s="32">
        <f>求节点([2]基础状态预期!$C$17:$C$55,[2]基础状态预期!N$17:N$55,$C28)</f>
        <v>10</v>
      </c>
      <c r="N28" s="32">
        <f>求节点([2]基础状态预期!$C$17:$C$55,[2]基础状态预期!O$17:O$55,$C28)</f>
        <v>15</v>
      </c>
      <c r="O28" s="32">
        <f>求节点([2]基础状态预期!$C$17:$C$55,[2]基础状态预期!P$17:P$55,$C28)</f>
        <v>0</v>
      </c>
      <c r="P28" s="32">
        <f>求节点([2]基础状态预期!$C$197:$C$235,[2]基础状态预期!M$197:M$235,$C28)</f>
        <v>25.115281009437762</v>
      </c>
      <c r="Q28" s="32">
        <f>求节点([2]基础状态预期!$C$197:$C$235,[2]基础状态预期!N$197:N$235,$C28)</f>
        <v>17.133200520632965</v>
      </c>
      <c r="R28" s="32">
        <f>求节点([2]基础状态预期!$C$197:$C$235,[2]基础状态预期!O$197:O$235,$C28)</f>
        <v>15</v>
      </c>
      <c r="S28" s="32">
        <f>求节点([2]基础状态预期!$C$197:$C$235,[2]基础状态预期!P$197:P$235,$C28)</f>
        <v>0</v>
      </c>
      <c r="T28" s="32">
        <f>求节点([2]基础状态预期!$C$17:$C$55,[2]基础状态预期!E$17:E$55,$C28)</f>
        <v>5</v>
      </c>
      <c r="U28" s="32">
        <f>求节点([2]基础状态预期!$C$17:$C$55,[2]基础状态预期!F$17:F$55,$C28)</f>
        <v>9.6018400434472255</v>
      </c>
      <c r="V28" s="32">
        <f>求节点([2]基础状态预期!$C$17:$C$55,[2]基础状态预期!G$17:G$55,$C28)</f>
        <v>3.74338286955635</v>
      </c>
      <c r="W28" s="32">
        <f>求节点([2]基础状态预期!$C$17:$C$55,[2]基础状态预期!H$17:H$55,$C28)</f>
        <v>0</v>
      </c>
      <c r="X28" s="32">
        <f>求节点([2]基础状态预期!$C$197:$C$235,[2]基础状态预期!E$197:E$235,$C28)</f>
        <v>5</v>
      </c>
      <c r="Y28" s="32">
        <f>求节点([2]基础状态预期!$C$197:$C$235,[2]基础状态预期!F$197:F$235,$C28)</f>
        <v>16</v>
      </c>
      <c r="Z28" s="32">
        <f>求节点([2]基础状态预期!$C$197:$C$235,[2]基础状态预期!G$197:G$235,$C28)</f>
        <v>18.251681059359907</v>
      </c>
      <c r="AA28" s="32">
        <f>求节点([2]基础状态预期!$C$197:$C$235,[2]基础状态预期!H$197:H$235,$C28)</f>
        <v>0</v>
      </c>
      <c r="AC28" s="18">
        <v>23</v>
      </c>
      <c r="AD28" s="22">
        <f t="shared" si="1"/>
        <v>221.43014644552915</v>
      </c>
      <c r="AE28" s="22">
        <f t="shared" si="2"/>
        <v>673.48282926771481</v>
      </c>
      <c r="AF28" s="18">
        <f t="shared" si="3"/>
        <v>69.261002967711633</v>
      </c>
      <c r="AG28" s="18">
        <f t="shared" si="4"/>
        <v>96.018400434472255</v>
      </c>
      <c r="AH28" s="18">
        <f t="shared" si="5"/>
        <v>56.150743043345251</v>
      </c>
      <c r="AI28" s="18">
        <f t="shared" si="6"/>
        <v>0</v>
      </c>
      <c r="AJ28" s="18">
        <f t="shared" si="7"/>
        <v>125.57640504718881</v>
      </c>
      <c r="AK28" s="18">
        <f t="shared" si="8"/>
        <v>274.13120833012744</v>
      </c>
      <c r="AL28" s="18">
        <f t="shared" si="9"/>
        <v>273.77521589039861</v>
      </c>
      <c r="AM28" s="18">
        <f t="shared" si="10"/>
        <v>0</v>
      </c>
      <c r="AO28" s="19">
        <v>23</v>
      </c>
      <c r="AP28" s="18">
        <f>[2]战法升级!S28</f>
        <v>1640</v>
      </c>
      <c r="AQ28" s="18">
        <f>[2]战法升级!T28</f>
        <v>3280</v>
      </c>
      <c r="AR28" s="18">
        <f>[2]战法升级!U28</f>
        <v>6560</v>
      </c>
      <c r="AS28" s="18">
        <f>[2]战法升级!V28</f>
        <v>13120</v>
      </c>
    </row>
    <row r="29" spans="3:45" x14ac:dyDescent="0.15">
      <c r="C29" s="15">
        <v>24</v>
      </c>
      <c r="D29" s="32">
        <f>求节点([2]战法升级!$Z$6:$Z$44,[2]战法升级!AA$6:AA$44,$C29)</f>
        <v>2970.5838703027425</v>
      </c>
      <c r="E29" s="32">
        <f>求节点([2]战法升级!$Z$6:$Z$44,[2]战法升级!AB$6:AB$44,$C29)</f>
        <v>6281.4720347577804</v>
      </c>
      <c r="F29" s="32">
        <f>求节点([2]战法升级!$Z$6:$Z$44,[2]战法升级!AC$6:AC$44,$C29)</f>
        <v>9578.82518258032</v>
      </c>
      <c r="G29" s="32">
        <f>求节点([2]战法升级!$Z$6:$Z$44,[2]战法升级!AD$6:AD$44,$C29)</f>
        <v>0</v>
      </c>
      <c r="H29" s="32">
        <f>求节点([2]战法升级!$Z$186:$Z$224,[2]战法升级!AA$186:AA$224,$C29)</f>
        <v>11199.176519327068</v>
      </c>
      <c r="I29" s="32">
        <f>求节点([2]战法升级!$Z$186:$Z$224,[2]战法升级!AB$186:AB$224,$C29)</f>
        <v>27449.558370882831</v>
      </c>
      <c r="J29" s="32">
        <f>求节点([2]战法升级!$Z$186:$Z$224,[2]战法升级!AC$186:AC$224,$C29)</f>
        <v>46553.60082508075</v>
      </c>
      <c r="K29" s="32">
        <f>求节点([2]战法升级!$Z$186:$Z$224,[2]战法升级!AD$186:AD$224,$C29)</f>
        <v>0</v>
      </c>
      <c r="L29" s="32">
        <f>求节点([2]基础状态预期!$C$17:$C$55,[2]基础状态预期!M$17:M$55,$C29)</f>
        <v>14.386297184843238</v>
      </c>
      <c r="M29" s="32">
        <f>求节点([2]基础状态预期!$C$17:$C$55,[2]基础状态预期!N$17:N$55,$C29)</f>
        <v>10</v>
      </c>
      <c r="N29" s="32">
        <f>求节点([2]基础状态预期!$C$17:$C$55,[2]基础状态预期!O$17:O$55,$C29)</f>
        <v>15</v>
      </c>
      <c r="O29" s="32">
        <f>求节点([2]基础状态预期!$C$17:$C$55,[2]基础状态预期!P$17:P$55,$C29)</f>
        <v>0</v>
      </c>
      <c r="P29" s="32">
        <f>求节点([2]基础状态预期!$C$197:$C$235,[2]基础状态预期!M$197:M$235,$C29)</f>
        <v>25.556015305903486</v>
      </c>
      <c r="Q29" s="32">
        <f>求节点([2]基础状态预期!$C$197:$C$235,[2]基础状态预期!N$197:N$235,$C29)</f>
        <v>17.577986990900886</v>
      </c>
      <c r="R29" s="32">
        <f>求节点([2]基础状态预期!$C$197:$C$235,[2]基础状态预期!O$197:O$235,$C29)</f>
        <v>15</v>
      </c>
      <c r="S29" s="32">
        <f>求节点([2]基础状态预期!$C$197:$C$235,[2]基础状态预期!P$197:P$235,$C29)</f>
        <v>0</v>
      </c>
      <c r="T29" s="32">
        <f>求节点([2]基础状态预期!$C$17:$C$55,[2]基础状态预期!E$17:E$55,$C29)</f>
        <v>5</v>
      </c>
      <c r="U29" s="32">
        <f>求节点([2]基础状态预期!$C$17:$C$55,[2]基础状态预期!F$17:F$55,$C29)</f>
        <v>10.469120057929635</v>
      </c>
      <c r="V29" s="32">
        <f>求节点([2]基础状态预期!$C$17:$C$55,[2]基础状态预期!G$17:G$55,$C29)</f>
        <v>3.9911771594084673</v>
      </c>
      <c r="W29" s="32">
        <f>求节点([2]基础状态预期!$C$17:$C$55,[2]基础状态预期!H$17:H$55,$C29)</f>
        <v>0</v>
      </c>
      <c r="X29" s="32">
        <f>求节点([2]基础状态预期!$C$197:$C$235,[2]基础状态预期!E$197:E$235,$C29)</f>
        <v>5</v>
      </c>
      <c r="Y29" s="32">
        <f>求节点([2]基础状态预期!$C$197:$C$235,[2]基础状态预期!F$197:F$235,$C29)</f>
        <v>16</v>
      </c>
      <c r="Z29" s="32">
        <f>求节点([2]基础状态预期!$C$197:$C$235,[2]基础状态预期!G$197:G$235,$C29)</f>
        <v>19.397333677116979</v>
      </c>
      <c r="AA29" s="32">
        <f>求节点([2]基础状态预期!$C$197:$C$235,[2]基础状态预期!H$197:H$235,$C29)</f>
        <v>0</v>
      </c>
      <c r="AC29" s="18">
        <v>24</v>
      </c>
      <c r="AD29" s="22">
        <f t="shared" si="1"/>
        <v>236.49034389463955</v>
      </c>
      <c r="AE29" s="22">
        <f t="shared" si="2"/>
        <v>699.98787354068622</v>
      </c>
      <c r="AF29" s="18">
        <f t="shared" si="3"/>
        <v>71.93148592421619</v>
      </c>
      <c r="AG29" s="18">
        <f t="shared" si="4"/>
        <v>104.69120057929635</v>
      </c>
      <c r="AH29" s="18">
        <f t="shared" si="5"/>
        <v>59.867657391127011</v>
      </c>
      <c r="AI29" s="18">
        <f t="shared" si="6"/>
        <v>0</v>
      </c>
      <c r="AJ29" s="18">
        <f t="shared" si="7"/>
        <v>127.78007652951743</v>
      </c>
      <c r="AK29" s="18">
        <f t="shared" si="8"/>
        <v>281.24779185441417</v>
      </c>
      <c r="AL29" s="18">
        <f t="shared" si="9"/>
        <v>290.96000515675468</v>
      </c>
      <c r="AM29" s="18">
        <f t="shared" si="10"/>
        <v>0</v>
      </c>
      <c r="AO29" s="19">
        <v>24</v>
      </c>
      <c r="AP29" s="18">
        <f>[2]战法升级!S29</f>
        <v>1820</v>
      </c>
      <c r="AQ29" s="18">
        <f>[2]战法升级!T29</f>
        <v>3640</v>
      </c>
      <c r="AR29" s="18">
        <f>[2]战法升级!U29</f>
        <v>7280</v>
      </c>
      <c r="AS29" s="18">
        <f>[2]战法升级!V29</f>
        <v>14560</v>
      </c>
    </row>
    <row r="30" spans="3:45" x14ac:dyDescent="0.15">
      <c r="C30" s="15">
        <v>25</v>
      </c>
      <c r="D30" s="32">
        <f>求节点([2]战法升级!$Z$6:$Z$44,[2]战法升级!AA$6:AA$44,$C30)</f>
        <v>3169.4865264054588</v>
      </c>
      <c r="E30" s="32">
        <f>求节点([2]战法升级!$Z$6:$Z$44,[2]战法升级!AB$6:AB$44,$C30)</f>
        <v>6801.840043447226</v>
      </c>
      <c r="F30" s="32">
        <f>求节点([2]战法升级!$Z$6:$Z$44,[2]战法升级!AC$6:AC$44,$C30)</f>
        <v>10173.531478225401</v>
      </c>
      <c r="G30" s="32">
        <f>求节点([2]战法升级!$Z$6:$Z$44,[2]战法升级!AD$6:AD$44,$C30)</f>
        <v>0</v>
      </c>
      <c r="H30" s="32">
        <f>求节点([2]战法升级!$Z$186:$Z$224,[2]战法升级!AA$186:AA$224,$C30)</f>
        <v>11744.158652675414</v>
      </c>
      <c r="I30" s="32">
        <f>求节点([2]战法升级!$Z$186:$Z$224,[2]战法升级!AB$186:AB$224,$C30)</f>
        <v>28872.875075740179</v>
      </c>
      <c r="J30" s="32">
        <f>求节点([2]战法升级!$Z$186:$Z$224,[2]战法升级!AC$186:AC$224,$C30)</f>
        <v>49303.167107697722</v>
      </c>
      <c r="K30" s="32">
        <f>求节点([2]战法升级!$Z$186:$Z$224,[2]战法升级!AD$186:AD$224,$C30)</f>
        <v>0</v>
      </c>
      <c r="L30" s="32">
        <f>求节点([2]基础状态预期!$C$17:$C$55,[2]基础状态预期!M$17:M$55,$C30)</f>
        <v>14.920393776144152</v>
      </c>
      <c r="M30" s="32">
        <f>求节点([2]基础状态预期!$C$17:$C$55,[2]基础状态预期!N$17:N$55,$C30)</f>
        <v>10</v>
      </c>
      <c r="N30" s="32">
        <f>求节点([2]基础状态预期!$C$17:$C$55,[2]基础状态预期!O$17:O$55,$C30)</f>
        <v>15</v>
      </c>
      <c r="O30" s="32">
        <f>求节点([2]基础状态预期!$C$17:$C$55,[2]基础状态预期!P$17:P$55,$C30)</f>
        <v>0</v>
      </c>
      <c r="P30" s="32">
        <f>求节点([2]基础状态预期!$C$197:$C$235,[2]基础状态预期!M$197:M$235,$C30)</f>
        <v>25.996749602369214</v>
      </c>
      <c r="Q30" s="32">
        <f>求节点([2]基础状态预期!$C$197:$C$235,[2]基础状态预期!N$197:N$235,$C30)</f>
        <v>18.022773461168807</v>
      </c>
      <c r="R30" s="32">
        <f>求节点([2]基础状态预期!$C$197:$C$235,[2]基础状态预期!O$197:O$235,$C30)</f>
        <v>15</v>
      </c>
      <c r="S30" s="32">
        <f>求节点([2]基础状态预期!$C$197:$C$235,[2]基础状态预期!P$197:P$235,$C30)</f>
        <v>0</v>
      </c>
      <c r="T30" s="32">
        <f>求节点([2]基础状态预期!$C$17:$C$55,[2]基础状态预期!E$17:E$55,$C30)</f>
        <v>5</v>
      </c>
      <c r="U30" s="32">
        <f>求节点([2]基础状态预期!$C$17:$C$55,[2]基础状态预期!F$17:F$55,$C30)</f>
        <v>11.336400072412044</v>
      </c>
      <c r="V30" s="32">
        <f>求节点([2]基础状态预期!$C$17:$C$55,[2]基础状态预期!G$17:G$55,$C30)</f>
        <v>4.2389714492605837</v>
      </c>
      <c r="W30" s="32">
        <f>求节点([2]基础状态预期!$C$17:$C$55,[2]基础状态预期!H$17:H$55,$C30)</f>
        <v>0</v>
      </c>
      <c r="X30" s="32">
        <f>求节点([2]基础状态预期!$C$197:$C$235,[2]基础状态预期!E$197:E$235,$C30)</f>
        <v>5</v>
      </c>
      <c r="Y30" s="32">
        <f>求节点([2]基础状态预期!$C$197:$C$235,[2]基础状态预期!F$197:F$235,$C30)</f>
        <v>16</v>
      </c>
      <c r="Z30" s="32">
        <f>求节点([2]基础状态预期!$C$197:$C$235,[2]基础状态预期!G$197:G$235,$C30)</f>
        <v>20.542986294874051</v>
      </c>
      <c r="AA30" s="32">
        <f>求节点([2]基础状态预期!$C$197:$C$235,[2]基础状态预期!H$197:H$235,$C30)</f>
        <v>0</v>
      </c>
      <c r="AC30" s="18">
        <v>25</v>
      </c>
      <c r="AD30" s="22">
        <f t="shared" si="1"/>
        <v>251.55054134374996</v>
      </c>
      <c r="AE30" s="22">
        <f t="shared" si="2"/>
        <v>726.49291781365787</v>
      </c>
      <c r="AF30" s="18">
        <f t="shared" si="3"/>
        <v>74.601968880720761</v>
      </c>
      <c r="AG30" s="18">
        <f t="shared" si="4"/>
        <v>113.36400072412044</v>
      </c>
      <c r="AH30" s="18">
        <f t="shared" si="5"/>
        <v>63.584571738908757</v>
      </c>
      <c r="AI30" s="18">
        <f t="shared" si="6"/>
        <v>0</v>
      </c>
      <c r="AJ30" s="18">
        <f t="shared" si="7"/>
        <v>129.98374801184607</v>
      </c>
      <c r="AK30" s="18">
        <f t="shared" si="8"/>
        <v>288.36437537870091</v>
      </c>
      <c r="AL30" s="18">
        <f t="shared" si="9"/>
        <v>308.1447944231108</v>
      </c>
      <c r="AM30" s="18">
        <f t="shared" si="10"/>
        <v>0</v>
      </c>
      <c r="AO30" s="19">
        <v>25</v>
      </c>
      <c r="AP30" s="18">
        <f>[2]战法升级!S30</f>
        <v>2000</v>
      </c>
      <c r="AQ30" s="18">
        <f>[2]战法升级!T30</f>
        <v>4000</v>
      </c>
      <c r="AR30" s="18">
        <f>[2]战法升级!U30</f>
        <v>8000</v>
      </c>
      <c r="AS30" s="18">
        <f>[2]战法升级!V30</f>
        <v>16000</v>
      </c>
    </row>
    <row r="31" spans="3:45" x14ac:dyDescent="0.15">
      <c r="C31" s="15">
        <v>26</v>
      </c>
      <c r="D31" s="32">
        <f>求节点([2]战法升级!$Z$6:$Z$44,[2]战法升级!AA$6:AA$44,$C31)</f>
        <v>3368.3891825081755</v>
      </c>
      <c r="E31" s="32">
        <f>求节点([2]战法升级!$Z$6:$Z$44,[2]战法升级!AB$6:AB$44,$C31)</f>
        <v>7322.2080521366715</v>
      </c>
      <c r="F31" s="32">
        <f>求节点([2]战法升级!$Z$6:$Z$44,[2]战法升级!AC$6:AC$44,$C31)</f>
        <v>10768.237773870482</v>
      </c>
      <c r="G31" s="32">
        <f>求节点([2]战法升级!$Z$6:$Z$44,[2]战法升级!AD$6:AD$44,$C31)</f>
        <v>0</v>
      </c>
      <c r="H31" s="32">
        <f>求节点([2]战法升级!$Z$186:$Z$224,[2]战法升级!AA$186:AA$224,$C31)</f>
        <v>12289.140786023763</v>
      </c>
      <c r="I31" s="32">
        <f>求节点([2]战法升级!$Z$186:$Z$224,[2]战法升级!AB$186:AB$224,$C31)</f>
        <v>30296.191780597528</v>
      </c>
      <c r="J31" s="32">
        <f>求节点([2]战法升级!$Z$186:$Z$224,[2]战法升级!AC$186:AC$224,$C31)</f>
        <v>52052.733390314694</v>
      </c>
      <c r="K31" s="32">
        <f>求节点([2]战法升级!$Z$186:$Z$224,[2]战法升级!AD$186:AD$224,$C31)</f>
        <v>0</v>
      </c>
      <c r="L31" s="32">
        <f>求节点([2]基础状态预期!$C$17:$C$55,[2]基础状态预期!M$17:M$55,$C31)</f>
        <v>15.454490367445064</v>
      </c>
      <c r="M31" s="32">
        <f>求节点([2]基础状态预期!$C$17:$C$55,[2]基础状态预期!N$17:N$55,$C31)</f>
        <v>10</v>
      </c>
      <c r="N31" s="32">
        <f>求节点([2]基础状态预期!$C$17:$C$55,[2]基础状态预期!O$17:O$55,$C31)</f>
        <v>15</v>
      </c>
      <c r="O31" s="32">
        <f>求节点([2]基础状态预期!$C$17:$C$55,[2]基础状态预期!P$17:P$55,$C31)</f>
        <v>0</v>
      </c>
      <c r="P31" s="32">
        <f>求节点([2]基础状态预期!$C$197:$C$235,[2]基础状态预期!M$197:M$235,$C31)</f>
        <v>26.437483898834937</v>
      </c>
      <c r="Q31" s="32">
        <f>求节点([2]基础状态预期!$C$197:$C$235,[2]基础状态预期!N$197:N$235,$C31)</f>
        <v>18.467559931436728</v>
      </c>
      <c r="R31" s="32">
        <f>求节点([2]基础状态预期!$C$197:$C$235,[2]基础状态预期!O$197:O$235,$C31)</f>
        <v>15</v>
      </c>
      <c r="S31" s="32">
        <f>求节点([2]基础状态预期!$C$197:$C$235,[2]基础状态预期!P$197:P$235,$C31)</f>
        <v>0</v>
      </c>
      <c r="T31" s="32">
        <f>求节点([2]基础状态预期!$C$17:$C$55,[2]基础状态预期!E$17:E$55,$C31)</f>
        <v>5</v>
      </c>
      <c r="U31" s="32">
        <f>求节点([2]基础状态预期!$C$17:$C$55,[2]基础状态预期!F$17:F$55,$C31)</f>
        <v>12.203680086894451</v>
      </c>
      <c r="V31" s="32">
        <f>求节点([2]基础状态预期!$C$17:$C$55,[2]基础状态预期!G$17:G$55,$C31)</f>
        <v>4.4867657391127</v>
      </c>
      <c r="W31" s="32">
        <f>求节点([2]基础状态预期!$C$17:$C$55,[2]基础状态预期!H$17:H$55,$C31)</f>
        <v>0</v>
      </c>
      <c r="X31" s="32">
        <f>求节点([2]基础状态预期!$C$197:$C$235,[2]基础状态预期!E$197:E$235,$C31)</f>
        <v>5</v>
      </c>
      <c r="Y31" s="32">
        <f>求节点([2]基础状态预期!$C$197:$C$235,[2]基础状态预期!F$197:F$235,$C31)</f>
        <v>16</v>
      </c>
      <c r="Z31" s="32">
        <f>求节点([2]基础状态预期!$C$197:$C$235,[2]基础状态预期!G$197:G$235,$C31)</f>
        <v>21.68863891263112</v>
      </c>
      <c r="AA31" s="32">
        <f>求节点([2]基础状态预期!$C$197:$C$235,[2]基础状态预期!H$197:H$235,$C31)</f>
        <v>0</v>
      </c>
      <c r="AC31" s="18">
        <v>26</v>
      </c>
      <c r="AD31" s="22">
        <f t="shared" si="1"/>
        <v>266.61073879286033</v>
      </c>
      <c r="AE31" s="22">
        <f t="shared" si="2"/>
        <v>752.99796208662906</v>
      </c>
      <c r="AF31" s="18">
        <f t="shared" si="3"/>
        <v>77.272451837225319</v>
      </c>
      <c r="AG31" s="18">
        <f t="shared" si="4"/>
        <v>122.03680086894451</v>
      </c>
      <c r="AH31" s="18">
        <f t="shared" si="5"/>
        <v>67.301486086690502</v>
      </c>
      <c r="AI31" s="18">
        <f t="shared" si="6"/>
        <v>0</v>
      </c>
      <c r="AJ31" s="18">
        <f t="shared" si="7"/>
        <v>132.18741949417469</v>
      </c>
      <c r="AK31" s="18">
        <f t="shared" si="8"/>
        <v>295.48095890298765</v>
      </c>
      <c r="AL31" s="18">
        <f t="shared" si="9"/>
        <v>325.3295836894668</v>
      </c>
      <c r="AM31" s="18">
        <f t="shared" si="10"/>
        <v>0</v>
      </c>
      <c r="AO31" s="19">
        <v>26</v>
      </c>
      <c r="AP31" s="18">
        <f>[2]战法升级!S31</f>
        <v>2300</v>
      </c>
      <c r="AQ31" s="18">
        <f>[2]战法升级!T31</f>
        <v>4600</v>
      </c>
      <c r="AR31" s="18">
        <f>[2]战法升级!U31</f>
        <v>9200</v>
      </c>
      <c r="AS31" s="18">
        <f>[2]战法升级!V31</f>
        <v>18400</v>
      </c>
    </row>
    <row r="32" spans="3:45" x14ac:dyDescent="0.15">
      <c r="C32" s="15">
        <v>27</v>
      </c>
      <c r="D32" s="32">
        <f>求节点([2]战法升级!$Z$6:$Z$44,[2]战法升级!AA$6:AA$44,$C32)</f>
        <v>3567.2918386108918</v>
      </c>
      <c r="E32" s="32">
        <f>求节点([2]战法升级!$Z$6:$Z$44,[2]战法升级!AB$6:AB$44,$C32)</f>
        <v>7842.5760608261171</v>
      </c>
      <c r="F32" s="32">
        <f>求节点([2]战法升级!$Z$6:$Z$44,[2]战法升级!AC$6:AC$44,$C32)</f>
        <v>11362.944069515561</v>
      </c>
      <c r="G32" s="32">
        <f>求节点([2]战法升级!$Z$6:$Z$44,[2]战法升级!AD$6:AD$44,$C32)</f>
        <v>0</v>
      </c>
      <c r="H32" s="32">
        <f>求节点([2]战法升级!$Z$186:$Z$224,[2]战法升级!AA$186:AA$224,$C32)</f>
        <v>12834.122919372112</v>
      </c>
      <c r="I32" s="32">
        <f>求节点([2]战法升级!$Z$186:$Z$224,[2]战法升级!AB$186:AB$224,$C32)</f>
        <v>31719.508485454877</v>
      </c>
      <c r="J32" s="32">
        <f>求节点([2]战法升级!$Z$186:$Z$224,[2]战法升级!AC$186:AC$224,$C32)</f>
        <v>54802.299672931666</v>
      </c>
      <c r="K32" s="32">
        <f>求节点([2]战法升级!$Z$186:$Z$224,[2]战法升级!AD$186:AD$224,$C32)</f>
        <v>0</v>
      </c>
      <c r="L32" s="32">
        <f>求节点([2]基础状态预期!$C$17:$C$55,[2]基础状态预期!M$17:M$55,$C32)</f>
        <v>15.988586958745977</v>
      </c>
      <c r="M32" s="32">
        <f>求节点([2]基础状态预期!$C$17:$C$55,[2]基础状态预期!N$17:N$55,$C32)</f>
        <v>10</v>
      </c>
      <c r="N32" s="32">
        <f>求节点([2]基础状态预期!$C$17:$C$55,[2]基础状态预期!O$17:O$55,$C32)</f>
        <v>15</v>
      </c>
      <c r="O32" s="32">
        <f>求节点([2]基础状态预期!$C$17:$C$55,[2]基础状态预期!P$17:P$55,$C32)</f>
        <v>0</v>
      </c>
      <c r="P32" s="32">
        <f>求节点([2]基础状态预期!$C$197:$C$235,[2]基础状态预期!M$197:M$235,$C32)</f>
        <v>26.878218195300661</v>
      </c>
      <c r="Q32" s="32">
        <f>求节点([2]基础状态预期!$C$197:$C$235,[2]基础状态预期!N$197:N$235,$C32)</f>
        <v>18.912346401704649</v>
      </c>
      <c r="R32" s="32">
        <f>求节点([2]基础状态预期!$C$197:$C$235,[2]基础状态预期!O$197:O$235,$C32)</f>
        <v>15</v>
      </c>
      <c r="S32" s="32">
        <f>求节点([2]基础状态预期!$C$197:$C$235,[2]基础状态预期!P$197:P$235,$C32)</f>
        <v>0</v>
      </c>
      <c r="T32" s="32">
        <f>求节点([2]基础状态预期!$C$17:$C$55,[2]基础状态预期!E$17:E$55,$C32)</f>
        <v>5</v>
      </c>
      <c r="U32" s="32">
        <f>求节点([2]基础状态预期!$C$17:$C$55,[2]基础状态预期!F$17:F$55,$C32)</f>
        <v>13.07096010137686</v>
      </c>
      <c r="V32" s="32">
        <f>求节点([2]基础状态预期!$C$17:$C$55,[2]基础状态预期!G$17:G$55,$C32)</f>
        <v>4.7345600289648173</v>
      </c>
      <c r="W32" s="32">
        <f>求节点([2]基础状态预期!$C$17:$C$55,[2]基础状态预期!H$17:H$55,$C32)</f>
        <v>0</v>
      </c>
      <c r="X32" s="32">
        <f>求节点([2]基础状态预期!$C$197:$C$235,[2]基础状态预期!E$197:E$235,$C32)</f>
        <v>5</v>
      </c>
      <c r="Y32" s="32">
        <f>求节点([2]基础状态预期!$C$197:$C$235,[2]基础状态预期!F$197:F$235,$C32)</f>
        <v>16</v>
      </c>
      <c r="Z32" s="32">
        <f>求节点([2]基础状态预期!$C$197:$C$235,[2]基础状态预期!G$197:G$235,$C32)</f>
        <v>22.834291530388192</v>
      </c>
      <c r="AA32" s="32">
        <f>求节点([2]基础状态预期!$C$197:$C$235,[2]基础状态预期!H$197:H$235,$C32)</f>
        <v>0</v>
      </c>
      <c r="AC32" s="18">
        <v>27</v>
      </c>
      <c r="AD32" s="22">
        <f t="shared" si="1"/>
        <v>281.67093624197071</v>
      </c>
      <c r="AE32" s="22">
        <f t="shared" si="2"/>
        <v>779.50300635960059</v>
      </c>
      <c r="AF32" s="18">
        <f t="shared" si="3"/>
        <v>79.942934793729876</v>
      </c>
      <c r="AG32" s="18">
        <f t="shared" si="4"/>
        <v>130.70960101376861</v>
      </c>
      <c r="AH32" s="18">
        <f t="shared" si="5"/>
        <v>71.018400434472255</v>
      </c>
      <c r="AI32" s="18">
        <f t="shared" si="6"/>
        <v>0</v>
      </c>
      <c r="AJ32" s="18">
        <f t="shared" si="7"/>
        <v>134.39109097650331</v>
      </c>
      <c r="AK32" s="18">
        <f t="shared" si="8"/>
        <v>302.59754242727439</v>
      </c>
      <c r="AL32" s="18">
        <f t="shared" si="9"/>
        <v>342.51437295582286</v>
      </c>
      <c r="AM32" s="18">
        <f t="shared" si="10"/>
        <v>0</v>
      </c>
      <c r="AO32" s="19">
        <v>27</v>
      </c>
      <c r="AP32" s="18">
        <f>[2]战法升级!S32</f>
        <v>2600</v>
      </c>
      <c r="AQ32" s="18">
        <f>[2]战法升级!T32</f>
        <v>5200</v>
      </c>
      <c r="AR32" s="18">
        <f>[2]战法升级!U32</f>
        <v>10400</v>
      </c>
      <c r="AS32" s="18">
        <f>[2]战法升级!V32</f>
        <v>20800</v>
      </c>
    </row>
    <row r="33" spans="3:45" x14ac:dyDescent="0.15">
      <c r="C33" s="15">
        <v>28</v>
      </c>
      <c r="D33" s="32">
        <f>求节点([2]战法升级!$Z$6:$Z$44,[2]战法升级!AA$6:AA$44,$C33)</f>
        <v>3766.194494713608</v>
      </c>
      <c r="E33" s="32">
        <f>求节点([2]战法升级!$Z$6:$Z$44,[2]战法升级!AB$6:AB$44,$C33)</f>
        <v>8362.9440695155608</v>
      </c>
      <c r="F33" s="32">
        <f>求节点([2]战法升级!$Z$6:$Z$44,[2]战法升级!AC$6:AC$44,$C33)</f>
        <v>11957.650365160642</v>
      </c>
      <c r="G33" s="32">
        <f>求节点([2]战法升级!$Z$6:$Z$44,[2]战法升级!AD$6:AD$44,$C33)</f>
        <v>0</v>
      </c>
      <c r="H33" s="32">
        <f>求节点([2]战法升级!$Z$186:$Z$224,[2]战法升级!AA$186:AA$224,$C33)</f>
        <v>13538.753333896715</v>
      </c>
      <c r="I33" s="32">
        <f>求节点([2]战法升级!$Z$186:$Z$224,[2]战法升级!AB$186:AB$224,$C33)</f>
        <v>33523.877967565793</v>
      </c>
      <c r="J33" s="32">
        <f>求节点([2]战法升级!$Z$186:$Z$224,[2]战法升级!AC$186:AC$224,$C33)</f>
        <v>58011.480040954113</v>
      </c>
      <c r="K33" s="32">
        <f>求节点([2]战法升级!$Z$186:$Z$224,[2]战法升级!AD$186:AD$224,$C33)</f>
        <v>0</v>
      </c>
      <c r="L33" s="32">
        <f>求节点([2]基础状态预期!$C$17:$C$55,[2]基础状态预期!M$17:M$55,$C33)</f>
        <v>16.522683550046889</v>
      </c>
      <c r="M33" s="32">
        <f>求节点([2]基础状态预期!$C$17:$C$55,[2]基础状态预期!N$17:N$55,$C33)</f>
        <v>10</v>
      </c>
      <c r="N33" s="32">
        <f>求节点([2]基础状态预期!$C$17:$C$55,[2]基础状态预期!O$17:O$55,$C33)</f>
        <v>15</v>
      </c>
      <c r="O33" s="32">
        <f>求节点([2]基础状态预期!$C$17:$C$55,[2]基础状态预期!P$17:P$55,$C33)</f>
        <v>0</v>
      </c>
      <c r="P33" s="32">
        <f>求节点([2]基础状态预期!$C$197:$C$235,[2]基础状态预期!M$197:M$235,$C33)</f>
        <v>27.359168889264478</v>
      </c>
      <c r="Q33" s="32">
        <f>求节点([2]基础状态预期!$C$197:$C$235,[2]基础状态预期!N$197:N$235,$C33)</f>
        <v>19.316392655712182</v>
      </c>
      <c r="R33" s="32">
        <f>求节点([2]基础状态预期!$C$197:$C$235,[2]基础状态预期!O$197:O$235,$C33)</f>
        <v>15.258675264810387</v>
      </c>
      <c r="S33" s="32">
        <f>求节点([2]基础状态预期!$C$197:$C$235,[2]基础状态预期!P$197:P$235,$C33)</f>
        <v>0</v>
      </c>
      <c r="T33" s="32">
        <f>求节点([2]基础状态预期!$C$17:$C$55,[2]基础状态预期!E$17:E$55,$C33)</f>
        <v>5</v>
      </c>
      <c r="U33" s="32">
        <f>求节点([2]基础状态预期!$C$17:$C$55,[2]基础状态预期!F$17:F$55,$C33)</f>
        <v>13.938240115859269</v>
      </c>
      <c r="V33" s="32">
        <f>求节点([2]基础状态预期!$C$17:$C$55,[2]基础状态预期!G$17:G$55,$C33)</f>
        <v>4.9823543188169346</v>
      </c>
      <c r="W33" s="32">
        <f>求节点([2]基础状态预期!$C$17:$C$55,[2]基础状态预期!H$17:H$55,$C33)</f>
        <v>0</v>
      </c>
      <c r="X33" s="32">
        <f>求节点([2]基础状态预期!$C$197:$C$235,[2]基础状态预期!E$197:E$235,$C33)</f>
        <v>5</v>
      </c>
      <c r="Y33" s="32">
        <f>求节点([2]基础状态预期!$C$197:$C$235,[2]基础状态预期!F$197:F$235,$C33)</f>
        <v>16</v>
      </c>
      <c r="Z33" s="32">
        <f>求节点([2]基础状态预期!$C$197:$C$235,[2]基础状态预期!G$197:G$235,$C33)</f>
        <v>23.136748957822661</v>
      </c>
      <c r="AA33" s="32">
        <f>求节点([2]基础状态预期!$C$197:$C$235,[2]基础状态预期!H$197:H$235,$C33)</f>
        <v>0</v>
      </c>
      <c r="AC33" s="18">
        <v>28</v>
      </c>
      <c r="AD33" s="22">
        <f t="shared" si="1"/>
        <v>296.73113369108114</v>
      </c>
      <c r="AE33" s="22">
        <f t="shared" si="2"/>
        <v>798.89426596857345</v>
      </c>
      <c r="AF33" s="18">
        <f t="shared" si="3"/>
        <v>82.613417750234447</v>
      </c>
      <c r="AG33" s="18">
        <f t="shared" si="4"/>
        <v>139.3824011585927</v>
      </c>
      <c r="AH33" s="18">
        <f t="shared" si="5"/>
        <v>74.735314782254022</v>
      </c>
      <c r="AI33" s="18">
        <f t="shared" si="6"/>
        <v>0</v>
      </c>
      <c r="AJ33" s="18">
        <f t="shared" si="7"/>
        <v>136.79584444632238</v>
      </c>
      <c r="AK33" s="18">
        <f t="shared" si="8"/>
        <v>309.06228249139491</v>
      </c>
      <c r="AL33" s="18">
        <f t="shared" si="9"/>
        <v>353.03613903085613</v>
      </c>
      <c r="AM33" s="18">
        <f t="shared" si="10"/>
        <v>0</v>
      </c>
      <c r="AO33" s="19">
        <v>28</v>
      </c>
      <c r="AP33" s="18">
        <f>[2]战法升级!S33</f>
        <v>2900</v>
      </c>
      <c r="AQ33" s="18">
        <f>[2]战法升级!T33</f>
        <v>5800</v>
      </c>
      <c r="AR33" s="18">
        <f>[2]战法升级!U33</f>
        <v>11600</v>
      </c>
      <c r="AS33" s="18">
        <f>[2]战法升级!V33</f>
        <v>23200</v>
      </c>
    </row>
    <row r="34" spans="3:45" x14ac:dyDescent="0.15">
      <c r="C34" s="15">
        <v>29</v>
      </c>
      <c r="D34" s="32">
        <f>求节点([2]战法升级!$Z$6:$Z$44,[2]战法升级!AA$6:AA$44,$C34)</f>
        <v>3989.2263322555145</v>
      </c>
      <c r="E34" s="32">
        <f>求节点([2]战法升级!$Z$6:$Z$44,[2]战法升级!AB$6:AB$44,$C34)</f>
        <v>8882.1192554477147</v>
      </c>
      <c r="F34" s="32">
        <f>求节点([2]战法升级!$Z$6:$Z$44,[2]战法升级!AC$6:AC$44,$C34)</f>
        <v>13026.485972761748</v>
      </c>
      <c r="G34" s="32">
        <f>求节点([2]战法升级!$Z$6:$Z$44,[2]战法升级!AD$6:AD$44,$C34)</f>
        <v>0</v>
      </c>
      <c r="H34" s="32">
        <f>求节点([2]战法升级!$Z$186:$Z$224,[2]战法升级!AA$186:AA$224,$C34)</f>
        <v>14270.380258783611</v>
      </c>
      <c r="I34" s="32">
        <f>求节点([2]战法升级!$Z$186:$Z$224,[2]战法升级!AB$186:AB$224,$C34)</f>
        <v>35392.68344093144</v>
      </c>
      <c r="J34" s="32">
        <f>求节点([2]战法升级!$Z$186:$Z$224,[2]战法升级!AC$186:AC$224,$C34)</f>
        <v>61298.38111055809</v>
      </c>
      <c r="K34" s="32">
        <f>求节点([2]战法升级!$Z$186:$Z$224,[2]战法升级!AD$186:AD$224,$C34)</f>
        <v>0</v>
      </c>
      <c r="L34" s="32">
        <f>求节点([2]基础状态预期!$C$17:$C$55,[2]基础状态预期!M$17:M$55,$C34)</f>
        <v>16.978452664511028</v>
      </c>
      <c r="M34" s="32">
        <f>求节点([2]基础状态预期!$C$17:$C$55,[2]基础状态预期!N$17:N$55,$C34)</f>
        <v>10.16199909374345</v>
      </c>
      <c r="N34" s="32">
        <f>求节点([2]基础状态预期!$C$17:$C$55,[2]基础状态预期!O$17:O$55,$C34)</f>
        <v>15</v>
      </c>
      <c r="O34" s="32">
        <f>求节点([2]基础状态预期!$C$17:$C$55,[2]基础状态预期!P$17:P$55,$C34)</f>
        <v>0</v>
      </c>
      <c r="P34" s="32">
        <f>求节点([2]基础状态预期!$C$197:$C$235,[2]基础状态预期!M$197:M$235,$C34)</f>
        <v>27.846920172522406</v>
      </c>
      <c r="Q34" s="32">
        <f>求节点([2]基础状态预期!$C$197:$C$235,[2]基础状态预期!N$197:N$235,$C34)</f>
        <v>19.713549742718783</v>
      </c>
      <c r="R34" s="32">
        <f>求节点([2]基础状态预期!$C$197:$C$235,[2]基础状态预期!O$197:O$235,$C34)</f>
        <v>15.561092494241196</v>
      </c>
      <c r="S34" s="32">
        <f>求节点([2]基础状态预期!$C$197:$C$235,[2]基础状态预期!P$197:P$235,$C34)</f>
        <v>0</v>
      </c>
      <c r="T34" s="32">
        <f>求节点([2]基础状态预期!$C$17:$C$55,[2]基础状态预期!E$17:E$55,$C34)</f>
        <v>5</v>
      </c>
      <c r="U34" s="32">
        <f>求节点([2]基础状态预期!$C$17:$C$55,[2]基础状态预期!F$17:F$55,$C34)</f>
        <v>14.28513499243382</v>
      </c>
      <c r="V34" s="32">
        <f>求节点([2]基础状态预期!$C$17:$C$55,[2]基础状态预期!G$17:G$55,$C34)</f>
        <v>5.4277024886507288</v>
      </c>
      <c r="W34" s="32">
        <f>求节点([2]基础状态预期!$C$17:$C$55,[2]基础状态预期!H$17:H$55,$C34)</f>
        <v>0</v>
      </c>
      <c r="X34" s="32">
        <f>求节点([2]基础状态预期!$C$197:$C$235,[2]基础状态预期!E$197:E$235,$C34)</f>
        <v>5</v>
      </c>
      <c r="Y34" s="32">
        <f>求节点([2]基础状态预期!$C$197:$C$235,[2]基础状态预期!F$197:F$235,$C34)</f>
        <v>16</v>
      </c>
      <c r="Z34" s="32">
        <f>求节点([2]基础状态预期!$C$197:$C$235,[2]基础状态预期!G$197:G$235,$C34)</f>
        <v>23.296622152434423</v>
      </c>
      <c r="AA34" s="32">
        <f>求节点([2]基础状态预期!$C$197:$C$235,[2]基础状态预期!H$197:H$235,$C34)</f>
        <v>0</v>
      </c>
      <c r="AC34" s="18">
        <v>29</v>
      </c>
      <c r="AD34" s="22">
        <f t="shared" si="1"/>
        <v>311.47332949943137</v>
      </c>
      <c r="AE34" s="22">
        <f t="shared" si="2"/>
        <v>817.17228886353314</v>
      </c>
      <c r="AF34" s="18">
        <f t="shared" si="3"/>
        <v>84.892263322555138</v>
      </c>
      <c r="AG34" s="18">
        <f t="shared" si="4"/>
        <v>145.16552884711533</v>
      </c>
      <c r="AH34" s="18">
        <f t="shared" si="5"/>
        <v>81.415537329760937</v>
      </c>
      <c r="AI34" s="18">
        <f t="shared" si="6"/>
        <v>0</v>
      </c>
      <c r="AJ34" s="18">
        <f t="shared" si="7"/>
        <v>139.23460086261204</v>
      </c>
      <c r="AK34" s="18">
        <f t="shared" si="8"/>
        <v>315.41679588350053</v>
      </c>
      <c r="AL34" s="18">
        <f t="shared" si="9"/>
        <v>362.52089211742049</v>
      </c>
      <c r="AM34" s="18">
        <f t="shared" si="10"/>
        <v>0</v>
      </c>
      <c r="AO34" s="19">
        <v>29</v>
      </c>
      <c r="AP34" s="18">
        <f>[2]战法升级!S34</f>
        <v>3200</v>
      </c>
      <c r="AQ34" s="18">
        <f>[2]战法升级!T34</f>
        <v>6400</v>
      </c>
      <c r="AR34" s="18">
        <f>[2]战法升级!U34</f>
        <v>12800</v>
      </c>
      <c r="AS34" s="18">
        <f>[2]战法升级!V34</f>
        <v>25600</v>
      </c>
    </row>
    <row r="35" spans="3:45" x14ac:dyDescent="0.15">
      <c r="C35" s="15">
        <v>30</v>
      </c>
      <c r="D35" s="32">
        <f>求节点([2]战法升级!$Z$6:$Z$44,[2]战法升级!AA$6:AA$44,$C35)</f>
        <v>4214.1081737811355</v>
      </c>
      <c r="E35" s="32">
        <f>求节点([2]战法升级!$Z$6:$Z$44,[2]战法升级!AB$6:AB$44,$C35)</f>
        <v>9401.2029866880293</v>
      </c>
      <c r="F35" s="32">
        <f>求节点([2]战法升级!$Z$6:$Z$44,[2]战法升级!AC$6:AC$44,$C35)</f>
        <v>14131.673460683596</v>
      </c>
      <c r="G35" s="32">
        <f>求节点([2]战法升级!$Z$6:$Z$44,[2]战法升级!AD$6:AD$44,$C35)</f>
        <v>0</v>
      </c>
      <c r="H35" s="32">
        <f>求节点([2]战法升级!$Z$186:$Z$224,[2]战法升级!AA$186:AA$224,$C35)</f>
        <v>15002.007183670505</v>
      </c>
      <c r="I35" s="32">
        <f>求节点([2]战法升级!$Z$186:$Z$224,[2]战法升级!AB$186:AB$224,$C35)</f>
        <v>37261.488914297086</v>
      </c>
      <c r="J35" s="32">
        <f>求节点([2]战法升级!$Z$186:$Z$224,[2]战法升级!AC$186:AC$224,$C35)</f>
        <v>64585.282180162074</v>
      </c>
      <c r="K35" s="32">
        <f>求节点([2]战法升级!$Z$186:$Z$224,[2]战法升级!AD$186:AD$224,$C35)</f>
        <v>0</v>
      </c>
      <c r="L35" s="32">
        <f>求节点([2]基础状态预期!$C$17:$C$55,[2]基础状态预期!M$17:M$55,$C35)</f>
        <v>17.428216347562273</v>
      </c>
      <c r="M35" s="32">
        <f>求节点([2]基础状态预期!$C$17:$C$55,[2]基础状态预期!N$17:N$55,$C35)</f>
        <v>10.336418789882341</v>
      </c>
      <c r="N35" s="32">
        <f>求节点([2]基础状态预期!$C$17:$C$55,[2]基础状态预期!O$17:O$55,$C35)</f>
        <v>15</v>
      </c>
      <c r="O35" s="32">
        <f>求节点([2]基础状态预期!$C$17:$C$55,[2]基础状态预期!P$17:P$55,$C35)</f>
        <v>0</v>
      </c>
      <c r="P35" s="32">
        <f>求节点([2]基础状态预期!$C$197:$C$235,[2]基础状态预期!M$197:M$235,$C35)</f>
        <v>28.334671455780338</v>
      </c>
      <c r="Q35" s="32">
        <f>求节点([2]基础状态预期!$C$197:$C$235,[2]基础状态预期!N$197:N$235,$C35)</f>
        <v>20.11070682972538</v>
      </c>
      <c r="R35" s="32">
        <f>求节点([2]基础状态预期!$C$197:$C$235,[2]基础状态预期!O$197:O$235,$C35)</f>
        <v>15.863509723672003</v>
      </c>
      <c r="S35" s="32">
        <f>求节点([2]基础状态预期!$C$197:$C$235,[2]基础状态预期!P$197:P$235,$C35)</f>
        <v>0</v>
      </c>
      <c r="T35" s="32">
        <f>求节点([2]基础状态预期!$C$17:$C$55,[2]基础状态预期!E$17:E$55,$C35)</f>
        <v>5</v>
      </c>
      <c r="U35" s="32">
        <f>求节点([2]基础状态预期!$C$17:$C$55,[2]基础状态预期!F$17:F$55,$C35)</f>
        <v>14.592131516856554</v>
      </c>
      <c r="V35" s="32">
        <f>求节点([2]基础状态预期!$C$17:$C$55,[2]基础状态预期!G$17:G$55,$C35)</f>
        <v>5.8881972752848322</v>
      </c>
      <c r="W35" s="32">
        <f>求节点([2]基础状态预期!$C$17:$C$55,[2]基础状态预期!H$17:H$55,$C35)</f>
        <v>0</v>
      </c>
      <c r="X35" s="32">
        <f>求节点([2]基础状态预期!$C$197:$C$235,[2]基础状态预期!E$197:E$235,$C35)</f>
        <v>5</v>
      </c>
      <c r="Y35" s="32">
        <f>求节点([2]基础状态预期!$C$197:$C$235,[2]基础状态预期!F$197:F$235,$C35)</f>
        <v>16</v>
      </c>
      <c r="Z35" s="32">
        <f>求节点([2]基础状态预期!$C$197:$C$235,[2]基础状态预期!G$197:G$235,$C35)</f>
        <v>23.456495347046182</v>
      </c>
      <c r="AA35" s="32">
        <f>求节点([2]基础状态预期!$C$197:$C$235,[2]基础状态预期!H$197:H$235,$C35)</f>
        <v>0</v>
      </c>
      <c r="AC35" s="18">
        <v>30</v>
      </c>
      <c r="AD35" s="22">
        <f t="shared" si="1"/>
        <v>326.29442326235426</v>
      </c>
      <c r="AE35" s="22">
        <f t="shared" si="2"/>
        <v>835.54700857564194</v>
      </c>
      <c r="AF35" s="18">
        <f t="shared" si="3"/>
        <v>87.141081737811362</v>
      </c>
      <c r="AG35" s="18">
        <f t="shared" si="4"/>
        <v>150.83038239527039</v>
      </c>
      <c r="AH35" s="18">
        <f t="shared" si="5"/>
        <v>88.322959129272476</v>
      </c>
      <c r="AI35" s="18">
        <f t="shared" si="6"/>
        <v>0</v>
      </c>
      <c r="AJ35" s="18">
        <f t="shared" si="7"/>
        <v>141.67335727890168</v>
      </c>
      <c r="AK35" s="18">
        <f t="shared" si="8"/>
        <v>321.77130927560609</v>
      </c>
      <c r="AL35" s="18">
        <f t="shared" si="9"/>
        <v>372.10234202113418</v>
      </c>
      <c r="AM35" s="18">
        <f t="shared" si="10"/>
        <v>0</v>
      </c>
      <c r="AO35" s="19">
        <v>30</v>
      </c>
      <c r="AP35" s="18">
        <f>[2]战法升级!S35</f>
        <v>3500</v>
      </c>
      <c r="AQ35" s="18">
        <f>[2]战法升级!T35</f>
        <v>7000</v>
      </c>
      <c r="AR35" s="18">
        <f>[2]战法升级!U35</f>
        <v>14000</v>
      </c>
      <c r="AS35" s="18">
        <f>[2]战法升级!V35</f>
        <v>28000</v>
      </c>
    </row>
    <row r="36" spans="3:45" x14ac:dyDescent="0.15">
      <c r="C36" s="15">
        <v>31</v>
      </c>
      <c r="D36" s="32">
        <f>求节点([2]战法升级!$Z$6:$Z$44,[2]战法升级!AA$6:AA$44,$C36)</f>
        <v>4438.9900153067574</v>
      </c>
      <c r="E36" s="32">
        <f>求节点([2]战法升级!$Z$6:$Z$44,[2]战法升级!AB$6:AB$44,$C36)</f>
        <v>9920.2867179283421</v>
      </c>
      <c r="F36" s="32">
        <f>求节点([2]战法升级!$Z$6:$Z$44,[2]战法升级!AC$6:AC$44,$C36)</f>
        <v>15236.860948605445</v>
      </c>
      <c r="G36" s="32">
        <f>求节点([2]战法升级!$Z$6:$Z$44,[2]战法升级!AD$6:AD$44,$C36)</f>
        <v>0</v>
      </c>
      <c r="H36" s="32">
        <f>求节点([2]战法升级!$Z$186:$Z$224,[2]战法升级!AA$186:AA$224,$C36)</f>
        <v>15733.6341085574</v>
      </c>
      <c r="I36" s="32">
        <f>求节点([2]战法升级!$Z$186:$Z$224,[2]战法升级!AB$186:AB$224,$C36)</f>
        <v>39130.294387662732</v>
      </c>
      <c r="J36" s="32">
        <f>求节点([2]战法升级!$Z$186:$Z$224,[2]战法升级!AC$186:AC$224,$C36)</f>
        <v>67872.183249766051</v>
      </c>
      <c r="K36" s="32">
        <f>求节点([2]战法升级!$Z$186:$Z$224,[2]战法升级!AD$186:AD$224,$C36)</f>
        <v>0</v>
      </c>
      <c r="L36" s="32">
        <f>求节点([2]基础状态预期!$C$17:$C$55,[2]基础状态预期!M$17:M$55,$C36)</f>
        <v>17.877980030613514</v>
      </c>
      <c r="M36" s="32">
        <f>求节点([2]基础状态预期!$C$17:$C$55,[2]基础状态预期!N$17:N$55,$C36)</f>
        <v>10.510838486021234</v>
      </c>
      <c r="N36" s="32">
        <f>求节点([2]基础状态预期!$C$17:$C$55,[2]基础状态预期!O$17:O$55,$C36)</f>
        <v>15</v>
      </c>
      <c r="O36" s="32">
        <f>求节点([2]基础状态预期!$C$17:$C$55,[2]基础状态预期!P$17:P$55,$C36)</f>
        <v>0</v>
      </c>
      <c r="P36" s="32">
        <f>求节点([2]基础状态预期!$C$197:$C$235,[2]基础状态预期!M$197:M$235,$C36)</f>
        <v>28.822422739038267</v>
      </c>
      <c r="Q36" s="32">
        <f>求节点([2]基础状态预期!$C$197:$C$235,[2]基础状态预期!N$197:N$235,$C36)</f>
        <v>20.507863916731981</v>
      </c>
      <c r="R36" s="32">
        <f>求节点([2]基础状态预期!$C$197:$C$235,[2]基础状态预期!O$197:O$235,$C36)</f>
        <v>16.165926953102812</v>
      </c>
      <c r="S36" s="32">
        <f>求节点([2]基础状态预期!$C$197:$C$235,[2]基础状态预期!P$197:P$235,$C36)</f>
        <v>0</v>
      </c>
      <c r="T36" s="32">
        <f>求节点([2]基础状态预期!$C$17:$C$55,[2]基础状态预期!E$17:E$55,$C36)</f>
        <v>5</v>
      </c>
      <c r="U36" s="32">
        <f>求节点([2]基础状态预期!$C$17:$C$55,[2]基础状态预期!F$17:F$55,$C36)</f>
        <v>14.89912804127929</v>
      </c>
      <c r="V36" s="32">
        <f>求节点([2]基础状态预期!$C$17:$C$55,[2]基础状态预期!G$17:G$55,$C36)</f>
        <v>6.3486920619189355</v>
      </c>
      <c r="W36" s="32">
        <f>求节点([2]基础状态预期!$C$17:$C$55,[2]基础状态预期!H$17:H$55,$C36)</f>
        <v>0</v>
      </c>
      <c r="X36" s="32">
        <f>求节点([2]基础状态预期!$C$197:$C$235,[2]基础状态预期!E$197:E$235,$C36)</f>
        <v>5</v>
      </c>
      <c r="Y36" s="32">
        <f>求节点([2]基础状态预期!$C$197:$C$235,[2]基础状态预期!F$197:F$235,$C36)</f>
        <v>16</v>
      </c>
      <c r="Z36" s="32">
        <f>求节点([2]基础状态预期!$C$197:$C$235,[2]基础状态预期!G$197:G$235,$C36)</f>
        <v>23.616368541657945</v>
      </c>
      <c r="AA36" s="32">
        <f>求节点([2]基础状态预期!$C$197:$C$235,[2]基础状态预期!H$197:H$235,$C36)</f>
        <v>0</v>
      </c>
      <c r="AC36" s="18">
        <v>31</v>
      </c>
      <c r="AD36" s="22">
        <f t="shared" si="1"/>
        <v>341.22260950628811</v>
      </c>
      <c r="AE36" s="22">
        <f t="shared" si="2"/>
        <v>854.01842510490053</v>
      </c>
      <c r="AF36" s="18">
        <f t="shared" si="3"/>
        <v>89.389900153067572</v>
      </c>
      <c r="AG36" s="18">
        <f t="shared" si="4"/>
        <v>156.60232842443654</v>
      </c>
      <c r="AH36" s="18">
        <f t="shared" si="5"/>
        <v>95.230380928784029</v>
      </c>
      <c r="AI36" s="18">
        <f t="shared" si="6"/>
        <v>0</v>
      </c>
      <c r="AJ36" s="18">
        <f t="shared" si="7"/>
        <v>144.11211369519134</v>
      </c>
      <c r="AK36" s="18">
        <f t="shared" si="8"/>
        <v>328.1258226677117</v>
      </c>
      <c r="AL36" s="18">
        <f t="shared" si="9"/>
        <v>381.78048874199749</v>
      </c>
      <c r="AM36" s="18">
        <f t="shared" si="10"/>
        <v>0</v>
      </c>
      <c r="AO36" s="19">
        <v>31</v>
      </c>
      <c r="AP36" s="18">
        <f>[2]战法升级!S36</f>
        <v>3960</v>
      </c>
      <c r="AQ36" s="18">
        <f>[2]战法升级!T36</f>
        <v>7920</v>
      </c>
      <c r="AR36" s="18">
        <f>[2]战法升级!U36</f>
        <v>15840</v>
      </c>
      <c r="AS36" s="18">
        <f>[2]战法升级!V36</f>
        <v>31680</v>
      </c>
    </row>
    <row r="37" spans="3:45" x14ac:dyDescent="0.15">
      <c r="C37" s="15">
        <v>32</v>
      </c>
      <c r="D37" s="32">
        <f>求节点([2]战法升级!$Z$6:$Z$44,[2]战法升级!AA$6:AA$44,$C37)</f>
        <v>4663.8718568323784</v>
      </c>
      <c r="E37" s="32">
        <f>求节点([2]战法升级!$Z$6:$Z$44,[2]战法升级!AB$6:AB$44,$C37)</f>
        <v>10439.370449168657</v>
      </c>
      <c r="F37" s="32">
        <f>求节点([2]战法升级!$Z$6:$Z$44,[2]战法升级!AC$6:AC$44,$C37)</f>
        <v>16342.048436527293</v>
      </c>
      <c r="G37" s="32">
        <f>求节点([2]战法升级!$Z$6:$Z$44,[2]战法升级!AD$6:AD$44,$C37)</f>
        <v>0</v>
      </c>
      <c r="H37" s="32">
        <f>求节点([2]战法升级!$Z$186:$Z$224,[2]战法升级!AA$186:AA$224,$C37)</f>
        <v>16465.261033444294</v>
      </c>
      <c r="I37" s="32">
        <f>求节点([2]战法升级!$Z$186:$Z$224,[2]战法升级!AB$186:AB$224,$C37)</f>
        <v>40999.099861028386</v>
      </c>
      <c r="J37" s="32">
        <f>求节点([2]战法升级!$Z$186:$Z$224,[2]战法升级!AC$186:AC$224,$C37)</f>
        <v>71159.084319370028</v>
      </c>
      <c r="K37" s="32">
        <f>求节点([2]战法升级!$Z$186:$Z$224,[2]战法升级!AD$186:AD$224,$C37)</f>
        <v>0</v>
      </c>
      <c r="L37" s="32">
        <f>求节点([2]基础状态预期!$C$17:$C$55,[2]基础状态预期!M$17:M$55,$C37)</f>
        <v>18.327743713664759</v>
      </c>
      <c r="M37" s="32">
        <f>求节点([2]基础状态预期!$C$17:$C$55,[2]基础状态预期!N$17:N$55,$C37)</f>
        <v>10.685258182160126</v>
      </c>
      <c r="N37" s="32">
        <f>求节点([2]基础状态预期!$C$17:$C$55,[2]基础状态预期!O$17:O$55,$C37)</f>
        <v>15</v>
      </c>
      <c r="O37" s="32">
        <f>求节点([2]基础状态预期!$C$17:$C$55,[2]基础状态预期!P$17:P$55,$C37)</f>
        <v>0</v>
      </c>
      <c r="P37" s="32">
        <f>求节点([2]基础状态预期!$C$197:$C$235,[2]基础状态预期!M$197:M$235,$C37)</f>
        <v>29.310174022296195</v>
      </c>
      <c r="Q37" s="32">
        <f>求节点([2]基础状态预期!$C$197:$C$235,[2]基础状态预期!N$197:N$235,$C37)</f>
        <v>20.905021003738579</v>
      </c>
      <c r="R37" s="32">
        <f>求节点([2]基础状态预期!$C$197:$C$235,[2]基础状态预期!O$197:O$235,$C37)</f>
        <v>16.46834418253362</v>
      </c>
      <c r="S37" s="32">
        <f>求节点([2]基础状态预期!$C$197:$C$235,[2]基础状态预期!P$197:P$235,$C37)</f>
        <v>0</v>
      </c>
      <c r="T37" s="32">
        <f>求节点([2]基础状态预期!$C$17:$C$55,[2]基础状态预期!E$17:E$55,$C37)</f>
        <v>5</v>
      </c>
      <c r="U37" s="32">
        <f>求节点([2]基础状态预期!$C$17:$C$55,[2]基础状态预期!F$17:F$55,$C37)</f>
        <v>15.206124565702027</v>
      </c>
      <c r="V37" s="32">
        <f>求节点([2]基础状态预期!$C$17:$C$55,[2]基础状态预期!G$17:G$55,$C37)</f>
        <v>6.8091868485530389</v>
      </c>
      <c r="W37" s="32">
        <f>求节点([2]基础状态预期!$C$17:$C$55,[2]基础状态预期!H$17:H$55,$C37)</f>
        <v>0</v>
      </c>
      <c r="X37" s="32">
        <f>求节点([2]基础状态预期!$C$197:$C$235,[2]基础状态预期!E$197:E$235,$C37)</f>
        <v>5</v>
      </c>
      <c r="Y37" s="32">
        <f>求节点([2]基础状态预期!$C$197:$C$235,[2]基础状态预期!F$197:F$235,$C37)</f>
        <v>16</v>
      </c>
      <c r="Z37" s="32">
        <f>求节点([2]基础状态预期!$C$197:$C$235,[2]基础状态预期!G$197:G$235,$C37)</f>
        <v>23.776241736269707</v>
      </c>
      <c r="AA37" s="32">
        <f>求节点([2]基础状态预期!$C$197:$C$235,[2]基础状态预期!H$197:H$235,$C37)</f>
        <v>0</v>
      </c>
      <c r="AC37" s="18">
        <v>32</v>
      </c>
      <c r="AD37" s="22">
        <f t="shared" si="1"/>
        <v>356.25788823123304</v>
      </c>
      <c r="AE37" s="22">
        <f t="shared" si="2"/>
        <v>872.58653845130857</v>
      </c>
      <c r="AF37" s="18">
        <f t="shared" si="3"/>
        <v>91.638718568323796</v>
      </c>
      <c r="AG37" s="18">
        <f t="shared" si="4"/>
        <v>162.48136693461367</v>
      </c>
      <c r="AH37" s="18">
        <f t="shared" si="5"/>
        <v>102.13780272829558</v>
      </c>
      <c r="AI37" s="18">
        <f t="shared" si="6"/>
        <v>0</v>
      </c>
      <c r="AJ37" s="18">
        <f t="shared" si="7"/>
        <v>146.55087011148098</v>
      </c>
      <c r="AK37" s="18">
        <f t="shared" si="8"/>
        <v>334.48033605981726</v>
      </c>
      <c r="AL37" s="18">
        <f t="shared" si="9"/>
        <v>391.5553322800103</v>
      </c>
      <c r="AM37" s="18">
        <f t="shared" si="10"/>
        <v>0</v>
      </c>
      <c r="AO37" s="19">
        <v>32</v>
      </c>
      <c r="AP37" s="18">
        <f>[2]战法升级!S37</f>
        <v>4420</v>
      </c>
      <c r="AQ37" s="18">
        <f>[2]战法升级!T37</f>
        <v>8840</v>
      </c>
      <c r="AR37" s="18">
        <f>[2]战法升级!U37</f>
        <v>17680</v>
      </c>
      <c r="AS37" s="18">
        <f>[2]战法升级!V37</f>
        <v>35360</v>
      </c>
    </row>
    <row r="38" spans="3:45" x14ac:dyDescent="0.15">
      <c r="C38" s="15">
        <v>33</v>
      </c>
      <c r="D38" s="32">
        <f>求节点([2]战法升级!$Z$6:$Z$44,[2]战法升级!AA$6:AA$44,$C38)</f>
        <v>4888.7536983580003</v>
      </c>
      <c r="E38" s="32">
        <f>求节点([2]战法升级!$Z$6:$Z$44,[2]战法升级!AB$6:AB$44,$C38)</f>
        <v>10958.454180408971</v>
      </c>
      <c r="F38" s="32">
        <f>求节点([2]战法升级!$Z$6:$Z$44,[2]战法升级!AC$6:AC$44,$C38)</f>
        <v>17447.235924449142</v>
      </c>
      <c r="G38" s="32">
        <f>求节点([2]战法升级!$Z$6:$Z$44,[2]战法升级!AD$6:AD$44,$C38)</f>
        <v>0</v>
      </c>
      <c r="H38" s="32">
        <f>求节点([2]战法升级!$Z$186:$Z$224,[2]战法升级!AA$186:AA$224,$C38)</f>
        <v>17196.88795833119</v>
      </c>
      <c r="I38" s="32">
        <f>求节点([2]战法升级!$Z$186:$Z$224,[2]战法升级!AB$186:AB$224,$C38)</f>
        <v>42867.905334394032</v>
      </c>
      <c r="J38" s="32">
        <f>求节点([2]战法升级!$Z$186:$Z$224,[2]战法升级!AC$186:AC$224,$C38)</f>
        <v>74445.985388974019</v>
      </c>
      <c r="K38" s="32">
        <f>求节点([2]战法升级!$Z$186:$Z$224,[2]战法升级!AD$186:AD$224,$C38)</f>
        <v>0</v>
      </c>
      <c r="L38" s="32">
        <f>求节点([2]基础状态预期!$C$17:$C$55,[2]基础状态预期!M$17:M$55,$C38)</f>
        <v>18.777507396716</v>
      </c>
      <c r="M38" s="32">
        <f>求节点([2]基础状态预期!$C$17:$C$55,[2]基础状态预期!N$17:N$55,$C38)</f>
        <v>10.859677878299017</v>
      </c>
      <c r="N38" s="32">
        <f>求节点([2]基础状态预期!$C$17:$C$55,[2]基础状态预期!O$17:O$55,$C38)</f>
        <v>15</v>
      </c>
      <c r="O38" s="32">
        <f>求节点([2]基础状态预期!$C$17:$C$55,[2]基础状态预期!P$17:P$55,$C38)</f>
        <v>0</v>
      </c>
      <c r="P38" s="32">
        <f>求节点([2]基础状态预期!$C$197:$C$235,[2]基础状态预期!M$197:M$235,$C38)</f>
        <v>29.797925305554127</v>
      </c>
      <c r="Q38" s="32">
        <f>求节点([2]基础状态预期!$C$197:$C$235,[2]基础状态预期!N$197:N$235,$C38)</f>
        <v>21.30217809074518</v>
      </c>
      <c r="R38" s="32">
        <f>求节点([2]基础状态预期!$C$197:$C$235,[2]基础状态预期!O$197:O$235,$C38)</f>
        <v>16.770761411964425</v>
      </c>
      <c r="S38" s="32">
        <f>求节点([2]基础状态预期!$C$197:$C$235,[2]基础状态预期!P$197:P$235,$C38)</f>
        <v>0</v>
      </c>
      <c r="T38" s="32">
        <f>求节点([2]基础状态预期!$C$17:$C$55,[2]基础状态预期!E$17:E$55,$C38)</f>
        <v>5</v>
      </c>
      <c r="U38" s="32">
        <f>求节点([2]基础状态预期!$C$17:$C$55,[2]基础状态预期!F$17:F$55,$C38)</f>
        <v>15.513121090124761</v>
      </c>
      <c r="V38" s="32">
        <f>求节点([2]基础状态预期!$C$17:$C$55,[2]基础状态预期!G$17:G$55,$C38)</f>
        <v>7.2696816351871423</v>
      </c>
      <c r="W38" s="32">
        <f>求节点([2]基础状态预期!$C$17:$C$55,[2]基础状态预期!H$17:H$55,$C38)</f>
        <v>0</v>
      </c>
      <c r="X38" s="32">
        <f>求节点([2]基础状态预期!$C$197:$C$235,[2]基础状态预期!E$197:E$235,$C38)</f>
        <v>5</v>
      </c>
      <c r="Y38" s="32">
        <f>求节点([2]基础状态预期!$C$197:$C$235,[2]基础状态预期!F$197:F$235,$C38)</f>
        <v>16</v>
      </c>
      <c r="Z38" s="32">
        <f>求节点([2]基础状态预期!$C$197:$C$235,[2]基础状态预期!G$197:G$235,$C38)</f>
        <v>23.936114930881466</v>
      </c>
      <c r="AA38" s="32">
        <f>求节点([2]基础状态预期!$C$197:$C$235,[2]基础状态预期!H$197:H$235,$C38)</f>
        <v>0</v>
      </c>
      <c r="AC38" s="18">
        <v>33</v>
      </c>
      <c r="AD38" s="22">
        <f t="shared" si="1"/>
        <v>371.40025943718894</v>
      </c>
      <c r="AE38" s="22">
        <f t="shared" si="2"/>
        <v>891.25134861486595</v>
      </c>
      <c r="AF38" s="18">
        <f t="shared" si="3"/>
        <v>93.887536983580006</v>
      </c>
      <c r="AG38" s="18">
        <f t="shared" si="4"/>
        <v>168.46749792580181</v>
      </c>
      <c r="AH38" s="18">
        <f t="shared" si="5"/>
        <v>109.04522452780714</v>
      </c>
      <c r="AI38" s="18">
        <f t="shared" si="6"/>
        <v>0</v>
      </c>
      <c r="AJ38" s="18">
        <f t="shared" si="7"/>
        <v>148.98962652777064</v>
      </c>
      <c r="AK38" s="18">
        <f t="shared" si="8"/>
        <v>340.83484945192288</v>
      </c>
      <c r="AL38" s="18">
        <f t="shared" si="9"/>
        <v>401.4268726351724</v>
      </c>
      <c r="AM38" s="18">
        <f t="shared" si="10"/>
        <v>0</v>
      </c>
      <c r="AO38" s="19">
        <v>33</v>
      </c>
      <c r="AP38" s="18">
        <f>[2]战法升级!S38</f>
        <v>4880</v>
      </c>
      <c r="AQ38" s="18">
        <f>[2]战法升级!T38</f>
        <v>9760</v>
      </c>
      <c r="AR38" s="18">
        <f>[2]战法升级!U38</f>
        <v>19520</v>
      </c>
      <c r="AS38" s="18">
        <f>[2]战法升级!V38</f>
        <v>39040</v>
      </c>
    </row>
    <row r="39" spans="3:45" x14ac:dyDescent="0.15">
      <c r="C39" s="15">
        <v>34</v>
      </c>
      <c r="D39" s="32">
        <f>求节点([2]战法升级!$Z$6:$Z$44,[2]战法升级!AA$6:AA$44,$C39)</f>
        <v>5113.6355398836213</v>
      </c>
      <c r="E39" s="32">
        <f>求节点([2]战法升级!$Z$6:$Z$44,[2]战法升级!AB$6:AB$44,$C39)</f>
        <v>11477.537911649284</v>
      </c>
      <c r="F39" s="32">
        <f>求节点([2]战法升级!$Z$6:$Z$44,[2]战法升级!AC$6:AC$44,$C39)</f>
        <v>18552.42341237099</v>
      </c>
      <c r="G39" s="32">
        <f>求节点([2]战法升级!$Z$6:$Z$44,[2]战法升级!AD$6:AD$44,$C39)</f>
        <v>0</v>
      </c>
      <c r="H39" s="32">
        <f>求节点([2]战法升级!$Z$186:$Z$224,[2]战法升级!AA$186:AA$224,$C39)</f>
        <v>17972.719101550694</v>
      </c>
      <c r="I39" s="32">
        <f>求节点([2]战法升级!$Z$186:$Z$224,[2]战法升级!AB$186:AB$224,$C39)</f>
        <v>45179.455183516882</v>
      </c>
      <c r="J39" s="32">
        <f>求节点([2]战法升级!$Z$186:$Z$224,[2]战法升级!AC$186:AC$224,$C39)</f>
        <v>78541.253659585549</v>
      </c>
      <c r="K39" s="32">
        <f>求节点([2]战法升级!$Z$186:$Z$224,[2]战法升级!AD$186:AD$224,$C39)</f>
        <v>0</v>
      </c>
      <c r="L39" s="32">
        <f>求节点([2]基础状态预期!$C$17:$C$55,[2]基础状态预期!M$17:M$55,$C39)</f>
        <v>19.227271079767242</v>
      </c>
      <c r="M39" s="32">
        <f>求节点([2]基础状态预期!$C$17:$C$55,[2]基础状态预期!N$17:N$55,$C39)</f>
        <v>11.03409757443791</v>
      </c>
      <c r="N39" s="32">
        <f>求节点([2]基础状态预期!$C$17:$C$55,[2]基础状态预期!O$17:O$55,$C39)</f>
        <v>15</v>
      </c>
      <c r="O39" s="32">
        <f>求节点([2]基础状态预期!$C$17:$C$55,[2]基础状态预期!P$17:P$55,$C39)</f>
        <v>0</v>
      </c>
      <c r="P39" s="32">
        <f>求节点([2]基础状态预期!$C$197:$C$235,[2]基础状态预期!M$197:M$235,$C39)</f>
        <v>30.203310882405866</v>
      </c>
      <c r="Q39" s="32">
        <f>求节点([2]基础状态预期!$C$197:$C$235,[2]基础状态预期!N$197:N$235,$C39)</f>
        <v>21.732544302693903</v>
      </c>
      <c r="R39" s="32">
        <f>求节点([2]基础状态预期!$C$197:$C$235,[2]基础状态预期!O$197:O$235,$C39)</f>
        <v>17.181380589540161</v>
      </c>
      <c r="S39" s="32">
        <f>求节点([2]基础状态预期!$C$197:$C$235,[2]基础状态预期!P$197:P$235,$C39)</f>
        <v>0</v>
      </c>
      <c r="T39" s="32">
        <f>求节点([2]基础状态预期!$C$17:$C$55,[2]基础状态预期!E$17:E$55,$C39)</f>
        <v>5</v>
      </c>
      <c r="U39" s="32">
        <f>求节点([2]基础状态预期!$C$17:$C$55,[2]基础状态预期!F$17:F$55,$C39)</f>
        <v>15.820117614547497</v>
      </c>
      <c r="V39" s="32">
        <f>求节点([2]基础状态预期!$C$17:$C$55,[2]基础状态预期!G$17:G$55,$C39)</f>
        <v>7.7301764218212456</v>
      </c>
      <c r="W39" s="32">
        <f>求节点([2]基础状态预期!$C$17:$C$55,[2]基础状态预期!H$17:H$55,$C39)</f>
        <v>0</v>
      </c>
      <c r="X39" s="32">
        <f>求节点([2]基础状态预期!$C$197:$C$235,[2]基础状态预期!E$197:E$235,$C39)</f>
        <v>5</v>
      </c>
      <c r="Y39" s="32">
        <f>求节点([2]基础状态预期!$C$197:$C$235,[2]基础状态预期!F$197:F$235,$C39)</f>
        <v>16</v>
      </c>
      <c r="Z39" s="32">
        <f>求节点([2]基础状态预期!$C$197:$C$235,[2]基础状态预期!G$197:G$235,$C39)</f>
        <v>24</v>
      </c>
      <c r="AA39" s="32">
        <f>求节点([2]基础状态预期!$C$197:$C$235,[2]基础状态预期!H$197:H$235,$C39)</f>
        <v>0</v>
      </c>
      <c r="AC39" s="18">
        <v>34</v>
      </c>
      <c r="AD39" s="22">
        <f t="shared" si="1"/>
        <v>386.64972312415591</v>
      </c>
      <c r="AE39" s="22">
        <f t="shared" si="2"/>
        <v>911.09039740409571</v>
      </c>
      <c r="AF39" s="18">
        <f t="shared" si="3"/>
        <v>96.136355398836201</v>
      </c>
      <c r="AG39" s="18">
        <f t="shared" si="4"/>
        <v>174.56072139800099</v>
      </c>
      <c r="AH39" s="18">
        <f t="shared" si="5"/>
        <v>115.95264632731869</v>
      </c>
      <c r="AI39" s="18">
        <f t="shared" si="6"/>
        <v>0</v>
      </c>
      <c r="AJ39" s="18">
        <f t="shared" si="7"/>
        <v>151.01655441202934</v>
      </c>
      <c r="AK39" s="18">
        <f t="shared" si="8"/>
        <v>347.72070884310244</v>
      </c>
      <c r="AL39" s="18">
        <f t="shared" si="9"/>
        <v>412.35313414896387</v>
      </c>
      <c r="AM39" s="18">
        <f t="shared" si="10"/>
        <v>0</v>
      </c>
      <c r="AO39" s="19">
        <v>34</v>
      </c>
      <c r="AP39" s="18">
        <f>[2]战法升级!S39</f>
        <v>5340</v>
      </c>
      <c r="AQ39" s="18">
        <f>[2]战法升级!T39</f>
        <v>10680</v>
      </c>
      <c r="AR39" s="18">
        <f>[2]战法升级!U39</f>
        <v>21360</v>
      </c>
      <c r="AS39" s="18">
        <f>[2]战法升级!V39</f>
        <v>42720</v>
      </c>
    </row>
    <row r="40" spans="3:45" x14ac:dyDescent="0.15">
      <c r="C40" s="15">
        <v>35</v>
      </c>
      <c r="D40" s="32">
        <f>求节点([2]战法升级!$Z$6:$Z$44,[2]战法升级!AA$6:AA$44,$C40)</f>
        <v>5359.2338273114819</v>
      </c>
      <c r="E40" s="32">
        <f>求节点([2]战法升级!$Z$6:$Z$44,[2]战法升级!AB$6:AB$44,$C40)</f>
        <v>12090.334832234912</v>
      </c>
      <c r="F40" s="32">
        <f>求节点([2]战法升级!$Z$6:$Z$44,[2]战法升级!AC$6:AC$44,$C40)</f>
        <v>19750.64291202206</v>
      </c>
      <c r="G40" s="32">
        <f>求节点([2]战法升级!$Z$6:$Z$44,[2]战法升级!AD$6:AD$44,$C40)</f>
        <v>0</v>
      </c>
      <c r="H40" s="32">
        <f>求节点([2]战法升级!$Z$186:$Z$224,[2]战法升级!AA$186:AA$224,$C40)</f>
        <v>18777.97044158099</v>
      </c>
      <c r="I40" s="32">
        <f>求节点([2]战法升级!$Z$186:$Z$224,[2]战法升级!AB$186:AB$224,$C40)</f>
        <v>47785.67434617984</v>
      </c>
      <c r="J40" s="32">
        <f>求节点([2]战法升级!$Z$186:$Z$224,[2]战法升级!AC$186:AC$224,$C40)</f>
        <v>83174.532170986364</v>
      </c>
      <c r="K40" s="32">
        <f>求节点([2]战法升级!$Z$186:$Z$224,[2]战法升级!AD$186:AD$224,$C40)</f>
        <v>0</v>
      </c>
      <c r="L40" s="32">
        <f>求节点([2]基础状态预期!$C$17:$C$55,[2]基础状态预期!M$17:M$55,$C40)</f>
        <v>19.634592702580111</v>
      </c>
      <c r="M40" s="32">
        <f>求节点([2]基础状态预期!$C$17:$C$55,[2]基础状态预期!N$17:N$55,$C40)</f>
        <v>11.297049391789017</v>
      </c>
      <c r="N40" s="32">
        <f>求节点([2]基础状态预期!$C$17:$C$55,[2]基础状态预期!O$17:O$55,$C40)</f>
        <v>15</v>
      </c>
      <c r="O40" s="32">
        <f>求节点([2]基础状态预期!$C$17:$C$55,[2]基础状态预期!P$17:P$55,$C40)</f>
        <v>0</v>
      </c>
      <c r="P40" s="32">
        <f>求节点([2]基础状态预期!$C$197:$C$235,[2]基础状态预期!M$197:M$235,$C40)</f>
        <v>30.553877815600192</v>
      </c>
      <c r="Q40" s="32">
        <f>求节点([2]基础状态预期!$C$197:$C$235,[2]基础状态预期!N$197:N$235,$C40)</f>
        <v>22.185012907322889</v>
      </c>
      <c r="R40" s="32">
        <f>求节点([2]基础状态预期!$C$197:$C$235,[2]基础状态预期!O$197:O$235,$C40)</f>
        <v>17.664013767811078</v>
      </c>
      <c r="S40" s="32">
        <f>求节点([2]基础状态预期!$C$197:$C$235,[2]基础状态预期!P$197:P$235,$C40)</f>
        <v>0</v>
      </c>
      <c r="T40" s="32">
        <f>求节点([2]基础状态预期!$C$17:$C$55,[2]基础状态预期!E$17:E$55,$C40)</f>
        <v>5</v>
      </c>
      <c r="U40" s="32">
        <f>求节点([2]基础状态预期!$C$17:$C$55,[2]基础状态预期!F$17:F$55,$C40)</f>
        <v>16</v>
      </c>
      <c r="V40" s="32">
        <f>求节点([2]基础状态预期!$C$17:$C$55,[2]基础状态预期!G$17:G$55,$C40)</f>
        <v>8.2294345466758578</v>
      </c>
      <c r="W40" s="32">
        <f>求节点([2]基础状态预期!$C$17:$C$55,[2]基础状态预期!H$17:H$55,$C40)</f>
        <v>0</v>
      </c>
      <c r="X40" s="32">
        <f>求节点([2]基础状态预期!$C$197:$C$235,[2]基础状态预期!E$197:E$235,$C40)</f>
        <v>5</v>
      </c>
      <c r="Y40" s="32">
        <f>求节点([2]基础状态预期!$C$197:$C$235,[2]基础状态预期!F$197:F$235,$C40)</f>
        <v>16</v>
      </c>
      <c r="Z40" s="32">
        <f>求节点([2]基础状态预期!$C$197:$C$235,[2]基础状态预期!G$197:G$235,$C40)</f>
        <v>24</v>
      </c>
      <c r="AA40" s="32">
        <f>求节点([2]基础状态预期!$C$197:$C$235,[2]基础状态预期!H$197:H$235,$C40)</f>
        <v>0</v>
      </c>
      <c r="AC40" s="18">
        <v>35</v>
      </c>
      <c r="AD40" s="22">
        <f t="shared" si="1"/>
        <v>402.36727198166267</v>
      </c>
      <c r="AE40" s="22">
        <f t="shared" si="2"/>
        <v>931.66592602263313</v>
      </c>
      <c r="AF40" s="18">
        <f t="shared" si="3"/>
        <v>98.172963512900552</v>
      </c>
      <c r="AG40" s="18">
        <f t="shared" si="4"/>
        <v>180.75279026862427</v>
      </c>
      <c r="AH40" s="18">
        <f t="shared" si="5"/>
        <v>123.44151820013786</v>
      </c>
      <c r="AI40" s="18">
        <f t="shared" si="6"/>
        <v>0</v>
      </c>
      <c r="AJ40" s="18">
        <f t="shared" si="7"/>
        <v>152.76938907800096</v>
      </c>
      <c r="AK40" s="18">
        <f t="shared" si="8"/>
        <v>354.96020651716623</v>
      </c>
      <c r="AL40" s="18">
        <f t="shared" si="9"/>
        <v>423.93633042746586</v>
      </c>
      <c r="AM40" s="18">
        <f t="shared" si="10"/>
        <v>0</v>
      </c>
      <c r="AO40" s="19">
        <v>35</v>
      </c>
      <c r="AP40" s="18">
        <f>[2]战法升级!S40</f>
        <v>5800</v>
      </c>
      <c r="AQ40" s="18">
        <f>[2]战法升级!T40</f>
        <v>11600</v>
      </c>
      <c r="AR40" s="18">
        <f>[2]战法升级!U40</f>
        <v>23200</v>
      </c>
      <c r="AS40" s="18">
        <f>[2]战法升级!V40</f>
        <v>46400</v>
      </c>
    </row>
    <row r="41" spans="3:45" x14ac:dyDescent="0.15">
      <c r="C41" s="15">
        <v>36</v>
      </c>
      <c r="D41" s="32">
        <f>求节点([2]战法升级!$Z$6:$Z$44,[2]战法升级!AA$6:AA$44,$C41)</f>
        <v>5634.1484735423955</v>
      </c>
      <c r="E41" s="32">
        <f>求节点([2]战法升级!$Z$6:$Z$44,[2]战法升级!AB$6:AB$44,$C41)</f>
        <v>12835.747622182993</v>
      </c>
      <c r="F41" s="32">
        <f>求节点([2]战法升级!$Z$6:$Z$44,[2]战法升级!AC$6:AC$44,$C41)</f>
        <v>21080.514329617647</v>
      </c>
      <c r="G41" s="32">
        <f>求节点([2]战法升级!$Z$6:$Z$44,[2]战法升级!AD$6:AD$44,$C41)</f>
        <v>0</v>
      </c>
      <c r="H41" s="32">
        <f>求节点([2]战法升级!$Z$186:$Z$224,[2]战法升级!AA$186:AA$224,$C41)</f>
        <v>19583.221781611282</v>
      </c>
      <c r="I41" s="32">
        <f>求节点([2]战法升级!$Z$186:$Z$224,[2]战法升级!AB$186:AB$224,$C41)</f>
        <v>50391.893508842804</v>
      </c>
      <c r="J41" s="32">
        <f>求节点([2]战法升级!$Z$186:$Z$224,[2]战法升级!AC$186:AC$224,$C41)</f>
        <v>87807.810682387179</v>
      </c>
      <c r="K41" s="32">
        <f>求节点([2]战法升级!$Z$186:$Z$224,[2]战法升级!AD$186:AD$224,$C41)</f>
        <v>0</v>
      </c>
      <c r="L41" s="32">
        <f>求节点([2]基础状态预期!$C$17:$C$55,[2]基础状态预期!M$17:M$55,$C41)</f>
        <v>19.981853508389879</v>
      </c>
      <c r="M41" s="32">
        <f>求节点([2]基础状态预期!$C$17:$C$55,[2]基础状态预期!N$17:N$55,$C41)</f>
        <v>11.685285219886975</v>
      </c>
      <c r="N41" s="32">
        <f>求节点([2]基础状态预期!$C$17:$C$55,[2]基础状态预期!O$17:O$55,$C41)</f>
        <v>15</v>
      </c>
      <c r="O41" s="32">
        <f>求节点([2]基础状态预期!$C$17:$C$55,[2]基础状态预期!P$17:P$55,$C41)</f>
        <v>0</v>
      </c>
      <c r="P41" s="32">
        <f>求节点([2]基础状态预期!$C$197:$C$235,[2]基础状态预期!M$197:M$235,$C41)</f>
        <v>30.904444748794518</v>
      </c>
      <c r="Q41" s="32">
        <f>求节点([2]基础状态预期!$C$197:$C$235,[2]基础状态预期!N$197:N$235,$C41)</f>
        <v>22.637481511951876</v>
      </c>
      <c r="R41" s="32">
        <f>求节点([2]基础状态预期!$C$197:$C$235,[2]基础状态预期!O$197:O$235,$C41)</f>
        <v>18.146646946081997</v>
      </c>
      <c r="S41" s="32">
        <f>求节点([2]基础状态预期!$C$197:$C$235,[2]基础状态预期!P$197:P$235,$C41)</f>
        <v>0</v>
      </c>
      <c r="T41" s="32">
        <f>求节点([2]基础状态预期!$C$17:$C$55,[2]基础状态预期!E$17:E$55,$C41)</f>
        <v>5</v>
      </c>
      <c r="U41" s="32">
        <f>求节点([2]基础状态预期!$C$17:$C$55,[2]基础状态预期!F$17:F$55,$C41)</f>
        <v>16</v>
      </c>
      <c r="V41" s="32">
        <f>求节点([2]基础状态预期!$C$17:$C$55,[2]基础状态预期!G$17:G$55,$C41)</f>
        <v>8.7835476373406856</v>
      </c>
      <c r="W41" s="32">
        <f>求节点([2]基础状态预期!$C$17:$C$55,[2]基础状态预期!H$17:H$55,$C41)</f>
        <v>0</v>
      </c>
      <c r="X41" s="32">
        <f>求节点([2]基础状态预期!$C$197:$C$235,[2]基础状态预期!E$197:E$235,$C41)</f>
        <v>5</v>
      </c>
      <c r="Y41" s="32">
        <f>求节点([2]基础状态预期!$C$197:$C$235,[2]基础状态预期!F$197:F$235,$C41)</f>
        <v>16</v>
      </c>
      <c r="Z41" s="32">
        <f>求节点([2]基础状态预期!$C$197:$C$235,[2]基础状态预期!G$197:G$235,$C41)</f>
        <v>24</v>
      </c>
      <c r="AA41" s="32">
        <f>求节点([2]基础状态预期!$C$197:$C$235,[2]基础状态预期!H$197:H$235,$C41)</f>
        <v>0</v>
      </c>
      <c r="AC41" s="18">
        <v>36</v>
      </c>
      <c r="AD41" s="22">
        <f t="shared" si="1"/>
        <v>418.62704562025129</v>
      </c>
      <c r="AE41" s="22">
        <f t="shared" si="2"/>
        <v>952.24145464117044</v>
      </c>
      <c r="AF41" s="18">
        <f t="shared" si="3"/>
        <v>99.90926754194939</v>
      </c>
      <c r="AG41" s="18">
        <f t="shared" si="4"/>
        <v>186.9645635181916</v>
      </c>
      <c r="AH41" s="18">
        <f t="shared" si="5"/>
        <v>131.75321456011028</v>
      </c>
      <c r="AI41" s="18">
        <f t="shared" si="6"/>
        <v>0</v>
      </c>
      <c r="AJ41" s="18">
        <f t="shared" si="7"/>
        <v>154.52222374397257</v>
      </c>
      <c r="AK41" s="18">
        <f t="shared" si="8"/>
        <v>362.19970419123001</v>
      </c>
      <c r="AL41" s="18">
        <f t="shared" si="9"/>
        <v>435.51952670596791</v>
      </c>
      <c r="AM41" s="18">
        <f t="shared" si="10"/>
        <v>0</v>
      </c>
      <c r="AO41" s="18"/>
    </row>
    <row r="42" spans="3:45" x14ac:dyDescent="0.15">
      <c r="C42" s="15">
        <v>37</v>
      </c>
      <c r="D42" s="32">
        <f>求节点([2]战法升级!$Z$6:$Z$44,[2]战法升级!AA$6:AA$44,$C42)</f>
        <v>5909.0631197733092</v>
      </c>
      <c r="E42" s="32">
        <f>求节点([2]战法升级!$Z$6:$Z$44,[2]战法升级!AB$6:AB$44,$C42)</f>
        <v>13581.160412131074</v>
      </c>
      <c r="F42" s="32">
        <f>求节点([2]战法升级!$Z$6:$Z$44,[2]战法升级!AC$6:AC$44,$C42)</f>
        <v>22410.385747213237</v>
      </c>
      <c r="G42" s="32">
        <f>求节点([2]战法升级!$Z$6:$Z$44,[2]战法升级!AD$6:AD$44,$C42)</f>
        <v>0</v>
      </c>
      <c r="H42" s="32">
        <f>求节点([2]战法升级!$Z$186:$Z$224,[2]战法升级!AA$186:AA$224,$C42)</f>
        <v>20388.473121641578</v>
      </c>
      <c r="I42" s="32">
        <f>求节点([2]战法升级!$Z$186:$Z$224,[2]战法升级!AB$186:AB$224,$C42)</f>
        <v>52998.112671505762</v>
      </c>
      <c r="J42" s="32">
        <f>求节点([2]战法升级!$Z$186:$Z$224,[2]战法升级!AC$186:AC$224,$C42)</f>
        <v>92441.089193787993</v>
      </c>
      <c r="K42" s="32">
        <f>求节点([2]战法升级!$Z$186:$Z$224,[2]战法升级!AD$186:AD$224,$C42)</f>
        <v>0</v>
      </c>
      <c r="L42" s="32">
        <f>求节点([2]基础状态预期!$C$17:$C$55,[2]基础状态预期!M$17:M$55,$C42)</f>
        <v>20.329114314199646</v>
      </c>
      <c r="M42" s="32">
        <f>求节点([2]基础状态预期!$C$17:$C$55,[2]基础状态预期!N$17:N$55,$C42)</f>
        <v>12.073521047984935</v>
      </c>
      <c r="N42" s="32">
        <f>求节点([2]基础状态预期!$C$17:$C$55,[2]基础状态预期!O$17:O$55,$C42)</f>
        <v>15</v>
      </c>
      <c r="O42" s="32">
        <f>求节点([2]基础状态预期!$C$17:$C$55,[2]基础状态预期!P$17:P$55,$C42)</f>
        <v>0</v>
      </c>
      <c r="P42" s="32">
        <f>求节点([2]基础状态预期!$C$197:$C$235,[2]基础状态预期!M$197:M$235,$C42)</f>
        <v>31.255011681988847</v>
      </c>
      <c r="Q42" s="32">
        <f>求节点([2]基础状态预期!$C$197:$C$235,[2]基础状态预期!N$197:N$235,$C42)</f>
        <v>23.089950116580862</v>
      </c>
      <c r="R42" s="32">
        <f>求节点([2]基础状态预期!$C$197:$C$235,[2]基础状态预期!O$197:O$235,$C42)</f>
        <v>18.629280124352917</v>
      </c>
      <c r="S42" s="32">
        <f>求节点([2]基础状态预期!$C$197:$C$235,[2]基础状态预期!P$197:P$235,$C42)</f>
        <v>0</v>
      </c>
      <c r="T42" s="32">
        <f>求节点([2]基础状态预期!$C$17:$C$55,[2]基础状态预期!E$17:E$55,$C42)</f>
        <v>5</v>
      </c>
      <c r="U42" s="32">
        <f>求节点([2]基础状态预期!$C$17:$C$55,[2]基础状态预期!F$17:F$55,$C42)</f>
        <v>16</v>
      </c>
      <c r="V42" s="32">
        <f>求节点([2]基础状态预期!$C$17:$C$55,[2]基础状态预期!G$17:G$55,$C42)</f>
        <v>9.3376607280055151</v>
      </c>
      <c r="W42" s="32">
        <f>求节点([2]基础状态预期!$C$17:$C$55,[2]基础状态预期!H$17:H$55,$C42)</f>
        <v>0</v>
      </c>
      <c r="X42" s="32">
        <f>求节点([2]基础状态预期!$C$197:$C$235,[2]基础状态预期!E$197:E$235,$C42)</f>
        <v>5</v>
      </c>
      <c r="Y42" s="32">
        <f>求节点([2]基础状态预期!$C$197:$C$235,[2]基础状态预期!F$197:F$235,$C42)</f>
        <v>16</v>
      </c>
      <c r="Z42" s="32">
        <f>求节点([2]基础状态预期!$C$197:$C$235,[2]基础状态预期!G$197:G$235,$C42)</f>
        <v>24</v>
      </c>
      <c r="AA42" s="32">
        <f>求节点([2]基础状态预期!$C$197:$C$235,[2]基础状态预期!H$197:H$235,$C42)</f>
        <v>0</v>
      </c>
      <c r="AC42" s="18">
        <v>37</v>
      </c>
      <c r="AD42" s="22">
        <f t="shared" si="1"/>
        <v>434.88681925883986</v>
      </c>
      <c r="AE42" s="22">
        <f t="shared" si="2"/>
        <v>972.81698325970808</v>
      </c>
      <c r="AF42" s="18">
        <f t="shared" si="3"/>
        <v>101.64557157099823</v>
      </c>
      <c r="AG42" s="18">
        <f t="shared" si="4"/>
        <v>193.17633676775895</v>
      </c>
      <c r="AH42" s="18">
        <f t="shared" si="5"/>
        <v>140.06491092008272</v>
      </c>
      <c r="AI42" s="18">
        <f t="shared" si="6"/>
        <v>0</v>
      </c>
      <c r="AJ42" s="18">
        <f t="shared" si="7"/>
        <v>156.27505840994422</v>
      </c>
      <c r="AK42" s="18">
        <f t="shared" si="8"/>
        <v>369.4392018652938</v>
      </c>
      <c r="AL42" s="18">
        <f t="shared" si="9"/>
        <v>447.10272298447001</v>
      </c>
      <c r="AM42" s="18">
        <f t="shared" si="10"/>
        <v>0</v>
      </c>
      <c r="AO42" s="18"/>
    </row>
    <row r="43" spans="3:45" x14ac:dyDescent="0.15">
      <c r="C43" s="15">
        <v>38</v>
      </c>
      <c r="D43" s="32">
        <f>求节点([2]战法升级!$Z$6:$Z$44,[2]战法升级!AA$6:AA$44,$C43)</f>
        <v>6183.9777660042237</v>
      </c>
      <c r="E43" s="32">
        <f>求节点([2]战法升级!$Z$6:$Z$44,[2]战法升级!AB$6:AB$44,$C43)</f>
        <v>14326.573202079155</v>
      </c>
      <c r="F43" s="32">
        <f>求节点([2]战法升级!$Z$6:$Z$44,[2]战法升级!AC$6:AC$44,$C43)</f>
        <v>23740.257164808823</v>
      </c>
      <c r="G43" s="32">
        <f>求节点([2]战法升级!$Z$6:$Z$44,[2]战法升级!AD$6:AD$44,$C43)</f>
        <v>0</v>
      </c>
      <c r="H43" s="32">
        <f>求节点([2]战法升级!$Z$186:$Z$224,[2]战法升级!AA$186:AA$224,$C43)</f>
        <v>21193.724461671874</v>
      </c>
      <c r="I43" s="32">
        <f>求节点([2]战法升级!$Z$186:$Z$224,[2]战法升级!AB$186:AB$224,$C43)</f>
        <v>55604.331834168726</v>
      </c>
      <c r="J43" s="32">
        <f>求节点([2]战法升级!$Z$186:$Z$224,[2]战法升级!AC$186:AC$224,$C43)</f>
        <v>97074.367705188808</v>
      </c>
      <c r="K43" s="32">
        <f>求节点([2]战法升级!$Z$186:$Z$224,[2]战法升级!AD$186:AD$224,$C43)</f>
        <v>0</v>
      </c>
      <c r="L43" s="32">
        <f>求节点([2]基础状态预期!$C$17:$C$55,[2]基础状态预期!M$17:M$55,$C43)</f>
        <v>20.676375120009411</v>
      </c>
      <c r="M43" s="32">
        <f>求节点([2]基础状态预期!$C$17:$C$55,[2]基础状态预期!N$17:N$55,$C43)</f>
        <v>12.461756876082893</v>
      </c>
      <c r="N43" s="32">
        <f>求节点([2]基础状态预期!$C$17:$C$55,[2]基础状态预期!O$17:O$55,$C43)</f>
        <v>15</v>
      </c>
      <c r="O43" s="32">
        <f>求节点([2]基础状态预期!$C$17:$C$55,[2]基础状态预期!P$17:P$55,$C43)</f>
        <v>0</v>
      </c>
      <c r="P43" s="32">
        <f>求节点([2]基础状态预期!$C$197:$C$235,[2]基础状态预期!M$197:M$235,$C43)</f>
        <v>31.605578615183173</v>
      </c>
      <c r="Q43" s="32">
        <f>求节点([2]基础状态预期!$C$197:$C$235,[2]基础状态预期!N$197:N$235,$C43)</f>
        <v>23.542418721209849</v>
      </c>
      <c r="R43" s="32">
        <f>求节点([2]基础状态预期!$C$197:$C$235,[2]基础状态预期!O$197:O$235,$C43)</f>
        <v>19.111913302623833</v>
      </c>
      <c r="S43" s="32">
        <f>求节点([2]基础状态预期!$C$197:$C$235,[2]基础状态预期!P$197:P$235,$C43)</f>
        <v>0</v>
      </c>
      <c r="T43" s="32">
        <f>求节点([2]基础状态预期!$C$17:$C$55,[2]基础状态预期!E$17:E$55,$C43)</f>
        <v>5</v>
      </c>
      <c r="U43" s="32">
        <f>求节点([2]基础状态预期!$C$17:$C$55,[2]基础状态预期!F$17:F$55,$C43)</f>
        <v>16</v>
      </c>
      <c r="V43" s="32">
        <f>求节点([2]基础状态预期!$C$17:$C$55,[2]基础状态预期!G$17:G$55,$C43)</f>
        <v>9.8917738186703428</v>
      </c>
      <c r="W43" s="32">
        <f>求节点([2]基础状态预期!$C$17:$C$55,[2]基础状态预期!H$17:H$55,$C43)</f>
        <v>0</v>
      </c>
      <c r="X43" s="32">
        <f>求节点([2]基础状态预期!$C$197:$C$235,[2]基础状态预期!E$197:E$235,$C43)</f>
        <v>5</v>
      </c>
      <c r="Y43" s="32">
        <f>求节点([2]基础状态预期!$C$197:$C$235,[2]基础状态预期!F$197:F$235,$C43)</f>
        <v>16</v>
      </c>
      <c r="Z43" s="32">
        <f>求节点([2]基础状态预期!$C$197:$C$235,[2]基础状态预期!G$197:G$235,$C43)</f>
        <v>24</v>
      </c>
      <c r="AA43" s="32">
        <f>求节点([2]基础状态预期!$C$197:$C$235,[2]基础状态预期!H$197:H$235,$C43)</f>
        <v>0</v>
      </c>
      <c r="AC43" s="18">
        <v>38</v>
      </c>
      <c r="AD43" s="22">
        <f t="shared" si="1"/>
        <v>451.14659289742849</v>
      </c>
      <c r="AE43" s="22">
        <f t="shared" si="2"/>
        <v>993.39251187824539</v>
      </c>
      <c r="AF43" s="18">
        <f t="shared" si="3"/>
        <v>103.38187560004705</v>
      </c>
      <c r="AG43" s="18">
        <f t="shared" si="4"/>
        <v>199.38811001732628</v>
      </c>
      <c r="AH43" s="18">
        <f t="shared" si="5"/>
        <v>148.37660728005514</v>
      </c>
      <c r="AI43" s="18">
        <f t="shared" si="6"/>
        <v>0</v>
      </c>
      <c r="AJ43" s="18">
        <f t="shared" si="7"/>
        <v>158.02789307591587</v>
      </c>
      <c r="AK43" s="18">
        <f t="shared" si="8"/>
        <v>376.67869953935758</v>
      </c>
      <c r="AL43" s="18">
        <f t="shared" si="9"/>
        <v>458.68591926297199</v>
      </c>
      <c r="AM43" s="18">
        <f t="shared" si="10"/>
        <v>0</v>
      </c>
    </row>
    <row r="44" spans="3:45" x14ac:dyDescent="0.15">
      <c r="C44" s="15">
        <v>39</v>
      </c>
      <c r="D44" s="32">
        <f>求节点([2]战法升级!$Z$6:$Z$44,[2]战法升级!AA$6:AA$44,$C44)</f>
        <v>6458.8924122351373</v>
      </c>
      <c r="E44" s="32">
        <f>求节点([2]战法升级!$Z$6:$Z$44,[2]战法升级!AB$6:AB$44,$C44)</f>
        <v>15071.985992027236</v>
      </c>
      <c r="F44" s="32">
        <f>求节点([2]战法升级!$Z$6:$Z$44,[2]战法升级!AC$6:AC$44,$C44)</f>
        <v>25070.128582404413</v>
      </c>
      <c r="G44" s="32">
        <f>求节点([2]战法升级!$Z$6:$Z$44,[2]战法升级!AD$6:AD$44,$C44)</f>
        <v>0</v>
      </c>
      <c r="H44" s="32">
        <f>求节点([2]战法升级!$Z$186:$Z$224,[2]战法升级!AA$186:AA$224,$C44)</f>
        <v>22051.917046565981</v>
      </c>
      <c r="I44" s="32">
        <f>求节点([2]战法升级!$Z$186:$Z$224,[2]战法升级!AB$186:AB$224,$C44)</f>
        <v>58329.025974441851</v>
      </c>
      <c r="J44" s="32">
        <f>求节点([2]战法升级!$Z$186:$Z$224,[2]战法升级!AC$186:AC$224,$C44)</f>
        <v>101930.62350476821</v>
      </c>
      <c r="K44" s="32">
        <f>求节点([2]战法升级!$Z$186:$Z$224,[2]战法升级!AD$186:AD$224,$C44)</f>
        <v>0</v>
      </c>
      <c r="L44" s="32">
        <f>求节点([2]基础状态预期!$C$17:$C$55,[2]基础状态预期!M$17:M$55,$C44)</f>
        <v>21.023635925819178</v>
      </c>
      <c r="M44" s="32">
        <f>求节点([2]基础状态预期!$C$17:$C$55,[2]基础状态预期!N$17:N$55,$C44)</f>
        <v>12.849992704180853</v>
      </c>
      <c r="N44" s="32">
        <f>求节点([2]基础状态预期!$C$17:$C$55,[2]基础状态预期!O$17:O$55,$C44)</f>
        <v>15</v>
      </c>
      <c r="O44" s="32">
        <f>求节点([2]基础状态预期!$C$17:$C$55,[2]基础状态预期!P$17:P$55,$C44)</f>
        <v>0</v>
      </c>
      <c r="P44" s="32">
        <f>求节点([2]基础状态预期!$C$197:$C$235,[2]基础状态预期!M$197:M$235,$C44)</f>
        <v>31.979094368072165</v>
      </c>
      <c r="Q44" s="32">
        <f>求节点([2]基础状态预期!$C$197:$C$235,[2]基础状态预期!N$197:N$235,$C44)</f>
        <v>23.996985708628269</v>
      </c>
      <c r="R44" s="32">
        <f>求节点([2]基础状态预期!$C$197:$C$235,[2]基础状态预期!O$197:O$235,$C44)</f>
        <v>19.583518171093932</v>
      </c>
      <c r="S44" s="32">
        <f>求节点([2]基础状态预期!$C$197:$C$235,[2]基础状态预期!P$197:P$235,$C44)</f>
        <v>0</v>
      </c>
      <c r="T44" s="32">
        <f>求节点([2]基础状态预期!$C$17:$C$55,[2]基础状态预期!E$17:E$55,$C44)</f>
        <v>5</v>
      </c>
      <c r="U44" s="32">
        <f>求节点([2]基础状态预期!$C$17:$C$55,[2]基础状态预期!F$17:F$55,$C44)</f>
        <v>16</v>
      </c>
      <c r="V44" s="32">
        <f>求节点([2]基础状态预期!$C$17:$C$55,[2]基础状态预期!G$17:G$55,$C44)</f>
        <v>10.445886909335172</v>
      </c>
      <c r="W44" s="32">
        <f>求节点([2]基础状态预期!$C$17:$C$55,[2]基础状态预期!H$17:H$55,$C44)</f>
        <v>0</v>
      </c>
      <c r="X44" s="32">
        <f>求节点([2]基础状态预期!$C$197:$C$235,[2]基础状态预期!E$197:E$235,$C44)</f>
        <v>5</v>
      </c>
      <c r="Y44" s="32">
        <f>求节点([2]基础状态预期!$C$197:$C$235,[2]基础状态预期!F$197:F$235,$C44)</f>
        <v>16</v>
      </c>
      <c r="Z44" s="32">
        <f>求节点([2]基础状态预期!$C$197:$C$235,[2]基础状态预期!G$197:G$235,$C44)</f>
        <v>24</v>
      </c>
      <c r="AA44" s="32">
        <f>求节点([2]基础状态预期!$C$197:$C$235,[2]基础状态预期!H$197:H$235,$C44)</f>
        <v>0</v>
      </c>
      <c r="AC44" s="18">
        <v>39</v>
      </c>
      <c r="AD44" s="22">
        <f t="shared" si="1"/>
        <v>467.40636653601712</v>
      </c>
      <c r="AE44" s="22">
        <f t="shared" si="2"/>
        <v>1013.8516792846675</v>
      </c>
      <c r="AF44" s="18">
        <f t="shared" si="3"/>
        <v>105.11817962909589</v>
      </c>
      <c r="AG44" s="18">
        <f t="shared" si="4"/>
        <v>205.59988326689364</v>
      </c>
      <c r="AH44" s="18">
        <f t="shared" si="5"/>
        <v>156.68830364002758</v>
      </c>
      <c r="AI44" s="18">
        <f t="shared" si="6"/>
        <v>0</v>
      </c>
      <c r="AJ44" s="18">
        <f t="shared" si="7"/>
        <v>159.89547184036081</v>
      </c>
      <c r="AK44" s="18">
        <f t="shared" si="8"/>
        <v>383.95177133805231</v>
      </c>
      <c r="AL44" s="18">
        <f t="shared" si="9"/>
        <v>470.00443610625439</v>
      </c>
      <c r="AM44" s="18">
        <f t="shared" si="10"/>
        <v>0</v>
      </c>
    </row>
    <row r="45" spans="3:45" x14ac:dyDescent="0.15">
      <c r="C45" s="15">
        <v>40</v>
      </c>
      <c r="D45" s="32">
        <f>求节点([2]战法升级!$Z$6:$Z$44,[2]战法升级!AA$6:AA$44,$C45)</f>
        <v>6733.8070584660509</v>
      </c>
      <c r="E45" s="32">
        <f>求节点([2]战法升级!$Z$6:$Z$44,[2]战法升级!AB$6:AB$44,$C45)</f>
        <v>15817.398781975317</v>
      </c>
      <c r="F45" s="32">
        <f>求节点([2]战法升级!$Z$6:$Z$44,[2]战法升级!AC$6:AC$44,$C45)</f>
        <v>26400</v>
      </c>
      <c r="G45" s="32">
        <f>求节点([2]战法升级!$Z$6:$Z$44,[2]战法升级!AD$6:AD$44,$C45)</f>
        <v>0</v>
      </c>
      <c r="H45" s="32">
        <f>求节点([2]战法升级!$Z$186:$Z$224,[2]战法升级!AA$186:AA$224,$C45)</f>
        <v>23207.737340260814</v>
      </c>
      <c r="I45" s="32">
        <f>求节点([2]战法升级!$Z$186:$Z$224,[2]战法升级!AB$186:AB$224,$C45)</f>
        <v>61719.7686035074</v>
      </c>
      <c r="J45" s="32">
        <f>求节点([2]战法升级!$Z$186:$Z$224,[2]战法升级!AC$186:AC$224,$C45)</f>
        <v>108040.42405128192</v>
      </c>
      <c r="K45" s="32">
        <f>求节点([2]战法升级!$Z$186:$Z$224,[2]战法升级!AD$186:AD$224,$C45)</f>
        <v>0</v>
      </c>
      <c r="L45" s="32">
        <f>求节点([2]基础状态预期!$C$17:$C$55,[2]基础状态预期!M$17:M$55,$C45)</f>
        <v>21.370896731628946</v>
      </c>
      <c r="M45" s="32">
        <f>求节点([2]基础状态预期!$C$17:$C$55,[2]基础状态预期!N$17:N$55,$C45)</f>
        <v>13.238228532278811</v>
      </c>
      <c r="N45" s="32">
        <f>求节点([2]基础状态预期!$C$17:$C$55,[2]基础状态预期!O$17:O$55,$C45)</f>
        <v>15</v>
      </c>
      <c r="O45" s="32">
        <f>求节点([2]基础状态预期!$C$17:$C$55,[2]基础状态预期!P$17:P$55,$C45)</f>
        <v>0</v>
      </c>
      <c r="P45" s="32">
        <f>求节点([2]基础状态预期!$C$197:$C$235,[2]基础状态预期!M$197:M$235,$C45)</f>
        <v>32.481624930548179</v>
      </c>
      <c r="Q45" s="32">
        <f>求节点([2]基础状态预期!$C$197:$C$235,[2]基础状态预期!N$197:N$235,$C45)</f>
        <v>24.463349488196428</v>
      </c>
      <c r="R45" s="32">
        <f>求节点([2]基础状态预期!$C$197:$C$235,[2]基础状态预期!O$197:O$235,$C45)</f>
        <v>19.993123542075708</v>
      </c>
      <c r="S45" s="32">
        <f>求节点([2]基础状态预期!$C$197:$C$235,[2]基础状态预期!P$197:P$235,$C45)</f>
        <v>0</v>
      </c>
      <c r="T45" s="32">
        <f>求节点([2]基础状态预期!$C$17:$C$55,[2]基础状态预期!E$17:E$55,$C45)</f>
        <v>5</v>
      </c>
      <c r="U45" s="32">
        <f>求节点([2]基础状态预期!$C$17:$C$55,[2]基础状态预期!F$17:F$55,$C45)</f>
        <v>16</v>
      </c>
      <c r="V45" s="32">
        <f>求节点([2]基础状态预期!$C$17:$C$55,[2]基础状态预期!G$17:G$55,$C45)</f>
        <v>11</v>
      </c>
      <c r="W45" s="32">
        <f>求节点([2]基础状态预期!$C$17:$C$55,[2]基础状态预期!H$17:H$55,$C45)</f>
        <v>0</v>
      </c>
      <c r="X45" s="32">
        <f>求节点([2]基础状态预期!$C$197:$C$235,[2]基础状态预期!E$197:E$235,$C45)</f>
        <v>5</v>
      </c>
      <c r="Y45" s="32">
        <f>求节点([2]基础状态预期!$C$197:$C$235,[2]基础状态预期!F$197:F$235,$C45)</f>
        <v>16</v>
      </c>
      <c r="Z45" s="32">
        <f>求节点([2]基础状态预期!$C$197:$C$235,[2]基础状态预期!G$197:G$235,$C45)</f>
        <v>24</v>
      </c>
      <c r="AA45" s="32">
        <f>求节点([2]基础状态预期!$C$197:$C$235,[2]基础状态预期!H$197:H$235,$C45)</f>
        <v>0</v>
      </c>
      <c r="AC45" s="18">
        <v>40</v>
      </c>
      <c r="AD45" s="22">
        <f t="shared" si="1"/>
        <v>483.66614017460569</v>
      </c>
      <c r="AE45" s="22">
        <f t="shared" si="2"/>
        <v>1033.6566814737007</v>
      </c>
      <c r="AF45" s="18">
        <f t="shared" si="3"/>
        <v>106.85448365814473</v>
      </c>
      <c r="AG45" s="18">
        <f t="shared" si="4"/>
        <v>211.81165651646097</v>
      </c>
      <c r="AH45" s="18">
        <f t="shared" si="5"/>
        <v>165</v>
      </c>
      <c r="AI45" s="18">
        <f t="shared" si="6"/>
        <v>0</v>
      </c>
      <c r="AJ45" s="18">
        <f t="shared" si="7"/>
        <v>162.4081246527409</v>
      </c>
      <c r="AK45" s="18">
        <f t="shared" si="8"/>
        <v>391.41359181114285</v>
      </c>
      <c r="AL45" s="18">
        <f t="shared" si="9"/>
        <v>479.83496500981698</v>
      </c>
      <c r="AM45" s="18">
        <f t="shared" si="10"/>
        <v>0</v>
      </c>
    </row>
    <row r="46" spans="3:45" x14ac:dyDescent="0.15">
      <c r="C46" s="15">
        <v>41</v>
      </c>
      <c r="D46" s="32">
        <f>求节点([2]战法升级!$Z$6:$Z$44,[2]战法升级!AA$6:AA$44,$C46)</f>
        <v>7106.2444442877795</v>
      </c>
      <c r="E46" s="32">
        <f>求节点([2]战法升级!$Z$6:$Z$44,[2]战法升级!AB$6:AB$44,$C46)</f>
        <v>16817.369366685449</v>
      </c>
      <c r="F46" s="32">
        <f>求节点([2]战法升级!$Z$6:$Z$44,[2]战法升级!AC$6:AC$44,$C46)</f>
        <v>27624.273598226962</v>
      </c>
      <c r="G46" s="32">
        <f>求节点([2]战法升级!$Z$6:$Z$44,[2]战法升级!AD$6:AD$44,$C46)</f>
        <v>0</v>
      </c>
      <c r="H46" s="32">
        <f>求节点([2]战法升级!$Z$186:$Z$224,[2]战法升级!AA$186:AA$224,$C46)</f>
        <v>24363.557633955643</v>
      </c>
      <c r="I46" s="32">
        <f>求节点([2]战法升级!$Z$186:$Z$224,[2]战法升级!AB$186:AB$224,$C46)</f>
        <v>65110.511232572957</v>
      </c>
      <c r="J46" s="32">
        <f>求节点([2]战法升级!$Z$186:$Z$224,[2]战法升级!AC$186:AC$224,$C46)</f>
        <v>114150.22459779563</v>
      </c>
      <c r="K46" s="32">
        <f>求节点([2]战法升级!$Z$186:$Z$224,[2]战法升级!AD$186:AD$224,$C46)</f>
        <v>0</v>
      </c>
      <c r="L46" s="32">
        <f>求节点([2]基础状态预期!$C$17:$C$55,[2]基础状态预期!M$17:M$55,$C46)</f>
        <v>21.784716049208644</v>
      </c>
      <c r="M46" s="32">
        <f>求节点([2]基础状态预期!$C$17:$C$55,[2]基础状态预期!N$17:N$55,$C46)</f>
        <v>13.730460197837445</v>
      </c>
      <c r="N46" s="32">
        <f>求节点([2]基础状态预期!$C$17:$C$55,[2]基础状态预期!O$17:O$55,$C46)</f>
        <v>15</v>
      </c>
      <c r="O46" s="32">
        <f>求节点([2]基础状态预期!$C$17:$C$55,[2]基础状态预期!P$17:P$55,$C46)</f>
        <v>0</v>
      </c>
      <c r="P46" s="32">
        <f>求节点([2]基础状态预期!$C$197:$C$235,[2]基础状态预期!M$197:M$235,$C46)</f>
        <v>32.98415549302419</v>
      </c>
      <c r="Q46" s="32">
        <f>求节点([2]基础状态预期!$C$197:$C$235,[2]基础状态预期!N$197:N$235,$C46)</f>
        <v>24.929713267764583</v>
      </c>
      <c r="R46" s="32">
        <f>求节点([2]基础状态预期!$C$197:$C$235,[2]基础状态预期!O$197:O$235,$C46)</f>
        <v>20.402728913057484</v>
      </c>
      <c r="S46" s="32">
        <f>求节点([2]基础状态预期!$C$197:$C$235,[2]基础状态预期!P$197:P$235,$C46)</f>
        <v>0</v>
      </c>
      <c r="T46" s="32">
        <f>求节点([2]基础状态预期!$C$17:$C$55,[2]基础状态预期!E$17:E$55,$C46)</f>
        <v>5</v>
      </c>
      <c r="U46" s="32">
        <f>求节点([2]基础状态预期!$C$17:$C$55,[2]基础状态预期!F$17:F$55,$C46)</f>
        <v>16</v>
      </c>
      <c r="V46" s="32">
        <f>求节点([2]基础状态预期!$C$17:$C$55,[2]基础状态预期!G$17:G$55,$C46)</f>
        <v>11.510113999261234</v>
      </c>
      <c r="W46" s="32">
        <f>求节点([2]基础状态预期!$C$17:$C$55,[2]基础状态预期!H$17:H$55,$C46)</f>
        <v>0</v>
      </c>
      <c r="X46" s="32">
        <f>求节点([2]基础状态预期!$C$197:$C$235,[2]基础状态预期!E$197:E$235,$C46)</f>
        <v>5</v>
      </c>
      <c r="Y46" s="32">
        <f>求节点([2]基础状态预期!$C$197:$C$235,[2]基础状态预期!F$197:F$235,$C46)</f>
        <v>16</v>
      </c>
      <c r="Z46" s="32">
        <f>求节点([2]基础状态预期!$C$197:$C$235,[2]基础状态预期!G$197:G$235,$C46)</f>
        <v>24</v>
      </c>
      <c r="AA46" s="32">
        <f>求节点([2]基础状态预期!$C$197:$C$235,[2]基础状态预期!H$197:H$235,$C46)</f>
        <v>0</v>
      </c>
      <c r="AC46" s="18">
        <v>41</v>
      </c>
      <c r="AD46" s="22">
        <f t="shared" si="1"/>
        <v>501.26265340036088</v>
      </c>
      <c r="AE46" s="22">
        <f t="shared" si="2"/>
        <v>1053.4616836627338</v>
      </c>
      <c r="AF46" s="18">
        <f t="shared" si="3"/>
        <v>108.92358024604322</v>
      </c>
      <c r="AG46" s="18">
        <f t="shared" si="4"/>
        <v>219.68736316539912</v>
      </c>
      <c r="AH46" s="18">
        <f t="shared" si="5"/>
        <v>172.65170998891853</v>
      </c>
      <c r="AI46" s="18">
        <f t="shared" si="6"/>
        <v>0</v>
      </c>
      <c r="AJ46" s="18">
        <f t="shared" si="7"/>
        <v>164.92077746512095</v>
      </c>
      <c r="AK46" s="18">
        <f t="shared" si="8"/>
        <v>398.87541228423333</v>
      </c>
      <c r="AL46" s="18">
        <f t="shared" si="9"/>
        <v>489.66549391337958</v>
      </c>
      <c r="AM46" s="18">
        <f t="shared" si="10"/>
        <v>0</v>
      </c>
    </row>
    <row r="47" spans="3:45" x14ac:dyDescent="0.15">
      <c r="C47" s="15">
        <v>42</v>
      </c>
      <c r="D47" s="32">
        <f>求节点([2]战法升级!$Z$6:$Z$44,[2]战法升级!AA$6:AA$44,$C47)</f>
        <v>7478.6818301095091</v>
      </c>
      <c r="E47" s="32">
        <f>求节点([2]战法升级!$Z$6:$Z$44,[2]战法升级!AB$6:AB$44,$C47)</f>
        <v>17817.339951395577</v>
      </c>
      <c r="F47" s="32">
        <f>求节点([2]战法升级!$Z$6:$Z$44,[2]战法升级!AC$6:AC$44,$C47)</f>
        <v>28848.547196453928</v>
      </c>
      <c r="G47" s="32">
        <f>求节点([2]战法升级!$Z$6:$Z$44,[2]战法升级!AD$6:AD$44,$C47)</f>
        <v>0</v>
      </c>
      <c r="H47" s="32">
        <f>求节点([2]战法升级!$Z$186:$Z$224,[2]战法升级!AA$186:AA$224,$C47)</f>
        <v>25519.377927650476</v>
      </c>
      <c r="I47" s="32">
        <f>求节点([2]战法升级!$Z$186:$Z$224,[2]战法升级!AB$186:AB$224,$C47)</f>
        <v>68501.253861638514</v>
      </c>
      <c r="J47" s="32">
        <f>求节点([2]战法升级!$Z$186:$Z$224,[2]战法升级!AC$186:AC$224,$C47)</f>
        <v>120260.02514430933</v>
      </c>
      <c r="K47" s="32">
        <f>求节点([2]战法升级!$Z$186:$Z$224,[2]战法升级!AD$186:AD$224,$C47)</f>
        <v>0</v>
      </c>
      <c r="L47" s="32">
        <f>求节点([2]基础状态预期!$C$17:$C$55,[2]基础状态预期!M$17:M$55,$C47)</f>
        <v>22.198535366788345</v>
      </c>
      <c r="M47" s="32">
        <f>求节点([2]基础状态预期!$C$17:$C$55,[2]基础状态预期!N$17:N$55,$C47)</f>
        <v>14.222691863396079</v>
      </c>
      <c r="N47" s="32">
        <f>求节点([2]基础状态预期!$C$17:$C$55,[2]基础状态预期!O$17:O$55,$C47)</f>
        <v>15</v>
      </c>
      <c r="O47" s="32">
        <f>求节点([2]基础状态预期!$C$17:$C$55,[2]基础状态预期!P$17:P$55,$C47)</f>
        <v>0</v>
      </c>
      <c r="P47" s="32">
        <f>求节点([2]基础状态预期!$C$197:$C$235,[2]基础状态预期!M$197:M$235,$C47)</f>
        <v>33.486686055500208</v>
      </c>
      <c r="Q47" s="32">
        <f>求节点([2]基础状态预期!$C$197:$C$235,[2]基础状态预期!N$197:N$235,$C47)</f>
        <v>25.396077047332739</v>
      </c>
      <c r="R47" s="32">
        <f>求节点([2]基础状态预期!$C$197:$C$235,[2]基础状态预期!O$197:O$235,$C47)</f>
        <v>20.812334284039256</v>
      </c>
      <c r="S47" s="32">
        <f>求节点([2]基础状态预期!$C$197:$C$235,[2]基础状态预期!P$197:P$235,$C47)</f>
        <v>0</v>
      </c>
      <c r="T47" s="32">
        <f>求节点([2]基础状态预期!$C$17:$C$55,[2]基础状态预期!E$17:E$55,$C47)</f>
        <v>5</v>
      </c>
      <c r="U47" s="32">
        <f>求节点([2]基础状态预期!$C$17:$C$55,[2]基础状态预期!F$17:F$55,$C47)</f>
        <v>16</v>
      </c>
      <c r="V47" s="32">
        <f>求节点([2]基础状态预期!$C$17:$C$55,[2]基础状态预期!G$17:G$55,$C47)</f>
        <v>12.02022799852247</v>
      </c>
      <c r="W47" s="32">
        <f>求节点([2]基础状态预期!$C$17:$C$55,[2]基础状态预期!H$17:H$55,$C47)</f>
        <v>0</v>
      </c>
      <c r="X47" s="32">
        <f>求节点([2]基础状态预期!$C$197:$C$235,[2]基础状态预期!E$197:E$235,$C47)</f>
        <v>5</v>
      </c>
      <c r="Y47" s="32">
        <f>求节点([2]基础状态预期!$C$197:$C$235,[2]基础状态预期!F$197:F$235,$C47)</f>
        <v>16</v>
      </c>
      <c r="Z47" s="32">
        <f>求节点([2]基础状态预期!$C$197:$C$235,[2]基础状态预期!G$197:G$235,$C47)</f>
        <v>24</v>
      </c>
      <c r="AA47" s="32">
        <f>求节点([2]基础状态预期!$C$197:$C$235,[2]基础状态预期!H$197:H$235,$C47)</f>
        <v>0</v>
      </c>
      <c r="AC47" s="18">
        <v>42</v>
      </c>
      <c r="AD47" s="22">
        <f t="shared" si="1"/>
        <v>518.85916662611612</v>
      </c>
      <c r="AE47" s="22">
        <f t="shared" si="2"/>
        <v>1073.2666858517669</v>
      </c>
      <c r="AF47" s="18">
        <f t="shared" si="3"/>
        <v>110.99267683394173</v>
      </c>
      <c r="AG47" s="18">
        <f t="shared" si="4"/>
        <v>227.56306981433727</v>
      </c>
      <c r="AH47" s="18">
        <f t="shared" si="5"/>
        <v>180.30341997783705</v>
      </c>
      <c r="AI47" s="18">
        <f t="shared" si="6"/>
        <v>0</v>
      </c>
      <c r="AJ47" s="18">
        <f t="shared" si="7"/>
        <v>167.43343027750103</v>
      </c>
      <c r="AK47" s="18">
        <f t="shared" si="8"/>
        <v>406.33723275732382</v>
      </c>
      <c r="AL47" s="18">
        <f t="shared" si="9"/>
        <v>499.49602281694217</v>
      </c>
      <c r="AM47" s="18">
        <f t="shared" si="10"/>
        <v>0</v>
      </c>
    </row>
    <row r="48" spans="3:45" x14ac:dyDescent="0.15">
      <c r="C48" s="15">
        <v>43</v>
      </c>
      <c r="D48" s="32">
        <f>求节点([2]战法升级!$Z$6:$Z$44,[2]战法升级!AA$6:AA$44,$C48)</f>
        <v>7851.1192159312377</v>
      </c>
      <c r="E48" s="32">
        <f>求节点([2]战法升级!$Z$6:$Z$44,[2]战法升级!AB$6:AB$44,$C48)</f>
        <v>18817.31053610571</v>
      </c>
      <c r="F48" s="32">
        <f>求节点([2]战法升级!$Z$6:$Z$44,[2]战法升级!AC$6:AC$44,$C48)</f>
        <v>30072.820794680891</v>
      </c>
      <c r="G48" s="32">
        <f>求节点([2]战法升级!$Z$6:$Z$44,[2]战法升级!AD$6:AD$44,$C48)</f>
        <v>0</v>
      </c>
      <c r="H48" s="32">
        <f>求节点([2]战法升级!$Z$186:$Z$224,[2]战法升级!AA$186:AA$224,$C48)</f>
        <v>26429.852644306633</v>
      </c>
      <c r="I48" s="32">
        <f>求节点([2]战法升级!$Z$186:$Z$224,[2]战法升级!AB$186:AB$224,$C48)</f>
        <v>72061.723448771489</v>
      </c>
      <c r="J48" s="32">
        <f>求节点([2]战法升级!$Z$186:$Z$224,[2]战法升级!AC$186:AC$224,$C48)</f>
        <v>126838.50902164132</v>
      </c>
      <c r="K48" s="32">
        <f>求节点([2]战法升级!$Z$186:$Z$224,[2]战法升级!AD$186:AD$224,$C48)</f>
        <v>0</v>
      </c>
      <c r="L48" s="32">
        <f>求节点([2]基础状态预期!$C$17:$C$55,[2]基础状态预期!M$17:M$55,$C48)</f>
        <v>22.612354684368043</v>
      </c>
      <c r="M48" s="32">
        <f>求节点([2]基础状态预期!$C$17:$C$55,[2]基础状态预期!N$17:N$55,$C48)</f>
        <v>14.714923528954714</v>
      </c>
      <c r="N48" s="32">
        <f>求节点([2]基础状态预期!$C$17:$C$55,[2]基础状态预期!O$17:O$55,$C48)</f>
        <v>15</v>
      </c>
      <c r="O48" s="32">
        <f>求节点([2]基础状态预期!$C$17:$C$55,[2]基础状态预期!P$17:P$55,$C48)</f>
        <v>0</v>
      </c>
      <c r="P48" s="32">
        <f>求节点([2]基础状态预期!$C$197:$C$235,[2]基础状态预期!M$197:M$235,$C48)</f>
        <v>33.882544627959405</v>
      </c>
      <c r="Q48" s="32">
        <f>求节点([2]基础状态预期!$C$197:$C$235,[2]基础状态预期!N$197:N$235,$C48)</f>
        <v>25.839762859247031</v>
      </c>
      <c r="R48" s="32">
        <f>求节点([2]基础状态预期!$C$197:$C$235,[2]基础状态预期!O$197:O$235,$C48)</f>
        <v>21.229080383196834</v>
      </c>
      <c r="S48" s="32">
        <f>求节点([2]基础状态预期!$C$197:$C$235,[2]基础状态预期!P$197:P$235,$C48)</f>
        <v>0</v>
      </c>
      <c r="T48" s="32">
        <f>求节点([2]基础状态预期!$C$17:$C$55,[2]基础状态预期!E$17:E$55,$C48)</f>
        <v>5</v>
      </c>
      <c r="U48" s="32">
        <f>求节点([2]基础状态预期!$C$17:$C$55,[2]基础状态预期!F$17:F$55,$C48)</f>
        <v>16</v>
      </c>
      <c r="V48" s="32">
        <f>求节点([2]基础状态预期!$C$17:$C$55,[2]基础状态预期!G$17:G$55,$C48)</f>
        <v>12.530341997783704</v>
      </c>
      <c r="W48" s="32">
        <f>求节点([2]基础状态预期!$C$17:$C$55,[2]基础状态预期!H$17:H$55,$C48)</f>
        <v>0</v>
      </c>
      <c r="X48" s="32">
        <f>求节点([2]基础状态预期!$C$197:$C$235,[2]基础状态预期!E$197:E$235,$C48)</f>
        <v>5</v>
      </c>
      <c r="Y48" s="32">
        <f>求节点([2]基础状态预期!$C$197:$C$235,[2]基础状态预期!F$197:F$235,$C48)</f>
        <v>16</v>
      </c>
      <c r="Z48" s="32">
        <f>求节点([2]基础状态预期!$C$197:$C$235,[2]基础状态预期!G$197:G$235,$C48)</f>
        <v>24</v>
      </c>
      <c r="AA48" s="32">
        <f>求节点([2]基础状态预期!$C$197:$C$235,[2]基础状态预期!H$197:H$235,$C48)</f>
        <v>0</v>
      </c>
      <c r="AC48" s="18">
        <v>43</v>
      </c>
      <c r="AD48" s="22">
        <f t="shared" si="1"/>
        <v>536.4556798518712</v>
      </c>
      <c r="AE48" s="22">
        <f t="shared" si="2"/>
        <v>1092.3468580844735</v>
      </c>
      <c r="AF48" s="18">
        <f t="shared" si="3"/>
        <v>113.06177342184021</v>
      </c>
      <c r="AG48" s="18">
        <f t="shared" si="4"/>
        <v>235.43877646327542</v>
      </c>
      <c r="AH48" s="18">
        <f t="shared" si="5"/>
        <v>187.95512996675558</v>
      </c>
      <c r="AI48" s="18">
        <f t="shared" si="6"/>
        <v>0</v>
      </c>
      <c r="AJ48" s="18">
        <f t="shared" si="7"/>
        <v>169.41272313979704</v>
      </c>
      <c r="AK48" s="18">
        <f t="shared" si="8"/>
        <v>413.4362057479525</v>
      </c>
      <c r="AL48" s="18">
        <f t="shared" si="9"/>
        <v>509.49792919672404</v>
      </c>
      <c r="AM48" s="18">
        <f t="shared" si="10"/>
        <v>0</v>
      </c>
    </row>
    <row r="49" spans="3:39" x14ac:dyDescent="0.15">
      <c r="C49" s="15">
        <v>44</v>
      </c>
      <c r="D49" s="32">
        <f>求节点([2]战法升级!$Z$6:$Z$44,[2]战法升级!AA$6:AA$44,$C49)</f>
        <v>8232.7310000812977</v>
      </c>
      <c r="E49" s="32">
        <f>求节点([2]战法升级!$Z$6:$Z$44,[2]战法升级!AB$6:AB$44,$C49)</f>
        <v>19833.033465244596</v>
      </c>
      <c r="F49" s="32">
        <f>求节点([2]战法升级!$Z$6:$Z$44,[2]战法升级!AC$6:AC$44,$C49)</f>
        <v>31403.474232600074</v>
      </c>
      <c r="G49" s="32">
        <f>求节点([2]战法升级!$Z$6:$Z$44,[2]战法升级!AD$6:AD$44,$C49)</f>
        <v>0</v>
      </c>
      <c r="H49" s="32">
        <f>求节点([2]战法升级!$Z$186:$Z$224,[2]战法升级!AA$186:AA$224,$C49)</f>
        <v>26897.736187223731</v>
      </c>
      <c r="I49" s="32">
        <f>求节点([2]战法升级!$Z$186:$Z$224,[2]战法升级!AB$186:AB$224,$C49)</f>
        <v>75928.371995773719</v>
      </c>
      <c r="J49" s="32">
        <f>求节点([2]战法升级!$Z$186:$Z$224,[2]战法升级!AC$186:AC$224,$C49)</f>
        <v>134262.47423188557</v>
      </c>
      <c r="K49" s="32">
        <f>求节点([2]战法升级!$Z$186:$Z$224,[2]战法升级!AD$186:AD$224,$C49)</f>
        <v>0</v>
      </c>
      <c r="L49" s="32">
        <f>求节点([2]基础状态预期!$C$17:$C$55,[2]基础状态预期!M$17:M$55,$C49)</f>
        <v>23.03050431720122</v>
      </c>
      <c r="M49" s="32">
        <f>求节点([2]基础状态预期!$C$17:$C$55,[2]基础状态预期!N$17:N$55,$C49)</f>
        <v>15.197822957888937</v>
      </c>
      <c r="N49" s="32">
        <f>求节点([2]基础状态预期!$C$17:$C$55,[2]基础状态预期!O$17:O$55,$C49)</f>
        <v>15</v>
      </c>
      <c r="O49" s="32">
        <f>求节点([2]基础状态预期!$C$17:$C$55,[2]基础状态预期!P$17:P$55,$C49)</f>
        <v>0</v>
      </c>
      <c r="P49" s="32">
        <f>求节点([2]基础状态预期!$C$197:$C$235,[2]基础状态预期!M$197:M$235,$C49)</f>
        <v>34.085972255314665</v>
      </c>
      <c r="Q49" s="32">
        <f>求节点([2]基础状态预期!$C$197:$C$235,[2]基础状态预期!N$197:N$235,$C49)</f>
        <v>26.242538749559763</v>
      </c>
      <c r="R49" s="32">
        <f>求节点([2]基础状态预期!$C$197:$C$235,[2]基础状态预期!O$197:O$235,$C49)</f>
        <v>21.658707999530414</v>
      </c>
      <c r="S49" s="32">
        <f>求节点([2]基础状态预期!$C$197:$C$235,[2]基础状态预期!P$197:P$235,$C49)</f>
        <v>0</v>
      </c>
      <c r="T49" s="32">
        <f>求节点([2]基础状态预期!$C$17:$C$55,[2]基础状态预期!E$17:E$55,$C49)</f>
        <v>5</v>
      </c>
      <c r="U49" s="32">
        <f>求节点([2]基础状态预期!$C$17:$C$55,[2]基础状态预期!F$17:F$55,$C49)</f>
        <v>16</v>
      </c>
      <c r="V49" s="32">
        <f>求节点([2]基础状态预期!$C$17:$C$55,[2]基础状态预期!G$17:G$55,$C49)</f>
        <v>13.08478093025003</v>
      </c>
      <c r="W49" s="32">
        <f>求节点([2]基础状态预期!$C$17:$C$55,[2]基础状态预期!H$17:H$55,$C49)</f>
        <v>0</v>
      </c>
      <c r="X49" s="32">
        <f>求节点([2]基础状态预期!$C$197:$C$235,[2]基础状态预期!E$197:E$235,$C49)</f>
        <v>5</v>
      </c>
      <c r="Y49" s="32">
        <f>求节点([2]基础状态预期!$C$197:$C$235,[2]基础状态预期!F$197:F$235,$C49)</f>
        <v>16</v>
      </c>
      <c r="Z49" s="32">
        <f>求节点([2]基础状态预期!$C$197:$C$235,[2]基础状态预期!G$197:G$235,$C49)</f>
        <v>24</v>
      </c>
      <c r="AA49" s="32">
        <f>求节点([2]基础状态预期!$C$197:$C$235,[2]基础状态预期!H$197:H$235,$C49)</f>
        <v>0</v>
      </c>
      <c r="AC49" s="18">
        <v>44</v>
      </c>
      <c r="AD49" s="22">
        <f t="shared" si="1"/>
        <v>554.58940286597954</v>
      </c>
      <c r="AE49" s="22">
        <f t="shared" si="2"/>
        <v>1110.1194732582594</v>
      </c>
      <c r="AF49" s="18">
        <f t="shared" si="3"/>
        <v>115.1525215860061</v>
      </c>
      <c r="AG49" s="18">
        <f t="shared" si="4"/>
        <v>243.16516732622298</v>
      </c>
      <c r="AH49" s="18">
        <f t="shared" si="5"/>
        <v>196.27171395375046</v>
      </c>
      <c r="AI49" s="18">
        <f t="shared" si="6"/>
        <v>0</v>
      </c>
      <c r="AJ49" s="18">
        <f t="shared" si="7"/>
        <v>170.42986127657332</v>
      </c>
      <c r="AK49" s="18">
        <f t="shared" si="8"/>
        <v>419.88061999295621</v>
      </c>
      <c r="AL49" s="18">
        <f t="shared" si="9"/>
        <v>519.80899198872999</v>
      </c>
      <c r="AM49" s="18">
        <f t="shared" si="10"/>
        <v>0</v>
      </c>
    </row>
    <row r="50" spans="3:39" x14ac:dyDescent="0.15">
      <c r="C50" s="15">
        <v>45</v>
      </c>
      <c r="D50" s="32">
        <f>求节点([2]战法升级!$Z$6:$Z$44,[2]战法升级!AA$6:AA$44,$C50)</f>
        <v>8720.8493569314232</v>
      </c>
      <c r="E50" s="32">
        <f>求节点([2]战法升级!$Z$6:$Z$44,[2]战法升级!AB$6:AB$44,$C50)</f>
        <v>21031.627047810081</v>
      </c>
      <c r="F50" s="32">
        <f>求节点([2]战法升级!$Z$6:$Z$44,[2]战法升级!AC$6:AC$44,$C50)</f>
        <v>33969.102621956925</v>
      </c>
      <c r="G50" s="32">
        <f>求节点([2]战法升级!$Z$6:$Z$44,[2]战法升级!AD$6:AD$44,$C50)</f>
        <v>0</v>
      </c>
      <c r="H50" s="32">
        <f>求节点([2]战法升级!$Z$186:$Z$224,[2]战法升级!AA$186:AA$224,$C50)</f>
        <v>27365.619730140832</v>
      </c>
      <c r="I50" s="32">
        <f>求节点([2]战法升级!$Z$186:$Z$224,[2]战法升级!AB$186:AB$224,$C50)</f>
        <v>79795.02054277595</v>
      </c>
      <c r="J50" s="32">
        <f>求节点([2]战法升级!$Z$186:$Z$224,[2]战法升级!AC$186:AC$224,$C50)</f>
        <v>141686.43944212986</v>
      </c>
      <c r="K50" s="32">
        <f>求节点([2]战法升级!$Z$186:$Z$224,[2]战法升级!AD$186:AD$224,$C50)</f>
        <v>0</v>
      </c>
      <c r="L50" s="32">
        <f>求节点([2]基础状态预期!$C$17:$C$55,[2]基础状态预期!M$17:M$55,$C50)</f>
        <v>23.498925043555001</v>
      </c>
      <c r="M50" s="32">
        <f>求节点([2]基础状态预期!$C$17:$C$55,[2]基础状态预期!N$17:N$55,$C50)</f>
        <v>15.572383452440651</v>
      </c>
      <c r="N50" s="32">
        <f>求节点([2]基础状态预期!$C$17:$C$55,[2]基础状态预期!O$17:O$55,$C50)</f>
        <v>15</v>
      </c>
      <c r="O50" s="32">
        <f>求节点([2]基础状态预期!$C$17:$C$55,[2]基础状态预期!P$17:P$55,$C50)</f>
        <v>0</v>
      </c>
      <c r="P50" s="32">
        <f>求节点([2]基础状态预期!$C$197:$C$235,[2]基础状态预期!M$197:M$235,$C50)</f>
        <v>34.289399882669926</v>
      </c>
      <c r="Q50" s="32">
        <f>求节点([2]基础状态预期!$C$197:$C$235,[2]基础状态预期!N$197:N$235,$C50)</f>
        <v>26.645314639872495</v>
      </c>
      <c r="R50" s="32">
        <f>求节点([2]基础状态预期!$C$197:$C$235,[2]基础状态预期!O$197:O$235,$C50)</f>
        <v>22.088335615863997</v>
      </c>
      <c r="S50" s="32">
        <f>求节点([2]基础状态预期!$C$197:$C$235,[2]基础状态预期!P$197:P$235,$C50)</f>
        <v>0</v>
      </c>
      <c r="T50" s="32">
        <f>求节点([2]基础状态预期!$C$17:$C$55,[2]基础状态预期!E$17:E$55,$C50)</f>
        <v>5</v>
      </c>
      <c r="U50" s="32">
        <f>求节点([2]基础状态预期!$C$17:$C$55,[2]基础状态预期!F$17:F$55,$C50)</f>
        <v>16</v>
      </c>
      <c r="V50" s="32">
        <f>求节点([2]基础状态预期!$C$17:$C$55,[2]基础状态预期!G$17:G$55,$C50)</f>
        <v>14.153792759148718</v>
      </c>
      <c r="W50" s="32">
        <f>求节点([2]基础状态预期!$C$17:$C$55,[2]基础状态预期!H$17:H$55,$C50)</f>
        <v>0</v>
      </c>
      <c r="X50" s="32">
        <f>求节点([2]基础状态预期!$C$197:$C$235,[2]基础状态预期!E$197:E$235,$C50)</f>
        <v>5</v>
      </c>
      <c r="Y50" s="32">
        <f>求节点([2]基础状态预期!$C$197:$C$235,[2]基础状态预期!F$197:F$235,$C50)</f>
        <v>16</v>
      </c>
      <c r="Z50" s="32">
        <f>求节点([2]基础状态预期!$C$197:$C$235,[2]基础状态预期!G$197:G$235,$C50)</f>
        <v>24</v>
      </c>
      <c r="AA50" s="32">
        <f>求节点([2]基础状态预期!$C$197:$C$235,[2]基础状态预期!H$197:H$235,$C50)</f>
        <v>0</v>
      </c>
      <c r="AC50" s="18">
        <v>45</v>
      </c>
      <c r="AD50" s="22">
        <f t="shared" si="1"/>
        <v>578.95965184405622</v>
      </c>
      <c r="AE50" s="22">
        <f t="shared" si="2"/>
        <v>1127.8920884320455</v>
      </c>
      <c r="AF50" s="18">
        <f t="shared" si="3"/>
        <v>117.49462521777501</v>
      </c>
      <c r="AG50" s="18">
        <f t="shared" si="4"/>
        <v>249.15813523905041</v>
      </c>
      <c r="AH50" s="18">
        <f t="shared" si="5"/>
        <v>212.30689138723076</v>
      </c>
      <c r="AI50" s="18">
        <f t="shared" si="6"/>
        <v>0</v>
      </c>
      <c r="AJ50" s="18">
        <f t="shared" si="7"/>
        <v>171.44699941334963</v>
      </c>
      <c r="AK50" s="18">
        <f t="shared" si="8"/>
        <v>426.32503423795993</v>
      </c>
      <c r="AL50" s="18">
        <f t="shared" si="9"/>
        <v>530.12005478073593</v>
      </c>
      <c r="AM50" s="18">
        <f t="shared" si="10"/>
        <v>0</v>
      </c>
    </row>
    <row r="51" spans="3:39" x14ac:dyDescent="0.15">
      <c r="C51" s="15">
        <v>46</v>
      </c>
      <c r="D51" s="32">
        <f>求节点([2]战法升级!$Z$6:$Z$44,[2]战法升级!AA$6:AA$44,$C51)</f>
        <v>9208.9677137815488</v>
      </c>
      <c r="E51" s="32">
        <f>求节点([2]战法升级!$Z$6:$Z$44,[2]战法升级!AB$6:AB$44,$C51)</f>
        <v>22230.220630375567</v>
      </c>
      <c r="F51" s="32">
        <f>求节点([2]战法升级!$Z$6:$Z$44,[2]战法升级!AC$6:AC$44,$C51)</f>
        <v>36534.731011313772</v>
      </c>
      <c r="G51" s="32">
        <f>求节点([2]战法升级!$Z$6:$Z$44,[2]战法升级!AD$6:AD$44,$C51)</f>
        <v>0</v>
      </c>
      <c r="H51" s="32">
        <f>求节点([2]战法升级!$Z$186:$Z$224,[2]战法升级!AA$186:AA$224,$C51)</f>
        <v>27833.503273057933</v>
      </c>
      <c r="I51" s="32">
        <f>求节点([2]战法升级!$Z$186:$Z$224,[2]战法升级!AB$186:AB$224,$C51)</f>
        <v>83661.669089778181</v>
      </c>
      <c r="J51" s="32">
        <f>求节点([2]战法升级!$Z$186:$Z$224,[2]战法升级!AC$186:AC$224,$C51)</f>
        <v>149110.40465237413</v>
      </c>
      <c r="K51" s="32">
        <f>求节点([2]战法升级!$Z$186:$Z$224,[2]战法升级!AD$186:AD$224,$C51)</f>
        <v>0</v>
      </c>
      <c r="L51" s="32">
        <f>求节点([2]基础状态预期!$C$17:$C$55,[2]基础状态预期!M$17:M$55,$C51)</f>
        <v>23.967345769908782</v>
      </c>
      <c r="M51" s="32">
        <f>求节点([2]基础状态预期!$C$17:$C$55,[2]基础状态预期!N$17:N$55,$C51)</f>
        <v>15.946943946992365</v>
      </c>
      <c r="N51" s="32">
        <f>求节点([2]基础状态预期!$C$17:$C$55,[2]基础状态预期!O$17:O$55,$C51)</f>
        <v>15</v>
      </c>
      <c r="O51" s="32">
        <f>求节点([2]基础状态预期!$C$17:$C$55,[2]基础状态预期!P$17:P$55,$C51)</f>
        <v>0</v>
      </c>
      <c r="P51" s="32">
        <f>求节点([2]基础状态预期!$C$197:$C$235,[2]基础状态预期!M$197:M$235,$C51)</f>
        <v>34.492827510025187</v>
      </c>
      <c r="Q51" s="32">
        <f>求节点([2]基础状态预期!$C$197:$C$235,[2]基础状态预期!N$197:N$235,$C51)</f>
        <v>27.048090530185227</v>
      </c>
      <c r="R51" s="32">
        <f>求节点([2]基础状态预期!$C$197:$C$235,[2]基础状态预期!O$197:O$235,$C51)</f>
        <v>22.517963232197577</v>
      </c>
      <c r="S51" s="32">
        <f>求节点([2]基础状态预期!$C$197:$C$235,[2]基础状态预期!P$197:P$235,$C51)</f>
        <v>0</v>
      </c>
      <c r="T51" s="32">
        <f>求节点([2]基础状态预期!$C$17:$C$55,[2]基础状态预期!E$17:E$55,$C51)</f>
        <v>5</v>
      </c>
      <c r="U51" s="32">
        <f>求节点([2]基础状态预期!$C$17:$C$55,[2]基础状态预期!F$17:F$55,$C51)</f>
        <v>16</v>
      </c>
      <c r="V51" s="32">
        <f>求节点([2]基础状态预期!$C$17:$C$55,[2]基础状态预期!G$17:G$55,$C51)</f>
        <v>15.222804588047406</v>
      </c>
      <c r="W51" s="32">
        <f>求节点([2]基础状态预期!$C$17:$C$55,[2]基础状态预期!H$17:H$55,$C51)</f>
        <v>0</v>
      </c>
      <c r="X51" s="32">
        <f>求节点([2]基础状态预期!$C$197:$C$235,[2]基础状态预期!E$197:E$235,$C51)</f>
        <v>5</v>
      </c>
      <c r="Y51" s="32">
        <f>求节点([2]基础状态预期!$C$197:$C$235,[2]基础状态预期!F$197:F$235,$C51)</f>
        <v>16</v>
      </c>
      <c r="Z51" s="32">
        <f>求节点([2]基础状态预期!$C$197:$C$235,[2]基础状态预期!G$197:G$235,$C51)</f>
        <v>24</v>
      </c>
      <c r="AA51" s="32">
        <f>求节点([2]基础状态预期!$C$197:$C$235,[2]基础状态预期!H$197:H$235,$C51)</f>
        <v>0</v>
      </c>
      <c r="AC51" s="18">
        <v>46</v>
      </c>
      <c r="AD51" s="22">
        <f t="shared" si="1"/>
        <v>603.3299008221328</v>
      </c>
      <c r="AE51" s="22">
        <f t="shared" si="2"/>
        <v>1145.6647036058314</v>
      </c>
      <c r="AF51" s="18">
        <f t="shared" si="3"/>
        <v>119.8367288495439</v>
      </c>
      <c r="AG51" s="18">
        <f t="shared" si="4"/>
        <v>255.15110315187783</v>
      </c>
      <c r="AH51" s="18">
        <f t="shared" si="5"/>
        <v>228.34206882071109</v>
      </c>
      <c r="AI51" s="18">
        <f t="shared" si="6"/>
        <v>0</v>
      </c>
      <c r="AJ51" s="18">
        <f t="shared" si="7"/>
        <v>172.46413755012594</v>
      </c>
      <c r="AK51" s="18">
        <f t="shared" si="8"/>
        <v>432.76944848296364</v>
      </c>
      <c r="AL51" s="18">
        <f t="shared" si="9"/>
        <v>540.43111757274187</v>
      </c>
      <c r="AM51" s="18">
        <f t="shared" si="10"/>
        <v>0</v>
      </c>
    </row>
    <row r="52" spans="3:39" x14ac:dyDescent="0.15">
      <c r="C52" s="15">
        <v>47</v>
      </c>
      <c r="D52" s="32">
        <f>求节点([2]战法升级!$Z$6:$Z$44,[2]战法升级!AA$6:AA$44,$C52)</f>
        <v>9697.0860706316744</v>
      </c>
      <c r="E52" s="32">
        <f>求节点([2]战法升级!$Z$6:$Z$44,[2]战法升级!AB$6:AB$44,$C52)</f>
        <v>23428.814212941052</v>
      </c>
      <c r="F52" s="32">
        <f>求节点([2]战法升级!$Z$6:$Z$44,[2]战法升级!AC$6:AC$44,$C52)</f>
        <v>39100.359400670619</v>
      </c>
      <c r="G52" s="32">
        <f>求节点([2]战法升级!$Z$6:$Z$44,[2]战法升级!AD$6:AD$44,$C52)</f>
        <v>0</v>
      </c>
      <c r="H52" s="32">
        <f>求节点([2]战法升级!$Z$186:$Z$224,[2]战法升级!AA$186:AA$224,$C52)</f>
        <v>28301.386815975035</v>
      </c>
      <c r="I52" s="32">
        <f>求节点([2]战法升级!$Z$186:$Z$224,[2]战法升级!AB$186:AB$224,$C52)</f>
        <v>87528.317636780397</v>
      </c>
      <c r="J52" s="32">
        <f>求节点([2]战法升级!$Z$186:$Z$224,[2]战法升级!AC$186:AC$224,$C52)</f>
        <v>156534.36986261839</v>
      </c>
      <c r="K52" s="32">
        <f>求节点([2]战法升级!$Z$186:$Z$224,[2]战法升级!AD$186:AD$224,$C52)</f>
        <v>0</v>
      </c>
      <c r="L52" s="32">
        <f>求节点([2]基础状态预期!$C$17:$C$55,[2]基础状态预期!M$17:M$55,$C52)</f>
        <v>24.435766496262563</v>
      </c>
      <c r="M52" s="32">
        <f>求节点([2]基础状态预期!$C$17:$C$55,[2]基础状态预期!N$17:N$55,$C52)</f>
        <v>16.321504441544079</v>
      </c>
      <c r="N52" s="32">
        <f>求节点([2]基础状态预期!$C$17:$C$55,[2]基础状态预期!O$17:O$55,$C52)</f>
        <v>15</v>
      </c>
      <c r="O52" s="32">
        <f>求节点([2]基础状态预期!$C$17:$C$55,[2]基础状态预期!P$17:P$55,$C52)</f>
        <v>0</v>
      </c>
      <c r="P52" s="32">
        <f>求节点([2]基础状态预期!$C$197:$C$235,[2]基础状态预期!M$197:M$235,$C52)</f>
        <v>34.696255137380447</v>
      </c>
      <c r="Q52" s="32">
        <f>求节点([2]基础状态预期!$C$197:$C$235,[2]基础状态预期!N$197:N$235,$C52)</f>
        <v>27.45086642049796</v>
      </c>
      <c r="R52" s="32">
        <f>求节点([2]基础状态预期!$C$197:$C$235,[2]基础状态预期!O$197:O$235,$C52)</f>
        <v>22.947590848531156</v>
      </c>
      <c r="S52" s="32">
        <f>求节点([2]基础状态预期!$C$197:$C$235,[2]基础状态预期!P$197:P$235,$C52)</f>
        <v>0</v>
      </c>
      <c r="T52" s="32">
        <f>求节点([2]基础状态预期!$C$17:$C$55,[2]基础状态预期!E$17:E$55,$C52)</f>
        <v>5</v>
      </c>
      <c r="U52" s="32">
        <f>求节点([2]基础状态预期!$C$17:$C$55,[2]基础状态预期!F$17:F$55,$C52)</f>
        <v>16</v>
      </c>
      <c r="V52" s="32">
        <f>求节点([2]基础状态预期!$C$17:$C$55,[2]基础状态预期!G$17:G$55,$C52)</f>
        <v>16.291816416946091</v>
      </c>
      <c r="W52" s="32">
        <f>求节点([2]基础状态预期!$C$17:$C$55,[2]基础状态预期!H$17:H$55,$C52)</f>
        <v>0</v>
      </c>
      <c r="X52" s="32">
        <f>求节点([2]基础状态预期!$C$197:$C$235,[2]基础状态预期!E$197:E$235,$C52)</f>
        <v>5</v>
      </c>
      <c r="Y52" s="32">
        <f>求节点([2]基础状态预期!$C$197:$C$235,[2]基础状态预期!F$197:F$235,$C52)</f>
        <v>16</v>
      </c>
      <c r="Z52" s="32">
        <f>求节点([2]基础状态预期!$C$197:$C$235,[2]基础状态预期!G$197:G$235,$C52)</f>
        <v>24</v>
      </c>
      <c r="AA52" s="32">
        <f>求节点([2]基础状态预期!$C$197:$C$235,[2]基础状态预期!H$197:H$235,$C52)</f>
        <v>0</v>
      </c>
      <c r="AC52" s="18">
        <v>47</v>
      </c>
      <c r="AD52" s="22">
        <f t="shared" si="1"/>
        <v>627.70014980020949</v>
      </c>
      <c r="AE52" s="22">
        <f t="shared" si="2"/>
        <v>1163.4373187796173</v>
      </c>
      <c r="AF52" s="18">
        <f t="shared" si="3"/>
        <v>122.17883248131281</v>
      </c>
      <c r="AG52" s="18">
        <f t="shared" si="4"/>
        <v>261.14407106470526</v>
      </c>
      <c r="AH52" s="18">
        <f t="shared" si="5"/>
        <v>244.37724625419136</v>
      </c>
      <c r="AI52" s="18">
        <f t="shared" si="6"/>
        <v>0</v>
      </c>
      <c r="AJ52" s="18">
        <f t="shared" si="7"/>
        <v>173.48127568690222</v>
      </c>
      <c r="AK52" s="18">
        <f t="shared" si="8"/>
        <v>439.21386272796735</v>
      </c>
      <c r="AL52" s="18">
        <f t="shared" si="9"/>
        <v>550.74218036474781</v>
      </c>
      <c r="AM52" s="18">
        <f t="shared" si="10"/>
        <v>0</v>
      </c>
    </row>
    <row r="53" spans="3:39" x14ac:dyDescent="0.15">
      <c r="C53" s="15">
        <v>48</v>
      </c>
      <c r="D53" s="32">
        <f>求节点([2]战法升级!$Z$6:$Z$44,[2]战法升级!AA$6:AA$44,$C53)</f>
        <v>10185.2044274818</v>
      </c>
      <c r="E53" s="32">
        <f>求节点([2]战法升级!$Z$6:$Z$44,[2]战法升级!AB$6:AB$44,$C53)</f>
        <v>24627.407795506537</v>
      </c>
      <c r="F53" s="32">
        <f>求节点([2]战法升级!$Z$6:$Z$44,[2]战法升级!AC$6:AC$44,$C53)</f>
        <v>41665.987790027473</v>
      </c>
      <c r="G53" s="32">
        <f>求节点([2]战法升级!$Z$6:$Z$44,[2]战法升级!AD$6:AD$44,$C53)</f>
        <v>0</v>
      </c>
      <c r="H53" s="32">
        <f>求节点([2]战法升级!$Z$186:$Z$224,[2]战法升级!AA$186:AA$224,$C53)</f>
        <v>28769.270358892136</v>
      </c>
      <c r="I53" s="32">
        <f>求节点([2]战法升级!$Z$186:$Z$224,[2]战法升级!AB$186:AB$224,$C53)</f>
        <v>91394.966183782628</v>
      </c>
      <c r="J53" s="32">
        <f>求节点([2]战法升级!$Z$186:$Z$224,[2]战法升级!AC$186:AC$224,$C53)</f>
        <v>163958.33507286265</v>
      </c>
      <c r="K53" s="32">
        <f>求节点([2]战法升级!$Z$186:$Z$224,[2]战法升级!AD$186:AD$224,$C53)</f>
        <v>0</v>
      </c>
      <c r="L53" s="32">
        <f>求节点([2]基础状态预期!$C$17:$C$55,[2]基础状态预期!M$17:M$55,$C53)</f>
        <v>24.904187222616343</v>
      </c>
      <c r="M53" s="32">
        <f>求节点([2]基础状态预期!$C$17:$C$55,[2]基础状态预期!N$17:N$55,$C53)</f>
        <v>16.696064936095794</v>
      </c>
      <c r="N53" s="32">
        <f>求节点([2]基础状态预期!$C$17:$C$55,[2]基础状态预期!O$17:O$55,$C53)</f>
        <v>15</v>
      </c>
      <c r="O53" s="32">
        <f>求节点([2]基础状态预期!$C$17:$C$55,[2]基础状态预期!P$17:P$55,$C53)</f>
        <v>0</v>
      </c>
      <c r="P53" s="32">
        <f>求节点([2]基础状态预期!$C$197:$C$235,[2]基础状态预期!M$197:M$235,$C53)</f>
        <v>34.899682764735708</v>
      </c>
      <c r="Q53" s="32">
        <f>求节点([2]基础状态预期!$C$197:$C$235,[2]基础状态预期!N$197:N$235,$C53)</f>
        <v>27.853642310810692</v>
      </c>
      <c r="R53" s="32">
        <f>求节点([2]基础状态预期!$C$197:$C$235,[2]基础状态预期!O$197:O$235,$C53)</f>
        <v>23.377218464864736</v>
      </c>
      <c r="S53" s="32">
        <f>求节点([2]基础状态预期!$C$197:$C$235,[2]基础状态预期!P$197:P$235,$C53)</f>
        <v>0</v>
      </c>
      <c r="T53" s="32">
        <f>求节点([2]基础状态预期!$C$17:$C$55,[2]基础状态预期!E$17:E$55,$C53)</f>
        <v>5</v>
      </c>
      <c r="U53" s="32">
        <f>求节点([2]基础状态预期!$C$17:$C$55,[2]基础状态预期!F$17:F$55,$C53)</f>
        <v>16</v>
      </c>
      <c r="V53" s="32">
        <f>求节点([2]基础状态预期!$C$17:$C$55,[2]基础状态预期!G$17:G$55,$C53)</f>
        <v>17.360828245844779</v>
      </c>
      <c r="W53" s="32">
        <f>求节点([2]基础状态预期!$C$17:$C$55,[2]基础状态预期!H$17:H$55,$C53)</f>
        <v>0</v>
      </c>
      <c r="X53" s="32">
        <f>求节点([2]基础状态预期!$C$197:$C$235,[2]基础状态预期!E$197:E$235,$C53)</f>
        <v>5</v>
      </c>
      <c r="Y53" s="32">
        <f>求节点([2]基础状态预期!$C$197:$C$235,[2]基础状态预期!F$197:F$235,$C53)</f>
        <v>16</v>
      </c>
      <c r="Z53" s="32">
        <f>求节点([2]基础状态预期!$C$197:$C$235,[2]基础状态预期!G$197:G$235,$C53)</f>
        <v>24</v>
      </c>
      <c r="AA53" s="32">
        <f>求节点([2]基础状态预期!$C$197:$C$235,[2]基础状态预期!H$197:H$235,$C53)</f>
        <v>0</v>
      </c>
      <c r="AC53" s="18">
        <v>48</v>
      </c>
      <c r="AD53" s="22">
        <f t="shared" si="1"/>
        <v>652.07039877828606</v>
      </c>
      <c r="AE53" s="22">
        <f t="shared" si="2"/>
        <v>1181.2099339534034</v>
      </c>
      <c r="AF53" s="18">
        <f t="shared" si="3"/>
        <v>124.52093611308172</v>
      </c>
      <c r="AG53" s="18">
        <f t="shared" si="4"/>
        <v>267.13703897753271</v>
      </c>
      <c r="AH53" s="18">
        <f t="shared" si="5"/>
        <v>260.41242368767166</v>
      </c>
      <c r="AI53" s="18">
        <f t="shared" si="6"/>
        <v>0</v>
      </c>
      <c r="AJ53" s="18">
        <f t="shared" si="7"/>
        <v>174.49841382367853</v>
      </c>
      <c r="AK53" s="18">
        <f t="shared" si="8"/>
        <v>445.65827697297107</v>
      </c>
      <c r="AL53" s="18">
        <f t="shared" si="9"/>
        <v>561.05324315675364</v>
      </c>
      <c r="AM53" s="18">
        <f t="shared" si="10"/>
        <v>0</v>
      </c>
    </row>
    <row r="54" spans="3:39" x14ac:dyDescent="0.15">
      <c r="C54" s="15">
        <v>49</v>
      </c>
      <c r="D54" s="32">
        <f>求节点([2]战法升级!$Z$6:$Z$44,[2]战法升级!AA$6:AA$44,$C54)</f>
        <v>10673.322784331926</v>
      </c>
      <c r="E54" s="32">
        <f>求节点([2]战法升级!$Z$6:$Z$44,[2]战法升级!AB$6:AB$44,$C54)</f>
        <v>25826.001378072022</v>
      </c>
      <c r="F54" s="32">
        <f>求节点([2]战法升级!$Z$6:$Z$44,[2]战法升级!AC$6:AC$44,$C54)</f>
        <v>44231.61617938432</v>
      </c>
      <c r="G54" s="32">
        <f>求节点([2]战法升级!$Z$6:$Z$44,[2]战法升级!AD$6:AD$44,$C54)</f>
        <v>0</v>
      </c>
      <c r="H54" s="32">
        <f>求节点([2]战法升级!$Z$186:$Z$224,[2]战法升级!AA$186:AA$224,$C54)</f>
        <v>29000</v>
      </c>
      <c r="I54" s="32">
        <f>求节点([2]战法升级!$Z$186:$Z$224,[2]战法升级!AB$186:AB$224,$C54)</f>
        <v>95886.604704208905</v>
      </c>
      <c r="J54" s="32">
        <f>求节点([2]战法升级!$Z$186:$Z$224,[2]战法升级!AC$186:AC$224,$C54)</f>
        <v>172385.37684404218</v>
      </c>
      <c r="K54" s="32">
        <f>求节点([2]战法升级!$Z$186:$Z$224,[2]战法升级!AD$186:AD$224,$C54)</f>
        <v>0</v>
      </c>
      <c r="L54" s="32">
        <f>求节点([2]基础状态预期!$C$17:$C$55,[2]基础状态预期!M$17:M$55,$C54)</f>
        <v>25.372607948970124</v>
      </c>
      <c r="M54" s="32">
        <f>求节点([2]基础状态预期!$C$17:$C$55,[2]基础状态预期!N$17:N$55,$C54)</f>
        <v>17.070625430647507</v>
      </c>
      <c r="N54" s="32">
        <f>求节点([2]基础状态预期!$C$17:$C$55,[2]基础状态预期!O$17:O$55,$C54)</f>
        <v>15</v>
      </c>
      <c r="O54" s="32">
        <f>求节点([2]基础状态预期!$C$17:$C$55,[2]基础状态预期!P$17:P$55,$C54)</f>
        <v>0</v>
      </c>
      <c r="P54" s="32">
        <f>求节点([2]基础状态预期!$C$197:$C$235,[2]基础状态预期!M$197:M$235,$C54)</f>
        <v>35</v>
      </c>
      <c r="Q54" s="32">
        <f>求节点([2]基础状态预期!$C$197:$C$235,[2]基础状态预期!N$197:N$235,$C54)</f>
        <v>28.312314473670394</v>
      </c>
      <c r="R54" s="32">
        <f>求节点([2]基础状态预期!$C$197:$C$235,[2]基础状态预期!O$197:O$235,$C54)</f>
        <v>23.824918537299457</v>
      </c>
      <c r="S54" s="32">
        <f>求节点([2]基础状态预期!$C$197:$C$235,[2]基础状态预期!P$197:P$235,$C54)</f>
        <v>0</v>
      </c>
      <c r="T54" s="32">
        <f>求节点([2]基础状态预期!$C$17:$C$55,[2]基础状态预期!E$17:E$55,$C54)</f>
        <v>5</v>
      </c>
      <c r="U54" s="32">
        <f>求节点([2]基础状态预期!$C$17:$C$55,[2]基础状态预期!F$17:F$55,$C54)</f>
        <v>16</v>
      </c>
      <c r="V54" s="32">
        <f>求节点([2]基础状态预期!$C$17:$C$55,[2]基础状态预期!G$17:G$55,$C54)</f>
        <v>18.429840074743467</v>
      </c>
      <c r="W54" s="32">
        <f>求节点([2]基础状态预期!$C$17:$C$55,[2]基础状态预期!H$17:H$55,$C54)</f>
        <v>0</v>
      </c>
      <c r="X54" s="32">
        <f>求节点([2]基础状态预期!$C$197:$C$235,[2]基础状态预期!E$197:E$235,$C54)</f>
        <v>5</v>
      </c>
      <c r="Y54" s="32">
        <f>求节点([2]基础状态预期!$C$197:$C$235,[2]基础状态预期!F$197:F$235,$C54)</f>
        <v>16</v>
      </c>
      <c r="Z54" s="32">
        <f>求节点([2]基础状态预期!$C$197:$C$235,[2]基础状态预期!G$197:G$235,$C54)</f>
        <v>24</v>
      </c>
      <c r="AA54" s="32">
        <f>求节点([2]基础状态预期!$C$197:$C$235,[2]基础状态预期!H$197:H$235,$C54)</f>
        <v>0</v>
      </c>
      <c r="AC54" s="18">
        <v>49</v>
      </c>
      <c r="AD54" s="22">
        <f t="shared" si="1"/>
        <v>676.44064775636275</v>
      </c>
      <c r="AE54" s="22">
        <f t="shared" si="2"/>
        <v>1199.7950764739135</v>
      </c>
      <c r="AF54" s="18">
        <f t="shared" si="3"/>
        <v>126.86303974485062</v>
      </c>
      <c r="AG54" s="18">
        <f t="shared" si="4"/>
        <v>273.13000689036011</v>
      </c>
      <c r="AH54" s="18">
        <f t="shared" si="5"/>
        <v>276.44760112115199</v>
      </c>
      <c r="AI54" s="18">
        <f t="shared" si="6"/>
        <v>0</v>
      </c>
      <c r="AJ54" s="18">
        <f t="shared" si="7"/>
        <v>175</v>
      </c>
      <c r="AK54" s="18">
        <f t="shared" si="8"/>
        <v>452.99703157872631</v>
      </c>
      <c r="AL54" s="18">
        <f t="shared" si="9"/>
        <v>571.79804489518699</v>
      </c>
      <c r="AM54" s="18">
        <f t="shared" si="10"/>
        <v>0</v>
      </c>
    </row>
    <row r="55" spans="3:39" x14ac:dyDescent="0.15">
      <c r="C55" s="15">
        <v>50</v>
      </c>
      <c r="D55" s="32">
        <f>求节点([2]战法升级!$Z$6:$Z$44,[2]战法升级!AA$6:AA$44,$C55)</f>
        <v>11225.390739305514</v>
      </c>
      <c r="E55" s="32">
        <f>求节点([2]战法升级!$Z$6:$Z$44,[2]战法升级!AB$6:AB$44,$C55)</f>
        <v>27270.043418773828</v>
      </c>
      <c r="F55" s="32">
        <f>求节点([2]战法升级!$Z$6:$Z$44,[2]战法升级!AC$6:AC$44,$C55)</f>
        <v>47029.283400345957</v>
      </c>
      <c r="G55" s="32">
        <f>求节点([2]战法升级!$Z$6:$Z$44,[2]战法升级!AD$6:AD$44,$C55)</f>
        <v>0</v>
      </c>
      <c r="H55" s="32">
        <f>求节点([2]战法升级!$Z$186:$Z$224,[2]战法升级!AA$186:AA$224,$C55)</f>
        <v>29000</v>
      </c>
      <c r="I55" s="32">
        <f>求节点([2]战法升级!$Z$186:$Z$224,[2]战法升级!AB$186:AB$224,$C55)</f>
        <v>100986.30284821303</v>
      </c>
      <c r="J55" s="32">
        <f>求节点([2]战法升级!$Z$186:$Z$224,[2]战法升级!AC$186:AC$224,$C55)</f>
        <v>181788.32284088555</v>
      </c>
      <c r="K55" s="32">
        <f>求节点([2]战法升级!$Z$186:$Z$224,[2]战法升级!AD$186:AD$224,$C55)</f>
        <v>0</v>
      </c>
      <c r="L55" s="32">
        <f>求节点([2]基础状态预期!$C$17:$C$55,[2]基础状态预期!M$17:M$55,$C55)</f>
        <v>25.816927159537009</v>
      </c>
      <c r="M55" s="32">
        <f>求节点([2]基础状态预期!$C$17:$C$55,[2]基础状态预期!N$17:N$55,$C55)</f>
        <v>17.521888568366819</v>
      </c>
      <c r="N55" s="32">
        <f>求节点([2]基础状态预期!$C$17:$C$55,[2]基础状态预期!O$17:O$55,$C55)</f>
        <v>15.004274153065051</v>
      </c>
      <c r="O55" s="32">
        <f>求节点([2]基础状态预期!$C$17:$C$55,[2]基础状态预期!P$17:P$55,$C55)</f>
        <v>0</v>
      </c>
      <c r="P55" s="32">
        <f>求节点([2]基础状态预期!$C$197:$C$235,[2]基础状态预期!M$197:M$235,$C55)</f>
        <v>35</v>
      </c>
      <c r="Q55" s="32">
        <f>求节点([2]基础状态预期!$C$197:$C$235,[2]基础状态预期!N$197:N$235,$C55)</f>
        <v>28.825368735266991</v>
      </c>
      <c r="R55" s="32">
        <f>求节点([2]基础状态预期!$C$197:$C$235,[2]基础状态预期!O$197:O$235,$C55)</f>
        <v>24.290201501174476</v>
      </c>
      <c r="S55" s="32">
        <f>求节点([2]基础状态预期!$C$197:$C$235,[2]基础状态预期!P$197:P$235,$C55)</f>
        <v>0</v>
      </c>
      <c r="T55" s="32">
        <f>求节点([2]基础状态预期!$C$17:$C$55,[2]基础状态预期!E$17:E$55,$C55)</f>
        <v>5</v>
      </c>
      <c r="U55" s="32">
        <f>求节点([2]基础状态预期!$C$17:$C$55,[2]基础状态预期!F$17:F$55,$C55)</f>
        <v>16</v>
      </c>
      <c r="V55" s="32">
        <f>求节点([2]基础状态预期!$C$17:$C$55,[2]基础状态预期!G$17:G$55,$C55)</f>
        <v>19.578438137883946</v>
      </c>
      <c r="W55" s="32">
        <f>求节点([2]基础状态预期!$C$17:$C$55,[2]基础状态预期!H$17:H$55,$C55)</f>
        <v>0</v>
      </c>
      <c r="X55" s="32">
        <f>求节点([2]基础状态预期!$C$197:$C$235,[2]基础状态预期!E$197:E$235,$C55)</f>
        <v>5</v>
      </c>
      <c r="Y55" s="32">
        <f>求节点([2]基础状态预期!$C$197:$C$235,[2]基础状态预期!F$197:F$235,$C55)</f>
        <v>16</v>
      </c>
      <c r="Z55" s="32">
        <f>求节点([2]基础状态预期!$C$197:$C$235,[2]基础状态预期!G$197:G$235,$C55)</f>
        <v>24</v>
      </c>
      <c r="AA55" s="32">
        <f>求节点([2]基础状态预期!$C$197:$C$235,[2]基础状态预期!H$197:H$235,$C55)</f>
        <v>0</v>
      </c>
      <c r="AC55" s="18">
        <v>50</v>
      </c>
      <c r="AD55" s="22">
        <f t="shared" si="1"/>
        <v>703.19510620118922</v>
      </c>
      <c r="AE55" s="22">
        <f t="shared" si="2"/>
        <v>1219.1707357924593</v>
      </c>
      <c r="AF55" s="18">
        <f t="shared" si="3"/>
        <v>129.08463579768505</v>
      </c>
      <c r="AG55" s="18">
        <f t="shared" si="4"/>
        <v>280.35021709386911</v>
      </c>
      <c r="AH55" s="18">
        <f t="shared" si="5"/>
        <v>293.76025330963512</v>
      </c>
      <c r="AI55" s="18">
        <f t="shared" si="6"/>
        <v>0</v>
      </c>
      <c r="AJ55" s="18">
        <f t="shared" si="7"/>
        <v>175</v>
      </c>
      <c r="AK55" s="18">
        <f t="shared" si="8"/>
        <v>461.20589976427186</v>
      </c>
      <c r="AL55" s="18">
        <f t="shared" si="9"/>
        <v>582.96483602818739</v>
      </c>
      <c r="AM55" s="18">
        <f t="shared" si="10"/>
        <v>0</v>
      </c>
    </row>
    <row r="56" spans="3:39" x14ac:dyDescent="0.15">
      <c r="C56" s="15">
        <v>51</v>
      </c>
      <c r="D56" s="32">
        <f>求节点([2]战法升级!$Z$6:$Z$44,[2]战法升级!AA$6:AA$44,$C56)</f>
        <v>11850.549521075694</v>
      </c>
      <c r="E56" s="32">
        <f>求节点([2]战法升级!$Z$6:$Z$44,[2]战法升级!AB$6:AB$44,$C56)</f>
        <v>28994.619368484673</v>
      </c>
      <c r="F56" s="32">
        <f>求节点([2]战法升级!$Z$6:$Z$44,[2]战法升级!AC$6:AC$44,$C56)</f>
        <v>50092.158074498555</v>
      </c>
      <c r="G56" s="32">
        <f>求节点([2]战法升级!$Z$6:$Z$44,[2]战法升级!AD$6:AD$44,$C56)</f>
        <v>0</v>
      </c>
      <c r="H56" s="32">
        <f>求节点([2]战法升级!$Z$186:$Z$224,[2]战法升级!AA$186:AA$224,$C56)</f>
        <v>29000</v>
      </c>
      <c r="I56" s="32">
        <f>求节点([2]战法升级!$Z$186:$Z$224,[2]战法升级!AB$186:AB$224,$C56)</f>
        <v>106086.00099221717</v>
      </c>
      <c r="J56" s="32">
        <f>求节点([2]战法升级!$Z$186:$Z$224,[2]战法升级!AC$186:AC$224,$C56)</f>
        <v>191191.26883772895</v>
      </c>
      <c r="K56" s="32">
        <f>求节点([2]战法升级!$Z$186:$Z$224,[2]战法升级!AD$186:AD$224,$C56)</f>
        <v>0</v>
      </c>
      <c r="L56" s="32">
        <f>求节点([2]基础状态预期!$C$17:$C$55,[2]基础状态预期!M$17:M$55,$C56)</f>
        <v>26.23369968071713</v>
      </c>
      <c r="M56" s="32">
        <f>求节点([2]基础状态预期!$C$17:$C$55,[2]基础状态预期!N$17:N$55,$C56)</f>
        <v>18.060818552651462</v>
      </c>
      <c r="N56" s="32">
        <f>求节点([2]基础状态预期!$C$17:$C$55,[2]基础状态预期!O$17:O$55,$C56)</f>
        <v>15.013433424888417</v>
      </c>
      <c r="O56" s="32">
        <f>求节点([2]基础状态预期!$C$17:$C$55,[2]基础状态预期!P$17:P$55,$C56)</f>
        <v>0</v>
      </c>
      <c r="P56" s="32">
        <f>求节点([2]基础状态预期!$C$197:$C$235,[2]基础状态预期!M$197:M$235,$C56)</f>
        <v>35</v>
      </c>
      <c r="Q56" s="32">
        <f>求节点([2]基础状态预期!$C$197:$C$235,[2]基础状态预期!N$197:N$235,$C56)</f>
        <v>29.338422996863592</v>
      </c>
      <c r="R56" s="32">
        <f>求节点([2]基础状态预期!$C$197:$C$235,[2]基础状态预期!O$197:O$235,$C56)</f>
        <v>24.755484465049491</v>
      </c>
      <c r="S56" s="32">
        <f>求节点([2]基础状态预期!$C$197:$C$235,[2]基础状态预期!P$197:P$235,$C56)</f>
        <v>0</v>
      </c>
      <c r="T56" s="32">
        <f>求节点([2]基础状态预期!$C$17:$C$55,[2]基础状态预期!E$17:E$55,$C56)</f>
        <v>5</v>
      </c>
      <c r="U56" s="32">
        <f>求节点([2]基础状态预期!$C$17:$C$55,[2]基础状态预期!F$17:F$55,$C56)</f>
        <v>16</v>
      </c>
      <c r="V56" s="32">
        <f>求节点([2]基础状态预期!$C$17:$C$55,[2]基础状态预期!G$17:G$55,$C56)</f>
        <v>20.817998831487397</v>
      </c>
      <c r="W56" s="32">
        <f>求节点([2]基础状态预期!$C$17:$C$55,[2]基础状态预期!H$17:H$55,$C56)</f>
        <v>0</v>
      </c>
      <c r="X56" s="32">
        <f>求节点([2]基础状态预期!$C$197:$C$235,[2]基础状态预期!E$197:E$235,$C56)</f>
        <v>5</v>
      </c>
      <c r="Y56" s="32">
        <f>求节点([2]基础状态预期!$C$197:$C$235,[2]基础状态预期!F$197:F$235,$C56)</f>
        <v>16</v>
      </c>
      <c r="Z56" s="32">
        <f>求节点([2]基础状态预期!$C$197:$C$235,[2]基础状态预期!G$197:G$235,$C56)</f>
        <v>24</v>
      </c>
      <c r="AA56" s="32">
        <f>求节点([2]基础状态预期!$C$197:$C$235,[2]基础状态预期!H$197:H$235,$C56)</f>
        <v>0</v>
      </c>
      <c r="AC56" s="18">
        <v>51</v>
      </c>
      <c r="AD56" s="22">
        <f t="shared" si="1"/>
        <v>732.69123474194998</v>
      </c>
      <c r="AE56" s="22">
        <f t="shared" si="2"/>
        <v>1238.5463951110053</v>
      </c>
      <c r="AF56" s="18">
        <f t="shared" si="3"/>
        <v>131.16849840358566</v>
      </c>
      <c r="AG56" s="18">
        <f t="shared" si="4"/>
        <v>288.97309684242339</v>
      </c>
      <c r="AH56" s="18">
        <f t="shared" si="5"/>
        <v>312.54963949594088</v>
      </c>
      <c r="AI56" s="18">
        <f t="shared" si="6"/>
        <v>0</v>
      </c>
      <c r="AJ56" s="18">
        <f t="shared" si="7"/>
        <v>175</v>
      </c>
      <c r="AK56" s="18">
        <f t="shared" si="8"/>
        <v>469.41476794981747</v>
      </c>
      <c r="AL56" s="18">
        <f t="shared" si="9"/>
        <v>594.13162716118779</v>
      </c>
      <c r="AM56" s="18">
        <f t="shared" si="10"/>
        <v>0</v>
      </c>
    </row>
    <row r="57" spans="3:39" x14ac:dyDescent="0.15">
      <c r="C57" s="15">
        <v>52</v>
      </c>
      <c r="D57" s="32">
        <f>求节点([2]战法升级!$Z$6:$Z$44,[2]战法升级!AA$6:AA$44,$C57)</f>
        <v>12475.708302845873</v>
      </c>
      <c r="E57" s="32">
        <f>求节点([2]战法升级!$Z$6:$Z$44,[2]战法升级!AB$6:AB$44,$C57)</f>
        <v>30719.195318195518</v>
      </c>
      <c r="F57" s="32">
        <f>求节点([2]战法升级!$Z$6:$Z$44,[2]战法升级!AC$6:AC$44,$C57)</f>
        <v>53155.032748651152</v>
      </c>
      <c r="G57" s="32">
        <f>求节点([2]战法升级!$Z$6:$Z$44,[2]战法升级!AD$6:AD$44,$C57)</f>
        <v>0</v>
      </c>
      <c r="H57" s="32">
        <f>求节点([2]战法升级!$Z$186:$Z$224,[2]战法升级!AA$186:AA$224,$C57)</f>
        <v>29000</v>
      </c>
      <c r="I57" s="32">
        <f>求节点([2]战法升级!$Z$186:$Z$224,[2]战法升级!AB$186:AB$224,$C57)</f>
        <v>111185.6991362213</v>
      </c>
      <c r="J57" s="32">
        <f>求节点([2]战法升级!$Z$186:$Z$224,[2]战法升级!AC$186:AC$224,$C57)</f>
        <v>200594.21483457234</v>
      </c>
      <c r="K57" s="32">
        <f>求节点([2]战法升级!$Z$186:$Z$224,[2]战法升级!AD$186:AD$224,$C57)</f>
        <v>0</v>
      </c>
      <c r="L57" s="32">
        <f>求节点([2]基础状态预期!$C$17:$C$55,[2]基础状态预期!M$17:M$55,$C57)</f>
        <v>26.650472201897248</v>
      </c>
      <c r="M57" s="32">
        <f>求节点([2]基础状态预期!$C$17:$C$55,[2]基础状态预期!N$17:N$55,$C57)</f>
        <v>18.599748536936101</v>
      </c>
      <c r="N57" s="32">
        <f>求节点([2]基础状态预期!$C$17:$C$55,[2]基础状态预期!O$17:O$55,$C57)</f>
        <v>15.022592696711783</v>
      </c>
      <c r="O57" s="32">
        <f>求节点([2]基础状态预期!$C$17:$C$55,[2]基础状态预期!P$17:P$55,$C57)</f>
        <v>0</v>
      </c>
      <c r="P57" s="32">
        <f>求节点([2]基础状态预期!$C$197:$C$235,[2]基础状态预期!M$197:M$235,$C57)</f>
        <v>35</v>
      </c>
      <c r="Q57" s="32">
        <f>求节点([2]基础状态预期!$C$197:$C$235,[2]基础状态预期!N$197:N$235,$C57)</f>
        <v>29.851477258460189</v>
      </c>
      <c r="R57" s="32">
        <f>求节点([2]基础状态预期!$C$197:$C$235,[2]基础状态预期!O$197:O$235,$C57)</f>
        <v>25.220767428924507</v>
      </c>
      <c r="S57" s="32">
        <f>求节点([2]基础状态预期!$C$197:$C$235,[2]基础状态预期!P$197:P$235,$C57)</f>
        <v>0</v>
      </c>
      <c r="T57" s="32">
        <f>求节点([2]基础状态预期!$C$17:$C$55,[2]基础状态预期!E$17:E$55,$C57)</f>
        <v>5</v>
      </c>
      <c r="U57" s="32">
        <f>求节点([2]基础状态预期!$C$17:$C$55,[2]基础状态预期!F$17:F$55,$C57)</f>
        <v>16</v>
      </c>
      <c r="V57" s="32">
        <f>求节点([2]基础状态预期!$C$17:$C$55,[2]基础状态预期!G$17:G$55,$C57)</f>
        <v>22.057559525090848</v>
      </c>
      <c r="W57" s="32">
        <f>求节点([2]基础状态预期!$C$17:$C$55,[2]基础状态预期!H$17:H$55,$C57)</f>
        <v>0</v>
      </c>
      <c r="X57" s="32">
        <f>求节点([2]基础状态预期!$C$197:$C$235,[2]基础状态预期!E$197:E$235,$C57)</f>
        <v>5</v>
      </c>
      <c r="Y57" s="32">
        <f>求节点([2]基础状态预期!$C$197:$C$235,[2]基础状态预期!F$197:F$235,$C57)</f>
        <v>16</v>
      </c>
      <c r="Z57" s="32">
        <f>求节点([2]基础状态预期!$C$197:$C$235,[2]基础状态预期!G$197:G$235,$C57)</f>
        <v>24</v>
      </c>
      <c r="AA57" s="32">
        <f>求节点([2]基础状态预期!$C$197:$C$235,[2]基础状态预期!H$197:H$235,$C57)</f>
        <v>0</v>
      </c>
      <c r="AC57" s="18">
        <v>52</v>
      </c>
      <c r="AD57" s="22">
        <f t="shared" si="1"/>
        <v>762.21007022937908</v>
      </c>
      <c r="AE57" s="22">
        <f t="shared" si="2"/>
        <v>1257.9220544295513</v>
      </c>
      <c r="AF57" s="18">
        <f t="shared" si="3"/>
        <v>133.25236100948624</v>
      </c>
      <c r="AG57" s="18">
        <f t="shared" si="4"/>
        <v>297.59597659097761</v>
      </c>
      <c r="AH57" s="18">
        <f t="shared" si="5"/>
        <v>331.36173262891521</v>
      </c>
      <c r="AI57" s="18">
        <f t="shared" si="6"/>
        <v>0</v>
      </c>
      <c r="AJ57" s="18">
        <f t="shared" si="7"/>
        <v>175</v>
      </c>
      <c r="AK57" s="18">
        <f t="shared" si="8"/>
        <v>477.62363613536303</v>
      </c>
      <c r="AL57" s="18">
        <f t="shared" si="9"/>
        <v>605.2984182941882</v>
      </c>
      <c r="AM57" s="18">
        <f t="shared" si="10"/>
        <v>0</v>
      </c>
    </row>
    <row r="58" spans="3:39" x14ac:dyDescent="0.15">
      <c r="C58" s="15">
        <v>53</v>
      </c>
      <c r="D58" s="32">
        <f>求节点([2]战法升级!$Z$6:$Z$44,[2]战法升级!AA$6:AA$44,$C58)</f>
        <v>13100.867084616053</v>
      </c>
      <c r="E58" s="32">
        <f>求节点([2]战法升级!$Z$6:$Z$44,[2]战法升级!AB$6:AB$44,$C58)</f>
        <v>32443.771267906366</v>
      </c>
      <c r="F58" s="32">
        <f>求节点([2]战法升级!$Z$6:$Z$44,[2]战法升级!AC$6:AC$44,$C58)</f>
        <v>56217.90742280375</v>
      </c>
      <c r="G58" s="32">
        <f>求节点([2]战法升级!$Z$6:$Z$44,[2]战法升级!AD$6:AD$44,$C58)</f>
        <v>0</v>
      </c>
      <c r="H58" s="32">
        <f>求节点([2]战法升级!$Z$186:$Z$224,[2]战法升级!AA$186:AA$224,$C58)</f>
        <v>29000</v>
      </c>
      <c r="I58" s="32">
        <f>求节点([2]战法升级!$Z$186:$Z$224,[2]战法升级!AB$186:AB$224,$C58)</f>
        <v>116318.77562783365</v>
      </c>
      <c r="J58" s="32">
        <f>求节点([2]战法升级!$Z$186:$Z$224,[2]战法升级!AC$186:AC$224,$C58)</f>
        <v>210422.7492724304</v>
      </c>
      <c r="K58" s="32">
        <f>求节点([2]战法升级!$Z$186:$Z$224,[2]战法升级!AD$186:AD$224,$C58)</f>
        <v>0</v>
      </c>
      <c r="L58" s="32">
        <f>求节点([2]基础状态预期!$C$17:$C$55,[2]基础状态预期!M$17:M$55,$C58)</f>
        <v>27.067244723077369</v>
      </c>
      <c r="M58" s="32">
        <f>求节点([2]基础状态预期!$C$17:$C$55,[2]基础状态预期!N$17:N$55,$C58)</f>
        <v>19.13867852122074</v>
      </c>
      <c r="N58" s="32">
        <f>求节点([2]基础状态预期!$C$17:$C$55,[2]基础状态预期!O$17:O$55,$C58)</f>
        <v>15.031751968535149</v>
      </c>
      <c r="O58" s="32">
        <f>求节点([2]基础状态预期!$C$17:$C$55,[2]基础状态预期!P$17:P$55,$C58)</f>
        <v>0</v>
      </c>
      <c r="P58" s="32">
        <f>求节点([2]基础状态预期!$C$197:$C$235,[2]基础状态预期!M$197:M$235,$C58)</f>
        <v>35</v>
      </c>
      <c r="Q58" s="32">
        <f>求节点([2]基础状态预期!$C$197:$C$235,[2]基础状态预期!N$197:N$235,$C58)</f>
        <v>30.293395083412612</v>
      </c>
      <c r="R58" s="32">
        <f>求节点([2]基础状态预期!$C$197:$C$235,[2]基础状态预期!O$197:O$235,$C58)</f>
        <v>25.639678794181609</v>
      </c>
      <c r="S58" s="32">
        <f>求节点([2]基础状态预期!$C$197:$C$235,[2]基础状态预期!P$197:P$235,$C58)</f>
        <v>0</v>
      </c>
      <c r="T58" s="32">
        <f>求节点([2]基础状态预期!$C$17:$C$55,[2]基础状态预期!E$17:E$55,$C58)</f>
        <v>5</v>
      </c>
      <c r="U58" s="32">
        <f>求节点([2]基础状态预期!$C$17:$C$55,[2]基础状态预期!F$17:F$55,$C58)</f>
        <v>16</v>
      </c>
      <c r="V58" s="32">
        <f>求节点([2]基础状态预期!$C$17:$C$55,[2]基础状态预期!G$17:G$55,$C58)</f>
        <v>23.2971202186943</v>
      </c>
      <c r="W58" s="32">
        <f>求节点([2]基础状态预期!$C$17:$C$55,[2]基础状态预期!H$17:H$55,$C58)</f>
        <v>0</v>
      </c>
      <c r="X58" s="32">
        <f>求节点([2]基础状态预期!$C$197:$C$235,[2]基础状态预期!E$197:E$235,$C58)</f>
        <v>5</v>
      </c>
      <c r="Y58" s="32">
        <f>求节点([2]基础状态预期!$C$197:$C$235,[2]基础状态预期!F$197:F$235,$C58)</f>
        <v>16</v>
      </c>
      <c r="Z58" s="32">
        <f>求节点([2]基础状态预期!$C$197:$C$235,[2]基础状态预期!G$197:G$235,$C58)</f>
        <v>24</v>
      </c>
      <c r="AA58" s="32">
        <f>求节点([2]基础状态预期!$C$197:$C$235,[2]基础状态预期!H$197:H$235,$C58)</f>
        <v>0</v>
      </c>
      <c r="AC58" s="18">
        <v>53</v>
      </c>
      <c r="AD58" s="22">
        <f t="shared" si="1"/>
        <v>791.75161266347675</v>
      </c>
      <c r="AE58" s="22">
        <f t="shared" si="2"/>
        <v>1275.0466123949604</v>
      </c>
      <c r="AF58" s="18">
        <f t="shared" si="3"/>
        <v>135.33622361538684</v>
      </c>
      <c r="AG58" s="18">
        <f t="shared" si="4"/>
        <v>306.21885633953184</v>
      </c>
      <c r="AH58" s="18">
        <f t="shared" si="5"/>
        <v>350.19653270855804</v>
      </c>
      <c r="AI58" s="18">
        <f t="shared" si="6"/>
        <v>0</v>
      </c>
      <c r="AJ58" s="18">
        <f t="shared" si="7"/>
        <v>175</v>
      </c>
      <c r="AK58" s="18">
        <f t="shared" si="8"/>
        <v>484.6943213346018</v>
      </c>
      <c r="AL58" s="18">
        <f t="shared" si="9"/>
        <v>615.35229106035865</v>
      </c>
      <c r="AM58" s="18">
        <f t="shared" si="10"/>
        <v>0</v>
      </c>
    </row>
    <row r="59" spans="3:39" x14ac:dyDescent="0.15">
      <c r="C59" s="15">
        <v>54</v>
      </c>
      <c r="D59" s="32">
        <f>求节点([2]战法升级!$Z$6:$Z$44,[2]战法升级!AA$6:AA$44,$C59)</f>
        <v>13820.942443013158</v>
      </c>
      <c r="E59" s="32">
        <f>求节点([2]战法升级!$Z$6:$Z$44,[2]战法升级!AB$6:AB$44,$C59)</f>
        <v>34382.59990663833</v>
      </c>
      <c r="F59" s="32">
        <f>求节点([2]战法升级!$Z$6:$Z$44,[2]战法升级!AC$6:AC$44,$C59)</f>
        <v>59571.737959896025</v>
      </c>
      <c r="G59" s="32">
        <f>求节点([2]战法升级!$Z$6:$Z$44,[2]战法升级!AD$6:AD$44,$C59)</f>
        <v>0</v>
      </c>
      <c r="H59" s="32">
        <f>求节点([2]战法升级!$Z$186:$Z$224,[2]战法升级!AA$186:AA$224,$C59)</f>
        <v>29000</v>
      </c>
      <c r="I59" s="32">
        <f>求节点([2]战法升级!$Z$186:$Z$224,[2]战法升级!AB$186:AB$224,$C59)</f>
        <v>121494.23367442444</v>
      </c>
      <c r="J59" s="32">
        <f>求节点([2]战法升级!$Z$186:$Z$224,[2]战法升级!AC$186:AC$224,$C59)</f>
        <v>220791.66695881751</v>
      </c>
      <c r="K59" s="32">
        <f>求节点([2]战法升级!$Z$186:$Z$224,[2]战法升级!AD$186:AD$224,$C59)</f>
        <v>0</v>
      </c>
      <c r="L59" s="32">
        <f>求节点([2]基础状态预期!$C$17:$C$55,[2]基础状态预期!M$17:M$55,$C59)</f>
        <v>27.533351651690278</v>
      </c>
      <c r="M59" s="32">
        <f>求节点([2]基础状态预期!$C$17:$C$55,[2]基础状态预期!N$17:N$55,$C59)</f>
        <v>19.629753406056313</v>
      </c>
      <c r="N59" s="32">
        <f>求节点([2]基础状态预期!$C$17:$C$55,[2]基础状态预期!O$17:O$55,$C59)</f>
        <v>15.205389370822502</v>
      </c>
      <c r="O59" s="32">
        <f>求节点([2]基础状态预期!$C$17:$C$55,[2]基础状态预期!P$17:P$55,$C59)</f>
        <v>0</v>
      </c>
      <c r="P59" s="32">
        <f>求节点([2]基础状态预期!$C$197:$C$235,[2]基础状态预期!M$197:M$235,$C59)</f>
        <v>35</v>
      </c>
      <c r="Q59" s="32">
        <f>求节点([2]基础状态预期!$C$197:$C$235,[2]基础状态预期!N$197:N$235,$C59)</f>
        <v>30.644988700708183</v>
      </c>
      <c r="R59" s="32">
        <f>求节点([2]基础状态预期!$C$197:$C$235,[2]基础状态预期!O$197:O$235,$C59)</f>
        <v>25.999710658292273</v>
      </c>
      <c r="S59" s="32">
        <f>求节点([2]基础状态预期!$C$197:$C$235,[2]基础状态预期!P$197:P$235,$C59)</f>
        <v>0</v>
      </c>
      <c r="T59" s="32">
        <f>求节点([2]基础状态预期!$C$17:$C$55,[2]基础状态预期!E$17:E$55,$C59)</f>
        <v>5</v>
      </c>
      <c r="U59" s="32">
        <f>求节点([2]基础状态预期!$C$17:$C$55,[2]基础状态预期!F$17:F$55,$C59)</f>
        <v>16</v>
      </c>
      <c r="V59" s="32">
        <f>求节点([2]基础状态预期!$C$17:$C$55,[2]基础状态预期!G$17:G$55,$C59)</f>
        <v>24</v>
      </c>
      <c r="W59" s="32">
        <f>求节点([2]基础状态预期!$C$17:$C$55,[2]基础状态预期!H$17:H$55,$C59)</f>
        <v>0</v>
      </c>
      <c r="X59" s="32">
        <f>求节点([2]基础状态预期!$C$197:$C$235,[2]基础状态预期!E$197:E$235,$C59)</f>
        <v>5</v>
      </c>
      <c r="Y59" s="32">
        <f>求节点([2]基础状态预期!$C$197:$C$235,[2]基础状态预期!F$197:F$235,$C59)</f>
        <v>16</v>
      </c>
      <c r="Z59" s="32">
        <f>求节点([2]基础状态预期!$C$197:$C$235,[2]基础状态预期!G$197:G$235,$C59)</f>
        <v>24</v>
      </c>
      <c r="AA59" s="32">
        <f>求节点([2]基础状态预期!$C$197:$C$235,[2]基础状态预期!H$197:H$235,$C59)</f>
        <v>0</v>
      </c>
      <c r="AC59" s="18">
        <v>54</v>
      </c>
      <c r="AD59" s="22">
        <f t="shared" si="1"/>
        <v>816.67215765509241</v>
      </c>
      <c r="AE59" s="22">
        <f t="shared" si="2"/>
        <v>1289.3128750103456</v>
      </c>
      <c r="AF59" s="18">
        <f t="shared" si="3"/>
        <v>137.66675825845138</v>
      </c>
      <c r="AG59" s="18">
        <f t="shared" si="4"/>
        <v>314.07605449690101</v>
      </c>
      <c r="AH59" s="18">
        <f t="shared" si="5"/>
        <v>364.92934489974004</v>
      </c>
      <c r="AI59" s="18">
        <f t="shared" si="6"/>
        <v>0</v>
      </c>
      <c r="AJ59" s="18">
        <f t="shared" si="7"/>
        <v>175</v>
      </c>
      <c r="AK59" s="18">
        <f t="shared" si="8"/>
        <v>490.31981921133092</v>
      </c>
      <c r="AL59" s="18">
        <f t="shared" si="9"/>
        <v>623.99305579901454</v>
      </c>
      <c r="AM59" s="18">
        <f t="shared" si="10"/>
        <v>0</v>
      </c>
    </row>
    <row r="60" spans="3:39" x14ac:dyDescent="0.15">
      <c r="C60" s="15">
        <v>55</v>
      </c>
      <c r="D60" s="32">
        <f>求节点([2]战法升级!$Z$6:$Z$44,[2]战法升级!AA$6:AA$44,$C60)</f>
        <v>14665.328059317866</v>
      </c>
      <c r="E60" s="32">
        <f>求节点([2]战法升级!$Z$6:$Z$44,[2]战法升级!AB$6:AB$44,$C60)</f>
        <v>36602.030817134655</v>
      </c>
      <c r="F60" s="32">
        <f>求节点([2]战法升级!$Z$6:$Z$44,[2]战法升级!AC$6:AC$44,$C60)</f>
        <v>63306.627313552272</v>
      </c>
      <c r="G60" s="32">
        <f>求节点([2]战法升级!$Z$6:$Z$44,[2]战法升级!AD$6:AD$44,$C60)</f>
        <v>0</v>
      </c>
      <c r="H60" s="32">
        <f>求节点([2]战法升级!$Z$186:$Z$224,[2]战法升级!AA$186:AA$224,$C60)</f>
        <v>29000</v>
      </c>
      <c r="I60" s="32">
        <f>求节点([2]战法升级!$Z$186:$Z$224,[2]战法升级!AB$186:AB$224,$C60)</f>
        <v>126669.69172101523</v>
      </c>
      <c r="J60" s="32">
        <f>求节点([2]战法升级!$Z$186:$Z$224,[2]战法升级!AC$186:AC$224,$C60)</f>
        <v>231160.58464520465</v>
      </c>
      <c r="K60" s="32">
        <f>求节点([2]战法升级!$Z$186:$Z$224,[2]战法升级!AD$186:AD$224,$C60)</f>
        <v>0</v>
      </c>
      <c r="L60" s="32">
        <f>求节点([2]基础状态预期!$C$17:$C$55,[2]基础状态预期!M$17:M$55,$C60)</f>
        <v>28.064070823281501</v>
      </c>
      <c r="M60" s="32">
        <f>求节点([2]基础状态预期!$C$17:$C$55,[2]基础状态预期!N$17:N$55,$C60)</f>
        <v>20.05815346668189</v>
      </c>
      <c r="N60" s="32">
        <f>求节点([2]基础状态预期!$C$17:$C$55,[2]基础状态预期!O$17:O$55,$C60)</f>
        <v>15.594440345161695</v>
      </c>
      <c r="O60" s="32">
        <f>求节点([2]基础状态预期!$C$17:$C$55,[2]基础状态预期!P$17:P$55,$C60)</f>
        <v>0</v>
      </c>
      <c r="P60" s="32">
        <f>求节点([2]基础状态预期!$C$197:$C$235,[2]基础状态预期!M$197:M$235,$C60)</f>
        <v>35</v>
      </c>
      <c r="Q60" s="32">
        <f>求节点([2]基础状态预期!$C$197:$C$235,[2]基础状态预期!N$197:N$235,$C60)</f>
        <v>30.996582318003753</v>
      </c>
      <c r="R60" s="32">
        <f>求节点([2]基础状态预期!$C$197:$C$235,[2]基础状态预期!O$197:O$235,$C60)</f>
        <v>26.359742522402939</v>
      </c>
      <c r="S60" s="32">
        <f>求节点([2]基础状态预期!$C$197:$C$235,[2]基础状态预期!P$197:P$235,$C60)</f>
        <v>0</v>
      </c>
      <c r="T60" s="32">
        <f>求节点([2]基础状态预期!$C$17:$C$55,[2]基础状态预期!E$17:E$55,$C60)</f>
        <v>5</v>
      </c>
      <c r="U60" s="32">
        <f>求节点([2]基础状态预期!$C$17:$C$55,[2]基础状态预期!F$17:F$55,$C60)</f>
        <v>16</v>
      </c>
      <c r="V60" s="32">
        <f>求节点([2]基础状态预期!$C$17:$C$55,[2]基础状态预期!G$17:G$55,$C60)</f>
        <v>24</v>
      </c>
      <c r="W60" s="32">
        <f>求节点([2]基础状态预期!$C$17:$C$55,[2]基础状态预期!H$17:H$55,$C60)</f>
        <v>0</v>
      </c>
      <c r="X60" s="32">
        <f>求节点([2]基础状态预期!$C$197:$C$235,[2]基础状态预期!E$197:E$235,$C60)</f>
        <v>5</v>
      </c>
      <c r="Y60" s="32">
        <f>求节点([2]基础状态预期!$C$197:$C$235,[2]基础状态预期!F$197:F$235,$C60)</f>
        <v>16</v>
      </c>
      <c r="Z60" s="32">
        <f>求节点([2]基础状态预期!$C$197:$C$235,[2]基础状态预期!G$197:G$235,$C60)</f>
        <v>24</v>
      </c>
      <c r="AA60" s="32">
        <f>求节点([2]基础状态预期!$C$197:$C$235,[2]基础状态预期!H$197:H$235,$C60)</f>
        <v>0</v>
      </c>
      <c r="AC60" s="18">
        <v>55</v>
      </c>
      <c r="AD60" s="22">
        <f t="shared" si="1"/>
        <v>835.51737786719843</v>
      </c>
      <c r="AE60" s="22">
        <f t="shared" si="2"/>
        <v>1303.5791376257307</v>
      </c>
      <c r="AF60" s="18">
        <f t="shared" si="3"/>
        <v>140.32035411640751</v>
      </c>
      <c r="AG60" s="18">
        <f t="shared" si="4"/>
        <v>320.93045546691025</v>
      </c>
      <c r="AH60" s="18">
        <f t="shared" si="5"/>
        <v>374.2665682838807</v>
      </c>
      <c r="AI60" s="18">
        <f t="shared" si="6"/>
        <v>0</v>
      </c>
      <c r="AJ60" s="18">
        <f t="shared" si="7"/>
        <v>175</v>
      </c>
      <c r="AK60" s="18">
        <f t="shared" si="8"/>
        <v>495.94531708806005</v>
      </c>
      <c r="AL60" s="18">
        <f t="shared" si="9"/>
        <v>632.63382053767054</v>
      </c>
      <c r="AM60" s="18">
        <f t="shared" si="10"/>
        <v>0</v>
      </c>
    </row>
    <row r="61" spans="3:39" x14ac:dyDescent="0.15">
      <c r="C61" s="15">
        <v>56</v>
      </c>
      <c r="D61" s="32">
        <f>求节点([2]战法升级!$Z$6:$Z$44,[2]战法升级!AA$6:AA$44,$C61)</f>
        <v>15509.713675622572</v>
      </c>
      <c r="E61" s="32">
        <f>求节点([2]战法升级!$Z$6:$Z$44,[2]战法升级!AB$6:AB$44,$C61)</f>
        <v>38821.461727630987</v>
      </c>
      <c r="F61" s="32">
        <f>求节点([2]战法升级!$Z$6:$Z$44,[2]战法升级!AC$6:AC$44,$C61)</f>
        <v>67041.516667208518</v>
      </c>
      <c r="G61" s="32">
        <f>求节点([2]战法升级!$Z$6:$Z$44,[2]战法升级!AD$6:AD$44,$C61)</f>
        <v>0</v>
      </c>
      <c r="H61" s="32">
        <f>求节点([2]战法升级!$Z$186:$Z$224,[2]战法升级!AA$186:AA$224,$C61)</f>
        <v>29000</v>
      </c>
      <c r="I61" s="32">
        <f>求节点([2]战法升级!$Z$186:$Z$224,[2]战法升级!AB$186:AB$224,$C61)</f>
        <v>131845.14976760602</v>
      </c>
      <c r="J61" s="32">
        <f>求节点([2]战法升级!$Z$186:$Z$224,[2]战法升级!AC$186:AC$224,$C61)</f>
        <v>241529.50233159176</v>
      </c>
      <c r="K61" s="32">
        <f>求节点([2]战法升级!$Z$186:$Z$224,[2]战法升级!AD$186:AD$224,$C61)</f>
        <v>0</v>
      </c>
      <c r="L61" s="32">
        <f>求节点([2]基础状态预期!$C$17:$C$55,[2]基础状态预期!M$17:M$55,$C61)</f>
        <v>28.59478999487272</v>
      </c>
      <c r="M61" s="32">
        <f>求节点([2]基础状态预期!$C$17:$C$55,[2]基础状态预期!N$17:N$55,$C61)</f>
        <v>20.486553527307471</v>
      </c>
      <c r="N61" s="32">
        <f>求节点([2]基础状态预期!$C$17:$C$55,[2]基础状态预期!O$17:O$55,$C61)</f>
        <v>15.983491319500887</v>
      </c>
      <c r="O61" s="32">
        <f>求节点([2]基础状态预期!$C$17:$C$55,[2]基础状态预期!P$17:P$55,$C61)</f>
        <v>0</v>
      </c>
      <c r="P61" s="32">
        <f>求节点([2]基础状态预期!$C$197:$C$235,[2]基础状态预期!M$197:M$235,$C61)</f>
        <v>35</v>
      </c>
      <c r="Q61" s="32">
        <f>求节点([2]基础状态预期!$C$197:$C$235,[2]基础状态预期!N$197:N$235,$C61)</f>
        <v>31.348175935299324</v>
      </c>
      <c r="R61" s="32">
        <f>求节点([2]基础状态预期!$C$197:$C$235,[2]基础状态预期!O$197:O$235,$C61)</f>
        <v>26.719774386513603</v>
      </c>
      <c r="S61" s="32">
        <f>求节点([2]基础状态预期!$C$197:$C$235,[2]基础状态预期!P$197:P$235,$C61)</f>
        <v>0</v>
      </c>
      <c r="T61" s="32">
        <f>求节点([2]基础状态预期!$C$17:$C$55,[2]基础状态预期!E$17:E$55,$C61)</f>
        <v>5</v>
      </c>
      <c r="U61" s="32">
        <f>求节点([2]基础状态预期!$C$17:$C$55,[2]基础状态预期!F$17:F$55,$C61)</f>
        <v>16</v>
      </c>
      <c r="V61" s="32">
        <f>求节点([2]基础状态预期!$C$17:$C$55,[2]基础状态预期!G$17:G$55,$C61)</f>
        <v>24</v>
      </c>
      <c r="W61" s="32">
        <f>求节点([2]基础状态预期!$C$17:$C$55,[2]基础状态预期!H$17:H$55,$C61)</f>
        <v>0</v>
      </c>
      <c r="X61" s="32">
        <f>求节点([2]基础状态预期!$C$197:$C$235,[2]基础状态预期!E$197:E$235,$C61)</f>
        <v>5</v>
      </c>
      <c r="Y61" s="32">
        <f>求节点([2]基础状态预期!$C$197:$C$235,[2]基础状态预期!F$197:F$235,$C61)</f>
        <v>16</v>
      </c>
      <c r="Z61" s="32">
        <f>求节点([2]基础状态预期!$C$197:$C$235,[2]基础状态预期!G$197:G$235,$C61)</f>
        <v>24</v>
      </c>
      <c r="AA61" s="32">
        <f>求节点([2]基础状态预期!$C$197:$C$235,[2]基础状态预期!H$197:H$235,$C61)</f>
        <v>0</v>
      </c>
      <c r="AC61" s="18">
        <v>56</v>
      </c>
      <c r="AD61" s="22">
        <f t="shared" si="1"/>
        <v>854.36259807930446</v>
      </c>
      <c r="AE61" s="22">
        <f t="shared" si="2"/>
        <v>1317.8454002411156</v>
      </c>
      <c r="AF61" s="18">
        <f t="shared" si="3"/>
        <v>142.97394997436359</v>
      </c>
      <c r="AG61" s="18">
        <f t="shared" si="4"/>
        <v>327.78485643691954</v>
      </c>
      <c r="AH61" s="18">
        <f t="shared" si="5"/>
        <v>383.6037916680213</v>
      </c>
      <c r="AI61" s="18">
        <f t="shared" si="6"/>
        <v>0</v>
      </c>
      <c r="AJ61" s="18">
        <f t="shared" si="7"/>
        <v>175</v>
      </c>
      <c r="AK61" s="18">
        <f t="shared" si="8"/>
        <v>501.57081496478918</v>
      </c>
      <c r="AL61" s="18">
        <f t="shared" si="9"/>
        <v>641.27458527632643</v>
      </c>
      <c r="AM61" s="18">
        <f t="shared" si="10"/>
        <v>0</v>
      </c>
    </row>
    <row r="62" spans="3:39" x14ac:dyDescent="0.15">
      <c r="C62" s="15">
        <v>57</v>
      </c>
      <c r="D62" s="32">
        <f>求节点([2]战法升级!$Z$6:$Z$44,[2]战法升级!AA$6:AA$44,$C62)</f>
        <v>16354.099291927279</v>
      </c>
      <c r="E62" s="32">
        <f>求节点([2]战法升级!$Z$6:$Z$44,[2]战法升级!AB$6:AB$44,$C62)</f>
        <v>41040.892638127312</v>
      </c>
      <c r="F62" s="32">
        <f>求节点([2]战法升级!$Z$6:$Z$44,[2]战法升级!AC$6:AC$44,$C62)</f>
        <v>70776.406020864757</v>
      </c>
      <c r="G62" s="32">
        <f>求节点([2]战法升级!$Z$6:$Z$44,[2]战法升级!AD$6:AD$44,$C62)</f>
        <v>0</v>
      </c>
      <c r="H62" s="32">
        <f>求节点([2]战法升级!$Z$186:$Z$224,[2]战法升级!AA$186:AA$224,$C62)</f>
        <v>29000</v>
      </c>
      <c r="I62" s="32">
        <f>求节点([2]战法升级!$Z$186:$Z$224,[2]战法升级!AB$186:AB$224,$C62)</f>
        <v>137020.60781419682</v>
      </c>
      <c r="J62" s="32">
        <f>求节点([2]战法升级!$Z$186:$Z$224,[2]战法升级!AC$186:AC$224,$C62)</f>
        <v>251898.42001797887</v>
      </c>
      <c r="K62" s="32">
        <f>求节点([2]战法升级!$Z$186:$Z$224,[2]战法升级!AD$186:AD$224,$C62)</f>
        <v>0</v>
      </c>
      <c r="L62" s="32">
        <f>求节点([2]基础状态预期!$C$17:$C$55,[2]基础状态预期!M$17:M$55,$C62)</f>
        <v>29.125509166463942</v>
      </c>
      <c r="M62" s="32">
        <f>求节点([2]基础状态预期!$C$17:$C$55,[2]基础状态预期!N$17:N$55,$C62)</f>
        <v>20.914953587933049</v>
      </c>
      <c r="N62" s="32">
        <f>求节点([2]基础状态预期!$C$17:$C$55,[2]基础状态预期!O$17:O$55,$C62)</f>
        <v>16.37254229384008</v>
      </c>
      <c r="O62" s="32">
        <f>求节点([2]基础状态预期!$C$17:$C$55,[2]基础状态预期!P$17:P$55,$C62)</f>
        <v>0</v>
      </c>
      <c r="P62" s="32">
        <f>求节点([2]基础状态预期!$C$197:$C$235,[2]基础状态预期!M$197:M$235,$C62)</f>
        <v>35</v>
      </c>
      <c r="Q62" s="32">
        <f>求节点([2]基础状态预期!$C$197:$C$235,[2]基础状态预期!N$197:N$235,$C62)</f>
        <v>31.699769552594894</v>
      </c>
      <c r="R62" s="32">
        <f>求节点([2]基础状态预期!$C$197:$C$235,[2]基础状态预期!O$197:O$235,$C62)</f>
        <v>27.079806250624266</v>
      </c>
      <c r="S62" s="32">
        <f>求节点([2]基础状态预期!$C$197:$C$235,[2]基础状态预期!P$197:P$235,$C62)</f>
        <v>0</v>
      </c>
      <c r="T62" s="32">
        <f>求节点([2]基础状态预期!$C$17:$C$55,[2]基础状态预期!E$17:E$55,$C62)</f>
        <v>5</v>
      </c>
      <c r="U62" s="32">
        <f>求节点([2]基础状态预期!$C$17:$C$55,[2]基础状态预期!F$17:F$55,$C62)</f>
        <v>16</v>
      </c>
      <c r="V62" s="32">
        <f>求节点([2]基础状态预期!$C$17:$C$55,[2]基础状态预期!G$17:G$55,$C62)</f>
        <v>24</v>
      </c>
      <c r="W62" s="32">
        <f>求节点([2]基础状态预期!$C$17:$C$55,[2]基础状态预期!H$17:H$55,$C62)</f>
        <v>0</v>
      </c>
      <c r="X62" s="32">
        <f>求节点([2]基础状态预期!$C$197:$C$235,[2]基础状态预期!E$197:E$235,$C62)</f>
        <v>5</v>
      </c>
      <c r="Y62" s="32">
        <f>求节点([2]基础状态预期!$C$197:$C$235,[2]基础状态预期!F$197:F$235,$C62)</f>
        <v>16</v>
      </c>
      <c r="Z62" s="32">
        <f>求节点([2]基础状态预期!$C$197:$C$235,[2]基础状态预期!G$197:G$235,$C62)</f>
        <v>24</v>
      </c>
      <c r="AA62" s="32">
        <f>求节点([2]基础状态预期!$C$197:$C$235,[2]基础状态预期!H$197:H$235,$C62)</f>
        <v>0</v>
      </c>
      <c r="AC62" s="18">
        <v>57</v>
      </c>
      <c r="AD62" s="22">
        <f t="shared" si="1"/>
        <v>873.20781829141038</v>
      </c>
      <c r="AE62" s="22">
        <f t="shared" si="2"/>
        <v>1332.1116628565005</v>
      </c>
      <c r="AF62" s="18">
        <f t="shared" si="3"/>
        <v>145.6275458323197</v>
      </c>
      <c r="AG62" s="18">
        <f t="shared" si="4"/>
        <v>334.63925740692878</v>
      </c>
      <c r="AH62" s="18">
        <f t="shared" si="5"/>
        <v>392.9410150521619</v>
      </c>
      <c r="AI62" s="18">
        <f t="shared" si="6"/>
        <v>0</v>
      </c>
      <c r="AJ62" s="18">
        <f t="shared" si="7"/>
        <v>175</v>
      </c>
      <c r="AK62" s="18">
        <f t="shared" si="8"/>
        <v>507.19631284151831</v>
      </c>
      <c r="AL62" s="18">
        <f t="shared" si="9"/>
        <v>649.91535001498232</v>
      </c>
      <c r="AM62" s="18">
        <f t="shared" si="10"/>
        <v>0</v>
      </c>
    </row>
    <row r="63" spans="3:39" x14ac:dyDescent="0.15">
      <c r="C63" s="15">
        <v>58</v>
      </c>
      <c r="D63" s="32">
        <f>求节点([2]战法升级!$Z$6:$Z$44,[2]战法升级!AA$6:AA$44,$C63)</f>
        <v>17198.484908231985</v>
      </c>
      <c r="E63" s="32">
        <f>求节点([2]战法升级!$Z$6:$Z$44,[2]战法升级!AB$6:AB$44,$C63)</f>
        <v>43260.323548623637</v>
      </c>
      <c r="F63" s="32">
        <f>求节点([2]战法升级!$Z$6:$Z$44,[2]战法升级!AC$6:AC$44,$C63)</f>
        <v>74511.295374521011</v>
      </c>
      <c r="G63" s="32">
        <f>求节点([2]战法升级!$Z$6:$Z$44,[2]战法升级!AD$6:AD$44,$C63)</f>
        <v>0</v>
      </c>
      <c r="H63" s="32">
        <f>求节点([2]战法升级!$Z$186:$Z$224,[2]战法升级!AA$186:AA$224,$C63)</f>
        <v>29000</v>
      </c>
      <c r="I63" s="32">
        <f>求节点([2]战法升级!$Z$186:$Z$224,[2]战法升级!AB$186:AB$224,$C63)</f>
        <v>142196.06586078764</v>
      </c>
      <c r="J63" s="32">
        <f>求节点([2]战法升级!$Z$186:$Z$224,[2]战法升级!AC$186:AC$224,$C63)</f>
        <v>262267.33770436601</v>
      </c>
      <c r="K63" s="32">
        <f>求节点([2]战法升级!$Z$186:$Z$224,[2]战法升级!AD$186:AD$224,$C63)</f>
        <v>0</v>
      </c>
      <c r="L63" s="32">
        <f>求节点([2]基础状态预期!$C$17:$C$55,[2]基础状态预期!M$17:M$55,$C63)</f>
        <v>29.656228338055165</v>
      </c>
      <c r="M63" s="32">
        <f>求节点([2]基础状态预期!$C$17:$C$55,[2]基础状态预期!N$17:N$55,$C63)</f>
        <v>21.343353648558626</v>
      </c>
      <c r="N63" s="32">
        <f>求节点([2]基础状态预期!$C$17:$C$55,[2]基础状态预期!O$17:O$55,$C63)</f>
        <v>16.761593268179272</v>
      </c>
      <c r="O63" s="32">
        <f>求节点([2]基础状态预期!$C$17:$C$55,[2]基础状态预期!P$17:P$55,$C63)</f>
        <v>0</v>
      </c>
      <c r="P63" s="32">
        <f>求节点([2]基础状态预期!$C$197:$C$235,[2]基础状态预期!M$197:M$235,$C63)</f>
        <v>35</v>
      </c>
      <c r="Q63" s="32">
        <f>求节点([2]基础状态预期!$C$197:$C$235,[2]基础状态预期!N$197:N$235,$C63)</f>
        <v>32.051363169890465</v>
      </c>
      <c r="R63" s="32">
        <f>求节点([2]基础状态预期!$C$197:$C$235,[2]基础状态预期!O$197:O$235,$C63)</f>
        <v>27.439838114734929</v>
      </c>
      <c r="S63" s="32">
        <f>求节点([2]基础状态预期!$C$197:$C$235,[2]基础状态预期!P$197:P$235,$C63)</f>
        <v>0</v>
      </c>
      <c r="T63" s="32">
        <f>求节点([2]基础状态预期!$C$17:$C$55,[2]基础状态预期!E$17:E$55,$C63)</f>
        <v>5</v>
      </c>
      <c r="U63" s="32">
        <f>求节点([2]基础状态预期!$C$17:$C$55,[2]基础状态预期!F$17:F$55,$C63)</f>
        <v>16</v>
      </c>
      <c r="V63" s="32">
        <f>求节点([2]基础状态预期!$C$17:$C$55,[2]基础状态预期!G$17:G$55,$C63)</f>
        <v>24</v>
      </c>
      <c r="W63" s="32">
        <f>求节点([2]基础状态预期!$C$17:$C$55,[2]基础状态预期!H$17:H$55,$C63)</f>
        <v>0</v>
      </c>
      <c r="X63" s="32">
        <f>求节点([2]基础状态预期!$C$197:$C$235,[2]基础状态预期!E$197:E$235,$C63)</f>
        <v>5</v>
      </c>
      <c r="Y63" s="32">
        <f>求节点([2]基础状态预期!$C$197:$C$235,[2]基础状态预期!F$197:F$235,$C63)</f>
        <v>16</v>
      </c>
      <c r="Z63" s="32">
        <f>求节点([2]基础状态预期!$C$197:$C$235,[2]基础状态预期!G$197:G$235,$C63)</f>
        <v>24</v>
      </c>
      <c r="AA63" s="32">
        <f>求节点([2]基础状态预期!$C$197:$C$235,[2]基础状态预期!H$197:H$235,$C63)</f>
        <v>0</v>
      </c>
      <c r="AC63" s="18">
        <v>58</v>
      </c>
      <c r="AD63" s="22">
        <f t="shared" si="1"/>
        <v>892.0530385035164</v>
      </c>
      <c r="AE63" s="22">
        <f t="shared" si="2"/>
        <v>1346.3779254718856</v>
      </c>
      <c r="AF63" s="18">
        <f t="shared" si="3"/>
        <v>148.28114169027583</v>
      </c>
      <c r="AG63" s="18">
        <f t="shared" si="4"/>
        <v>341.49365837693801</v>
      </c>
      <c r="AH63" s="18">
        <f t="shared" si="5"/>
        <v>402.27823843630256</v>
      </c>
      <c r="AI63" s="18">
        <f t="shared" si="6"/>
        <v>0</v>
      </c>
      <c r="AJ63" s="18">
        <f t="shared" si="7"/>
        <v>175</v>
      </c>
      <c r="AK63" s="18">
        <f t="shared" si="8"/>
        <v>512.82181071824743</v>
      </c>
      <c r="AL63" s="18">
        <f t="shared" si="9"/>
        <v>658.55611475363833</v>
      </c>
      <c r="AM63" s="18">
        <f t="shared" si="10"/>
        <v>0</v>
      </c>
    </row>
    <row r="64" spans="3:39" x14ac:dyDescent="0.15">
      <c r="C64" s="15">
        <v>59</v>
      </c>
      <c r="D64" s="32">
        <f>求节点([2]战法升级!$Z$6:$Z$44,[2]战法升级!AA$6:AA$44,$C64)</f>
        <v>18042.870524536691</v>
      </c>
      <c r="E64" s="32">
        <f>求节点([2]战法升级!$Z$6:$Z$44,[2]战法升级!AB$6:AB$44,$C64)</f>
        <v>45479.754459119969</v>
      </c>
      <c r="F64" s="32">
        <f>求节点([2]战法升级!$Z$6:$Z$44,[2]战法升级!AC$6:AC$44,$C64)</f>
        <v>78246.18472817725</v>
      </c>
      <c r="G64" s="32">
        <f>求节点([2]战法升级!$Z$6:$Z$44,[2]战法升级!AD$6:AD$44,$C64)</f>
        <v>0</v>
      </c>
      <c r="H64" s="32">
        <f>求节点([2]战法升级!$Z$186:$Z$224,[2]战法升级!AA$186:AA$224,$C64)</f>
        <v>29000</v>
      </c>
      <c r="I64" s="32">
        <f>求节点([2]战法升级!$Z$186:$Z$224,[2]战法升级!AB$186:AB$224,$C64)</f>
        <v>148226.41699651632</v>
      </c>
      <c r="J64" s="32">
        <f>求节点([2]战法升级!$Z$186:$Z$224,[2]战法升级!AC$186:AC$224,$C64)</f>
        <v>274257.72887769778</v>
      </c>
      <c r="K64" s="32">
        <f>求节点([2]战法升级!$Z$186:$Z$224,[2]战法升级!AD$186:AD$224,$C64)</f>
        <v>741.20230459868174</v>
      </c>
      <c r="L64" s="32">
        <f>求节点([2]基础状态预期!$C$17:$C$55,[2]基础状态预期!M$17:M$55,$C64)</f>
        <v>30.186947509646387</v>
      </c>
      <c r="M64" s="32">
        <f>求节点([2]基础状态预期!$C$17:$C$55,[2]基础状态预期!N$17:N$55,$C64)</f>
        <v>21.771753709184203</v>
      </c>
      <c r="N64" s="32">
        <f>求节点([2]基础状态预期!$C$17:$C$55,[2]基础状态预期!O$17:O$55,$C64)</f>
        <v>17.150644242518464</v>
      </c>
      <c r="O64" s="32">
        <f>求节点([2]基础状态预期!$C$17:$C$55,[2]基础状态预期!P$17:P$55,$C64)</f>
        <v>0</v>
      </c>
      <c r="P64" s="32">
        <f>求节点([2]基础状态预期!$C$197:$C$235,[2]基础状态预期!M$197:M$235,$C64)</f>
        <v>35</v>
      </c>
      <c r="Q64" s="32">
        <f>求节点([2]基础状态预期!$C$197:$C$235,[2]基础状态预期!N$197:N$235,$C64)</f>
        <v>32.461033763350294</v>
      </c>
      <c r="R64" s="32">
        <f>求节点([2]基础状态预期!$C$197:$C$235,[2]基础状态预期!O$197:O$235,$C64)</f>
        <v>27.844940610638869</v>
      </c>
      <c r="S64" s="32">
        <f>求节点([2]基础状态预期!$C$197:$C$235,[2]基础状态预期!P$197:P$235,$C64)</f>
        <v>1.1581286009354401</v>
      </c>
      <c r="T64" s="32">
        <f>求节点([2]基础状态预期!$C$17:$C$55,[2]基础状态预期!E$17:E$55,$C64)</f>
        <v>5</v>
      </c>
      <c r="U64" s="32">
        <f>求节点([2]基础状态预期!$C$17:$C$55,[2]基础状态预期!F$17:F$55,$C64)</f>
        <v>16</v>
      </c>
      <c r="V64" s="32">
        <f>求节点([2]基础状态预期!$C$17:$C$55,[2]基础状态预期!G$17:G$55,$C64)</f>
        <v>24</v>
      </c>
      <c r="W64" s="32">
        <f>求节点([2]基础状态预期!$C$17:$C$55,[2]基础状态预期!H$17:H$55,$C64)</f>
        <v>0</v>
      </c>
      <c r="X64" s="32">
        <f>求节点([2]基础状态预期!$C$197:$C$235,[2]基础状态预期!E$197:E$235,$C64)</f>
        <v>5</v>
      </c>
      <c r="Y64" s="32">
        <f>求节点([2]基础状态预期!$C$197:$C$235,[2]基础状态预期!F$197:F$235,$C64)</f>
        <v>16</v>
      </c>
      <c r="Z64" s="32">
        <f>求节点([2]基础状态预期!$C$197:$C$235,[2]基础状态预期!G$197:G$235,$C64)</f>
        <v>24</v>
      </c>
      <c r="AA64" s="32">
        <f>求节点([2]基础状态预期!$C$197:$C$235,[2]基础状态预期!H$197:H$235,$C64)</f>
        <v>0.15441714679139204</v>
      </c>
      <c r="AC64" s="18">
        <v>59</v>
      </c>
      <c r="AD64" s="22">
        <f t="shared" si="1"/>
        <v>910.89825871562232</v>
      </c>
      <c r="AE64" s="22">
        <f t="shared" si="2"/>
        <v>1362.8339497831114</v>
      </c>
      <c r="AF64" s="18">
        <f t="shared" si="3"/>
        <v>150.93473754823194</v>
      </c>
      <c r="AG64" s="18">
        <f t="shared" si="4"/>
        <v>348.34805934694725</v>
      </c>
      <c r="AH64" s="18">
        <f t="shared" si="5"/>
        <v>411.6154618204431</v>
      </c>
      <c r="AI64" s="18">
        <f t="shared" si="6"/>
        <v>0</v>
      </c>
      <c r="AJ64" s="18">
        <f t="shared" si="7"/>
        <v>175</v>
      </c>
      <c r="AK64" s="18">
        <f t="shared" si="8"/>
        <v>519.3765402136047</v>
      </c>
      <c r="AL64" s="18">
        <f t="shared" si="9"/>
        <v>668.27857465533282</v>
      </c>
      <c r="AM64" s="18">
        <f t="shared" si="10"/>
        <v>0.17883491417395736</v>
      </c>
    </row>
    <row r="65" spans="3:39" x14ac:dyDescent="0.15">
      <c r="C65" s="15">
        <v>60</v>
      </c>
      <c r="D65" s="32">
        <f>求节点([2]战法升级!$Z$6:$Z$44,[2]战法升级!AA$6:AA$44,$C65)</f>
        <v>19005.97427823683</v>
      </c>
      <c r="E65" s="32">
        <f>求节点([2]战法升级!$Z$6:$Z$44,[2]战法升级!AB$6:AB$44,$C65)</f>
        <v>48399.32265332729</v>
      </c>
      <c r="F65" s="32">
        <f>求节点([2]战法升级!$Z$6:$Z$44,[2]战法升级!AC$6:AC$44,$C65)</f>
        <v>83028.537414467821</v>
      </c>
      <c r="G65" s="32">
        <f>求节点([2]战法升级!$Z$6:$Z$44,[2]战法升级!AD$6:AD$44,$C65)</f>
        <v>581.74904911092483</v>
      </c>
      <c r="H65" s="32">
        <f>求节点([2]战法升级!$Z$186:$Z$224,[2]战法升级!AA$186:AA$224,$C65)</f>
        <v>29000</v>
      </c>
      <c r="I65" s="32">
        <f>求节点([2]战法升级!$Z$186:$Z$224,[2]战法升级!AB$186:AB$224,$C65)</f>
        <v>155349.17764630436</v>
      </c>
      <c r="J65" s="32">
        <f>求节点([2]战法升级!$Z$186:$Z$224,[2]战法升级!AC$186:AC$224,$C65)</f>
        <v>288320.09032010671</v>
      </c>
      <c r="K65" s="32">
        <f>求节点([2]战法升级!$Z$186:$Z$224,[2]战法升级!AD$186:AD$224,$C65)</f>
        <v>2429.5364314967073</v>
      </c>
      <c r="L65" s="32">
        <f>求节点([2]基础状态预期!$C$17:$C$55,[2]基础状态预期!M$17:M$55,$C65)</f>
        <v>30.654771425320362</v>
      </c>
      <c r="M65" s="32">
        <f>求节点([2]基础状态预期!$C$17:$C$55,[2]基础状态预期!N$17:N$55,$C65)</f>
        <v>22.285315120904269</v>
      </c>
      <c r="N65" s="32">
        <f>求节点([2]基础状态预期!$C$17:$C$55,[2]基础状态预期!O$17:O$55,$C65)</f>
        <v>17.626474013938942</v>
      </c>
      <c r="O65" s="32">
        <f>求节点([2]基础状态预期!$C$17:$C$55,[2]基础状态预期!P$17:P$55,$C65)</f>
        <v>1.8179657784716399</v>
      </c>
      <c r="P65" s="32">
        <f>求节点([2]基础状态预期!$C$197:$C$235,[2]基础状态预期!M$197:M$235,$C65)</f>
        <v>35</v>
      </c>
      <c r="Q65" s="32">
        <f>求节点([2]基础状态预期!$C$197:$C$235,[2]基础状态预期!N$197:N$235,$C65)</f>
        <v>32.944916959667417</v>
      </c>
      <c r="R65" s="32">
        <f>求节点([2]基础状态预期!$C$197:$C$235,[2]基础状态预期!O$197:O$235,$C65)</f>
        <v>28.307635789886739</v>
      </c>
      <c r="S65" s="32">
        <f>求节点([2]基础状态预期!$C$197:$C$235,[2]基础状态预期!P$197:P$235,$C65)</f>
        <v>3.7961506742136049</v>
      </c>
      <c r="T65" s="32">
        <f>求节点([2]基础状态预期!$C$17:$C$55,[2]基础状态预期!E$17:E$55,$C65)</f>
        <v>5</v>
      </c>
      <c r="U65" s="32">
        <f>求节点([2]基础状态预期!$C$17:$C$55,[2]基础状态预期!F$17:F$55,$C65)</f>
        <v>16</v>
      </c>
      <c r="V65" s="32">
        <f>求节点([2]基础状态预期!$C$17:$C$55,[2]基础状态预期!G$17:G$55,$C65)</f>
        <v>24</v>
      </c>
      <c r="W65" s="32">
        <f>求节点([2]基础状态预期!$C$17:$C$55,[2]基础状态预期!H$17:H$55,$C65)</f>
        <v>0.121197718564776</v>
      </c>
      <c r="X65" s="32">
        <f>求节点([2]基础状态预期!$C$197:$C$235,[2]基础状态预期!E$197:E$235,$C65)</f>
        <v>5</v>
      </c>
      <c r="Y65" s="32">
        <f>求节点([2]基础状态预期!$C$197:$C$235,[2]基础状态预期!F$197:F$235,$C65)</f>
        <v>16</v>
      </c>
      <c r="Z65" s="32">
        <f>求节点([2]基础状态预期!$C$197:$C$235,[2]基础状态预期!G$197:G$235,$C65)</f>
        <v>24</v>
      </c>
      <c r="AA65" s="32">
        <f>求节点([2]基础状态预期!$C$197:$C$235,[2]基础状态预期!H$197:H$235,$C65)</f>
        <v>0.50615342322848067</v>
      </c>
      <c r="AC65" s="18">
        <v>60</v>
      </c>
      <c r="AD65" s="22">
        <f t="shared" si="1"/>
        <v>933.09460870038424</v>
      </c>
      <c r="AE65" s="22">
        <f t="shared" si="2"/>
        <v>1383.4233649708046</v>
      </c>
      <c r="AF65" s="18">
        <f t="shared" si="3"/>
        <v>153.2738571266018</v>
      </c>
      <c r="AG65" s="18">
        <f t="shared" si="4"/>
        <v>356.5650419344683</v>
      </c>
      <c r="AH65" s="18">
        <f t="shared" si="5"/>
        <v>423.03537633453459</v>
      </c>
      <c r="AI65" s="18">
        <f t="shared" si="6"/>
        <v>0.22033330477959973</v>
      </c>
      <c r="AJ65" s="18">
        <f t="shared" si="7"/>
        <v>175</v>
      </c>
      <c r="AK65" s="18">
        <f t="shared" si="8"/>
        <v>527.11867135467867</v>
      </c>
      <c r="AL65" s="18">
        <f t="shared" si="9"/>
        <v>679.38325895728167</v>
      </c>
      <c r="AM65" s="18">
        <f t="shared" si="10"/>
        <v>1.921434658844321</v>
      </c>
    </row>
    <row r="66" spans="3:39" x14ac:dyDescent="0.15">
      <c r="C66" s="15">
        <v>61</v>
      </c>
      <c r="D66" s="32">
        <f>求节点([2]战法升级!$Z$6:$Z$44,[2]战法升级!AA$6:AA$44,$C66)</f>
        <v>20019.964129457683</v>
      </c>
      <c r="E66" s="32">
        <f>求节点([2]战法升级!$Z$6:$Z$44,[2]战法升级!AB$6:AB$44,$C66)</f>
        <v>51618.990351101915</v>
      </c>
      <c r="F66" s="32">
        <f>求节点([2]战法升级!$Z$6:$Z$44,[2]战法升级!AC$6:AC$44,$C66)</f>
        <v>88259.863799834042</v>
      </c>
      <c r="G66" s="32">
        <f>求节点([2]战法升级!$Z$6:$Z$44,[2]战法升级!AD$6:AD$44,$C66)</f>
        <v>1412.8529103432468</v>
      </c>
      <c r="H66" s="32">
        <f>求节点([2]战法升级!$Z$186:$Z$224,[2]战法升级!AA$186:AA$224,$C66)</f>
        <v>29000</v>
      </c>
      <c r="I66" s="32">
        <f>求节点([2]战法升级!$Z$186:$Z$224,[2]战法升级!AB$186:AB$224,$C66)</f>
        <v>162471.93829609241</v>
      </c>
      <c r="J66" s="32">
        <f>求节点([2]战法升级!$Z$186:$Z$224,[2]战法升级!AC$186:AC$224,$C66)</f>
        <v>302382.45176251564</v>
      </c>
      <c r="K66" s="32">
        <f>求节点([2]战法升级!$Z$186:$Z$224,[2]战法升级!AD$186:AD$224,$C66)</f>
        <v>4117.8705583947331</v>
      </c>
      <c r="L66" s="32">
        <f>求节点([2]基础状态预期!$C$17:$C$55,[2]基础状态预期!M$17:M$55,$C66)</f>
        <v>31.095636578025079</v>
      </c>
      <c r="M66" s="32">
        <f>求节点([2]基础状态预期!$C$17:$C$55,[2]基础状态预期!N$17:N$55,$C66)</f>
        <v>22.835379201145443</v>
      </c>
      <c r="N66" s="32">
        <f>求节点([2]基础状态预期!$C$17:$C$55,[2]基础状态预期!O$17:O$55,$C66)</f>
        <v>18.139499738967583</v>
      </c>
      <c r="O66" s="32">
        <f>求节点([2]基础状态预期!$C$17:$C$55,[2]基础状态预期!P$17:P$55,$C66)</f>
        <v>4.415165344822646</v>
      </c>
      <c r="P66" s="32">
        <f>求节点([2]基础状态预期!$C$197:$C$235,[2]基础状态预期!M$197:M$235,$C66)</f>
        <v>35</v>
      </c>
      <c r="Q66" s="32">
        <f>求节点([2]基础状态预期!$C$197:$C$235,[2]基础状态预期!N$197:N$235,$C66)</f>
        <v>33.42880015598454</v>
      </c>
      <c r="R66" s="32">
        <f>求节点([2]基础状态预期!$C$197:$C$235,[2]基础状态预期!O$197:O$235,$C66)</f>
        <v>28.770330969134609</v>
      </c>
      <c r="S66" s="32">
        <f>求节点([2]基础状态预期!$C$197:$C$235,[2]基础状态预期!P$197:P$235,$C66)</f>
        <v>6.43417274749177</v>
      </c>
      <c r="T66" s="32">
        <f>求节点([2]基础状态预期!$C$17:$C$55,[2]基础状态预期!E$17:E$55,$C66)</f>
        <v>5</v>
      </c>
      <c r="U66" s="32">
        <f>求节点([2]基础状态预期!$C$17:$C$55,[2]基础状态预期!F$17:F$55,$C66)</f>
        <v>16</v>
      </c>
      <c r="V66" s="32">
        <f>求节点([2]基础状态预期!$C$17:$C$55,[2]基础状态预期!G$17:G$55,$C66)</f>
        <v>24</v>
      </c>
      <c r="W66" s="32">
        <f>求节点([2]基础状态预期!$C$17:$C$55,[2]基础状态预期!H$17:H$55,$C66)</f>
        <v>0.29434435632150979</v>
      </c>
      <c r="X66" s="32">
        <f>求节点([2]基础状态预期!$C$197:$C$235,[2]基础状态预期!E$197:E$235,$C66)</f>
        <v>5</v>
      </c>
      <c r="Y66" s="32">
        <f>求节点([2]基础状态预期!$C$197:$C$235,[2]基础状态预期!F$197:F$235,$C66)</f>
        <v>16</v>
      </c>
      <c r="Z66" s="32">
        <f>求节点([2]基础状态预期!$C$197:$C$235,[2]基础状态预期!G$197:G$235,$C66)</f>
        <v>24</v>
      </c>
      <c r="AA66" s="32">
        <f>求节点([2]基础状态预期!$C$197:$C$235,[2]基础状态预期!H$197:H$235,$C66)</f>
        <v>0.85788969966556938</v>
      </c>
      <c r="AC66" s="18">
        <v>61</v>
      </c>
      <c r="AD66" s="22">
        <f t="shared" si="1"/>
        <v>957.49182284514927</v>
      </c>
      <c r="AE66" s="22">
        <f t="shared" si="2"/>
        <v>1405.8685562809253</v>
      </c>
      <c r="AF66" s="18">
        <f t="shared" si="3"/>
        <v>155.4781828901254</v>
      </c>
      <c r="AG66" s="18">
        <f t="shared" si="4"/>
        <v>365.36606721832709</v>
      </c>
      <c r="AH66" s="18">
        <f t="shared" si="5"/>
        <v>435.34799373522196</v>
      </c>
      <c r="AI66" s="18">
        <f t="shared" si="6"/>
        <v>1.2995790014748585</v>
      </c>
      <c r="AJ66" s="18">
        <f t="shared" si="7"/>
        <v>175</v>
      </c>
      <c r="AK66" s="18">
        <f t="shared" si="8"/>
        <v>534.86080249575264</v>
      </c>
      <c r="AL66" s="18">
        <f t="shared" si="9"/>
        <v>690.48794325923063</v>
      </c>
      <c r="AM66" s="18">
        <f t="shared" si="10"/>
        <v>5.5198105259421064</v>
      </c>
    </row>
    <row r="67" spans="3:39" x14ac:dyDescent="0.15">
      <c r="C67" s="15">
        <v>62</v>
      </c>
      <c r="D67" s="32">
        <f>求节点([2]战法升级!$Z$6:$Z$44,[2]战法升级!AA$6:AA$44,$C67)</f>
        <v>21033.953980678536</v>
      </c>
      <c r="E67" s="32">
        <f>求节点([2]战法升级!$Z$6:$Z$44,[2]战法升级!AB$6:AB$44,$C67)</f>
        <v>54838.658048876539</v>
      </c>
      <c r="F67" s="32">
        <f>求节点([2]战法升级!$Z$6:$Z$44,[2]战法升级!AC$6:AC$44,$C67)</f>
        <v>93491.190185200277</v>
      </c>
      <c r="G67" s="32">
        <f>求节点([2]战法升级!$Z$6:$Z$44,[2]战法升级!AD$6:AD$44,$C67)</f>
        <v>2243.9567715755688</v>
      </c>
      <c r="H67" s="32">
        <f>求节点([2]战法升级!$Z$186:$Z$224,[2]战法升级!AA$186:AA$224,$C67)</f>
        <v>29000</v>
      </c>
      <c r="I67" s="32">
        <f>求节点([2]战法升级!$Z$186:$Z$224,[2]战法升级!AB$186:AB$224,$C67)</f>
        <v>169594.69894588046</v>
      </c>
      <c r="J67" s="32">
        <f>求节点([2]战法升级!$Z$186:$Z$224,[2]战法升级!AC$186:AC$224,$C67)</f>
        <v>316444.81320492458</v>
      </c>
      <c r="K67" s="32">
        <f>求节点([2]战法升级!$Z$186:$Z$224,[2]战法升级!AD$186:AD$224,$C67)</f>
        <v>5806.2046852927579</v>
      </c>
      <c r="L67" s="32">
        <f>求节点([2]基础状态预期!$C$17:$C$55,[2]基础状态预期!M$17:M$55,$C67)</f>
        <v>31.536501730729796</v>
      </c>
      <c r="M67" s="32">
        <f>求节点([2]基础状态预期!$C$17:$C$55,[2]基础状态预期!N$17:N$55,$C67)</f>
        <v>23.385443281386621</v>
      </c>
      <c r="N67" s="32">
        <f>求节点([2]基础状态预期!$C$17:$C$55,[2]基础状态预期!O$17:O$55,$C67)</f>
        <v>18.652525463996227</v>
      </c>
      <c r="O67" s="32">
        <f>求节点([2]基础状态预期!$C$17:$C$55,[2]基础状态预期!P$17:P$55,$C67)</f>
        <v>7.0123649111736528</v>
      </c>
      <c r="P67" s="32">
        <f>求节点([2]基础状态预期!$C$197:$C$235,[2]基础状态预期!M$197:M$235,$C67)</f>
        <v>35</v>
      </c>
      <c r="Q67" s="32">
        <f>求节点([2]基础状态预期!$C$197:$C$235,[2]基础状态预期!N$197:N$235,$C67)</f>
        <v>33.912683352301663</v>
      </c>
      <c r="R67" s="32">
        <f>求节点([2]基础状态预期!$C$197:$C$235,[2]基础状态预期!O$197:O$235,$C67)</f>
        <v>29.233026148382478</v>
      </c>
      <c r="S67" s="32">
        <f>求节点([2]基础状态预期!$C$197:$C$235,[2]基础状态预期!P$197:P$235,$C67)</f>
        <v>9.0721948207699352</v>
      </c>
      <c r="T67" s="32">
        <f>求节点([2]基础状态预期!$C$17:$C$55,[2]基础状态预期!E$17:E$55,$C67)</f>
        <v>5</v>
      </c>
      <c r="U67" s="32">
        <f>求节点([2]基础状态预期!$C$17:$C$55,[2]基础状态预期!F$17:F$55,$C67)</f>
        <v>16</v>
      </c>
      <c r="V67" s="32">
        <f>求节点([2]基础状态预期!$C$17:$C$55,[2]基础状态预期!G$17:G$55,$C67)</f>
        <v>24</v>
      </c>
      <c r="W67" s="32">
        <f>求节点([2]基础状态预期!$C$17:$C$55,[2]基础状态预期!H$17:H$55,$C67)</f>
        <v>0.46749099407824357</v>
      </c>
      <c r="X67" s="32">
        <f>求节点([2]基础状态预期!$C$197:$C$235,[2]基础状态预期!E$197:E$235,$C67)</f>
        <v>5</v>
      </c>
      <c r="Y67" s="32">
        <f>求节点([2]基础状态预期!$C$197:$C$235,[2]基础状态预期!F$197:F$235,$C67)</f>
        <v>16</v>
      </c>
      <c r="Z67" s="32">
        <f>求节点([2]基础状态预期!$C$197:$C$235,[2]基础状态预期!G$197:G$235,$C67)</f>
        <v>24</v>
      </c>
      <c r="AA67" s="32">
        <f>求节点([2]基础状态预期!$C$197:$C$235,[2]基础状态预期!H$197:H$235,$C67)</f>
        <v>1.209625976102658</v>
      </c>
      <c r="AC67" s="18">
        <v>62</v>
      </c>
      <c r="AD67" s="22">
        <f t="shared" si="1"/>
        <v>982.78842973490839</v>
      </c>
      <c r="AE67" s="22">
        <f t="shared" si="2"/>
        <v>1430.1695237134734</v>
      </c>
      <c r="AF67" s="18">
        <f t="shared" si="3"/>
        <v>157.68250865364899</v>
      </c>
      <c r="AG67" s="18">
        <f t="shared" si="4"/>
        <v>374.16709250218594</v>
      </c>
      <c r="AH67" s="18">
        <f t="shared" si="5"/>
        <v>447.66061113590945</v>
      </c>
      <c r="AI67" s="18">
        <f t="shared" si="6"/>
        <v>3.2782174431639652</v>
      </c>
      <c r="AJ67" s="18">
        <f t="shared" si="7"/>
        <v>175</v>
      </c>
      <c r="AK67" s="18">
        <f t="shared" si="8"/>
        <v>542.60293363682661</v>
      </c>
      <c r="AL67" s="18">
        <f t="shared" si="9"/>
        <v>701.59262756117948</v>
      </c>
      <c r="AM67" s="18">
        <f t="shared" si="10"/>
        <v>10.973962515467312</v>
      </c>
    </row>
    <row r="68" spans="3:39" x14ac:dyDescent="0.15">
      <c r="C68" s="15">
        <v>63</v>
      </c>
      <c r="D68" s="32">
        <f>求节点([2]战法升级!$Z$6:$Z$44,[2]战法升级!AA$6:AA$44,$C68)</f>
        <v>22047.943831899389</v>
      </c>
      <c r="E68" s="32">
        <f>求节点([2]战法升级!$Z$6:$Z$44,[2]战法升级!AB$6:AB$44,$C68)</f>
        <v>58058.325746651171</v>
      </c>
      <c r="F68" s="32">
        <f>求节点([2]战法升级!$Z$6:$Z$44,[2]战法升级!AC$6:AC$44,$C68)</f>
        <v>98722.516570566499</v>
      </c>
      <c r="G68" s="32">
        <f>求节点([2]战法升级!$Z$6:$Z$44,[2]战法升级!AD$6:AD$44,$C68)</f>
        <v>3075.0606328078911</v>
      </c>
      <c r="H68" s="32">
        <f>求节点([2]战法升级!$Z$186:$Z$224,[2]战法升级!AA$186:AA$224,$C68)</f>
        <v>29000</v>
      </c>
      <c r="I68" s="32">
        <f>求节点([2]战法升级!$Z$186:$Z$224,[2]战法升级!AB$186:AB$224,$C68)</f>
        <v>176717.45959566848</v>
      </c>
      <c r="J68" s="32">
        <f>求节点([2]战法升级!$Z$186:$Z$224,[2]战法升级!AC$186:AC$224,$C68)</f>
        <v>330507.17464733351</v>
      </c>
      <c r="K68" s="32">
        <f>求节点([2]战法升级!$Z$186:$Z$224,[2]战法升级!AD$186:AD$224,$C68)</f>
        <v>7494.5388121907836</v>
      </c>
      <c r="L68" s="32">
        <f>求节点([2]基础状态预期!$C$17:$C$55,[2]基础状态预期!M$17:M$55,$C68)</f>
        <v>31.977366883434517</v>
      </c>
      <c r="M68" s="32">
        <f>求节点([2]基础状态预期!$C$17:$C$55,[2]基础状态预期!N$17:N$55,$C68)</f>
        <v>23.935507361627799</v>
      </c>
      <c r="N68" s="32">
        <f>求节点([2]基础状态预期!$C$17:$C$55,[2]基础状态预期!O$17:O$55,$C68)</f>
        <v>19.165551189024871</v>
      </c>
      <c r="O68" s="32">
        <f>求节点([2]基础状态预期!$C$17:$C$55,[2]基础状态预期!P$17:P$55,$C68)</f>
        <v>9.6095644775246587</v>
      </c>
      <c r="P68" s="32">
        <f>求节点([2]基础状态预期!$C$197:$C$235,[2]基础状态预期!M$197:M$235,$C68)</f>
        <v>35</v>
      </c>
      <c r="Q68" s="32">
        <f>求节点([2]基础状态预期!$C$197:$C$235,[2]基础状态预期!N$197:N$235,$C68)</f>
        <v>34.396566548618786</v>
      </c>
      <c r="R68" s="32">
        <f>求节点([2]基础状态预期!$C$197:$C$235,[2]基础状态预期!O$197:O$235,$C68)</f>
        <v>29.695721327630352</v>
      </c>
      <c r="S68" s="32">
        <f>求节点([2]基础状态预期!$C$197:$C$235,[2]基础状态预期!P$197:P$235,$C68)</f>
        <v>11.710216894048099</v>
      </c>
      <c r="T68" s="32">
        <f>求节点([2]基础状态预期!$C$17:$C$55,[2]基础状态预期!E$17:E$55,$C68)</f>
        <v>5</v>
      </c>
      <c r="U68" s="32">
        <f>求节点([2]基础状态预期!$C$17:$C$55,[2]基础状态预期!F$17:F$55,$C68)</f>
        <v>16</v>
      </c>
      <c r="V68" s="32">
        <f>求节点([2]基础状态预期!$C$17:$C$55,[2]基础状态预期!G$17:G$55,$C68)</f>
        <v>24</v>
      </c>
      <c r="W68" s="32">
        <f>求节点([2]基础状态预期!$C$17:$C$55,[2]基础状态预期!H$17:H$55,$C68)</f>
        <v>0.64063763183497735</v>
      </c>
      <c r="X68" s="32">
        <f>求节点([2]基础状态预期!$C$197:$C$235,[2]基础状态预期!E$197:E$235,$C68)</f>
        <v>5</v>
      </c>
      <c r="Y68" s="32">
        <f>求节点([2]基础状态预期!$C$197:$C$235,[2]基础状态预期!F$197:F$235,$C68)</f>
        <v>16</v>
      </c>
      <c r="Z68" s="32">
        <f>求节点([2]基础状态预期!$C$197:$C$235,[2]基础状态预期!G$197:G$235,$C68)</f>
        <v>24</v>
      </c>
      <c r="AA68" s="32">
        <f>求节点([2]基础状态预期!$C$197:$C$235,[2]基础状态预期!H$197:H$235,$C68)</f>
        <v>1.5613622525397466</v>
      </c>
      <c r="AC68" s="18">
        <v>63</v>
      </c>
      <c r="AD68" s="22">
        <f t="shared" si="1"/>
        <v>1008.9844293696613</v>
      </c>
      <c r="AE68" s="22">
        <f t="shared" si="2"/>
        <v>1456.3262672684489</v>
      </c>
      <c r="AF68" s="18">
        <f t="shared" si="3"/>
        <v>159.88683441717259</v>
      </c>
      <c r="AG68" s="18">
        <f t="shared" si="4"/>
        <v>382.96811778604479</v>
      </c>
      <c r="AH68" s="18">
        <f t="shared" si="5"/>
        <v>459.97322853659693</v>
      </c>
      <c r="AI68" s="18">
        <f t="shared" si="6"/>
        <v>6.1562486298469183</v>
      </c>
      <c r="AJ68" s="18">
        <f t="shared" si="7"/>
        <v>175</v>
      </c>
      <c r="AK68" s="18">
        <f t="shared" si="8"/>
        <v>550.34506477790057</v>
      </c>
      <c r="AL68" s="18">
        <f t="shared" si="9"/>
        <v>712.69731186312845</v>
      </c>
      <c r="AM68" s="18">
        <f t="shared" si="10"/>
        <v>18.283890627419936</v>
      </c>
    </row>
    <row r="69" spans="3:39" x14ac:dyDescent="0.15">
      <c r="C69" s="15">
        <v>64</v>
      </c>
      <c r="D69" s="32">
        <f>求节点([2]战法升级!$Z$6:$Z$44,[2]战法升级!AA$6:AA$44,$C69)</f>
        <v>23061.933683120238</v>
      </c>
      <c r="E69" s="32">
        <f>求节点([2]战法升级!$Z$6:$Z$44,[2]战法升级!AB$6:AB$44,$C69)</f>
        <v>61277.993444425796</v>
      </c>
      <c r="F69" s="32">
        <f>求节点([2]战法升级!$Z$6:$Z$44,[2]战法升级!AC$6:AC$44,$C69)</f>
        <v>103953.84295593273</v>
      </c>
      <c r="G69" s="32">
        <f>求节点([2]战法升级!$Z$6:$Z$44,[2]战法升级!AD$6:AD$44,$C69)</f>
        <v>3906.164494040213</v>
      </c>
      <c r="H69" s="32">
        <f>求节点([2]战法升级!$Z$186:$Z$224,[2]战法升级!AA$186:AA$224,$C69)</f>
        <v>29000</v>
      </c>
      <c r="I69" s="32">
        <f>求节点([2]战法升级!$Z$186:$Z$224,[2]战法升级!AB$186:AB$224,$C69)</f>
        <v>183840.22024545653</v>
      </c>
      <c r="J69" s="32">
        <f>求节点([2]战法升级!$Z$186:$Z$224,[2]战法升级!AC$186:AC$224,$C69)</f>
        <v>344569.53608974244</v>
      </c>
      <c r="K69" s="32">
        <f>求节点([2]战法升级!$Z$186:$Z$224,[2]战法升级!AD$186:AD$224,$C69)</f>
        <v>9182.8729390888093</v>
      </c>
      <c r="L69" s="32">
        <f>求节点([2]基础状态预期!$C$17:$C$55,[2]基础状态预期!M$17:M$55,$C69)</f>
        <v>32.41823203613923</v>
      </c>
      <c r="M69" s="32">
        <f>求节点([2]基础状态预期!$C$17:$C$55,[2]基础状态预期!N$17:N$55,$C69)</f>
        <v>24.485571441868977</v>
      </c>
      <c r="N69" s="32">
        <f>求节点([2]基础状态预期!$C$17:$C$55,[2]基础状态预期!O$17:O$55,$C69)</f>
        <v>19.678576914053515</v>
      </c>
      <c r="O69" s="32">
        <f>求节点([2]基础状态预期!$C$17:$C$55,[2]基础状态预期!P$17:P$55,$C69)</f>
        <v>12.206764043875665</v>
      </c>
      <c r="P69" s="32">
        <f>求节点([2]基础状态预期!$C$197:$C$235,[2]基础状态预期!M$197:M$235,$C69)</f>
        <v>35</v>
      </c>
      <c r="Q69" s="32">
        <f>求节点([2]基础状态预期!$C$197:$C$235,[2]基础状态预期!N$197:N$235,$C69)</f>
        <v>34.880449744935902</v>
      </c>
      <c r="R69" s="32">
        <f>求节点([2]基础状态预期!$C$197:$C$235,[2]基础状态预期!O$197:O$235,$C69)</f>
        <v>30.158416506878222</v>
      </c>
      <c r="S69" s="32">
        <f>求节点([2]基础状态预期!$C$197:$C$235,[2]基础状态预期!P$197:P$235,$C69)</f>
        <v>14.348238967326264</v>
      </c>
      <c r="T69" s="32">
        <f>求节点([2]基础状态预期!$C$17:$C$55,[2]基础状态预期!E$17:E$55,$C69)</f>
        <v>5</v>
      </c>
      <c r="U69" s="32">
        <f>求节点([2]基础状态预期!$C$17:$C$55,[2]基础状态预期!F$17:F$55,$C69)</f>
        <v>16</v>
      </c>
      <c r="V69" s="32">
        <f>求节点([2]基础状态预期!$C$17:$C$55,[2]基础状态预期!G$17:G$55,$C69)</f>
        <v>24</v>
      </c>
      <c r="W69" s="32">
        <f>求节点([2]基础状态预期!$C$17:$C$55,[2]基础状态预期!H$17:H$55,$C69)</f>
        <v>0.81378426959171113</v>
      </c>
      <c r="X69" s="32">
        <f>求节点([2]基础状态预期!$C$197:$C$235,[2]基础状态预期!E$197:E$235,$C69)</f>
        <v>5</v>
      </c>
      <c r="Y69" s="32">
        <f>求节点([2]基础状态预期!$C$197:$C$235,[2]基础状态预期!F$197:F$235,$C69)</f>
        <v>16</v>
      </c>
      <c r="Z69" s="32">
        <f>求节点([2]基础状态预期!$C$197:$C$235,[2]基础状态预期!G$197:G$235,$C69)</f>
        <v>24</v>
      </c>
      <c r="AA69" s="32">
        <f>求节点([2]基础状态预期!$C$197:$C$235,[2]基础状态预期!H$197:H$235,$C69)</f>
        <v>1.9130985289768354</v>
      </c>
      <c r="AC69" s="18">
        <v>64</v>
      </c>
      <c r="AD69" s="22">
        <f t="shared" si="1"/>
        <v>1036.079821749408</v>
      </c>
      <c r="AE69" s="22">
        <f t="shared" si="2"/>
        <v>1484.3387869458518</v>
      </c>
      <c r="AF69" s="18">
        <f t="shared" si="3"/>
        <v>162.09116018069614</v>
      </c>
      <c r="AG69" s="18">
        <f t="shared" si="4"/>
        <v>391.76914306990363</v>
      </c>
      <c r="AH69" s="18">
        <f t="shared" si="5"/>
        <v>472.28584593728436</v>
      </c>
      <c r="AI69" s="18">
        <f t="shared" si="6"/>
        <v>9.9336725615237214</v>
      </c>
      <c r="AJ69" s="18">
        <f t="shared" si="7"/>
        <v>175</v>
      </c>
      <c r="AK69" s="18">
        <f t="shared" si="8"/>
        <v>558.08719591897443</v>
      </c>
      <c r="AL69" s="18">
        <f t="shared" si="9"/>
        <v>723.8019961650773</v>
      </c>
      <c r="AM69" s="18">
        <f t="shared" si="10"/>
        <v>27.449594861799984</v>
      </c>
    </row>
    <row r="70" spans="3:39" x14ac:dyDescent="0.15">
      <c r="C70" s="15">
        <v>65</v>
      </c>
      <c r="D70" s="32">
        <f>求节点([2]战法升级!$Z$6:$Z$44,[2]战法升级!AA$6:AA$44,$C70)</f>
        <v>24075.923534341091</v>
      </c>
      <c r="E70" s="32">
        <f>求节点([2]战法升级!$Z$6:$Z$44,[2]战法升级!AB$6:AB$44,$C70)</f>
        <v>64497.661142200421</v>
      </c>
      <c r="F70" s="32">
        <f>求节点([2]战法升级!$Z$6:$Z$44,[2]战法升级!AC$6:AC$44,$C70)</f>
        <v>109185.16934129896</v>
      </c>
      <c r="G70" s="32">
        <f>求节点([2]战法升级!$Z$6:$Z$44,[2]战法升级!AD$6:AD$44,$C70)</f>
        <v>4737.2683552725348</v>
      </c>
      <c r="H70" s="32">
        <f>求节点([2]战法升级!$Z$186:$Z$224,[2]战法升级!AA$186:AA$224,$C70)</f>
        <v>29000</v>
      </c>
      <c r="I70" s="32">
        <f>求节点([2]战法升级!$Z$186:$Z$224,[2]战法升级!AB$186:AB$224,$C70)</f>
        <v>185600</v>
      </c>
      <c r="J70" s="32">
        <f>求节点([2]战法升级!$Z$186:$Z$224,[2]战法升级!AC$186:AC$224,$C70)</f>
        <v>358098.70005708898</v>
      </c>
      <c r="K70" s="32">
        <f>求节点([2]战法升级!$Z$186:$Z$224,[2]战法升级!AD$186:AD$224,$C70)</f>
        <v>12138.398674374967</v>
      </c>
      <c r="L70" s="32">
        <f>求节点([2]基础状态预期!$C$17:$C$55,[2]基础状态预期!M$17:M$55,$C70)</f>
        <v>32.859097188843954</v>
      </c>
      <c r="M70" s="32">
        <f>求节点([2]基础状态预期!$C$17:$C$55,[2]基础状态预期!N$17:N$55,$C70)</f>
        <v>25.035635522110152</v>
      </c>
      <c r="N70" s="32">
        <f>求节点([2]基础状态预期!$C$17:$C$55,[2]基础状态预期!O$17:O$55,$C70)</f>
        <v>20.191602639082159</v>
      </c>
      <c r="O70" s="32">
        <f>求节点([2]基础状态预期!$C$17:$C$55,[2]基础状态预期!P$17:P$55,$C70)</f>
        <v>14.803963610226672</v>
      </c>
      <c r="P70" s="32">
        <f>求节点([2]基础状态预期!$C$197:$C$235,[2]基础状态预期!M$197:M$235,$C70)</f>
        <v>35</v>
      </c>
      <c r="Q70" s="32">
        <f>求节点([2]基础状态预期!$C$197:$C$235,[2]基础状态预期!N$197:N$235,$C70)</f>
        <v>35</v>
      </c>
      <c r="R70" s="32">
        <f>求节点([2]基础状态预期!$C$197:$C$235,[2]基础状态预期!O$197:O$235,$C70)</f>
        <v>30.500423461437702</v>
      </c>
      <c r="S70" s="32">
        <f>求节点([2]基础状态预期!$C$197:$C$235,[2]基础状态预期!P$197:P$235,$C70)</f>
        <v>15</v>
      </c>
      <c r="T70" s="32">
        <f>求节点([2]基础状态预期!$C$17:$C$55,[2]基础状态预期!E$17:E$55,$C70)</f>
        <v>5</v>
      </c>
      <c r="U70" s="32">
        <f>求节点([2]基础状态预期!$C$17:$C$55,[2]基础状态预期!F$17:F$55,$C70)</f>
        <v>16</v>
      </c>
      <c r="V70" s="32">
        <f>求节点([2]基础状态预期!$C$17:$C$55,[2]基础状态预期!G$17:G$55,$C70)</f>
        <v>24</v>
      </c>
      <c r="W70" s="32">
        <f>求节点([2]基础状态预期!$C$17:$C$55,[2]基础状态预期!H$17:H$55,$C70)</f>
        <v>0.98693090734844491</v>
      </c>
      <c r="X70" s="32">
        <f>求节点([2]基础状态预期!$C$197:$C$235,[2]基础状态预期!E$197:E$235,$C70)</f>
        <v>5</v>
      </c>
      <c r="Y70" s="32">
        <f>求节点([2]基础状态预期!$C$197:$C$235,[2]基础状态预期!F$197:F$235,$C70)</f>
        <v>16</v>
      </c>
      <c r="Z70" s="32">
        <f>求节点([2]基础状态预期!$C$197:$C$235,[2]基础状态预期!G$197:G$235,$C70)</f>
        <v>24</v>
      </c>
      <c r="AA70" s="32">
        <f>求节点([2]基础状态预期!$C$197:$C$235,[2]基础状态预期!H$197:H$235,$C70)</f>
        <v>2.5288330571614512</v>
      </c>
      <c r="AC70" s="18">
        <v>65</v>
      </c>
      <c r="AD70" s="22">
        <f t="shared" si="1"/>
        <v>1064.0746068741485</v>
      </c>
      <c r="AE70" s="22">
        <f t="shared" si="2"/>
        <v>1504.9426589319266</v>
      </c>
      <c r="AF70" s="18">
        <f t="shared" si="3"/>
        <v>164.29548594421976</v>
      </c>
      <c r="AG70" s="18">
        <f t="shared" si="4"/>
        <v>400.57016835376243</v>
      </c>
      <c r="AH70" s="18">
        <f t="shared" si="5"/>
        <v>484.59846333797179</v>
      </c>
      <c r="AI70" s="18">
        <f t="shared" si="6"/>
        <v>14.61048923819437</v>
      </c>
      <c r="AJ70" s="18">
        <f t="shared" si="7"/>
        <v>175</v>
      </c>
      <c r="AK70" s="18">
        <f t="shared" si="8"/>
        <v>560</v>
      </c>
      <c r="AL70" s="18">
        <f t="shared" si="9"/>
        <v>732.01016307450482</v>
      </c>
      <c r="AM70" s="18">
        <f t="shared" si="10"/>
        <v>37.93249585742177</v>
      </c>
    </row>
    <row r="71" spans="3:39" x14ac:dyDescent="0.15">
      <c r="C71" s="15">
        <v>66</v>
      </c>
      <c r="D71" s="32">
        <f>求节点([2]战法升级!$Z$6:$Z$44,[2]战法升级!AA$6:AA$44,$C71)</f>
        <v>25144.386070592995</v>
      </c>
      <c r="E71" s="32">
        <f>求节点([2]战法升级!$Z$6:$Z$44,[2]战法升级!AB$6:AB$44,$C71)</f>
        <v>67340.697198608235</v>
      </c>
      <c r="F71" s="32">
        <f>求节点([2]战法升级!$Z$6:$Z$44,[2]战法升级!AC$6:AC$44,$C71)</f>
        <v>113573.65369842027</v>
      </c>
      <c r="G71" s="32">
        <f>求节点([2]战法升级!$Z$6:$Z$44,[2]战法升级!AD$6:AD$44,$C71)</f>
        <v>4800</v>
      </c>
      <c r="H71" s="32">
        <f>求节点([2]战法升级!$Z$186:$Z$224,[2]战法升级!AA$186:AA$224,$C71)</f>
        <v>29000</v>
      </c>
      <c r="I71" s="32">
        <f>求节点([2]战法升级!$Z$186:$Z$224,[2]战法升级!AB$186:AB$224,$C71)</f>
        <v>185600</v>
      </c>
      <c r="J71" s="32">
        <f>求节点([2]战法升级!$Z$186:$Z$224,[2]战法升级!AC$186:AC$224,$C71)</f>
        <v>371452.90346796205</v>
      </c>
      <c r="K71" s="32">
        <f>求节点([2]战法升级!$Z$186:$Z$224,[2]战法升级!AD$186:AD$224,$C71)</f>
        <v>15509.733859876796</v>
      </c>
      <c r="L71" s="32">
        <f>求节点([2]基础状态预期!$C$17:$C$55,[2]基础状态预期!M$17:M$55,$C71)</f>
        <v>33.323646117649126</v>
      </c>
      <c r="M71" s="32">
        <f>求节点([2]基础状态预期!$C$17:$C$55,[2]基础状态预期!N$17:N$55,$C71)</f>
        <v>25.347989291521692</v>
      </c>
      <c r="N71" s="32">
        <f>求节点([2]基础状态预期!$C$17:$C$55,[2]基础状态预期!O$17:O$55,$C71)</f>
        <v>20.461438292732655</v>
      </c>
      <c r="O71" s="32">
        <f>求节点([2]基础状态预期!$C$17:$C$55,[2]基础状态预期!P$17:P$55,$C71)</f>
        <v>15</v>
      </c>
      <c r="P71" s="32">
        <f>求节点([2]基础状态预期!$C$197:$C$235,[2]基础状态预期!M$197:M$235,$C71)</f>
        <v>35</v>
      </c>
      <c r="Q71" s="32">
        <f>求节点([2]基础状态预期!$C$197:$C$235,[2]基础状态预期!N$197:N$235,$C71)</f>
        <v>35</v>
      </c>
      <c r="R71" s="32">
        <f>求节点([2]基础状态预期!$C$197:$C$235,[2]基础状态预期!O$197:O$235,$C71)</f>
        <v>30.802828429981023</v>
      </c>
      <c r="S71" s="32">
        <f>求节点([2]基础状态预期!$C$197:$C$235,[2]基础状态预期!P$197:P$235,$C71)</f>
        <v>15</v>
      </c>
      <c r="T71" s="32">
        <f>求节点([2]基础状态预期!$C$17:$C$55,[2]基础状态预期!E$17:E$55,$C71)</f>
        <v>5</v>
      </c>
      <c r="U71" s="32">
        <f>求节点([2]基础状态预期!$C$17:$C$55,[2]基础状态预期!F$17:F$55,$C71)</f>
        <v>16</v>
      </c>
      <c r="V71" s="32">
        <f>求节点([2]基础状态预期!$C$17:$C$55,[2]基础状态预期!G$17:G$55,$C71)</f>
        <v>24</v>
      </c>
      <c r="W71" s="32">
        <f>求节点([2]基础状态预期!$C$17:$C$55,[2]基础状态预期!H$17:H$55,$C71)</f>
        <v>1</v>
      </c>
      <c r="X71" s="32">
        <f>求节点([2]基础状态预期!$C$197:$C$235,[2]基础状态预期!E$197:E$235,$C71)</f>
        <v>5</v>
      </c>
      <c r="Y71" s="32">
        <f>求节点([2]基础状态预期!$C$197:$C$235,[2]基础状态预期!F$197:F$235,$C71)</f>
        <v>16</v>
      </c>
      <c r="Z71" s="32">
        <f>求节点([2]基础状态预期!$C$197:$C$235,[2]基础状态预期!G$197:G$235,$C71)</f>
        <v>24</v>
      </c>
      <c r="AA71" s="32">
        <f>求节点([2]基础状态预期!$C$197:$C$235,[2]基础状态预期!H$197:H$235,$C71)</f>
        <v>3.2311945541409997</v>
      </c>
      <c r="AC71" s="18">
        <v>66</v>
      </c>
      <c r="AD71" s="22">
        <f t="shared" ref="AD71:AD105" si="11">SUM(AF71:AI71)</f>
        <v>1078.2605782781766</v>
      </c>
      <c r="AE71" s="22">
        <f t="shared" ref="AE71:AE105" si="12">SUM(AJ71:AM71)</f>
        <v>1522.7358006316597</v>
      </c>
      <c r="AF71" s="18">
        <f t="shared" ref="AF71:AF105" si="13">L71*T71</f>
        <v>166.61823058824564</v>
      </c>
      <c r="AG71" s="18">
        <f t="shared" ref="AG71:AG105" si="14">M71*U71</f>
        <v>405.56782866434708</v>
      </c>
      <c r="AH71" s="18">
        <f t="shared" ref="AH71:AH105" si="15">N71*V71</f>
        <v>491.07451902558375</v>
      </c>
      <c r="AI71" s="18">
        <f t="shared" ref="AI71:AI105" si="16">O71*W71</f>
        <v>15</v>
      </c>
      <c r="AJ71" s="18">
        <f t="shared" ref="AJ71:AJ105" si="17">P71*X71</f>
        <v>175</v>
      </c>
      <c r="AK71" s="18">
        <f t="shared" ref="AK71:AK105" si="18">Q71*Y71</f>
        <v>560</v>
      </c>
      <c r="AL71" s="18">
        <f t="shared" ref="AL71:AL105" si="19">R71*Z71</f>
        <v>739.26788231954458</v>
      </c>
      <c r="AM71" s="18">
        <f t="shared" ref="AM71:AM105" si="20">S71*AA71</f>
        <v>48.467918312114996</v>
      </c>
    </row>
    <row r="72" spans="3:39" x14ac:dyDescent="0.15">
      <c r="C72" s="15">
        <v>67</v>
      </c>
      <c r="D72" s="32">
        <f>求节点([2]战法升级!$Z$6:$Z$44,[2]战法升级!AA$6:AA$44,$C72)</f>
        <v>26217.295879991059</v>
      </c>
      <c r="E72" s="32">
        <f>求节点([2]战法升级!$Z$6:$Z$44,[2]战法升级!AB$6:AB$44,$C72)</f>
        <v>70152.984196406382</v>
      </c>
      <c r="F72" s="32">
        <f>求节点([2]战法升级!$Z$6:$Z$44,[2]战法升级!AC$6:AC$44,$C72)</f>
        <v>117893.3265270382</v>
      </c>
      <c r="G72" s="32">
        <f>求节点([2]战法升级!$Z$6:$Z$44,[2]战法升级!AD$6:AD$44,$C72)</f>
        <v>4800</v>
      </c>
      <c r="H72" s="32">
        <f>求节点([2]战法升级!$Z$186:$Z$224,[2]战法升级!AA$186:AA$224,$C72)</f>
        <v>29000</v>
      </c>
      <c r="I72" s="32">
        <f>求节点([2]战法升级!$Z$186:$Z$224,[2]战法升级!AB$186:AB$224,$C72)</f>
        <v>185600</v>
      </c>
      <c r="J72" s="32">
        <f>求节点([2]战法升级!$Z$186:$Z$224,[2]战法升级!AC$186:AC$224,$C72)</f>
        <v>384807.10687883507</v>
      </c>
      <c r="K72" s="32">
        <f>求节点([2]战法升级!$Z$186:$Z$224,[2]战法升级!AD$186:AD$224,$C72)</f>
        <v>18881.06904537863</v>
      </c>
      <c r="L72" s="32">
        <f>求节点([2]基础状态预期!$C$17:$C$55,[2]基础状态预期!M$17:M$55,$C72)</f>
        <v>33.790128643474375</v>
      </c>
      <c r="M72" s="32">
        <f>求节点([2]基础状态预期!$C$17:$C$55,[2]基础状态预期!N$17:N$55,$C72)</f>
        <v>25.640935853792332</v>
      </c>
      <c r="N72" s="32">
        <f>求节点([2]基础状态预期!$C$17:$C$55,[2]基础状态预期!O$17:O$55,$C72)</f>
        <v>20.7114193592036</v>
      </c>
      <c r="O72" s="32">
        <f>求节点([2]基础状态预期!$C$17:$C$55,[2]基础状态预期!P$17:P$55,$C72)</f>
        <v>15</v>
      </c>
      <c r="P72" s="32">
        <f>求节点([2]基础状态预期!$C$197:$C$235,[2]基础状态预期!M$197:M$235,$C72)</f>
        <v>35</v>
      </c>
      <c r="Q72" s="32">
        <f>求节点([2]基础状态预期!$C$197:$C$235,[2]基础状态预期!N$197:N$235,$C72)</f>
        <v>35</v>
      </c>
      <c r="R72" s="32">
        <f>求节点([2]基础状态预期!$C$197:$C$235,[2]基础状态预期!O$197:O$235,$C72)</f>
        <v>31.105233398524344</v>
      </c>
      <c r="S72" s="32">
        <f>求节点([2]基础状态预期!$C$197:$C$235,[2]基础状态预期!P$197:P$235,$C72)</f>
        <v>15</v>
      </c>
      <c r="T72" s="32">
        <f>求节点([2]基础状态预期!$C$17:$C$55,[2]基础状态预期!E$17:E$55,$C72)</f>
        <v>5</v>
      </c>
      <c r="U72" s="32">
        <f>求节点([2]基础状态预期!$C$17:$C$55,[2]基础状态预期!F$17:F$55,$C72)</f>
        <v>16</v>
      </c>
      <c r="V72" s="32">
        <f>求节点([2]基础状态预期!$C$17:$C$55,[2]基础状态预期!G$17:G$55,$C72)</f>
        <v>24</v>
      </c>
      <c r="W72" s="32">
        <f>求节点([2]基础状态预期!$C$17:$C$55,[2]基础状态预期!H$17:H$55,$C72)</f>
        <v>1</v>
      </c>
      <c r="X72" s="32">
        <f>求节点([2]基础状态预期!$C$197:$C$235,[2]基础状态预期!E$197:E$235,$C72)</f>
        <v>5</v>
      </c>
      <c r="Y72" s="32">
        <f>求节点([2]基础状态预期!$C$197:$C$235,[2]基础状态预期!F$197:F$235,$C72)</f>
        <v>16</v>
      </c>
      <c r="Z72" s="32">
        <f>求节点([2]基础状态预期!$C$197:$C$235,[2]基础状态预期!G$197:G$235,$C72)</f>
        <v>24</v>
      </c>
      <c r="AA72" s="32">
        <f>求节点([2]基础状态预期!$C$197:$C$235,[2]基础状态预期!H$197:H$235,$C72)</f>
        <v>3.9335560511205481</v>
      </c>
      <c r="AC72" s="18">
        <v>67</v>
      </c>
      <c r="AD72" s="22">
        <f t="shared" si="11"/>
        <v>1091.2796814989356</v>
      </c>
      <c r="AE72" s="22">
        <f t="shared" si="12"/>
        <v>1540.5289423313923</v>
      </c>
      <c r="AF72" s="18">
        <f t="shared" si="13"/>
        <v>168.95064321737186</v>
      </c>
      <c r="AG72" s="18">
        <f t="shared" si="14"/>
        <v>410.25497366067731</v>
      </c>
      <c r="AH72" s="18">
        <f t="shared" si="15"/>
        <v>497.07406462088636</v>
      </c>
      <c r="AI72" s="18">
        <f t="shared" si="16"/>
        <v>15</v>
      </c>
      <c r="AJ72" s="18">
        <f t="shared" si="17"/>
        <v>175</v>
      </c>
      <c r="AK72" s="18">
        <f t="shared" si="18"/>
        <v>560</v>
      </c>
      <c r="AL72" s="18">
        <f t="shared" si="19"/>
        <v>746.52560156458424</v>
      </c>
      <c r="AM72" s="18">
        <f t="shared" si="20"/>
        <v>59.003340766808222</v>
      </c>
    </row>
    <row r="73" spans="3:39" x14ac:dyDescent="0.15">
      <c r="C73" s="15">
        <v>68</v>
      </c>
      <c r="D73" s="32">
        <f>求节点([2]战法升级!$Z$6:$Z$44,[2]战法升级!AA$6:AA$44,$C73)</f>
        <v>27290.205689389128</v>
      </c>
      <c r="E73" s="32">
        <f>求节点([2]战法升级!$Z$6:$Z$44,[2]战法升级!AB$6:AB$44,$C73)</f>
        <v>72965.271194204528</v>
      </c>
      <c r="F73" s="32">
        <f>求节点([2]战法升级!$Z$6:$Z$44,[2]战法升级!AC$6:AC$44,$C73)</f>
        <v>122212.99935565612</v>
      </c>
      <c r="G73" s="32">
        <f>求节点([2]战法升级!$Z$6:$Z$44,[2]战法升级!AD$6:AD$44,$C73)</f>
        <v>4800</v>
      </c>
      <c r="H73" s="32">
        <f>求节点([2]战法升级!$Z$186:$Z$224,[2]战法升级!AA$186:AA$224,$C73)</f>
        <v>29000</v>
      </c>
      <c r="I73" s="32">
        <f>求节点([2]战法升级!$Z$186:$Z$224,[2]战法升级!AB$186:AB$224,$C73)</f>
        <v>185600</v>
      </c>
      <c r="J73" s="32">
        <f>求节点([2]战法升级!$Z$186:$Z$224,[2]战法升级!AC$186:AC$224,$C73)</f>
        <v>398161.31028970814</v>
      </c>
      <c r="K73" s="32">
        <f>求节点([2]战法升级!$Z$186:$Z$224,[2]战法升级!AD$186:AD$224,$C73)</f>
        <v>22252.404230880456</v>
      </c>
      <c r="L73" s="32">
        <f>求节点([2]基础状态预期!$C$17:$C$55,[2]基础状态预期!M$17:M$55,$C73)</f>
        <v>34.256611169299617</v>
      </c>
      <c r="M73" s="32">
        <f>求节点([2]基础状态预期!$C$17:$C$55,[2]基础状态预期!N$17:N$55,$C73)</f>
        <v>25.933882416062971</v>
      </c>
      <c r="N73" s="32">
        <f>求节点([2]基础状态预期!$C$17:$C$55,[2]基础状态预期!O$17:O$55,$C73)</f>
        <v>20.961400425674544</v>
      </c>
      <c r="O73" s="32">
        <f>求节点([2]基础状态预期!$C$17:$C$55,[2]基础状态预期!P$17:P$55,$C73)</f>
        <v>15</v>
      </c>
      <c r="P73" s="32">
        <f>求节点([2]基础状态预期!$C$197:$C$235,[2]基础状态预期!M$197:M$235,$C73)</f>
        <v>35</v>
      </c>
      <c r="Q73" s="32">
        <f>求节点([2]基础状态预期!$C$197:$C$235,[2]基础状态预期!N$197:N$235,$C73)</f>
        <v>35</v>
      </c>
      <c r="R73" s="32">
        <f>求节点([2]基础状态预期!$C$197:$C$235,[2]基础状态预期!O$197:O$235,$C73)</f>
        <v>31.407638367067666</v>
      </c>
      <c r="S73" s="32">
        <f>求节点([2]基础状态预期!$C$197:$C$235,[2]基础状态预期!P$197:P$235,$C73)</f>
        <v>15</v>
      </c>
      <c r="T73" s="32">
        <f>求节点([2]基础状态预期!$C$17:$C$55,[2]基础状态预期!E$17:E$55,$C73)</f>
        <v>5</v>
      </c>
      <c r="U73" s="32">
        <f>求节点([2]基础状态预期!$C$17:$C$55,[2]基础状态预期!F$17:F$55,$C73)</f>
        <v>16</v>
      </c>
      <c r="V73" s="32">
        <f>求节点([2]基础状态预期!$C$17:$C$55,[2]基础状态预期!G$17:G$55,$C73)</f>
        <v>24</v>
      </c>
      <c r="W73" s="32">
        <f>求节点([2]基础状态预期!$C$17:$C$55,[2]基础状态预期!H$17:H$55,$C73)</f>
        <v>1</v>
      </c>
      <c r="X73" s="32">
        <f>求节点([2]基础状态预期!$C$197:$C$235,[2]基础状态预期!E$197:E$235,$C73)</f>
        <v>5</v>
      </c>
      <c r="Y73" s="32">
        <f>求节点([2]基础状态预期!$C$197:$C$235,[2]基础状态预期!F$197:F$235,$C73)</f>
        <v>16</v>
      </c>
      <c r="Z73" s="32">
        <f>求节点([2]基础状态预期!$C$197:$C$235,[2]基础状态预期!G$197:G$235,$C73)</f>
        <v>24</v>
      </c>
      <c r="AA73" s="32">
        <f>求节点([2]基础状态预期!$C$197:$C$235,[2]基础状态预期!H$197:H$235,$C73)</f>
        <v>4.635917548100096</v>
      </c>
      <c r="AC73" s="18">
        <v>68</v>
      </c>
      <c r="AD73" s="22">
        <f t="shared" si="11"/>
        <v>1104.2987847196946</v>
      </c>
      <c r="AE73" s="22">
        <f t="shared" si="12"/>
        <v>1558.3220840311255</v>
      </c>
      <c r="AF73" s="18">
        <f t="shared" si="13"/>
        <v>171.28305584649809</v>
      </c>
      <c r="AG73" s="18">
        <f t="shared" si="14"/>
        <v>414.94211865700754</v>
      </c>
      <c r="AH73" s="18">
        <f t="shared" si="15"/>
        <v>503.07361021618908</v>
      </c>
      <c r="AI73" s="18">
        <f t="shared" si="16"/>
        <v>15</v>
      </c>
      <c r="AJ73" s="18">
        <f t="shared" si="17"/>
        <v>175</v>
      </c>
      <c r="AK73" s="18">
        <f t="shared" si="18"/>
        <v>560</v>
      </c>
      <c r="AL73" s="18">
        <f t="shared" si="19"/>
        <v>753.783320809624</v>
      </c>
      <c r="AM73" s="18">
        <f t="shared" si="20"/>
        <v>69.538763221501441</v>
      </c>
    </row>
    <row r="74" spans="3:39" x14ac:dyDescent="0.15">
      <c r="C74" s="15">
        <v>69</v>
      </c>
      <c r="D74" s="32">
        <f>求节点([2]战法升级!$Z$6:$Z$44,[2]战法升级!AA$6:AA$44,$C74)</f>
        <v>28363.115498787192</v>
      </c>
      <c r="E74" s="32">
        <f>求节点([2]战法升级!$Z$6:$Z$44,[2]战法升级!AB$6:AB$44,$C74)</f>
        <v>75777.558192002674</v>
      </c>
      <c r="F74" s="32">
        <f>求节点([2]战法升级!$Z$6:$Z$44,[2]战法升级!AC$6:AC$44,$C74)</f>
        <v>126532.67218427404</v>
      </c>
      <c r="G74" s="32">
        <f>求节点([2]战法升级!$Z$6:$Z$44,[2]战法升级!AD$6:AD$44,$C74)</f>
        <v>4800</v>
      </c>
      <c r="H74" s="32">
        <f>求节点([2]战法升级!$Z$186:$Z$224,[2]战法升级!AA$186:AA$224,$C74)</f>
        <v>29000</v>
      </c>
      <c r="I74" s="32">
        <f>求节点([2]战法升级!$Z$186:$Z$224,[2]战法升级!AB$186:AB$224,$C74)</f>
        <v>185600</v>
      </c>
      <c r="J74" s="32">
        <f>求节点([2]战法升级!$Z$186:$Z$224,[2]战法升级!AC$186:AC$224,$C74)</f>
        <v>411678.15678290313</v>
      </c>
      <c r="K74" s="32">
        <f>求节点([2]战法升级!$Z$186:$Z$224,[2]战法升级!AD$186:AD$224,$C74)</f>
        <v>28975.060111792322</v>
      </c>
      <c r="L74" s="32">
        <f>求节点([2]基础状态预期!$C$17:$C$55,[2]基础状态预期!M$17:M$55,$C74)</f>
        <v>34.723093695124867</v>
      </c>
      <c r="M74" s="32">
        <f>求节点([2]基础状态预期!$C$17:$C$55,[2]基础状态预期!N$17:N$55,$C74)</f>
        <v>26.226828978333611</v>
      </c>
      <c r="N74" s="32">
        <f>求节点([2]基础状态预期!$C$17:$C$55,[2]基础状态预期!O$17:O$55,$C74)</f>
        <v>21.211381492145488</v>
      </c>
      <c r="O74" s="32">
        <f>求节点([2]基础状态预期!$C$17:$C$55,[2]基础状态预期!P$17:P$55,$C74)</f>
        <v>15</v>
      </c>
      <c r="P74" s="32">
        <f>求节点([2]基础状态预期!$C$197:$C$235,[2]基础状态预期!M$197:M$235,$C74)</f>
        <v>35</v>
      </c>
      <c r="Q74" s="32">
        <f>求节点([2]基础状态预期!$C$197:$C$235,[2]基础状态预期!N$197:N$235,$C74)</f>
        <v>35</v>
      </c>
      <c r="R74" s="32">
        <f>求节点([2]基础状态预期!$C$197:$C$235,[2]基础状态预期!O$197:O$235,$C74)</f>
        <v>31.713726376424436</v>
      </c>
      <c r="S74" s="32">
        <f>求节点([2]基础状态预期!$C$197:$C$235,[2]基础状态预期!P$197:P$235,$C74)</f>
        <v>15.443721542613893</v>
      </c>
      <c r="T74" s="32">
        <f>求节点([2]基础状态预期!$C$17:$C$55,[2]基础状态预期!E$17:E$55,$C74)</f>
        <v>5</v>
      </c>
      <c r="U74" s="32">
        <f>求节点([2]基础状态预期!$C$17:$C$55,[2]基础状态预期!F$17:F$55,$C74)</f>
        <v>16</v>
      </c>
      <c r="V74" s="32">
        <f>求节点([2]基础状态预期!$C$17:$C$55,[2]基础状态预期!G$17:G$55,$C74)</f>
        <v>24</v>
      </c>
      <c r="W74" s="32">
        <f>求节点([2]基础状态预期!$C$17:$C$55,[2]基础状态预期!H$17:H$55,$C74)</f>
        <v>1</v>
      </c>
      <c r="X74" s="32">
        <f>求节点([2]基础状态预期!$C$197:$C$235,[2]基础状态预期!E$197:E$235,$C74)</f>
        <v>5</v>
      </c>
      <c r="Y74" s="32">
        <f>求节点([2]基础状态预期!$C$197:$C$235,[2]基础状态预期!F$197:F$235,$C74)</f>
        <v>16</v>
      </c>
      <c r="Z74" s="32">
        <f>求节点([2]基础状态预期!$C$197:$C$235,[2]基础状态预期!G$197:G$235,$C74)</f>
        <v>24</v>
      </c>
      <c r="AA74" s="32">
        <f>求节点([2]基础状态预期!$C$197:$C$235,[2]基础状态预期!H$197:H$235,$C74)</f>
        <v>5.4448421331382084</v>
      </c>
      <c r="AC74" s="18">
        <v>69</v>
      </c>
      <c r="AD74" s="22">
        <f t="shared" si="11"/>
        <v>1117.3178879404538</v>
      </c>
      <c r="AE74" s="22">
        <f t="shared" si="12"/>
        <v>1580.218058781865</v>
      </c>
      <c r="AF74" s="18">
        <f t="shared" si="13"/>
        <v>173.61546847562434</v>
      </c>
      <c r="AG74" s="18">
        <f t="shared" si="14"/>
        <v>419.62926365333777</v>
      </c>
      <c r="AH74" s="18">
        <f t="shared" si="15"/>
        <v>509.07315581149169</v>
      </c>
      <c r="AI74" s="18">
        <f t="shared" si="16"/>
        <v>15</v>
      </c>
      <c r="AJ74" s="18">
        <f t="shared" si="17"/>
        <v>175</v>
      </c>
      <c r="AK74" s="18">
        <f t="shared" si="18"/>
        <v>560</v>
      </c>
      <c r="AL74" s="18">
        <f t="shared" si="19"/>
        <v>761.12943303418649</v>
      </c>
      <c r="AM74" s="18">
        <f t="shared" si="20"/>
        <v>84.088625747678336</v>
      </c>
    </row>
    <row r="75" spans="3:39" x14ac:dyDescent="0.15">
      <c r="C75" s="15">
        <v>70</v>
      </c>
      <c r="D75" s="32">
        <f>求节点([2]战法升级!$Z$6:$Z$44,[2]战法升级!AA$6:AA$44,$C75)</f>
        <v>28672.440012066574</v>
      </c>
      <c r="E75" s="32">
        <f>求节点([2]战法升级!$Z$6:$Z$44,[2]战法升级!AB$6:AB$44,$C75)</f>
        <v>79232.138470581835</v>
      </c>
      <c r="F75" s="32">
        <f>求节点([2]战法升级!$Z$6:$Z$44,[2]战法升级!AC$6:AC$44,$C75)</f>
        <v>130710.36952753871</v>
      </c>
      <c r="G75" s="32">
        <f>求节点([2]战法升级!$Z$6:$Z$44,[2]战法升级!AD$6:AD$44,$C75)</f>
        <v>7255.6518144170313</v>
      </c>
      <c r="H75" s="32">
        <f>求节点([2]战法升级!$Z$186:$Z$224,[2]战法升级!AA$186:AA$224,$C75)</f>
        <v>29000</v>
      </c>
      <c r="I75" s="32">
        <f>求节点([2]战法升级!$Z$186:$Z$224,[2]战法升级!AB$186:AB$224,$C75)</f>
        <v>185600</v>
      </c>
      <c r="J75" s="32">
        <f>求节点([2]战法升级!$Z$186:$Z$224,[2]战法升级!AC$186:AC$224,$C75)</f>
        <v>425370.05252333242</v>
      </c>
      <c r="K75" s="32">
        <f>求节点([2]战法升级!$Z$186:$Z$224,[2]战法升级!AD$186:AD$224,$C75)</f>
        <v>39304.670291633644</v>
      </c>
      <c r="L75" s="32">
        <f>求节点([2]基础状态预期!$C$17:$C$55,[2]基础状态预期!M$17:M$55,$C75)</f>
        <v>34.857582613941986</v>
      </c>
      <c r="M75" s="32">
        <f>求节点([2]基础状态预期!$C$17:$C$55,[2]基础状态预期!N$17:N$55,$C75)</f>
        <v>26.586681090685609</v>
      </c>
      <c r="N75" s="32">
        <f>求节点([2]基础状态预期!$C$17:$C$55,[2]基础状态预期!O$17:O$55,$C75)</f>
        <v>21.453146384695529</v>
      </c>
      <c r="O75" s="32">
        <f>求节点([2]基础状态预期!$C$17:$C$55,[2]基础状态预期!P$17:P$55,$C75)</f>
        <v>15</v>
      </c>
      <c r="P75" s="32">
        <f>求节点([2]基础状态预期!$C$197:$C$235,[2]基础状态预期!M$197:M$235,$C75)</f>
        <v>35</v>
      </c>
      <c r="Q75" s="32">
        <f>求节点([2]基础状态预期!$C$197:$C$235,[2]基础状态预期!N$197:N$235,$C75)</f>
        <v>35</v>
      </c>
      <c r="R75" s="32">
        <f>求节点([2]基础状态预期!$C$197:$C$235,[2]基础状态预期!O$197:O$235,$C75)</f>
        <v>32.023778363300103</v>
      </c>
      <c r="S75" s="32">
        <f>求节点([2]基础状态预期!$C$197:$C$235,[2]基础状态预期!P$197:P$235,$C75)</f>
        <v>16.365011026681682</v>
      </c>
      <c r="T75" s="32">
        <f>求节点([2]基础状态预期!$C$17:$C$55,[2]基础状态预期!E$17:E$55,$C75)</f>
        <v>5</v>
      </c>
      <c r="U75" s="32">
        <f>求节点([2]基础状态预期!$C$17:$C$55,[2]基础状态预期!F$17:F$55,$C75)</f>
        <v>16</v>
      </c>
      <c r="V75" s="32">
        <f>求节点([2]基础状态预期!$C$17:$C$55,[2]基础状态预期!G$17:G$55,$C75)</f>
        <v>24</v>
      </c>
      <c r="W75" s="32">
        <f>求节点([2]基础状态预期!$C$17:$C$55,[2]基础状态预期!H$17:H$55,$C75)</f>
        <v>1.5115941280035483</v>
      </c>
      <c r="X75" s="32">
        <f>求节点([2]基础状态预期!$C$197:$C$235,[2]基础状态预期!E$197:E$235,$C75)</f>
        <v>5</v>
      </c>
      <c r="Y75" s="32">
        <f>求节点([2]基础状态预期!$C$197:$C$235,[2]基础状态预期!F$197:F$235,$C75)</f>
        <v>16</v>
      </c>
      <c r="Z75" s="32">
        <f>求节点([2]基础状态预期!$C$197:$C$235,[2]基础状态预期!G$197:G$235,$C75)</f>
        <v>24</v>
      </c>
      <c r="AA75" s="32">
        <f>求节点([2]基础状态预期!$C$197:$C$235,[2]基础状态预期!H$197:H$235,$C75)</f>
        <v>6.3684582751814345</v>
      </c>
      <c r="AC75" s="18">
        <v>70</v>
      </c>
      <c r="AD75" s="22">
        <f t="shared" si="11"/>
        <v>1137.2242356734255</v>
      </c>
      <c r="AE75" s="22">
        <f t="shared" si="12"/>
        <v>1607.7905706155088</v>
      </c>
      <c r="AF75" s="18">
        <f t="shared" si="13"/>
        <v>174.28791306970993</v>
      </c>
      <c r="AG75" s="18">
        <f t="shared" si="14"/>
        <v>425.38689745096974</v>
      </c>
      <c r="AH75" s="18">
        <f t="shared" si="15"/>
        <v>514.8755132326927</v>
      </c>
      <c r="AI75" s="18">
        <f t="shared" si="16"/>
        <v>22.673911920053225</v>
      </c>
      <c r="AJ75" s="18">
        <f t="shared" si="17"/>
        <v>175</v>
      </c>
      <c r="AK75" s="18">
        <f t="shared" si="18"/>
        <v>560</v>
      </c>
      <c r="AL75" s="18">
        <f t="shared" si="19"/>
        <v>768.57068071920253</v>
      </c>
      <c r="AM75" s="18">
        <f t="shared" si="20"/>
        <v>104.21988989630638</v>
      </c>
    </row>
    <row r="76" spans="3:39" x14ac:dyDescent="0.15">
      <c r="C76" s="15">
        <v>71</v>
      </c>
      <c r="D76" s="32">
        <f>求节点([2]战法升级!$Z$6:$Z$44,[2]战法升级!AA$6:AA$44,$C76)</f>
        <v>28810.309401120881</v>
      </c>
      <c r="E76" s="32">
        <f>求节点([2]战法升级!$Z$6:$Z$44,[2]战法升级!AB$6:AB$44,$C76)</f>
        <v>82830.939014801275</v>
      </c>
      <c r="F76" s="32">
        <f>求节点([2]战法升级!$Z$6:$Z$44,[2]战法升级!AC$6:AC$44,$C76)</f>
        <v>134856.18775447956</v>
      </c>
      <c r="G76" s="32">
        <f>求节点([2]战法升级!$Z$6:$Z$44,[2]战法升级!AD$6:AD$44,$C76)</f>
        <v>10262.694664039323</v>
      </c>
      <c r="H76" s="32">
        <f>求节点([2]战法升级!$Z$186:$Z$224,[2]战法升级!AA$186:AA$224,$C76)</f>
        <v>29000</v>
      </c>
      <c r="I76" s="32">
        <f>求节点([2]战法升级!$Z$186:$Z$224,[2]战法升级!AB$186:AB$224,$C76)</f>
        <v>185600</v>
      </c>
      <c r="J76" s="32">
        <f>求节点([2]战法升级!$Z$186:$Z$224,[2]战法升级!AC$186:AC$224,$C76)</f>
        <v>439061.9482637617</v>
      </c>
      <c r="K76" s="32">
        <f>求节点([2]战法升级!$Z$186:$Z$224,[2]战法升级!AD$186:AD$224,$C76)</f>
        <v>49634.280471474965</v>
      </c>
      <c r="L76" s="32">
        <f>求节点([2]基础状态预期!$C$17:$C$55,[2]基础状态预期!M$17:M$55,$C76)</f>
        <v>34.917525826574298</v>
      </c>
      <c r="M76" s="32">
        <f>求节点([2]基础状态预期!$C$17:$C$55,[2]基础状态预期!N$17:N$55,$C76)</f>
        <v>26.961556147375134</v>
      </c>
      <c r="N76" s="32">
        <f>求节点([2]基础状态预期!$C$17:$C$55,[2]基础状态预期!O$17:O$55,$C76)</f>
        <v>21.693066420976827</v>
      </c>
      <c r="O76" s="32">
        <f>求节点([2]基础状态预期!$C$17:$C$55,[2]基础状态预期!P$17:P$55,$C76)</f>
        <v>15</v>
      </c>
      <c r="P76" s="32">
        <f>求节点([2]基础状态预期!$C$197:$C$235,[2]基础状态预期!M$197:M$235,$C76)</f>
        <v>35</v>
      </c>
      <c r="Q76" s="32">
        <f>求节点([2]基础状态预期!$C$197:$C$235,[2]基础状态预期!N$197:N$235,$C76)</f>
        <v>35</v>
      </c>
      <c r="R76" s="32">
        <f>求节点([2]基础状态预期!$C$197:$C$235,[2]基础状态预期!O$197:O$235,$C76)</f>
        <v>32.333830350175766</v>
      </c>
      <c r="S76" s="32">
        <f>求节点([2]基础状态预期!$C$197:$C$235,[2]基础状态预期!P$197:P$235,$C76)</f>
        <v>17.286300510749466</v>
      </c>
      <c r="T76" s="32">
        <f>求节点([2]基础状态预期!$C$17:$C$55,[2]基础状态预期!E$17:E$55,$C76)</f>
        <v>5</v>
      </c>
      <c r="U76" s="32">
        <f>求节点([2]基础状态预期!$C$17:$C$55,[2]基础状态预期!F$17:F$55,$C76)</f>
        <v>16</v>
      </c>
      <c r="V76" s="32">
        <f>求节点([2]基础状态预期!$C$17:$C$55,[2]基础状态预期!G$17:G$55,$C76)</f>
        <v>24</v>
      </c>
      <c r="W76" s="32">
        <f>求节点([2]基础状态预期!$C$17:$C$55,[2]基础状态预期!H$17:H$55,$C76)</f>
        <v>2.1380613883415256</v>
      </c>
      <c r="X76" s="32">
        <f>求节点([2]基础状态预期!$C$197:$C$235,[2]基础状态预期!E$197:E$235,$C76)</f>
        <v>5</v>
      </c>
      <c r="Y76" s="32">
        <f>求节点([2]基础状态预期!$C$197:$C$235,[2]基础状态预期!F$197:F$235,$C76)</f>
        <v>16</v>
      </c>
      <c r="Z76" s="32">
        <f>求节点([2]基础状态预期!$C$197:$C$235,[2]基础状态预期!G$197:G$235,$C76)</f>
        <v>24</v>
      </c>
      <c r="AA76" s="32">
        <f>求节点([2]基础状态预期!$C$197:$C$235,[2]基础状态预期!H$197:H$235,$C76)</f>
        <v>7.2920744172246614</v>
      </c>
      <c r="AC76" s="18">
        <v>71</v>
      </c>
      <c r="AD76" s="22">
        <f t="shared" si="11"/>
        <v>1158.6770424194401</v>
      </c>
      <c r="AE76" s="22">
        <f t="shared" si="12"/>
        <v>1637.0649181271122</v>
      </c>
      <c r="AF76" s="18">
        <f t="shared" si="13"/>
        <v>174.58762913287148</v>
      </c>
      <c r="AG76" s="18">
        <f t="shared" si="14"/>
        <v>431.38489835800215</v>
      </c>
      <c r="AH76" s="18">
        <f t="shared" si="15"/>
        <v>520.63359410344378</v>
      </c>
      <c r="AI76" s="18">
        <f t="shared" si="16"/>
        <v>32.070920825122883</v>
      </c>
      <c r="AJ76" s="18">
        <f t="shared" si="17"/>
        <v>175</v>
      </c>
      <c r="AK76" s="18">
        <f t="shared" si="18"/>
        <v>560</v>
      </c>
      <c r="AL76" s="18">
        <f t="shared" si="19"/>
        <v>776.01192840421845</v>
      </c>
      <c r="AM76" s="18">
        <f t="shared" si="20"/>
        <v>126.05298972289378</v>
      </c>
    </row>
    <row r="77" spans="3:39" x14ac:dyDescent="0.15">
      <c r="C77" s="15">
        <v>72</v>
      </c>
      <c r="D77" s="32">
        <f>求节点([2]战法升级!$Z$6:$Z$44,[2]战法升级!AA$6:AA$44,$C77)</f>
        <v>28948.178790175189</v>
      </c>
      <c r="E77" s="32">
        <f>求节点([2]战法升级!$Z$6:$Z$44,[2]战法升级!AB$6:AB$44,$C77)</f>
        <v>86429.739559020716</v>
      </c>
      <c r="F77" s="32">
        <f>求节点([2]战法升级!$Z$6:$Z$44,[2]战法升级!AC$6:AC$44,$C77)</f>
        <v>139002.00598142037</v>
      </c>
      <c r="G77" s="32">
        <f>求节点([2]战法升级!$Z$6:$Z$44,[2]战法升级!AD$6:AD$44,$C77)</f>
        <v>13269.737513661616</v>
      </c>
      <c r="H77" s="32">
        <f>求节点([2]战法升级!$Z$186:$Z$224,[2]战法升级!AA$186:AA$224,$C77)</f>
        <v>29000</v>
      </c>
      <c r="I77" s="32">
        <f>求节点([2]战法升级!$Z$186:$Z$224,[2]战法升级!AB$186:AB$224,$C77)</f>
        <v>185600</v>
      </c>
      <c r="J77" s="32">
        <f>求节点([2]战法升级!$Z$186:$Z$224,[2]战法升级!AC$186:AC$224,$C77)</f>
        <v>453543.93740259582</v>
      </c>
      <c r="K77" s="32">
        <f>求节点([2]战法升级!$Z$186:$Z$224,[2]战法升级!AD$186:AD$224,$C77)</f>
        <v>60044.498831936617</v>
      </c>
      <c r="L77" s="32">
        <f>求节点([2]基础状态预期!$C$17:$C$55,[2]基础状态预期!M$17:M$55,$C77)</f>
        <v>34.977469039206603</v>
      </c>
      <c r="M77" s="32">
        <f>求节点([2]基础状态预期!$C$17:$C$55,[2]基础状态预期!N$17:N$55,$C77)</f>
        <v>27.33643120406466</v>
      </c>
      <c r="N77" s="32">
        <f>求节点([2]基础状态预期!$C$17:$C$55,[2]基础状态预期!O$17:O$55,$C77)</f>
        <v>21.932986457258124</v>
      </c>
      <c r="O77" s="32">
        <f>求节点([2]基础状态预期!$C$17:$C$55,[2]基础状态预期!P$17:P$55,$C77)</f>
        <v>15</v>
      </c>
      <c r="P77" s="32">
        <f>求节点([2]基础状态预期!$C$197:$C$235,[2]基础状态预期!M$197:M$235,$C77)</f>
        <v>35</v>
      </c>
      <c r="Q77" s="32">
        <f>求节点([2]基础状态预期!$C$197:$C$235,[2]基础状态预期!N$197:N$235,$C77)</f>
        <v>35</v>
      </c>
      <c r="R77" s="32">
        <f>求节点([2]基础状态预期!$C$197:$C$235,[2]基础状态预期!O$197:O$235,$C77)</f>
        <v>32.661773944805155</v>
      </c>
      <c r="S77" s="32">
        <f>求节点([2]基础状态预期!$C$197:$C$235,[2]基础状态预期!P$197:P$235,$C77)</f>
        <v>18.288838617409063</v>
      </c>
      <c r="T77" s="32">
        <f>求节点([2]基础状态预期!$C$17:$C$55,[2]基础状态预期!E$17:E$55,$C77)</f>
        <v>5</v>
      </c>
      <c r="U77" s="32">
        <f>求节点([2]基础状态预期!$C$17:$C$55,[2]基础状态预期!F$17:F$55,$C77)</f>
        <v>16</v>
      </c>
      <c r="V77" s="32">
        <f>求节点([2]基础状态预期!$C$17:$C$55,[2]基础状态预期!G$17:G$55,$C77)</f>
        <v>24</v>
      </c>
      <c r="W77" s="32">
        <f>求节点([2]基础状态预期!$C$17:$C$55,[2]基础状态预期!H$17:H$55,$C77)</f>
        <v>2.7645286486795033</v>
      </c>
      <c r="X77" s="32">
        <f>求节点([2]基础状态预期!$C$197:$C$235,[2]基础状态预期!E$197:E$235,$C77)</f>
        <v>5</v>
      </c>
      <c r="Y77" s="32">
        <f>求节点([2]基础状态预期!$C$197:$C$235,[2]基础状态预期!F$197:F$235,$C77)</f>
        <v>16</v>
      </c>
      <c r="Z77" s="32">
        <f>求节点([2]基础状态预期!$C$197:$C$235,[2]基础状态预期!G$197:G$235,$C77)</f>
        <v>24</v>
      </c>
      <c r="AA77" s="32">
        <f>求节点([2]基础状态预期!$C$197:$C$235,[2]基础状态预期!H$197:H$235,$C77)</f>
        <v>8</v>
      </c>
      <c r="AC77" s="18">
        <v>72</v>
      </c>
      <c r="AD77" s="22">
        <f t="shared" si="11"/>
        <v>1180.129849165455</v>
      </c>
      <c r="AE77" s="22">
        <f t="shared" si="12"/>
        <v>1665.1932836145961</v>
      </c>
      <c r="AF77" s="18">
        <f t="shared" si="13"/>
        <v>174.88734519603301</v>
      </c>
      <c r="AG77" s="18">
        <f t="shared" si="14"/>
        <v>437.38289926503455</v>
      </c>
      <c r="AH77" s="18">
        <f t="shared" si="15"/>
        <v>526.39167497419498</v>
      </c>
      <c r="AI77" s="18">
        <f t="shared" si="16"/>
        <v>41.467929730192552</v>
      </c>
      <c r="AJ77" s="18">
        <f t="shared" si="17"/>
        <v>175</v>
      </c>
      <c r="AK77" s="18">
        <f t="shared" si="18"/>
        <v>560</v>
      </c>
      <c r="AL77" s="18">
        <f t="shared" si="19"/>
        <v>783.88257467532367</v>
      </c>
      <c r="AM77" s="18">
        <f t="shared" si="20"/>
        <v>146.3107089392725</v>
      </c>
    </row>
    <row r="78" spans="3:39" x14ac:dyDescent="0.15">
      <c r="C78" s="15">
        <v>73</v>
      </c>
      <c r="D78" s="32">
        <f>求节点([2]战法升级!$Z$6:$Z$44,[2]战法升级!AA$6:AA$44,$C78)</f>
        <v>29000</v>
      </c>
      <c r="E78" s="32">
        <f>求节点([2]战法升级!$Z$6:$Z$44,[2]战法升级!AB$6:AB$44,$C78)</f>
        <v>90517.066930059926</v>
      </c>
      <c r="F78" s="32">
        <f>求节点([2]战法升级!$Z$6:$Z$44,[2]战法升级!AC$6:AC$44,$C78)</f>
        <v>143710.60711285754</v>
      </c>
      <c r="G78" s="32">
        <f>求节点([2]战法升级!$Z$6:$Z$44,[2]战法升级!AD$6:AD$44,$C78)</f>
        <v>15542.336574195655</v>
      </c>
      <c r="H78" s="32">
        <f>求节点([2]战法升级!$Z$186:$Z$224,[2]战法升级!AA$186:AA$224,$C78)</f>
        <v>29000</v>
      </c>
      <c r="I78" s="32">
        <f>求节点([2]战法升级!$Z$186:$Z$224,[2]战法升级!AB$186:AB$224,$C78)</f>
        <v>185600</v>
      </c>
      <c r="J78" s="32">
        <f>求节点([2]战法升级!$Z$186:$Z$224,[2]战法升级!AC$186:AC$224,$C78)</f>
        <v>470619.11991721397</v>
      </c>
      <c r="K78" s="32">
        <f>求节点([2]战法升级!$Z$186:$Z$224,[2]战法升级!AD$186:AD$224,$C78)</f>
        <v>70719.284141623095</v>
      </c>
      <c r="L78" s="32">
        <f>求节点([2]基础状态预期!$C$17:$C$55,[2]基础状态预期!M$17:M$55,$C78)</f>
        <v>35</v>
      </c>
      <c r="M78" s="32">
        <f>求节点([2]基础状态预期!$C$17:$C$55,[2]基础状态预期!N$17:N$55,$C78)</f>
        <v>27.762194471881241</v>
      </c>
      <c r="N78" s="32">
        <f>求节点([2]基础状态预期!$C$17:$C$55,[2]基础状态预期!O$17:O$55,$C78)</f>
        <v>22.205474948660736</v>
      </c>
      <c r="O78" s="32">
        <f>求节点([2]基础状态预期!$C$17:$C$55,[2]基础状态预期!P$17:P$55,$C78)</f>
        <v>15</v>
      </c>
      <c r="P78" s="32">
        <f>求节点([2]基础状态预期!$C$197:$C$235,[2]基础状态预期!M$197:M$235,$C78)</f>
        <v>35</v>
      </c>
      <c r="Q78" s="32">
        <f>求节点([2]基础状态预期!$C$197:$C$235,[2]基础状态预期!N$197:N$235,$C78)</f>
        <v>35</v>
      </c>
      <c r="R78" s="32">
        <f>求节点([2]基础状态预期!$C$197:$C$235,[2]基础状态预期!O$197:O$235,$C78)</f>
        <v>33.048440215516621</v>
      </c>
      <c r="S78" s="32">
        <f>求节点([2]基础状态预期!$C$197:$C$235,[2]基础状态预期!P$197:P$235,$C78)</f>
        <v>19.558045690449166</v>
      </c>
      <c r="T78" s="32">
        <f>求节点([2]基础状态预期!$C$17:$C$55,[2]基础状态预期!E$17:E$55,$C78)</f>
        <v>5</v>
      </c>
      <c r="U78" s="32">
        <f>求节点([2]基础状态预期!$C$17:$C$55,[2]基础状态预期!F$17:F$55,$C78)</f>
        <v>16</v>
      </c>
      <c r="V78" s="32">
        <f>求节点([2]基础状态预期!$C$17:$C$55,[2]基础状态预期!G$17:G$55,$C78)</f>
        <v>24</v>
      </c>
      <c r="W78" s="32">
        <f>求节点([2]基础状态预期!$C$17:$C$55,[2]基础状态预期!H$17:H$55,$C78)</f>
        <v>3.2379867862907616</v>
      </c>
      <c r="X78" s="32">
        <f>求节点([2]基础状态预期!$C$197:$C$235,[2]基础状态预期!E$197:E$235,$C78)</f>
        <v>5</v>
      </c>
      <c r="Y78" s="32">
        <f>求节点([2]基础状态预期!$C$197:$C$235,[2]基础状态预期!F$197:F$235,$C78)</f>
        <v>16</v>
      </c>
      <c r="Z78" s="32">
        <f>求节点([2]基础状态预期!$C$197:$C$235,[2]基础状态预期!G$197:G$235,$C78)</f>
        <v>24</v>
      </c>
      <c r="AA78" s="32">
        <f>求节点([2]基础状态预期!$C$197:$C$235,[2]基础状态预期!H$197:H$235,$C78)</f>
        <v>8</v>
      </c>
      <c r="AC78" s="18">
        <v>73</v>
      </c>
      <c r="AD78" s="22">
        <f t="shared" si="11"/>
        <v>1200.696312112319</v>
      </c>
      <c r="AE78" s="22">
        <f t="shared" si="12"/>
        <v>1684.6269306959923</v>
      </c>
      <c r="AF78" s="18">
        <f t="shared" si="13"/>
        <v>175</v>
      </c>
      <c r="AG78" s="18">
        <f t="shared" si="14"/>
        <v>444.19511155009985</v>
      </c>
      <c r="AH78" s="18">
        <f t="shared" si="15"/>
        <v>532.93139876785767</v>
      </c>
      <c r="AI78" s="18">
        <f t="shared" si="16"/>
        <v>48.569801794361425</v>
      </c>
      <c r="AJ78" s="18">
        <f t="shared" si="17"/>
        <v>175</v>
      </c>
      <c r="AK78" s="18">
        <f t="shared" si="18"/>
        <v>560</v>
      </c>
      <c r="AL78" s="18">
        <f t="shared" si="19"/>
        <v>793.1625651723989</v>
      </c>
      <c r="AM78" s="18">
        <f t="shared" si="20"/>
        <v>156.46436552359333</v>
      </c>
    </row>
    <row r="79" spans="3:39" x14ac:dyDescent="0.15">
      <c r="C79" s="15">
        <v>74</v>
      </c>
      <c r="D79" s="32">
        <f>求节点([2]战法升级!$Z$6:$Z$44,[2]战法升级!AA$6:AA$44,$C79)</f>
        <v>29000</v>
      </c>
      <c r="E79" s="32">
        <f>求节点([2]战法升级!$Z$6:$Z$44,[2]战法升级!AB$6:AB$44,$C79)</f>
        <v>94898.602167254634</v>
      </c>
      <c r="F79" s="32">
        <f>求节点([2]战法升级!$Z$6:$Z$44,[2]战法升级!AC$6:AC$44,$C79)</f>
        <v>148758.13570610582</v>
      </c>
      <c r="G79" s="32">
        <f>求节点([2]战法升级!$Z$6:$Z$44,[2]战法升级!AD$6:AD$44,$C79)</f>
        <v>17372.628010795386</v>
      </c>
      <c r="H79" s="32">
        <f>求节点([2]战法升级!$Z$186:$Z$224,[2]战法升级!AA$186:AA$224,$C79)</f>
        <v>29000</v>
      </c>
      <c r="I79" s="32">
        <f>求节点([2]战法升级!$Z$186:$Z$224,[2]战法升级!AB$186:AB$224,$C79)</f>
        <v>185600</v>
      </c>
      <c r="J79" s="32">
        <f>求节点([2]战法升级!$Z$186:$Z$224,[2]战法升级!AC$186:AC$224,$C79)</f>
        <v>487694.30243183213</v>
      </c>
      <c r="K79" s="32">
        <f>求节点([2]战法升级!$Z$186:$Z$224,[2]战法升级!AD$186:AD$224,$C79)</f>
        <v>81394.069451309566</v>
      </c>
      <c r="L79" s="32">
        <f>求节点([2]基础状态预期!$C$17:$C$55,[2]基础状态预期!M$17:M$55,$C79)</f>
        <v>35</v>
      </c>
      <c r="M79" s="32">
        <f>求节点([2]基础状态预期!$C$17:$C$55,[2]基础状态预期!N$17:N$55,$C79)</f>
        <v>28.218604392422357</v>
      </c>
      <c r="N79" s="32">
        <f>求节点([2]基础状态预期!$C$17:$C$55,[2]基础状态预期!O$17:O$55,$C79)</f>
        <v>22.497577297807052</v>
      </c>
      <c r="O79" s="32">
        <f>求节点([2]基础状态预期!$C$17:$C$55,[2]基础状态预期!P$17:P$55,$C79)</f>
        <v>15</v>
      </c>
      <c r="P79" s="32">
        <f>求节点([2]基础状态预期!$C$197:$C$235,[2]基础状态预期!M$197:M$235,$C79)</f>
        <v>35</v>
      </c>
      <c r="Q79" s="32">
        <f>求节点([2]基础状态预期!$C$197:$C$235,[2]基础状态预期!N$197:N$235,$C79)</f>
        <v>35</v>
      </c>
      <c r="R79" s="32">
        <f>求节点([2]基础状态预期!$C$197:$C$235,[2]基础状态预期!O$197:O$235,$C79)</f>
        <v>33.435106486228086</v>
      </c>
      <c r="S79" s="32">
        <f>求节点([2]基础状态预期!$C$197:$C$235,[2]基础状态预期!P$197:P$235,$C79)</f>
        <v>20.827252763489266</v>
      </c>
      <c r="T79" s="32">
        <f>求节点([2]基础状态预期!$C$17:$C$55,[2]基础状态预期!E$17:E$55,$C79)</f>
        <v>5</v>
      </c>
      <c r="U79" s="32">
        <f>求节点([2]基础状态预期!$C$17:$C$55,[2]基础状态预期!F$17:F$55,$C79)</f>
        <v>16</v>
      </c>
      <c r="V79" s="32">
        <f>求节点([2]基础状态预期!$C$17:$C$55,[2]基础状态预期!G$17:G$55,$C79)</f>
        <v>24</v>
      </c>
      <c r="W79" s="32">
        <f>求节点([2]基础状态预期!$C$17:$C$55,[2]基础状态预期!H$17:H$55,$C79)</f>
        <v>3.6192975022490388</v>
      </c>
      <c r="X79" s="32">
        <f>求节点([2]基础状态预期!$C$197:$C$235,[2]基础状态预期!E$197:E$235,$C79)</f>
        <v>5</v>
      </c>
      <c r="Y79" s="32">
        <f>求节点([2]基础状态预期!$C$197:$C$235,[2]基础状态预期!F$197:F$235,$C79)</f>
        <v>16</v>
      </c>
      <c r="Z79" s="32">
        <f>求节点([2]基础状态预期!$C$197:$C$235,[2]基础状态预期!G$197:G$235,$C79)</f>
        <v>24</v>
      </c>
      <c r="AA79" s="32">
        <f>求节点([2]基础状态预期!$C$197:$C$235,[2]基础状态预期!H$197:H$235,$C79)</f>
        <v>8</v>
      </c>
      <c r="AC79" s="18">
        <v>74</v>
      </c>
      <c r="AD79" s="22">
        <f t="shared" si="11"/>
        <v>1220.7289879598625</v>
      </c>
      <c r="AE79" s="22">
        <f t="shared" si="12"/>
        <v>1704.0605777773883</v>
      </c>
      <c r="AF79" s="18">
        <f t="shared" si="13"/>
        <v>175</v>
      </c>
      <c r="AG79" s="18">
        <f t="shared" si="14"/>
        <v>451.49767027875771</v>
      </c>
      <c r="AH79" s="18">
        <f t="shared" si="15"/>
        <v>539.94185514736921</v>
      </c>
      <c r="AI79" s="18">
        <f t="shared" si="16"/>
        <v>54.289462533735581</v>
      </c>
      <c r="AJ79" s="18">
        <f t="shared" si="17"/>
        <v>175</v>
      </c>
      <c r="AK79" s="18">
        <f t="shared" si="18"/>
        <v>560</v>
      </c>
      <c r="AL79" s="18">
        <f t="shared" si="19"/>
        <v>802.44255566947413</v>
      </c>
      <c r="AM79" s="18">
        <f t="shared" si="20"/>
        <v>166.61802210791413</v>
      </c>
    </row>
    <row r="80" spans="3:39" x14ac:dyDescent="0.15">
      <c r="C80" s="15">
        <v>75</v>
      </c>
      <c r="D80" s="32">
        <f>求节点([2]战法升级!$Z$6:$Z$44,[2]战法升级!AA$6:AA$44,$C80)</f>
        <v>29000</v>
      </c>
      <c r="E80" s="32">
        <f>求节点([2]战法升级!$Z$6:$Z$44,[2]战法升级!AB$6:AB$44,$C80)</f>
        <v>99282.655245555856</v>
      </c>
      <c r="F80" s="32">
        <f>求节点([2]战法升级!$Z$6:$Z$44,[2]战法升级!AC$6:AC$44,$C80)</f>
        <v>153809.42399142301</v>
      </c>
      <c r="G80" s="32">
        <f>求节点([2]战法升级!$Z$6:$Z$44,[2]战法升级!AD$6:AD$44,$C80)</f>
        <v>19205.322631562205</v>
      </c>
      <c r="H80" s="32">
        <f>求节点([2]战法升级!$Z$186:$Z$224,[2]战法升级!AA$186:AA$224,$C80)</f>
        <v>29000</v>
      </c>
      <c r="I80" s="32">
        <f>求节点([2]战法升级!$Z$186:$Z$224,[2]战法升级!AB$186:AB$224,$C80)</f>
        <v>185600</v>
      </c>
      <c r="J80" s="32">
        <f>求节点([2]战法升级!$Z$186:$Z$224,[2]战法升级!AC$186:AC$224,$C80)</f>
        <v>507055.44174751203</v>
      </c>
      <c r="K80" s="32">
        <f>求节点([2]战法升级!$Z$186:$Z$224,[2]战法升级!AD$186:AD$224,$C80)</f>
        <v>93121.614428486719</v>
      </c>
      <c r="L80" s="32">
        <f>求节点([2]基础状态预期!$C$17:$C$55,[2]基础状态预期!M$17:M$55,$C80)</f>
        <v>35</v>
      </c>
      <c r="M80" s="32">
        <f>求节点([2]基础状态预期!$C$17:$C$55,[2]基础状态预期!N$17:N$55,$C80)</f>
        <v>28.675187804688132</v>
      </c>
      <c r="N80" s="32">
        <f>求节点([2]基础状态预期!$C$17:$C$55,[2]基础状态预期!O$17:O$55,$C80)</f>
        <v>22.78989722172587</v>
      </c>
      <c r="O80" s="32">
        <f>求节点([2]基础状态预期!$C$17:$C$55,[2]基础状态预期!P$17:P$55,$C80)</f>
        <v>15</v>
      </c>
      <c r="P80" s="32">
        <f>求节点([2]基础状态预期!$C$197:$C$235,[2]基础状态预期!M$197:M$235,$C80)</f>
        <v>35</v>
      </c>
      <c r="Q80" s="32">
        <f>求节点([2]基础状态预期!$C$197:$C$235,[2]基础状态预期!N$197:N$235,$C80)</f>
        <v>35</v>
      </c>
      <c r="R80" s="32">
        <f>求节点([2]基础状态预期!$C$197:$C$235,[2]基础状态预期!O$197:O$235,$C80)</f>
        <v>33.873538083050548</v>
      </c>
      <c r="S80" s="32">
        <f>求节点([2]基础状态预期!$C$197:$C$235,[2]基础状态预期!P$197:P$235,$C80)</f>
        <v>21.972362363583915</v>
      </c>
      <c r="T80" s="32">
        <f>求节点([2]基础状态预期!$C$17:$C$55,[2]基础状态预期!E$17:E$55,$C80)</f>
        <v>5</v>
      </c>
      <c r="U80" s="32">
        <f>求节点([2]基础状态预期!$C$17:$C$55,[2]基础状态预期!F$17:F$55,$C80)</f>
        <v>16</v>
      </c>
      <c r="V80" s="32">
        <f>求节点([2]基础状态预期!$C$17:$C$55,[2]基础状态预期!G$17:G$55,$C80)</f>
        <v>24</v>
      </c>
      <c r="W80" s="32">
        <f>求节点([2]基础状态预期!$C$17:$C$55,[2]基础状态预期!H$17:H$55,$C80)</f>
        <v>4.0011088815754592</v>
      </c>
      <c r="X80" s="32">
        <f>求节点([2]基础状态预期!$C$197:$C$235,[2]基础状态预期!E$197:E$235,$C80)</f>
        <v>5</v>
      </c>
      <c r="Y80" s="32">
        <f>求节点([2]基础状态预期!$C$197:$C$235,[2]基础状态预期!F$197:F$235,$C80)</f>
        <v>16</v>
      </c>
      <c r="Z80" s="32">
        <f>求节点([2]基础状态预期!$C$197:$C$235,[2]基础状态预期!G$197:G$235,$C80)</f>
        <v>24</v>
      </c>
      <c r="AA80" s="32">
        <f>求节点([2]基础状态预期!$C$197:$C$235,[2]基础状态预期!H$197:H$235,$C80)</f>
        <v>8</v>
      </c>
      <c r="AC80" s="18">
        <v>75</v>
      </c>
      <c r="AD80" s="22">
        <f t="shared" si="11"/>
        <v>1240.777171420063</v>
      </c>
      <c r="AE80" s="22">
        <f t="shared" si="12"/>
        <v>1723.7438129018844</v>
      </c>
      <c r="AF80" s="18">
        <f t="shared" si="13"/>
        <v>175</v>
      </c>
      <c r="AG80" s="18">
        <f t="shared" si="14"/>
        <v>458.80300487501012</v>
      </c>
      <c r="AH80" s="18">
        <f t="shared" si="15"/>
        <v>546.9575333214209</v>
      </c>
      <c r="AI80" s="18">
        <f t="shared" si="16"/>
        <v>60.016633223631885</v>
      </c>
      <c r="AJ80" s="18">
        <f t="shared" si="17"/>
        <v>175</v>
      </c>
      <c r="AK80" s="18">
        <f t="shared" si="18"/>
        <v>560</v>
      </c>
      <c r="AL80" s="18">
        <f t="shared" si="19"/>
        <v>812.96491399321314</v>
      </c>
      <c r="AM80" s="18">
        <f t="shared" si="20"/>
        <v>175.77889890867132</v>
      </c>
    </row>
    <row r="81" spans="3:39" x14ac:dyDescent="0.15">
      <c r="C81" s="15">
        <v>76</v>
      </c>
      <c r="D81" s="32">
        <f>求节点([2]战法升级!$Z$6:$Z$44,[2]战法升级!AA$6:AA$44,$C81)</f>
        <v>29000</v>
      </c>
      <c r="E81" s="32">
        <f>求节点([2]战法升级!$Z$6:$Z$44,[2]战法升级!AB$6:AB$44,$C81)</f>
        <v>105242.70257504008</v>
      </c>
      <c r="F81" s="32">
        <f>求节点([2]战法升级!$Z$6:$Z$44,[2]战法升级!AC$6:AC$44,$C81)</f>
        <v>161214.01927115044</v>
      </c>
      <c r="G81" s="32">
        <f>求节点([2]战法升级!$Z$6:$Z$44,[2]战法升级!AD$6:AD$44,$C81)</f>
        <v>22542.24419581698</v>
      </c>
      <c r="H81" s="32">
        <f>求节点([2]战法升级!$Z$186:$Z$224,[2]战法升级!AA$186:AA$224,$C81)</f>
        <v>29000</v>
      </c>
      <c r="I81" s="32">
        <f>求节点([2]战法升级!$Z$186:$Z$224,[2]战法升级!AB$186:AB$224,$C81)</f>
        <v>185600</v>
      </c>
      <c r="J81" s="32">
        <f>求节点([2]战法升级!$Z$186:$Z$224,[2]战法升级!AC$186:AC$224,$C81)</f>
        <v>527764.85696825711</v>
      </c>
      <c r="K81" s="32">
        <f>求节点([2]战法升级!$Z$186:$Z$224,[2]战法升级!AD$186:AD$224,$C81)</f>
        <v>105470.0856160117</v>
      </c>
      <c r="L81" s="32">
        <f>求节点([2]基础状态预期!$C$17:$C$55,[2]基础状态预期!M$17:M$55,$C81)</f>
        <v>35</v>
      </c>
      <c r="M81" s="32">
        <f>求节点([2]基础状态预期!$C$17:$C$55,[2]基础状态预期!N$17:N$55,$C81)</f>
        <v>29.240365027732786</v>
      </c>
      <c r="N81" s="32">
        <f>求节点([2]基础状态预期!$C$17:$C$55,[2]基础状态预期!O$17:O$55,$C81)</f>
        <v>23.218403893006393</v>
      </c>
      <c r="O81" s="32">
        <f>求节点([2]基础状态预期!$C$17:$C$55,[2]基础状态预期!P$17:P$55,$C81)</f>
        <v>15</v>
      </c>
      <c r="P81" s="32">
        <f>求节点([2]基础状态预期!$C$197:$C$235,[2]基础状态预期!M$197:M$235,$C81)</f>
        <v>35</v>
      </c>
      <c r="Q81" s="32">
        <f>求节点([2]基础状态预期!$C$197:$C$235,[2]基础状态预期!N$197:N$235,$C81)</f>
        <v>35</v>
      </c>
      <c r="R81" s="32">
        <f>求节点([2]基础状态预期!$C$197:$C$235,[2]基础状态预期!O$197:O$235,$C81)</f>
        <v>34.342501290042051</v>
      </c>
      <c r="S81" s="32">
        <f>求节点([2]基础状态预期!$C$197:$C$235,[2]基础状态预期!P$197:P$235,$C81)</f>
        <v>23.044278265278795</v>
      </c>
      <c r="T81" s="32">
        <f>求节点([2]基础状态预期!$C$17:$C$55,[2]基础状态预期!E$17:E$55,$C81)</f>
        <v>5</v>
      </c>
      <c r="U81" s="32">
        <f>求节点([2]基础状态预期!$C$17:$C$55,[2]基础状态预期!F$17:F$55,$C81)</f>
        <v>16</v>
      </c>
      <c r="V81" s="32">
        <f>求节点([2]基础状态预期!$C$17:$C$55,[2]基础状态预期!G$17:G$55,$C81)</f>
        <v>24</v>
      </c>
      <c r="W81" s="32">
        <f>求节点([2]基础状态预期!$C$17:$C$55,[2]基础状态预期!H$17:H$55,$C81)</f>
        <v>4.6963008741285375</v>
      </c>
      <c r="X81" s="32">
        <f>求节点([2]基础状态预期!$C$197:$C$235,[2]基础状态预期!E$197:E$235,$C81)</f>
        <v>5</v>
      </c>
      <c r="Y81" s="32">
        <f>求节点([2]基础状态预期!$C$197:$C$235,[2]基础状态预期!F$197:F$235,$C81)</f>
        <v>16</v>
      </c>
      <c r="Z81" s="32">
        <f>求节点([2]基础状态预期!$C$197:$C$235,[2]基础状态预期!G$197:G$235,$C81)</f>
        <v>24</v>
      </c>
      <c r="AA81" s="32">
        <f>求节点([2]基础状态预期!$C$197:$C$235,[2]基础状态预期!H$197:H$235,$C81)</f>
        <v>8</v>
      </c>
      <c r="AC81" s="18">
        <v>76</v>
      </c>
      <c r="AD81" s="22">
        <f t="shared" si="11"/>
        <v>1270.5320469878059</v>
      </c>
      <c r="AE81" s="22">
        <f t="shared" si="12"/>
        <v>1743.5742570832397</v>
      </c>
      <c r="AF81" s="18">
        <f t="shared" si="13"/>
        <v>175</v>
      </c>
      <c r="AG81" s="18">
        <f t="shared" si="14"/>
        <v>467.84584044372457</v>
      </c>
      <c r="AH81" s="18">
        <f t="shared" si="15"/>
        <v>557.2416934321534</v>
      </c>
      <c r="AI81" s="18">
        <f t="shared" si="16"/>
        <v>70.44451311192806</v>
      </c>
      <c r="AJ81" s="18">
        <f t="shared" si="17"/>
        <v>175</v>
      </c>
      <c r="AK81" s="18">
        <f t="shared" si="18"/>
        <v>560</v>
      </c>
      <c r="AL81" s="18">
        <f t="shared" si="19"/>
        <v>824.22003096100923</v>
      </c>
      <c r="AM81" s="18">
        <f t="shared" si="20"/>
        <v>184.35422612223036</v>
      </c>
    </row>
    <row r="82" spans="3:39" x14ac:dyDescent="0.15">
      <c r="C82" s="15">
        <v>77</v>
      </c>
      <c r="D82" s="32">
        <f>求节点([2]战法升级!$Z$6:$Z$44,[2]战法升级!AA$6:AA$44,$C82)</f>
        <v>29000</v>
      </c>
      <c r="E82" s="32">
        <f>求节点([2]战法升级!$Z$6:$Z$44,[2]战法升级!AB$6:AB$44,$C82)</f>
        <v>111202.7499045243</v>
      </c>
      <c r="F82" s="32">
        <f>求节点([2]战法升级!$Z$6:$Z$44,[2]战法升级!AC$6:AC$44,$C82)</f>
        <v>168618.61455087786</v>
      </c>
      <c r="G82" s="32">
        <f>求节点([2]战法升级!$Z$6:$Z$44,[2]战法升级!AD$6:AD$44,$C82)</f>
        <v>25879.165760071759</v>
      </c>
      <c r="H82" s="32">
        <f>求节点([2]战法升级!$Z$186:$Z$224,[2]战法升级!AA$186:AA$224,$C82)</f>
        <v>29000</v>
      </c>
      <c r="I82" s="32">
        <f>求节点([2]战法升级!$Z$186:$Z$224,[2]战法升级!AB$186:AB$224,$C82)</f>
        <v>185600</v>
      </c>
      <c r="J82" s="32">
        <f>求节点([2]战法升级!$Z$186:$Z$224,[2]战法升级!AC$186:AC$224,$C82)</f>
        <v>548474.27218900213</v>
      </c>
      <c r="K82" s="32">
        <f>求节点([2]战法升级!$Z$186:$Z$224,[2]战法升级!AD$186:AD$224,$C82)</f>
        <v>117818.55680353667</v>
      </c>
      <c r="L82" s="32">
        <f>求节点([2]基础状态预期!$C$17:$C$55,[2]基础状态预期!M$17:M$55,$C82)</f>
        <v>35</v>
      </c>
      <c r="M82" s="32">
        <f>求节点([2]基础状态预期!$C$17:$C$55,[2]基础状态预期!N$17:N$55,$C82)</f>
        <v>29.805542250777439</v>
      </c>
      <c r="N82" s="32">
        <f>求节点([2]基础状态预期!$C$17:$C$55,[2]基础状态预期!O$17:O$55,$C82)</f>
        <v>23.646910564286912</v>
      </c>
      <c r="O82" s="32">
        <f>求节点([2]基础状态预期!$C$17:$C$55,[2]基础状态预期!P$17:P$55,$C82)</f>
        <v>15</v>
      </c>
      <c r="P82" s="32">
        <f>求节点([2]基础状态预期!$C$197:$C$235,[2]基础状态预期!M$197:M$235,$C82)</f>
        <v>35</v>
      </c>
      <c r="Q82" s="32">
        <f>求节点([2]基础状态预期!$C$197:$C$235,[2]基础状态预期!N$197:N$235,$C82)</f>
        <v>35</v>
      </c>
      <c r="R82" s="32">
        <f>求节点([2]基础状态预期!$C$197:$C$235,[2]基础状态预期!O$197:O$235,$C82)</f>
        <v>34.811464497033562</v>
      </c>
      <c r="S82" s="32">
        <f>求节点([2]基础状态预期!$C$197:$C$235,[2]基础状态预期!P$197:P$235,$C82)</f>
        <v>24.116194166973671</v>
      </c>
      <c r="T82" s="32">
        <f>求节点([2]基础状态预期!$C$17:$C$55,[2]基础状态预期!E$17:E$55,$C82)</f>
        <v>5</v>
      </c>
      <c r="U82" s="32">
        <f>求节点([2]基础状态预期!$C$17:$C$55,[2]基础状态预期!F$17:F$55,$C82)</f>
        <v>16</v>
      </c>
      <c r="V82" s="32">
        <f>求节点([2]基础状态预期!$C$17:$C$55,[2]基础状态预期!G$17:G$55,$C82)</f>
        <v>24</v>
      </c>
      <c r="W82" s="32">
        <f>求节点([2]基础状态预期!$C$17:$C$55,[2]基础状态预期!H$17:H$55,$C82)</f>
        <v>5.3914928666816166</v>
      </c>
      <c r="X82" s="32">
        <f>求节点([2]基础状态预期!$C$197:$C$235,[2]基础状态预期!E$197:E$235,$C82)</f>
        <v>5</v>
      </c>
      <c r="Y82" s="32">
        <f>求节点([2]基础状态预期!$C$197:$C$235,[2]基础状态预期!F$197:F$235,$C82)</f>
        <v>16</v>
      </c>
      <c r="Z82" s="32">
        <f>求节点([2]基础状态预期!$C$197:$C$235,[2]基础状态预期!G$197:G$235,$C82)</f>
        <v>24</v>
      </c>
      <c r="AA82" s="32">
        <f>求节点([2]基础状态预期!$C$197:$C$235,[2]基础状态预期!H$197:H$235,$C82)</f>
        <v>8</v>
      </c>
      <c r="AC82" s="18">
        <v>77</v>
      </c>
      <c r="AD82" s="22">
        <f t="shared" si="11"/>
        <v>1300.2869225555492</v>
      </c>
      <c r="AE82" s="22">
        <f t="shared" si="12"/>
        <v>1763.4047012645947</v>
      </c>
      <c r="AF82" s="18">
        <f t="shared" si="13"/>
        <v>175</v>
      </c>
      <c r="AG82" s="18">
        <f t="shared" si="14"/>
        <v>476.88867601243902</v>
      </c>
      <c r="AH82" s="18">
        <f t="shared" si="15"/>
        <v>567.5258535428859</v>
      </c>
      <c r="AI82" s="18">
        <f t="shared" si="16"/>
        <v>80.87239300022425</v>
      </c>
      <c r="AJ82" s="18">
        <f t="shared" si="17"/>
        <v>175</v>
      </c>
      <c r="AK82" s="18">
        <f t="shared" si="18"/>
        <v>560</v>
      </c>
      <c r="AL82" s="18">
        <f t="shared" si="19"/>
        <v>835.47514792880543</v>
      </c>
      <c r="AM82" s="18">
        <f t="shared" si="20"/>
        <v>192.92955333578936</v>
      </c>
    </row>
    <row r="83" spans="3:39" x14ac:dyDescent="0.15">
      <c r="C83" s="15">
        <v>78</v>
      </c>
      <c r="D83" s="32">
        <f>求节点([2]战法升级!$Z$6:$Z$44,[2]战法升级!AA$6:AA$44,$C83)</f>
        <v>29000</v>
      </c>
      <c r="E83" s="32">
        <f>求节点([2]战法升级!$Z$6:$Z$44,[2]战法升级!AB$6:AB$44,$C83)</f>
        <v>117157.22652777459</v>
      </c>
      <c r="F83" s="32">
        <f>求节点([2]战法升级!$Z$6:$Z$44,[2]战法升级!AC$6:AC$44,$C83)</f>
        <v>176170.05394449239</v>
      </c>
      <c r="G83" s="32">
        <f>求节点([2]战法升级!$Z$6:$Z$44,[2]战法升级!AD$6:AD$44,$C83)</f>
        <v>29408.138602144561</v>
      </c>
      <c r="H83" s="32">
        <f>求节点([2]战法升级!$Z$186:$Z$224,[2]战法升级!AA$186:AA$224,$C83)</f>
        <v>29000</v>
      </c>
      <c r="I83" s="32">
        <f>求节点([2]战法升级!$Z$186:$Z$224,[2]战法升级!AB$186:AB$224,$C83)</f>
        <v>185600</v>
      </c>
      <c r="J83" s="32">
        <f>求节点([2]战法升级!$Z$186:$Z$224,[2]战法升级!AC$186:AC$224,$C83)</f>
        <v>554393.7203803123</v>
      </c>
      <c r="K83" s="32">
        <f>求节点([2]战法升级!$Z$186:$Z$224,[2]战法升级!AD$186:AD$224,$C83)</f>
        <v>130140.65460787002</v>
      </c>
      <c r="L83" s="32">
        <f>求节点([2]基础状态预期!$C$17:$C$55,[2]基础状态预期!M$17:M$55,$C83)</f>
        <v>35</v>
      </c>
      <c r="M83" s="32">
        <f>求节点([2]基础状态预期!$C$17:$C$55,[2]基础状态预期!N$17:N$55,$C83)</f>
        <v>30.350355063028164</v>
      </c>
      <c r="N83" s="32">
        <f>求节点([2]基础状态预期!$C$17:$C$55,[2]基础状态预期!O$17:O$55,$C83)</f>
        <v>24.079495541808797</v>
      </c>
      <c r="O83" s="32">
        <f>求节点([2]基础状态预期!$C$17:$C$55,[2]基础状态预期!P$17:P$55,$C83)</f>
        <v>15.016985632065454</v>
      </c>
      <c r="P83" s="32">
        <f>求节点([2]基础状态预期!$C$197:$C$235,[2]基础状态预期!M$197:M$235,$C83)</f>
        <v>35</v>
      </c>
      <c r="Q83" s="32">
        <f>求节点([2]基础状态预期!$C$197:$C$235,[2]基础状态预期!N$197:N$235,$C83)</f>
        <v>35</v>
      </c>
      <c r="R83" s="32">
        <f>求节点([2]基础状态预期!$C$197:$C$235,[2]基础状态预期!O$197:O$235,$C83)</f>
        <v>34.945509972380258</v>
      </c>
      <c r="S83" s="32">
        <f>求节点([2]基础状态预期!$C$197:$C$235,[2]基础状态预期!P$197:P$235,$C83)</f>
        <v>24.936201147077945</v>
      </c>
      <c r="T83" s="32">
        <f>求节点([2]基础状态预期!$C$17:$C$55,[2]基础状态预期!E$17:E$55,$C83)</f>
        <v>5</v>
      </c>
      <c r="U83" s="32">
        <f>求节点([2]基础状态预期!$C$17:$C$55,[2]基础状态预期!F$17:F$55,$C83)</f>
        <v>16</v>
      </c>
      <c r="V83" s="32">
        <f>求节点([2]基础状态预期!$C$17:$C$55,[2]基础状态预期!G$17:G$55,$C83)</f>
        <v>24</v>
      </c>
      <c r="W83" s="32">
        <f>求节点([2]基础状态预期!$C$17:$C$55,[2]基础状态预期!H$17:H$55,$C83)</f>
        <v>6.1040480326928437</v>
      </c>
      <c r="X83" s="32">
        <f>求节点([2]基础状态预期!$C$197:$C$235,[2]基础状态预期!E$197:E$235,$C83)</f>
        <v>5</v>
      </c>
      <c r="Y83" s="32">
        <f>求节点([2]基础状态预期!$C$197:$C$235,[2]基础状态预期!F$197:F$235,$C83)</f>
        <v>16</v>
      </c>
      <c r="Z83" s="32">
        <f>求节点([2]基础状态预期!$C$197:$C$235,[2]基础状态预期!G$197:G$235,$C83)</f>
        <v>24</v>
      </c>
      <c r="AA83" s="32">
        <f>求节点([2]基础状态预期!$C$197:$C$235,[2]基础状态预期!H$197:H$235,$C83)</f>
        <v>8</v>
      </c>
      <c r="AC83" s="18">
        <v>78</v>
      </c>
      <c r="AD83" s="22">
        <f t="shared" si="11"/>
        <v>1330.1779756162475</v>
      </c>
      <c r="AE83" s="22">
        <f t="shared" si="12"/>
        <v>1773.1818485137499</v>
      </c>
      <c r="AF83" s="18">
        <f t="shared" si="13"/>
        <v>175</v>
      </c>
      <c r="AG83" s="18">
        <f t="shared" si="14"/>
        <v>485.60568100845063</v>
      </c>
      <c r="AH83" s="18">
        <f t="shared" si="15"/>
        <v>577.90789300341112</v>
      </c>
      <c r="AI83" s="18">
        <f t="shared" si="16"/>
        <v>91.66440160438583</v>
      </c>
      <c r="AJ83" s="18">
        <f t="shared" si="17"/>
        <v>175</v>
      </c>
      <c r="AK83" s="18">
        <f t="shared" si="18"/>
        <v>560</v>
      </c>
      <c r="AL83" s="18">
        <f t="shared" si="19"/>
        <v>838.69223933712624</v>
      </c>
      <c r="AM83" s="18">
        <f t="shared" si="20"/>
        <v>199.48960917662356</v>
      </c>
    </row>
    <row r="84" spans="3:39" x14ac:dyDescent="0.15">
      <c r="C84" s="15">
        <v>79</v>
      </c>
      <c r="D84" s="32">
        <f>求节点([2]战法升级!$Z$6:$Z$44,[2]战法升级!AA$6:AA$44,$C84)</f>
        <v>29000</v>
      </c>
      <c r="E84" s="32">
        <f>求节点([2]战法升级!$Z$6:$Z$44,[2]战法升级!AB$6:AB$44,$C84)</f>
        <v>123072.5981157176</v>
      </c>
      <c r="F84" s="32">
        <f>求节点([2]战法升级!$Z$6:$Z$44,[2]战法升级!AC$6:AC$44,$C84)</f>
        <v>184752.30415760906</v>
      </c>
      <c r="G84" s="32">
        <f>求节点([2]战法升级!$Z$6:$Z$44,[2]战法升级!AD$6:AD$44,$C84)</f>
        <v>34285.265822582063</v>
      </c>
      <c r="H84" s="32">
        <f>求节点([2]战法升级!$Z$186:$Z$224,[2]战法升级!AA$186:AA$224,$C84)</f>
        <v>29000</v>
      </c>
      <c r="I84" s="32">
        <f>求节点([2]战法升级!$Z$186:$Z$224,[2]战法升级!AB$186:AB$224,$C84)</f>
        <v>185600</v>
      </c>
      <c r="J84" s="32">
        <f>求节点([2]战法升级!$Z$186:$Z$224,[2]战法升级!AC$186:AC$224,$C84)</f>
        <v>555788.12652504258</v>
      </c>
      <c r="K84" s="32">
        <f>求节点([2]战法升级!$Z$186:$Z$224,[2]战法升级!AD$186:AD$224,$C84)</f>
        <v>142454.68338354258</v>
      </c>
      <c r="L84" s="32">
        <f>求节点([2]基础状态预期!$C$17:$C$55,[2]基础状态预期!M$17:M$55,$C84)</f>
        <v>35</v>
      </c>
      <c r="M84" s="32">
        <f>求节点([2]基础状态预期!$C$17:$C$55,[2]基础状态预期!N$17:N$55,$C84)</f>
        <v>30.752214545904728</v>
      </c>
      <c r="N84" s="32">
        <f>求节点([2]基础状态预期!$C$17:$C$55,[2]基础状态预期!O$17:O$55,$C84)</f>
        <v>24.540709260977543</v>
      </c>
      <c r="O84" s="32">
        <f>求节点([2]基础状态预期!$C$17:$C$55,[2]基础状态预期!P$17:P$55,$C84)</f>
        <v>15.153206368934704</v>
      </c>
      <c r="P84" s="32">
        <f>求节点([2]基础状态预期!$C$197:$C$235,[2]基础状态预期!M$197:M$235,$C84)</f>
        <v>35</v>
      </c>
      <c r="Q84" s="32">
        <f>求节点([2]基础状态预期!$C$197:$C$235,[2]基础状态预期!N$197:N$235,$C84)</f>
        <v>35</v>
      </c>
      <c r="R84" s="32">
        <f>求节点([2]基础状态预期!$C$197:$C$235,[2]基础状态预期!O$197:O$235,$C84)</f>
        <v>34.977086198483754</v>
      </c>
      <c r="S84" s="32">
        <f>求节点([2]基础状态预期!$C$197:$C$235,[2]基础状态预期!P$197:P$235,$C84)</f>
        <v>25.679135713170918</v>
      </c>
      <c r="T84" s="32">
        <f>求节点([2]基础状态预期!$C$17:$C$55,[2]基础状态预期!E$17:E$55,$C84)</f>
        <v>5</v>
      </c>
      <c r="U84" s="32">
        <f>求节点([2]基础状态预期!$C$17:$C$55,[2]基础状态预期!F$17:F$55,$C84)</f>
        <v>16</v>
      </c>
      <c r="V84" s="32">
        <f>求节点([2]基础状态预期!$C$17:$C$55,[2]基础状态预期!G$17:G$55,$C84)</f>
        <v>24</v>
      </c>
      <c r="W84" s="32">
        <f>求节点([2]基础状态预期!$C$17:$C$55,[2]基础状态预期!H$17:H$55,$C84)</f>
        <v>6.9384885544583259</v>
      </c>
      <c r="X84" s="32">
        <f>求节点([2]基础状态预期!$C$197:$C$235,[2]基础状态预期!E$197:E$235,$C84)</f>
        <v>5</v>
      </c>
      <c r="Y84" s="32">
        <f>求节点([2]基础状态预期!$C$197:$C$235,[2]基础状态预期!F$197:F$235,$C84)</f>
        <v>16</v>
      </c>
      <c r="Z84" s="32">
        <f>求节点([2]基础状态预期!$C$197:$C$235,[2]基础状态预期!G$197:G$235,$C84)</f>
        <v>24</v>
      </c>
      <c r="AA84" s="32">
        <f>求节点([2]基础状态预期!$C$197:$C$235,[2]基础状态预期!H$197:H$235,$C84)</f>
        <v>8</v>
      </c>
      <c r="AC84" s="18">
        <v>79</v>
      </c>
      <c r="AD84" s="22">
        <f t="shared" si="11"/>
        <v>1361.1528039521354</v>
      </c>
      <c r="AE84" s="22">
        <f t="shared" si="12"/>
        <v>1779.8831544689774</v>
      </c>
      <c r="AF84" s="18">
        <f t="shared" si="13"/>
        <v>175</v>
      </c>
      <c r="AG84" s="18">
        <f t="shared" si="14"/>
        <v>492.03543273447565</v>
      </c>
      <c r="AH84" s="18">
        <f t="shared" si="15"/>
        <v>588.97702226346109</v>
      </c>
      <c r="AI84" s="18">
        <f t="shared" si="16"/>
        <v>105.14034895419846</v>
      </c>
      <c r="AJ84" s="18">
        <f t="shared" si="17"/>
        <v>175</v>
      </c>
      <c r="AK84" s="18">
        <f t="shared" si="18"/>
        <v>560</v>
      </c>
      <c r="AL84" s="18">
        <f t="shared" si="19"/>
        <v>839.45006876361003</v>
      </c>
      <c r="AM84" s="18">
        <f t="shared" si="20"/>
        <v>205.43308570536735</v>
      </c>
    </row>
    <row r="85" spans="3:39" x14ac:dyDescent="0.15">
      <c r="C85" s="15">
        <v>80</v>
      </c>
      <c r="D85" s="32">
        <f>求节点([2]战法升级!$Z$6:$Z$44,[2]战法升级!AA$6:AA$44,$C85)</f>
        <v>29000</v>
      </c>
      <c r="E85" s="32">
        <f>求节点([2]战法升级!$Z$6:$Z$44,[2]战法升级!AB$6:AB$44,$C85)</f>
        <v>128987.96970366061</v>
      </c>
      <c r="F85" s="32">
        <f>求节点([2]战法升级!$Z$6:$Z$44,[2]战法升级!AC$6:AC$44,$C85)</f>
        <v>193334.55437072573</v>
      </c>
      <c r="G85" s="32">
        <f>求节点([2]战法升级!$Z$6:$Z$44,[2]战法升级!AD$6:AD$44,$C85)</f>
        <v>39162.393043019569</v>
      </c>
      <c r="H85" s="32">
        <f>求节点([2]战法升级!$Z$186:$Z$224,[2]战法升级!AA$186:AA$224,$C85)</f>
        <v>29000</v>
      </c>
      <c r="I85" s="32">
        <f>求节点([2]战法升级!$Z$186:$Z$224,[2]战法升级!AB$186:AB$224,$C85)</f>
        <v>185600</v>
      </c>
      <c r="J85" s="32">
        <f>求节点([2]战法升级!$Z$186:$Z$224,[2]战法升级!AC$186:AC$224,$C85)</f>
        <v>556800</v>
      </c>
      <c r="K85" s="32">
        <f>求节点([2]战法升级!$Z$186:$Z$224,[2]战法升级!AD$186:AD$224,$C85)</f>
        <v>155170.66028506868</v>
      </c>
      <c r="L85" s="32">
        <f>求节点([2]基础状态预期!$C$17:$C$55,[2]基础状态预期!M$17:M$55,$C85)</f>
        <v>35</v>
      </c>
      <c r="M85" s="32">
        <f>求节点([2]基础状态预期!$C$17:$C$55,[2]基础状态预期!N$17:N$55,$C85)</f>
        <v>31.154074028781292</v>
      </c>
      <c r="N85" s="32">
        <f>求节点([2]基础状态预期!$C$17:$C$55,[2]基础状态预期!O$17:O$55,$C85)</f>
        <v>25.001922980146286</v>
      </c>
      <c r="O85" s="32">
        <f>求节点([2]基础状态预期!$C$17:$C$55,[2]基础状态预期!P$17:P$55,$C85)</f>
        <v>15.289427105803952</v>
      </c>
      <c r="P85" s="32">
        <f>求节点([2]基础状态预期!$C$197:$C$235,[2]基础状态预期!M$197:M$235,$C85)</f>
        <v>35</v>
      </c>
      <c r="Q85" s="32">
        <f>求节点([2]基础状态预期!$C$197:$C$235,[2]基础状态预期!N$197:N$235,$C85)</f>
        <v>35</v>
      </c>
      <c r="R85" s="32">
        <f>求节点([2]基础状态预期!$C$197:$C$235,[2]基础状态预期!O$197:O$235,$C85)</f>
        <v>35</v>
      </c>
      <c r="S85" s="32">
        <f>求节点([2]基础状态预期!$C$197:$C$235,[2]基础状态预期!P$197:P$235,$C85)</f>
        <v>26.415138556513995</v>
      </c>
      <c r="T85" s="32">
        <f>求节点([2]基础状态预期!$C$17:$C$55,[2]基础状态预期!E$17:E$55,$C85)</f>
        <v>5</v>
      </c>
      <c r="U85" s="32">
        <f>求节点([2]基础状态预期!$C$17:$C$55,[2]基础状态预期!F$17:F$55,$C85)</f>
        <v>16</v>
      </c>
      <c r="V85" s="32">
        <f>求节点([2]基础状态预期!$C$17:$C$55,[2]基础状态预期!G$17:G$55,$C85)</f>
        <v>24</v>
      </c>
      <c r="W85" s="32">
        <f>求节点([2]基础状态预期!$C$17:$C$55,[2]基础状态预期!H$17:H$55,$C85)</f>
        <v>7.7729290762238072</v>
      </c>
      <c r="X85" s="32">
        <f>求节点([2]基础状态预期!$C$197:$C$235,[2]基础状态预期!E$197:E$235,$C85)</f>
        <v>5</v>
      </c>
      <c r="Y85" s="32">
        <f>求节点([2]基础状态预期!$C$197:$C$235,[2]基础状态预期!F$197:F$235,$C85)</f>
        <v>16</v>
      </c>
      <c r="Z85" s="32">
        <f>求节点([2]基础状态预期!$C$197:$C$235,[2]基础状态预期!G$197:G$235,$C85)</f>
        <v>24</v>
      </c>
      <c r="AA85" s="32">
        <f>求节点([2]基础状态预期!$C$197:$C$235,[2]基础状态预期!H$197:H$235,$C85)</f>
        <v>8</v>
      </c>
      <c r="AC85" s="18">
        <v>80</v>
      </c>
      <c r="AD85" s="22">
        <f t="shared" si="11"/>
        <v>1392.3549684935194</v>
      </c>
      <c r="AE85" s="22">
        <f t="shared" si="12"/>
        <v>1786.321108452112</v>
      </c>
      <c r="AF85" s="18">
        <f t="shared" si="13"/>
        <v>175</v>
      </c>
      <c r="AG85" s="18">
        <f t="shared" si="14"/>
        <v>498.46518446050067</v>
      </c>
      <c r="AH85" s="18">
        <f t="shared" si="15"/>
        <v>600.04615152351084</v>
      </c>
      <c r="AI85" s="18">
        <f t="shared" si="16"/>
        <v>118.84363250950796</v>
      </c>
      <c r="AJ85" s="18">
        <f t="shared" si="17"/>
        <v>175</v>
      </c>
      <c r="AK85" s="18">
        <f t="shared" si="18"/>
        <v>560</v>
      </c>
      <c r="AL85" s="18">
        <f t="shared" si="19"/>
        <v>840</v>
      </c>
      <c r="AM85" s="18">
        <f t="shared" si="20"/>
        <v>211.32110845211196</v>
      </c>
    </row>
    <row r="86" spans="3:39" x14ac:dyDescent="0.15">
      <c r="C86" s="15">
        <v>81</v>
      </c>
      <c r="D86" s="32">
        <f>求节点([2]战法升级!$Z$6:$Z$44,[2]战法升级!AA$6:AA$44,$C86)</f>
        <v>29000</v>
      </c>
      <c r="E86" s="32">
        <f>求节点([2]战法升级!$Z$6:$Z$44,[2]战法升级!AB$6:AB$44,$C86)</f>
        <v>135616.17453612125</v>
      </c>
      <c r="F86" s="32">
        <f>求节点([2]战法升级!$Z$6:$Z$44,[2]战法升级!AC$6:AC$44,$C86)</f>
        <v>201954.01268786984</v>
      </c>
      <c r="G86" s="32">
        <f>求节点([2]战法升级!$Z$6:$Z$44,[2]战法升级!AD$6:AD$44,$C86)</f>
        <v>43681.460402908997</v>
      </c>
      <c r="H86" s="32">
        <f>求节点([2]战法升级!$Z$186:$Z$224,[2]战法升级!AA$186:AA$224,$C86)</f>
        <v>29000</v>
      </c>
      <c r="I86" s="32">
        <f>求节点([2]战法升级!$Z$186:$Z$224,[2]战法升级!AB$186:AB$224,$C86)</f>
        <v>185600</v>
      </c>
      <c r="J86" s="32">
        <f>求节点([2]战法升级!$Z$186:$Z$224,[2]战法升级!AC$186:AC$224,$C86)</f>
        <v>556800</v>
      </c>
      <c r="K86" s="32">
        <f>求节点([2]战法升级!$Z$186:$Z$224,[2]战法升级!AD$186:AD$224,$C86)</f>
        <v>168949.86832735338</v>
      </c>
      <c r="L86" s="32">
        <f>求节点([2]基础状态预期!$C$17:$C$55,[2]基础状态预期!M$17:M$55,$C86)</f>
        <v>35</v>
      </c>
      <c r="M86" s="32">
        <f>求节点([2]基础状态预期!$C$17:$C$55,[2]基础状态预期!N$17:N$55,$C86)</f>
        <v>31.604359683160411</v>
      </c>
      <c r="N86" s="32">
        <f>求节点([2]基础状态预期!$C$17:$C$55,[2]基础状态预期!O$17:O$55,$C86)</f>
        <v>25.345625440551036</v>
      </c>
      <c r="O86" s="32">
        <f>求节点([2]基础状态预期!$C$17:$C$55,[2]基础状态预期!P$17:P$55,$C86)</f>
        <v>15.825228187954531</v>
      </c>
      <c r="P86" s="32">
        <f>求节点([2]基础状态预期!$C$197:$C$235,[2]基础状态预期!M$197:M$235,$C86)</f>
        <v>35</v>
      </c>
      <c r="Q86" s="32">
        <f>求节点([2]基础状态预期!$C$197:$C$235,[2]基础状态预期!N$197:N$235,$C86)</f>
        <v>35</v>
      </c>
      <c r="R86" s="32">
        <f>求节点([2]基础状态预期!$C$197:$C$235,[2]基础状态预期!O$197:O$235,$C86)</f>
        <v>35</v>
      </c>
      <c r="S86" s="32">
        <f>求节点([2]基础状态预期!$C$197:$C$235,[2]基础状态预期!P$197:P$235,$C86)</f>
        <v>27.132805642049654</v>
      </c>
      <c r="T86" s="32">
        <f>求节点([2]基础状态预期!$C$17:$C$55,[2]基础状态预期!E$17:E$55,$C86)</f>
        <v>5</v>
      </c>
      <c r="U86" s="32">
        <f>求节点([2]基础状态预期!$C$17:$C$55,[2]基础状态预期!F$17:F$55,$C86)</f>
        <v>16</v>
      </c>
      <c r="V86" s="32">
        <f>求节点([2]基础状态预期!$C$17:$C$55,[2]基础状态预期!G$17:G$55,$C86)</f>
        <v>24</v>
      </c>
      <c r="W86" s="32">
        <f>求节点([2]基础状态预期!$C$17:$C$55,[2]基础状态预期!H$17:H$55,$C86)</f>
        <v>8</v>
      </c>
      <c r="X86" s="32">
        <f>求节点([2]基础状态预期!$C$197:$C$235,[2]基础状态预期!E$197:E$235,$C86)</f>
        <v>5</v>
      </c>
      <c r="Y86" s="32">
        <f>求节点([2]基础状态预期!$C$197:$C$235,[2]基础状态预期!F$197:F$235,$C86)</f>
        <v>16</v>
      </c>
      <c r="Z86" s="32">
        <f>求节点([2]基础状态预期!$C$197:$C$235,[2]基础状态预期!G$197:G$235,$C86)</f>
        <v>24</v>
      </c>
      <c r="AA86" s="32">
        <f>求节点([2]基础状态预期!$C$197:$C$235,[2]基础状态预期!H$197:H$235,$C86)</f>
        <v>8</v>
      </c>
      <c r="AC86" s="18">
        <v>81</v>
      </c>
      <c r="AD86" s="22">
        <f t="shared" si="11"/>
        <v>1415.5665910074279</v>
      </c>
      <c r="AE86" s="22">
        <f t="shared" si="12"/>
        <v>1792.0624451363972</v>
      </c>
      <c r="AF86" s="18">
        <f t="shared" si="13"/>
        <v>175</v>
      </c>
      <c r="AG86" s="18">
        <f t="shared" si="14"/>
        <v>505.66975493056657</v>
      </c>
      <c r="AH86" s="18">
        <f t="shared" si="15"/>
        <v>608.29501057322489</v>
      </c>
      <c r="AI86" s="18">
        <f t="shared" si="16"/>
        <v>126.60182550363625</v>
      </c>
      <c r="AJ86" s="18">
        <f t="shared" si="17"/>
        <v>175</v>
      </c>
      <c r="AK86" s="18">
        <f t="shared" si="18"/>
        <v>560</v>
      </c>
      <c r="AL86" s="18">
        <f t="shared" si="19"/>
        <v>840</v>
      </c>
      <c r="AM86" s="18">
        <f t="shared" si="20"/>
        <v>217.06244513639723</v>
      </c>
    </row>
    <row r="87" spans="3:39" x14ac:dyDescent="0.15">
      <c r="C87" s="15">
        <v>82</v>
      </c>
      <c r="D87" s="32">
        <f>求节点([2]战法升级!$Z$6:$Z$44,[2]战法升级!AA$6:AA$44,$C87)</f>
        <v>29000</v>
      </c>
      <c r="E87" s="32">
        <f>求节点([2]战法升级!$Z$6:$Z$44,[2]战法升级!AB$6:AB$44,$C87)</f>
        <v>142510.87888364954</v>
      </c>
      <c r="F87" s="32">
        <f>求节点([2]战法升级!$Z$6:$Z$44,[2]战法升级!AC$6:AC$44,$C87)</f>
        <v>210587.38160999224</v>
      </c>
      <c r="G87" s="32">
        <f>求节点([2]战法升级!$Z$6:$Z$44,[2]战法升级!AD$6:AD$44,$C87)</f>
        <v>48066.663664939413</v>
      </c>
      <c r="H87" s="32">
        <f>求节点([2]战法升级!$Z$186:$Z$224,[2]战法升级!AA$186:AA$224,$C87)</f>
        <v>29000</v>
      </c>
      <c r="I87" s="32">
        <f>求节点([2]战法升级!$Z$186:$Z$224,[2]战法升级!AB$186:AB$224,$C87)</f>
        <v>185600</v>
      </c>
      <c r="J87" s="32">
        <f>求节点([2]战法升级!$Z$186:$Z$224,[2]战法升级!AC$186:AC$224,$C87)</f>
        <v>556800</v>
      </c>
      <c r="K87" s="32">
        <f>求节点([2]战法升级!$Z$186:$Z$224,[2]战法升级!AD$186:AD$224,$C87)</f>
        <v>183056.28493490146</v>
      </c>
      <c r="L87" s="32">
        <f>求节点([2]基础状态预期!$C$17:$C$55,[2]基础状态预期!M$17:M$55,$C87)</f>
        <v>35</v>
      </c>
      <c r="M87" s="32">
        <f>求节点([2]基础状态预期!$C$17:$C$55,[2]基础状态预期!N$17:N$55,$C87)</f>
        <v>32.072749924160973</v>
      </c>
      <c r="N87" s="32">
        <f>求节点([2]基础状态预期!$C$17:$C$55,[2]基础状态预期!O$17:O$55,$C87)</f>
        <v>25.645395194791398</v>
      </c>
      <c r="O87" s="32">
        <f>求节点([2]基础状态预期!$C$17:$C$55,[2]基础状态预期!P$17:P$55,$C87)</f>
        <v>16.510416197646784</v>
      </c>
      <c r="P87" s="32">
        <f>求节点([2]基础状态预期!$C$197:$C$235,[2]基础状态预期!M$197:M$235,$C87)</f>
        <v>35</v>
      </c>
      <c r="Q87" s="32">
        <f>求节点([2]基础状态预期!$C$197:$C$235,[2]基础状态预期!N$197:N$235,$C87)</f>
        <v>35</v>
      </c>
      <c r="R87" s="32">
        <f>求节点([2]基础状态预期!$C$197:$C$235,[2]基础状态预期!O$197:O$235,$C87)</f>
        <v>35</v>
      </c>
      <c r="S87" s="32">
        <f>求节点([2]基础状态预期!$C$197:$C$235,[2]基础状态预期!P$197:P$235,$C87)</f>
        <v>27.867514840359451</v>
      </c>
      <c r="T87" s="32">
        <f>求节点([2]基础状态预期!$C$17:$C$55,[2]基础状态预期!E$17:E$55,$C87)</f>
        <v>5</v>
      </c>
      <c r="U87" s="32">
        <f>求节点([2]基础状态预期!$C$17:$C$55,[2]基础状态预期!F$17:F$55,$C87)</f>
        <v>16</v>
      </c>
      <c r="V87" s="32">
        <f>求节点([2]基础状态预期!$C$17:$C$55,[2]基础状态预期!G$17:G$55,$C87)</f>
        <v>24</v>
      </c>
      <c r="W87" s="32">
        <f>求节点([2]基础状态预期!$C$17:$C$55,[2]基础状态预期!H$17:H$55,$C87)</f>
        <v>8</v>
      </c>
      <c r="X87" s="32">
        <f>求节点([2]基础状态预期!$C$197:$C$235,[2]基础状态预期!E$197:E$235,$C87)</f>
        <v>5</v>
      </c>
      <c r="Y87" s="32">
        <f>求节点([2]基础状态预期!$C$197:$C$235,[2]基础状态预期!F$197:F$235,$C87)</f>
        <v>16</v>
      </c>
      <c r="Z87" s="32">
        <f>求节点([2]基础状态预期!$C$197:$C$235,[2]基础状态预期!G$197:G$235,$C87)</f>
        <v>24</v>
      </c>
      <c r="AA87" s="32">
        <f>求节点([2]基础状态预期!$C$197:$C$235,[2]基础状态预期!H$197:H$235,$C87)</f>
        <v>8</v>
      </c>
      <c r="AC87" s="18">
        <v>82</v>
      </c>
      <c r="AD87" s="22">
        <f t="shared" si="11"/>
        <v>1435.7368130427433</v>
      </c>
      <c r="AE87" s="22">
        <f t="shared" si="12"/>
        <v>1797.9401187228757</v>
      </c>
      <c r="AF87" s="18">
        <f t="shared" si="13"/>
        <v>175</v>
      </c>
      <c r="AG87" s="18">
        <f t="shared" si="14"/>
        <v>513.16399878657558</v>
      </c>
      <c r="AH87" s="18">
        <f t="shared" si="15"/>
        <v>615.48948467499349</v>
      </c>
      <c r="AI87" s="18">
        <f t="shared" si="16"/>
        <v>132.08332958117427</v>
      </c>
      <c r="AJ87" s="18">
        <f t="shared" si="17"/>
        <v>175</v>
      </c>
      <c r="AK87" s="18">
        <f t="shared" si="18"/>
        <v>560</v>
      </c>
      <c r="AL87" s="18">
        <f t="shared" si="19"/>
        <v>840</v>
      </c>
      <c r="AM87" s="18">
        <f t="shared" si="20"/>
        <v>222.94011872287561</v>
      </c>
    </row>
    <row r="88" spans="3:39" x14ac:dyDescent="0.15">
      <c r="C88" s="15">
        <v>83</v>
      </c>
      <c r="D88" s="32">
        <f>求节点([2]战法升级!$Z$6:$Z$44,[2]战法升级!AA$6:AA$44,$C88)</f>
        <v>29000</v>
      </c>
      <c r="E88" s="32">
        <f>求节点([2]战法升级!$Z$6:$Z$44,[2]战法升级!AB$6:AB$44,$C88)</f>
        <v>150025.69521429928</v>
      </c>
      <c r="F88" s="32">
        <f>求节点([2]战法升级!$Z$6:$Z$44,[2]战法升级!AC$6:AC$44,$C88)</f>
        <v>219997.23858054492</v>
      </c>
      <c r="G88" s="32">
        <f>求节点([2]战法升级!$Z$6:$Z$44,[2]战法升级!AD$6:AD$44,$C88)</f>
        <v>52846.273554743966</v>
      </c>
      <c r="H88" s="32">
        <f>求节点([2]战法升级!$Z$186:$Z$224,[2]战法升级!AA$186:AA$224,$C88)</f>
        <v>29000</v>
      </c>
      <c r="I88" s="32">
        <f>求节点([2]战法升级!$Z$186:$Z$224,[2]战法升级!AB$186:AB$224,$C88)</f>
        <v>185600</v>
      </c>
      <c r="J88" s="32">
        <f>求节点([2]战法升级!$Z$186:$Z$224,[2]战法升级!AC$186:AC$224,$C88)</f>
        <v>556800</v>
      </c>
      <c r="K88" s="32">
        <f>求节点([2]战法升级!$Z$186:$Z$224,[2]战法升级!AD$186:AD$224,$C88)</f>
        <v>199241.12677389215</v>
      </c>
      <c r="L88" s="32">
        <f>求节点([2]基础状态预期!$C$17:$C$55,[2]基础状态预期!M$17:M$55,$C88)</f>
        <v>35</v>
      </c>
      <c r="M88" s="32">
        <f>求节点([2]基础状态预期!$C$17:$C$55,[2]基础状态预期!N$17:N$55,$C88)</f>
        <v>32.583267337927943</v>
      </c>
      <c r="N88" s="32">
        <f>求节点([2]基础状态预期!$C$17:$C$55,[2]基础状态预期!O$17:O$55,$C88)</f>
        <v>25.972126339602255</v>
      </c>
      <c r="O88" s="32">
        <f>求节点([2]基础状态预期!$C$17:$C$55,[2]基础状态预期!P$17:P$55,$C88)</f>
        <v>17.257230242928745</v>
      </c>
      <c r="P88" s="32">
        <f>求节点([2]基础状态预期!$C$197:$C$235,[2]基础状态预期!M$197:M$235,$C88)</f>
        <v>35</v>
      </c>
      <c r="Q88" s="32">
        <f>求节点([2]基础状态预期!$C$197:$C$235,[2]基础状态预期!N$197:N$235,$C88)</f>
        <v>35</v>
      </c>
      <c r="R88" s="32">
        <f>求节点([2]基础状态预期!$C$197:$C$235,[2]基础状态预期!O$197:O$235,$C88)</f>
        <v>35</v>
      </c>
      <c r="S88" s="32">
        <f>求节点([2]基础状态预期!$C$197:$C$235,[2]基础状态预期!P$197:P$235,$C88)</f>
        <v>28.710475352806881</v>
      </c>
      <c r="T88" s="32">
        <f>求节点([2]基础状态预期!$C$17:$C$55,[2]基础状态预期!E$17:E$55,$C88)</f>
        <v>5</v>
      </c>
      <c r="U88" s="32">
        <f>求节点([2]基础状态预期!$C$17:$C$55,[2]基础状态预期!F$17:F$55,$C88)</f>
        <v>16</v>
      </c>
      <c r="V88" s="32">
        <f>求节点([2]基础状态预期!$C$17:$C$55,[2]基础状态预期!G$17:G$55,$C88)</f>
        <v>24</v>
      </c>
      <c r="W88" s="32">
        <f>求节点([2]基础状态预期!$C$17:$C$55,[2]基础状态预期!H$17:H$55,$C88)</f>
        <v>8</v>
      </c>
      <c r="X88" s="32">
        <f>求节点([2]基础状态预期!$C$197:$C$235,[2]基础状态预期!E$197:E$235,$C88)</f>
        <v>5</v>
      </c>
      <c r="Y88" s="32">
        <f>求节点([2]基础状态预期!$C$197:$C$235,[2]基础状态预期!F$197:F$235,$C88)</f>
        <v>16</v>
      </c>
      <c r="Z88" s="32">
        <f>求节点([2]基础状态预期!$C$197:$C$235,[2]基础状态预期!G$197:G$235,$C88)</f>
        <v>24</v>
      </c>
      <c r="AA88" s="32">
        <f>求节点([2]基础状态预期!$C$197:$C$235,[2]基础状态预期!H$197:H$235,$C88)</f>
        <v>8</v>
      </c>
      <c r="AC88" s="18">
        <v>83</v>
      </c>
      <c r="AD88" s="22">
        <f t="shared" si="11"/>
        <v>1457.7211515007311</v>
      </c>
      <c r="AE88" s="22">
        <f t="shared" si="12"/>
        <v>1804.6838028224552</v>
      </c>
      <c r="AF88" s="18">
        <f t="shared" si="13"/>
        <v>175</v>
      </c>
      <c r="AG88" s="18">
        <f t="shared" si="14"/>
        <v>521.33227740684708</v>
      </c>
      <c r="AH88" s="18">
        <f t="shared" si="15"/>
        <v>623.33103215045412</v>
      </c>
      <c r="AI88" s="18">
        <f t="shared" si="16"/>
        <v>138.05784194342996</v>
      </c>
      <c r="AJ88" s="18">
        <f t="shared" si="17"/>
        <v>175</v>
      </c>
      <c r="AK88" s="18">
        <f t="shared" si="18"/>
        <v>560</v>
      </c>
      <c r="AL88" s="18">
        <f t="shared" si="19"/>
        <v>840</v>
      </c>
      <c r="AM88" s="18">
        <f t="shared" si="20"/>
        <v>229.68380282245505</v>
      </c>
    </row>
    <row r="89" spans="3:39" x14ac:dyDescent="0.15">
      <c r="C89" s="15">
        <v>84</v>
      </c>
      <c r="D89" s="32">
        <f>求节点([2]战法升级!$Z$6:$Z$44,[2]战法升级!AA$6:AA$44,$C89)</f>
        <v>29000</v>
      </c>
      <c r="E89" s="32">
        <f>求节点([2]战法升级!$Z$6:$Z$44,[2]战法升级!AB$6:AB$44,$C89)</f>
        <v>157843.86176401668</v>
      </c>
      <c r="F89" s="32">
        <f>求节点([2]战法升级!$Z$6:$Z$44,[2]战法升级!AC$6:AC$44,$C89)</f>
        <v>229786.94278193015</v>
      </c>
      <c r="G89" s="32">
        <f>求节点([2]战法升级!$Z$6:$Z$44,[2]战法升级!AD$6:AD$44,$C89)</f>
        <v>57818.821720526947</v>
      </c>
      <c r="H89" s="32">
        <f>求节点([2]战法升级!$Z$186:$Z$224,[2]战法升级!AA$186:AA$224,$C89)</f>
        <v>29000</v>
      </c>
      <c r="I89" s="32">
        <f>求节点([2]战法升级!$Z$186:$Z$224,[2]战法升级!AB$186:AB$224,$C89)</f>
        <v>185600</v>
      </c>
      <c r="J89" s="32">
        <f>求节点([2]战法升级!$Z$186:$Z$224,[2]战法升级!AC$186:AC$224,$C89)</f>
        <v>556800</v>
      </c>
      <c r="K89" s="32">
        <f>求节点([2]战法升级!$Z$186:$Z$224,[2]战法升级!AD$186:AD$224,$C89)</f>
        <v>214883.50716956306</v>
      </c>
      <c r="L89" s="32">
        <f>求节点([2]基础状态预期!$C$17:$C$55,[2]基础状态预期!M$17:M$55,$C89)</f>
        <v>35</v>
      </c>
      <c r="M89" s="32">
        <f>求节点([2]基础状态预期!$C$17:$C$55,[2]基础状态预期!N$17:N$55,$C89)</f>
        <v>33.114392782881566</v>
      </c>
      <c r="N89" s="32">
        <f>求节点([2]基础状态预期!$C$17:$C$55,[2]基础状态预期!O$17:O$55,$C89)</f>
        <v>26.312046624372574</v>
      </c>
      <c r="O89" s="32">
        <f>求节点([2]基础状态预期!$C$17:$C$55,[2]基础状态预期!P$17:P$55,$C89)</f>
        <v>18.034190893832335</v>
      </c>
      <c r="P89" s="32">
        <f>求节点([2]基础状态预期!$C$197:$C$235,[2]基础状态预期!M$197:M$235,$C89)</f>
        <v>35</v>
      </c>
      <c r="Q89" s="32">
        <f>求节点([2]基础状态预期!$C$197:$C$235,[2]基础状态预期!N$197:N$235,$C89)</f>
        <v>35</v>
      </c>
      <c r="R89" s="32">
        <f>求节点([2]基础状态预期!$C$197:$C$235,[2]基础状态预期!O$197:O$235,$C89)</f>
        <v>35</v>
      </c>
      <c r="S89" s="32">
        <f>求节点([2]基础状态预期!$C$197:$C$235,[2]基础状态预期!P$197:P$235,$C89)</f>
        <v>29.471240404515687</v>
      </c>
      <c r="T89" s="32">
        <f>求节点([2]基础状态预期!$C$17:$C$55,[2]基础状态预期!E$17:E$55,$C89)</f>
        <v>5</v>
      </c>
      <c r="U89" s="32">
        <f>求节点([2]基础状态预期!$C$17:$C$55,[2]基础状态预期!F$17:F$55,$C89)</f>
        <v>16</v>
      </c>
      <c r="V89" s="32">
        <f>求节点([2]基础状态预期!$C$17:$C$55,[2]基础状态预期!G$17:G$55,$C89)</f>
        <v>24</v>
      </c>
      <c r="W89" s="32">
        <f>求节点([2]基础状态预期!$C$17:$C$55,[2]基础状态预期!H$17:H$55,$C89)</f>
        <v>8</v>
      </c>
      <c r="X89" s="32">
        <f>求节点([2]基础状态预期!$C$197:$C$235,[2]基础状态预期!E$197:E$235,$C89)</f>
        <v>5</v>
      </c>
      <c r="Y89" s="32">
        <f>求节点([2]基础状态预期!$C$197:$C$235,[2]基础状态预期!F$197:F$235,$C89)</f>
        <v>16</v>
      </c>
      <c r="Z89" s="32">
        <f>求节点([2]基础状态预期!$C$197:$C$235,[2]基础状态预期!G$197:G$235,$C89)</f>
        <v>24</v>
      </c>
      <c r="AA89" s="32">
        <f>求节点([2]基础状态预期!$C$197:$C$235,[2]基础状态预期!H$197:H$235,$C89)</f>
        <v>8</v>
      </c>
      <c r="AC89" s="18">
        <v>84</v>
      </c>
      <c r="AD89" s="22">
        <f t="shared" si="11"/>
        <v>1480.5929306617056</v>
      </c>
      <c r="AE89" s="22">
        <f t="shared" si="12"/>
        <v>1810.7699232361256</v>
      </c>
      <c r="AF89" s="18">
        <f t="shared" si="13"/>
        <v>175</v>
      </c>
      <c r="AG89" s="18">
        <f t="shared" si="14"/>
        <v>529.83028452610506</v>
      </c>
      <c r="AH89" s="18">
        <f t="shared" si="15"/>
        <v>631.4891189849418</v>
      </c>
      <c r="AI89" s="18">
        <f t="shared" si="16"/>
        <v>144.27352715065868</v>
      </c>
      <c r="AJ89" s="18">
        <f t="shared" si="17"/>
        <v>175</v>
      </c>
      <c r="AK89" s="18">
        <f t="shared" si="18"/>
        <v>560</v>
      </c>
      <c r="AL89" s="18">
        <f t="shared" si="19"/>
        <v>840</v>
      </c>
      <c r="AM89" s="18">
        <f t="shared" si="20"/>
        <v>235.76992323612549</v>
      </c>
    </row>
    <row r="90" spans="3:39" x14ac:dyDescent="0.15">
      <c r="C90" s="15">
        <v>85</v>
      </c>
      <c r="D90" s="32">
        <f>求节点([2]战法升级!$Z$6:$Z$44,[2]战法升级!AA$6:AA$44,$C90)</f>
        <v>29000</v>
      </c>
      <c r="E90" s="32">
        <f>求节点([2]战法升级!$Z$6:$Z$44,[2]战法升级!AB$6:AB$44,$C90)</f>
        <v>165835.4923477766</v>
      </c>
      <c r="F90" s="32">
        <f>求节点([2]战法升级!$Z$6:$Z$44,[2]战法升级!AC$6:AC$44,$C90)</f>
        <v>239793.85412159475</v>
      </c>
      <c r="G90" s="32">
        <f>求节点([2]战法升级!$Z$6:$Z$44,[2]战法升级!AD$6:AD$44,$C90)</f>
        <v>62901.697321626445</v>
      </c>
      <c r="H90" s="32">
        <f>求节点([2]战法升级!$Z$186:$Z$224,[2]战法升级!AA$186:AA$224,$C90)</f>
        <v>29000</v>
      </c>
      <c r="I90" s="32">
        <f>求节点([2]战法升级!$Z$186:$Z$224,[2]战法升级!AB$186:AB$224,$C90)</f>
        <v>185600</v>
      </c>
      <c r="J90" s="32">
        <f>求节点([2]战法升级!$Z$186:$Z$224,[2]战法升级!AC$186:AC$224,$C90)</f>
        <v>556800</v>
      </c>
      <c r="K90" s="32">
        <f>求节点([2]战法升级!$Z$186:$Z$224,[2]战法升级!AD$186:AD$224,$C90)</f>
        <v>229439.12554153759</v>
      </c>
      <c r="L90" s="32">
        <f>求节点([2]基础状态预期!$C$17:$C$55,[2]基础状态预期!M$17:M$55,$C90)</f>
        <v>35</v>
      </c>
      <c r="M90" s="32">
        <f>求节点([2]基础状态预期!$C$17:$C$55,[2]基础状态预期!N$17:N$55,$C90)</f>
        <v>33.657302469278299</v>
      </c>
      <c r="N90" s="32">
        <f>求节点([2]基础状态预期!$C$17:$C$55,[2]基础状态预期!O$17:O$55,$C90)</f>
        <v>26.659508823666485</v>
      </c>
      <c r="O90" s="32">
        <f>求节点([2]基础状态预期!$C$17:$C$55,[2]基础状态预期!P$17:P$55,$C90)</f>
        <v>18.828390206504132</v>
      </c>
      <c r="P90" s="32">
        <f>求节点([2]基础状态预期!$C$197:$C$235,[2]基础状态预期!M$197:M$235,$C90)</f>
        <v>35</v>
      </c>
      <c r="Q90" s="32">
        <f>求节点([2]基础状态预期!$C$197:$C$235,[2]基础状态预期!N$197:N$235,$C90)</f>
        <v>35</v>
      </c>
      <c r="R90" s="32">
        <f>求节点([2]基础状态预期!$C$197:$C$235,[2]基础状态预期!O$197:O$235,$C90)</f>
        <v>35</v>
      </c>
      <c r="S90" s="32">
        <f>求节点([2]基础状态预期!$C$197:$C$235,[2]基础状态预期!P$197:P$235,$C90)</f>
        <v>30.067335862927141</v>
      </c>
      <c r="T90" s="32">
        <f>求节点([2]基础状态预期!$C$17:$C$55,[2]基础状态预期!E$17:E$55,$C90)</f>
        <v>5</v>
      </c>
      <c r="U90" s="32">
        <f>求节点([2]基础状态预期!$C$17:$C$55,[2]基础状态预期!F$17:F$55,$C90)</f>
        <v>16</v>
      </c>
      <c r="V90" s="32">
        <f>求节点([2]基础状态预期!$C$17:$C$55,[2]基础状态预期!G$17:G$55,$C90)</f>
        <v>24</v>
      </c>
      <c r="W90" s="32">
        <f>求节点([2]基础状态预期!$C$17:$C$55,[2]基础状态预期!H$17:H$55,$C90)</f>
        <v>8</v>
      </c>
      <c r="X90" s="32">
        <f>求节点([2]基础状态预期!$C$197:$C$235,[2]基础状态预期!E$197:E$235,$C90)</f>
        <v>5</v>
      </c>
      <c r="Y90" s="32">
        <f>求节点([2]基础状态预期!$C$197:$C$235,[2]基础状态预期!F$197:F$235,$C90)</f>
        <v>16</v>
      </c>
      <c r="Z90" s="32">
        <f>求节点([2]基础状态预期!$C$197:$C$235,[2]基础状态预期!G$197:G$235,$C90)</f>
        <v>24</v>
      </c>
      <c r="AA90" s="32">
        <f>求节点([2]基础状态预期!$C$197:$C$235,[2]基础状态预期!H$197:H$235,$C90)</f>
        <v>8</v>
      </c>
      <c r="AC90" s="18">
        <v>85</v>
      </c>
      <c r="AD90" s="22">
        <f t="shared" si="11"/>
        <v>1503.9721729284815</v>
      </c>
      <c r="AE90" s="22">
        <f t="shared" si="12"/>
        <v>1815.5386869034171</v>
      </c>
      <c r="AF90" s="18">
        <f t="shared" si="13"/>
        <v>175</v>
      </c>
      <c r="AG90" s="18">
        <f t="shared" si="14"/>
        <v>538.51683950845279</v>
      </c>
      <c r="AH90" s="18">
        <f t="shared" si="15"/>
        <v>639.82821176799564</v>
      </c>
      <c r="AI90" s="18">
        <f t="shared" si="16"/>
        <v>150.62712165203305</v>
      </c>
      <c r="AJ90" s="18">
        <f t="shared" si="17"/>
        <v>175</v>
      </c>
      <c r="AK90" s="18">
        <f t="shared" si="18"/>
        <v>560</v>
      </c>
      <c r="AL90" s="18">
        <f t="shared" si="19"/>
        <v>840</v>
      </c>
      <c r="AM90" s="18">
        <f t="shared" si="20"/>
        <v>240.53868690341713</v>
      </c>
    </row>
    <row r="91" spans="3:39" x14ac:dyDescent="0.15">
      <c r="C91" s="15">
        <v>86</v>
      </c>
      <c r="D91" s="32">
        <f>求节点([2]战法升级!$Z$6:$Z$44,[2]战法升级!AA$6:AA$44,$C91)</f>
        <v>29000</v>
      </c>
      <c r="E91" s="32">
        <f>求节点([2]战法升级!$Z$6:$Z$44,[2]战法升级!AB$6:AB$44,$C91)</f>
        <v>173853.55622209856</v>
      </c>
      <c r="F91" s="32">
        <f>求节点([2]战法升级!$Z$6:$Z$44,[2]战法升级!AC$6:AC$44,$C91)</f>
        <v>249833.86453813704</v>
      </c>
      <c r="G91" s="32">
        <f>求节点([2]战法升级!$Z$6:$Z$44,[2]战法升级!AD$6:AD$44,$C91)</f>
        <v>68001.38515225111</v>
      </c>
      <c r="H91" s="32">
        <f>求节点([2]战法升级!$Z$186:$Z$224,[2]战法升级!AA$186:AA$224,$C91)</f>
        <v>29000</v>
      </c>
      <c r="I91" s="32">
        <f>求节点([2]战法升级!$Z$186:$Z$224,[2]战法升级!AB$186:AB$224,$C91)</f>
        <v>185600</v>
      </c>
      <c r="J91" s="32">
        <f>求节点([2]战法升级!$Z$186:$Z$224,[2]战法升级!AC$186:AC$224,$C91)</f>
        <v>556800</v>
      </c>
      <c r="K91" s="32">
        <f>求节点([2]战法升级!$Z$186:$Z$224,[2]战法升级!AD$186:AD$224,$C91)</f>
        <v>243994.74391351209</v>
      </c>
      <c r="L91" s="32">
        <f>求节点([2]基础状态预期!$C$17:$C$55,[2]基础状态预期!M$17:M$55,$C91)</f>
        <v>35</v>
      </c>
      <c r="M91" s="32">
        <f>求节点([2]基础状态预期!$C$17:$C$55,[2]基础状态预期!N$17:N$55,$C91)</f>
        <v>34.202007895522996</v>
      </c>
      <c r="N91" s="32">
        <f>求节点([2]基础状态预期!$C$17:$C$55,[2]基础状态预期!O$17:O$55,$C91)</f>
        <v>27.00812029646309</v>
      </c>
      <c r="O91" s="32">
        <f>求节点([2]基础状态预期!$C$17:$C$55,[2]基础状态预期!P$17:P$55,$C91)</f>
        <v>19.625216430039234</v>
      </c>
      <c r="P91" s="32">
        <f>求节点([2]基础状态预期!$C$197:$C$235,[2]基础状态预期!M$197:M$235,$C91)</f>
        <v>35</v>
      </c>
      <c r="Q91" s="32">
        <f>求节点([2]基础状态预期!$C$197:$C$235,[2]基础状态预期!N$197:N$235,$C91)</f>
        <v>35</v>
      </c>
      <c r="R91" s="32">
        <f>求节点([2]基础状态预期!$C$197:$C$235,[2]基础状态预期!O$197:O$235,$C91)</f>
        <v>35</v>
      </c>
      <c r="S91" s="32">
        <f>求节点([2]基础状态预期!$C$197:$C$235,[2]基础状态预期!P$197:P$235,$C91)</f>
        <v>30.663431321338596</v>
      </c>
      <c r="T91" s="32">
        <f>求节点([2]基础状态预期!$C$17:$C$55,[2]基础状态预期!E$17:E$55,$C91)</f>
        <v>5</v>
      </c>
      <c r="U91" s="32">
        <f>求节点([2]基础状态预期!$C$17:$C$55,[2]基础状态预期!F$17:F$55,$C91)</f>
        <v>16</v>
      </c>
      <c r="V91" s="32">
        <f>求节点([2]基础状态预期!$C$17:$C$55,[2]基础状态预期!G$17:G$55,$C91)</f>
        <v>24</v>
      </c>
      <c r="W91" s="32">
        <f>求节点([2]基础状态预期!$C$17:$C$55,[2]基础状态预期!H$17:H$55,$C91)</f>
        <v>8</v>
      </c>
      <c r="X91" s="32">
        <f>求节点([2]基础状态预期!$C$197:$C$235,[2]基础状态预期!E$197:E$235,$C91)</f>
        <v>5</v>
      </c>
      <c r="Y91" s="32">
        <f>求节点([2]基础状态预期!$C$197:$C$235,[2]基础状态预期!F$197:F$235,$C91)</f>
        <v>16</v>
      </c>
      <c r="Z91" s="32">
        <f>求节点([2]基础状态预期!$C$197:$C$235,[2]基础状态预期!G$197:G$235,$C91)</f>
        <v>24</v>
      </c>
      <c r="AA91" s="32">
        <f>求节点([2]基础状态预期!$C$197:$C$235,[2]基础状态预期!H$197:H$235,$C91)</f>
        <v>8</v>
      </c>
      <c r="AC91" s="18">
        <v>86</v>
      </c>
      <c r="AD91" s="22">
        <f t="shared" si="11"/>
        <v>1527.4287448837961</v>
      </c>
      <c r="AE91" s="22">
        <f t="shared" si="12"/>
        <v>1820.3074505707089</v>
      </c>
      <c r="AF91" s="18">
        <f t="shared" si="13"/>
        <v>175</v>
      </c>
      <c r="AG91" s="18">
        <f t="shared" si="14"/>
        <v>547.23212632836794</v>
      </c>
      <c r="AH91" s="18">
        <f t="shared" si="15"/>
        <v>648.19488711511417</v>
      </c>
      <c r="AI91" s="18">
        <f t="shared" si="16"/>
        <v>157.00173144031388</v>
      </c>
      <c r="AJ91" s="18">
        <f t="shared" si="17"/>
        <v>175</v>
      </c>
      <c r="AK91" s="18">
        <f t="shared" si="18"/>
        <v>560</v>
      </c>
      <c r="AL91" s="18">
        <f t="shared" si="19"/>
        <v>840</v>
      </c>
      <c r="AM91" s="18">
        <f t="shared" si="20"/>
        <v>245.30745057070877</v>
      </c>
    </row>
    <row r="92" spans="3:39" x14ac:dyDescent="0.15">
      <c r="C92" s="15">
        <v>87</v>
      </c>
      <c r="D92" s="32">
        <f>求节点([2]战法升级!$Z$6:$Z$44,[2]战法升级!AA$6:AA$44,$C92)</f>
        <v>29000</v>
      </c>
      <c r="E92" s="32">
        <f>求节点([2]战法升级!$Z$6:$Z$44,[2]战法升级!AB$6:AB$44,$C92)</f>
        <v>178721.61301498147</v>
      </c>
      <c r="F92" s="32">
        <f>求节点([2]战法升级!$Z$6:$Z$44,[2]战法升级!AC$6:AC$44,$C92)</f>
        <v>259873.87495467931</v>
      </c>
      <c r="G92" s="32">
        <f>求节点([2]战法升级!$Z$6:$Z$44,[2]战法升级!AD$6:AD$44,$C92)</f>
        <v>72829.040165662998</v>
      </c>
      <c r="H92" s="32">
        <f>求节点([2]战法升级!$Z$186:$Z$224,[2]战法升级!AA$186:AA$224,$C92)</f>
        <v>29000</v>
      </c>
      <c r="I92" s="32">
        <f>求节点([2]战法升级!$Z$186:$Z$224,[2]战法升级!AB$186:AB$224,$C92)</f>
        <v>185600</v>
      </c>
      <c r="J92" s="32">
        <f>求节点([2]战法升级!$Z$186:$Z$224,[2]战法升级!AC$186:AC$224,$C92)</f>
        <v>556800</v>
      </c>
      <c r="K92" s="32">
        <f>求节点([2]战法升级!$Z$186:$Z$224,[2]战法升级!AD$186:AD$224,$C92)</f>
        <v>259120.05020804316</v>
      </c>
      <c r="L92" s="32">
        <f>求节点([2]基础状态预期!$C$17:$C$55,[2]基础状态预期!M$17:M$55,$C92)</f>
        <v>35</v>
      </c>
      <c r="M92" s="32">
        <f>求节点([2]基础状态预期!$C$17:$C$55,[2]基础状态预期!N$17:N$55,$C92)</f>
        <v>34.532718275474288</v>
      </c>
      <c r="N92" s="32">
        <f>求节点([2]基础状态预期!$C$17:$C$55,[2]基础状态预期!O$17:O$55,$C92)</f>
        <v>27.356731769259699</v>
      </c>
      <c r="O92" s="32">
        <f>求节点([2]基础状态预期!$C$17:$C$55,[2]基础状态预期!P$17:P$55,$C92)</f>
        <v>20.209517015126867</v>
      </c>
      <c r="P92" s="32">
        <f>求节点([2]基础状态预期!$C$197:$C$235,[2]基础状态预期!M$197:M$235,$C92)</f>
        <v>35</v>
      </c>
      <c r="Q92" s="32">
        <f>求节点([2]基础状态预期!$C$197:$C$235,[2]基础状态预期!N$197:N$235,$C92)</f>
        <v>35</v>
      </c>
      <c r="R92" s="32">
        <f>求节点([2]基础状态预期!$C$197:$C$235,[2]基础状态预期!O$197:O$235,$C92)</f>
        <v>35</v>
      </c>
      <c r="S92" s="32">
        <f>求节点([2]基础状态预期!$C$197:$C$235,[2]基础状态预期!P$197:P$235,$C92)</f>
        <v>31.192936488044943</v>
      </c>
      <c r="T92" s="32">
        <f>求节点([2]基础状态预期!$C$17:$C$55,[2]基础状态预期!E$17:E$55,$C92)</f>
        <v>5</v>
      </c>
      <c r="U92" s="32">
        <f>求节点([2]基础状态预期!$C$17:$C$55,[2]基础状态预期!F$17:F$55,$C92)</f>
        <v>16</v>
      </c>
      <c r="V92" s="32">
        <f>求节点([2]基础状态预期!$C$17:$C$55,[2]基础状态预期!G$17:G$55,$C92)</f>
        <v>24</v>
      </c>
      <c r="W92" s="32">
        <f>求节点([2]基础状态预期!$C$17:$C$55,[2]基础状态预期!H$17:H$55,$C92)</f>
        <v>8</v>
      </c>
      <c r="X92" s="32">
        <f>求节点([2]基础状态预期!$C$197:$C$235,[2]基础状态预期!E$197:E$235,$C92)</f>
        <v>5</v>
      </c>
      <c r="Y92" s="32">
        <f>求节点([2]基础状态预期!$C$197:$C$235,[2]基础状态预期!F$197:F$235,$C92)</f>
        <v>16</v>
      </c>
      <c r="Z92" s="32">
        <f>求节点([2]基础状态预期!$C$197:$C$235,[2]基础状态预期!G$197:G$235,$C92)</f>
        <v>24</v>
      </c>
      <c r="AA92" s="32">
        <f>求节点([2]基础状态预期!$C$197:$C$235,[2]基础状态预期!H$197:H$235,$C92)</f>
        <v>8</v>
      </c>
      <c r="AC92" s="18">
        <v>87</v>
      </c>
      <c r="AD92" s="22">
        <f t="shared" si="11"/>
        <v>1545.7611909908362</v>
      </c>
      <c r="AE92" s="22">
        <f t="shared" si="12"/>
        <v>1824.5434919043596</v>
      </c>
      <c r="AF92" s="18">
        <f t="shared" si="13"/>
        <v>175</v>
      </c>
      <c r="AG92" s="18">
        <f t="shared" si="14"/>
        <v>552.52349240758861</v>
      </c>
      <c r="AH92" s="18">
        <f t="shared" si="15"/>
        <v>656.56156246223281</v>
      </c>
      <c r="AI92" s="18">
        <f t="shared" si="16"/>
        <v>161.67613612101493</v>
      </c>
      <c r="AJ92" s="18">
        <f t="shared" si="17"/>
        <v>175</v>
      </c>
      <c r="AK92" s="18">
        <f t="shared" si="18"/>
        <v>560</v>
      </c>
      <c r="AL92" s="18">
        <f t="shared" si="19"/>
        <v>840</v>
      </c>
      <c r="AM92" s="18">
        <f t="shared" si="20"/>
        <v>249.54349190435954</v>
      </c>
    </row>
    <row r="93" spans="3:39" x14ac:dyDescent="0.15">
      <c r="C93" s="15">
        <v>88</v>
      </c>
      <c r="D93" s="32">
        <f>求节点([2]战法升级!$Z$6:$Z$44,[2]战法升级!AA$6:AA$44,$C93)</f>
        <v>29000</v>
      </c>
      <c r="E93" s="32">
        <f>求节点([2]战法升级!$Z$6:$Z$44,[2]战法升级!AB$6:AB$44,$C93)</f>
        <v>180841.35884353655</v>
      </c>
      <c r="F93" s="32">
        <f>求节点([2]战法升级!$Z$6:$Z$44,[2]战法升级!AC$6:AC$44,$C93)</f>
        <v>269913.88537122158</v>
      </c>
      <c r="G93" s="32">
        <f>求节点([2]战法升级!$Z$6:$Z$44,[2]战法升级!AD$6:AD$44,$C93)</f>
        <v>77419.352609717476</v>
      </c>
      <c r="H93" s="32">
        <f>求节点([2]战法升级!$Z$186:$Z$224,[2]战法升级!AA$186:AA$224,$C93)</f>
        <v>29000</v>
      </c>
      <c r="I93" s="32">
        <f>求节点([2]战法升级!$Z$186:$Z$224,[2]战法升级!AB$186:AB$224,$C93)</f>
        <v>185600</v>
      </c>
      <c r="J93" s="32">
        <f>求节点([2]战法升级!$Z$186:$Z$224,[2]战法升级!AC$186:AC$224,$C93)</f>
        <v>556800</v>
      </c>
      <c r="K93" s="32">
        <f>求节点([2]战法升级!$Z$186:$Z$224,[2]战法升级!AD$186:AD$224,$C93)</f>
        <v>274349.68063307909</v>
      </c>
      <c r="L93" s="32">
        <f>求节点([2]基础状态预期!$C$17:$C$55,[2]基础状态预期!M$17:M$55,$C93)</f>
        <v>35</v>
      </c>
      <c r="M93" s="32">
        <f>求节点([2]基础状态预期!$C$17:$C$55,[2]基础状态预期!N$17:N$55,$C93)</f>
        <v>34.676722747522867</v>
      </c>
      <c r="N93" s="32">
        <f>求节点([2]基础状态预期!$C$17:$C$55,[2]基础状态预期!O$17:O$55,$C93)</f>
        <v>27.705343242056305</v>
      </c>
      <c r="O93" s="32">
        <f>求节点([2]基础状态预期!$C$17:$C$55,[2]基础状态预期!P$17:P$55,$C93)</f>
        <v>20.608393717904015</v>
      </c>
      <c r="P93" s="32">
        <f>求节点([2]基础状态预期!$C$197:$C$235,[2]基础状态预期!M$197:M$235,$C93)</f>
        <v>35</v>
      </c>
      <c r="Q93" s="32">
        <f>求节点([2]基础状态预期!$C$197:$C$235,[2]基础状态预期!N$197:N$235,$C93)</f>
        <v>35</v>
      </c>
      <c r="R93" s="32">
        <f>求节点([2]基础状态预期!$C$197:$C$235,[2]基础状态预期!O$197:O$235,$C93)</f>
        <v>35</v>
      </c>
      <c r="S93" s="32">
        <f>求节点([2]基础状态预期!$C$197:$C$235,[2]基础状态预期!P$197:P$235,$C93)</f>
        <v>31.710247304112741</v>
      </c>
      <c r="T93" s="32">
        <f>求节点([2]基础状态预期!$C$17:$C$55,[2]基础状态预期!E$17:E$55,$C93)</f>
        <v>5</v>
      </c>
      <c r="U93" s="32">
        <f>求节点([2]基础状态预期!$C$17:$C$55,[2]基础状态预期!F$17:F$55,$C93)</f>
        <v>16</v>
      </c>
      <c r="V93" s="32">
        <f>求节点([2]基础状态预期!$C$17:$C$55,[2]基础状态预期!G$17:G$55,$C93)</f>
        <v>24</v>
      </c>
      <c r="W93" s="32">
        <f>求节点([2]基础状态预期!$C$17:$C$55,[2]基础状态预期!H$17:H$55,$C93)</f>
        <v>8</v>
      </c>
      <c r="X93" s="32">
        <f>求节点([2]基础状态预期!$C$197:$C$235,[2]基础状态预期!E$197:E$235,$C93)</f>
        <v>5</v>
      </c>
      <c r="Y93" s="32">
        <f>求节点([2]基础状态预期!$C$197:$C$235,[2]基础状态预期!F$197:F$235,$C93)</f>
        <v>16</v>
      </c>
      <c r="Z93" s="32">
        <f>求节点([2]基础状态预期!$C$197:$C$235,[2]基础状态预期!G$197:G$235,$C93)</f>
        <v>24</v>
      </c>
      <c r="AA93" s="32">
        <f>求节点([2]基础状态预期!$C$197:$C$235,[2]基础状态预期!H$197:H$235,$C93)</f>
        <v>8</v>
      </c>
      <c r="AC93" s="18">
        <v>88</v>
      </c>
      <c r="AD93" s="22">
        <f t="shared" si="11"/>
        <v>1559.6229515129494</v>
      </c>
      <c r="AE93" s="22">
        <f t="shared" si="12"/>
        <v>1828.6819784329018</v>
      </c>
      <c r="AF93" s="18">
        <f t="shared" si="13"/>
        <v>175</v>
      </c>
      <c r="AG93" s="18">
        <f t="shared" si="14"/>
        <v>554.82756396036586</v>
      </c>
      <c r="AH93" s="18">
        <f t="shared" si="15"/>
        <v>664.92823780935134</v>
      </c>
      <c r="AI93" s="18">
        <f t="shared" si="16"/>
        <v>164.86714974323212</v>
      </c>
      <c r="AJ93" s="18">
        <f t="shared" si="17"/>
        <v>175</v>
      </c>
      <c r="AK93" s="18">
        <f t="shared" si="18"/>
        <v>560</v>
      </c>
      <c r="AL93" s="18">
        <f t="shared" si="19"/>
        <v>840</v>
      </c>
      <c r="AM93" s="18">
        <f t="shared" si="20"/>
        <v>253.68197843290193</v>
      </c>
    </row>
    <row r="94" spans="3:39" x14ac:dyDescent="0.15">
      <c r="C94" s="15">
        <v>89</v>
      </c>
      <c r="D94" s="32">
        <f>求节点([2]战法升级!$Z$6:$Z$44,[2]战法升级!AA$6:AA$44,$C94)</f>
        <v>29000</v>
      </c>
      <c r="E94" s="32">
        <f>求节点([2]战法升级!$Z$6:$Z$44,[2]战法升级!AB$6:AB$44,$C94)</f>
        <v>182961.10467209163</v>
      </c>
      <c r="F94" s="32">
        <f>求节点([2]战法升级!$Z$6:$Z$44,[2]战法升级!AC$6:AC$44,$C94)</f>
        <v>279953.89578776387</v>
      </c>
      <c r="G94" s="32">
        <f>求节点([2]战法升级!$Z$6:$Z$44,[2]战法升级!AD$6:AD$44,$C94)</f>
        <v>82009.66505377194</v>
      </c>
      <c r="H94" s="32">
        <f>求节点([2]战法升级!$Z$186:$Z$224,[2]战法升级!AA$186:AA$224,$C94)</f>
        <v>29000</v>
      </c>
      <c r="I94" s="32">
        <f>求节点([2]战法升级!$Z$186:$Z$224,[2]战法升级!AB$186:AB$224,$C94)</f>
        <v>185600</v>
      </c>
      <c r="J94" s="32">
        <f>求节点([2]战法升级!$Z$186:$Z$224,[2]战法升级!AC$186:AC$224,$C94)</f>
        <v>556800</v>
      </c>
      <c r="K94" s="32">
        <f>求节点([2]战法升级!$Z$186:$Z$224,[2]战法升级!AD$186:AD$224,$C94)</f>
        <v>289579.31105811504</v>
      </c>
      <c r="L94" s="32">
        <f>求节点([2]基础状态预期!$C$17:$C$55,[2]基础状态预期!M$17:M$55,$C94)</f>
        <v>35</v>
      </c>
      <c r="M94" s="32">
        <f>求节点([2]基础状态预期!$C$17:$C$55,[2]基础状态预期!N$17:N$55,$C94)</f>
        <v>34.820727219571438</v>
      </c>
      <c r="N94" s="32">
        <f>求节点([2]基础状态预期!$C$17:$C$55,[2]基础状态预期!O$17:O$55,$C94)</f>
        <v>28.053954714852914</v>
      </c>
      <c r="O94" s="32">
        <f>求节点([2]基础状态预期!$C$17:$C$55,[2]基础状态预期!P$17:P$55,$C94)</f>
        <v>21.007270420681159</v>
      </c>
      <c r="P94" s="32">
        <f>求节点([2]基础状态预期!$C$197:$C$235,[2]基础状态预期!M$197:M$235,$C94)</f>
        <v>35</v>
      </c>
      <c r="Q94" s="32">
        <f>求节点([2]基础状态预期!$C$197:$C$235,[2]基础状态预期!N$197:N$235,$C94)</f>
        <v>35</v>
      </c>
      <c r="R94" s="32">
        <f>求节点([2]基础状态预期!$C$197:$C$235,[2]基础状态预期!O$197:O$235,$C94)</f>
        <v>35</v>
      </c>
      <c r="S94" s="32">
        <f>求节点([2]基础状态预期!$C$197:$C$235,[2]基础状态预期!P$197:P$235,$C94)</f>
        <v>32.227558120180539</v>
      </c>
      <c r="T94" s="32">
        <f>求节点([2]基础状态预期!$C$17:$C$55,[2]基础状态预期!E$17:E$55,$C94)</f>
        <v>5</v>
      </c>
      <c r="U94" s="32">
        <f>求节点([2]基础状态预期!$C$17:$C$55,[2]基础状态预期!F$17:F$55,$C94)</f>
        <v>16</v>
      </c>
      <c r="V94" s="32">
        <f>求节点([2]基础状态预期!$C$17:$C$55,[2]基础状态预期!G$17:G$55,$C94)</f>
        <v>24</v>
      </c>
      <c r="W94" s="32">
        <f>求节点([2]基础状态预期!$C$17:$C$55,[2]基础状态预期!H$17:H$55,$C94)</f>
        <v>8</v>
      </c>
      <c r="X94" s="32">
        <f>求节点([2]基础状态预期!$C$197:$C$235,[2]基础状态预期!E$197:E$235,$C94)</f>
        <v>5</v>
      </c>
      <c r="Y94" s="32">
        <f>求节点([2]基础状态预期!$C$197:$C$235,[2]基础状态预期!F$197:F$235,$C94)</f>
        <v>16</v>
      </c>
      <c r="Z94" s="32">
        <f>求节点([2]基础状态预期!$C$197:$C$235,[2]基础状态预期!G$197:G$235,$C94)</f>
        <v>24</v>
      </c>
      <c r="AA94" s="32">
        <f>求节点([2]基础状态预期!$C$197:$C$235,[2]基础状态预期!H$197:H$235,$C94)</f>
        <v>8</v>
      </c>
      <c r="AC94" s="18">
        <v>89</v>
      </c>
      <c r="AD94" s="22">
        <f t="shared" si="11"/>
        <v>1573.4847120350621</v>
      </c>
      <c r="AE94" s="22">
        <f t="shared" si="12"/>
        <v>1832.8204649614443</v>
      </c>
      <c r="AF94" s="18">
        <f t="shared" si="13"/>
        <v>175</v>
      </c>
      <c r="AG94" s="18">
        <f t="shared" si="14"/>
        <v>557.13163551314301</v>
      </c>
      <c r="AH94" s="18">
        <f t="shared" si="15"/>
        <v>673.29491315646987</v>
      </c>
      <c r="AI94" s="18">
        <f t="shared" si="16"/>
        <v>168.05816336544927</v>
      </c>
      <c r="AJ94" s="18">
        <f t="shared" si="17"/>
        <v>175</v>
      </c>
      <c r="AK94" s="18">
        <f t="shared" si="18"/>
        <v>560</v>
      </c>
      <c r="AL94" s="18">
        <f t="shared" si="19"/>
        <v>840</v>
      </c>
      <c r="AM94" s="18">
        <f t="shared" si="20"/>
        <v>257.82046496144432</v>
      </c>
    </row>
    <row r="95" spans="3:39" x14ac:dyDescent="0.15">
      <c r="C95" s="15">
        <v>90</v>
      </c>
      <c r="D95" s="32">
        <f>求节点([2]战法升级!$Z$6:$Z$44,[2]战法升级!AA$6:AA$44,$C95)</f>
        <v>29000</v>
      </c>
      <c r="E95" s="32">
        <f>求节点([2]战法升级!$Z$6:$Z$44,[2]战法升级!AB$6:AB$44,$C95)</f>
        <v>185080.85050064669</v>
      </c>
      <c r="F95" s="32">
        <f>求节点([2]战法升级!$Z$6:$Z$44,[2]战法升级!AC$6:AC$44,$C95)</f>
        <v>289993.90620430617</v>
      </c>
      <c r="G95" s="32">
        <f>求节点([2]战法升级!$Z$6:$Z$44,[2]战法升级!AD$6:AD$44,$C95)</f>
        <v>86599.977497826418</v>
      </c>
      <c r="H95" s="32">
        <f>求节点([2]战法升级!$Z$186:$Z$224,[2]战法升级!AA$186:AA$224,$C95)</f>
        <v>29000</v>
      </c>
      <c r="I95" s="32">
        <f>求节点([2]战法升级!$Z$186:$Z$224,[2]战法升级!AB$186:AB$224,$C95)</f>
        <v>185600</v>
      </c>
      <c r="J95" s="32">
        <f>求节点([2]战法升级!$Z$186:$Z$224,[2]战法升级!AC$186:AC$224,$C95)</f>
        <v>556800</v>
      </c>
      <c r="K95" s="32">
        <f>求节点([2]战法升级!$Z$186:$Z$224,[2]战法升级!AD$186:AD$224,$C95)</f>
        <v>304808.94148315099</v>
      </c>
      <c r="L95" s="32">
        <f>求节点([2]基础状态预期!$C$17:$C$55,[2]基础状态预期!M$17:M$55,$C95)</f>
        <v>35</v>
      </c>
      <c r="M95" s="32">
        <f>求节点([2]基础状态预期!$C$17:$C$55,[2]基础状态预期!N$17:N$55,$C95)</f>
        <v>34.964731691620017</v>
      </c>
      <c r="N95" s="32">
        <f>求节点([2]基础状态预期!$C$17:$C$55,[2]基础状态预期!O$17:O$55,$C95)</f>
        <v>28.402566187649519</v>
      </c>
      <c r="O95" s="32">
        <f>求节点([2]基础状态预期!$C$17:$C$55,[2]基础状态预期!P$17:P$55,$C95)</f>
        <v>21.406147123458307</v>
      </c>
      <c r="P95" s="32">
        <f>求节点([2]基础状态预期!$C$197:$C$235,[2]基础状态预期!M$197:M$235,$C95)</f>
        <v>35</v>
      </c>
      <c r="Q95" s="32">
        <f>求节点([2]基础状态预期!$C$197:$C$235,[2]基础状态预期!N$197:N$235,$C95)</f>
        <v>35</v>
      </c>
      <c r="R95" s="32">
        <f>求节点([2]基础状态预期!$C$197:$C$235,[2]基础状态预期!O$197:O$235,$C95)</f>
        <v>35</v>
      </c>
      <c r="S95" s="32">
        <f>求节点([2]基础状态预期!$C$197:$C$235,[2]基础状态预期!P$197:P$235,$C95)</f>
        <v>32.744868936248338</v>
      </c>
      <c r="T95" s="32">
        <f>求节点([2]基础状态预期!$C$17:$C$55,[2]基础状态预期!E$17:E$55,$C95)</f>
        <v>5</v>
      </c>
      <c r="U95" s="32">
        <f>求节点([2]基础状态预期!$C$17:$C$55,[2]基础状态预期!F$17:F$55,$C95)</f>
        <v>16</v>
      </c>
      <c r="V95" s="32">
        <f>求节点([2]基础状态预期!$C$17:$C$55,[2]基础状态预期!G$17:G$55,$C95)</f>
        <v>24</v>
      </c>
      <c r="W95" s="32">
        <f>求节点([2]基础状态预期!$C$17:$C$55,[2]基础状态预期!H$17:H$55,$C95)</f>
        <v>8</v>
      </c>
      <c r="X95" s="32">
        <f>求节点([2]基础状态预期!$C$197:$C$235,[2]基础状态预期!E$197:E$235,$C95)</f>
        <v>5</v>
      </c>
      <c r="Y95" s="32">
        <f>求节点([2]基础状态预期!$C$197:$C$235,[2]基础状态预期!F$197:F$235,$C95)</f>
        <v>16</v>
      </c>
      <c r="Z95" s="32">
        <f>求节点([2]基础状态预期!$C$197:$C$235,[2]基础状态预期!G$197:G$235,$C95)</f>
        <v>24</v>
      </c>
      <c r="AA95" s="32">
        <f>求节点([2]基础状态预期!$C$197:$C$235,[2]基础状态预期!H$197:H$235,$C95)</f>
        <v>8</v>
      </c>
      <c r="AC95" s="18">
        <v>90</v>
      </c>
      <c r="AD95" s="22">
        <f t="shared" si="11"/>
        <v>1587.3464725571753</v>
      </c>
      <c r="AE95" s="22">
        <f t="shared" si="12"/>
        <v>1836.9589514899867</v>
      </c>
      <c r="AF95" s="18">
        <f t="shared" si="13"/>
        <v>175</v>
      </c>
      <c r="AG95" s="18">
        <f t="shared" si="14"/>
        <v>559.43570706592027</v>
      </c>
      <c r="AH95" s="18">
        <f t="shared" si="15"/>
        <v>681.66158850358852</v>
      </c>
      <c r="AI95" s="18">
        <f t="shared" si="16"/>
        <v>171.24917698766646</v>
      </c>
      <c r="AJ95" s="18">
        <f t="shared" si="17"/>
        <v>175</v>
      </c>
      <c r="AK95" s="18">
        <f t="shared" si="18"/>
        <v>560</v>
      </c>
      <c r="AL95" s="18">
        <f t="shared" si="19"/>
        <v>840</v>
      </c>
      <c r="AM95" s="18">
        <f t="shared" si="20"/>
        <v>261.9589514899867</v>
      </c>
    </row>
    <row r="96" spans="3:39" x14ac:dyDescent="0.15">
      <c r="C96" s="15">
        <v>91</v>
      </c>
      <c r="D96" s="32">
        <f>求节点([2]战法升级!$Z$6:$Z$44,[2]战法升级!AA$6:AA$44,$C96)</f>
        <v>29000</v>
      </c>
      <c r="E96" s="32">
        <f>求节点([2]战法升级!$Z$6:$Z$44,[2]战法升级!AB$6:AB$44,$C96)</f>
        <v>185600</v>
      </c>
      <c r="F96" s="32">
        <f>求节点([2]战法升级!$Z$6:$Z$44,[2]战法升级!AC$6:AC$44,$C96)</f>
        <v>300033.91662084853</v>
      </c>
      <c r="G96" s="32">
        <f>求节点([2]战法升级!$Z$6:$Z$44,[2]战法升级!AD$6:AD$44,$C96)</f>
        <v>91189.841874836959</v>
      </c>
      <c r="H96" s="32">
        <f>求节点([2]战法升级!$Z$186:$Z$224,[2]战法升级!AA$186:AA$224,$C96)</f>
        <v>29000</v>
      </c>
      <c r="I96" s="32">
        <f>求节点([2]战法升级!$Z$186:$Z$224,[2]战法升级!AB$186:AB$224,$C96)</f>
        <v>185600</v>
      </c>
      <c r="J96" s="32">
        <f>求节点([2]战法升级!$Z$186:$Z$224,[2]战法升级!AC$186:AC$224,$C96)</f>
        <v>556800</v>
      </c>
      <c r="K96" s="32">
        <f>求节点([2]战法升级!$Z$186:$Z$224,[2]战法升级!AD$186:AD$224,$C96)</f>
        <v>321779.47110397182</v>
      </c>
      <c r="L96" s="32">
        <f>求节点([2]基础状态预期!$C$17:$C$55,[2]基础状态预期!M$17:M$55,$C96)</f>
        <v>35</v>
      </c>
      <c r="M96" s="32">
        <f>求节点([2]基础状态预期!$C$17:$C$55,[2]基础状态预期!N$17:N$55,$C96)</f>
        <v>35</v>
      </c>
      <c r="N96" s="32">
        <f>求节点([2]基础状态预期!$C$17:$C$55,[2]基础状态预期!O$17:O$55,$C96)</f>
        <v>28.751177660446128</v>
      </c>
      <c r="O96" s="32">
        <f>求节点([2]基础状态预期!$C$17:$C$55,[2]基础状态预期!P$17:P$55,$C96)</f>
        <v>21.804673773857374</v>
      </c>
      <c r="P96" s="32">
        <f>求节点([2]基础状态预期!$C$197:$C$235,[2]基础状态预期!M$197:M$235,$C96)</f>
        <v>35</v>
      </c>
      <c r="Q96" s="32">
        <f>求节点([2]基础状态预期!$C$197:$C$235,[2]基础状态预期!N$197:N$235,$C96)</f>
        <v>35</v>
      </c>
      <c r="R96" s="32">
        <f>求节点([2]基础状态预期!$C$197:$C$235,[2]基础状态预期!O$197:O$235,$C96)</f>
        <v>35</v>
      </c>
      <c r="S96" s="32">
        <f>求节点([2]基础状态预期!$C$197:$C$235,[2]基础状态预期!P$197:P$235,$C96)</f>
        <v>33.321313556520785</v>
      </c>
      <c r="T96" s="32">
        <f>求节点([2]基础状态预期!$C$17:$C$55,[2]基础状态预期!E$17:E$55,$C96)</f>
        <v>5</v>
      </c>
      <c r="U96" s="32">
        <f>求节点([2]基础状态预期!$C$17:$C$55,[2]基础状态预期!F$17:F$55,$C96)</f>
        <v>16</v>
      </c>
      <c r="V96" s="32">
        <f>求节点([2]基础状态预期!$C$17:$C$55,[2]基础状态预期!G$17:G$55,$C96)</f>
        <v>24</v>
      </c>
      <c r="W96" s="32">
        <f>求节点([2]基础状态预期!$C$17:$C$55,[2]基础状态预期!H$17:H$55,$C96)</f>
        <v>8</v>
      </c>
      <c r="X96" s="32">
        <f>求节点([2]基础状态预期!$C$197:$C$235,[2]基础状态预期!E$197:E$235,$C96)</f>
        <v>5</v>
      </c>
      <c r="Y96" s="32">
        <f>求节点([2]基础状态预期!$C$197:$C$235,[2]基础状态预期!F$197:F$235,$C96)</f>
        <v>16</v>
      </c>
      <c r="Z96" s="32">
        <f>求节点([2]基础状态预期!$C$197:$C$235,[2]基础状态预期!G$197:G$235,$C96)</f>
        <v>24</v>
      </c>
      <c r="AA96" s="32">
        <f>求节点([2]基础状态预期!$C$197:$C$235,[2]基础状态预期!H$197:H$235,$C96)</f>
        <v>8</v>
      </c>
      <c r="AC96" s="18">
        <v>91</v>
      </c>
      <c r="AD96" s="22">
        <f t="shared" si="11"/>
        <v>1599.4656540415658</v>
      </c>
      <c r="AE96" s="22">
        <f t="shared" si="12"/>
        <v>1841.5705084521662</v>
      </c>
      <c r="AF96" s="18">
        <f t="shared" si="13"/>
        <v>175</v>
      </c>
      <c r="AG96" s="18">
        <f t="shared" si="14"/>
        <v>560</v>
      </c>
      <c r="AH96" s="18">
        <f t="shared" si="15"/>
        <v>690.02826385070705</v>
      </c>
      <c r="AI96" s="18">
        <f t="shared" si="16"/>
        <v>174.43739019085899</v>
      </c>
      <c r="AJ96" s="18">
        <f t="shared" si="17"/>
        <v>175</v>
      </c>
      <c r="AK96" s="18">
        <f t="shared" si="18"/>
        <v>560</v>
      </c>
      <c r="AL96" s="18">
        <f t="shared" si="19"/>
        <v>840</v>
      </c>
      <c r="AM96" s="18">
        <f t="shared" si="20"/>
        <v>266.57050845216628</v>
      </c>
    </row>
    <row r="97" spans="3:42" x14ac:dyDescent="0.15">
      <c r="C97" s="15">
        <v>92</v>
      </c>
      <c r="D97" s="32">
        <f>求节点([2]战法升级!$Z$6:$Z$44,[2]战法升级!AA$6:AA$44,$C97)</f>
        <v>29000</v>
      </c>
      <c r="E97" s="32">
        <f>求节点([2]战法升级!$Z$6:$Z$44,[2]战法升级!AB$6:AB$44,$C97)</f>
        <v>185600</v>
      </c>
      <c r="F97" s="32">
        <f>求节点([2]战法升级!$Z$6:$Z$44,[2]战法升级!AC$6:AC$44,$C97)</f>
        <v>310073.92703739088</v>
      </c>
      <c r="G97" s="32">
        <f>求节点([2]战法升级!$Z$6:$Z$44,[2]战法升级!AD$6:AD$44,$C97)</f>
        <v>95779.560922399178</v>
      </c>
      <c r="H97" s="32">
        <f>求节点([2]战法升级!$Z$186:$Z$224,[2]战法升级!AA$186:AA$224,$C97)</f>
        <v>29000</v>
      </c>
      <c r="I97" s="32">
        <f>求节点([2]战法升级!$Z$186:$Z$224,[2]战法升级!AB$186:AB$224,$C97)</f>
        <v>185600</v>
      </c>
      <c r="J97" s="32">
        <f>求节点([2]战法升级!$Z$186:$Z$224,[2]战法升级!AC$186:AC$224,$C97)</f>
        <v>556800</v>
      </c>
      <c r="K97" s="32">
        <f>求节点([2]战法升级!$Z$186:$Z$224,[2]战法升级!AD$186:AD$224,$C97)</f>
        <v>340358.17370654992</v>
      </c>
      <c r="L97" s="32">
        <f>求节点([2]基础状态预期!$C$17:$C$55,[2]基础状态预期!M$17:M$55,$C97)</f>
        <v>35</v>
      </c>
      <c r="M97" s="32">
        <f>求节点([2]基础状态预期!$C$17:$C$55,[2]基础状态预期!N$17:N$55,$C97)</f>
        <v>35</v>
      </c>
      <c r="N97" s="32">
        <f>求节点([2]基础状态预期!$C$17:$C$55,[2]基础状态预期!O$17:O$55,$C97)</f>
        <v>29.099789133242737</v>
      </c>
      <c r="O97" s="32">
        <f>求节点([2]基础状态预期!$C$17:$C$55,[2]基础状态预期!P$17:P$55,$C97)</f>
        <v>22.203086885624927</v>
      </c>
      <c r="P97" s="32">
        <f>求节点([2]基础状态预期!$C$197:$C$235,[2]基础状态预期!M$197:M$235,$C97)</f>
        <v>35</v>
      </c>
      <c r="Q97" s="32">
        <f>求节点([2]基础状态预期!$C$197:$C$235,[2]基础状态预期!N$197:N$235,$C97)</f>
        <v>35</v>
      </c>
      <c r="R97" s="32">
        <f>求节点([2]基础状态预期!$C$197:$C$235,[2]基础状态预期!O$197:O$235,$C97)</f>
        <v>35</v>
      </c>
      <c r="S97" s="32">
        <f>求节点([2]基础状态预期!$C$197:$C$235,[2]基础状态预期!P$197:P$235,$C97)</f>
        <v>33.952383617749661</v>
      </c>
      <c r="T97" s="32">
        <f>求节点([2]基础状态预期!$C$17:$C$55,[2]基础状态预期!E$17:E$55,$C97)</f>
        <v>5</v>
      </c>
      <c r="U97" s="32">
        <f>求节点([2]基础状态预期!$C$17:$C$55,[2]基础状态预期!F$17:F$55,$C97)</f>
        <v>16</v>
      </c>
      <c r="V97" s="32">
        <f>求节点([2]基础状态预期!$C$17:$C$55,[2]基础状态预期!G$17:G$55,$C97)</f>
        <v>24</v>
      </c>
      <c r="W97" s="32">
        <f>求节点([2]基础状态预期!$C$17:$C$55,[2]基础状态预期!H$17:H$55,$C97)</f>
        <v>8</v>
      </c>
      <c r="X97" s="32">
        <f>求节点([2]基础状态预期!$C$197:$C$235,[2]基础状态预期!E$197:E$235,$C97)</f>
        <v>5</v>
      </c>
      <c r="Y97" s="32">
        <f>求节点([2]基础状态预期!$C$197:$C$235,[2]基础状态预期!F$197:F$235,$C97)</f>
        <v>16</v>
      </c>
      <c r="Z97" s="32">
        <f>求节点([2]基础状态预期!$C$197:$C$235,[2]基础状态预期!G$197:G$235,$C97)</f>
        <v>24</v>
      </c>
      <c r="AA97" s="32">
        <f>求节点([2]基础状态预期!$C$197:$C$235,[2]基础状态预期!H$197:H$235,$C97)</f>
        <v>8</v>
      </c>
      <c r="AC97" s="18">
        <v>92</v>
      </c>
      <c r="AD97" s="22">
        <f t="shared" si="11"/>
        <v>1611.0196342828253</v>
      </c>
      <c r="AE97" s="22">
        <f t="shared" si="12"/>
        <v>1846.6190689419973</v>
      </c>
      <c r="AF97" s="18">
        <f t="shared" si="13"/>
        <v>175</v>
      </c>
      <c r="AG97" s="18">
        <f t="shared" si="14"/>
        <v>560</v>
      </c>
      <c r="AH97" s="18">
        <f t="shared" si="15"/>
        <v>698.39493919782569</v>
      </c>
      <c r="AI97" s="18">
        <f t="shared" si="16"/>
        <v>177.62469508499942</v>
      </c>
      <c r="AJ97" s="18">
        <f t="shared" si="17"/>
        <v>175</v>
      </c>
      <c r="AK97" s="18">
        <f t="shared" si="18"/>
        <v>560</v>
      </c>
      <c r="AL97" s="18">
        <f t="shared" si="19"/>
        <v>840</v>
      </c>
      <c r="AM97" s="18">
        <f t="shared" si="20"/>
        <v>271.61906894199728</v>
      </c>
    </row>
    <row r="98" spans="3:42" x14ac:dyDescent="0.15">
      <c r="C98" s="15">
        <v>93</v>
      </c>
      <c r="D98" s="32">
        <f>求节点([2]战法升级!$Z$6:$Z$44,[2]战法升级!AA$6:AA$44,$C98)</f>
        <v>29000</v>
      </c>
      <c r="E98" s="32">
        <f>求节点([2]战法升级!$Z$6:$Z$44,[2]战法升级!AB$6:AB$44,$C98)</f>
        <v>185600</v>
      </c>
      <c r="F98" s="32">
        <f>求节点([2]战法升级!$Z$6:$Z$44,[2]战法升级!AC$6:AC$44,$C98)</f>
        <v>320113.93745393318</v>
      </c>
      <c r="G98" s="32">
        <f>求节点([2]战法升级!$Z$6:$Z$44,[2]战法升级!AD$6:AD$44,$C98)</f>
        <v>100369.27996996138</v>
      </c>
      <c r="H98" s="32">
        <f>求节点([2]战法升级!$Z$186:$Z$224,[2]战法升级!AA$186:AA$224,$C98)</f>
        <v>29000</v>
      </c>
      <c r="I98" s="32">
        <f>求节点([2]战法升级!$Z$186:$Z$224,[2]战法升级!AB$186:AB$224,$C98)</f>
        <v>185600</v>
      </c>
      <c r="J98" s="32">
        <f>求节点([2]战法升级!$Z$186:$Z$224,[2]战法升级!AC$186:AC$224,$C98)</f>
        <v>556800</v>
      </c>
      <c r="K98" s="32">
        <f>求节点([2]战法升级!$Z$186:$Z$224,[2]战法升级!AD$186:AD$224,$C98)</f>
        <v>358936.87630912801</v>
      </c>
      <c r="L98" s="32">
        <f>求节点([2]基础状态预期!$C$17:$C$55,[2]基础状态预期!M$17:M$55,$C98)</f>
        <v>35</v>
      </c>
      <c r="M98" s="32">
        <f>求节点([2]基础状态预期!$C$17:$C$55,[2]基础状态预期!N$17:N$55,$C98)</f>
        <v>35</v>
      </c>
      <c r="N98" s="32">
        <f>求节点([2]基础状态预期!$C$17:$C$55,[2]基础状态预期!O$17:O$55,$C98)</f>
        <v>29.448400606039346</v>
      </c>
      <c r="O98" s="32">
        <f>求节点([2]基础状态预期!$C$17:$C$55,[2]基础状态预期!P$17:P$55,$C98)</f>
        <v>22.60149999739248</v>
      </c>
      <c r="P98" s="32">
        <f>求节点([2]基础状态预期!$C$197:$C$235,[2]基础状态预期!M$197:M$235,$C98)</f>
        <v>35</v>
      </c>
      <c r="Q98" s="32">
        <f>求节点([2]基础状态预期!$C$197:$C$235,[2]基础状态预期!N$197:N$235,$C98)</f>
        <v>35</v>
      </c>
      <c r="R98" s="32">
        <f>求节点([2]基础状态预期!$C$197:$C$235,[2]基础状态预期!O$197:O$235,$C98)</f>
        <v>35</v>
      </c>
      <c r="S98" s="32">
        <f>求节点([2]基础状态预期!$C$197:$C$235,[2]基础状态预期!P$197:P$235,$C98)</f>
        <v>34.583453678978529</v>
      </c>
      <c r="T98" s="32">
        <f>求节点([2]基础状态预期!$C$17:$C$55,[2]基础状态预期!E$17:E$55,$C98)</f>
        <v>5</v>
      </c>
      <c r="U98" s="32">
        <f>求节点([2]基础状态预期!$C$17:$C$55,[2]基础状态预期!F$17:F$55,$C98)</f>
        <v>16</v>
      </c>
      <c r="V98" s="32">
        <f>求节点([2]基础状态预期!$C$17:$C$55,[2]基础状态预期!G$17:G$55,$C98)</f>
        <v>24</v>
      </c>
      <c r="W98" s="32">
        <f>求节点([2]基础状态预期!$C$17:$C$55,[2]基础状态预期!H$17:H$55,$C98)</f>
        <v>8</v>
      </c>
      <c r="X98" s="32">
        <f>求节点([2]基础状态预期!$C$197:$C$235,[2]基础状态预期!E$197:E$235,$C98)</f>
        <v>5</v>
      </c>
      <c r="Y98" s="32">
        <f>求节点([2]基础状态预期!$C$197:$C$235,[2]基础状态预期!F$197:F$235,$C98)</f>
        <v>16</v>
      </c>
      <c r="Z98" s="32">
        <f>求节点([2]基础状态预期!$C$197:$C$235,[2]基础状态预期!G$197:G$235,$C98)</f>
        <v>24</v>
      </c>
      <c r="AA98" s="32">
        <f>求节点([2]基础状态预期!$C$197:$C$235,[2]基础状态预期!H$197:H$235,$C98)</f>
        <v>8</v>
      </c>
      <c r="AC98" s="18">
        <v>93</v>
      </c>
      <c r="AD98" s="22">
        <f t="shared" si="11"/>
        <v>1622.573614524084</v>
      </c>
      <c r="AE98" s="22">
        <f t="shared" si="12"/>
        <v>1851.6676294318281</v>
      </c>
      <c r="AF98" s="18">
        <f t="shared" si="13"/>
        <v>175</v>
      </c>
      <c r="AG98" s="18">
        <f t="shared" si="14"/>
        <v>560</v>
      </c>
      <c r="AH98" s="18">
        <f t="shared" si="15"/>
        <v>706.76161454494434</v>
      </c>
      <c r="AI98" s="18">
        <f t="shared" si="16"/>
        <v>180.81199997913984</v>
      </c>
      <c r="AJ98" s="18">
        <f t="shared" si="17"/>
        <v>175</v>
      </c>
      <c r="AK98" s="18">
        <f t="shared" si="18"/>
        <v>560</v>
      </c>
      <c r="AL98" s="18">
        <f t="shared" si="19"/>
        <v>840</v>
      </c>
      <c r="AM98" s="18">
        <f t="shared" si="20"/>
        <v>276.66762943182823</v>
      </c>
    </row>
    <row r="99" spans="3:42" x14ac:dyDescent="0.15">
      <c r="C99" s="15">
        <v>94</v>
      </c>
      <c r="D99" s="32">
        <f>求节点([2]战法升级!$Z$6:$Z$44,[2]战法升级!AA$6:AA$44,$C99)</f>
        <v>29000</v>
      </c>
      <c r="E99" s="32">
        <f>求节点([2]战法升级!$Z$6:$Z$44,[2]战法升级!AB$6:AB$44,$C99)</f>
        <v>185600</v>
      </c>
      <c r="F99" s="32">
        <f>求节点([2]战法升级!$Z$6:$Z$44,[2]战法升级!AC$6:AC$44,$C99)</f>
        <v>329038.31002824823</v>
      </c>
      <c r="G99" s="32">
        <f>求节点([2]战法升级!$Z$6:$Z$44,[2]战法升级!AD$6:AD$44,$C99)</f>
        <v>104958.9990175236</v>
      </c>
      <c r="H99" s="32">
        <f>求节点([2]战法升级!$Z$186:$Z$224,[2]战法升级!AA$186:AA$224,$C99)</f>
        <v>29000</v>
      </c>
      <c r="I99" s="32">
        <f>求节点([2]战法升级!$Z$186:$Z$224,[2]战法升级!AB$186:AB$224,$C99)</f>
        <v>185600</v>
      </c>
      <c r="J99" s="32">
        <f>求节点([2]战法升级!$Z$186:$Z$224,[2]战法升级!AC$186:AC$224,$C99)</f>
        <v>556800</v>
      </c>
      <c r="K99" s="32">
        <f>求节点([2]战法升级!$Z$186:$Z$224,[2]战法升级!AD$186:AD$224,$C99)</f>
        <v>371200</v>
      </c>
      <c r="L99" s="32">
        <f>求节点([2]基础状态预期!$C$17:$C$55,[2]基础状态预期!M$17:M$55,$C99)</f>
        <v>35</v>
      </c>
      <c r="M99" s="32">
        <f>求节点([2]基础状态预期!$C$17:$C$55,[2]基础状态预期!N$17:N$55,$C99)</f>
        <v>35</v>
      </c>
      <c r="N99" s="32">
        <f>求节点([2]基础状态预期!$C$17:$C$55,[2]基础状态预期!O$17:O$55,$C99)</f>
        <v>29.714003310813091</v>
      </c>
      <c r="O99" s="32">
        <f>求节点([2]基础状态预期!$C$17:$C$55,[2]基础状态预期!P$17:P$55,$C99)</f>
        <v>22.999913109160033</v>
      </c>
      <c r="P99" s="32">
        <f>求节点([2]基础状态预期!$C$197:$C$235,[2]基础状态预期!M$197:M$235,$C99)</f>
        <v>35</v>
      </c>
      <c r="Q99" s="32">
        <f>求节点([2]基础状态预期!$C$197:$C$235,[2]基础状态预期!N$197:N$235,$C99)</f>
        <v>35</v>
      </c>
      <c r="R99" s="32">
        <f>求节点([2]基础状态预期!$C$197:$C$235,[2]基础状态预期!O$197:O$235,$C99)</f>
        <v>35</v>
      </c>
      <c r="S99" s="32">
        <f>求节点([2]基础状态预期!$C$197:$C$235,[2]基础状态预期!P$197:P$235,$C99)</f>
        <v>35</v>
      </c>
      <c r="T99" s="32">
        <f>求节点([2]基础状态预期!$C$17:$C$55,[2]基础状态预期!E$17:E$55,$C99)</f>
        <v>5</v>
      </c>
      <c r="U99" s="32">
        <f>求节点([2]基础状态预期!$C$17:$C$55,[2]基础状态预期!F$17:F$55,$C99)</f>
        <v>16</v>
      </c>
      <c r="V99" s="32">
        <f>求节点([2]基础状态预期!$C$17:$C$55,[2]基础状态预期!G$17:G$55,$C99)</f>
        <v>24</v>
      </c>
      <c r="W99" s="32">
        <f>求节点([2]基础状态预期!$C$17:$C$55,[2]基础状态预期!H$17:H$55,$C99)</f>
        <v>8</v>
      </c>
      <c r="X99" s="32">
        <f>求节点([2]基础状态预期!$C$197:$C$235,[2]基础状态预期!E$197:E$235,$C99)</f>
        <v>5</v>
      </c>
      <c r="Y99" s="32">
        <f>求节点([2]基础状态预期!$C$197:$C$235,[2]基础状态预期!F$197:F$235,$C99)</f>
        <v>16</v>
      </c>
      <c r="Z99" s="32">
        <f>求节点([2]基础状态预期!$C$197:$C$235,[2]基础状态预期!G$197:G$235,$C99)</f>
        <v>24</v>
      </c>
      <c r="AA99" s="32">
        <f>求节点([2]基础状态预期!$C$197:$C$235,[2]基础状态预期!H$197:H$235,$C99)</f>
        <v>8</v>
      </c>
      <c r="AC99" s="18">
        <v>94</v>
      </c>
      <c r="AD99" s="22">
        <f t="shared" si="11"/>
        <v>1632.1353843327943</v>
      </c>
      <c r="AE99" s="22">
        <f t="shared" si="12"/>
        <v>1855</v>
      </c>
      <c r="AF99" s="18">
        <f t="shared" si="13"/>
        <v>175</v>
      </c>
      <c r="AG99" s="18">
        <f t="shared" si="14"/>
        <v>560</v>
      </c>
      <c r="AH99" s="18">
        <f t="shared" si="15"/>
        <v>713.13607945951412</v>
      </c>
      <c r="AI99" s="18">
        <f t="shared" si="16"/>
        <v>183.99930487328027</v>
      </c>
      <c r="AJ99" s="18">
        <f t="shared" si="17"/>
        <v>175</v>
      </c>
      <c r="AK99" s="18">
        <f t="shared" si="18"/>
        <v>560</v>
      </c>
      <c r="AL99" s="18">
        <f t="shared" si="19"/>
        <v>840</v>
      </c>
      <c r="AM99" s="18">
        <f t="shared" si="20"/>
        <v>280</v>
      </c>
    </row>
    <row r="100" spans="3:42" x14ac:dyDescent="0.15">
      <c r="C100" s="15">
        <v>95</v>
      </c>
      <c r="D100" s="32">
        <f>求节点([2]战法升级!$Z$6:$Z$44,[2]战法升级!AA$6:AA$44,$C100)</f>
        <v>29000</v>
      </c>
      <c r="E100" s="32">
        <f>求节点([2]战法升级!$Z$6:$Z$44,[2]战法升级!AB$6:AB$44,$C100)</f>
        <v>185600</v>
      </c>
      <c r="F100" s="32">
        <f>求节点([2]战法升级!$Z$6:$Z$44,[2]战法升级!AC$6:AC$44,$C100)</f>
        <v>337619.0357993826</v>
      </c>
      <c r="G100" s="32">
        <f>求节点([2]战法升级!$Z$6:$Z$44,[2]战法升级!AD$6:AD$44,$C100)</f>
        <v>109548.71806508581</v>
      </c>
      <c r="H100" s="32">
        <f>求节点([2]战法升级!$Z$186:$Z$224,[2]战法升级!AA$186:AA$224,$C100)</f>
        <v>29000</v>
      </c>
      <c r="I100" s="32">
        <f>求节点([2]战法升级!$Z$186:$Z$224,[2]战法升级!AB$186:AB$224,$C100)</f>
        <v>185600</v>
      </c>
      <c r="J100" s="32">
        <f>求节点([2]战法升级!$Z$186:$Z$224,[2]战法升级!AC$186:AC$224,$C100)</f>
        <v>556800</v>
      </c>
      <c r="K100" s="32">
        <f>求节点([2]战法升级!$Z$186:$Z$224,[2]战法升级!AD$186:AD$224,$C100)</f>
        <v>371200</v>
      </c>
      <c r="L100" s="32">
        <f>求节点([2]基础状态预期!$C$17:$C$55,[2]基础状态预期!M$17:M$55,$C100)</f>
        <v>35</v>
      </c>
      <c r="M100" s="32">
        <f>求节点([2]基础状态预期!$C$17:$C$55,[2]基础状态预期!N$17:N$55,$C100)</f>
        <v>35</v>
      </c>
      <c r="N100" s="32">
        <f>求节点([2]基础状态预期!$C$17:$C$55,[2]基础状态预期!O$17:O$55,$C100)</f>
        <v>29.954037057016844</v>
      </c>
      <c r="O100" s="32">
        <f>求节点([2]基础状态预期!$C$17:$C$55,[2]基础状态预期!P$17:P$55,$C100)</f>
        <v>23.398326220927586</v>
      </c>
      <c r="P100" s="32">
        <f>求节点([2]基础状态预期!$C$197:$C$235,[2]基础状态预期!M$197:M$235,$C100)</f>
        <v>35</v>
      </c>
      <c r="Q100" s="32">
        <f>求节点([2]基础状态预期!$C$197:$C$235,[2]基础状态预期!N$197:N$235,$C100)</f>
        <v>35</v>
      </c>
      <c r="R100" s="32">
        <f>求节点([2]基础状态预期!$C$197:$C$235,[2]基础状态预期!O$197:O$235,$C100)</f>
        <v>35</v>
      </c>
      <c r="S100" s="32">
        <f>求节点([2]基础状态预期!$C$197:$C$235,[2]基础状态预期!P$197:P$235,$C100)</f>
        <v>35</v>
      </c>
      <c r="T100" s="32">
        <f>求节点([2]基础状态预期!$C$17:$C$55,[2]基础状态预期!E$17:E$55,$C100)</f>
        <v>5</v>
      </c>
      <c r="U100" s="32">
        <f>求节点([2]基础状态预期!$C$17:$C$55,[2]基础状态预期!F$17:F$55,$C100)</f>
        <v>16</v>
      </c>
      <c r="V100" s="32">
        <f>求节点([2]基础状态预期!$C$17:$C$55,[2]基础状态预期!G$17:G$55,$C100)</f>
        <v>24</v>
      </c>
      <c r="W100" s="32">
        <f>求节点([2]基础状态预期!$C$17:$C$55,[2]基础状态预期!H$17:H$55,$C100)</f>
        <v>8</v>
      </c>
      <c r="X100" s="32">
        <f>求节点([2]基础状态预期!$C$197:$C$235,[2]基础状态预期!E$197:E$235,$C100)</f>
        <v>5</v>
      </c>
      <c r="Y100" s="32">
        <f>求节点([2]基础状态预期!$C$197:$C$235,[2]基础状态预期!F$197:F$235,$C100)</f>
        <v>16</v>
      </c>
      <c r="Z100" s="32">
        <f>求节点([2]基础状态预期!$C$197:$C$235,[2]基础状态预期!G$197:G$235,$C100)</f>
        <v>24</v>
      </c>
      <c r="AA100" s="32">
        <f>求节点([2]基础状态预期!$C$197:$C$235,[2]基础状态预期!H$197:H$235,$C100)</f>
        <v>8</v>
      </c>
      <c r="AC100" s="18">
        <v>95</v>
      </c>
      <c r="AD100" s="22">
        <f t="shared" si="11"/>
        <v>1641.0834991358247</v>
      </c>
      <c r="AE100" s="22">
        <f t="shared" si="12"/>
        <v>1855</v>
      </c>
      <c r="AF100" s="18">
        <f t="shared" si="13"/>
        <v>175</v>
      </c>
      <c r="AG100" s="18">
        <f t="shared" si="14"/>
        <v>560</v>
      </c>
      <c r="AH100" s="18">
        <f t="shared" si="15"/>
        <v>718.89688936840423</v>
      </c>
      <c r="AI100" s="18">
        <f t="shared" si="16"/>
        <v>187.18660976742069</v>
      </c>
      <c r="AJ100" s="18">
        <f t="shared" si="17"/>
        <v>175</v>
      </c>
      <c r="AK100" s="18">
        <f t="shared" si="18"/>
        <v>560</v>
      </c>
      <c r="AL100" s="18">
        <f t="shared" si="19"/>
        <v>840</v>
      </c>
      <c r="AM100" s="18">
        <f t="shared" si="20"/>
        <v>280</v>
      </c>
    </row>
    <row r="101" spans="3:42" x14ac:dyDescent="0.15">
      <c r="C101" s="15">
        <v>96</v>
      </c>
      <c r="D101" s="32">
        <f>求节点([2]战法升级!$Z$6:$Z$44,[2]战法升级!AA$6:AA$44,$C101)</f>
        <v>29000</v>
      </c>
      <c r="E101" s="32">
        <f>求节点([2]战法升级!$Z$6:$Z$44,[2]战法升级!AB$6:AB$44,$C101)</f>
        <v>185600</v>
      </c>
      <c r="F101" s="32">
        <f>求节点([2]战法升级!$Z$6:$Z$44,[2]战法升级!AC$6:AC$44,$C101)</f>
        <v>346199.76157051692</v>
      </c>
      <c r="G101" s="32">
        <f>求节点([2]战法升级!$Z$6:$Z$44,[2]战法升级!AD$6:AD$44,$C101)</f>
        <v>114138.43711264803</v>
      </c>
      <c r="H101" s="32">
        <f>求节点([2]战法升级!$Z$186:$Z$224,[2]战法升级!AA$186:AA$224,$C101)</f>
        <v>29000</v>
      </c>
      <c r="I101" s="32">
        <f>求节点([2]战法升级!$Z$186:$Z$224,[2]战法升级!AB$186:AB$224,$C101)</f>
        <v>185600</v>
      </c>
      <c r="J101" s="32">
        <f>求节点([2]战法升级!$Z$186:$Z$224,[2]战法升级!AC$186:AC$224,$C101)</f>
        <v>556800</v>
      </c>
      <c r="K101" s="32">
        <f>求节点([2]战法升级!$Z$186:$Z$224,[2]战法升级!AD$186:AD$224,$C101)</f>
        <v>371200</v>
      </c>
      <c r="L101" s="32">
        <f>求节点([2]基础状态预期!$C$17:$C$55,[2]基础状态预期!M$17:M$55,$C101)</f>
        <v>35</v>
      </c>
      <c r="M101" s="32">
        <f>求节点([2]基础状态预期!$C$17:$C$55,[2]基础状态预期!N$17:N$55,$C101)</f>
        <v>35</v>
      </c>
      <c r="N101" s="32">
        <f>求节点([2]基础状态预期!$C$17:$C$55,[2]基础状态预期!O$17:O$55,$C101)</f>
        <v>30.194070803220598</v>
      </c>
      <c r="O101" s="32">
        <f>求节点([2]基础状态预期!$C$17:$C$55,[2]基础状态预期!P$17:P$55,$C101)</f>
        <v>23.79673933269514</v>
      </c>
      <c r="P101" s="32">
        <f>求节点([2]基础状态预期!$C$197:$C$235,[2]基础状态预期!M$197:M$235,$C101)</f>
        <v>35</v>
      </c>
      <c r="Q101" s="32">
        <f>求节点([2]基础状态预期!$C$197:$C$235,[2]基础状态预期!N$197:N$235,$C101)</f>
        <v>35</v>
      </c>
      <c r="R101" s="32">
        <f>求节点([2]基础状态预期!$C$197:$C$235,[2]基础状态预期!O$197:O$235,$C101)</f>
        <v>35</v>
      </c>
      <c r="S101" s="32">
        <f>求节点([2]基础状态预期!$C$197:$C$235,[2]基础状态预期!P$197:P$235,$C101)</f>
        <v>35</v>
      </c>
      <c r="T101" s="32">
        <f>求节点([2]基础状态预期!$C$17:$C$55,[2]基础状态预期!E$17:E$55,$C101)</f>
        <v>5</v>
      </c>
      <c r="U101" s="32">
        <f>求节点([2]基础状态预期!$C$17:$C$55,[2]基础状态预期!F$17:F$55,$C101)</f>
        <v>16</v>
      </c>
      <c r="V101" s="32">
        <f>求节点([2]基础状态预期!$C$17:$C$55,[2]基础状态预期!G$17:G$55,$C101)</f>
        <v>24</v>
      </c>
      <c r="W101" s="32">
        <f>求节点([2]基础状态预期!$C$17:$C$55,[2]基础状态预期!H$17:H$55,$C101)</f>
        <v>8</v>
      </c>
      <c r="X101" s="32">
        <f>求节点([2]基础状态预期!$C$197:$C$235,[2]基础状态预期!E$197:E$235,$C101)</f>
        <v>5</v>
      </c>
      <c r="Y101" s="32">
        <f>求节点([2]基础状态预期!$C$197:$C$235,[2]基础状态预期!F$197:F$235,$C101)</f>
        <v>16</v>
      </c>
      <c r="Z101" s="32">
        <f>求节点([2]基础状态预期!$C$197:$C$235,[2]基础状态预期!G$197:G$235,$C101)</f>
        <v>24</v>
      </c>
      <c r="AA101" s="32">
        <f>求节点([2]基础状态预期!$C$197:$C$235,[2]基础状态预期!H$197:H$235,$C101)</f>
        <v>8</v>
      </c>
      <c r="AC101" s="18">
        <v>96</v>
      </c>
      <c r="AD101" s="22">
        <f t="shared" si="11"/>
        <v>1650.0316139388556</v>
      </c>
      <c r="AE101" s="22">
        <f t="shared" si="12"/>
        <v>1855</v>
      </c>
      <c r="AF101" s="18">
        <f t="shared" si="13"/>
        <v>175</v>
      </c>
      <c r="AG101" s="18">
        <f t="shared" si="14"/>
        <v>560</v>
      </c>
      <c r="AH101" s="18">
        <f t="shared" si="15"/>
        <v>724.65769927729434</v>
      </c>
      <c r="AI101" s="18">
        <f t="shared" si="16"/>
        <v>190.37391466156112</v>
      </c>
      <c r="AJ101" s="18">
        <f t="shared" si="17"/>
        <v>175</v>
      </c>
      <c r="AK101" s="18">
        <f t="shared" si="18"/>
        <v>560</v>
      </c>
      <c r="AL101" s="18">
        <f t="shared" si="19"/>
        <v>840</v>
      </c>
      <c r="AM101" s="18">
        <f t="shared" si="20"/>
        <v>280</v>
      </c>
    </row>
    <row r="102" spans="3:42" x14ac:dyDescent="0.15">
      <c r="C102" s="15">
        <v>97</v>
      </c>
      <c r="D102" s="32">
        <f>求节点([2]战法升级!$Z$6:$Z$44,[2]战法升级!AA$6:AA$44,$C102)</f>
        <v>29000</v>
      </c>
      <c r="E102" s="32">
        <f>求节点([2]战法升级!$Z$6:$Z$44,[2]战法升级!AB$6:AB$44,$C102)</f>
        <v>185600</v>
      </c>
      <c r="F102" s="32">
        <f>求节点([2]战法升级!$Z$6:$Z$44,[2]战法升级!AC$6:AC$44,$C102)</f>
        <v>354610.05065874528</v>
      </c>
      <c r="G102" s="32">
        <f>求节点([2]战法升级!$Z$6:$Z$44,[2]战法升级!AD$6:AD$44,$C102)</f>
        <v>118668.93171319492</v>
      </c>
      <c r="H102" s="32">
        <f>求节点([2]战法升级!$Z$186:$Z$224,[2]战法升级!AA$186:AA$224,$C102)</f>
        <v>29000</v>
      </c>
      <c r="I102" s="32">
        <f>求节点([2]战法升级!$Z$186:$Z$224,[2]战法升级!AB$186:AB$224,$C102)</f>
        <v>185600</v>
      </c>
      <c r="J102" s="32">
        <f>求节点([2]战法升级!$Z$186:$Z$224,[2]战法升级!AC$186:AC$224,$C102)</f>
        <v>556800</v>
      </c>
      <c r="K102" s="32">
        <f>求节点([2]战法升级!$Z$186:$Z$224,[2]战法升级!AD$186:AD$224,$C102)</f>
        <v>371200</v>
      </c>
      <c r="L102" s="32">
        <f>求节点([2]基础状态预期!$C$17:$C$55,[2]基础状态预期!M$17:M$55,$C102)</f>
        <v>35</v>
      </c>
      <c r="M102" s="32">
        <f>求节点([2]基础状态预期!$C$17:$C$55,[2]基础状态预期!N$17:N$55,$C102)</f>
        <v>35</v>
      </c>
      <c r="N102" s="32">
        <f>求节点([2]基础状态预期!$C$17:$C$55,[2]基础状态预期!O$17:O$55,$C102)</f>
        <v>30.421423248612893</v>
      </c>
      <c r="O102" s="32">
        <f>求节点([2]基础状态预期!$C$17:$C$55,[2]基础状态预期!P$17:P$55,$C102)</f>
        <v>24.179729411385789</v>
      </c>
      <c r="P102" s="32">
        <f>求节点([2]基础状态预期!$C$197:$C$235,[2]基础状态预期!M$197:M$235,$C102)</f>
        <v>35</v>
      </c>
      <c r="Q102" s="32">
        <f>求节点([2]基础状态预期!$C$197:$C$235,[2]基础状态预期!N$197:N$235,$C102)</f>
        <v>35</v>
      </c>
      <c r="R102" s="32">
        <f>求节点([2]基础状态预期!$C$197:$C$235,[2]基础状态预期!O$197:O$235,$C102)</f>
        <v>35</v>
      </c>
      <c r="S102" s="32">
        <f>求节点([2]基础状态预期!$C$197:$C$235,[2]基础状态预期!P$197:P$235,$C102)</f>
        <v>35</v>
      </c>
      <c r="T102" s="32">
        <f>求节点([2]基础状态预期!$C$17:$C$55,[2]基础状态预期!E$17:E$55,$C102)</f>
        <v>5</v>
      </c>
      <c r="U102" s="32">
        <f>求节点([2]基础状态预期!$C$17:$C$55,[2]基础状态预期!F$17:F$55,$C102)</f>
        <v>16</v>
      </c>
      <c r="V102" s="32">
        <f>求节点([2]基础状态预期!$C$17:$C$55,[2]基础状态预期!G$17:G$55,$C102)</f>
        <v>24</v>
      </c>
      <c r="W102" s="32">
        <f>求节点([2]基础状态预期!$C$17:$C$55,[2]基础状态预期!H$17:H$55,$C102)</f>
        <v>8</v>
      </c>
      <c r="X102" s="32">
        <f>求节点([2]基础状态预期!$C$197:$C$235,[2]基础状态预期!E$197:E$235,$C102)</f>
        <v>5</v>
      </c>
      <c r="Y102" s="32">
        <f>求节点([2]基础状态预期!$C$197:$C$235,[2]基础状态预期!F$197:F$235,$C102)</f>
        <v>16</v>
      </c>
      <c r="Z102" s="32">
        <f>求节点([2]基础状态预期!$C$197:$C$235,[2]基础状态预期!G$197:G$235,$C102)</f>
        <v>24</v>
      </c>
      <c r="AA102" s="32">
        <f>求节点([2]基础状态预期!$C$197:$C$235,[2]基础状态预期!H$197:H$235,$C102)</f>
        <v>8</v>
      </c>
      <c r="AC102" s="18">
        <v>97</v>
      </c>
      <c r="AD102" s="22">
        <f t="shared" si="11"/>
        <v>1658.5519932577956</v>
      </c>
      <c r="AE102" s="22">
        <f t="shared" si="12"/>
        <v>1855</v>
      </c>
      <c r="AF102" s="18">
        <f t="shared" si="13"/>
        <v>175</v>
      </c>
      <c r="AG102" s="18">
        <f t="shared" si="14"/>
        <v>560</v>
      </c>
      <c r="AH102" s="18">
        <f t="shared" si="15"/>
        <v>730.1141579667094</v>
      </c>
      <c r="AI102" s="18">
        <f t="shared" si="16"/>
        <v>193.43783529108632</v>
      </c>
      <c r="AJ102" s="18">
        <f t="shared" si="17"/>
        <v>175</v>
      </c>
      <c r="AK102" s="18">
        <f t="shared" si="18"/>
        <v>560</v>
      </c>
      <c r="AL102" s="18">
        <f t="shared" si="19"/>
        <v>840</v>
      </c>
      <c r="AM102" s="18">
        <f t="shared" si="20"/>
        <v>280</v>
      </c>
    </row>
    <row r="103" spans="3:42" x14ac:dyDescent="0.15">
      <c r="C103" s="15">
        <v>98</v>
      </c>
      <c r="D103" s="32">
        <f>求节点([2]战法升级!$Z$6:$Z$44,[2]战法升级!AA$6:AA$44,$C103)</f>
        <v>29000</v>
      </c>
      <c r="E103" s="32">
        <f>求节点([2]战法升级!$Z$6:$Z$44,[2]战法升级!AB$6:AB$44,$C103)</f>
        <v>185600</v>
      </c>
      <c r="F103" s="32">
        <f>求节点([2]战法升级!$Z$6:$Z$44,[2]战法升级!AC$6:AC$44,$C103)</f>
        <v>362307.39197809441</v>
      </c>
      <c r="G103" s="32">
        <f>求节点([2]战法升级!$Z$6:$Z$44,[2]战法升级!AD$6:AD$44,$C103)</f>
        <v>122951.68658633842</v>
      </c>
      <c r="H103" s="32">
        <f>求节点([2]战法升级!$Z$186:$Z$224,[2]战法升级!AA$186:AA$224,$C103)</f>
        <v>29000</v>
      </c>
      <c r="I103" s="32">
        <f>求节点([2]战法升级!$Z$186:$Z$224,[2]战法升级!AB$186:AB$224,$C103)</f>
        <v>185600</v>
      </c>
      <c r="J103" s="32">
        <f>求节点([2]战法升级!$Z$186:$Z$224,[2]战法升级!AC$186:AC$224,$C103)</f>
        <v>556800</v>
      </c>
      <c r="K103" s="32">
        <f>求节点([2]战法升级!$Z$186:$Z$224,[2]战法升级!AD$186:AD$224,$C103)</f>
        <v>371200</v>
      </c>
      <c r="L103" s="32">
        <f>求节点([2]基础状态预期!$C$17:$C$55,[2]基础状态预期!M$17:M$55,$C103)</f>
        <v>35</v>
      </c>
      <c r="M103" s="32">
        <f>求节点([2]基础状态预期!$C$17:$C$55,[2]基础状态预期!N$17:N$55,$C103)</f>
        <v>35</v>
      </c>
      <c r="N103" s="32">
        <f>求节点([2]基础状态预期!$C$17:$C$55,[2]基础状态预期!O$17:O$55,$C103)</f>
        <v>30.595728985011196</v>
      </c>
      <c r="O103" s="32">
        <f>求节点([2]基础状态预期!$C$17:$C$55,[2]基础状态预期!P$17:P$55,$C103)</f>
        <v>24.498203936065138</v>
      </c>
      <c r="P103" s="32">
        <f>求节点([2]基础状态预期!$C$197:$C$235,[2]基础状态预期!M$197:M$235,$C103)</f>
        <v>35</v>
      </c>
      <c r="Q103" s="32">
        <f>求节点([2]基础状态预期!$C$197:$C$235,[2]基础状态预期!N$197:N$235,$C103)</f>
        <v>35</v>
      </c>
      <c r="R103" s="32">
        <f>求节点([2]基础状态预期!$C$197:$C$235,[2]基础状态预期!O$197:O$235,$C103)</f>
        <v>35</v>
      </c>
      <c r="S103" s="32">
        <f>求节点([2]基础状态预期!$C$197:$C$235,[2]基础状态预期!P$197:P$235,$C103)</f>
        <v>35</v>
      </c>
      <c r="T103" s="32">
        <f>求节点([2]基础状态预期!$C$17:$C$55,[2]基础状态预期!E$17:E$55,$C103)</f>
        <v>5</v>
      </c>
      <c r="U103" s="32">
        <f>求节点([2]基础状态预期!$C$17:$C$55,[2]基础状态预期!F$17:F$55,$C103)</f>
        <v>16</v>
      </c>
      <c r="V103" s="32">
        <f>求节点([2]基础状态预期!$C$17:$C$55,[2]基础状态预期!G$17:G$55,$C103)</f>
        <v>24</v>
      </c>
      <c r="W103" s="32">
        <f>求节点([2]基础状态预期!$C$17:$C$55,[2]基础状态预期!H$17:H$55,$C103)</f>
        <v>8</v>
      </c>
      <c r="X103" s="32">
        <f>求节点([2]基础状态预期!$C$197:$C$235,[2]基础状态预期!E$197:E$235,$C103)</f>
        <v>5</v>
      </c>
      <c r="Y103" s="32">
        <f>求节点([2]基础状态预期!$C$197:$C$235,[2]基础状态预期!F$197:F$235,$C103)</f>
        <v>16</v>
      </c>
      <c r="Z103" s="32">
        <f>求节点([2]基础状态预期!$C$197:$C$235,[2]基础状态预期!G$197:G$235,$C103)</f>
        <v>24</v>
      </c>
      <c r="AA103" s="32">
        <f>求节点([2]基础状态预期!$C$197:$C$235,[2]基础状态预期!H$197:H$235,$C103)</f>
        <v>8</v>
      </c>
      <c r="AC103" s="18">
        <v>98</v>
      </c>
      <c r="AD103" s="22">
        <f t="shared" si="11"/>
        <v>1665.2831271287896</v>
      </c>
      <c r="AE103" s="22">
        <f t="shared" si="12"/>
        <v>1855</v>
      </c>
      <c r="AF103" s="18">
        <f t="shared" si="13"/>
        <v>175</v>
      </c>
      <c r="AG103" s="18">
        <f t="shared" si="14"/>
        <v>560</v>
      </c>
      <c r="AH103" s="18">
        <f t="shared" si="15"/>
        <v>734.29749564026872</v>
      </c>
      <c r="AI103" s="18">
        <f t="shared" si="16"/>
        <v>195.98563148852111</v>
      </c>
      <c r="AJ103" s="18">
        <f t="shared" si="17"/>
        <v>175</v>
      </c>
      <c r="AK103" s="18">
        <f t="shared" si="18"/>
        <v>560</v>
      </c>
      <c r="AL103" s="18">
        <f t="shared" si="19"/>
        <v>840</v>
      </c>
      <c r="AM103" s="18">
        <f t="shared" si="20"/>
        <v>280</v>
      </c>
    </row>
    <row r="104" spans="3:42" x14ac:dyDescent="0.15">
      <c r="C104" s="15">
        <v>99</v>
      </c>
      <c r="D104" s="32">
        <f>求节点([2]战法升级!$Z$6:$Z$44,[2]战法升级!AA$6:AA$44,$C104)</f>
        <v>29000</v>
      </c>
      <c r="E104" s="32">
        <f>求节点([2]战法升级!$Z$6:$Z$44,[2]战法升级!AB$6:AB$44,$C104)</f>
        <v>185600</v>
      </c>
      <c r="F104" s="32">
        <f>求节点([2]战法升级!$Z$6:$Z$44,[2]战法升级!AC$6:AC$44,$C104)</f>
        <v>370004.73329744348</v>
      </c>
      <c r="G104" s="32">
        <f>求节点([2]战法升级!$Z$6:$Z$44,[2]战法升级!AD$6:AD$44,$C104)</f>
        <v>127234.44145948191</v>
      </c>
      <c r="H104" s="32">
        <f>求节点([2]战法升级!$Z$186:$Z$224,[2]战法升级!AA$186:AA$224,$C104)</f>
        <v>29000</v>
      </c>
      <c r="I104" s="32">
        <f>求节点([2]战法升级!$Z$186:$Z$224,[2]战法升级!AB$186:AB$224,$C104)</f>
        <v>185600</v>
      </c>
      <c r="J104" s="32">
        <f>求节点([2]战法升级!$Z$186:$Z$224,[2]战法升级!AC$186:AC$224,$C104)</f>
        <v>556800</v>
      </c>
      <c r="K104" s="32">
        <f>求节点([2]战法升级!$Z$186:$Z$224,[2]战法升级!AD$186:AD$224,$C104)</f>
        <v>371200</v>
      </c>
      <c r="L104" s="32">
        <f>求节点([2]基础状态预期!$C$17:$C$55,[2]基础状态预期!M$17:M$55,$C104)</f>
        <v>35</v>
      </c>
      <c r="M104" s="32">
        <f>求节点([2]基础状态预期!$C$17:$C$55,[2]基础状态预期!N$17:N$55,$C104)</f>
        <v>35</v>
      </c>
      <c r="N104" s="32">
        <f>求节点([2]基础状态预期!$C$17:$C$55,[2]基础状态预期!O$17:O$55,$C104)</f>
        <v>30.770034721409498</v>
      </c>
      <c r="O104" s="32">
        <f>求节点([2]基础状态预期!$C$17:$C$55,[2]基础状态预期!P$17:P$55,$C104)</f>
        <v>24.816678460744491</v>
      </c>
      <c r="P104" s="32">
        <f>求节点([2]基础状态预期!$C$197:$C$235,[2]基础状态预期!M$197:M$235,$C104)</f>
        <v>35</v>
      </c>
      <c r="Q104" s="32">
        <f>求节点([2]基础状态预期!$C$197:$C$235,[2]基础状态预期!N$197:N$235,$C104)</f>
        <v>35</v>
      </c>
      <c r="R104" s="32">
        <f>求节点([2]基础状态预期!$C$197:$C$235,[2]基础状态预期!O$197:O$235,$C104)</f>
        <v>35</v>
      </c>
      <c r="S104" s="32">
        <f>求节点([2]基础状态预期!$C$197:$C$235,[2]基础状态预期!P$197:P$235,$C104)</f>
        <v>35</v>
      </c>
      <c r="T104" s="32">
        <f>求节点([2]基础状态预期!$C$17:$C$55,[2]基础状态预期!E$17:E$55,$C104)</f>
        <v>5</v>
      </c>
      <c r="U104" s="32">
        <f>求节点([2]基础状态预期!$C$17:$C$55,[2]基础状态预期!F$17:F$55,$C104)</f>
        <v>16</v>
      </c>
      <c r="V104" s="32">
        <f>求节点([2]基础状态预期!$C$17:$C$55,[2]基础状态预期!G$17:G$55,$C104)</f>
        <v>24</v>
      </c>
      <c r="W104" s="32">
        <f>求节点([2]基础状态预期!$C$17:$C$55,[2]基础状态预期!H$17:H$55,$C104)</f>
        <v>8</v>
      </c>
      <c r="X104" s="32">
        <f>求节点([2]基础状态预期!$C$197:$C$235,[2]基础状态预期!E$197:E$235,$C104)</f>
        <v>5</v>
      </c>
      <c r="Y104" s="32">
        <f>求节点([2]基础状态预期!$C$197:$C$235,[2]基础状态预期!F$197:F$235,$C104)</f>
        <v>16</v>
      </c>
      <c r="Z104" s="32">
        <f>求节点([2]基础状态预期!$C$197:$C$235,[2]基础状态预期!G$197:G$235,$C104)</f>
        <v>24</v>
      </c>
      <c r="AA104" s="32">
        <f>求节点([2]基础状态预期!$C$197:$C$235,[2]基础状态预期!H$197:H$235,$C104)</f>
        <v>8</v>
      </c>
      <c r="AC104" s="18">
        <v>99</v>
      </c>
      <c r="AD104" s="22">
        <f t="shared" si="11"/>
        <v>1672.014260999784</v>
      </c>
      <c r="AE104" s="22">
        <f t="shared" si="12"/>
        <v>1855</v>
      </c>
      <c r="AF104" s="18">
        <f t="shared" si="13"/>
        <v>175</v>
      </c>
      <c r="AG104" s="18">
        <f t="shared" si="14"/>
        <v>560</v>
      </c>
      <c r="AH104" s="18">
        <f t="shared" si="15"/>
        <v>738.48083331382793</v>
      </c>
      <c r="AI104" s="18">
        <f t="shared" si="16"/>
        <v>198.53342768595593</v>
      </c>
      <c r="AJ104" s="18">
        <f t="shared" si="17"/>
        <v>175</v>
      </c>
      <c r="AK104" s="18">
        <f t="shared" si="18"/>
        <v>560</v>
      </c>
      <c r="AL104" s="18">
        <f t="shared" si="19"/>
        <v>840</v>
      </c>
      <c r="AM104" s="18">
        <f t="shared" si="20"/>
        <v>280</v>
      </c>
    </row>
    <row r="105" spans="3:42" x14ac:dyDescent="0.15">
      <c r="C105" s="15">
        <v>100</v>
      </c>
      <c r="D105" s="32">
        <f>求节点([2]战法升级!$Z$6:$Z$44,[2]战法升级!AA$6:AA$44,$C105)</f>
        <v>29000</v>
      </c>
      <c r="E105" s="32">
        <f>求节点([2]战法升级!$Z$6:$Z$44,[2]战法升级!AB$6:AB$44,$C105)</f>
        <v>185600</v>
      </c>
      <c r="F105" s="32">
        <f>求节点([2]战法升级!$Z$6:$Z$44,[2]战法升级!AC$6:AC$44,$C105)</f>
        <v>377702.07461679255</v>
      </c>
      <c r="G105" s="32">
        <f>求节点([2]战法升级!$Z$6:$Z$44,[2]战法升级!AD$6:AD$44,$C105)</f>
        <v>131517.1963326254</v>
      </c>
      <c r="H105" s="32">
        <f>求节点([2]战法升级!$Z$186:$Z$224,[2]战法升级!AA$186:AA$224,$C105)</f>
        <v>29000</v>
      </c>
      <c r="I105" s="32">
        <f>求节点([2]战法升级!$Z$186:$Z$224,[2]战法升级!AB$186:AB$224,$C105)</f>
        <v>185600</v>
      </c>
      <c r="J105" s="32">
        <f>求节点([2]战法升级!$Z$186:$Z$224,[2]战法升级!AC$186:AC$224,$C105)</f>
        <v>556800</v>
      </c>
      <c r="K105" s="32">
        <f>求节点([2]战法升级!$Z$186:$Z$224,[2]战法升级!AD$186:AD$224,$C105)</f>
        <v>371200</v>
      </c>
      <c r="L105" s="32">
        <f>求节点([2]基础状态预期!$C$17:$C$55,[2]基础状态预期!M$17:M$55,$C105)</f>
        <v>35</v>
      </c>
      <c r="M105" s="32">
        <f>求节点([2]基础状态预期!$C$17:$C$55,[2]基础状态预期!N$17:N$55,$C105)</f>
        <v>35</v>
      </c>
      <c r="N105" s="32">
        <f>求节点([2]基础状态预期!$C$17:$C$55,[2]基础状态预期!O$17:O$55,$C105)</f>
        <v>30.944340457807805</v>
      </c>
      <c r="O105" s="32">
        <f>求节点([2]基础状态预期!$C$17:$C$55,[2]基础状态预期!P$17:P$55,$C105)</f>
        <v>25.13515298542384</v>
      </c>
      <c r="P105" s="32">
        <f>求节点([2]基础状态预期!$C$197:$C$235,[2]基础状态预期!M$197:M$235,$C105)</f>
        <v>35</v>
      </c>
      <c r="Q105" s="32">
        <f>求节点([2]基础状态预期!$C$197:$C$235,[2]基础状态预期!N$197:N$235,$C105)</f>
        <v>35</v>
      </c>
      <c r="R105" s="32">
        <f>求节点([2]基础状态预期!$C$197:$C$235,[2]基础状态预期!O$197:O$235,$C105)</f>
        <v>35</v>
      </c>
      <c r="S105" s="32">
        <f>求节点([2]基础状态预期!$C$197:$C$235,[2]基础状态预期!P$197:P$235,$C105)</f>
        <v>35</v>
      </c>
      <c r="T105" s="32">
        <f>求节点([2]基础状态预期!$C$17:$C$55,[2]基础状态预期!E$17:E$55,$C105)</f>
        <v>5</v>
      </c>
      <c r="U105" s="32">
        <f>求节点([2]基础状态预期!$C$17:$C$55,[2]基础状态预期!F$17:F$55,$C105)</f>
        <v>16</v>
      </c>
      <c r="V105" s="32">
        <f>求节点([2]基础状态预期!$C$17:$C$55,[2]基础状态预期!G$17:G$55,$C105)</f>
        <v>24</v>
      </c>
      <c r="W105" s="32">
        <f>求节点([2]基础状态预期!$C$17:$C$55,[2]基础状态预期!H$17:H$55,$C105)</f>
        <v>8</v>
      </c>
      <c r="X105" s="32">
        <f>求节点([2]基础状态预期!$C$197:$C$235,[2]基础状态预期!E$197:E$235,$C105)</f>
        <v>5</v>
      </c>
      <c r="Y105" s="32">
        <f>求节点([2]基础状态预期!$C$197:$C$235,[2]基础状态预期!F$197:F$235,$C105)</f>
        <v>16</v>
      </c>
      <c r="Z105" s="32">
        <f>求节点([2]基础状态预期!$C$197:$C$235,[2]基础状态预期!G$197:G$235,$C105)</f>
        <v>24</v>
      </c>
      <c r="AA105" s="32">
        <f>求节点([2]基础状态预期!$C$197:$C$235,[2]基础状态预期!H$197:H$235,$C105)</f>
        <v>8</v>
      </c>
      <c r="AC105" s="18">
        <v>100</v>
      </c>
      <c r="AD105" s="22">
        <f t="shared" si="11"/>
        <v>1678.745394870778</v>
      </c>
      <c r="AE105" s="22">
        <f t="shared" si="12"/>
        <v>1855</v>
      </c>
      <c r="AF105" s="18">
        <f t="shared" si="13"/>
        <v>175</v>
      </c>
      <c r="AG105" s="18">
        <f t="shared" si="14"/>
        <v>560</v>
      </c>
      <c r="AH105" s="18">
        <f t="shared" si="15"/>
        <v>742.66417098738725</v>
      </c>
      <c r="AI105" s="18">
        <f t="shared" si="16"/>
        <v>201.08122388339072</v>
      </c>
      <c r="AJ105" s="18">
        <f t="shared" si="17"/>
        <v>175</v>
      </c>
      <c r="AK105" s="18">
        <f t="shared" si="18"/>
        <v>560</v>
      </c>
      <c r="AL105" s="18">
        <f t="shared" si="19"/>
        <v>840</v>
      </c>
      <c r="AM105" s="18">
        <f t="shared" si="20"/>
        <v>280</v>
      </c>
    </row>
    <row r="106" spans="3:42" x14ac:dyDescent="0.15">
      <c r="C106" s="32">
        <v>101</v>
      </c>
      <c r="D106" s="32">
        <f>求节点([2]战法升级!$Z$6:$Z$44,[2]战法升级!AA$6:AA$44,$C106)</f>
        <v>29000</v>
      </c>
      <c r="E106" s="32">
        <f>求节点([2]战法升级!$Z$6:$Z$44,[2]战法升级!AB$6:AB$44,$C106)</f>
        <v>185600</v>
      </c>
      <c r="F106" s="32">
        <f>求节点([2]战法升级!$Z$6:$Z$44,[2]战法升级!AC$6:AC$44,$C106)</f>
        <v>385399.41593614168</v>
      </c>
      <c r="G106" s="32">
        <f>求节点([2]战法升级!$Z$6:$Z$44,[2]战法升级!AD$6:AD$44,$C106)</f>
        <v>135572.52695871584</v>
      </c>
      <c r="H106" s="32">
        <f>求节点([2]战法升级!$Z$186:$Z$224,[2]战法升级!AA$186:AA$224,$C106)</f>
        <v>29000</v>
      </c>
      <c r="I106" s="32">
        <f>求节点([2]战法升级!$Z$186:$Z$224,[2]战法升级!AB$186:AB$224,$C106)</f>
        <v>185600</v>
      </c>
      <c r="J106" s="32">
        <f>求节点([2]战法升级!$Z$186:$Z$224,[2]战法升级!AC$186:AC$224,$C106)</f>
        <v>556800</v>
      </c>
      <c r="K106" s="32">
        <f>求节点([2]战法升级!$Z$186:$Z$224,[2]战法升级!AD$186:AD$224,$C106)</f>
        <v>371200</v>
      </c>
      <c r="L106" s="32">
        <f>求节点([2]基础状态预期!$C$17:$C$55,[2]基础状态预期!M$17:M$55,$C106)</f>
        <v>35</v>
      </c>
      <c r="M106" s="32">
        <f>求节点([2]基础状态预期!$C$17:$C$55,[2]基础状态预期!N$17:N$55,$C106)</f>
        <v>35</v>
      </c>
      <c r="N106" s="32">
        <f>求节点([2]基础状态预期!$C$17:$C$55,[2]基础状态预期!O$17:O$55,$C106)</f>
        <v>31.118646194206107</v>
      </c>
      <c r="O106" s="32">
        <f>求节点([2]基础状态预期!$C$17:$C$55,[2]基础状态预期!P$17:P$55,$C106)</f>
        <v>25.394402445766449</v>
      </c>
      <c r="P106" s="32">
        <f>求节点([2]基础状态预期!$C$197:$C$235,[2]基础状态预期!M$197:M$235,$C106)</f>
        <v>35</v>
      </c>
      <c r="Q106" s="32">
        <f>求节点([2]基础状态预期!$C$197:$C$235,[2]基础状态预期!N$197:N$235,$C106)</f>
        <v>35</v>
      </c>
      <c r="R106" s="32">
        <f>求节点([2]基础状态预期!$C$197:$C$235,[2]基础状态预期!O$197:O$235,$C106)</f>
        <v>35</v>
      </c>
      <c r="S106" s="32">
        <f>求节点([2]基础状态预期!$C$197:$C$235,[2]基础状态预期!P$197:P$235,$C106)</f>
        <v>35</v>
      </c>
      <c r="T106" s="32">
        <f>求节点([2]基础状态预期!$C$17:$C$55,[2]基础状态预期!E$17:E$55,$C106)</f>
        <v>5</v>
      </c>
      <c r="U106" s="32">
        <f>求节点([2]基础状态预期!$C$17:$C$55,[2]基础状态预期!F$17:F$55,$C106)</f>
        <v>16</v>
      </c>
      <c r="V106" s="32">
        <f>求节点([2]基础状态预期!$C$17:$C$55,[2]基础状态预期!G$17:G$55,$C106)</f>
        <v>24</v>
      </c>
      <c r="W106" s="32">
        <f>求节点([2]基础状态预期!$C$17:$C$55,[2]基础状态预期!H$17:H$55,$C106)</f>
        <v>8</v>
      </c>
      <c r="X106" s="32">
        <f>求节点([2]基础状态预期!$C$197:$C$235,[2]基础状态预期!E$197:E$235,$C106)</f>
        <v>5</v>
      </c>
      <c r="Y106" s="32">
        <f>求节点([2]基础状态预期!$C$197:$C$235,[2]基础状态预期!F$197:F$235,$C106)</f>
        <v>16</v>
      </c>
      <c r="Z106" s="32">
        <f>求节点([2]基础状态预期!$C$197:$C$235,[2]基础状态预期!G$197:G$235,$C106)</f>
        <v>24</v>
      </c>
      <c r="AA106" s="32">
        <f>求节点([2]基础状态预期!$C$197:$C$235,[2]基础状态预期!H$197:H$235,$C106)</f>
        <v>8</v>
      </c>
      <c r="AB106" s="32"/>
      <c r="AC106" s="32">
        <v>101</v>
      </c>
      <c r="AD106" s="22">
        <f t="shared" ref="AD106:AD160" si="21">SUM(AF106:AI106)</f>
        <v>1685.002728227078</v>
      </c>
      <c r="AE106" s="22">
        <f t="shared" ref="AE106:AE160" si="22">SUM(AJ106:AM106)</f>
        <v>1855</v>
      </c>
      <c r="AF106" s="32">
        <f t="shared" ref="AF106:AF160" si="23">L106*T106</f>
        <v>175</v>
      </c>
      <c r="AG106" s="32">
        <f t="shared" ref="AG106:AG160" si="24">M106*U106</f>
        <v>560</v>
      </c>
      <c r="AH106" s="32">
        <f t="shared" ref="AH106:AH160" si="25">N106*V106</f>
        <v>746.84750866094657</v>
      </c>
      <c r="AI106" s="32">
        <f t="shared" ref="AI106:AI160" si="26">O106*W106</f>
        <v>203.15521956613159</v>
      </c>
      <c r="AJ106" s="32">
        <f t="shared" ref="AJ106:AJ160" si="27">P106*X106</f>
        <v>175</v>
      </c>
      <c r="AK106" s="32">
        <f t="shared" ref="AK106:AK160" si="28">Q106*Y106</f>
        <v>560</v>
      </c>
      <c r="AL106" s="32">
        <f t="shared" ref="AL106:AL160" si="29">R106*Z106</f>
        <v>840</v>
      </c>
      <c r="AM106" s="32">
        <f t="shared" ref="AM106:AM160" si="30">S106*AA106</f>
        <v>280</v>
      </c>
      <c r="AN106" s="32"/>
      <c r="AO106" s="32"/>
      <c r="AP106" s="32"/>
    </row>
    <row r="107" spans="3:42" x14ac:dyDescent="0.15">
      <c r="C107" s="32">
        <v>102</v>
      </c>
      <c r="D107" s="32">
        <f>求节点([2]战法升级!$Z$6:$Z$44,[2]战法升级!AA$6:AA$44,$C107)</f>
        <v>29000</v>
      </c>
      <c r="E107" s="32">
        <f>求节点([2]战法升级!$Z$6:$Z$44,[2]战法升级!AB$6:AB$44,$C107)</f>
        <v>185600</v>
      </c>
      <c r="F107" s="32">
        <f>求节点([2]战法升级!$Z$6:$Z$44,[2]战法升级!AC$6:AC$44,$C107)</f>
        <v>393096.75725549081</v>
      </c>
      <c r="G107" s="32">
        <f>求节点([2]战法升级!$Z$6:$Z$44,[2]战法升级!AD$6:AD$44,$C107)</f>
        <v>139397.29283168432</v>
      </c>
      <c r="H107" s="32">
        <f>求节点([2]战法升级!$Z$186:$Z$224,[2]战法升级!AA$186:AA$224,$C107)</f>
        <v>29000</v>
      </c>
      <c r="I107" s="32">
        <f>求节点([2]战法升级!$Z$186:$Z$224,[2]战法升级!AB$186:AB$224,$C107)</f>
        <v>185600</v>
      </c>
      <c r="J107" s="32">
        <f>求节点([2]战法升级!$Z$186:$Z$224,[2]战法升级!AC$186:AC$224,$C107)</f>
        <v>556800</v>
      </c>
      <c r="K107" s="32">
        <f>求节点([2]战法升级!$Z$186:$Z$224,[2]战法升级!AD$186:AD$224,$C107)</f>
        <v>371200</v>
      </c>
      <c r="L107" s="32">
        <f>求节点([2]基础状态预期!$C$17:$C$55,[2]基础状态预期!M$17:M$55,$C107)</f>
        <v>35</v>
      </c>
      <c r="M107" s="32">
        <f>求节点([2]基础状态预期!$C$17:$C$55,[2]基础状态预期!N$17:N$55,$C107)</f>
        <v>35</v>
      </c>
      <c r="N107" s="32">
        <f>求节点([2]基础状态预期!$C$17:$C$55,[2]基础状态预期!O$17:O$55,$C107)</f>
        <v>31.29295193060441</v>
      </c>
      <c r="O107" s="32">
        <f>求节点([2]基础状态预期!$C$17:$C$55,[2]基础状态预期!P$17:P$55,$C107)</f>
        <v>25.593609001650226</v>
      </c>
      <c r="P107" s="32">
        <f>求节点([2]基础状态预期!$C$197:$C$235,[2]基础状态预期!M$197:M$235,$C107)</f>
        <v>35</v>
      </c>
      <c r="Q107" s="32">
        <f>求节点([2]基础状态预期!$C$197:$C$235,[2]基础状态预期!N$197:N$235,$C107)</f>
        <v>35</v>
      </c>
      <c r="R107" s="32">
        <f>求节点([2]基础状态预期!$C$197:$C$235,[2]基础状态预期!O$197:O$235,$C107)</f>
        <v>35</v>
      </c>
      <c r="S107" s="32">
        <f>求节点([2]基础状态预期!$C$197:$C$235,[2]基础状态预期!P$197:P$235,$C107)</f>
        <v>35</v>
      </c>
      <c r="T107" s="32">
        <f>求节点([2]基础状态预期!$C$17:$C$55,[2]基础状态预期!E$17:E$55,$C107)</f>
        <v>5</v>
      </c>
      <c r="U107" s="32">
        <f>求节点([2]基础状态预期!$C$17:$C$55,[2]基础状态预期!F$17:F$55,$C107)</f>
        <v>16</v>
      </c>
      <c r="V107" s="32">
        <f>求节点([2]基础状态预期!$C$17:$C$55,[2]基础状态预期!G$17:G$55,$C107)</f>
        <v>24</v>
      </c>
      <c r="W107" s="32">
        <f>求节点([2]基础状态预期!$C$17:$C$55,[2]基础状态预期!H$17:H$55,$C107)</f>
        <v>8</v>
      </c>
      <c r="X107" s="32">
        <f>求节点([2]基础状态预期!$C$197:$C$235,[2]基础状态预期!E$197:E$235,$C107)</f>
        <v>5</v>
      </c>
      <c r="Y107" s="32">
        <f>求节点([2]基础状态预期!$C$197:$C$235,[2]基础状态预期!F$197:F$235,$C107)</f>
        <v>16</v>
      </c>
      <c r="Z107" s="32">
        <f>求节点([2]基础状态预期!$C$197:$C$235,[2]基础状态预期!G$197:G$235,$C107)</f>
        <v>24</v>
      </c>
      <c r="AA107" s="32">
        <f>求节点([2]基础状态预期!$C$197:$C$235,[2]基础状态预期!H$197:H$235,$C107)</f>
        <v>8</v>
      </c>
      <c r="AB107" s="32"/>
      <c r="AC107" s="32">
        <v>102</v>
      </c>
      <c r="AD107" s="22">
        <f t="shared" si="21"/>
        <v>1690.7797183477078</v>
      </c>
      <c r="AE107" s="22">
        <f t="shared" si="22"/>
        <v>1855</v>
      </c>
      <c r="AF107" s="32">
        <f t="shared" si="23"/>
        <v>175</v>
      </c>
      <c r="AG107" s="32">
        <f t="shared" si="24"/>
        <v>560</v>
      </c>
      <c r="AH107" s="32">
        <f t="shared" si="25"/>
        <v>751.0308463345059</v>
      </c>
      <c r="AI107" s="32">
        <f t="shared" si="26"/>
        <v>204.7488720132018</v>
      </c>
      <c r="AJ107" s="32">
        <f t="shared" si="27"/>
        <v>175</v>
      </c>
      <c r="AK107" s="32">
        <f t="shared" si="28"/>
        <v>560</v>
      </c>
      <c r="AL107" s="32">
        <f t="shared" si="29"/>
        <v>840</v>
      </c>
      <c r="AM107" s="32">
        <f t="shared" si="30"/>
        <v>280</v>
      </c>
      <c r="AN107" s="32"/>
      <c r="AO107" s="32"/>
      <c r="AP107" s="32"/>
    </row>
    <row r="108" spans="3:42" x14ac:dyDescent="0.15">
      <c r="C108" s="32">
        <v>103</v>
      </c>
      <c r="D108" s="32">
        <f>求节点([2]战法升级!$Z$6:$Z$44,[2]战法升级!AA$6:AA$44,$C108)</f>
        <v>29000</v>
      </c>
      <c r="E108" s="32">
        <f>求节点([2]战法升级!$Z$6:$Z$44,[2]战法升级!AB$6:AB$44,$C108)</f>
        <v>185600</v>
      </c>
      <c r="F108" s="32">
        <f>求节点([2]战法升级!$Z$6:$Z$44,[2]战法升级!AC$6:AC$44,$C108)</f>
        <v>400794.09857483988</v>
      </c>
      <c r="G108" s="32">
        <f>求节点([2]战法升级!$Z$6:$Z$44,[2]战法升级!AD$6:AD$44,$C108)</f>
        <v>143222.05870465279</v>
      </c>
      <c r="H108" s="32">
        <f>求节点([2]战法升级!$Z$186:$Z$224,[2]战法升级!AA$186:AA$224,$C108)</f>
        <v>29000</v>
      </c>
      <c r="I108" s="32">
        <f>求节点([2]战法升级!$Z$186:$Z$224,[2]战法升级!AB$186:AB$224,$C108)</f>
        <v>185600</v>
      </c>
      <c r="J108" s="32">
        <f>求节点([2]战法升级!$Z$186:$Z$224,[2]战法升级!AC$186:AC$224,$C108)</f>
        <v>556800</v>
      </c>
      <c r="K108" s="32">
        <f>求节点([2]战法升级!$Z$186:$Z$224,[2]战法升级!AD$186:AD$224,$C108)</f>
        <v>371200</v>
      </c>
      <c r="L108" s="32">
        <f>求节点([2]基础状态预期!$C$17:$C$55,[2]基础状态预期!M$17:M$55,$C108)</f>
        <v>35</v>
      </c>
      <c r="M108" s="32">
        <f>求节点([2]基础状态预期!$C$17:$C$55,[2]基础状态预期!N$17:N$55,$C108)</f>
        <v>35</v>
      </c>
      <c r="N108" s="32">
        <f>求节点([2]基础状态预期!$C$17:$C$55,[2]基础状态预期!O$17:O$55,$C108)</f>
        <v>31.467257667002716</v>
      </c>
      <c r="O108" s="32">
        <f>求节点([2]基础状态预期!$C$17:$C$55,[2]基础状态预期!P$17:P$55,$C108)</f>
        <v>25.792815557533999</v>
      </c>
      <c r="P108" s="32">
        <f>求节点([2]基础状态预期!$C$197:$C$235,[2]基础状态预期!M$197:M$235,$C108)</f>
        <v>35</v>
      </c>
      <c r="Q108" s="32">
        <f>求节点([2]基础状态预期!$C$197:$C$235,[2]基础状态预期!N$197:N$235,$C108)</f>
        <v>35</v>
      </c>
      <c r="R108" s="32">
        <f>求节点([2]基础状态预期!$C$197:$C$235,[2]基础状态预期!O$197:O$235,$C108)</f>
        <v>35</v>
      </c>
      <c r="S108" s="32">
        <f>求节点([2]基础状态预期!$C$197:$C$235,[2]基础状态预期!P$197:P$235,$C108)</f>
        <v>35</v>
      </c>
      <c r="T108" s="32">
        <f>求节点([2]基础状态预期!$C$17:$C$55,[2]基础状态预期!E$17:E$55,$C108)</f>
        <v>5</v>
      </c>
      <c r="U108" s="32">
        <f>求节点([2]基础状态预期!$C$17:$C$55,[2]基础状态预期!F$17:F$55,$C108)</f>
        <v>16</v>
      </c>
      <c r="V108" s="32">
        <f>求节点([2]基础状态预期!$C$17:$C$55,[2]基础状态预期!G$17:G$55,$C108)</f>
        <v>24</v>
      </c>
      <c r="W108" s="32">
        <f>求节点([2]基础状态预期!$C$17:$C$55,[2]基础状态预期!H$17:H$55,$C108)</f>
        <v>8</v>
      </c>
      <c r="X108" s="32">
        <f>求节点([2]基础状态预期!$C$197:$C$235,[2]基础状态预期!E$197:E$235,$C108)</f>
        <v>5</v>
      </c>
      <c r="Y108" s="32">
        <f>求节点([2]基础状态预期!$C$197:$C$235,[2]基础状态预期!F$197:F$235,$C108)</f>
        <v>16</v>
      </c>
      <c r="Z108" s="32">
        <f>求节点([2]基础状态预期!$C$197:$C$235,[2]基础状态预期!G$197:G$235,$C108)</f>
        <v>24</v>
      </c>
      <c r="AA108" s="32">
        <f>求节点([2]基础状态预期!$C$197:$C$235,[2]基础状态预期!H$197:H$235,$C108)</f>
        <v>8</v>
      </c>
      <c r="AB108" s="32"/>
      <c r="AC108" s="32">
        <v>103</v>
      </c>
      <c r="AD108" s="22">
        <f t="shared" si="21"/>
        <v>1696.5567084683373</v>
      </c>
      <c r="AE108" s="22">
        <f t="shared" si="22"/>
        <v>1855</v>
      </c>
      <c r="AF108" s="32">
        <f t="shared" si="23"/>
        <v>175</v>
      </c>
      <c r="AG108" s="32">
        <f t="shared" si="24"/>
        <v>560</v>
      </c>
      <c r="AH108" s="32">
        <f t="shared" si="25"/>
        <v>755.21418400806522</v>
      </c>
      <c r="AI108" s="32">
        <f t="shared" si="26"/>
        <v>206.34252446027199</v>
      </c>
      <c r="AJ108" s="32">
        <f t="shared" si="27"/>
        <v>175</v>
      </c>
      <c r="AK108" s="32">
        <f t="shared" si="28"/>
        <v>560</v>
      </c>
      <c r="AL108" s="32">
        <f t="shared" si="29"/>
        <v>840</v>
      </c>
      <c r="AM108" s="32">
        <f t="shared" si="30"/>
        <v>280</v>
      </c>
      <c r="AN108" s="32"/>
      <c r="AO108" s="32"/>
      <c r="AP108" s="32"/>
    </row>
    <row r="109" spans="3:42" x14ac:dyDescent="0.15">
      <c r="C109" s="32">
        <v>104</v>
      </c>
      <c r="D109" s="32">
        <f>求节点([2]战法升级!$Z$6:$Z$44,[2]战法升级!AA$6:AA$44,$C109)</f>
        <v>29000</v>
      </c>
      <c r="E109" s="32">
        <f>求节点([2]战法升级!$Z$6:$Z$44,[2]战法升级!AB$6:AB$44,$C109)</f>
        <v>185600</v>
      </c>
      <c r="F109" s="32">
        <f>求节点([2]战法升级!$Z$6:$Z$44,[2]战法升级!AC$6:AC$44,$C109)</f>
        <v>408491.43989418901</v>
      </c>
      <c r="G109" s="32">
        <f>求节点([2]战法升级!$Z$6:$Z$44,[2]战法升级!AD$6:AD$44,$C109)</f>
        <v>147046.82457762127</v>
      </c>
      <c r="H109" s="32">
        <f>求节点([2]战法升级!$Z$186:$Z$224,[2]战法升级!AA$186:AA$224,$C109)</f>
        <v>29000</v>
      </c>
      <c r="I109" s="32">
        <f>求节点([2]战法升级!$Z$186:$Z$224,[2]战法升级!AB$186:AB$224,$C109)</f>
        <v>185600</v>
      </c>
      <c r="J109" s="32">
        <f>求节点([2]战法升级!$Z$186:$Z$224,[2]战法升级!AC$186:AC$224,$C109)</f>
        <v>556800</v>
      </c>
      <c r="K109" s="32">
        <f>求节点([2]战法升级!$Z$186:$Z$224,[2]战法升级!AD$186:AD$224,$C109)</f>
        <v>371200</v>
      </c>
      <c r="L109" s="32">
        <f>求节点([2]基础状态预期!$C$17:$C$55,[2]基础状态预期!M$17:M$55,$C109)</f>
        <v>35</v>
      </c>
      <c r="M109" s="32">
        <f>求节点([2]基础状态预期!$C$17:$C$55,[2]基础状态预期!N$17:N$55,$C109)</f>
        <v>35</v>
      </c>
      <c r="N109" s="32">
        <f>求节点([2]基础状态预期!$C$17:$C$55,[2]基础状态预期!O$17:O$55,$C109)</f>
        <v>31.641563403401019</v>
      </c>
      <c r="O109" s="32">
        <f>求节点([2]基础状态预期!$C$17:$C$55,[2]基础状态预期!P$17:P$55,$C109)</f>
        <v>25.992022113417775</v>
      </c>
      <c r="P109" s="32">
        <f>求节点([2]基础状态预期!$C$197:$C$235,[2]基础状态预期!M$197:M$235,$C109)</f>
        <v>35</v>
      </c>
      <c r="Q109" s="32">
        <f>求节点([2]基础状态预期!$C$197:$C$235,[2]基础状态预期!N$197:N$235,$C109)</f>
        <v>35</v>
      </c>
      <c r="R109" s="32">
        <f>求节点([2]基础状态预期!$C$197:$C$235,[2]基础状态预期!O$197:O$235,$C109)</f>
        <v>35</v>
      </c>
      <c r="S109" s="32">
        <f>求节点([2]基础状态预期!$C$197:$C$235,[2]基础状态预期!P$197:P$235,$C109)</f>
        <v>35</v>
      </c>
      <c r="T109" s="32">
        <f>求节点([2]基础状态预期!$C$17:$C$55,[2]基础状态预期!E$17:E$55,$C109)</f>
        <v>5</v>
      </c>
      <c r="U109" s="32">
        <f>求节点([2]基础状态预期!$C$17:$C$55,[2]基础状态预期!F$17:F$55,$C109)</f>
        <v>16</v>
      </c>
      <c r="V109" s="32">
        <f>求节点([2]基础状态预期!$C$17:$C$55,[2]基础状态预期!G$17:G$55,$C109)</f>
        <v>24</v>
      </c>
      <c r="W109" s="32">
        <f>求节点([2]基础状态预期!$C$17:$C$55,[2]基础状态预期!H$17:H$55,$C109)</f>
        <v>8</v>
      </c>
      <c r="X109" s="32">
        <f>求节点([2]基础状态预期!$C$197:$C$235,[2]基础状态预期!E$197:E$235,$C109)</f>
        <v>5</v>
      </c>
      <c r="Y109" s="32">
        <f>求节点([2]基础状态预期!$C$197:$C$235,[2]基础状态预期!F$197:F$235,$C109)</f>
        <v>16</v>
      </c>
      <c r="Z109" s="32">
        <f>求节点([2]基础状态预期!$C$197:$C$235,[2]基础状态预期!G$197:G$235,$C109)</f>
        <v>24</v>
      </c>
      <c r="AA109" s="32">
        <f>求节点([2]基础状态预期!$C$197:$C$235,[2]基础状态预期!H$197:H$235,$C109)</f>
        <v>8</v>
      </c>
      <c r="AB109" s="32"/>
      <c r="AC109" s="32">
        <v>104</v>
      </c>
      <c r="AD109" s="22">
        <f t="shared" si="21"/>
        <v>1702.3336985889664</v>
      </c>
      <c r="AE109" s="22">
        <f t="shared" si="22"/>
        <v>1855</v>
      </c>
      <c r="AF109" s="32">
        <f t="shared" si="23"/>
        <v>175</v>
      </c>
      <c r="AG109" s="32">
        <f t="shared" si="24"/>
        <v>560</v>
      </c>
      <c r="AH109" s="32">
        <f t="shared" si="25"/>
        <v>759.39752168162443</v>
      </c>
      <c r="AI109" s="32">
        <f t="shared" si="26"/>
        <v>207.9361769073422</v>
      </c>
      <c r="AJ109" s="32">
        <f t="shared" si="27"/>
        <v>175</v>
      </c>
      <c r="AK109" s="32">
        <f t="shared" si="28"/>
        <v>560</v>
      </c>
      <c r="AL109" s="32">
        <f t="shared" si="29"/>
        <v>840</v>
      </c>
      <c r="AM109" s="32">
        <f t="shared" si="30"/>
        <v>280</v>
      </c>
      <c r="AN109" s="32"/>
      <c r="AO109" s="32"/>
      <c r="AP109" s="32"/>
    </row>
    <row r="110" spans="3:42" x14ac:dyDescent="0.15">
      <c r="C110" s="32">
        <v>105</v>
      </c>
      <c r="D110" s="32">
        <f>求节点([2]战法升级!$Z$6:$Z$44,[2]战法升级!AA$6:AA$44,$C110)</f>
        <v>29000</v>
      </c>
      <c r="E110" s="32">
        <f>求节点([2]战法升级!$Z$6:$Z$44,[2]战法升级!AB$6:AB$44,$C110)</f>
        <v>185600</v>
      </c>
      <c r="F110" s="32">
        <f>求节点([2]战法升级!$Z$6:$Z$44,[2]战法升级!AC$6:AC$44,$C110)</f>
        <v>416188.78121353814</v>
      </c>
      <c r="G110" s="32">
        <f>求节点([2]战法升级!$Z$6:$Z$44,[2]战法升级!AD$6:AD$44,$C110)</f>
        <v>150871.59045058981</v>
      </c>
      <c r="H110" s="32">
        <f>求节点([2]战法升级!$Z$186:$Z$224,[2]战法升级!AA$186:AA$224,$C110)</f>
        <v>29000</v>
      </c>
      <c r="I110" s="32">
        <f>求节点([2]战法升级!$Z$186:$Z$224,[2]战法升级!AB$186:AB$224,$C110)</f>
        <v>185600</v>
      </c>
      <c r="J110" s="32">
        <f>求节点([2]战法升级!$Z$186:$Z$224,[2]战法升级!AC$186:AC$224,$C110)</f>
        <v>556800</v>
      </c>
      <c r="K110" s="32">
        <f>求节点([2]战法升级!$Z$186:$Z$224,[2]战法升级!AD$186:AD$224,$C110)</f>
        <v>371200</v>
      </c>
      <c r="L110" s="32">
        <f>求节点([2]基础状态预期!$C$17:$C$55,[2]基础状态预期!M$17:M$55,$C110)</f>
        <v>35</v>
      </c>
      <c r="M110" s="32">
        <f>求节点([2]基础状态预期!$C$17:$C$55,[2]基础状态预期!N$17:N$55,$C110)</f>
        <v>35</v>
      </c>
      <c r="N110" s="32">
        <f>求节点([2]基础状态预期!$C$17:$C$55,[2]基础状态预期!O$17:O$55,$C110)</f>
        <v>31.815869139799325</v>
      </c>
      <c r="O110" s="32">
        <f>求节点([2]基础状态预期!$C$17:$C$55,[2]基础状态预期!P$17:P$55,$C110)</f>
        <v>26.191228669301552</v>
      </c>
      <c r="P110" s="32">
        <f>求节点([2]基础状态预期!$C$197:$C$235,[2]基础状态预期!M$197:M$235,$C110)</f>
        <v>35</v>
      </c>
      <c r="Q110" s="32">
        <f>求节点([2]基础状态预期!$C$197:$C$235,[2]基础状态预期!N$197:N$235,$C110)</f>
        <v>35</v>
      </c>
      <c r="R110" s="32">
        <f>求节点([2]基础状态预期!$C$197:$C$235,[2]基础状态预期!O$197:O$235,$C110)</f>
        <v>35</v>
      </c>
      <c r="S110" s="32">
        <f>求节点([2]基础状态预期!$C$197:$C$235,[2]基础状态预期!P$197:P$235,$C110)</f>
        <v>35</v>
      </c>
      <c r="T110" s="32">
        <f>求节点([2]基础状态预期!$C$17:$C$55,[2]基础状态预期!E$17:E$55,$C110)</f>
        <v>5</v>
      </c>
      <c r="U110" s="32">
        <f>求节点([2]基础状态预期!$C$17:$C$55,[2]基础状态预期!F$17:F$55,$C110)</f>
        <v>16</v>
      </c>
      <c r="V110" s="32">
        <f>求节点([2]基础状态预期!$C$17:$C$55,[2]基础状态预期!G$17:G$55,$C110)</f>
        <v>24</v>
      </c>
      <c r="W110" s="32">
        <f>求节点([2]基础状态预期!$C$17:$C$55,[2]基础状态预期!H$17:H$55,$C110)</f>
        <v>8</v>
      </c>
      <c r="X110" s="32">
        <f>求节点([2]基础状态预期!$C$197:$C$235,[2]基础状态预期!E$197:E$235,$C110)</f>
        <v>5</v>
      </c>
      <c r="Y110" s="32">
        <f>求节点([2]基础状态预期!$C$197:$C$235,[2]基础状态预期!F$197:F$235,$C110)</f>
        <v>16</v>
      </c>
      <c r="Z110" s="32">
        <f>求节点([2]基础状态预期!$C$197:$C$235,[2]基础状态预期!G$197:G$235,$C110)</f>
        <v>24</v>
      </c>
      <c r="AA110" s="32">
        <f>求节点([2]基础状态预期!$C$197:$C$235,[2]基础状态预期!H$197:H$235,$C110)</f>
        <v>8</v>
      </c>
      <c r="AB110" s="32"/>
      <c r="AC110" s="32">
        <v>105</v>
      </c>
      <c r="AD110" s="22">
        <f t="shared" si="21"/>
        <v>1708.1106887095962</v>
      </c>
      <c r="AE110" s="22">
        <f t="shared" si="22"/>
        <v>1855</v>
      </c>
      <c r="AF110" s="32">
        <f t="shared" si="23"/>
        <v>175</v>
      </c>
      <c r="AG110" s="32">
        <f t="shared" si="24"/>
        <v>560</v>
      </c>
      <c r="AH110" s="32">
        <f t="shared" si="25"/>
        <v>763.58085935518375</v>
      </c>
      <c r="AI110" s="32">
        <f t="shared" si="26"/>
        <v>209.52982935441241</v>
      </c>
      <c r="AJ110" s="32">
        <f t="shared" si="27"/>
        <v>175</v>
      </c>
      <c r="AK110" s="32">
        <f t="shared" si="28"/>
        <v>560</v>
      </c>
      <c r="AL110" s="32">
        <f t="shared" si="29"/>
        <v>840</v>
      </c>
      <c r="AM110" s="32">
        <f t="shared" si="30"/>
        <v>280</v>
      </c>
      <c r="AN110" s="32"/>
      <c r="AO110" s="32"/>
      <c r="AP110" s="32"/>
    </row>
    <row r="111" spans="3:42" x14ac:dyDescent="0.15">
      <c r="C111" s="32">
        <v>106</v>
      </c>
      <c r="D111" s="32">
        <f>求节点([2]战法升级!$Z$6:$Z$44,[2]战法升级!AA$6:AA$44,$C111)</f>
        <v>29000</v>
      </c>
      <c r="E111" s="32">
        <f>求节点([2]战法升级!$Z$6:$Z$44,[2]战法升级!AB$6:AB$44,$C111)</f>
        <v>185600</v>
      </c>
      <c r="F111" s="32">
        <f>求节点([2]战法升级!$Z$6:$Z$44,[2]战法升级!AC$6:AC$44,$C111)</f>
        <v>423886.12253288721</v>
      </c>
      <c r="G111" s="32">
        <f>求节点([2]战法升级!$Z$6:$Z$44,[2]战法升级!AD$6:AD$44,$C111)</f>
        <v>154696.35632355831</v>
      </c>
      <c r="H111" s="32">
        <f>求节点([2]战法升级!$Z$186:$Z$224,[2]战法升级!AA$186:AA$224,$C111)</f>
        <v>29000</v>
      </c>
      <c r="I111" s="32">
        <f>求节点([2]战法升级!$Z$186:$Z$224,[2]战法升级!AB$186:AB$224,$C111)</f>
        <v>185600</v>
      </c>
      <c r="J111" s="32">
        <f>求节点([2]战法升级!$Z$186:$Z$224,[2]战法升级!AC$186:AC$224,$C111)</f>
        <v>556800</v>
      </c>
      <c r="K111" s="32">
        <f>求节点([2]战法升级!$Z$186:$Z$224,[2]战法升级!AD$186:AD$224,$C111)</f>
        <v>371200</v>
      </c>
      <c r="L111" s="32">
        <f>求节点([2]基础状态预期!$C$17:$C$55,[2]基础状态预期!M$17:M$55,$C111)</f>
        <v>35</v>
      </c>
      <c r="M111" s="32">
        <f>求节点([2]基础状态预期!$C$17:$C$55,[2]基础状态预期!N$17:N$55,$C111)</f>
        <v>35</v>
      </c>
      <c r="N111" s="32">
        <f>求节点([2]基础状态预期!$C$17:$C$55,[2]基础状态预期!O$17:O$55,$C111)</f>
        <v>31.990174876197628</v>
      </c>
      <c r="O111" s="32">
        <f>求节点([2]基础状态预期!$C$17:$C$55,[2]基础状态预期!P$17:P$55,$C111)</f>
        <v>26.390435225185328</v>
      </c>
      <c r="P111" s="32">
        <f>求节点([2]基础状态预期!$C$197:$C$235,[2]基础状态预期!M$197:M$235,$C111)</f>
        <v>35</v>
      </c>
      <c r="Q111" s="32">
        <f>求节点([2]基础状态预期!$C$197:$C$235,[2]基础状态预期!N$197:N$235,$C111)</f>
        <v>35</v>
      </c>
      <c r="R111" s="32">
        <f>求节点([2]基础状态预期!$C$197:$C$235,[2]基础状态预期!O$197:O$235,$C111)</f>
        <v>35</v>
      </c>
      <c r="S111" s="32">
        <f>求节点([2]基础状态预期!$C$197:$C$235,[2]基础状态预期!P$197:P$235,$C111)</f>
        <v>35</v>
      </c>
      <c r="T111" s="32">
        <f>求节点([2]基础状态预期!$C$17:$C$55,[2]基础状态预期!E$17:E$55,$C111)</f>
        <v>5</v>
      </c>
      <c r="U111" s="32">
        <f>求节点([2]基础状态预期!$C$17:$C$55,[2]基础状态预期!F$17:F$55,$C111)</f>
        <v>16</v>
      </c>
      <c r="V111" s="32">
        <f>求节点([2]基础状态预期!$C$17:$C$55,[2]基础状态预期!G$17:G$55,$C111)</f>
        <v>24</v>
      </c>
      <c r="W111" s="32">
        <f>求节点([2]基础状态预期!$C$17:$C$55,[2]基础状态预期!H$17:H$55,$C111)</f>
        <v>8</v>
      </c>
      <c r="X111" s="32">
        <f>求节点([2]基础状态预期!$C$197:$C$235,[2]基础状态预期!E$197:E$235,$C111)</f>
        <v>5</v>
      </c>
      <c r="Y111" s="32">
        <f>求节点([2]基础状态预期!$C$197:$C$235,[2]基础状态预期!F$197:F$235,$C111)</f>
        <v>16</v>
      </c>
      <c r="Z111" s="32">
        <f>求节点([2]基础状态预期!$C$197:$C$235,[2]基础状态预期!G$197:G$235,$C111)</f>
        <v>24</v>
      </c>
      <c r="AA111" s="32">
        <f>求节点([2]基础状态预期!$C$197:$C$235,[2]基础状态预期!H$197:H$235,$C111)</f>
        <v>8</v>
      </c>
      <c r="AB111" s="32"/>
      <c r="AC111" s="32">
        <v>106</v>
      </c>
      <c r="AD111" s="22">
        <f t="shared" si="21"/>
        <v>1713.8876788302259</v>
      </c>
      <c r="AE111" s="22">
        <f t="shared" si="22"/>
        <v>1855</v>
      </c>
      <c r="AF111" s="32">
        <f t="shared" si="23"/>
        <v>175</v>
      </c>
      <c r="AG111" s="32">
        <f t="shared" si="24"/>
        <v>560</v>
      </c>
      <c r="AH111" s="32">
        <f t="shared" si="25"/>
        <v>767.76419702874307</v>
      </c>
      <c r="AI111" s="32">
        <f t="shared" si="26"/>
        <v>211.12348180148263</v>
      </c>
      <c r="AJ111" s="32">
        <f t="shared" si="27"/>
        <v>175</v>
      </c>
      <c r="AK111" s="32">
        <f t="shared" si="28"/>
        <v>560</v>
      </c>
      <c r="AL111" s="32">
        <f t="shared" si="29"/>
        <v>840</v>
      </c>
      <c r="AM111" s="32">
        <f t="shared" si="30"/>
        <v>280</v>
      </c>
      <c r="AN111" s="32"/>
      <c r="AO111" s="32"/>
      <c r="AP111" s="32"/>
    </row>
    <row r="112" spans="3:42" x14ac:dyDescent="0.15">
      <c r="C112" s="32">
        <v>107</v>
      </c>
      <c r="D112" s="32">
        <f>求节点([2]战法升级!$Z$6:$Z$44,[2]战法升级!AA$6:AA$44,$C112)</f>
        <v>29000</v>
      </c>
      <c r="E112" s="32">
        <f>求节点([2]战法升级!$Z$6:$Z$44,[2]战法升级!AB$6:AB$44,$C112)</f>
        <v>185600</v>
      </c>
      <c r="F112" s="32">
        <f>求节点([2]战法升级!$Z$6:$Z$44,[2]战法升级!AC$6:AC$44,$C112)</f>
        <v>431583.46385223634</v>
      </c>
      <c r="G112" s="32">
        <f>求节点([2]战法升级!$Z$6:$Z$44,[2]战法升级!AD$6:AD$44,$C112)</f>
        <v>158521.12219652685</v>
      </c>
      <c r="H112" s="32">
        <f>求节点([2]战法升级!$Z$186:$Z$224,[2]战法升级!AA$186:AA$224,$C112)</f>
        <v>29000</v>
      </c>
      <c r="I112" s="32">
        <f>求节点([2]战法升级!$Z$186:$Z$224,[2]战法升级!AB$186:AB$224,$C112)</f>
        <v>185600</v>
      </c>
      <c r="J112" s="32">
        <f>求节点([2]战法升级!$Z$186:$Z$224,[2]战法升级!AC$186:AC$224,$C112)</f>
        <v>556800</v>
      </c>
      <c r="K112" s="32">
        <f>求节点([2]战法升级!$Z$186:$Z$224,[2]战法升级!AD$186:AD$224,$C112)</f>
        <v>371200</v>
      </c>
      <c r="L112" s="32">
        <f>求节点([2]基础状态预期!$C$17:$C$55,[2]基础状态预期!M$17:M$55,$C112)</f>
        <v>35</v>
      </c>
      <c r="M112" s="32">
        <f>求节点([2]基础状态预期!$C$17:$C$55,[2]基础状态预期!N$17:N$55,$C112)</f>
        <v>35</v>
      </c>
      <c r="N112" s="32">
        <f>求节点([2]基础状态预期!$C$17:$C$55,[2]基础状态预期!O$17:O$55,$C112)</f>
        <v>32.164480612595931</v>
      </c>
      <c r="O112" s="32">
        <f>求节点([2]基础状态预期!$C$17:$C$55,[2]基础状态预期!P$17:P$55,$C112)</f>
        <v>26.589641781069105</v>
      </c>
      <c r="P112" s="32">
        <f>求节点([2]基础状态预期!$C$197:$C$235,[2]基础状态预期!M$197:M$235,$C112)</f>
        <v>35</v>
      </c>
      <c r="Q112" s="32">
        <f>求节点([2]基础状态预期!$C$197:$C$235,[2]基础状态预期!N$197:N$235,$C112)</f>
        <v>35</v>
      </c>
      <c r="R112" s="32">
        <f>求节点([2]基础状态预期!$C$197:$C$235,[2]基础状态预期!O$197:O$235,$C112)</f>
        <v>35</v>
      </c>
      <c r="S112" s="32">
        <f>求节点([2]基础状态预期!$C$197:$C$235,[2]基础状态预期!P$197:P$235,$C112)</f>
        <v>35</v>
      </c>
      <c r="T112" s="32">
        <f>求节点([2]基础状态预期!$C$17:$C$55,[2]基础状态预期!E$17:E$55,$C112)</f>
        <v>5</v>
      </c>
      <c r="U112" s="32">
        <f>求节点([2]基础状态预期!$C$17:$C$55,[2]基础状态预期!F$17:F$55,$C112)</f>
        <v>16</v>
      </c>
      <c r="V112" s="32">
        <f>求节点([2]基础状态预期!$C$17:$C$55,[2]基础状态预期!G$17:G$55,$C112)</f>
        <v>24</v>
      </c>
      <c r="W112" s="32">
        <f>求节点([2]基础状态预期!$C$17:$C$55,[2]基础状态预期!H$17:H$55,$C112)</f>
        <v>8</v>
      </c>
      <c r="X112" s="32">
        <f>求节点([2]基础状态预期!$C$197:$C$235,[2]基础状态预期!E$197:E$235,$C112)</f>
        <v>5</v>
      </c>
      <c r="Y112" s="32">
        <f>求节点([2]基础状态预期!$C$197:$C$235,[2]基础状态预期!F$197:F$235,$C112)</f>
        <v>16</v>
      </c>
      <c r="Z112" s="32">
        <f>求节点([2]基础状态预期!$C$197:$C$235,[2]基础状态预期!G$197:G$235,$C112)</f>
        <v>24</v>
      </c>
      <c r="AA112" s="32">
        <f>求节点([2]基础状态预期!$C$197:$C$235,[2]基础状态预期!H$197:H$235,$C112)</f>
        <v>8</v>
      </c>
      <c r="AB112" s="32"/>
      <c r="AC112" s="32">
        <v>107</v>
      </c>
      <c r="AD112" s="22">
        <f t="shared" si="21"/>
        <v>1719.6646689508552</v>
      </c>
      <c r="AE112" s="22">
        <f t="shared" si="22"/>
        <v>1855</v>
      </c>
      <c r="AF112" s="32">
        <f t="shared" si="23"/>
        <v>175</v>
      </c>
      <c r="AG112" s="32">
        <f t="shared" si="24"/>
        <v>560</v>
      </c>
      <c r="AH112" s="32">
        <f t="shared" si="25"/>
        <v>771.94753470230239</v>
      </c>
      <c r="AI112" s="32">
        <f t="shared" si="26"/>
        <v>212.71713424855284</v>
      </c>
      <c r="AJ112" s="32">
        <f t="shared" si="27"/>
        <v>175</v>
      </c>
      <c r="AK112" s="32">
        <f t="shared" si="28"/>
        <v>560</v>
      </c>
      <c r="AL112" s="32">
        <f t="shared" si="29"/>
        <v>840</v>
      </c>
      <c r="AM112" s="32">
        <f t="shared" si="30"/>
        <v>280</v>
      </c>
      <c r="AN112" s="32"/>
      <c r="AO112" s="32"/>
      <c r="AP112" s="32"/>
    </row>
    <row r="113" spans="3:42" x14ac:dyDescent="0.15">
      <c r="C113" s="32">
        <v>108</v>
      </c>
      <c r="D113" s="32">
        <f>求节点([2]战法升级!$Z$6:$Z$44,[2]战法升级!AA$6:AA$44,$C113)</f>
        <v>29000</v>
      </c>
      <c r="E113" s="32">
        <f>求节点([2]战法升级!$Z$6:$Z$44,[2]战法升级!AB$6:AB$44,$C113)</f>
        <v>185600</v>
      </c>
      <c r="F113" s="32">
        <f>求节点([2]战法升级!$Z$6:$Z$44,[2]战法升级!AC$6:AC$44,$C113)</f>
        <v>439280.80517158547</v>
      </c>
      <c r="G113" s="32">
        <f>求节点([2]战法升级!$Z$6:$Z$44,[2]战法升级!AD$6:AD$44,$C113)</f>
        <v>162345.88806949536</v>
      </c>
      <c r="H113" s="32">
        <f>求节点([2]战法升级!$Z$186:$Z$224,[2]战法升级!AA$186:AA$224,$C113)</f>
        <v>29000</v>
      </c>
      <c r="I113" s="32">
        <f>求节点([2]战法升级!$Z$186:$Z$224,[2]战法升级!AB$186:AB$224,$C113)</f>
        <v>185600</v>
      </c>
      <c r="J113" s="32">
        <f>求节点([2]战法升级!$Z$186:$Z$224,[2]战法升级!AC$186:AC$224,$C113)</f>
        <v>556800</v>
      </c>
      <c r="K113" s="32">
        <f>求节点([2]战法升级!$Z$186:$Z$224,[2]战法升级!AD$186:AD$224,$C113)</f>
        <v>371200</v>
      </c>
      <c r="L113" s="32">
        <f>求节点([2]基础状态预期!$C$17:$C$55,[2]基础状态预期!M$17:M$55,$C113)</f>
        <v>35</v>
      </c>
      <c r="M113" s="32">
        <f>求节点([2]基础状态预期!$C$17:$C$55,[2]基础状态预期!N$17:N$55,$C113)</f>
        <v>35</v>
      </c>
      <c r="N113" s="32">
        <f>求节点([2]基础状态预期!$C$17:$C$55,[2]基础状态预期!O$17:O$55,$C113)</f>
        <v>32.338786348994233</v>
      </c>
      <c r="O113" s="32">
        <f>求节点([2]基础状态预期!$C$17:$C$55,[2]基础状态预期!P$17:P$55,$C113)</f>
        <v>26.788848336952881</v>
      </c>
      <c r="P113" s="32">
        <f>求节点([2]基础状态预期!$C$197:$C$235,[2]基础状态预期!M$197:M$235,$C113)</f>
        <v>35</v>
      </c>
      <c r="Q113" s="32">
        <f>求节点([2]基础状态预期!$C$197:$C$235,[2]基础状态预期!N$197:N$235,$C113)</f>
        <v>35</v>
      </c>
      <c r="R113" s="32">
        <f>求节点([2]基础状态预期!$C$197:$C$235,[2]基础状态预期!O$197:O$235,$C113)</f>
        <v>35</v>
      </c>
      <c r="S113" s="32">
        <f>求节点([2]基础状态预期!$C$197:$C$235,[2]基础状态预期!P$197:P$235,$C113)</f>
        <v>35</v>
      </c>
      <c r="T113" s="32">
        <f>求节点([2]基础状态预期!$C$17:$C$55,[2]基础状态预期!E$17:E$55,$C113)</f>
        <v>5</v>
      </c>
      <c r="U113" s="32">
        <f>求节点([2]基础状态预期!$C$17:$C$55,[2]基础状态预期!F$17:F$55,$C113)</f>
        <v>16</v>
      </c>
      <c r="V113" s="32">
        <f>求节点([2]基础状态预期!$C$17:$C$55,[2]基础状态预期!G$17:G$55,$C113)</f>
        <v>24</v>
      </c>
      <c r="W113" s="32">
        <f>求节点([2]基础状态预期!$C$17:$C$55,[2]基础状态预期!H$17:H$55,$C113)</f>
        <v>8</v>
      </c>
      <c r="X113" s="32">
        <f>求节点([2]基础状态预期!$C$197:$C$235,[2]基础状态预期!E$197:E$235,$C113)</f>
        <v>5</v>
      </c>
      <c r="Y113" s="32">
        <f>求节点([2]基础状态预期!$C$197:$C$235,[2]基础状态预期!F$197:F$235,$C113)</f>
        <v>16</v>
      </c>
      <c r="Z113" s="32">
        <f>求节点([2]基础状态预期!$C$197:$C$235,[2]基础状态预期!G$197:G$235,$C113)</f>
        <v>24</v>
      </c>
      <c r="AA113" s="32">
        <f>求节点([2]基础状态预期!$C$197:$C$235,[2]基础状态预期!H$197:H$235,$C113)</f>
        <v>8</v>
      </c>
      <c r="AB113" s="32"/>
      <c r="AC113" s="32">
        <v>108</v>
      </c>
      <c r="AD113" s="22">
        <f t="shared" si="21"/>
        <v>1725.4416590714845</v>
      </c>
      <c r="AE113" s="22">
        <f t="shared" si="22"/>
        <v>1855</v>
      </c>
      <c r="AF113" s="32">
        <f t="shared" si="23"/>
        <v>175</v>
      </c>
      <c r="AG113" s="32">
        <f t="shared" si="24"/>
        <v>560</v>
      </c>
      <c r="AH113" s="32">
        <f t="shared" si="25"/>
        <v>776.1308723758616</v>
      </c>
      <c r="AI113" s="32">
        <f t="shared" si="26"/>
        <v>214.31078669562305</v>
      </c>
      <c r="AJ113" s="32">
        <f t="shared" si="27"/>
        <v>175</v>
      </c>
      <c r="AK113" s="32">
        <f t="shared" si="28"/>
        <v>560</v>
      </c>
      <c r="AL113" s="32">
        <f t="shared" si="29"/>
        <v>840</v>
      </c>
      <c r="AM113" s="32">
        <f t="shared" si="30"/>
        <v>280</v>
      </c>
      <c r="AN113" s="32"/>
      <c r="AO113" s="32"/>
      <c r="AP113" s="32"/>
    </row>
    <row r="114" spans="3:42" x14ac:dyDescent="0.15">
      <c r="C114" s="32">
        <v>109</v>
      </c>
      <c r="D114" s="32">
        <f>求节点([2]战法升级!$Z$6:$Z$44,[2]战法升级!AA$6:AA$44,$C114)</f>
        <v>29000</v>
      </c>
      <c r="E114" s="32">
        <f>求节点([2]战法升级!$Z$6:$Z$44,[2]战法升级!AB$6:AB$44,$C114)</f>
        <v>185600</v>
      </c>
      <c r="F114" s="32">
        <f>求节点([2]战法升级!$Z$6:$Z$44,[2]战法升级!AC$6:AC$44,$C114)</f>
        <v>446978.14649093454</v>
      </c>
      <c r="G114" s="32">
        <f>求节点([2]战法升级!$Z$6:$Z$44,[2]战法升级!AD$6:AD$44,$C114)</f>
        <v>166170.65394246386</v>
      </c>
      <c r="H114" s="32">
        <f>求节点([2]战法升级!$Z$186:$Z$224,[2]战法升级!AA$186:AA$224,$C114)</f>
        <v>29000</v>
      </c>
      <c r="I114" s="32">
        <f>求节点([2]战法升级!$Z$186:$Z$224,[2]战法升级!AB$186:AB$224,$C114)</f>
        <v>185600</v>
      </c>
      <c r="J114" s="32">
        <f>求节点([2]战法升级!$Z$186:$Z$224,[2]战法升级!AC$186:AC$224,$C114)</f>
        <v>556800</v>
      </c>
      <c r="K114" s="32">
        <f>求节点([2]战法升级!$Z$186:$Z$224,[2]战法升级!AD$186:AD$224,$C114)</f>
        <v>371200</v>
      </c>
      <c r="L114" s="32">
        <f>求节点([2]基础状态预期!$C$17:$C$55,[2]基础状态预期!M$17:M$55,$C114)</f>
        <v>35</v>
      </c>
      <c r="M114" s="32">
        <f>求节点([2]基础状态预期!$C$17:$C$55,[2]基础状态预期!N$17:N$55,$C114)</f>
        <v>35</v>
      </c>
      <c r="N114" s="32">
        <f>求节点([2]基础状态预期!$C$17:$C$55,[2]基础状态预期!O$17:O$55,$C114)</f>
        <v>32.513092085392536</v>
      </c>
      <c r="O114" s="32">
        <f>求节点([2]基础状态预期!$C$17:$C$55,[2]基础状态预期!P$17:P$55,$C114)</f>
        <v>26.988054892836658</v>
      </c>
      <c r="P114" s="32">
        <f>求节点([2]基础状态预期!$C$197:$C$235,[2]基础状态预期!M$197:M$235,$C114)</f>
        <v>35</v>
      </c>
      <c r="Q114" s="32">
        <f>求节点([2]基础状态预期!$C$197:$C$235,[2]基础状态预期!N$197:N$235,$C114)</f>
        <v>35</v>
      </c>
      <c r="R114" s="32">
        <f>求节点([2]基础状态预期!$C$197:$C$235,[2]基础状态预期!O$197:O$235,$C114)</f>
        <v>35</v>
      </c>
      <c r="S114" s="32">
        <f>求节点([2]基础状态预期!$C$197:$C$235,[2]基础状态预期!P$197:P$235,$C114)</f>
        <v>35</v>
      </c>
      <c r="T114" s="32">
        <f>求节点([2]基础状态预期!$C$17:$C$55,[2]基础状态预期!E$17:E$55,$C114)</f>
        <v>5</v>
      </c>
      <c r="U114" s="32">
        <f>求节点([2]基础状态预期!$C$17:$C$55,[2]基础状态预期!F$17:F$55,$C114)</f>
        <v>16</v>
      </c>
      <c r="V114" s="32">
        <f>求节点([2]基础状态预期!$C$17:$C$55,[2]基础状态预期!G$17:G$55,$C114)</f>
        <v>24</v>
      </c>
      <c r="W114" s="32">
        <f>求节点([2]基础状态预期!$C$17:$C$55,[2]基础状态预期!H$17:H$55,$C114)</f>
        <v>8</v>
      </c>
      <c r="X114" s="32">
        <f>求节点([2]基础状态预期!$C$197:$C$235,[2]基础状态预期!E$197:E$235,$C114)</f>
        <v>5</v>
      </c>
      <c r="Y114" s="32">
        <f>求节点([2]基础状态预期!$C$197:$C$235,[2]基础状态预期!F$197:F$235,$C114)</f>
        <v>16</v>
      </c>
      <c r="Z114" s="32">
        <f>求节点([2]基础状态预期!$C$197:$C$235,[2]基础状态预期!G$197:G$235,$C114)</f>
        <v>24</v>
      </c>
      <c r="AA114" s="32">
        <f>求节点([2]基础状态预期!$C$197:$C$235,[2]基础状态预期!H$197:H$235,$C114)</f>
        <v>8</v>
      </c>
      <c r="AB114" s="32"/>
      <c r="AC114" s="32">
        <v>109</v>
      </c>
      <c r="AD114" s="22">
        <f t="shared" si="21"/>
        <v>1731.2186491921141</v>
      </c>
      <c r="AE114" s="22">
        <f t="shared" si="22"/>
        <v>1855</v>
      </c>
      <c r="AF114" s="32">
        <f t="shared" si="23"/>
        <v>175</v>
      </c>
      <c r="AG114" s="32">
        <f t="shared" si="24"/>
        <v>560</v>
      </c>
      <c r="AH114" s="32">
        <f t="shared" si="25"/>
        <v>780.31421004942081</v>
      </c>
      <c r="AI114" s="32">
        <f t="shared" si="26"/>
        <v>215.90443914269326</v>
      </c>
      <c r="AJ114" s="32">
        <f t="shared" si="27"/>
        <v>175</v>
      </c>
      <c r="AK114" s="32">
        <f t="shared" si="28"/>
        <v>560</v>
      </c>
      <c r="AL114" s="32">
        <f t="shared" si="29"/>
        <v>840</v>
      </c>
      <c r="AM114" s="32">
        <f t="shared" si="30"/>
        <v>280</v>
      </c>
      <c r="AN114" s="32"/>
      <c r="AO114" s="32"/>
      <c r="AP114" s="32"/>
    </row>
    <row r="115" spans="3:42" x14ac:dyDescent="0.15">
      <c r="C115" s="32">
        <v>110</v>
      </c>
      <c r="D115" s="32">
        <f>求节点([2]战法升级!$Z$6:$Z$44,[2]战法升级!AA$6:AA$44,$C115)</f>
        <v>29000</v>
      </c>
      <c r="E115" s="32">
        <f>求节点([2]战法升级!$Z$6:$Z$44,[2]战法升级!AB$6:AB$44,$C115)</f>
        <v>185600</v>
      </c>
      <c r="F115" s="32">
        <f>求节点([2]战法升级!$Z$6:$Z$44,[2]战法升级!AC$6:AC$44,$C115)</f>
        <v>454675.48781028367</v>
      </c>
      <c r="G115" s="32">
        <f>求节点([2]战法升级!$Z$6:$Z$44,[2]战法升级!AD$6:AD$44,$C115)</f>
        <v>169995.4198154324</v>
      </c>
      <c r="H115" s="32">
        <f>求节点([2]战法升级!$Z$186:$Z$224,[2]战法升级!AA$186:AA$224,$C115)</f>
        <v>29000</v>
      </c>
      <c r="I115" s="32">
        <f>求节点([2]战法升级!$Z$186:$Z$224,[2]战法升级!AB$186:AB$224,$C115)</f>
        <v>185600</v>
      </c>
      <c r="J115" s="32">
        <f>求节点([2]战法升级!$Z$186:$Z$224,[2]战法升级!AC$186:AC$224,$C115)</f>
        <v>556800</v>
      </c>
      <c r="K115" s="32">
        <f>求节点([2]战法升级!$Z$186:$Z$224,[2]战法升级!AD$186:AD$224,$C115)</f>
        <v>371200</v>
      </c>
      <c r="L115" s="32">
        <f>求节点([2]基础状态预期!$C$17:$C$55,[2]基础状态预期!M$17:M$55,$C115)</f>
        <v>35</v>
      </c>
      <c r="M115" s="32">
        <f>求节点([2]基础状态预期!$C$17:$C$55,[2]基础状态预期!N$17:N$55,$C115)</f>
        <v>35</v>
      </c>
      <c r="N115" s="32">
        <f>求节点([2]基础状态预期!$C$17:$C$55,[2]基础状态预期!O$17:O$55,$C115)</f>
        <v>32.687397821790846</v>
      </c>
      <c r="O115" s="32">
        <f>求节点([2]基础状态预期!$C$17:$C$55,[2]基础状态预期!P$17:P$55,$C115)</f>
        <v>27.187261448720434</v>
      </c>
      <c r="P115" s="32">
        <f>求节点([2]基础状态预期!$C$197:$C$235,[2]基础状态预期!M$197:M$235,$C115)</f>
        <v>35</v>
      </c>
      <c r="Q115" s="32">
        <f>求节点([2]基础状态预期!$C$197:$C$235,[2]基础状态预期!N$197:N$235,$C115)</f>
        <v>35</v>
      </c>
      <c r="R115" s="32">
        <f>求节点([2]基础状态预期!$C$197:$C$235,[2]基础状态预期!O$197:O$235,$C115)</f>
        <v>35</v>
      </c>
      <c r="S115" s="32">
        <f>求节点([2]基础状态预期!$C$197:$C$235,[2]基础状态预期!P$197:P$235,$C115)</f>
        <v>35</v>
      </c>
      <c r="T115" s="32">
        <f>求节点([2]基础状态预期!$C$17:$C$55,[2]基础状态预期!E$17:E$55,$C115)</f>
        <v>5</v>
      </c>
      <c r="U115" s="32">
        <f>求节点([2]基础状态预期!$C$17:$C$55,[2]基础状态预期!F$17:F$55,$C115)</f>
        <v>16</v>
      </c>
      <c r="V115" s="32">
        <f>求节点([2]基础状态预期!$C$17:$C$55,[2]基础状态预期!G$17:G$55,$C115)</f>
        <v>24</v>
      </c>
      <c r="W115" s="32">
        <f>求节点([2]基础状态预期!$C$17:$C$55,[2]基础状态预期!H$17:H$55,$C115)</f>
        <v>8</v>
      </c>
      <c r="X115" s="32">
        <f>求节点([2]基础状态预期!$C$197:$C$235,[2]基础状态预期!E$197:E$235,$C115)</f>
        <v>5</v>
      </c>
      <c r="Y115" s="32">
        <f>求节点([2]基础状态预期!$C$197:$C$235,[2]基础状态预期!F$197:F$235,$C115)</f>
        <v>16</v>
      </c>
      <c r="Z115" s="32">
        <f>求节点([2]基础状态预期!$C$197:$C$235,[2]基础状态预期!G$197:G$235,$C115)</f>
        <v>24</v>
      </c>
      <c r="AA115" s="32">
        <f>求节点([2]基础状态预期!$C$197:$C$235,[2]基础状态预期!H$197:H$235,$C115)</f>
        <v>8</v>
      </c>
      <c r="AB115" s="32"/>
      <c r="AC115" s="32">
        <v>110</v>
      </c>
      <c r="AD115" s="22">
        <f t="shared" si="21"/>
        <v>1736.9956393127436</v>
      </c>
      <c r="AE115" s="22">
        <f t="shared" si="22"/>
        <v>1855</v>
      </c>
      <c r="AF115" s="32">
        <f t="shared" si="23"/>
        <v>175</v>
      </c>
      <c r="AG115" s="32">
        <f t="shared" si="24"/>
        <v>560</v>
      </c>
      <c r="AH115" s="32">
        <f t="shared" si="25"/>
        <v>784.49754772298024</v>
      </c>
      <c r="AI115" s="32">
        <f t="shared" si="26"/>
        <v>217.49809158976348</v>
      </c>
      <c r="AJ115" s="32">
        <f t="shared" si="27"/>
        <v>175</v>
      </c>
      <c r="AK115" s="32">
        <f t="shared" si="28"/>
        <v>560</v>
      </c>
      <c r="AL115" s="32">
        <f t="shared" si="29"/>
        <v>840</v>
      </c>
      <c r="AM115" s="32">
        <f t="shared" si="30"/>
        <v>280</v>
      </c>
      <c r="AN115" s="32"/>
      <c r="AO115" s="32"/>
      <c r="AP115" s="32"/>
    </row>
    <row r="116" spans="3:42" x14ac:dyDescent="0.15">
      <c r="C116" s="32">
        <v>111</v>
      </c>
      <c r="D116" s="32">
        <f>求节点([2]战法升级!$Z$6:$Z$44,[2]战法升级!AA$6:AA$44,$C116)</f>
        <v>29000</v>
      </c>
      <c r="E116" s="32">
        <f>求节点([2]战法升级!$Z$6:$Z$44,[2]战法升级!AB$6:AB$44,$C116)</f>
        <v>185600</v>
      </c>
      <c r="F116" s="32">
        <f>求节点([2]战法升级!$Z$6:$Z$44,[2]战法升级!AC$6:AC$44,$C116)</f>
        <v>462372.82912963274</v>
      </c>
      <c r="G116" s="32">
        <f>求节点([2]战法升级!$Z$6:$Z$44,[2]战法升级!AD$6:AD$44,$C116)</f>
        <v>173820.1856884009</v>
      </c>
      <c r="H116" s="32">
        <f>求节点([2]战法升级!$Z$186:$Z$224,[2]战法升级!AA$186:AA$224,$C116)</f>
        <v>29000</v>
      </c>
      <c r="I116" s="32">
        <f>求节点([2]战法升级!$Z$186:$Z$224,[2]战法升级!AB$186:AB$224,$C116)</f>
        <v>185600</v>
      </c>
      <c r="J116" s="32">
        <f>求节点([2]战法升级!$Z$186:$Z$224,[2]战法升级!AC$186:AC$224,$C116)</f>
        <v>556800</v>
      </c>
      <c r="K116" s="32">
        <f>求节点([2]战法升级!$Z$186:$Z$224,[2]战法升级!AD$186:AD$224,$C116)</f>
        <v>371200</v>
      </c>
      <c r="L116" s="32">
        <f>求节点([2]基础状态预期!$C$17:$C$55,[2]基础状态预期!M$17:M$55,$C116)</f>
        <v>35</v>
      </c>
      <c r="M116" s="32">
        <f>求节点([2]基础状态预期!$C$17:$C$55,[2]基础状态预期!N$17:N$55,$C116)</f>
        <v>35</v>
      </c>
      <c r="N116" s="32">
        <f>求节点([2]基础状态预期!$C$17:$C$55,[2]基础状态预期!O$17:O$55,$C116)</f>
        <v>32.861703558189149</v>
      </c>
      <c r="O116" s="32">
        <f>求节点([2]基础状态预期!$C$17:$C$55,[2]基础状态预期!P$17:P$55,$C116)</f>
        <v>27.386468004604211</v>
      </c>
      <c r="P116" s="32">
        <f>求节点([2]基础状态预期!$C$197:$C$235,[2]基础状态预期!M$197:M$235,$C116)</f>
        <v>35</v>
      </c>
      <c r="Q116" s="32">
        <f>求节点([2]基础状态预期!$C$197:$C$235,[2]基础状态预期!N$197:N$235,$C116)</f>
        <v>35</v>
      </c>
      <c r="R116" s="32">
        <f>求节点([2]基础状态预期!$C$197:$C$235,[2]基础状态预期!O$197:O$235,$C116)</f>
        <v>35</v>
      </c>
      <c r="S116" s="32">
        <f>求节点([2]基础状态预期!$C$197:$C$235,[2]基础状态预期!P$197:P$235,$C116)</f>
        <v>35</v>
      </c>
      <c r="T116" s="32">
        <f>求节点([2]基础状态预期!$C$17:$C$55,[2]基础状态预期!E$17:E$55,$C116)</f>
        <v>5</v>
      </c>
      <c r="U116" s="32">
        <f>求节点([2]基础状态预期!$C$17:$C$55,[2]基础状态预期!F$17:F$55,$C116)</f>
        <v>16</v>
      </c>
      <c r="V116" s="32">
        <f>求节点([2]基础状态预期!$C$17:$C$55,[2]基础状态预期!G$17:G$55,$C116)</f>
        <v>24</v>
      </c>
      <c r="W116" s="32">
        <f>求节点([2]基础状态预期!$C$17:$C$55,[2]基础状态预期!H$17:H$55,$C116)</f>
        <v>8</v>
      </c>
      <c r="X116" s="32">
        <f>求节点([2]基础状态预期!$C$197:$C$235,[2]基础状态预期!E$197:E$235,$C116)</f>
        <v>5</v>
      </c>
      <c r="Y116" s="32">
        <f>求节点([2]基础状态预期!$C$197:$C$235,[2]基础状态预期!F$197:F$235,$C116)</f>
        <v>16</v>
      </c>
      <c r="Z116" s="32">
        <f>求节点([2]基础状态预期!$C$197:$C$235,[2]基础状态预期!G$197:G$235,$C116)</f>
        <v>24</v>
      </c>
      <c r="AA116" s="32">
        <f>求节点([2]基础状态预期!$C$197:$C$235,[2]基础状态预期!H$197:H$235,$C116)</f>
        <v>8</v>
      </c>
      <c r="AB116" s="32"/>
      <c r="AC116" s="32">
        <v>111</v>
      </c>
      <c r="AD116" s="22">
        <f t="shared" si="21"/>
        <v>1742.7726294333731</v>
      </c>
      <c r="AE116" s="22">
        <f t="shared" si="22"/>
        <v>1855</v>
      </c>
      <c r="AF116" s="32">
        <f t="shared" si="23"/>
        <v>175</v>
      </c>
      <c r="AG116" s="32">
        <f t="shared" si="24"/>
        <v>560</v>
      </c>
      <c r="AH116" s="32">
        <f t="shared" si="25"/>
        <v>788.68088539653957</v>
      </c>
      <c r="AI116" s="32">
        <f t="shared" si="26"/>
        <v>219.09174403683369</v>
      </c>
      <c r="AJ116" s="32">
        <f t="shared" si="27"/>
        <v>175</v>
      </c>
      <c r="AK116" s="32">
        <f t="shared" si="28"/>
        <v>560</v>
      </c>
      <c r="AL116" s="32">
        <f t="shared" si="29"/>
        <v>840</v>
      </c>
      <c r="AM116" s="32">
        <f t="shared" si="30"/>
        <v>280</v>
      </c>
      <c r="AN116" s="32"/>
      <c r="AO116" s="32"/>
      <c r="AP116" s="32"/>
    </row>
    <row r="117" spans="3:42" x14ac:dyDescent="0.15">
      <c r="C117" s="32">
        <v>112</v>
      </c>
      <c r="D117" s="32">
        <f>求节点([2]战法升级!$Z$6:$Z$44,[2]战法升级!AA$6:AA$44,$C117)</f>
        <v>29000</v>
      </c>
      <c r="E117" s="32">
        <f>求节点([2]战法升级!$Z$6:$Z$44,[2]战法升级!AB$6:AB$44,$C117)</f>
        <v>185600</v>
      </c>
      <c r="F117" s="32">
        <f>求节点([2]战法升级!$Z$6:$Z$44,[2]战法升级!AC$6:AC$44,$C117)</f>
        <v>470070.17044898187</v>
      </c>
      <c r="G117" s="32">
        <f>求节点([2]战法升级!$Z$6:$Z$44,[2]战法升级!AD$6:AD$44,$C117)</f>
        <v>177644.95156136938</v>
      </c>
      <c r="H117" s="32">
        <f>求节点([2]战法升级!$Z$186:$Z$224,[2]战法升级!AA$186:AA$224,$C117)</f>
        <v>29000</v>
      </c>
      <c r="I117" s="32">
        <f>求节点([2]战法升级!$Z$186:$Z$224,[2]战法升级!AB$186:AB$224,$C117)</f>
        <v>185600</v>
      </c>
      <c r="J117" s="32">
        <f>求节点([2]战法升级!$Z$186:$Z$224,[2]战法升级!AC$186:AC$224,$C117)</f>
        <v>556800</v>
      </c>
      <c r="K117" s="32">
        <f>求节点([2]战法升级!$Z$186:$Z$224,[2]战法升级!AD$186:AD$224,$C117)</f>
        <v>371200</v>
      </c>
      <c r="L117" s="32">
        <f>求节点([2]基础状态预期!$C$17:$C$55,[2]基础状态预期!M$17:M$55,$C117)</f>
        <v>35</v>
      </c>
      <c r="M117" s="32">
        <f>求节点([2]基础状态预期!$C$17:$C$55,[2]基础状态预期!N$17:N$55,$C117)</f>
        <v>35</v>
      </c>
      <c r="N117" s="32">
        <f>求节点([2]基础状态预期!$C$17:$C$55,[2]基础状态预期!O$17:O$55,$C117)</f>
        <v>33.036009294587451</v>
      </c>
      <c r="O117" s="32">
        <f>求节点([2]基础状态预期!$C$17:$C$55,[2]基础状态预期!P$17:P$55,$C117)</f>
        <v>27.585674560487988</v>
      </c>
      <c r="P117" s="32">
        <f>求节点([2]基础状态预期!$C$197:$C$235,[2]基础状态预期!M$197:M$235,$C117)</f>
        <v>35</v>
      </c>
      <c r="Q117" s="32">
        <f>求节点([2]基础状态预期!$C$197:$C$235,[2]基础状态预期!N$197:N$235,$C117)</f>
        <v>35</v>
      </c>
      <c r="R117" s="32">
        <f>求节点([2]基础状态预期!$C$197:$C$235,[2]基础状态预期!O$197:O$235,$C117)</f>
        <v>35</v>
      </c>
      <c r="S117" s="32">
        <f>求节点([2]基础状态预期!$C$197:$C$235,[2]基础状态预期!P$197:P$235,$C117)</f>
        <v>35</v>
      </c>
      <c r="T117" s="32">
        <f>求节点([2]基础状态预期!$C$17:$C$55,[2]基础状态预期!E$17:E$55,$C117)</f>
        <v>5</v>
      </c>
      <c r="U117" s="32">
        <f>求节点([2]基础状态预期!$C$17:$C$55,[2]基础状态预期!F$17:F$55,$C117)</f>
        <v>16</v>
      </c>
      <c r="V117" s="32">
        <f>求节点([2]基础状态预期!$C$17:$C$55,[2]基础状态预期!G$17:G$55,$C117)</f>
        <v>24</v>
      </c>
      <c r="W117" s="32">
        <f>求节点([2]基础状态预期!$C$17:$C$55,[2]基础状态预期!H$17:H$55,$C117)</f>
        <v>8</v>
      </c>
      <c r="X117" s="32">
        <f>求节点([2]基础状态预期!$C$197:$C$235,[2]基础状态预期!E$197:E$235,$C117)</f>
        <v>5</v>
      </c>
      <c r="Y117" s="32">
        <f>求节点([2]基础状态预期!$C$197:$C$235,[2]基础状态预期!F$197:F$235,$C117)</f>
        <v>16</v>
      </c>
      <c r="Z117" s="32">
        <f>求节点([2]基础状态预期!$C$197:$C$235,[2]基础状态预期!G$197:G$235,$C117)</f>
        <v>24</v>
      </c>
      <c r="AA117" s="32">
        <f>求节点([2]基础状态预期!$C$197:$C$235,[2]基础状态预期!H$197:H$235,$C117)</f>
        <v>8</v>
      </c>
      <c r="AB117" s="32"/>
      <c r="AC117" s="32">
        <v>112</v>
      </c>
      <c r="AD117" s="22">
        <f t="shared" si="21"/>
        <v>1748.5496195540027</v>
      </c>
      <c r="AE117" s="22">
        <f t="shared" si="22"/>
        <v>1855</v>
      </c>
      <c r="AF117" s="32">
        <f t="shared" si="23"/>
        <v>175</v>
      </c>
      <c r="AG117" s="32">
        <f t="shared" si="24"/>
        <v>560</v>
      </c>
      <c r="AH117" s="32">
        <f t="shared" si="25"/>
        <v>792.86422307009889</v>
      </c>
      <c r="AI117" s="32">
        <f t="shared" si="26"/>
        <v>220.6853964839039</v>
      </c>
      <c r="AJ117" s="32">
        <f t="shared" si="27"/>
        <v>175</v>
      </c>
      <c r="AK117" s="32">
        <f t="shared" si="28"/>
        <v>560</v>
      </c>
      <c r="AL117" s="32">
        <f t="shared" si="29"/>
        <v>840</v>
      </c>
      <c r="AM117" s="32">
        <f t="shared" si="30"/>
        <v>280</v>
      </c>
      <c r="AN117" s="32"/>
      <c r="AO117" s="32"/>
      <c r="AP117" s="32"/>
    </row>
    <row r="118" spans="3:42" x14ac:dyDescent="0.15">
      <c r="C118" s="32">
        <v>113</v>
      </c>
      <c r="D118" s="32">
        <f>求节点([2]战法升级!$Z$6:$Z$44,[2]战法升级!AA$6:AA$44,$C118)</f>
        <v>29000</v>
      </c>
      <c r="E118" s="32">
        <f>求节点([2]战法升级!$Z$6:$Z$44,[2]战法升级!AB$6:AB$44,$C118)</f>
        <v>185600</v>
      </c>
      <c r="F118" s="32">
        <f>求节点([2]战法升级!$Z$6:$Z$44,[2]战法升级!AC$6:AC$44,$C118)</f>
        <v>477767.51176833099</v>
      </c>
      <c r="G118" s="32">
        <f>求节点([2]战法升级!$Z$6:$Z$44,[2]战法升级!AD$6:AD$44,$C118)</f>
        <v>181469.71743433786</v>
      </c>
      <c r="H118" s="32">
        <f>求节点([2]战法升级!$Z$186:$Z$224,[2]战法升级!AA$186:AA$224,$C118)</f>
        <v>29000</v>
      </c>
      <c r="I118" s="32">
        <f>求节点([2]战法升级!$Z$186:$Z$224,[2]战法升级!AB$186:AB$224,$C118)</f>
        <v>185600</v>
      </c>
      <c r="J118" s="32">
        <f>求节点([2]战法升级!$Z$186:$Z$224,[2]战法升级!AC$186:AC$224,$C118)</f>
        <v>556800</v>
      </c>
      <c r="K118" s="32">
        <f>求节点([2]战法升级!$Z$186:$Z$224,[2]战法升级!AD$186:AD$224,$C118)</f>
        <v>371200</v>
      </c>
      <c r="L118" s="32">
        <f>求节点([2]基础状态预期!$C$17:$C$55,[2]基础状态预期!M$17:M$55,$C118)</f>
        <v>35</v>
      </c>
      <c r="M118" s="32">
        <f>求节点([2]基础状态预期!$C$17:$C$55,[2]基础状态预期!N$17:N$55,$C118)</f>
        <v>35</v>
      </c>
      <c r="N118" s="32">
        <f>求节点([2]基础状态预期!$C$17:$C$55,[2]基础状态预期!O$17:O$55,$C118)</f>
        <v>33.210315030985754</v>
      </c>
      <c r="O118" s="32">
        <f>求节点([2]基础状态预期!$C$17:$C$55,[2]基础状态预期!P$17:P$55,$C118)</f>
        <v>27.784881116371764</v>
      </c>
      <c r="P118" s="32">
        <f>求节点([2]基础状态预期!$C$197:$C$235,[2]基础状态预期!M$197:M$235,$C118)</f>
        <v>35</v>
      </c>
      <c r="Q118" s="32">
        <f>求节点([2]基础状态预期!$C$197:$C$235,[2]基础状态预期!N$197:N$235,$C118)</f>
        <v>35</v>
      </c>
      <c r="R118" s="32">
        <f>求节点([2]基础状态预期!$C$197:$C$235,[2]基础状态预期!O$197:O$235,$C118)</f>
        <v>35</v>
      </c>
      <c r="S118" s="32">
        <f>求节点([2]基础状态预期!$C$197:$C$235,[2]基础状态预期!P$197:P$235,$C118)</f>
        <v>35</v>
      </c>
      <c r="T118" s="32">
        <f>求节点([2]基础状态预期!$C$17:$C$55,[2]基础状态预期!E$17:E$55,$C118)</f>
        <v>5</v>
      </c>
      <c r="U118" s="32">
        <f>求节点([2]基础状态预期!$C$17:$C$55,[2]基础状态预期!F$17:F$55,$C118)</f>
        <v>16</v>
      </c>
      <c r="V118" s="32">
        <f>求节点([2]基础状态预期!$C$17:$C$55,[2]基础状态预期!G$17:G$55,$C118)</f>
        <v>24</v>
      </c>
      <c r="W118" s="32">
        <f>求节点([2]基础状态预期!$C$17:$C$55,[2]基础状态预期!H$17:H$55,$C118)</f>
        <v>8</v>
      </c>
      <c r="X118" s="32">
        <f>求节点([2]基础状态预期!$C$197:$C$235,[2]基础状态预期!E$197:E$235,$C118)</f>
        <v>5</v>
      </c>
      <c r="Y118" s="32">
        <f>求节点([2]基础状态预期!$C$197:$C$235,[2]基础状态预期!F$197:F$235,$C118)</f>
        <v>16</v>
      </c>
      <c r="Z118" s="32">
        <f>求节点([2]基础状态预期!$C$197:$C$235,[2]基础状态预期!G$197:G$235,$C118)</f>
        <v>24</v>
      </c>
      <c r="AA118" s="32">
        <f>求节点([2]基础状态预期!$C$197:$C$235,[2]基础状态预期!H$197:H$235,$C118)</f>
        <v>8</v>
      </c>
      <c r="AB118" s="32"/>
      <c r="AC118" s="32">
        <v>113</v>
      </c>
      <c r="AD118" s="22">
        <f t="shared" si="21"/>
        <v>1754.3266096746322</v>
      </c>
      <c r="AE118" s="22">
        <f t="shared" si="22"/>
        <v>1855</v>
      </c>
      <c r="AF118" s="32">
        <f t="shared" si="23"/>
        <v>175</v>
      </c>
      <c r="AG118" s="32">
        <f t="shared" si="24"/>
        <v>560</v>
      </c>
      <c r="AH118" s="32">
        <f t="shared" si="25"/>
        <v>797.0475607436581</v>
      </c>
      <c r="AI118" s="32">
        <f t="shared" si="26"/>
        <v>222.27904893097411</v>
      </c>
      <c r="AJ118" s="32">
        <f t="shared" si="27"/>
        <v>175</v>
      </c>
      <c r="AK118" s="32">
        <f t="shared" si="28"/>
        <v>560</v>
      </c>
      <c r="AL118" s="32">
        <f t="shared" si="29"/>
        <v>840</v>
      </c>
      <c r="AM118" s="32">
        <f t="shared" si="30"/>
        <v>280</v>
      </c>
      <c r="AN118" s="32"/>
      <c r="AO118" s="32"/>
      <c r="AP118" s="32"/>
    </row>
    <row r="119" spans="3:42" x14ac:dyDescent="0.15">
      <c r="C119" s="32">
        <v>114</v>
      </c>
      <c r="D119" s="32">
        <f>求节点([2]战法升级!$Z$6:$Z$44,[2]战法升级!AA$6:AA$44,$C119)</f>
        <v>29000</v>
      </c>
      <c r="E119" s="32">
        <f>求节点([2]战法升级!$Z$6:$Z$44,[2]战法升级!AB$6:AB$44,$C119)</f>
        <v>185600</v>
      </c>
      <c r="F119" s="32">
        <f>求节点([2]战法升级!$Z$6:$Z$44,[2]战法升级!AC$6:AC$44,$C119)</f>
        <v>485464.85308768012</v>
      </c>
      <c r="G119" s="32">
        <f>求节点([2]战法升级!$Z$6:$Z$44,[2]战法升级!AD$6:AD$44,$C119)</f>
        <v>185294.48330730633</v>
      </c>
      <c r="H119" s="32">
        <f>求节点([2]战法升级!$Z$186:$Z$224,[2]战法升级!AA$186:AA$224,$C119)</f>
        <v>29000</v>
      </c>
      <c r="I119" s="32">
        <f>求节点([2]战法升级!$Z$186:$Z$224,[2]战法升级!AB$186:AB$224,$C119)</f>
        <v>185600</v>
      </c>
      <c r="J119" s="32">
        <f>求节点([2]战法升级!$Z$186:$Z$224,[2]战法升级!AC$186:AC$224,$C119)</f>
        <v>556800</v>
      </c>
      <c r="K119" s="32">
        <f>求节点([2]战法升级!$Z$186:$Z$224,[2]战法升级!AD$186:AD$224,$C119)</f>
        <v>371200</v>
      </c>
      <c r="L119" s="32">
        <f>求节点([2]基础状态预期!$C$17:$C$55,[2]基础状态预期!M$17:M$55,$C119)</f>
        <v>35</v>
      </c>
      <c r="M119" s="32">
        <f>求节点([2]基础状态预期!$C$17:$C$55,[2]基础状态预期!N$17:N$55,$C119)</f>
        <v>35</v>
      </c>
      <c r="N119" s="32">
        <f>求节点([2]基础状态预期!$C$17:$C$55,[2]基础状态预期!O$17:O$55,$C119)</f>
        <v>33.384620767384064</v>
      </c>
      <c r="O119" s="32">
        <f>求节点([2]基础状态预期!$C$17:$C$55,[2]基础状态预期!P$17:P$55,$C119)</f>
        <v>27.984087672255537</v>
      </c>
      <c r="P119" s="32">
        <f>求节点([2]基础状态预期!$C$197:$C$235,[2]基础状态预期!M$197:M$235,$C119)</f>
        <v>35</v>
      </c>
      <c r="Q119" s="32">
        <f>求节点([2]基础状态预期!$C$197:$C$235,[2]基础状态预期!N$197:N$235,$C119)</f>
        <v>35</v>
      </c>
      <c r="R119" s="32">
        <f>求节点([2]基础状态预期!$C$197:$C$235,[2]基础状态预期!O$197:O$235,$C119)</f>
        <v>35</v>
      </c>
      <c r="S119" s="32">
        <f>求节点([2]基础状态预期!$C$197:$C$235,[2]基础状态预期!P$197:P$235,$C119)</f>
        <v>35</v>
      </c>
      <c r="T119" s="32">
        <f>求节点([2]基础状态预期!$C$17:$C$55,[2]基础状态预期!E$17:E$55,$C119)</f>
        <v>5</v>
      </c>
      <c r="U119" s="32">
        <f>求节点([2]基础状态预期!$C$17:$C$55,[2]基础状态预期!F$17:F$55,$C119)</f>
        <v>16</v>
      </c>
      <c r="V119" s="32">
        <f>求节点([2]基础状态预期!$C$17:$C$55,[2]基础状态预期!G$17:G$55,$C119)</f>
        <v>24</v>
      </c>
      <c r="W119" s="32">
        <f>求节点([2]基础状态预期!$C$17:$C$55,[2]基础状态预期!H$17:H$55,$C119)</f>
        <v>8</v>
      </c>
      <c r="X119" s="32">
        <f>求节点([2]基础状态预期!$C$197:$C$235,[2]基础状态预期!E$197:E$235,$C119)</f>
        <v>5</v>
      </c>
      <c r="Y119" s="32">
        <f>求节点([2]基础状态预期!$C$197:$C$235,[2]基础状态预期!F$197:F$235,$C119)</f>
        <v>16</v>
      </c>
      <c r="Z119" s="32">
        <f>求节点([2]基础状态预期!$C$197:$C$235,[2]基础状态预期!G$197:G$235,$C119)</f>
        <v>24</v>
      </c>
      <c r="AA119" s="32">
        <f>求节点([2]基础状态预期!$C$197:$C$235,[2]基础状态预期!H$197:H$235,$C119)</f>
        <v>8</v>
      </c>
      <c r="AB119" s="32"/>
      <c r="AC119" s="32">
        <v>114</v>
      </c>
      <c r="AD119" s="22">
        <f t="shared" si="21"/>
        <v>1760.1035997952617</v>
      </c>
      <c r="AE119" s="22">
        <f t="shared" si="22"/>
        <v>1855</v>
      </c>
      <c r="AF119" s="32">
        <f t="shared" si="23"/>
        <v>175</v>
      </c>
      <c r="AG119" s="32">
        <f t="shared" si="24"/>
        <v>560</v>
      </c>
      <c r="AH119" s="32">
        <f t="shared" si="25"/>
        <v>801.23089841721753</v>
      </c>
      <c r="AI119" s="32">
        <f t="shared" si="26"/>
        <v>223.8727013780443</v>
      </c>
      <c r="AJ119" s="32">
        <f t="shared" si="27"/>
        <v>175</v>
      </c>
      <c r="AK119" s="32">
        <f t="shared" si="28"/>
        <v>560</v>
      </c>
      <c r="AL119" s="32">
        <f t="shared" si="29"/>
        <v>840</v>
      </c>
      <c r="AM119" s="32">
        <f t="shared" si="30"/>
        <v>280</v>
      </c>
      <c r="AN119" s="32"/>
      <c r="AO119" s="32"/>
      <c r="AP119" s="32"/>
    </row>
    <row r="120" spans="3:42" x14ac:dyDescent="0.15">
      <c r="C120" s="32">
        <v>115</v>
      </c>
      <c r="D120" s="32">
        <f>求节点([2]战法升级!$Z$6:$Z$44,[2]战法升级!AA$6:AA$44,$C120)</f>
        <v>29000</v>
      </c>
      <c r="E120" s="32">
        <f>求节点([2]战法升级!$Z$6:$Z$44,[2]战法升级!AB$6:AB$44,$C120)</f>
        <v>185600</v>
      </c>
      <c r="F120" s="32">
        <f>求节点([2]战法升级!$Z$6:$Z$44,[2]战法升级!AC$6:AC$44,$C120)</f>
        <v>493162.19440702925</v>
      </c>
      <c r="G120" s="32">
        <f>求节点([2]战法升级!$Z$6:$Z$44,[2]战法升级!AD$6:AD$44,$C120)</f>
        <v>189119.24918027484</v>
      </c>
      <c r="H120" s="32">
        <f>求节点([2]战法升级!$Z$186:$Z$224,[2]战法升级!AA$186:AA$224,$C120)</f>
        <v>29000</v>
      </c>
      <c r="I120" s="32">
        <f>求节点([2]战法升级!$Z$186:$Z$224,[2]战法升级!AB$186:AB$224,$C120)</f>
        <v>185600</v>
      </c>
      <c r="J120" s="32">
        <f>求节点([2]战法升级!$Z$186:$Z$224,[2]战法升级!AC$186:AC$224,$C120)</f>
        <v>556800</v>
      </c>
      <c r="K120" s="32">
        <f>求节点([2]战法升级!$Z$186:$Z$224,[2]战法升级!AD$186:AD$224,$C120)</f>
        <v>371200</v>
      </c>
      <c r="L120" s="32">
        <f>求节点([2]基础状态预期!$C$17:$C$55,[2]基础状态预期!M$17:M$55,$C120)</f>
        <v>35</v>
      </c>
      <c r="M120" s="32">
        <f>求节点([2]基础状态预期!$C$17:$C$55,[2]基础状态预期!N$17:N$55,$C120)</f>
        <v>35</v>
      </c>
      <c r="N120" s="32">
        <f>求节点([2]基础状态预期!$C$17:$C$55,[2]基础状态预期!O$17:O$55,$C120)</f>
        <v>33.558926503782367</v>
      </c>
      <c r="O120" s="32">
        <f>求节点([2]基础状态预期!$C$17:$C$55,[2]基础状态预期!P$17:P$55,$C120)</f>
        <v>28.183294228139314</v>
      </c>
      <c r="P120" s="32">
        <f>求节点([2]基础状态预期!$C$197:$C$235,[2]基础状态预期!M$197:M$235,$C120)</f>
        <v>35</v>
      </c>
      <c r="Q120" s="32">
        <f>求节点([2]基础状态预期!$C$197:$C$235,[2]基础状态预期!N$197:N$235,$C120)</f>
        <v>35</v>
      </c>
      <c r="R120" s="32">
        <f>求节点([2]基础状态预期!$C$197:$C$235,[2]基础状态预期!O$197:O$235,$C120)</f>
        <v>35</v>
      </c>
      <c r="S120" s="32">
        <f>求节点([2]基础状态预期!$C$197:$C$235,[2]基础状态预期!P$197:P$235,$C120)</f>
        <v>35</v>
      </c>
      <c r="T120" s="32">
        <f>求节点([2]基础状态预期!$C$17:$C$55,[2]基础状态预期!E$17:E$55,$C120)</f>
        <v>5</v>
      </c>
      <c r="U120" s="32">
        <f>求节点([2]基础状态预期!$C$17:$C$55,[2]基础状态预期!F$17:F$55,$C120)</f>
        <v>16</v>
      </c>
      <c r="V120" s="32">
        <f>求节点([2]基础状态预期!$C$17:$C$55,[2]基础状态预期!G$17:G$55,$C120)</f>
        <v>24</v>
      </c>
      <c r="W120" s="32">
        <f>求节点([2]基础状态预期!$C$17:$C$55,[2]基础状态预期!H$17:H$55,$C120)</f>
        <v>8</v>
      </c>
      <c r="X120" s="32">
        <f>求节点([2]基础状态预期!$C$197:$C$235,[2]基础状态预期!E$197:E$235,$C120)</f>
        <v>5</v>
      </c>
      <c r="Y120" s="32">
        <f>求节点([2]基础状态预期!$C$197:$C$235,[2]基础状态预期!F$197:F$235,$C120)</f>
        <v>16</v>
      </c>
      <c r="Z120" s="32">
        <f>求节点([2]基础状态预期!$C$197:$C$235,[2]基础状态预期!G$197:G$235,$C120)</f>
        <v>24</v>
      </c>
      <c r="AA120" s="32">
        <f>求节点([2]基础状态预期!$C$197:$C$235,[2]基础状态预期!H$197:H$235,$C120)</f>
        <v>8</v>
      </c>
      <c r="AB120" s="32"/>
      <c r="AC120" s="32">
        <v>115</v>
      </c>
      <c r="AD120" s="22">
        <f t="shared" si="21"/>
        <v>1765.8805899158913</v>
      </c>
      <c r="AE120" s="22">
        <f t="shared" si="22"/>
        <v>1855</v>
      </c>
      <c r="AF120" s="32">
        <f t="shared" si="23"/>
        <v>175</v>
      </c>
      <c r="AG120" s="32">
        <f t="shared" si="24"/>
        <v>560</v>
      </c>
      <c r="AH120" s="32">
        <f t="shared" si="25"/>
        <v>805.41423609077674</v>
      </c>
      <c r="AI120" s="32">
        <f t="shared" si="26"/>
        <v>225.46635382511451</v>
      </c>
      <c r="AJ120" s="32">
        <f t="shared" si="27"/>
        <v>175</v>
      </c>
      <c r="AK120" s="32">
        <f t="shared" si="28"/>
        <v>560</v>
      </c>
      <c r="AL120" s="32">
        <f t="shared" si="29"/>
        <v>840</v>
      </c>
      <c r="AM120" s="32">
        <f t="shared" si="30"/>
        <v>280</v>
      </c>
      <c r="AN120" s="32"/>
      <c r="AO120" s="32"/>
      <c r="AP120" s="32"/>
    </row>
    <row r="121" spans="3:42" x14ac:dyDescent="0.15">
      <c r="C121" s="32">
        <v>116</v>
      </c>
      <c r="D121" s="32">
        <f>求节点([2]战法升级!$Z$6:$Z$44,[2]战法升级!AA$6:AA$44,$C121)</f>
        <v>29000</v>
      </c>
      <c r="E121" s="32">
        <f>求节点([2]战法升级!$Z$6:$Z$44,[2]战法升级!AB$6:AB$44,$C121)</f>
        <v>185600</v>
      </c>
      <c r="F121" s="32">
        <f>求节点([2]战法升级!$Z$6:$Z$44,[2]战法升级!AC$6:AC$44,$C121)</f>
        <v>500859.53572637832</v>
      </c>
      <c r="G121" s="32">
        <f>求节点([2]战法升级!$Z$6:$Z$44,[2]战法升级!AD$6:AD$44,$C121)</f>
        <v>192944.01505324335</v>
      </c>
      <c r="H121" s="32">
        <f>求节点([2]战法升级!$Z$186:$Z$224,[2]战法升级!AA$186:AA$224,$C121)</f>
        <v>29000</v>
      </c>
      <c r="I121" s="32">
        <f>求节点([2]战法升级!$Z$186:$Z$224,[2]战法升级!AB$186:AB$224,$C121)</f>
        <v>185600</v>
      </c>
      <c r="J121" s="32">
        <f>求节点([2]战法升级!$Z$186:$Z$224,[2]战法升级!AC$186:AC$224,$C121)</f>
        <v>556800</v>
      </c>
      <c r="K121" s="32">
        <f>求节点([2]战法升级!$Z$186:$Z$224,[2]战法升级!AD$186:AD$224,$C121)</f>
        <v>371200</v>
      </c>
      <c r="L121" s="32">
        <f>求节点([2]基础状态预期!$C$17:$C$55,[2]基础状态预期!M$17:M$55,$C121)</f>
        <v>35</v>
      </c>
      <c r="M121" s="32">
        <f>求节点([2]基础状态预期!$C$17:$C$55,[2]基础状态预期!N$17:N$55,$C121)</f>
        <v>35</v>
      </c>
      <c r="N121" s="32">
        <f>求节点([2]基础状态预期!$C$17:$C$55,[2]基础状态预期!O$17:O$55,$C121)</f>
        <v>33.733232240180669</v>
      </c>
      <c r="O121" s="32">
        <f>求节点([2]基础状态预期!$C$17:$C$55,[2]基础状态预期!P$17:P$55,$C121)</f>
        <v>28.38250078402309</v>
      </c>
      <c r="P121" s="32">
        <f>求节点([2]基础状态预期!$C$197:$C$235,[2]基础状态预期!M$197:M$235,$C121)</f>
        <v>35</v>
      </c>
      <c r="Q121" s="32">
        <f>求节点([2]基础状态预期!$C$197:$C$235,[2]基础状态预期!N$197:N$235,$C121)</f>
        <v>35</v>
      </c>
      <c r="R121" s="32">
        <f>求节点([2]基础状态预期!$C$197:$C$235,[2]基础状态预期!O$197:O$235,$C121)</f>
        <v>35</v>
      </c>
      <c r="S121" s="32">
        <f>求节点([2]基础状态预期!$C$197:$C$235,[2]基础状态预期!P$197:P$235,$C121)</f>
        <v>35</v>
      </c>
      <c r="T121" s="32">
        <f>求节点([2]基础状态预期!$C$17:$C$55,[2]基础状态预期!E$17:E$55,$C121)</f>
        <v>5</v>
      </c>
      <c r="U121" s="32">
        <f>求节点([2]基础状态预期!$C$17:$C$55,[2]基础状态预期!F$17:F$55,$C121)</f>
        <v>16</v>
      </c>
      <c r="V121" s="32">
        <f>求节点([2]基础状态预期!$C$17:$C$55,[2]基础状态预期!G$17:G$55,$C121)</f>
        <v>24</v>
      </c>
      <c r="W121" s="32">
        <f>求节点([2]基础状态预期!$C$17:$C$55,[2]基础状态预期!H$17:H$55,$C121)</f>
        <v>8</v>
      </c>
      <c r="X121" s="32">
        <f>求节点([2]基础状态预期!$C$197:$C$235,[2]基础状态预期!E$197:E$235,$C121)</f>
        <v>5</v>
      </c>
      <c r="Y121" s="32">
        <f>求节点([2]基础状态预期!$C$197:$C$235,[2]基础状态预期!F$197:F$235,$C121)</f>
        <v>16</v>
      </c>
      <c r="Z121" s="32">
        <f>求节点([2]基础状态预期!$C$197:$C$235,[2]基础状态预期!G$197:G$235,$C121)</f>
        <v>24</v>
      </c>
      <c r="AA121" s="32">
        <f>求节点([2]基础状态预期!$C$197:$C$235,[2]基础状态预期!H$197:H$235,$C121)</f>
        <v>8</v>
      </c>
      <c r="AB121" s="32"/>
      <c r="AC121" s="32">
        <v>116</v>
      </c>
      <c r="AD121" s="22">
        <f t="shared" si="21"/>
        <v>1771.6575800365208</v>
      </c>
      <c r="AE121" s="22">
        <f t="shared" si="22"/>
        <v>1855</v>
      </c>
      <c r="AF121" s="32">
        <f t="shared" si="23"/>
        <v>175</v>
      </c>
      <c r="AG121" s="32">
        <f t="shared" si="24"/>
        <v>560</v>
      </c>
      <c r="AH121" s="32">
        <f t="shared" si="25"/>
        <v>809.59757376433606</v>
      </c>
      <c r="AI121" s="32">
        <f t="shared" si="26"/>
        <v>227.06000627218472</v>
      </c>
      <c r="AJ121" s="32">
        <f t="shared" si="27"/>
        <v>175</v>
      </c>
      <c r="AK121" s="32">
        <f t="shared" si="28"/>
        <v>560</v>
      </c>
      <c r="AL121" s="32">
        <f t="shared" si="29"/>
        <v>840</v>
      </c>
      <c r="AM121" s="32">
        <f t="shared" si="30"/>
        <v>280</v>
      </c>
      <c r="AN121" s="32"/>
      <c r="AO121" s="32"/>
      <c r="AP121" s="32"/>
    </row>
    <row r="122" spans="3:42" x14ac:dyDescent="0.15">
      <c r="C122" s="32">
        <v>117</v>
      </c>
      <c r="D122" s="32">
        <f>求节点([2]战法升级!$Z$6:$Z$44,[2]战法升级!AA$6:AA$44,$C122)</f>
        <v>29000</v>
      </c>
      <c r="E122" s="32">
        <f>求节点([2]战法升级!$Z$6:$Z$44,[2]战法升级!AB$6:AB$44,$C122)</f>
        <v>185600</v>
      </c>
      <c r="F122" s="32">
        <f>求节点([2]战法升级!$Z$6:$Z$44,[2]战法升级!AC$6:AC$44,$C122)</f>
        <v>508556.87704572739</v>
      </c>
      <c r="G122" s="32">
        <f>求节点([2]战法升级!$Z$6:$Z$44,[2]战法升级!AD$6:AD$44,$C122)</f>
        <v>196768.78092621185</v>
      </c>
      <c r="H122" s="32">
        <f>求节点([2]战法升级!$Z$186:$Z$224,[2]战法升级!AA$186:AA$224,$C122)</f>
        <v>29000</v>
      </c>
      <c r="I122" s="32">
        <f>求节点([2]战法升级!$Z$186:$Z$224,[2]战法升级!AB$186:AB$224,$C122)</f>
        <v>185600</v>
      </c>
      <c r="J122" s="32">
        <f>求节点([2]战法升级!$Z$186:$Z$224,[2]战法升级!AC$186:AC$224,$C122)</f>
        <v>556800</v>
      </c>
      <c r="K122" s="32">
        <f>求节点([2]战法升级!$Z$186:$Z$224,[2]战法升级!AD$186:AD$224,$C122)</f>
        <v>371200</v>
      </c>
      <c r="L122" s="32">
        <f>求节点([2]基础状态预期!$C$17:$C$55,[2]基础状态预期!M$17:M$55,$C122)</f>
        <v>35</v>
      </c>
      <c r="M122" s="32">
        <f>求节点([2]基础状态预期!$C$17:$C$55,[2]基础状态预期!N$17:N$55,$C122)</f>
        <v>35</v>
      </c>
      <c r="N122" s="32">
        <f>求节点([2]基础状态预期!$C$17:$C$55,[2]基础状态预期!O$17:O$55,$C122)</f>
        <v>33.907537976578972</v>
      </c>
      <c r="O122" s="32">
        <f>求节点([2]基础状态预期!$C$17:$C$55,[2]基础状态预期!P$17:P$55,$C122)</f>
        <v>28.581707339906867</v>
      </c>
      <c r="P122" s="32">
        <f>求节点([2]基础状态预期!$C$197:$C$235,[2]基础状态预期!M$197:M$235,$C122)</f>
        <v>35</v>
      </c>
      <c r="Q122" s="32">
        <f>求节点([2]基础状态预期!$C$197:$C$235,[2]基础状态预期!N$197:N$235,$C122)</f>
        <v>35</v>
      </c>
      <c r="R122" s="32">
        <f>求节点([2]基础状态预期!$C$197:$C$235,[2]基础状态预期!O$197:O$235,$C122)</f>
        <v>35</v>
      </c>
      <c r="S122" s="32">
        <f>求节点([2]基础状态预期!$C$197:$C$235,[2]基础状态预期!P$197:P$235,$C122)</f>
        <v>35</v>
      </c>
      <c r="T122" s="32">
        <f>求节点([2]基础状态预期!$C$17:$C$55,[2]基础状态预期!E$17:E$55,$C122)</f>
        <v>5</v>
      </c>
      <c r="U122" s="32">
        <f>求节点([2]基础状态预期!$C$17:$C$55,[2]基础状态预期!F$17:F$55,$C122)</f>
        <v>16</v>
      </c>
      <c r="V122" s="32">
        <f>求节点([2]基础状态预期!$C$17:$C$55,[2]基础状态预期!G$17:G$55,$C122)</f>
        <v>24</v>
      </c>
      <c r="W122" s="32">
        <f>求节点([2]基础状态预期!$C$17:$C$55,[2]基础状态预期!H$17:H$55,$C122)</f>
        <v>8</v>
      </c>
      <c r="X122" s="32">
        <f>求节点([2]基础状态预期!$C$197:$C$235,[2]基础状态预期!E$197:E$235,$C122)</f>
        <v>5</v>
      </c>
      <c r="Y122" s="32">
        <f>求节点([2]基础状态预期!$C$197:$C$235,[2]基础状态预期!F$197:F$235,$C122)</f>
        <v>16</v>
      </c>
      <c r="Z122" s="32">
        <f>求节点([2]基础状态预期!$C$197:$C$235,[2]基础状态预期!G$197:G$235,$C122)</f>
        <v>24</v>
      </c>
      <c r="AA122" s="32">
        <f>求节点([2]基础状态预期!$C$197:$C$235,[2]基础状态预期!H$197:H$235,$C122)</f>
        <v>8</v>
      </c>
      <c r="AB122" s="32"/>
      <c r="AC122" s="32">
        <v>117</v>
      </c>
      <c r="AD122" s="22">
        <f t="shared" si="21"/>
        <v>1777.4345701571503</v>
      </c>
      <c r="AE122" s="22">
        <f t="shared" si="22"/>
        <v>1855</v>
      </c>
      <c r="AF122" s="32">
        <f t="shared" si="23"/>
        <v>175</v>
      </c>
      <c r="AG122" s="32">
        <f t="shared" si="24"/>
        <v>560</v>
      </c>
      <c r="AH122" s="32">
        <f t="shared" si="25"/>
        <v>813.78091143789538</v>
      </c>
      <c r="AI122" s="32">
        <f t="shared" si="26"/>
        <v>228.65365871925493</v>
      </c>
      <c r="AJ122" s="32">
        <f t="shared" si="27"/>
        <v>175</v>
      </c>
      <c r="AK122" s="32">
        <f t="shared" si="28"/>
        <v>560</v>
      </c>
      <c r="AL122" s="32">
        <f t="shared" si="29"/>
        <v>840</v>
      </c>
      <c r="AM122" s="32">
        <f t="shared" si="30"/>
        <v>280</v>
      </c>
      <c r="AN122" s="32"/>
      <c r="AO122" s="32"/>
      <c r="AP122" s="32"/>
    </row>
    <row r="123" spans="3:42" x14ac:dyDescent="0.15">
      <c r="C123" s="32">
        <v>118</v>
      </c>
      <c r="D123" s="32">
        <f>求节点([2]战法升级!$Z$6:$Z$44,[2]战法升级!AA$6:AA$44,$C123)</f>
        <v>29000</v>
      </c>
      <c r="E123" s="32">
        <f>求节点([2]战法升级!$Z$6:$Z$44,[2]战法升级!AB$6:AB$44,$C123)</f>
        <v>185600</v>
      </c>
      <c r="F123" s="32">
        <f>求节点([2]战法升级!$Z$6:$Z$44,[2]战法升级!AC$6:AC$44,$C123)</f>
        <v>516254.21836507646</v>
      </c>
      <c r="G123" s="32">
        <f>求节点([2]战法升级!$Z$6:$Z$44,[2]战法升级!AD$6:AD$44,$C123)</f>
        <v>200593.54679918036</v>
      </c>
      <c r="H123" s="32">
        <f>求节点([2]战法升级!$Z$186:$Z$224,[2]战法升级!AA$186:AA$224,$C123)</f>
        <v>29000</v>
      </c>
      <c r="I123" s="32">
        <f>求节点([2]战法升级!$Z$186:$Z$224,[2]战法升级!AB$186:AB$224,$C123)</f>
        <v>185600</v>
      </c>
      <c r="J123" s="32">
        <f>求节点([2]战法升级!$Z$186:$Z$224,[2]战法升级!AC$186:AC$224,$C123)</f>
        <v>556800</v>
      </c>
      <c r="K123" s="32">
        <f>求节点([2]战法升级!$Z$186:$Z$224,[2]战法升级!AD$186:AD$224,$C123)</f>
        <v>371200</v>
      </c>
      <c r="L123" s="32">
        <f>求节点([2]基础状态预期!$C$17:$C$55,[2]基础状态预期!M$17:M$55,$C123)</f>
        <v>35</v>
      </c>
      <c r="M123" s="32">
        <f>求节点([2]基础状态预期!$C$17:$C$55,[2]基础状态预期!N$17:N$55,$C123)</f>
        <v>35</v>
      </c>
      <c r="N123" s="32">
        <f>求节点([2]基础状态预期!$C$17:$C$55,[2]基础状态预期!O$17:O$55,$C123)</f>
        <v>34.081843712977275</v>
      </c>
      <c r="O123" s="32">
        <f>求节点([2]基础状态预期!$C$17:$C$55,[2]基础状态预期!P$17:P$55,$C123)</f>
        <v>28.780913895790643</v>
      </c>
      <c r="P123" s="32">
        <f>求节点([2]基础状态预期!$C$197:$C$235,[2]基础状态预期!M$197:M$235,$C123)</f>
        <v>35</v>
      </c>
      <c r="Q123" s="32">
        <f>求节点([2]基础状态预期!$C$197:$C$235,[2]基础状态预期!N$197:N$235,$C123)</f>
        <v>35</v>
      </c>
      <c r="R123" s="32">
        <f>求节点([2]基础状态预期!$C$197:$C$235,[2]基础状态预期!O$197:O$235,$C123)</f>
        <v>35</v>
      </c>
      <c r="S123" s="32">
        <f>求节点([2]基础状态预期!$C$197:$C$235,[2]基础状态预期!P$197:P$235,$C123)</f>
        <v>35</v>
      </c>
      <c r="T123" s="32">
        <f>求节点([2]基础状态预期!$C$17:$C$55,[2]基础状态预期!E$17:E$55,$C123)</f>
        <v>5</v>
      </c>
      <c r="U123" s="32">
        <f>求节点([2]基础状态预期!$C$17:$C$55,[2]基础状态预期!F$17:F$55,$C123)</f>
        <v>16</v>
      </c>
      <c r="V123" s="32">
        <f>求节点([2]基础状态预期!$C$17:$C$55,[2]基础状态预期!G$17:G$55,$C123)</f>
        <v>24</v>
      </c>
      <c r="W123" s="32">
        <f>求节点([2]基础状态预期!$C$17:$C$55,[2]基础状态预期!H$17:H$55,$C123)</f>
        <v>8</v>
      </c>
      <c r="X123" s="32">
        <f>求节点([2]基础状态预期!$C$197:$C$235,[2]基础状态预期!E$197:E$235,$C123)</f>
        <v>5</v>
      </c>
      <c r="Y123" s="32">
        <f>求节点([2]基础状态预期!$C$197:$C$235,[2]基础状态预期!F$197:F$235,$C123)</f>
        <v>16</v>
      </c>
      <c r="Z123" s="32">
        <f>求节点([2]基础状态预期!$C$197:$C$235,[2]基础状态预期!G$197:G$235,$C123)</f>
        <v>24</v>
      </c>
      <c r="AA123" s="32">
        <f>求节点([2]基础状态预期!$C$197:$C$235,[2]基础状态预期!H$197:H$235,$C123)</f>
        <v>8</v>
      </c>
      <c r="AB123" s="32"/>
      <c r="AC123" s="32">
        <v>118</v>
      </c>
      <c r="AD123" s="22">
        <f t="shared" si="21"/>
        <v>1783.2115602777797</v>
      </c>
      <c r="AE123" s="22">
        <f t="shared" si="22"/>
        <v>1855</v>
      </c>
      <c r="AF123" s="32">
        <f t="shared" si="23"/>
        <v>175</v>
      </c>
      <c r="AG123" s="32">
        <f t="shared" si="24"/>
        <v>560</v>
      </c>
      <c r="AH123" s="32">
        <f t="shared" si="25"/>
        <v>817.96424911145459</v>
      </c>
      <c r="AI123" s="32">
        <f t="shared" si="26"/>
        <v>230.24731116632515</v>
      </c>
      <c r="AJ123" s="32">
        <f t="shared" si="27"/>
        <v>175</v>
      </c>
      <c r="AK123" s="32">
        <f t="shared" si="28"/>
        <v>560</v>
      </c>
      <c r="AL123" s="32">
        <f t="shared" si="29"/>
        <v>840</v>
      </c>
      <c r="AM123" s="32">
        <f t="shared" si="30"/>
        <v>280</v>
      </c>
      <c r="AN123" s="32"/>
      <c r="AO123" s="32"/>
      <c r="AP123" s="32"/>
    </row>
    <row r="124" spans="3:42" x14ac:dyDescent="0.15">
      <c r="C124" s="32">
        <v>119</v>
      </c>
      <c r="D124" s="32">
        <f>求节点([2]战法升级!$Z$6:$Z$44,[2]战法升级!AA$6:AA$44,$C124)</f>
        <v>29000</v>
      </c>
      <c r="E124" s="32">
        <f>求节点([2]战法升级!$Z$6:$Z$44,[2]战法升级!AB$6:AB$44,$C124)</f>
        <v>185600</v>
      </c>
      <c r="F124" s="32">
        <f>求节点([2]战法升级!$Z$6:$Z$44,[2]战法升级!AC$6:AC$44,$C124)</f>
        <v>523951.55968442553</v>
      </c>
      <c r="G124" s="32">
        <f>求节点([2]战法升级!$Z$6:$Z$44,[2]战法升级!AD$6:AD$44,$C124)</f>
        <v>204418.31267214887</v>
      </c>
      <c r="H124" s="32">
        <f>求节点([2]战法升级!$Z$186:$Z$224,[2]战法升级!AA$186:AA$224,$C124)</f>
        <v>29000</v>
      </c>
      <c r="I124" s="32">
        <f>求节点([2]战法升级!$Z$186:$Z$224,[2]战法升级!AB$186:AB$224,$C124)</f>
        <v>185600</v>
      </c>
      <c r="J124" s="32">
        <f>求节点([2]战法升级!$Z$186:$Z$224,[2]战法升级!AC$186:AC$224,$C124)</f>
        <v>556800</v>
      </c>
      <c r="K124" s="32">
        <f>求节点([2]战法升级!$Z$186:$Z$224,[2]战法升级!AD$186:AD$224,$C124)</f>
        <v>371200</v>
      </c>
      <c r="L124" s="32">
        <f>求节点([2]基础状态预期!$C$17:$C$55,[2]基础状态预期!M$17:M$55,$C124)</f>
        <v>35</v>
      </c>
      <c r="M124" s="32">
        <f>求节点([2]基础状态预期!$C$17:$C$55,[2]基础状态预期!N$17:N$55,$C124)</f>
        <v>35</v>
      </c>
      <c r="N124" s="32">
        <f>求节点([2]基础状态预期!$C$17:$C$55,[2]基础状态预期!O$17:O$55,$C124)</f>
        <v>34.256149449375577</v>
      </c>
      <c r="O124" s="32">
        <f>求节点([2]基础状态预期!$C$17:$C$55,[2]基础状态预期!P$17:P$55,$C124)</f>
        <v>28.98012045167442</v>
      </c>
      <c r="P124" s="32">
        <f>求节点([2]基础状态预期!$C$197:$C$235,[2]基础状态预期!M$197:M$235,$C124)</f>
        <v>35</v>
      </c>
      <c r="Q124" s="32">
        <f>求节点([2]基础状态预期!$C$197:$C$235,[2]基础状态预期!N$197:N$235,$C124)</f>
        <v>35</v>
      </c>
      <c r="R124" s="32">
        <f>求节点([2]基础状态预期!$C$197:$C$235,[2]基础状态预期!O$197:O$235,$C124)</f>
        <v>35</v>
      </c>
      <c r="S124" s="32">
        <f>求节点([2]基础状态预期!$C$197:$C$235,[2]基础状态预期!P$197:P$235,$C124)</f>
        <v>35</v>
      </c>
      <c r="T124" s="32">
        <f>求节点([2]基础状态预期!$C$17:$C$55,[2]基础状态预期!E$17:E$55,$C124)</f>
        <v>5</v>
      </c>
      <c r="U124" s="32">
        <f>求节点([2]基础状态预期!$C$17:$C$55,[2]基础状态预期!F$17:F$55,$C124)</f>
        <v>16</v>
      </c>
      <c r="V124" s="32">
        <f>求节点([2]基础状态预期!$C$17:$C$55,[2]基础状态预期!G$17:G$55,$C124)</f>
        <v>24</v>
      </c>
      <c r="W124" s="32">
        <f>求节点([2]基础状态预期!$C$17:$C$55,[2]基础状态预期!H$17:H$55,$C124)</f>
        <v>8</v>
      </c>
      <c r="X124" s="32">
        <f>求节点([2]基础状态预期!$C$197:$C$235,[2]基础状态预期!E$197:E$235,$C124)</f>
        <v>5</v>
      </c>
      <c r="Y124" s="32">
        <f>求节点([2]基础状态预期!$C$197:$C$235,[2]基础状态预期!F$197:F$235,$C124)</f>
        <v>16</v>
      </c>
      <c r="Z124" s="32">
        <f>求节点([2]基础状态预期!$C$197:$C$235,[2]基础状态预期!G$197:G$235,$C124)</f>
        <v>24</v>
      </c>
      <c r="AA124" s="32">
        <f>求节点([2]基础状态预期!$C$197:$C$235,[2]基础状态预期!H$197:H$235,$C124)</f>
        <v>8</v>
      </c>
      <c r="AB124" s="32"/>
      <c r="AC124" s="32">
        <v>119</v>
      </c>
      <c r="AD124" s="22">
        <f t="shared" si="21"/>
        <v>1788.9885503984092</v>
      </c>
      <c r="AE124" s="22">
        <f t="shared" si="22"/>
        <v>1855</v>
      </c>
      <c r="AF124" s="32">
        <f t="shared" si="23"/>
        <v>175</v>
      </c>
      <c r="AG124" s="32">
        <f t="shared" si="24"/>
        <v>560</v>
      </c>
      <c r="AH124" s="32">
        <f t="shared" si="25"/>
        <v>822.1475867850138</v>
      </c>
      <c r="AI124" s="32">
        <f t="shared" si="26"/>
        <v>231.84096361339536</v>
      </c>
      <c r="AJ124" s="32">
        <f t="shared" si="27"/>
        <v>175</v>
      </c>
      <c r="AK124" s="32">
        <f t="shared" si="28"/>
        <v>560</v>
      </c>
      <c r="AL124" s="32">
        <f t="shared" si="29"/>
        <v>840</v>
      </c>
      <c r="AM124" s="32">
        <f t="shared" si="30"/>
        <v>280</v>
      </c>
      <c r="AN124" s="32"/>
      <c r="AO124" s="32"/>
      <c r="AP124" s="32"/>
    </row>
    <row r="125" spans="3:42" x14ac:dyDescent="0.15">
      <c r="C125" s="32">
        <v>120</v>
      </c>
      <c r="D125" s="32">
        <f>求节点([2]战法升级!$Z$6:$Z$44,[2]战法升级!AA$6:AA$44,$C125)</f>
        <v>29000</v>
      </c>
      <c r="E125" s="32">
        <f>求节点([2]战法升级!$Z$6:$Z$44,[2]战法升级!AB$6:AB$44,$C125)</f>
        <v>185600</v>
      </c>
      <c r="F125" s="32">
        <f>求节点([2]战法升级!$Z$6:$Z$44,[2]战法升级!AC$6:AC$44,$C125)</f>
        <v>531648.9010037746</v>
      </c>
      <c r="G125" s="32">
        <f>求节点([2]战法升级!$Z$6:$Z$44,[2]战法升级!AD$6:AD$44,$C125)</f>
        <v>208243.07854511737</v>
      </c>
      <c r="H125" s="32">
        <f>求节点([2]战法升级!$Z$186:$Z$224,[2]战法升级!AA$186:AA$224,$C125)</f>
        <v>29000</v>
      </c>
      <c r="I125" s="32">
        <f>求节点([2]战法升级!$Z$186:$Z$224,[2]战法升级!AB$186:AB$224,$C125)</f>
        <v>185600</v>
      </c>
      <c r="J125" s="32">
        <f>求节点([2]战法升级!$Z$186:$Z$224,[2]战法升级!AC$186:AC$224,$C125)</f>
        <v>556800</v>
      </c>
      <c r="K125" s="32">
        <f>求节点([2]战法升级!$Z$186:$Z$224,[2]战法升级!AD$186:AD$224,$C125)</f>
        <v>371200</v>
      </c>
      <c r="L125" s="32">
        <f>求节点([2]基础状态预期!$C$17:$C$55,[2]基础状态预期!M$17:M$55,$C125)</f>
        <v>35</v>
      </c>
      <c r="M125" s="32">
        <f>求节点([2]基础状态预期!$C$17:$C$55,[2]基础状态预期!N$17:N$55,$C125)</f>
        <v>35</v>
      </c>
      <c r="N125" s="32">
        <f>求节点([2]基础状态预期!$C$17:$C$55,[2]基础状态预期!O$17:O$55,$C125)</f>
        <v>34.43045518577388</v>
      </c>
      <c r="O125" s="32">
        <f>求节点([2]基础状态预期!$C$17:$C$55,[2]基础状态预期!P$17:P$55,$C125)</f>
        <v>29.179327007558197</v>
      </c>
      <c r="P125" s="32">
        <f>求节点([2]基础状态预期!$C$197:$C$235,[2]基础状态预期!M$197:M$235,$C125)</f>
        <v>35</v>
      </c>
      <c r="Q125" s="32">
        <f>求节点([2]基础状态预期!$C$197:$C$235,[2]基础状态预期!N$197:N$235,$C125)</f>
        <v>35</v>
      </c>
      <c r="R125" s="32">
        <f>求节点([2]基础状态预期!$C$197:$C$235,[2]基础状态预期!O$197:O$235,$C125)</f>
        <v>35</v>
      </c>
      <c r="S125" s="32">
        <f>求节点([2]基础状态预期!$C$197:$C$235,[2]基础状态预期!P$197:P$235,$C125)</f>
        <v>35</v>
      </c>
      <c r="T125" s="32">
        <f>求节点([2]基础状态预期!$C$17:$C$55,[2]基础状态预期!E$17:E$55,$C125)</f>
        <v>5</v>
      </c>
      <c r="U125" s="32">
        <f>求节点([2]基础状态预期!$C$17:$C$55,[2]基础状态预期!F$17:F$55,$C125)</f>
        <v>16</v>
      </c>
      <c r="V125" s="32">
        <f>求节点([2]基础状态预期!$C$17:$C$55,[2]基础状态预期!G$17:G$55,$C125)</f>
        <v>24</v>
      </c>
      <c r="W125" s="32">
        <f>求节点([2]基础状态预期!$C$17:$C$55,[2]基础状态预期!H$17:H$55,$C125)</f>
        <v>8</v>
      </c>
      <c r="X125" s="32">
        <f>求节点([2]基础状态预期!$C$197:$C$235,[2]基础状态预期!E$197:E$235,$C125)</f>
        <v>5</v>
      </c>
      <c r="Y125" s="32">
        <f>求节点([2]基础状态预期!$C$197:$C$235,[2]基础状态预期!F$197:F$235,$C125)</f>
        <v>16</v>
      </c>
      <c r="Z125" s="32">
        <f>求节点([2]基础状态预期!$C$197:$C$235,[2]基础状态预期!G$197:G$235,$C125)</f>
        <v>24</v>
      </c>
      <c r="AA125" s="32">
        <f>求节点([2]基础状态预期!$C$197:$C$235,[2]基础状态预期!H$197:H$235,$C125)</f>
        <v>8</v>
      </c>
      <c r="AB125" s="32"/>
      <c r="AC125" s="32">
        <v>120</v>
      </c>
      <c r="AD125" s="22">
        <f t="shared" si="21"/>
        <v>1794.7655405190385</v>
      </c>
      <c r="AE125" s="22">
        <f t="shared" si="22"/>
        <v>1855</v>
      </c>
      <c r="AF125" s="32">
        <f t="shared" si="23"/>
        <v>175</v>
      </c>
      <c r="AG125" s="32">
        <f t="shared" si="24"/>
        <v>560</v>
      </c>
      <c r="AH125" s="32">
        <f t="shared" si="25"/>
        <v>826.33092445857312</v>
      </c>
      <c r="AI125" s="32">
        <f t="shared" si="26"/>
        <v>233.43461606046557</v>
      </c>
      <c r="AJ125" s="32">
        <f t="shared" si="27"/>
        <v>175</v>
      </c>
      <c r="AK125" s="32">
        <f t="shared" si="28"/>
        <v>560</v>
      </c>
      <c r="AL125" s="32">
        <f t="shared" si="29"/>
        <v>840</v>
      </c>
      <c r="AM125" s="32">
        <f t="shared" si="30"/>
        <v>280</v>
      </c>
      <c r="AN125" s="32"/>
      <c r="AO125" s="32"/>
      <c r="AP125" s="32"/>
    </row>
    <row r="126" spans="3:42" x14ac:dyDescent="0.15">
      <c r="C126" s="32">
        <v>121</v>
      </c>
      <c r="D126" s="32">
        <f>求节点([2]战法升级!$Z$6:$Z$44,[2]战法升级!AA$6:AA$44,$C126)</f>
        <v>29000</v>
      </c>
      <c r="E126" s="32">
        <f>求节点([2]战法升级!$Z$6:$Z$44,[2]战法升级!AB$6:AB$44,$C126)</f>
        <v>185600</v>
      </c>
      <c r="F126" s="32">
        <f>求节点([2]战法升级!$Z$6:$Z$44,[2]战法升级!AC$6:AC$44,$C126)</f>
        <v>539346.24232312362</v>
      </c>
      <c r="G126" s="32">
        <f>求节点([2]战法升级!$Z$6:$Z$44,[2]战法升级!AD$6:AD$44,$C126)</f>
        <v>212067.84441808588</v>
      </c>
      <c r="H126" s="32">
        <f>求节点([2]战法升级!$Z$186:$Z$224,[2]战法升级!AA$186:AA$224,$C126)</f>
        <v>29000</v>
      </c>
      <c r="I126" s="32">
        <f>求节点([2]战法升级!$Z$186:$Z$224,[2]战法升级!AB$186:AB$224,$C126)</f>
        <v>185600</v>
      </c>
      <c r="J126" s="32">
        <f>求节点([2]战法升级!$Z$186:$Z$224,[2]战法升级!AC$186:AC$224,$C126)</f>
        <v>556800</v>
      </c>
      <c r="K126" s="32">
        <f>求节点([2]战法升级!$Z$186:$Z$224,[2]战法升级!AD$186:AD$224,$C126)</f>
        <v>371200</v>
      </c>
      <c r="L126" s="32">
        <f>求节点([2]基础状态预期!$C$17:$C$55,[2]基础状态预期!M$17:M$55,$C126)</f>
        <v>35</v>
      </c>
      <c r="M126" s="32">
        <f>求节点([2]基础状态预期!$C$17:$C$55,[2]基础状态预期!N$17:N$55,$C126)</f>
        <v>35</v>
      </c>
      <c r="N126" s="32">
        <f>求节点([2]基础状态预期!$C$17:$C$55,[2]基础状态预期!O$17:O$55,$C126)</f>
        <v>34.604760922172183</v>
      </c>
      <c r="O126" s="32">
        <f>求节点([2]基础状态预期!$C$17:$C$55,[2]基础状态预期!P$17:P$55,$C126)</f>
        <v>29.378533563441973</v>
      </c>
      <c r="P126" s="32">
        <f>求节点([2]基础状态预期!$C$197:$C$235,[2]基础状态预期!M$197:M$235,$C126)</f>
        <v>35</v>
      </c>
      <c r="Q126" s="32">
        <f>求节点([2]基础状态预期!$C$197:$C$235,[2]基础状态预期!N$197:N$235,$C126)</f>
        <v>35</v>
      </c>
      <c r="R126" s="32">
        <f>求节点([2]基础状态预期!$C$197:$C$235,[2]基础状态预期!O$197:O$235,$C126)</f>
        <v>35</v>
      </c>
      <c r="S126" s="32">
        <f>求节点([2]基础状态预期!$C$197:$C$235,[2]基础状态预期!P$197:P$235,$C126)</f>
        <v>35</v>
      </c>
      <c r="T126" s="32">
        <f>求节点([2]基础状态预期!$C$17:$C$55,[2]基础状态预期!E$17:E$55,$C126)</f>
        <v>5</v>
      </c>
      <c r="U126" s="32">
        <f>求节点([2]基础状态预期!$C$17:$C$55,[2]基础状态预期!F$17:F$55,$C126)</f>
        <v>16</v>
      </c>
      <c r="V126" s="32">
        <f>求节点([2]基础状态预期!$C$17:$C$55,[2]基础状态预期!G$17:G$55,$C126)</f>
        <v>24</v>
      </c>
      <c r="W126" s="32">
        <f>求节点([2]基础状态预期!$C$17:$C$55,[2]基础状态预期!H$17:H$55,$C126)</f>
        <v>8</v>
      </c>
      <c r="X126" s="32">
        <f>求节点([2]基础状态预期!$C$197:$C$235,[2]基础状态预期!E$197:E$235,$C126)</f>
        <v>5</v>
      </c>
      <c r="Y126" s="32">
        <f>求节点([2]基础状态预期!$C$197:$C$235,[2]基础状态预期!F$197:F$235,$C126)</f>
        <v>16</v>
      </c>
      <c r="Z126" s="32">
        <f>求节点([2]基础状态预期!$C$197:$C$235,[2]基础状态预期!G$197:G$235,$C126)</f>
        <v>24</v>
      </c>
      <c r="AA126" s="32">
        <f>求节点([2]基础状态预期!$C$197:$C$235,[2]基础状态预期!H$197:H$235,$C126)</f>
        <v>8</v>
      </c>
      <c r="AB126" s="32"/>
      <c r="AC126" s="32">
        <v>121</v>
      </c>
      <c r="AD126" s="22">
        <f t="shared" si="21"/>
        <v>1800.5425306396683</v>
      </c>
      <c r="AE126" s="22">
        <f t="shared" si="22"/>
        <v>1855</v>
      </c>
      <c r="AF126" s="32">
        <f t="shared" si="23"/>
        <v>175</v>
      </c>
      <c r="AG126" s="32">
        <f t="shared" si="24"/>
        <v>560</v>
      </c>
      <c r="AH126" s="32">
        <f t="shared" si="25"/>
        <v>830.51426213213244</v>
      </c>
      <c r="AI126" s="32">
        <f t="shared" si="26"/>
        <v>235.02826850753578</v>
      </c>
      <c r="AJ126" s="32">
        <f t="shared" si="27"/>
        <v>175</v>
      </c>
      <c r="AK126" s="32">
        <f t="shared" si="28"/>
        <v>560</v>
      </c>
      <c r="AL126" s="32">
        <f t="shared" si="29"/>
        <v>840</v>
      </c>
      <c r="AM126" s="32">
        <f t="shared" si="30"/>
        <v>280</v>
      </c>
      <c r="AN126" s="32"/>
      <c r="AO126" s="32"/>
      <c r="AP126" s="32"/>
    </row>
    <row r="127" spans="3:42" x14ac:dyDescent="0.15">
      <c r="C127" s="32">
        <v>122</v>
      </c>
      <c r="D127" s="32">
        <f>求节点([2]战法升级!$Z$6:$Z$44,[2]战法升级!AA$6:AA$44,$C127)</f>
        <v>29000</v>
      </c>
      <c r="E127" s="32">
        <f>求节点([2]战法升级!$Z$6:$Z$44,[2]战法升级!AB$6:AB$44,$C127)</f>
        <v>185600</v>
      </c>
      <c r="F127" s="32">
        <f>求节点([2]战法升级!$Z$6:$Z$44,[2]战法升级!AC$6:AC$44,$C127)</f>
        <v>545059.65947509743</v>
      </c>
      <c r="G127" s="32">
        <f>求节点([2]战法升级!$Z$6:$Z$44,[2]战法升级!AD$6:AD$44,$C127)</f>
        <v>215774.43425097482</v>
      </c>
      <c r="H127" s="32">
        <f>求节点([2]战法升级!$Z$186:$Z$224,[2]战法升级!AA$186:AA$224,$C127)</f>
        <v>29000</v>
      </c>
      <c r="I127" s="32">
        <f>求节点([2]战法升级!$Z$186:$Z$224,[2]战法升级!AB$186:AB$224,$C127)</f>
        <v>185600</v>
      </c>
      <c r="J127" s="32">
        <f>求节点([2]战法升级!$Z$186:$Z$224,[2]战法升级!AC$186:AC$224,$C127)</f>
        <v>556800</v>
      </c>
      <c r="K127" s="32">
        <f>求节点([2]战法升级!$Z$186:$Z$224,[2]战法升级!AD$186:AD$224,$C127)</f>
        <v>371200</v>
      </c>
      <c r="L127" s="32">
        <f>求节点([2]基础状态预期!$C$17:$C$55,[2]基础状态预期!M$17:M$55,$C127)</f>
        <v>35</v>
      </c>
      <c r="M127" s="32">
        <f>求节点([2]基础状态预期!$C$17:$C$55,[2]基础状态预期!N$17:N$55,$C127)</f>
        <v>35</v>
      </c>
      <c r="N127" s="32">
        <f>求节点([2]基础状态预期!$C$17:$C$55,[2]基础状态预期!O$17:O$55,$C127)</f>
        <v>34.734140839562897</v>
      </c>
      <c r="O127" s="32">
        <f>求节点([2]基础状态预期!$C$17:$C$55,[2]基础状态预期!P$17:P$55,$C127)</f>
        <v>29.564550829138298</v>
      </c>
      <c r="P127" s="32">
        <f>求节点([2]基础状态预期!$C$197:$C$235,[2]基础状态预期!M$197:M$235,$C127)</f>
        <v>35</v>
      </c>
      <c r="Q127" s="32">
        <f>求节点([2]基础状态预期!$C$197:$C$235,[2]基础状态预期!N$197:N$235,$C127)</f>
        <v>35</v>
      </c>
      <c r="R127" s="32">
        <f>求节点([2]基础状态预期!$C$197:$C$235,[2]基础状态预期!O$197:O$235,$C127)</f>
        <v>35</v>
      </c>
      <c r="S127" s="32">
        <f>求节点([2]基础状态预期!$C$197:$C$235,[2]基础状态预期!P$197:P$235,$C127)</f>
        <v>35</v>
      </c>
      <c r="T127" s="32">
        <f>求节点([2]基础状态预期!$C$17:$C$55,[2]基础状态预期!E$17:E$55,$C127)</f>
        <v>5</v>
      </c>
      <c r="U127" s="32">
        <f>求节点([2]基础状态预期!$C$17:$C$55,[2]基础状态预期!F$17:F$55,$C127)</f>
        <v>16</v>
      </c>
      <c r="V127" s="32">
        <f>求节点([2]基础状态预期!$C$17:$C$55,[2]基础状态预期!G$17:G$55,$C127)</f>
        <v>24</v>
      </c>
      <c r="W127" s="32">
        <f>求节点([2]基础状态预期!$C$17:$C$55,[2]基础状态预期!H$17:H$55,$C127)</f>
        <v>8</v>
      </c>
      <c r="X127" s="32">
        <f>求节点([2]基础状态预期!$C$197:$C$235,[2]基础状态预期!E$197:E$235,$C127)</f>
        <v>5</v>
      </c>
      <c r="Y127" s="32">
        <f>求节点([2]基础状态预期!$C$197:$C$235,[2]基础状态预期!F$197:F$235,$C127)</f>
        <v>16</v>
      </c>
      <c r="Z127" s="32">
        <f>求节点([2]基础状态预期!$C$197:$C$235,[2]基础状态预期!G$197:G$235,$C127)</f>
        <v>24</v>
      </c>
      <c r="AA127" s="32">
        <f>求节点([2]基础状态预期!$C$197:$C$235,[2]基础状态预期!H$197:H$235,$C127)</f>
        <v>8</v>
      </c>
      <c r="AB127" s="32"/>
      <c r="AC127" s="32">
        <v>122</v>
      </c>
      <c r="AD127" s="22">
        <f t="shared" si="21"/>
        <v>1805.1357867826159</v>
      </c>
      <c r="AE127" s="22">
        <f t="shared" si="22"/>
        <v>1855</v>
      </c>
      <c r="AF127" s="32">
        <f t="shared" si="23"/>
        <v>175</v>
      </c>
      <c r="AG127" s="32">
        <f t="shared" si="24"/>
        <v>560</v>
      </c>
      <c r="AH127" s="32">
        <f t="shared" si="25"/>
        <v>833.61938014950954</v>
      </c>
      <c r="AI127" s="32">
        <f t="shared" si="26"/>
        <v>236.51640663310639</v>
      </c>
      <c r="AJ127" s="32">
        <f t="shared" si="27"/>
        <v>175</v>
      </c>
      <c r="AK127" s="32">
        <f t="shared" si="28"/>
        <v>560</v>
      </c>
      <c r="AL127" s="32">
        <f t="shared" si="29"/>
        <v>840</v>
      </c>
      <c r="AM127" s="32">
        <f t="shared" si="30"/>
        <v>280</v>
      </c>
      <c r="AN127" s="32"/>
      <c r="AO127" s="32"/>
      <c r="AP127" s="32"/>
    </row>
    <row r="128" spans="3:42" x14ac:dyDescent="0.15">
      <c r="C128" s="32">
        <v>123</v>
      </c>
      <c r="D128" s="32">
        <f>求节点([2]战法升级!$Z$6:$Z$44,[2]战法升级!AA$6:AA$44,$C128)</f>
        <v>29000</v>
      </c>
      <c r="E128" s="32">
        <f>求节点([2]战法升级!$Z$6:$Z$44,[2]战法升级!AB$6:AB$44,$C128)</f>
        <v>185600</v>
      </c>
      <c r="F128" s="32">
        <f>求节点([2]战法升级!$Z$6:$Z$44,[2]战法升级!AC$6:AC$44,$C128)</f>
        <v>548946.98473326361</v>
      </c>
      <c r="G128" s="32">
        <f>求节点([2]战法升级!$Z$6:$Z$44,[2]战法升级!AD$6:AD$44,$C128)</f>
        <v>219372.2496093247</v>
      </c>
      <c r="H128" s="32">
        <f>求节点([2]战法升级!$Z$186:$Z$224,[2]战法升级!AA$186:AA$224,$C128)</f>
        <v>29000</v>
      </c>
      <c r="I128" s="32">
        <f>求节点([2]战法升级!$Z$186:$Z$224,[2]战法升级!AB$186:AB$224,$C128)</f>
        <v>185600</v>
      </c>
      <c r="J128" s="32">
        <f>求节点([2]战法升级!$Z$186:$Z$224,[2]战法升级!AC$186:AC$224,$C128)</f>
        <v>556800</v>
      </c>
      <c r="K128" s="32">
        <f>求节点([2]战法升级!$Z$186:$Z$224,[2]战法升级!AD$186:AD$224,$C128)</f>
        <v>371200</v>
      </c>
      <c r="L128" s="32">
        <f>求节点([2]基础状态预期!$C$17:$C$55,[2]基础状态预期!M$17:M$55,$C128)</f>
        <v>35</v>
      </c>
      <c r="M128" s="32">
        <f>求节点([2]基础状态预期!$C$17:$C$55,[2]基础状态预期!N$17:N$55,$C128)</f>
        <v>35</v>
      </c>
      <c r="N128" s="32">
        <f>求节点([2]基础状态预期!$C$17:$C$55,[2]基础状态预期!O$17:O$55,$C128)</f>
        <v>34.82216903834383</v>
      </c>
      <c r="O128" s="32">
        <f>求节点([2]基础状态预期!$C$17:$C$55,[2]基础状态预期!P$17:P$55,$C128)</f>
        <v>29.738428086515533</v>
      </c>
      <c r="P128" s="32">
        <f>求节点([2]基础状态预期!$C$197:$C$235,[2]基础状态预期!M$197:M$235,$C128)</f>
        <v>35</v>
      </c>
      <c r="Q128" s="32">
        <f>求节点([2]基础状态预期!$C$197:$C$235,[2]基础状态预期!N$197:N$235,$C128)</f>
        <v>35</v>
      </c>
      <c r="R128" s="32">
        <f>求节点([2]基础状态预期!$C$197:$C$235,[2]基础状态预期!O$197:O$235,$C128)</f>
        <v>35</v>
      </c>
      <c r="S128" s="32">
        <f>求节点([2]基础状态预期!$C$197:$C$235,[2]基础状态预期!P$197:P$235,$C128)</f>
        <v>35</v>
      </c>
      <c r="T128" s="32">
        <f>求节点([2]基础状态预期!$C$17:$C$55,[2]基础状态预期!E$17:E$55,$C128)</f>
        <v>5</v>
      </c>
      <c r="U128" s="32">
        <f>求节点([2]基础状态预期!$C$17:$C$55,[2]基础状态预期!F$17:F$55,$C128)</f>
        <v>16</v>
      </c>
      <c r="V128" s="32">
        <f>求节点([2]基础状态预期!$C$17:$C$55,[2]基础状态预期!G$17:G$55,$C128)</f>
        <v>24</v>
      </c>
      <c r="W128" s="32">
        <f>求节点([2]基础状态预期!$C$17:$C$55,[2]基础状态预期!H$17:H$55,$C128)</f>
        <v>8</v>
      </c>
      <c r="X128" s="32">
        <f>求节点([2]基础状态预期!$C$197:$C$235,[2]基础状态预期!E$197:E$235,$C128)</f>
        <v>5</v>
      </c>
      <c r="Y128" s="32">
        <f>求节点([2]基础状态预期!$C$197:$C$235,[2]基础状态预期!F$197:F$235,$C128)</f>
        <v>16</v>
      </c>
      <c r="Z128" s="32">
        <f>求节点([2]基础状态预期!$C$197:$C$235,[2]基础状态预期!G$197:G$235,$C128)</f>
        <v>24</v>
      </c>
      <c r="AA128" s="32">
        <f>求节点([2]基础状态预期!$C$197:$C$235,[2]基础状态预期!H$197:H$235,$C128)</f>
        <v>8</v>
      </c>
      <c r="AB128" s="32"/>
      <c r="AC128" s="32">
        <v>123</v>
      </c>
      <c r="AD128" s="22">
        <f t="shared" si="21"/>
        <v>1808.6394816123764</v>
      </c>
      <c r="AE128" s="22">
        <f t="shared" si="22"/>
        <v>1855</v>
      </c>
      <c r="AF128" s="32">
        <f t="shared" si="23"/>
        <v>175</v>
      </c>
      <c r="AG128" s="32">
        <f t="shared" si="24"/>
        <v>560</v>
      </c>
      <c r="AH128" s="32">
        <f t="shared" si="25"/>
        <v>835.73205692025192</v>
      </c>
      <c r="AI128" s="32">
        <f t="shared" si="26"/>
        <v>237.90742469212427</v>
      </c>
      <c r="AJ128" s="32">
        <f t="shared" si="27"/>
        <v>175</v>
      </c>
      <c r="AK128" s="32">
        <f t="shared" si="28"/>
        <v>560</v>
      </c>
      <c r="AL128" s="32">
        <f t="shared" si="29"/>
        <v>840</v>
      </c>
      <c r="AM128" s="32">
        <f t="shared" si="30"/>
        <v>280</v>
      </c>
      <c r="AN128" s="32"/>
      <c r="AO128" s="32"/>
      <c r="AP128" s="32"/>
    </row>
    <row r="129" spans="3:42" x14ac:dyDescent="0.15">
      <c r="C129" s="32">
        <v>124</v>
      </c>
      <c r="D129" s="32">
        <f>求节点([2]战法升级!$Z$6:$Z$44,[2]战法升级!AA$6:AA$44,$C129)</f>
        <v>29000</v>
      </c>
      <c r="E129" s="32">
        <f>求节点([2]战法升级!$Z$6:$Z$44,[2]战法升级!AB$6:AB$44,$C129)</f>
        <v>185600</v>
      </c>
      <c r="F129" s="32">
        <f>求节点([2]战法升级!$Z$6:$Z$44,[2]战法升级!AC$6:AC$44,$C129)</f>
        <v>552834.30999142991</v>
      </c>
      <c r="G129" s="32">
        <f>求节点([2]战法升级!$Z$6:$Z$44,[2]战法升级!AD$6:AD$44,$C129)</f>
        <v>222970.06496767458</v>
      </c>
      <c r="H129" s="32">
        <f>求节点([2]战法升级!$Z$186:$Z$224,[2]战法升级!AA$186:AA$224,$C129)</f>
        <v>29000</v>
      </c>
      <c r="I129" s="32">
        <f>求节点([2]战法升级!$Z$186:$Z$224,[2]战法升级!AB$186:AB$224,$C129)</f>
        <v>185600</v>
      </c>
      <c r="J129" s="32">
        <f>求节点([2]战法升级!$Z$186:$Z$224,[2]战法升级!AC$186:AC$224,$C129)</f>
        <v>556800</v>
      </c>
      <c r="K129" s="32">
        <f>求节点([2]战法升级!$Z$186:$Z$224,[2]战法升级!AD$186:AD$224,$C129)</f>
        <v>371200</v>
      </c>
      <c r="L129" s="32">
        <f>求节点([2]基础状态预期!$C$17:$C$55,[2]基础状态预期!M$17:M$55,$C129)</f>
        <v>35</v>
      </c>
      <c r="M129" s="32">
        <f>求节点([2]基础状态预期!$C$17:$C$55,[2]基础状态预期!N$17:N$55,$C129)</f>
        <v>35</v>
      </c>
      <c r="N129" s="32">
        <f>求节点([2]基础状态预期!$C$17:$C$55,[2]基础状态预期!O$17:O$55,$C129)</f>
        <v>34.91019723712477</v>
      </c>
      <c r="O129" s="32">
        <f>求节点([2]基础状态预期!$C$17:$C$55,[2]基础状态预期!P$17:P$55,$C129)</f>
        <v>29.912305343892768</v>
      </c>
      <c r="P129" s="32">
        <f>求节点([2]基础状态预期!$C$197:$C$235,[2]基础状态预期!M$197:M$235,$C129)</f>
        <v>35</v>
      </c>
      <c r="Q129" s="32">
        <f>求节点([2]基础状态预期!$C$197:$C$235,[2]基础状态预期!N$197:N$235,$C129)</f>
        <v>35</v>
      </c>
      <c r="R129" s="32">
        <f>求节点([2]基础状态预期!$C$197:$C$235,[2]基础状态预期!O$197:O$235,$C129)</f>
        <v>35</v>
      </c>
      <c r="S129" s="32">
        <f>求节点([2]基础状态预期!$C$197:$C$235,[2]基础状态预期!P$197:P$235,$C129)</f>
        <v>35</v>
      </c>
      <c r="T129" s="32">
        <f>求节点([2]基础状态预期!$C$17:$C$55,[2]基础状态预期!E$17:E$55,$C129)</f>
        <v>5</v>
      </c>
      <c r="U129" s="32">
        <f>求节点([2]基础状态预期!$C$17:$C$55,[2]基础状态预期!F$17:F$55,$C129)</f>
        <v>16</v>
      </c>
      <c r="V129" s="32">
        <f>求节点([2]基础状态预期!$C$17:$C$55,[2]基础状态预期!G$17:G$55,$C129)</f>
        <v>24</v>
      </c>
      <c r="W129" s="32">
        <f>求节点([2]基础状态预期!$C$17:$C$55,[2]基础状态预期!H$17:H$55,$C129)</f>
        <v>8</v>
      </c>
      <c r="X129" s="32">
        <f>求节点([2]基础状态预期!$C$197:$C$235,[2]基础状态预期!E$197:E$235,$C129)</f>
        <v>5</v>
      </c>
      <c r="Y129" s="32">
        <f>求节点([2]基础状态预期!$C$197:$C$235,[2]基础状态预期!F$197:F$235,$C129)</f>
        <v>16</v>
      </c>
      <c r="Z129" s="32">
        <f>求节点([2]基础状态预期!$C$197:$C$235,[2]基础状态预期!G$197:G$235,$C129)</f>
        <v>24</v>
      </c>
      <c r="AA129" s="32">
        <f>求节点([2]基础状态预期!$C$197:$C$235,[2]基础状态预期!H$197:H$235,$C129)</f>
        <v>8</v>
      </c>
      <c r="AB129" s="32"/>
      <c r="AC129" s="32">
        <v>124</v>
      </c>
      <c r="AD129" s="22">
        <f t="shared" si="21"/>
        <v>1812.1431764421366</v>
      </c>
      <c r="AE129" s="22">
        <f t="shared" si="22"/>
        <v>1855</v>
      </c>
      <c r="AF129" s="32">
        <f t="shared" si="23"/>
        <v>175</v>
      </c>
      <c r="AG129" s="32">
        <f t="shared" si="24"/>
        <v>560</v>
      </c>
      <c r="AH129" s="32">
        <f t="shared" si="25"/>
        <v>837.84473369099442</v>
      </c>
      <c r="AI129" s="32">
        <f t="shared" si="26"/>
        <v>239.29844275114215</v>
      </c>
      <c r="AJ129" s="32">
        <f t="shared" si="27"/>
        <v>175</v>
      </c>
      <c r="AK129" s="32">
        <f t="shared" si="28"/>
        <v>560</v>
      </c>
      <c r="AL129" s="32">
        <f t="shared" si="29"/>
        <v>840</v>
      </c>
      <c r="AM129" s="32">
        <f t="shared" si="30"/>
        <v>280</v>
      </c>
      <c r="AN129" s="32"/>
      <c r="AO129" s="32"/>
      <c r="AP129" s="32"/>
    </row>
    <row r="130" spans="3:42" x14ac:dyDescent="0.15">
      <c r="C130" s="32">
        <v>125</v>
      </c>
      <c r="D130" s="32">
        <f>求节点([2]战法升级!$Z$6:$Z$44,[2]战法升级!AA$6:AA$44,$C130)</f>
        <v>29000</v>
      </c>
      <c r="E130" s="32">
        <f>求节点([2]战法升级!$Z$6:$Z$44,[2]战法升级!AB$6:AB$44,$C130)</f>
        <v>185600</v>
      </c>
      <c r="F130" s="32">
        <f>求节点([2]战法升级!$Z$6:$Z$44,[2]战法升级!AC$6:AC$44,$C130)</f>
        <v>556721.63524959609</v>
      </c>
      <c r="G130" s="32">
        <f>求节点([2]战法升级!$Z$6:$Z$44,[2]战法升级!AD$6:AD$44,$C130)</f>
        <v>226567.88032602446</v>
      </c>
      <c r="H130" s="32">
        <f>求节点([2]战法升级!$Z$186:$Z$224,[2]战法升级!AA$186:AA$224,$C130)</f>
        <v>29000</v>
      </c>
      <c r="I130" s="32">
        <f>求节点([2]战法升级!$Z$186:$Z$224,[2]战法升级!AB$186:AB$224,$C130)</f>
        <v>185600</v>
      </c>
      <c r="J130" s="32">
        <f>求节点([2]战法升级!$Z$186:$Z$224,[2]战法升级!AC$186:AC$224,$C130)</f>
        <v>556800</v>
      </c>
      <c r="K130" s="32">
        <f>求节点([2]战法升级!$Z$186:$Z$224,[2]战法升级!AD$186:AD$224,$C130)</f>
        <v>371200</v>
      </c>
      <c r="L130" s="32">
        <f>求节点([2]基础状态预期!$C$17:$C$55,[2]基础状态预期!M$17:M$55,$C130)</f>
        <v>35</v>
      </c>
      <c r="M130" s="32">
        <f>求节点([2]基础状态预期!$C$17:$C$55,[2]基础状态预期!N$17:N$55,$C130)</f>
        <v>35</v>
      </c>
      <c r="N130" s="32">
        <f>求节点([2]基础状态预期!$C$17:$C$55,[2]基础状态预期!O$17:O$55,$C130)</f>
        <v>34.998225435905709</v>
      </c>
      <c r="O130" s="32">
        <f>求节点([2]基础状态预期!$C$17:$C$55,[2]基础状态预期!P$17:P$55,$C130)</f>
        <v>30.086182601270004</v>
      </c>
      <c r="P130" s="32">
        <f>求节点([2]基础状态预期!$C$197:$C$235,[2]基础状态预期!M$197:M$235,$C130)</f>
        <v>35</v>
      </c>
      <c r="Q130" s="32">
        <f>求节点([2]基础状态预期!$C$197:$C$235,[2]基础状态预期!N$197:N$235,$C130)</f>
        <v>35</v>
      </c>
      <c r="R130" s="32">
        <f>求节点([2]基础状态预期!$C$197:$C$235,[2]基础状态预期!O$197:O$235,$C130)</f>
        <v>35</v>
      </c>
      <c r="S130" s="32">
        <f>求节点([2]基础状态预期!$C$197:$C$235,[2]基础状态预期!P$197:P$235,$C130)</f>
        <v>35</v>
      </c>
      <c r="T130" s="32">
        <f>求节点([2]基础状态预期!$C$17:$C$55,[2]基础状态预期!E$17:E$55,$C130)</f>
        <v>5</v>
      </c>
      <c r="U130" s="32">
        <f>求节点([2]基础状态预期!$C$17:$C$55,[2]基础状态预期!F$17:F$55,$C130)</f>
        <v>16</v>
      </c>
      <c r="V130" s="32">
        <f>求节点([2]基础状态预期!$C$17:$C$55,[2]基础状态预期!G$17:G$55,$C130)</f>
        <v>24</v>
      </c>
      <c r="W130" s="32">
        <f>求节点([2]基础状态预期!$C$17:$C$55,[2]基础状态预期!H$17:H$55,$C130)</f>
        <v>8</v>
      </c>
      <c r="X130" s="32">
        <f>求节点([2]基础状态预期!$C$197:$C$235,[2]基础状态预期!E$197:E$235,$C130)</f>
        <v>5</v>
      </c>
      <c r="Y130" s="32">
        <f>求节点([2]基础状态预期!$C$197:$C$235,[2]基础状态预期!F$197:F$235,$C130)</f>
        <v>16</v>
      </c>
      <c r="Z130" s="32">
        <f>求节点([2]基础状态预期!$C$197:$C$235,[2]基础状态预期!G$197:G$235,$C130)</f>
        <v>24</v>
      </c>
      <c r="AA130" s="32">
        <f>求节点([2]基础状态预期!$C$197:$C$235,[2]基础状态预期!H$197:H$235,$C130)</f>
        <v>8</v>
      </c>
      <c r="AB130" s="32"/>
      <c r="AC130" s="32">
        <v>125</v>
      </c>
      <c r="AD130" s="22">
        <f t="shared" si="21"/>
        <v>1815.646871271897</v>
      </c>
      <c r="AE130" s="22">
        <f t="shared" si="22"/>
        <v>1855</v>
      </c>
      <c r="AF130" s="32">
        <f t="shared" si="23"/>
        <v>175</v>
      </c>
      <c r="AG130" s="32">
        <f t="shared" si="24"/>
        <v>560</v>
      </c>
      <c r="AH130" s="32">
        <f t="shared" si="25"/>
        <v>839.95741046173703</v>
      </c>
      <c r="AI130" s="32">
        <f t="shared" si="26"/>
        <v>240.68946081016003</v>
      </c>
      <c r="AJ130" s="32">
        <f t="shared" si="27"/>
        <v>175</v>
      </c>
      <c r="AK130" s="32">
        <f t="shared" si="28"/>
        <v>560</v>
      </c>
      <c r="AL130" s="32">
        <f t="shared" si="29"/>
        <v>840</v>
      </c>
      <c r="AM130" s="32">
        <f t="shared" si="30"/>
        <v>280</v>
      </c>
      <c r="AN130" s="32"/>
      <c r="AO130" s="32"/>
      <c r="AP130" s="32"/>
    </row>
    <row r="131" spans="3:42" x14ac:dyDescent="0.15">
      <c r="C131" s="32">
        <v>126</v>
      </c>
      <c r="D131" s="32">
        <f>求节点([2]战法升级!$Z$6:$Z$44,[2]战法升级!AA$6:AA$44,$C131)</f>
        <v>29000</v>
      </c>
      <c r="E131" s="32">
        <f>求节点([2]战法升级!$Z$6:$Z$44,[2]战法升级!AB$6:AB$44,$C131)</f>
        <v>185600</v>
      </c>
      <c r="F131" s="32">
        <f>求节点([2]战法升级!$Z$6:$Z$44,[2]战法升级!AC$6:AC$44,$C131)</f>
        <v>556800</v>
      </c>
      <c r="G131" s="32">
        <f>求节点([2]战法升级!$Z$6:$Z$44,[2]战法升级!AD$6:AD$44,$C131)</f>
        <v>229513.61656691166</v>
      </c>
      <c r="H131" s="32">
        <f>求节点([2]战法升级!$Z$186:$Z$224,[2]战法升级!AA$186:AA$224,$C131)</f>
        <v>29000</v>
      </c>
      <c r="I131" s="32">
        <f>求节点([2]战法升级!$Z$186:$Z$224,[2]战法升级!AB$186:AB$224,$C131)</f>
        <v>185600</v>
      </c>
      <c r="J131" s="32">
        <f>求节点([2]战法升级!$Z$186:$Z$224,[2]战法升级!AC$186:AC$224,$C131)</f>
        <v>556800</v>
      </c>
      <c r="K131" s="32">
        <f>求节点([2]战法升级!$Z$186:$Z$224,[2]战法升级!AD$186:AD$224,$C131)</f>
        <v>371200</v>
      </c>
      <c r="L131" s="32">
        <f>求节点([2]基础状态预期!$C$17:$C$55,[2]基础状态预期!M$17:M$55,$C131)</f>
        <v>35</v>
      </c>
      <c r="M131" s="32">
        <f>求节点([2]基础状态预期!$C$17:$C$55,[2]基础状态预期!N$17:N$55,$C131)</f>
        <v>35</v>
      </c>
      <c r="N131" s="32">
        <f>求节点([2]基础状态预期!$C$17:$C$55,[2]基础状态预期!O$17:O$55,$C131)</f>
        <v>35</v>
      </c>
      <c r="O131" s="32">
        <f>求节点([2]基础状态预期!$C$17:$C$55,[2]基础状态预期!P$17:P$55,$C131)</f>
        <v>30.187283171430423</v>
      </c>
      <c r="P131" s="32">
        <f>求节点([2]基础状态预期!$C$197:$C$235,[2]基础状态预期!M$197:M$235,$C131)</f>
        <v>35</v>
      </c>
      <c r="Q131" s="32">
        <f>求节点([2]基础状态预期!$C$197:$C$235,[2]基础状态预期!N$197:N$235,$C131)</f>
        <v>35</v>
      </c>
      <c r="R131" s="32">
        <f>求节点([2]基础状态预期!$C$197:$C$235,[2]基础状态预期!O$197:O$235,$C131)</f>
        <v>35</v>
      </c>
      <c r="S131" s="32">
        <f>求节点([2]基础状态预期!$C$197:$C$235,[2]基础状态预期!P$197:P$235,$C131)</f>
        <v>35</v>
      </c>
      <c r="T131" s="32">
        <f>求节点([2]基础状态预期!$C$17:$C$55,[2]基础状态预期!E$17:E$55,$C131)</f>
        <v>5</v>
      </c>
      <c r="U131" s="32">
        <f>求节点([2]基础状态预期!$C$17:$C$55,[2]基础状态预期!F$17:F$55,$C131)</f>
        <v>16</v>
      </c>
      <c r="V131" s="32">
        <f>求节点([2]基础状态预期!$C$17:$C$55,[2]基础状态预期!G$17:G$55,$C131)</f>
        <v>24</v>
      </c>
      <c r="W131" s="32">
        <f>求节点([2]基础状态预期!$C$17:$C$55,[2]基础状态预期!H$17:H$55,$C131)</f>
        <v>8</v>
      </c>
      <c r="X131" s="32">
        <f>求节点([2]基础状态预期!$C$197:$C$235,[2]基础状态预期!E$197:E$235,$C131)</f>
        <v>5</v>
      </c>
      <c r="Y131" s="32">
        <f>求节点([2]基础状态预期!$C$197:$C$235,[2]基础状态预期!F$197:F$235,$C131)</f>
        <v>16</v>
      </c>
      <c r="Z131" s="32">
        <f>求节点([2]基础状态预期!$C$197:$C$235,[2]基础状态预期!G$197:G$235,$C131)</f>
        <v>24</v>
      </c>
      <c r="AA131" s="32">
        <f>求节点([2]基础状态预期!$C$197:$C$235,[2]基础状态预期!H$197:H$235,$C131)</f>
        <v>8</v>
      </c>
      <c r="AB131" s="32"/>
      <c r="AC131" s="32">
        <v>126</v>
      </c>
      <c r="AD131" s="22">
        <f t="shared" si="21"/>
        <v>1816.4982653714433</v>
      </c>
      <c r="AE131" s="22">
        <f t="shared" si="22"/>
        <v>1855</v>
      </c>
      <c r="AF131" s="32">
        <f t="shared" si="23"/>
        <v>175</v>
      </c>
      <c r="AG131" s="32">
        <f t="shared" si="24"/>
        <v>560</v>
      </c>
      <c r="AH131" s="32">
        <f t="shared" si="25"/>
        <v>840</v>
      </c>
      <c r="AI131" s="32">
        <f t="shared" si="26"/>
        <v>241.49826537144338</v>
      </c>
      <c r="AJ131" s="32">
        <f t="shared" si="27"/>
        <v>175</v>
      </c>
      <c r="AK131" s="32">
        <f t="shared" si="28"/>
        <v>560</v>
      </c>
      <c r="AL131" s="32">
        <f t="shared" si="29"/>
        <v>840</v>
      </c>
      <c r="AM131" s="32">
        <f t="shared" si="30"/>
        <v>280</v>
      </c>
      <c r="AN131" s="32"/>
      <c r="AO131" s="32"/>
      <c r="AP131" s="32"/>
    </row>
    <row r="132" spans="3:42" x14ac:dyDescent="0.15">
      <c r="C132" s="32">
        <v>127</v>
      </c>
      <c r="D132" s="32">
        <f>求节点([2]战法升级!$Z$6:$Z$44,[2]战法升级!AA$6:AA$44,$C132)</f>
        <v>29000</v>
      </c>
      <c r="E132" s="32">
        <f>求节点([2]战法升级!$Z$6:$Z$44,[2]战法升级!AB$6:AB$44,$C132)</f>
        <v>185600</v>
      </c>
      <c r="F132" s="32">
        <f>求节点([2]战法升级!$Z$6:$Z$44,[2]战法升级!AC$6:AC$44,$C132)</f>
        <v>556800</v>
      </c>
      <c r="G132" s="32">
        <f>求节点([2]战法升级!$Z$6:$Z$44,[2]战法升级!AD$6:AD$44,$C132)</f>
        <v>232445.93706952082</v>
      </c>
      <c r="H132" s="32">
        <f>求节点([2]战法升级!$Z$186:$Z$224,[2]战法升级!AA$186:AA$224,$C132)</f>
        <v>29000</v>
      </c>
      <c r="I132" s="32">
        <f>求节点([2]战法升级!$Z$186:$Z$224,[2]战法升级!AB$186:AB$224,$C132)</f>
        <v>185600</v>
      </c>
      <c r="J132" s="32">
        <f>求节点([2]战法升级!$Z$186:$Z$224,[2]战法升级!AC$186:AC$224,$C132)</f>
        <v>556800</v>
      </c>
      <c r="K132" s="32">
        <f>求节点([2]战法升级!$Z$186:$Z$224,[2]战法升级!AD$186:AD$224,$C132)</f>
        <v>371200</v>
      </c>
      <c r="L132" s="32">
        <f>求节点([2]基础状态预期!$C$17:$C$55,[2]基础状态预期!M$17:M$55,$C132)</f>
        <v>35</v>
      </c>
      <c r="M132" s="32">
        <f>求节点([2]基础状态预期!$C$17:$C$55,[2]基础状态预期!N$17:N$55,$C132)</f>
        <v>35</v>
      </c>
      <c r="N132" s="32">
        <f>求节点([2]基础状态预期!$C$17:$C$55,[2]基础状态预期!O$17:O$55,$C132)</f>
        <v>35</v>
      </c>
      <c r="O132" s="32">
        <f>求节点([2]基础状态预期!$C$17:$C$55,[2]基础状态预期!P$17:P$55,$C132)</f>
        <v>30.286886449372311</v>
      </c>
      <c r="P132" s="32">
        <f>求节点([2]基础状态预期!$C$197:$C$235,[2]基础状态预期!M$197:M$235,$C132)</f>
        <v>35</v>
      </c>
      <c r="Q132" s="32">
        <f>求节点([2]基础状态预期!$C$197:$C$235,[2]基础状态预期!N$197:N$235,$C132)</f>
        <v>35</v>
      </c>
      <c r="R132" s="32">
        <f>求节点([2]基础状态预期!$C$197:$C$235,[2]基础状态预期!O$197:O$235,$C132)</f>
        <v>35</v>
      </c>
      <c r="S132" s="32">
        <f>求节点([2]基础状态预期!$C$197:$C$235,[2]基础状态预期!P$197:P$235,$C132)</f>
        <v>35</v>
      </c>
      <c r="T132" s="32">
        <f>求节点([2]基础状态预期!$C$17:$C$55,[2]基础状态预期!E$17:E$55,$C132)</f>
        <v>5</v>
      </c>
      <c r="U132" s="32">
        <f>求节点([2]基础状态预期!$C$17:$C$55,[2]基础状态预期!F$17:F$55,$C132)</f>
        <v>16</v>
      </c>
      <c r="V132" s="32">
        <f>求节点([2]基础状态预期!$C$17:$C$55,[2]基础状态预期!G$17:G$55,$C132)</f>
        <v>24</v>
      </c>
      <c r="W132" s="32">
        <f>求节点([2]基础状态预期!$C$17:$C$55,[2]基础状态预期!H$17:H$55,$C132)</f>
        <v>8</v>
      </c>
      <c r="X132" s="32">
        <f>求节点([2]基础状态预期!$C$197:$C$235,[2]基础状态预期!E$197:E$235,$C132)</f>
        <v>5</v>
      </c>
      <c r="Y132" s="32">
        <f>求节点([2]基础状态预期!$C$197:$C$235,[2]基础状态预期!F$197:F$235,$C132)</f>
        <v>16</v>
      </c>
      <c r="Z132" s="32">
        <f>求节点([2]基础状态预期!$C$197:$C$235,[2]基础状态预期!G$197:G$235,$C132)</f>
        <v>24</v>
      </c>
      <c r="AA132" s="32">
        <f>求节点([2]基础状态预期!$C$197:$C$235,[2]基础状态预期!H$197:H$235,$C132)</f>
        <v>8</v>
      </c>
      <c r="AB132" s="32"/>
      <c r="AC132" s="32">
        <v>127</v>
      </c>
      <c r="AD132" s="22">
        <f t="shared" si="21"/>
        <v>1817.2950915949784</v>
      </c>
      <c r="AE132" s="22">
        <f t="shared" si="22"/>
        <v>1855</v>
      </c>
      <c r="AF132" s="32">
        <f t="shared" si="23"/>
        <v>175</v>
      </c>
      <c r="AG132" s="32">
        <f t="shared" si="24"/>
        <v>560</v>
      </c>
      <c r="AH132" s="32">
        <f t="shared" si="25"/>
        <v>840</v>
      </c>
      <c r="AI132" s="32">
        <f t="shared" si="26"/>
        <v>242.29509159497849</v>
      </c>
      <c r="AJ132" s="32">
        <f t="shared" si="27"/>
        <v>175</v>
      </c>
      <c r="AK132" s="32">
        <f t="shared" si="28"/>
        <v>560</v>
      </c>
      <c r="AL132" s="32">
        <f t="shared" si="29"/>
        <v>840</v>
      </c>
      <c r="AM132" s="32">
        <f t="shared" si="30"/>
        <v>280</v>
      </c>
      <c r="AN132" s="32"/>
      <c r="AO132" s="32"/>
      <c r="AP132" s="32"/>
    </row>
    <row r="133" spans="3:42" x14ac:dyDescent="0.15">
      <c r="C133" s="32">
        <v>128</v>
      </c>
      <c r="D133" s="32">
        <f>求节点([2]战法升级!$Z$6:$Z$44,[2]战法升级!AA$6:AA$44,$C133)</f>
        <v>29000</v>
      </c>
      <c r="E133" s="32">
        <f>求节点([2]战法升级!$Z$6:$Z$44,[2]战法升级!AB$6:AB$44,$C133)</f>
        <v>185600</v>
      </c>
      <c r="F133" s="32">
        <f>求节点([2]战法升级!$Z$6:$Z$44,[2]战法升级!AC$6:AC$44,$C133)</f>
        <v>556800</v>
      </c>
      <c r="G133" s="32">
        <f>求节点([2]战法升级!$Z$6:$Z$44,[2]战法升级!AD$6:AD$44,$C133)</f>
        <v>235378.25757212998</v>
      </c>
      <c r="H133" s="32">
        <f>求节点([2]战法升级!$Z$186:$Z$224,[2]战法升级!AA$186:AA$224,$C133)</f>
        <v>29000</v>
      </c>
      <c r="I133" s="32">
        <f>求节点([2]战法升级!$Z$186:$Z$224,[2]战法升级!AB$186:AB$224,$C133)</f>
        <v>185600</v>
      </c>
      <c r="J133" s="32">
        <f>求节点([2]战法升级!$Z$186:$Z$224,[2]战法升级!AC$186:AC$224,$C133)</f>
        <v>556800</v>
      </c>
      <c r="K133" s="32">
        <f>求节点([2]战法升级!$Z$186:$Z$224,[2]战法升级!AD$186:AD$224,$C133)</f>
        <v>371200</v>
      </c>
      <c r="L133" s="32">
        <f>求节点([2]基础状态预期!$C$17:$C$55,[2]基础状态预期!M$17:M$55,$C133)</f>
        <v>35</v>
      </c>
      <c r="M133" s="32">
        <f>求节点([2]基础状态预期!$C$17:$C$55,[2]基础状态预期!N$17:N$55,$C133)</f>
        <v>35</v>
      </c>
      <c r="N133" s="32">
        <f>求节点([2]基础状态预期!$C$17:$C$55,[2]基础状态预期!O$17:O$55,$C133)</f>
        <v>35</v>
      </c>
      <c r="O133" s="32">
        <f>求节点([2]基础状态预期!$C$17:$C$55,[2]基础状态预期!P$17:P$55,$C133)</f>
        <v>30.386489727314199</v>
      </c>
      <c r="P133" s="32">
        <f>求节点([2]基础状态预期!$C$197:$C$235,[2]基础状态预期!M$197:M$235,$C133)</f>
        <v>35</v>
      </c>
      <c r="Q133" s="32">
        <f>求节点([2]基础状态预期!$C$197:$C$235,[2]基础状态预期!N$197:N$235,$C133)</f>
        <v>35</v>
      </c>
      <c r="R133" s="32">
        <f>求节点([2]基础状态预期!$C$197:$C$235,[2]基础状态预期!O$197:O$235,$C133)</f>
        <v>35</v>
      </c>
      <c r="S133" s="32">
        <f>求节点([2]基础状态预期!$C$197:$C$235,[2]基础状态预期!P$197:P$235,$C133)</f>
        <v>35</v>
      </c>
      <c r="T133" s="32">
        <f>求节点([2]基础状态预期!$C$17:$C$55,[2]基础状态预期!E$17:E$55,$C133)</f>
        <v>5</v>
      </c>
      <c r="U133" s="32">
        <f>求节点([2]基础状态预期!$C$17:$C$55,[2]基础状态预期!F$17:F$55,$C133)</f>
        <v>16</v>
      </c>
      <c r="V133" s="32">
        <f>求节点([2]基础状态预期!$C$17:$C$55,[2]基础状态预期!G$17:G$55,$C133)</f>
        <v>24</v>
      </c>
      <c r="W133" s="32">
        <f>求节点([2]基础状态预期!$C$17:$C$55,[2]基础状态预期!H$17:H$55,$C133)</f>
        <v>8</v>
      </c>
      <c r="X133" s="32">
        <f>求节点([2]基础状态预期!$C$197:$C$235,[2]基础状态预期!E$197:E$235,$C133)</f>
        <v>5</v>
      </c>
      <c r="Y133" s="32">
        <f>求节点([2]基础状态预期!$C$197:$C$235,[2]基础状态预期!F$197:F$235,$C133)</f>
        <v>16</v>
      </c>
      <c r="Z133" s="32">
        <f>求节点([2]基础状态预期!$C$197:$C$235,[2]基础状态预期!G$197:G$235,$C133)</f>
        <v>24</v>
      </c>
      <c r="AA133" s="32">
        <f>求节点([2]基础状态预期!$C$197:$C$235,[2]基础状态预期!H$197:H$235,$C133)</f>
        <v>8</v>
      </c>
      <c r="AB133" s="32"/>
      <c r="AC133" s="32">
        <v>128</v>
      </c>
      <c r="AD133" s="22">
        <f t="shared" si="21"/>
        <v>1818.0919178185136</v>
      </c>
      <c r="AE133" s="22">
        <f t="shared" si="22"/>
        <v>1855</v>
      </c>
      <c r="AF133" s="32">
        <f t="shared" si="23"/>
        <v>175</v>
      </c>
      <c r="AG133" s="32">
        <f t="shared" si="24"/>
        <v>560</v>
      </c>
      <c r="AH133" s="32">
        <f t="shared" si="25"/>
        <v>840</v>
      </c>
      <c r="AI133" s="32">
        <f t="shared" si="26"/>
        <v>243.09191781851359</v>
      </c>
      <c r="AJ133" s="32">
        <f t="shared" si="27"/>
        <v>175</v>
      </c>
      <c r="AK133" s="32">
        <f t="shared" si="28"/>
        <v>560</v>
      </c>
      <c r="AL133" s="32">
        <f t="shared" si="29"/>
        <v>840</v>
      </c>
      <c r="AM133" s="32">
        <f t="shared" si="30"/>
        <v>280</v>
      </c>
      <c r="AN133" s="32"/>
      <c r="AO133" s="32"/>
      <c r="AP133" s="32"/>
    </row>
    <row r="134" spans="3:42" x14ac:dyDescent="0.15">
      <c r="C134" s="32">
        <v>129</v>
      </c>
      <c r="D134" s="32">
        <f>求节点([2]战法升级!$Z$6:$Z$44,[2]战法升级!AA$6:AA$44,$C134)</f>
        <v>29000</v>
      </c>
      <c r="E134" s="32">
        <f>求节点([2]战法升级!$Z$6:$Z$44,[2]战法升级!AB$6:AB$44,$C134)</f>
        <v>185600</v>
      </c>
      <c r="F134" s="32">
        <f>求节点([2]战法升级!$Z$6:$Z$44,[2]战法升级!AC$6:AC$44,$C134)</f>
        <v>556800</v>
      </c>
      <c r="G134" s="32">
        <f>求节点([2]战法升级!$Z$6:$Z$44,[2]战法升级!AD$6:AD$44,$C134)</f>
        <v>238310.57807473917</v>
      </c>
      <c r="H134" s="32">
        <f>求节点([2]战法升级!$Z$186:$Z$224,[2]战法升级!AA$186:AA$224,$C134)</f>
        <v>29000</v>
      </c>
      <c r="I134" s="32">
        <f>求节点([2]战法升级!$Z$186:$Z$224,[2]战法升级!AB$186:AB$224,$C134)</f>
        <v>185600</v>
      </c>
      <c r="J134" s="32">
        <f>求节点([2]战法升级!$Z$186:$Z$224,[2]战法升级!AC$186:AC$224,$C134)</f>
        <v>556800</v>
      </c>
      <c r="K134" s="32">
        <f>求节点([2]战法升级!$Z$186:$Z$224,[2]战法升级!AD$186:AD$224,$C134)</f>
        <v>371200</v>
      </c>
      <c r="L134" s="32">
        <f>求节点([2]基础状态预期!$C$17:$C$55,[2]基础状态预期!M$17:M$55,$C134)</f>
        <v>35</v>
      </c>
      <c r="M134" s="32">
        <f>求节点([2]基础状态预期!$C$17:$C$55,[2]基础状态预期!N$17:N$55,$C134)</f>
        <v>35</v>
      </c>
      <c r="N134" s="32">
        <f>求节点([2]基础状态预期!$C$17:$C$55,[2]基础状态预期!O$17:O$55,$C134)</f>
        <v>35</v>
      </c>
      <c r="O134" s="32">
        <f>求节点([2]基础状态预期!$C$17:$C$55,[2]基础状态预期!P$17:P$55,$C134)</f>
        <v>30.486093005256087</v>
      </c>
      <c r="P134" s="32">
        <f>求节点([2]基础状态预期!$C$197:$C$235,[2]基础状态预期!M$197:M$235,$C134)</f>
        <v>35</v>
      </c>
      <c r="Q134" s="32">
        <f>求节点([2]基础状态预期!$C$197:$C$235,[2]基础状态预期!N$197:N$235,$C134)</f>
        <v>35</v>
      </c>
      <c r="R134" s="32">
        <f>求节点([2]基础状态预期!$C$197:$C$235,[2]基础状态预期!O$197:O$235,$C134)</f>
        <v>35</v>
      </c>
      <c r="S134" s="32">
        <f>求节点([2]基础状态预期!$C$197:$C$235,[2]基础状态预期!P$197:P$235,$C134)</f>
        <v>35</v>
      </c>
      <c r="T134" s="32">
        <f>求节点([2]基础状态预期!$C$17:$C$55,[2]基础状态预期!E$17:E$55,$C134)</f>
        <v>5</v>
      </c>
      <c r="U134" s="32">
        <f>求节点([2]基础状态预期!$C$17:$C$55,[2]基础状态预期!F$17:F$55,$C134)</f>
        <v>16</v>
      </c>
      <c r="V134" s="32">
        <f>求节点([2]基础状态预期!$C$17:$C$55,[2]基础状态预期!G$17:G$55,$C134)</f>
        <v>24</v>
      </c>
      <c r="W134" s="32">
        <f>求节点([2]基础状态预期!$C$17:$C$55,[2]基础状态预期!H$17:H$55,$C134)</f>
        <v>8</v>
      </c>
      <c r="X134" s="32">
        <f>求节点([2]基础状态预期!$C$197:$C$235,[2]基础状态预期!E$197:E$235,$C134)</f>
        <v>5</v>
      </c>
      <c r="Y134" s="32">
        <f>求节点([2]基础状态预期!$C$197:$C$235,[2]基础状态预期!F$197:F$235,$C134)</f>
        <v>16</v>
      </c>
      <c r="Z134" s="32">
        <f>求节点([2]基础状态预期!$C$197:$C$235,[2]基础状态预期!G$197:G$235,$C134)</f>
        <v>24</v>
      </c>
      <c r="AA134" s="32">
        <f>求节点([2]基础状态预期!$C$197:$C$235,[2]基础状态预期!H$197:H$235,$C134)</f>
        <v>8</v>
      </c>
      <c r="AB134" s="32"/>
      <c r="AC134" s="32">
        <v>129</v>
      </c>
      <c r="AD134" s="22">
        <f t="shared" si="21"/>
        <v>1818.8887440420488</v>
      </c>
      <c r="AE134" s="22">
        <f t="shared" si="22"/>
        <v>1855</v>
      </c>
      <c r="AF134" s="32">
        <f t="shared" si="23"/>
        <v>175</v>
      </c>
      <c r="AG134" s="32">
        <f t="shared" si="24"/>
        <v>560</v>
      </c>
      <c r="AH134" s="32">
        <f t="shared" si="25"/>
        <v>840</v>
      </c>
      <c r="AI134" s="32">
        <f t="shared" si="26"/>
        <v>243.8887440420487</v>
      </c>
      <c r="AJ134" s="32">
        <f t="shared" si="27"/>
        <v>175</v>
      </c>
      <c r="AK134" s="32">
        <f t="shared" si="28"/>
        <v>560</v>
      </c>
      <c r="AL134" s="32">
        <f t="shared" si="29"/>
        <v>840</v>
      </c>
      <c r="AM134" s="32">
        <f t="shared" si="30"/>
        <v>280</v>
      </c>
      <c r="AN134" s="32"/>
      <c r="AO134" s="32"/>
      <c r="AP134" s="32"/>
    </row>
    <row r="135" spans="3:42" x14ac:dyDescent="0.15">
      <c r="C135" s="32">
        <v>130</v>
      </c>
      <c r="D135" s="32">
        <f>求节点([2]战法升级!$Z$6:$Z$44,[2]战法升级!AA$6:AA$44,$C135)</f>
        <v>29000</v>
      </c>
      <c r="E135" s="32">
        <f>求节点([2]战法升级!$Z$6:$Z$44,[2]战法升级!AB$6:AB$44,$C135)</f>
        <v>185600</v>
      </c>
      <c r="F135" s="32">
        <f>求节点([2]战法升级!$Z$6:$Z$44,[2]战法升级!AC$6:AC$44,$C135)</f>
        <v>556800</v>
      </c>
      <c r="G135" s="32">
        <f>求节点([2]战法升级!$Z$6:$Z$44,[2]战法升级!AD$6:AD$44,$C135)</f>
        <v>241242.89857734839</v>
      </c>
      <c r="H135" s="32">
        <f>求节点([2]战法升级!$Z$186:$Z$224,[2]战法升级!AA$186:AA$224,$C135)</f>
        <v>29000</v>
      </c>
      <c r="I135" s="32">
        <f>求节点([2]战法升级!$Z$186:$Z$224,[2]战法升级!AB$186:AB$224,$C135)</f>
        <v>185600</v>
      </c>
      <c r="J135" s="32">
        <f>求节点([2]战法升级!$Z$186:$Z$224,[2]战法升级!AC$186:AC$224,$C135)</f>
        <v>556800</v>
      </c>
      <c r="K135" s="32">
        <f>求节点([2]战法升级!$Z$186:$Z$224,[2]战法升级!AD$186:AD$224,$C135)</f>
        <v>371200</v>
      </c>
      <c r="L135" s="32">
        <f>求节点([2]基础状态预期!$C$17:$C$55,[2]基础状态预期!M$17:M$55,$C135)</f>
        <v>35</v>
      </c>
      <c r="M135" s="32">
        <f>求节点([2]基础状态预期!$C$17:$C$55,[2]基础状态预期!N$17:N$55,$C135)</f>
        <v>35</v>
      </c>
      <c r="N135" s="32">
        <f>求节点([2]基础状态预期!$C$17:$C$55,[2]基础状态预期!O$17:O$55,$C135)</f>
        <v>35</v>
      </c>
      <c r="O135" s="32">
        <f>求节点([2]基础状态预期!$C$17:$C$55,[2]基础状态预期!P$17:P$55,$C135)</f>
        <v>30.585696283197976</v>
      </c>
      <c r="P135" s="32">
        <f>求节点([2]基础状态预期!$C$197:$C$235,[2]基础状态预期!M$197:M$235,$C135)</f>
        <v>35</v>
      </c>
      <c r="Q135" s="32">
        <f>求节点([2]基础状态预期!$C$197:$C$235,[2]基础状态预期!N$197:N$235,$C135)</f>
        <v>35</v>
      </c>
      <c r="R135" s="32">
        <f>求节点([2]基础状态预期!$C$197:$C$235,[2]基础状态预期!O$197:O$235,$C135)</f>
        <v>35</v>
      </c>
      <c r="S135" s="32">
        <f>求节点([2]基础状态预期!$C$197:$C$235,[2]基础状态预期!P$197:P$235,$C135)</f>
        <v>35</v>
      </c>
      <c r="T135" s="32">
        <f>求节点([2]基础状态预期!$C$17:$C$55,[2]基础状态预期!E$17:E$55,$C135)</f>
        <v>5</v>
      </c>
      <c r="U135" s="32">
        <f>求节点([2]基础状态预期!$C$17:$C$55,[2]基础状态预期!F$17:F$55,$C135)</f>
        <v>16</v>
      </c>
      <c r="V135" s="32">
        <f>求节点([2]基础状态预期!$C$17:$C$55,[2]基础状态预期!G$17:G$55,$C135)</f>
        <v>24</v>
      </c>
      <c r="W135" s="32">
        <f>求节点([2]基础状态预期!$C$17:$C$55,[2]基础状态预期!H$17:H$55,$C135)</f>
        <v>8</v>
      </c>
      <c r="X135" s="32">
        <f>求节点([2]基础状态预期!$C$197:$C$235,[2]基础状态预期!E$197:E$235,$C135)</f>
        <v>5</v>
      </c>
      <c r="Y135" s="32">
        <f>求节点([2]基础状态预期!$C$197:$C$235,[2]基础状态预期!F$197:F$235,$C135)</f>
        <v>16</v>
      </c>
      <c r="Z135" s="32">
        <f>求节点([2]基础状态预期!$C$197:$C$235,[2]基础状态预期!G$197:G$235,$C135)</f>
        <v>24</v>
      </c>
      <c r="AA135" s="32">
        <f>求节点([2]基础状态预期!$C$197:$C$235,[2]基础状态预期!H$197:H$235,$C135)</f>
        <v>8</v>
      </c>
      <c r="AB135" s="32"/>
      <c r="AC135" s="32">
        <v>130</v>
      </c>
      <c r="AD135" s="22">
        <f t="shared" si="21"/>
        <v>1819.6855702655839</v>
      </c>
      <c r="AE135" s="22">
        <f t="shared" si="22"/>
        <v>1855</v>
      </c>
      <c r="AF135" s="32">
        <f t="shared" si="23"/>
        <v>175</v>
      </c>
      <c r="AG135" s="32">
        <f t="shared" si="24"/>
        <v>560</v>
      </c>
      <c r="AH135" s="32">
        <f t="shared" si="25"/>
        <v>840</v>
      </c>
      <c r="AI135" s="32">
        <f t="shared" si="26"/>
        <v>244.68557026558381</v>
      </c>
      <c r="AJ135" s="32">
        <f t="shared" si="27"/>
        <v>175</v>
      </c>
      <c r="AK135" s="32">
        <f t="shared" si="28"/>
        <v>560</v>
      </c>
      <c r="AL135" s="32">
        <f t="shared" si="29"/>
        <v>840</v>
      </c>
      <c r="AM135" s="32">
        <f t="shared" si="30"/>
        <v>280</v>
      </c>
      <c r="AN135" s="32"/>
      <c r="AO135" s="32"/>
      <c r="AP135" s="32"/>
    </row>
    <row r="136" spans="3:42" x14ac:dyDescent="0.15">
      <c r="C136" s="32">
        <v>131</v>
      </c>
      <c r="D136" s="32">
        <f>求节点([2]战法升级!$Z$6:$Z$44,[2]战法升级!AA$6:AA$44,$C136)</f>
        <v>29000</v>
      </c>
      <c r="E136" s="32">
        <f>求节点([2]战法升级!$Z$6:$Z$44,[2]战法升级!AB$6:AB$44,$C136)</f>
        <v>185600</v>
      </c>
      <c r="F136" s="32">
        <f>求节点([2]战法升级!$Z$6:$Z$44,[2]战法升级!AC$6:AC$44,$C136)</f>
        <v>556800</v>
      </c>
      <c r="G136" s="32">
        <f>求节点([2]战法升级!$Z$6:$Z$44,[2]战法升级!AD$6:AD$44,$C136)</f>
        <v>244175.21907995763</v>
      </c>
      <c r="H136" s="32">
        <f>求节点([2]战法升级!$Z$186:$Z$224,[2]战法升级!AA$186:AA$224,$C136)</f>
        <v>29000</v>
      </c>
      <c r="I136" s="32">
        <f>求节点([2]战法升级!$Z$186:$Z$224,[2]战法升级!AB$186:AB$224,$C136)</f>
        <v>185600</v>
      </c>
      <c r="J136" s="32">
        <f>求节点([2]战法升级!$Z$186:$Z$224,[2]战法升级!AC$186:AC$224,$C136)</f>
        <v>556800</v>
      </c>
      <c r="K136" s="32">
        <f>求节点([2]战法升级!$Z$186:$Z$224,[2]战法升级!AD$186:AD$224,$C136)</f>
        <v>371200</v>
      </c>
      <c r="L136" s="32">
        <f>求节点([2]基础状态预期!$C$17:$C$55,[2]基础状态预期!M$17:M$55,$C136)</f>
        <v>35</v>
      </c>
      <c r="M136" s="32">
        <f>求节点([2]基础状态预期!$C$17:$C$55,[2]基础状态预期!N$17:N$55,$C136)</f>
        <v>35</v>
      </c>
      <c r="N136" s="32">
        <f>求节点([2]基础状态预期!$C$17:$C$55,[2]基础状态预期!O$17:O$55,$C136)</f>
        <v>35</v>
      </c>
      <c r="O136" s="32">
        <f>求节点([2]基础状态预期!$C$17:$C$55,[2]基础状态预期!P$17:P$55,$C136)</f>
        <v>30.685299561139864</v>
      </c>
      <c r="P136" s="32">
        <f>求节点([2]基础状态预期!$C$197:$C$235,[2]基础状态预期!M$197:M$235,$C136)</f>
        <v>35</v>
      </c>
      <c r="Q136" s="32">
        <f>求节点([2]基础状态预期!$C$197:$C$235,[2]基础状态预期!N$197:N$235,$C136)</f>
        <v>35</v>
      </c>
      <c r="R136" s="32">
        <f>求节点([2]基础状态预期!$C$197:$C$235,[2]基础状态预期!O$197:O$235,$C136)</f>
        <v>35</v>
      </c>
      <c r="S136" s="32">
        <f>求节点([2]基础状态预期!$C$197:$C$235,[2]基础状态预期!P$197:P$235,$C136)</f>
        <v>35</v>
      </c>
      <c r="T136" s="32">
        <f>求节点([2]基础状态预期!$C$17:$C$55,[2]基础状态预期!E$17:E$55,$C136)</f>
        <v>5</v>
      </c>
      <c r="U136" s="32">
        <f>求节点([2]基础状态预期!$C$17:$C$55,[2]基础状态预期!F$17:F$55,$C136)</f>
        <v>16</v>
      </c>
      <c r="V136" s="32">
        <f>求节点([2]基础状态预期!$C$17:$C$55,[2]基础状态预期!G$17:G$55,$C136)</f>
        <v>24</v>
      </c>
      <c r="W136" s="32">
        <f>求节点([2]基础状态预期!$C$17:$C$55,[2]基础状态预期!H$17:H$55,$C136)</f>
        <v>8</v>
      </c>
      <c r="X136" s="32">
        <f>求节点([2]基础状态预期!$C$197:$C$235,[2]基础状态预期!E$197:E$235,$C136)</f>
        <v>5</v>
      </c>
      <c r="Y136" s="32">
        <f>求节点([2]基础状态预期!$C$197:$C$235,[2]基础状态预期!F$197:F$235,$C136)</f>
        <v>16</v>
      </c>
      <c r="Z136" s="32">
        <f>求节点([2]基础状态预期!$C$197:$C$235,[2]基础状态预期!G$197:G$235,$C136)</f>
        <v>24</v>
      </c>
      <c r="AA136" s="32">
        <f>求节点([2]基础状态预期!$C$197:$C$235,[2]基础状态预期!H$197:H$235,$C136)</f>
        <v>8</v>
      </c>
      <c r="AB136" s="32"/>
      <c r="AC136" s="32">
        <v>131</v>
      </c>
      <c r="AD136" s="22">
        <f t="shared" si="21"/>
        <v>1820.4823964891189</v>
      </c>
      <c r="AE136" s="22">
        <f t="shared" si="22"/>
        <v>1855</v>
      </c>
      <c r="AF136" s="32">
        <f t="shared" si="23"/>
        <v>175</v>
      </c>
      <c r="AG136" s="32">
        <f t="shared" si="24"/>
        <v>560</v>
      </c>
      <c r="AH136" s="32">
        <f t="shared" si="25"/>
        <v>840</v>
      </c>
      <c r="AI136" s="32">
        <f t="shared" si="26"/>
        <v>245.48239648911891</v>
      </c>
      <c r="AJ136" s="32">
        <f t="shared" si="27"/>
        <v>175</v>
      </c>
      <c r="AK136" s="32">
        <f t="shared" si="28"/>
        <v>560</v>
      </c>
      <c r="AL136" s="32">
        <f t="shared" si="29"/>
        <v>840</v>
      </c>
      <c r="AM136" s="32">
        <f t="shared" si="30"/>
        <v>280</v>
      </c>
      <c r="AN136" s="32"/>
      <c r="AO136" s="32"/>
      <c r="AP136" s="32"/>
    </row>
    <row r="137" spans="3:42" x14ac:dyDescent="0.15">
      <c r="C137" s="32">
        <v>132</v>
      </c>
      <c r="D137" s="32">
        <f>求节点([2]战法升级!$Z$6:$Z$44,[2]战法升级!AA$6:AA$44,$C137)</f>
        <v>29000</v>
      </c>
      <c r="E137" s="32">
        <f>求节点([2]战法升级!$Z$6:$Z$44,[2]战法升级!AB$6:AB$44,$C137)</f>
        <v>185600</v>
      </c>
      <c r="F137" s="32">
        <f>求节点([2]战法升级!$Z$6:$Z$44,[2]战法升级!AC$6:AC$44,$C137)</f>
        <v>556800</v>
      </c>
      <c r="G137" s="32">
        <f>求节点([2]战法升级!$Z$6:$Z$44,[2]战法升级!AD$6:AD$44,$C137)</f>
        <v>247107.53958256688</v>
      </c>
      <c r="H137" s="32">
        <f>求节点([2]战法升级!$Z$186:$Z$224,[2]战法升级!AA$186:AA$224,$C137)</f>
        <v>29000</v>
      </c>
      <c r="I137" s="32">
        <f>求节点([2]战法升级!$Z$186:$Z$224,[2]战法升级!AB$186:AB$224,$C137)</f>
        <v>185600</v>
      </c>
      <c r="J137" s="32">
        <f>求节点([2]战法升级!$Z$186:$Z$224,[2]战法升级!AC$186:AC$224,$C137)</f>
        <v>556800</v>
      </c>
      <c r="K137" s="32">
        <f>求节点([2]战法升级!$Z$186:$Z$224,[2]战法升级!AD$186:AD$224,$C137)</f>
        <v>371200</v>
      </c>
      <c r="L137" s="32">
        <f>求节点([2]基础状态预期!$C$17:$C$55,[2]基础状态预期!M$17:M$55,$C137)</f>
        <v>35</v>
      </c>
      <c r="M137" s="32">
        <f>求节点([2]基础状态预期!$C$17:$C$55,[2]基础状态预期!N$17:N$55,$C137)</f>
        <v>35</v>
      </c>
      <c r="N137" s="32">
        <f>求节点([2]基础状态预期!$C$17:$C$55,[2]基础状态预期!O$17:O$55,$C137)</f>
        <v>35</v>
      </c>
      <c r="O137" s="32">
        <f>求节点([2]基础状态预期!$C$17:$C$55,[2]基础状态预期!P$17:P$55,$C137)</f>
        <v>30.784902839081756</v>
      </c>
      <c r="P137" s="32">
        <f>求节点([2]基础状态预期!$C$197:$C$235,[2]基础状态预期!M$197:M$235,$C137)</f>
        <v>35</v>
      </c>
      <c r="Q137" s="32">
        <f>求节点([2]基础状态预期!$C$197:$C$235,[2]基础状态预期!N$197:N$235,$C137)</f>
        <v>35</v>
      </c>
      <c r="R137" s="32">
        <f>求节点([2]基础状态预期!$C$197:$C$235,[2]基础状态预期!O$197:O$235,$C137)</f>
        <v>35</v>
      </c>
      <c r="S137" s="32">
        <f>求节点([2]基础状态预期!$C$197:$C$235,[2]基础状态预期!P$197:P$235,$C137)</f>
        <v>35</v>
      </c>
      <c r="T137" s="32">
        <f>求节点([2]基础状态预期!$C$17:$C$55,[2]基础状态预期!E$17:E$55,$C137)</f>
        <v>5</v>
      </c>
      <c r="U137" s="32">
        <f>求节点([2]基础状态预期!$C$17:$C$55,[2]基础状态预期!F$17:F$55,$C137)</f>
        <v>16</v>
      </c>
      <c r="V137" s="32">
        <f>求节点([2]基础状态预期!$C$17:$C$55,[2]基础状态预期!G$17:G$55,$C137)</f>
        <v>24</v>
      </c>
      <c r="W137" s="32">
        <f>求节点([2]基础状态预期!$C$17:$C$55,[2]基础状态预期!H$17:H$55,$C137)</f>
        <v>8</v>
      </c>
      <c r="X137" s="32">
        <f>求节点([2]基础状态预期!$C$197:$C$235,[2]基础状态预期!E$197:E$235,$C137)</f>
        <v>5</v>
      </c>
      <c r="Y137" s="32">
        <f>求节点([2]基础状态预期!$C$197:$C$235,[2]基础状态预期!F$197:F$235,$C137)</f>
        <v>16</v>
      </c>
      <c r="Z137" s="32">
        <f>求节点([2]基础状态预期!$C$197:$C$235,[2]基础状态预期!G$197:G$235,$C137)</f>
        <v>24</v>
      </c>
      <c r="AA137" s="32">
        <f>求节点([2]基础状态预期!$C$197:$C$235,[2]基础状态预期!H$197:H$235,$C137)</f>
        <v>8</v>
      </c>
      <c r="AB137" s="32"/>
      <c r="AC137" s="32">
        <v>132</v>
      </c>
      <c r="AD137" s="22">
        <f t="shared" si="21"/>
        <v>1821.279222712654</v>
      </c>
      <c r="AE137" s="22">
        <f t="shared" si="22"/>
        <v>1855</v>
      </c>
      <c r="AF137" s="32">
        <f t="shared" si="23"/>
        <v>175</v>
      </c>
      <c r="AG137" s="32">
        <f t="shared" si="24"/>
        <v>560</v>
      </c>
      <c r="AH137" s="32">
        <f t="shared" si="25"/>
        <v>840</v>
      </c>
      <c r="AI137" s="32">
        <f t="shared" si="26"/>
        <v>246.27922271265405</v>
      </c>
      <c r="AJ137" s="32">
        <f t="shared" si="27"/>
        <v>175</v>
      </c>
      <c r="AK137" s="32">
        <f t="shared" si="28"/>
        <v>560</v>
      </c>
      <c r="AL137" s="32">
        <f t="shared" si="29"/>
        <v>840</v>
      </c>
      <c r="AM137" s="32">
        <f t="shared" si="30"/>
        <v>280</v>
      </c>
      <c r="AN137" s="32"/>
      <c r="AO137" s="32"/>
      <c r="AP137" s="32"/>
    </row>
    <row r="138" spans="3:42" x14ac:dyDescent="0.15">
      <c r="C138" s="32">
        <v>133</v>
      </c>
      <c r="D138" s="32">
        <f>求节点([2]战法升级!$Z$6:$Z$44,[2]战法升级!AA$6:AA$44,$C138)</f>
        <v>29000</v>
      </c>
      <c r="E138" s="32">
        <f>求节点([2]战法升级!$Z$6:$Z$44,[2]战法升级!AB$6:AB$44,$C138)</f>
        <v>185600</v>
      </c>
      <c r="F138" s="32">
        <f>求节点([2]战法升级!$Z$6:$Z$44,[2]战法升级!AC$6:AC$44,$C138)</f>
        <v>556800</v>
      </c>
      <c r="G138" s="32">
        <f>求节点([2]战法升级!$Z$6:$Z$44,[2]战法升级!AD$6:AD$44,$C138)</f>
        <v>250039.86008517601</v>
      </c>
      <c r="H138" s="32">
        <f>求节点([2]战法升级!$Z$186:$Z$224,[2]战法升级!AA$186:AA$224,$C138)</f>
        <v>29000</v>
      </c>
      <c r="I138" s="32">
        <f>求节点([2]战法升级!$Z$186:$Z$224,[2]战法升级!AB$186:AB$224,$C138)</f>
        <v>185600</v>
      </c>
      <c r="J138" s="32">
        <f>求节点([2]战法升级!$Z$186:$Z$224,[2]战法升级!AC$186:AC$224,$C138)</f>
        <v>556800</v>
      </c>
      <c r="K138" s="32">
        <f>求节点([2]战法升级!$Z$186:$Z$224,[2]战法升级!AD$186:AD$224,$C138)</f>
        <v>371200</v>
      </c>
      <c r="L138" s="32">
        <f>求节点([2]基础状态预期!$C$17:$C$55,[2]基础状态预期!M$17:M$55,$C138)</f>
        <v>35</v>
      </c>
      <c r="M138" s="32">
        <f>求节点([2]基础状态预期!$C$17:$C$55,[2]基础状态预期!N$17:N$55,$C138)</f>
        <v>35</v>
      </c>
      <c r="N138" s="32">
        <f>求节点([2]基础状态预期!$C$17:$C$55,[2]基础状态预期!O$17:O$55,$C138)</f>
        <v>35</v>
      </c>
      <c r="O138" s="32">
        <f>求节点([2]基础状态预期!$C$17:$C$55,[2]基础状态预期!P$17:P$55,$C138)</f>
        <v>30.884506117023641</v>
      </c>
      <c r="P138" s="32">
        <f>求节点([2]基础状态预期!$C$197:$C$235,[2]基础状态预期!M$197:M$235,$C138)</f>
        <v>35</v>
      </c>
      <c r="Q138" s="32">
        <f>求节点([2]基础状态预期!$C$197:$C$235,[2]基础状态预期!N$197:N$235,$C138)</f>
        <v>35</v>
      </c>
      <c r="R138" s="32">
        <f>求节点([2]基础状态预期!$C$197:$C$235,[2]基础状态预期!O$197:O$235,$C138)</f>
        <v>35</v>
      </c>
      <c r="S138" s="32">
        <f>求节点([2]基础状态预期!$C$197:$C$235,[2]基础状态预期!P$197:P$235,$C138)</f>
        <v>35</v>
      </c>
      <c r="T138" s="32">
        <f>求节点([2]基础状态预期!$C$17:$C$55,[2]基础状态预期!E$17:E$55,$C138)</f>
        <v>5</v>
      </c>
      <c r="U138" s="32">
        <f>求节点([2]基础状态预期!$C$17:$C$55,[2]基础状态预期!F$17:F$55,$C138)</f>
        <v>16</v>
      </c>
      <c r="V138" s="32">
        <f>求节点([2]基础状态预期!$C$17:$C$55,[2]基础状态预期!G$17:G$55,$C138)</f>
        <v>24</v>
      </c>
      <c r="W138" s="32">
        <f>求节点([2]基础状态预期!$C$17:$C$55,[2]基础状态预期!H$17:H$55,$C138)</f>
        <v>8</v>
      </c>
      <c r="X138" s="32">
        <f>求节点([2]基础状态预期!$C$197:$C$235,[2]基础状态预期!E$197:E$235,$C138)</f>
        <v>5</v>
      </c>
      <c r="Y138" s="32">
        <f>求节点([2]基础状态预期!$C$197:$C$235,[2]基础状态预期!F$197:F$235,$C138)</f>
        <v>16</v>
      </c>
      <c r="Z138" s="32">
        <f>求节点([2]基础状态预期!$C$197:$C$235,[2]基础状态预期!G$197:G$235,$C138)</f>
        <v>24</v>
      </c>
      <c r="AA138" s="32">
        <f>求节点([2]基础状态预期!$C$197:$C$235,[2]基础状态预期!H$197:H$235,$C138)</f>
        <v>8</v>
      </c>
      <c r="AB138" s="32"/>
      <c r="AC138" s="32">
        <v>133</v>
      </c>
      <c r="AD138" s="22">
        <f t="shared" si="21"/>
        <v>1822.0760489361892</v>
      </c>
      <c r="AE138" s="22">
        <f t="shared" si="22"/>
        <v>1855</v>
      </c>
      <c r="AF138" s="32">
        <f t="shared" si="23"/>
        <v>175</v>
      </c>
      <c r="AG138" s="32">
        <f t="shared" si="24"/>
        <v>560</v>
      </c>
      <c r="AH138" s="32">
        <f t="shared" si="25"/>
        <v>840</v>
      </c>
      <c r="AI138" s="32">
        <f t="shared" si="26"/>
        <v>247.07604893618912</v>
      </c>
      <c r="AJ138" s="32">
        <f t="shared" si="27"/>
        <v>175</v>
      </c>
      <c r="AK138" s="32">
        <f t="shared" si="28"/>
        <v>560</v>
      </c>
      <c r="AL138" s="32">
        <f t="shared" si="29"/>
        <v>840</v>
      </c>
      <c r="AM138" s="32">
        <f t="shared" si="30"/>
        <v>280</v>
      </c>
      <c r="AN138" s="32"/>
      <c r="AO138" s="32"/>
      <c r="AP138" s="32"/>
    </row>
    <row r="139" spans="3:42" x14ac:dyDescent="0.15">
      <c r="C139" s="32">
        <v>134</v>
      </c>
      <c r="D139" s="32">
        <f>求节点([2]战法升级!$Z$6:$Z$44,[2]战法升级!AA$6:AA$44,$C139)</f>
        <v>29000</v>
      </c>
      <c r="E139" s="32">
        <f>求节点([2]战法升级!$Z$6:$Z$44,[2]战法升级!AB$6:AB$44,$C139)</f>
        <v>185600</v>
      </c>
      <c r="F139" s="32">
        <f>求节点([2]战法升级!$Z$6:$Z$44,[2]战法升级!AC$6:AC$44,$C139)</f>
        <v>556800</v>
      </c>
      <c r="G139" s="32">
        <f>求节点([2]战法升级!$Z$6:$Z$44,[2]战法升级!AD$6:AD$44,$C139)</f>
        <v>252972.18058778514</v>
      </c>
      <c r="H139" s="32">
        <f>求节点([2]战法升级!$Z$186:$Z$224,[2]战法升级!AA$186:AA$224,$C139)</f>
        <v>29000</v>
      </c>
      <c r="I139" s="32">
        <f>求节点([2]战法升级!$Z$186:$Z$224,[2]战法升级!AB$186:AB$224,$C139)</f>
        <v>185600</v>
      </c>
      <c r="J139" s="32">
        <f>求节点([2]战法升级!$Z$186:$Z$224,[2]战法升级!AC$186:AC$224,$C139)</f>
        <v>556800</v>
      </c>
      <c r="K139" s="32">
        <f>求节点([2]战法升级!$Z$186:$Z$224,[2]战法升级!AD$186:AD$224,$C139)</f>
        <v>371200</v>
      </c>
      <c r="L139" s="32">
        <f>求节点([2]基础状态预期!$C$17:$C$55,[2]基础状态预期!M$17:M$55,$C139)</f>
        <v>35</v>
      </c>
      <c r="M139" s="32">
        <f>求节点([2]基础状态预期!$C$17:$C$55,[2]基础状态预期!N$17:N$55,$C139)</f>
        <v>35</v>
      </c>
      <c r="N139" s="32">
        <f>求节点([2]基础状态预期!$C$17:$C$55,[2]基础状态预期!O$17:O$55,$C139)</f>
        <v>35</v>
      </c>
      <c r="O139" s="32">
        <f>求节点([2]基础状态预期!$C$17:$C$55,[2]基础状态预期!P$17:P$55,$C139)</f>
        <v>30.984109394965529</v>
      </c>
      <c r="P139" s="32">
        <f>求节点([2]基础状态预期!$C$197:$C$235,[2]基础状态预期!M$197:M$235,$C139)</f>
        <v>35</v>
      </c>
      <c r="Q139" s="32">
        <f>求节点([2]基础状态预期!$C$197:$C$235,[2]基础状态预期!N$197:N$235,$C139)</f>
        <v>35</v>
      </c>
      <c r="R139" s="32">
        <f>求节点([2]基础状态预期!$C$197:$C$235,[2]基础状态预期!O$197:O$235,$C139)</f>
        <v>35</v>
      </c>
      <c r="S139" s="32">
        <f>求节点([2]基础状态预期!$C$197:$C$235,[2]基础状态预期!P$197:P$235,$C139)</f>
        <v>35</v>
      </c>
      <c r="T139" s="32">
        <f>求节点([2]基础状态预期!$C$17:$C$55,[2]基础状态预期!E$17:E$55,$C139)</f>
        <v>5</v>
      </c>
      <c r="U139" s="32">
        <f>求节点([2]基础状态预期!$C$17:$C$55,[2]基础状态预期!F$17:F$55,$C139)</f>
        <v>16</v>
      </c>
      <c r="V139" s="32">
        <f>求节点([2]基础状态预期!$C$17:$C$55,[2]基础状态预期!G$17:G$55,$C139)</f>
        <v>24</v>
      </c>
      <c r="W139" s="32">
        <f>求节点([2]基础状态预期!$C$17:$C$55,[2]基础状态预期!H$17:H$55,$C139)</f>
        <v>8</v>
      </c>
      <c r="X139" s="32">
        <f>求节点([2]基础状态预期!$C$197:$C$235,[2]基础状态预期!E$197:E$235,$C139)</f>
        <v>5</v>
      </c>
      <c r="Y139" s="32">
        <f>求节点([2]基础状态预期!$C$197:$C$235,[2]基础状态预期!F$197:F$235,$C139)</f>
        <v>16</v>
      </c>
      <c r="Z139" s="32">
        <f>求节点([2]基础状态预期!$C$197:$C$235,[2]基础状态预期!G$197:G$235,$C139)</f>
        <v>24</v>
      </c>
      <c r="AA139" s="32">
        <f>求节点([2]基础状态预期!$C$197:$C$235,[2]基础状态预期!H$197:H$235,$C139)</f>
        <v>8</v>
      </c>
      <c r="AB139" s="32"/>
      <c r="AC139" s="32">
        <v>134</v>
      </c>
      <c r="AD139" s="22">
        <f t="shared" si="21"/>
        <v>1822.8728751597241</v>
      </c>
      <c r="AE139" s="22">
        <f t="shared" si="22"/>
        <v>1855</v>
      </c>
      <c r="AF139" s="32">
        <f t="shared" si="23"/>
        <v>175</v>
      </c>
      <c r="AG139" s="32">
        <f t="shared" si="24"/>
        <v>560</v>
      </c>
      <c r="AH139" s="32">
        <f t="shared" si="25"/>
        <v>840</v>
      </c>
      <c r="AI139" s="32">
        <f t="shared" si="26"/>
        <v>247.87287515972423</v>
      </c>
      <c r="AJ139" s="32">
        <f t="shared" si="27"/>
        <v>175</v>
      </c>
      <c r="AK139" s="32">
        <f t="shared" si="28"/>
        <v>560</v>
      </c>
      <c r="AL139" s="32">
        <f t="shared" si="29"/>
        <v>840</v>
      </c>
      <c r="AM139" s="32">
        <f t="shared" si="30"/>
        <v>280</v>
      </c>
      <c r="AN139" s="32"/>
      <c r="AO139" s="32"/>
      <c r="AP139" s="32"/>
    </row>
    <row r="140" spans="3:42" x14ac:dyDescent="0.15">
      <c r="C140" s="32">
        <v>135</v>
      </c>
      <c r="D140" s="32">
        <f>求节点([2]战法升级!$Z$6:$Z$44,[2]战法升级!AA$6:AA$44,$C140)</f>
        <v>29000</v>
      </c>
      <c r="E140" s="32">
        <f>求节点([2]战法升级!$Z$6:$Z$44,[2]战法升级!AB$6:AB$44,$C140)</f>
        <v>185600</v>
      </c>
      <c r="F140" s="32">
        <f>求节点([2]战法升级!$Z$6:$Z$44,[2]战法升级!AC$6:AC$44,$C140)</f>
        <v>556800</v>
      </c>
      <c r="G140" s="32">
        <f>求节点([2]战法升级!$Z$6:$Z$44,[2]战法升级!AD$6:AD$44,$C140)</f>
        <v>255904.5010903943</v>
      </c>
      <c r="H140" s="32">
        <f>求节点([2]战法升级!$Z$186:$Z$224,[2]战法升级!AA$186:AA$224,$C140)</f>
        <v>29000</v>
      </c>
      <c r="I140" s="32">
        <f>求节点([2]战法升级!$Z$186:$Z$224,[2]战法升级!AB$186:AB$224,$C140)</f>
        <v>185600</v>
      </c>
      <c r="J140" s="32">
        <f>求节点([2]战法升级!$Z$186:$Z$224,[2]战法升级!AC$186:AC$224,$C140)</f>
        <v>556800</v>
      </c>
      <c r="K140" s="32">
        <f>求节点([2]战法升级!$Z$186:$Z$224,[2]战法升级!AD$186:AD$224,$C140)</f>
        <v>371200</v>
      </c>
      <c r="L140" s="32">
        <f>求节点([2]基础状态预期!$C$17:$C$55,[2]基础状态预期!M$17:M$55,$C140)</f>
        <v>35</v>
      </c>
      <c r="M140" s="32">
        <f>求节点([2]基础状态预期!$C$17:$C$55,[2]基础状态预期!N$17:N$55,$C140)</f>
        <v>35</v>
      </c>
      <c r="N140" s="32">
        <f>求节点([2]基础状态预期!$C$17:$C$55,[2]基础状态预期!O$17:O$55,$C140)</f>
        <v>35</v>
      </c>
      <c r="O140" s="32">
        <f>求节点([2]基础状态预期!$C$17:$C$55,[2]基础状态预期!P$17:P$55,$C140)</f>
        <v>31.083712672907414</v>
      </c>
      <c r="P140" s="32">
        <f>求节点([2]基础状态预期!$C$197:$C$235,[2]基础状态预期!M$197:M$235,$C140)</f>
        <v>35</v>
      </c>
      <c r="Q140" s="32">
        <f>求节点([2]基础状态预期!$C$197:$C$235,[2]基础状态预期!N$197:N$235,$C140)</f>
        <v>35</v>
      </c>
      <c r="R140" s="32">
        <f>求节点([2]基础状态预期!$C$197:$C$235,[2]基础状态预期!O$197:O$235,$C140)</f>
        <v>35</v>
      </c>
      <c r="S140" s="32">
        <f>求节点([2]基础状态预期!$C$197:$C$235,[2]基础状态预期!P$197:P$235,$C140)</f>
        <v>35</v>
      </c>
      <c r="T140" s="32">
        <f>求节点([2]基础状态预期!$C$17:$C$55,[2]基础状态预期!E$17:E$55,$C140)</f>
        <v>5</v>
      </c>
      <c r="U140" s="32">
        <f>求节点([2]基础状态预期!$C$17:$C$55,[2]基础状态预期!F$17:F$55,$C140)</f>
        <v>16</v>
      </c>
      <c r="V140" s="32">
        <f>求节点([2]基础状态预期!$C$17:$C$55,[2]基础状态预期!G$17:G$55,$C140)</f>
        <v>24</v>
      </c>
      <c r="W140" s="32">
        <f>求节点([2]基础状态预期!$C$17:$C$55,[2]基础状态预期!H$17:H$55,$C140)</f>
        <v>8</v>
      </c>
      <c r="X140" s="32">
        <f>求节点([2]基础状态预期!$C$197:$C$235,[2]基础状态预期!E$197:E$235,$C140)</f>
        <v>5</v>
      </c>
      <c r="Y140" s="32">
        <f>求节点([2]基础状态预期!$C$197:$C$235,[2]基础状态预期!F$197:F$235,$C140)</f>
        <v>16</v>
      </c>
      <c r="Z140" s="32">
        <f>求节点([2]基础状态预期!$C$197:$C$235,[2]基础状态预期!G$197:G$235,$C140)</f>
        <v>24</v>
      </c>
      <c r="AA140" s="32">
        <f>求节点([2]基础状态预期!$C$197:$C$235,[2]基础状态预期!H$197:H$235,$C140)</f>
        <v>8</v>
      </c>
      <c r="AB140" s="32"/>
      <c r="AC140" s="32">
        <v>135</v>
      </c>
      <c r="AD140" s="22">
        <f t="shared" si="21"/>
        <v>1823.6697013832593</v>
      </c>
      <c r="AE140" s="22">
        <f t="shared" si="22"/>
        <v>1855</v>
      </c>
      <c r="AF140" s="32">
        <f t="shared" si="23"/>
        <v>175</v>
      </c>
      <c r="AG140" s="32">
        <f t="shared" si="24"/>
        <v>560</v>
      </c>
      <c r="AH140" s="32">
        <f t="shared" si="25"/>
        <v>840</v>
      </c>
      <c r="AI140" s="32">
        <f t="shared" si="26"/>
        <v>248.66970138325931</v>
      </c>
      <c r="AJ140" s="32">
        <f t="shared" si="27"/>
        <v>175</v>
      </c>
      <c r="AK140" s="32">
        <f t="shared" si="28"/>
        <v>560</v>
      </c>
      <c r="AL140" s="32">
        <f t="shared" si="29"/>
        <v>840</v>
      </c>
      <c r="AM140" s="32">
        <f t="shared" si="30"/>
        <v>280</v>
      </c>
      <c r="AN140" s="32"/>
      <c r="AO140" s="32"/>
      <c r="AP140" s="32"/>
    </row>
    <row r="141" spans="3:42" x14ac:dyDescent="0.15">
      <c r="C141" s="32">
        <v>136</v>
      </c>
      <c r="D141" s="32">
        <f>求节点([2]战法升级!$Z$6:$Z$44,[2]战法升级!AA$6:AA$44,$C141)</f>
        <v>29000</v>
      </c>
      <c r="E141" s="32">
        <f>求节点([2]战法升级!$Z$6:$Z$44,[2]战法升级!AB$6:AB$44,$C141)</f>
        <v>185600</v>
      </c>
      <c r="F141" s="32">
        <f>求节点([2]战法升级!$Z$6:$Z$44,[2]战法升级!AC$6:AC$44,$C141)</f>
        <v>556800</v>
      </c>
      <c r="G141" s="32">
        <f>求节点([2]战法升级!$Z$6:$Z$44,[2]战法升级!AD$6:AD$44,$C141)</f>
        <v>258836.82159300346</v>
      </c>
      <c r="H141" s="32">
        <f>求节点([2]战法升级!$Z$186:$Z$224,[2]战法升级!AA$186:AA$224,$C141)</f>
        <v>29000</v>
      </c>
      <c r="I141" s="32">
        <f>求节点([2]战法升级!$Z$186:$Z$224,[2]战法升级!AB$186:AB$224,$C141)</f>
        <v>185600</v>
      </c>
      <c r="J141" s="32">
        <f>求节点([2]战法升级!$Z$186:$Z$224,[2]战法升级!AC$186:AC$224,$C141)</f>
        <v>556800</v>
      </c>
      <c r="K141" s="32">
        <f>求节点([2]战法升级!$Z$186:$Z$224,[2]战法升级!AD$186:AD$224,$C141)</f>
        <v>371200</v>
      </c>
      <c r="L141" s="32">
        <f>求节点([2]基础状态预期!$C$17:$C$55,[2]基础状态预期!M$17:M$55,$C141)</f>
        <v>35</v>
      </c>
      <c r="M141" s="32">
        <f>求节点([2]基础状态预期!$C$17:$C$55,[2]基础状态预期!N$17:N$55,$C141)</f>
        <v>35</v>
      </c>
      <c r="N141" s="32">
        <f>求节点([2]基础状态预期!$C$17:$C$55,[2]基础状态预期!O$17:O$55,$C141)</f>
        <v>35</v>
      </c>
      <c r="O141" s="32">
        <f>求节点([2]基础状态预期!$C$17:$C$55,[2]基础状态预期!P$17:P$55,$C141)</f>
        <v>31.183315950849302</v>
      </c>
      <c r="P141" s="32">
        <f>求节点([2]基础状态预期!$C$197:$C$235,[2]基础状态预期!M$197:M$235,$C141)</f>
        <v>35</v>
      </c>
      <c r="Q141" s="32">
        <f>求节点([2]基础状态预期!$C$197:$C$235,[2]基础状态预期!N$197:N$235,$C141)</f>
        <v>35</v>
      </c>
      <c r="R141" s="32">
        <f>求节点([2]基础状态预期!$C$197:$C$235,[2]基础状态预期!O$197:O$235,$C141)</f>
        <v>35</v>
      </c>
      <c r="S141" s="32">
        <f>求节点([2]基础状态预期!$C$197:$C$235,[2]基础状态预期!P$197:P$235,$C141)</f>
        <v>35</v>
      </c>
      <c r="T141" s="32">
        <f>求节点([2]基础状态预期!$C$17:$C$55,[2]基础状态预期!E$17:E$55,$C141)</f>
        <v>5</v>
      </c>
      <c r="U141" s="32">
        <f>求节点([2]基础状态预期!$C$17:$C$55,[2]基础状态预期!F$17:F$55,$C141)</f>
        <v>16</v>
      </c>
      <c r="V141" s="32">
        <f>求节点([2]基础状态预期!$C$17:$C$55,[2]基础状态预期!G$17:G$55,$C141)</f>
        <v>24</v>
      </c>
      <c r="W141" s="32">
        <f>求节点([2]基础状态预期!$C$17:$C$55,[2]基础状态预期!H$17:H$55,$C141)</f>
        <v>8</v>
      </c>
      <c r="X141" s="32">
        <f>求节点([2]基础状态预期!$C$197:$C$235,[2]基础状态预期!E$197:E$235,$C141)</f>
        <v>5</v>
      </c>
      <c r="Y141" s="32">
        <f>求节点([2]基础状态预期!$C$197:$C$235,[2]基础状态预期!F$197:F$235,$C141)</f>
        <v>16</v>
      </c>
      <c r="Z141" s="32">
        <f>求节点([2]基础状态预期!$C$197:$C$235,[2]基础状态预期!G$197:G$235,$C141)</f>
        <v>24</v>
      </c>
      <c r="AA141" s="32">
        <f>求节点([2]基础状态预期!$C$197:$C$235,[2]基础状态预期!H$197:H$235,$C141)</f>
        <v>8</v>
      </c>
      <c r="AB141" s="32"/>
      <c r="AC141" s="32">
        <v>136</v>
      </c>
      <c r="AD141" s="22">
        <f t="shared" si="21"/>
        <v>1824.4665276067944</v>
      </c>
      <c r="AE141" s="22">
        <f t="shared" si="22"/>
        <v>1855</v>
      </c>
      <c r="AF141" s="32">
        <f t="shared" si="23"/>
        <v>175</v>
      </c>
      <c r="AG141" s="32">
        <f t="shared" si="24"/>
        <v>560</v>
      </c>
      <c r="AH141" s="32">
        <f t="shared" si="25"/>
        <v>840</v>
      </c>
      <c r="AI141" s="32">
        <f t="shared" si="26"/>
        <v>249.46652760679441</v>
      </c>
      <c r="AJ141" s="32">
        <f t="shared" si="27"/>
        <v>175</v>
      </c>
      <c r="AK141" s="32">
        <f t="shared" si="28"/>
        <v>560</v>
      </c>
      <c r="AL141" s="32">
        <f t="shared" si="29"/>
        <v>840</v>
      </c>
      <c r="AM141" s="32">
        <f t="shared" si="30"/>
        <v>280</v>
      </c>
      <c r="AN141" s="32"/>
      <c r="AO141" s="32"/>
      <c r="AP141" s="32"/>
    </row>
    <row r="142" spans="3:42" x14ac:dyDescent="0.15">
      <c r="C142" s="32">
        <v>137</v>
      </c>
      <c r="D142" s="32">
        <f>求节点([2]战法升级!$Z$6:$Z$44,[2]战法升级!AA$6:AA$44,$C142)</f>
        <v>29000</v>
      </c>
      <c r="E142" s="32">
        <f>求节点([2]战法升级!$Z$6:$Z$44,[2]战法升级!AB$6:AB$44,$C142)</f>
        <v>185600</v>
      </c>
      <c r="F142" s="32">
        <f>求节点([2]战法升级!$Z$6:$Z$44,[2]战法升级!AC$6:AC$44,$C142)</f>
        <v>556800</v>
      </c>
      <c r="G142" s="32">
        <f>求节点([2]战法升级!$Z$6:$Z$44,[2]战法升级!AD$6:AD$44,$C142)</f>
        <v>261769.14209561262</v>
      </c>
      <c r="H142" s="32">
        <f>求节点([2]战法升级!$Z$186:$Z$224,[2]战法升级!AA$186:AA$224,$C142)</f>
        <v>29000</v>
      </c>
      <c r="I142" s="32">
        <f>求节点([2]战法升级!$Z$186:$Z$224,[2]战法升级!AB$186:AB$224,$C142)</f>
        <v>185600</v>
      </c>
      <c r="J142" s="32">
        <f>求节点([2]战法升级!$Z$186:$Z$224,[2]战法升级!AC$186:AC$224,$C142)</f>
        <v>556800</v>
      </c>
      <c r="K142" s="32">
        <f>求节点([2]战法升级!$Z$186:$Z$224,[2]战法升级!AD$186:AD$224,$C142)</f>
        <v>371200</v>
      </c>
      <c r="L142" s="32">
        <f>求节点([2]基础状态预期!$C$17:$C$55,[2]基础状态预期!M$17:M$55,$C142)</f>
        <v>35</v>
      </c>
      <c r="M142" s="32">
        <f>求节点([2]基础状态预期!$C$17:$C$55,[2]基础状态预期!N$17:N$55,$C142)</f>
        <v>35</v>
      </c>
      <c r="N142" s="32">
        <f>求节点([2]基础状态预期!$C$17:$C$55,[2]基础状态预期!O$17:O$55,$C142)</f>
        <v>35</v>
      </c>
      <c r="O142" s="32">
        <f>求节点([2]基础状态预期!$C$17:$C$55,[2]基础状态预期!P$17:P$55,$C142)</f>
        <v>31.28291922879119</v>
      </c>
      <c r="P142" s="32">
        <f>求节点([2]基础状态预期!$C$197:$C$235,[2]基础状态预期!M$197:M$235,$C142)</f>
        <v>35</v>
      </c>
      <c r="Q142" s="32">
        <f>求节点([2]基础状态预期!$C$197:$C$235,[2]基础状态预期!N$197:N$235,$C142)</f>
        <v>35</v>
      </c>
      <c r="R142" s="32">
        <f>求节点([2]基础状态预期!$C$197:$C$235,[2]基础状态预期!O$197:O$235,$C142)</f>
        <v>35</v>
      </c>
      <c r="S142" s="32">
        <f>求节点([2]基础状态预期!$C$197:$C$235,[2]基础状态预期!P$197:P$235,$C142)</f>
        <v>35</v>
      </c>
      <c r="T142" s="32">
        <f>求节点([2]基础状态预期!$C$17:$C$55,[2]基础状态预期!E$17:E$55,$C142)</f>
        <v>5</v>
      </c>
      <c r="U142" s="32">
        <f>求节点([2]基础状态预期!$C$17:$C$55,[2]基础状态预期!F$17:F$55,$C142)</f>
        <v>16</v>
      </c>
      <c r="V142" s="32">
        <f>求节点([2]基础状态预期!$C$17:$C$55,[2]基础状态预期!G$17:G$55,$C142)</f>
        <v>24</v>
      </c>
      <c r="W142" s="32">
        <f>求节点([2]基础状态预期!$C$17:$C$55,[2]基础状态预期!H$17:H$55,$C142)</f>
        <v>8</v>
      </c>
      <c r="X142" s="32">
        <f>求节点([2]基础状态预期!$C$197:$C$235,[2]基础状态预期!E$197:E$235,$C142)</f>
        <v>5</v>
      </c>
      <c r="Y142" s="32">
        <f>求节点([2]基础状态预期!$C$197:$C$235,[2]基础状态预期!F$197:F$235,$C142)</f>
        <v>16</v>
      </c>
      <c r="Z142" s="32">
        <f>求节点([2]基础状态预期!$C$197:$C$235,[2]基础状态预期!G$197:G$235,$C142)</f>
        <v>24</v>
      </c>
      <c r="AA142" s="32">
        <f>求节点([2]基础状态预期!$C$197:$C$235,[2]基础状态预期!H$197:H$235,$C142)</f>
        <v>8</v>
      </c>
      <c r="AB142" s="32"/>
      <c r="AC142" s="32">
        <v>137</v>
      </c>
      <c r="AD142" s="22">
        <f t="shared" si="21"/>
        <v>1825.2633538303296</v>
      </c>
      <c r="AE142" s="22">
        <f t="shared" si="22"/>
        <v>1855</v>
      </c>
      <c r="AF142" s="32">
        <f t="shared" si="23"/>
        <v>175</v>
      </c>
      <c r="AG142" s="32">
        <f t="shared" si="24"/>
        <v>560</v>
      </c>
      <c r="AH142" s="32">
        <f t="shared" si="25"/>
        <v>840</v>
      </c>
      <c r="AI142" s="32">
        <f t="shared" si="26"/>
        <v>250.26335383032952</v>
      </c>
      <c r="AJ142" s="32">
        <f t="shared" si="27"/>
        <v>175</v>
      </c>
      <c r="AK142" s="32">
        <f t="shared" si="28"/>
        <v>560</v>
      </c>
      <c r="AL142" s="32">
        <f t="shared" si="29"/>
        <v>840</v>
      </c>
      <c r="AM142" s="32">
        <f t="shared" si="30"/>
        <v>280</v>
      </c>
      <c r="AN142" s="32"/>
      <c r="AO142" s="32"/>
      <c r="AP142" s="32"/>
    </row>
    <row r="143" spans="3:42" x14ac:dyDescent="0.15">
      <c r="C143" s="32">
        <v>138</v>
      </c>
      <c r="D143" s="32">
        <f>求节点([2]战法升级!$Z$6:$Z$44,[2]战法升级!AA$6:AA$44,$C143)</f>
        <v>29000</v>
      </c>
      <c r="E143" s="32">
        <f>求节点([2]战法升级!$Z$6:$Z$44,[2]战法升级!AB$6:AB$44,$C143)</f>
        <v>185600</v>
      </c>
      <c r="F143" s="32">
        <f>求节点([2]战法升级!$Z$6:$Z$44,[2]战法升级!AC$6:AC$44,$C143)</f>
        <v>556800</v>
      </c>
      <c r="G143" s="32">
        <f>求节点([2]战法升级!$Z$6:$Z$44,[2]战法升级!AD$6:AD$44,$C143)</f>
        <v>264701.46259822184</v>
      </c>
      <c r="H143" s="32">
        <f>求节点([2]战法升级!$Z$186:$Z$224,[2]战法升级!AA$186:AA$224,$C143)</f>
        <v>29000</v>
      </c>
      <c r="I143" s="32">
        <f>求节点([2]战法升级!$Z$186:$Z$224,[2]战法升级!AB$186:AB$224,$C143)</f>
        <v>185600</v>
      </c>
      <c r="J143" s="32">
        <f>求节点([2]战法升级!$Z$186:$Z$224,[2]战法升级!AC$186:AC$224,$C143)</f>
        <v>556800</v>
      </c>
      <c r="K143" s="32">
        <f>求节点([2]战法升级!$Z$186:$Z$224,[2]战法升级!AD$186:AD$224,$C143)</f>
        <v>371200</v>
      </c>
      <c r="L143" s="32">
        <f>求节点([2]基础状态预期!$C$17:$C$55,[2]基础状态预期!M$17:M$55,$C143)</f>
        <v>35</v>
      </c>
      <c r="M143" s="32">
        <f>求节点([2]基础状态预期!$C$17:$C$55,[2]基础状态预期!N$17:N$55,$C143)</f>
        <v>35</v>
      </c>
      <c r="N143" s="32">
        <f>求节点([2]基础状态预期!$C$17:$C$55,[2]基础状态预期!O$17:O$55,$C143)</f>
        <v>35</v>
      </c>
      <c r="O143" s="32">
        <f>求节点([2]基础状态预期!$C$17:$C$55,[2]基础状态预期!P$17:P$55,$C143)</f>
        <v>31.382522506733078</v>
      </c>
      <c r="P143" s="32">
        <f>求节点([2]基础状态预期!$C$197:$C$235,[2]基础状态预期!M$197:M$235,$C143)</f>
        <v>35</v>
      </c>
      <c r="Q143" s="32">
        <f>求节点([2]基础状态预期!$C$197:$C$235,[2]基础状态预期!N$197:N$235,$C143)</f>
        <v>35</v>
      </c>
      <c r="R143" s="32">
        <f>求节点([2]基础状态预期!$C$197:$C$235,[2]基础状态预期!O$197:O$235,$C143)</f>
        <v>35</v>
      </c>
      <c r="S143" s="32">
        <f>求节点([2]基础状态预期!$C$197:$C$235,[2]基础状态预期!P$197:P$235,$C143)</f>
        <v>35</v>
      </c>
      <c r="T143" s="32">
        <f>求节点([2]基础状态预期!$C$17:$C$55,[2]基础状态预期!E$17:E$55,$C143)</f>
        <v>5</v>
      </c>
      <c r="U143" s="32">
        <f>求节点([2]基础状态预期!$C$17:$C$55,[2]基础状态预期!F$17:F$55,$C143)</f>
        <v>16</v>
      </c>
      <c r="V143" s="32">
        <f>求节点([2]基础状态预期!$C$17:$C$55,[2]基础状态预期!G$17:G$55,$C143)</f>
        <v>24</v>
      </c>
      <c r="W143" s="32">
        <f>求节点([2]基础状态预期!$C$17:$C$55,[2]基础状态预期!H$17:H$55,$C143)</f>
        <v>8</v>
      </c>
      <c r="X143" s="32">
        <f>求节点([2]基础状态预期!$C$197:$C$235,[2]基础状态预期!E$197:E$235,$C143)</f>
        <v>5</v>
      </c>
      <c r="Y143" s="32">
        <f>求节点([2]基础状态预期!$C$197:$C$235,[2]基础状态预期!F$197:F$235,$C143)</f>
        <v>16</v>
      </c>
      <c r="Z143" s="32">
        <f>求节点([2]基础状态预期!$C$197:$C$235,[2]基础状态预期!G$197:G$235,$C143)</f>
        <v>24</v>
      </c>
      <c r="AA143" s="32">
        <f>求节点([2]基础状态预期!$C$197:$C$235,[2]基础状态预期!H$197:H$235,$C143)</f>
        <v>8</v>
      </c>
      <c r="AB143" s="32"/>
      <c r="AC143" s="32">
        <v>138</v>
      </c>
      <c r="AD143" s="22">
        <f t="shared" si="21"/>
        <v>1826.0601800538645</v>
      </c>
      <c r="AE143" s="22">
        <f t="shared" si="22"/>
        <v>1855</v>
      </c>
      <c r="AF143" s="32">
        <f t="shared" si="23"/>
        <v>175</v>
      </c>
      <c r="AG143" s="32">
        <f t="shared" si="24"/>
        <v>560</v>
      </c>
      <c r="AH143" s="32">
        <f t="shared" si="25"/>
        <v>840</v>
      </c>
      <c r="AI143" s="32">
        <f t="shared" si="26"/>
        <v>251.06018005386463</v>
      </c>
      <c r="AJ143" s="32">
        <f t="shared" si="27"/>
        <v>175</v>
      </c>
      <c r="AK143" s="32">
        <f t="shared" si="28"/>
        <v>560</v>
      </c>
      <c r="AL143" s="32">
        <f t="shared" si="29"/>
        <v>840</v>
      </c>
      <c r="AM143" s="32">
        <f t="shared" si="30"/>
        <v>280</v>
      </c>
      <c r="AN143" s="32"/>
      <c r="AO143" s="32"/>
      <c r="AP143" s="32"/>
    </row>
    <row r="144" spans="3:42" x14ac:dyDescent="0.15">
      <c r="C144" s="32">
        <v>139</v>
      </c>
      <c r="D144" s="32">
        <f>求节点([2]战法升级!$Z$6:$Z$44,[2]战法升级!AA$6:AA$44,$C144)</f>
        <v>29000</v>
      </c>
      <c r="E144" s="32">
        <f>求节点([2]战法升级!$Z$6:$Z$44,[2]战法升级!AB$6:AB$44,$C144)</f>
        <v>185600</v>
      </c>
      <c r="F144" s="32">
        <f>求节点([2]战法升级!$Z$6:$Z$44,[2]战法升级!AC$6:AC$44,$C144)</f>
        <v>556800</v>
      </c>
      <c r="G144" s="32">
        <f>求节点([2]战法升级!$Z$6:$Z$44,[2]战法升级!AD$6:AD$44,$C144)</f>
        <v>267633.78310083097</v>
      </c>
      <c r="H144" s="32">
        <f>求节点([2]战法升级!$Z$186:$Z$224,[2]战法升级!AA$186:AA$224,$C144)</f>
        <v>29000</v>
      </c>
      <c r="I144" s="32">
        <f>求节点([2]战法升级!$Z$186:$Z$224,[2]战法升级!AB$186:AB$224,$C144)</f>
        <v>185600</v>
      </c>
      <c r="J144" s="32">
        <f>求节点([2]战法升级!$Z$186:$Z$224,[2]战法升级!AC$186:AC$224,$C144)</f>
        <v>556800</v>
      </c>
      <c r="K144" s="32">
        <f>求节点([2]战法升级!$Z$186:$Z$224,[2]战法升级!AD$186:AD$224,$C144)</f>
        <v>371200</v>
      </c>
      <c r="L144" s="32">
        <f>求节点([2]基础状态预期!$C$17:$C$55,[2]基础状态预期!M$17:M$55,$C144)</f>
        <v>35</v>
      </c>
      <c r="M144" s="32">
        <f>求节点([2]基础状态预期!$C$17:$C$55,[2]基础状态预期!N$17:N$55,$C144)</f>
        <v>35</v>
      </c>
      <c r="N144" s="32">
        <f>求节点([2]基础状态预期!$C$17:$C$55,[2]基础状态预期!O$17:O$55,$C144)</f>
        <v>35</v>
      </c>
      <c r="O144" s="32">
        <f>求节点([2]基础状态预期!$C$17:$C$55,[2]基础状态预期!P$17:P$55,$C144)</f>
        <v>31.482125784674967</v>
      </c>
      <c r="P144" s="32">
        <f>求节点([2]基础状态预期!$C$197:$C$235,[2]基础状态预期!M$197:M$235,$C144)</f>
        <v>35</v>
      </c>
      <c r="Q144" s="32">
        <f>求节点([2]基础状态预期!$C$197:$C$235,[2]基础状态预期!N$197:N$235,$C144)</f>
        <v>35</v>
      </c>
      <c r="R144" s="32">
        <f>求节点([2]基础状态预期!$C$197:$C$235,[2]基础状态预期!O$197:O$235,$C144)</f>
        <v>35</v>
      </c>
      <c r="S144" s="32">
        <f>求节点([2]基础状态预期!$C$197:$C$235,[2]基础状态预期!P$197:P$235,$C144)</f>
        <v>35</v>
      </c>
      <c r="T144" s="32">
        <f>求节点([2]基础状态预期!$C$17:$C$55,[2]基础状态预期!E$17:E$55,$C144)</f>
        <v>5</v>
      </c>
      <c r="U144" s="32">
        <f>求节点([2]基础状态预期!$C$17:$C$55,[2]基础状态预期!F$17:F$55,$C144)</f>
        <v>16</v>
      </c>
      <c r="V144" s="32">
        <f>求节点([2]基础状态预期!$C$17:$C$55,[2]基础状态预期!G$17:G$55,$C144)</f>
        <v>24</v>
      </c>
      <c r="W144" s="32">
        <f>求节点([2]基础状态预期!$C$17:$C$55,[2]基础状态预期!H$17:H$55,$C144)</f>
        <v>8</v>
      </c>
      <c r="X144" s="32">
        <f>求节点([2]基础状态预期!$C$197:$C$235,[2]基础状态预期!E$197:E$235,$C144)</f>
        <v>5</v>
      </c>
      <c r="Y144" s="32">
        <f>求节点([2]基础状态预期!$C$197:$C$235,[2]基础状态预期!F$197:F$235,$C144)</f>
        <v>16</v>
      </c>
      <c r="Z144" s="32">
        <f>求节点([2]基础状态预期!$C$197:$C$235,[2]基础状态预期!G$197:G$235,$C144)</f>
        <v>24</v>
      </c>
      <c r="AA144" s="32">
        <f>求节点([2]基础状态预期!$C$197:$C$235,[2]基础状态预期!H$197:H$235,$C144)</f>
        <v>8</v>
      </c>
      <c r="AB144" s="32"/>
      <c r="AC144" s="32">
        <v>139</v>
      </c>
      <c r="AD144" s="22">
        <f t="shared" si="21"/>
        <v>1826.8570062773997</v>
      </c>
      <c r="AE144" s="22">
        <f t="shared" si="22"/>
        <v>1855</v>
      </c>
      <c r="AF144" s="32">
        <f t="shared" si="23"/>
        <v>175</v>
      </c>
      <c r="AG144" s="32">
        <f t="shared" si="24"/>
        <v>560</v>
      </c>
      <c r="AH144" s="32">
        <f t="shared" si="25"/>
        <v>840</v>
      </c>
      <c r="AI144" s="32">
        <f t="shared" si="26"/>
        <v>251.85700627739973</v>
      </c>
      <c r="AJ144" s="32">
        <f t="shared" si="27"/>
        <v>175</v>
      </c>
      <c r="AK144" s="32">
        <f t="shared" si="28"/>
        <v>560</v>
      </c>
      <c r="AL144" s="32">
        <f t="shared" si="29"/>
        <v>840</v>
      </c>
      <c r="AM144" s="32">
        <f t="shared" si="30"/>
        <v>280</v>
      </c>
      <c r="AN144" s="32"/>
      <c r="AO144" s="32"/>
      <c r="AP144" s="32"/>
    </row>
    <row r="145" spans="3:42" x14ac:dyDescent="0.15">
      <c r="C145" s="32">
        <v>140</v>
      </c>
      <c r="D145" s="32">
        <f>求节点([2]战法升级!$Z$6:$Z$44,[2]战法升级!AA$6:AA$44,$C145)</f>
        <v>29000</v>
      </c>
      <c r="E145" s="32">
        <f>求节点([2]战法升级!$Z$6:$Z$44,[2]战法升级!AB$6:AB$44,$C145)</f>
        <v>185600</v>
      </c>
      <c r="F145" s="32">
        <f>求节点([2]战法升级!$Z$6:$Z$44,[2]战法升级!AC$6:AC$44,$C145)</f>
        <v>556800</v>
      </c>
      <c r="G145" s="32">
        <f>求节点([2]战法升级!$Z$6:$Z$44,[2]战法升级!AD$6:AD$44,$C145)</f>
        <v>270566.10360344022</v>
      </c>
      <c r="H145" s="32">
        <f>求节点([2]战法升级!$Z$186:$Z$224,[2]战法升级!AA$186:AA$224,$C145)</f>
        <v>29000</v>
      </c>
      <c r="I145" s="32">
        <f>求节点([2]战法升级!$Z$186:$Z$224,[2]战法升级!AB$186:AB$224,$C145)</f>
        <v>185600</v>
      </c>
      <c r="J145" s="32">
        <f>求节点([2]战法升级!$Z$186:$Z$224,[2]战法升级!AC$186:AC$224,$C145)</f>
        <v>556800</v>
      </c>
      <c r="K145" s="32">
        <f>求节点([2]战法升级!$Z$186:$Z$224,[2]战法升级!AD$186:AD$224,$C145)</f>
        <v>371200</v>
      </c>
      <c r="L145" s="32">
        <f>求节点([2]基础状态预期!$C$17:$C$55,[2]基础状态预期!M$17:M$55,$C145)</f>
        <v>35</v>
      </c>
      <c r="M145" s="32">
        <f>求节点([2]基础状态预期!$C$17:$C$55,[2]基础状态预期!N$17:N$55,$C145)</f>
        <v>35</v>
      </c>
      <c r="N145" s="32">
        <f>求节点([2]基础状态预期!$C$17:$C$55,[2]基础状态预期!O$17:O$55,$C145)</f>
        <v>35</v>
      </c>
      <c r="O145" s="32">
        <f>求节点([2]基础状态预期!$C$17:$C$55,[2]基础状态预期!P$17:P$55,$C145)</f>
        <v>31.581729062616855</v>
      </c>
      <c r="P145" s="32">
        <f>求节点([2]基础状态预期!$C$197:$C$235,[2]基础状态预期!M$197:M$235,$C145)</f>
        <v>35</v>
      </c>
      <c r="Q145" s="32">
        <f>求节点([2]基础状态预期!$C$197:$C$235,[2]基础状态预期!N$197:N$235,$C145)</f>
        <v>35</v>
      </c>
      <c r="R145" s="32">
        <f>求节点([2]基础状态预期!$C$197:$C$235,[2]基础状态预期!O$197:O$235,$C145)</f>
        <v>35</v>
      </c>
      <c r="S145" s="32">
        <f>求节点([2]基础状态预期!$C$197:$C$235,[2]基础状态预期!P$197:P$235,$C145)</f>
        <v>35</v>
      </c>
      <c r="T145" s="32">
        <f>求节点([2]基础状态预期!$C$17:$C$55,[2]基础状态预期!E$17:E$55,$C145)</f>
        <v>5</v>
      </c>
      <c r="U145" s="32">
        <f>求节点([2]基础状态预期!$C$17:$C$55,[2]基础状态预期!F$17:F$55,$C145)</f>
        <v>16</v>
      </c>
      <c r="V145" s="32">
        <f>求节点([2]基础状态预期!$C$17:$C$55,[2]基础状态预期!G$17:G$55,$C145)</f>
        <v>24</v>
      </c>
      <c r="W145" s="32">
        <f>求节点([2]基础状态预期!$C$17:$C$55,[2]基础状态预期!H$17:H$55,$C145)</f>
        <v>8</v>
      </c>
      <c r="X145" s="32">
        <f>求节点([2]基础状态预期!$C$197:$C$235,[2]基础状态预期!E$197:E$235,$C145)</f>
        <v>5</v>
      </c>
      <c r="Y145" s="32">
        <f>求节点([2]基础状态预期!$C$197:$C$235,[2]基础状态预期!F$197:F$235,$C145)</f>
        <v>16</v>
      </c>
      <c r="Z145" s="32">
        <f>求节点([2]基础状态预期!$C$197:$C$235,[2]基础状态预期!G$197:G$235,$C145)</f>
        <v>24</v>
      </c>
      <c r="AA145" s="32">
        <f>求节点([2]基础状态预期!$C$197:$C$235,[2]基础状态预期!H$197:H$235,$C145)</f>
        <v>8</v>
      </c>
      <c r="AB145" s="32"/>
      <c r="AC145" s="32">
        <v>140</v>
      </c>
      <c r="AD145" s="22">
        <f t="shared" si="21"/>
        <v>1827.6538325009349</v>
      </c>
      <c r="AE145" s="22">
        <f t="shared" si="22"/>
        <v>1855</v>
      </c>
      <c r="AF145" s="32">
        <f t="shared" si="23"/>
        <v>175</v>
      </c>
      <c r="AG145" s="32">
        <f t="shared" si="24"/>
        <v>560</v>
      </c>
      <c r="AH145" s="32">
        <f t="shared" si="25"/>
        <v>840</v>
      </c>
      <c r="AI145" s="32">
        <f t="shared" si="26"/>
        <v>252.65383250093484</v>
      </c>
      <c r="AJ145" s="32">
        <f t="shared" si="27"/>
        <v>175</v>
      </c>
      <c r="AK145" s="32">
        <f t="shared" si="28"/>
        <v>560</v>
      </c>
      <c r="AL145" s="32">
        <f t="shared" si="29"/>
        <v>840</v>
      </c>
      <c r="AM145" s="32">
        <f t="shared" si="30"/>
        <v>280</v>
      </c>
      <c r="AN145" s="32"/>
      <c r="AO145" s="32"/>
      <c r="AP145" s="32"/>
    </row>
    <row r="146" spans="3:42" x14ac:dyDescent="0.15">
      <c r="C146" s="32">
        <v>141</v>
      </c>
      <c r="D146" s="32">
        <f>求节点([2]战法升级!$Z$6:$Z$44,[2]战法升级!AA$6:AA$44,$C146)</f>
        <v>29000</v>
      </c>
      <c r="E146" s="32">
        <f>求节点([2]战法升级!$Z$6:$Z$44,[2]战法升级!AB$6:AB$44,$C146)</f>
        <v>185600</v>
      </c>
      <c r="F146" s="32">
        <f>求节点([2]战法升级!$Z$6:$Z$44,[2]战法升级!AC$6:AC$44,$C146)</f>
        <v>556800</v>
      </c>
      <c r="G146" s="32">
        <f>求节点([2]战法升级!$Z$6:$Z$44,[2]战法升级!AD$6:AD$44,$C146)</f>
        <v>273498.42410604941</v>
      </c>
      <c r="H146" s="32">
        <f>求节点([2]战法升级!$Z$186:$Z$224,[2]战法升级!AA$186:AA$224,$C146)</f>
        <v>29000</v>
      </c>
      <c r="I146" s="32">
        <f>求节点([2]战法升级!$Z$186:$Z$224,[2]战法升级!AB$186:AB$224,$C146)</f>
        <v>185600</v>
      </c>
      <c r="J146" s="32">
        <f>求节点([2]战法升级!$Z$186:$Z$224,[2]战法升级!AC$186:AC$224,$C146)</f>
        <v>556800</v>
      </c>
      <c r="K146" s="32">
        <f>求节点([2]战法升级!$Z$186:$Z$224,[2]战法升级!AD$186:AD$224,$C146)</f>
        <v>371200</v>
      </c>
      <c r="L146" s="32">
        <f>求节点([2]基础状态预期!$C$17:$C$55,[2]基础状态预期!M$17:M$55,$C146)</f>
        <v>35</v>
      </c>
      <c r="M146" s="32">
        <f>求节点([2]基础状态预期!$C$17:$C$55,[2]基础状态预期!N$17:N$55,$C146)</f>
        <v>35</v>
      </c>
      <c r="N146" s="32">
        <f>求节点([2]基础状态预期!$C$17:$C$55,[2]基础状态预期!O$17:O$55,$C146)</f>
        <v>35</v>
      </c>
      <c r="O146" s="32">
        <f>求节点([2]基础状态预期!$C$17:$C$55,[2]基础状态预期!P$17:P$55,$C146)</f>
        <v>31.681332340558743</v>
      </c>
      <c r="P146" s="32">
        <f>求节点([2]基础状态预期!$C$197:$C$235,[2]基础状态预期!M$197:M$235,$C146)</f>
        <v>35</v>
      </c>
      <c r="Q146" s="32">
        <f>求节点([2]基础状态预期!$C$197:$C$235,[2]基础状态预期!N$197:N$235,$C146)</f>
        <v>35</v>
      </c>
      <c r="R146" s="32">
        <f>求节点([2]基础状态预期!$C$197:$C$235,[2]基础状态预期!O$197:O$235,$C146)</f>
        <v>35</v>
      </c>
      <c r="S146" s="32">
        <f>求节点([2]基础状态预期!$C$197:$C$235,[2]基础状态预期!P$197:P$235,$C146)</f>
        <v>35</v>
      </c>
      <c r="T146" s="32">
        <f>求节点([2]基础状态预期!$C$17:$C$55,[2]基础状态预期!E$17:E$55,$C146)</f>
        <v>5</v>
      </c>
      <c r="U146" s="32">
        <f>求节点([2]基础状态预期!$C$17:$C$55,[2]基础状态预期!F$17:F$55,$C146)</f>
        <v>16</v>
      </c>
      <c r="V146" s="32">
        <f>求节点([2]基础状态预期!$C$17:$C$55,[2]基础状态预期!G$17:G$55,$C146)</f>
        <v>24</v>
      </c>
      <c r="W146" s="32">
        <f>求节点([2]基础状态预期!$C$17:$C$55,[2]基础状态预期!H$17:H$55,$C146)</f>
        <v>8</v>
      </c>
      <c r="X146" s="32">
        <f>求节点([2]基础状态预期!$C$197:$C$235,[2]基础状态预期!E$197:E$235,$C146)</f>
        <v>5</v>
      </c>
      <c r="Y146" s="32">
        <f>求节点([2]基础状态预期!$C$197:$C$235,[2]基础状态预期!F$197:F$235,$C146)</f>
        <v>16</v>
      </c>
      <c r="Z146" s="32">
        <f>求节点([2]基础状态预期!$C$197:$C$235,[2]基础状态预期!G$197:G$235,$C146)</f>
        <v>24</v>
      </c>
      <c r="AA146" s="32">
        <f>求节点([2]基础状态预期!$C$197:$C$235,[2]基础状态预期!H$197:H$235,$C146)</f>
        <v>8</v>
      </c>
      <c r="AB146" s="32"/>
      <c r="AC146" s="32">
        <v>141</v>
      </c>
      <c r="AD146" s="22">
        <f t="shared" si="21"/>
        <v>1828.45065872447</v>
      </c>
      <c r="AE146" s="22">
        <f t="shared" si="22"/>
        <v>1855</v>
      </c>
      <c r="AF146" s="32">
        <f t="shared" si="23"/>
        <v>175</v>
      </c>
      <c r="AG146" s="32">
        <f t="shared" si="24"/>
        <v>560</v>
      </c>
      <c r="AH146" s="32">
        <f t="shared" si="25"/>
        <v>840</v>
      </c>
      <c r="AI146" s="32">
        <f t="shared" si="26"/>
        <v>253.45065872446995</v>
      </c>
      <c r="AJ146" s="32">
        <f t="shared" si="27"/>
        <v>175</v>
      </c>
      <c r="AK146" s="32">
        <f t="shared" si="28"/>
        <v>560</v>
      </c>
      <c r="AL146" s="32">
        <f t="shared" si="29"/>
        <v>840</v>
      </c>
      <c r="AM146" s="32">
        <f t="shared" si="30"/>
        <v>280</v>
      </c>
      <c r="AN146" s="32"/>
      <c r="AO146" s="32"/>
      <c r="AP146" s="32"/>
    </row>
    <row r="147" spans="3:42" x14ac:dyDescent="0.15">
      <c r="C147" s="32">
        <v>142</v>
      </c>
      <c r="D147" s="32">
        <f>求节点([2]战法升级!$Z$6:$Z$44,[2]战法升级!AA$6:AA$44,$C147)</f>
        <v>29000</v>
      </c>
      <c r="E147" s="32">
        <f>求节点([2]战法升级!$Z$6:$Z$44,[2]战法升级!AB$6:AB$44,$C147)</f>
        <v>185600</v>
      </c>
      <c r="F147" s="32">
        <f>求节点([2]战法升级!$Z$6:$Z$44,[2]战法升级!AC$6:AC$44,$C147)</f>
        <v>556800</v>
      </c>
      <c r="G147" s="32">
        <f>求节点([2]战法升级!$Z$6:$Z$44,[2]战法升级!AD$6:AD$44,$C147)</f>
        <v>276430.7446086586</v>
      </c>
      <c r="H147" s="32">
        <f>求节点([2]战法升级!$Z$186:$Z$224,[2]战法升级!AA$186:AA$224,$C147)</f>
        <v>29000</v>
      </c>
      <c r="I147" s="32">
        <f>求节点([2]战法升级!$Z$186:$Z$224,[2]战法升级!AB$186:AB$224,$C147)</f>
        <v>185600</v>
      </c>
      <c r="J147" s="32">
        <f>求节点([2]战法升级!$Z$186:$Z$224,[2]战法升级!AC$186:AC$224,$C147)</f>
        <v>556800</v>
      </c>
      <c r="K147" s="32">
        <f>求节点([2]战法升级!$Z$186:$Z$224,[2]战法升级!AD$186:AD$224,$C147)</f>
        <v>371200</v>
      </c>
      <c r="L147" s="32">
        <f>求节点([2]基础状态预期!$C$17:$C$55,[2]基础状态预期!M$17:M$55,$C147)</f>
        <v>35</v>
      </c>
      <c r="M147" s="32">
        <f>求节点([2]基础状态预期!$C$17:$C$55,[2]基础状态预期!N$17:N$55,$C147)</f>
        <v>35</v>
      </c>
      <c r="N147" s="32">
        <f>求节点([2]基础状态预期!$C$17:$C$55,[2]基础状态预期!O$17:O$55,$C147)</f>
        <v>35</v>
      </c>
      <c r="O147" s="32">
        <f>求节点([2]基础状态预期!$C$17:$C$55,[2]基础状态预期!P$17:P$55,$C147)</f>
        <v>31.780935618500632</v>
      </c>
      <c r="P147" s="32">
        <f>求节点([2]基础状态预期!$C$197:$C$235,[2]基础状态预期!M$197:M$235,$C147)</f>
        <v>35</v>
      </c>
      <c r="Q147" s="32">
        <f>求节点([2]基础状态预期!$C$197:$C$235,[2]基础状态预期!N$197:N$235,$C147)</f>
        <v>35</v>
      </c>
      <c r="R147" s="32">
        <f>求节点([2]基础状态预期!$C$197:$C$235,[2]基础状态预期!O$197:O$235,$C147)</f>
        <v>35</v>
      </c>
      <c r="S147" s="32">
        <f>求节点([2]基础状态预期!$C$197:$C$235,[2]基础状态预期!P$197:P$235,$C147)</f>
        <v>35</v>
      </c>
      <c r="T147" s="32">
        <f>求节点([2]基础状态预期!$C$17:$C$55,[2]基础状态预期!E$17:E$55,$C147)</f>
        <v>5</v>
      </c>
      <c r="U147" s="32">
        <f>求节点([2]基础状态预期!$C$17:$C$55,[2]基础状态预期!F$17:F$55,$C147)</f>
        <v>16</v>
      </c>
      <c r="V147" s="32">
        <f>求节点([2]基础状态预期!$C$17:$C$55,[2]基础状态预期!G$17:G$55,$C147)</f>
        <v>24</v>
      </c>
      <c r="W147" s="32">
        <f>求节点([2]基础状态预期!$C$17:$C$55,[2]基础状态预期!H$17:H$55,$C147)</f>
        <v>8</v>
      </c>
      <c r="X147" s="32">
        <f>求节点([2]基础状态预期!$C$197:$C$235,[2]基础状态预期!E$197:E$235,$C147)</f>
        <v>5</v>
      </c>
      <c r="Y147" s="32">
        <f>求节点([2]基础状态预期!$C$197:$C$235,[2]基础状态预期!F$197:F$235,$C147)</f>
        <v>16</v>
      </c>
      <c r="Z147" s="32">
        <f>求节点([2]基础状态预期!$C$197:$C$235,[2]基础状态预期!G$197:G$235,$C147)</f>
        <v>24</v>
      </c>
      <c r="AA147" s="32">
        <f>求节点([2]基础状态预期!$C$197:$C$235,[2]基础状态预期!H$197:H$235,$C147)</f>
        <v>8</v>
      </c>
      <c r="AB147" s="32"/>
      <c r="AC147" s="32">
        <v>142</v>
      </c>
      <c r="AD147" s="22">
        <f t="shared" si="21"/>
        <v>1829.247484948005</v>
      </c>
      <c r="AE147" s="22">
        <f t="shared" si="22"/>
        <v>1855</v>
      </c>
      <c r="AF147" s="32">
        <f t="shared" si="23"/>
        <v>175</v>
      </c>
      <c r="AG147" s="32">
        <f t="shared" si="24"/>
        <v>560</v>
      </c>
      <c r="AH147" s="32">
        <f t="shared" si="25"/>
        <v>840</v>
      </c>
      <c r="AI147" s="32">
        <f t="shared" si="26"/>
        <v>254.24748494800505</v>
      </c>
      <c r="AJ147" s="32">
        <f t="shared" si="27"/>
        <v>175</v>
      </c>
      <c r="AK147" s="32">
        <f t="shared" si="28"/>
        <v>560</v>
      </c>
      <c r="AL147" s="32">
        <f t="shared" si="29"/>
        <v>840</v>
      </c>
      <c r="AM147" s="32">
        <f t="shared" si="30"/>
        <v>280</v>
      </c>
      <c r="AN147" s="32"/>
      <c r="AO147" s="32"/>
      <c r="AP147" s="32"/>
    </row>
    <row r="148" spans="3:42" x14ac:dyDescent="0.15">
      <c r="C148" s="32">
        <v>143</v>
      </c>
      <c r="D148" s="32">
        <f>求节点([2]战法升级!$Z$6:$Z$44,[2]战法升级!AA$6:AA$44,$C148)</f>
        <v>29000</v>
      </c>
      <c r="E148" s="32">
        <f>求节点([2]战法升级!$Z$6:$Z$44,[2]战法升级!AB$6:AB$44,$C148)</f>
        <v>185600</v>
      </c>
      <c r="F148" s="32">
        <f>求节点([2]战法升级!$Z$6:$Z$44,[2]战法升级!AC$6:AC$44,$C148)</f>
        <v>556800</v>
      </c>
      <c r="G148" s="32">
        <f>求节点([2]战法升级!$Z$6:$Z$44,[2]战法升级!AD$6:AD$44,$C148)</f>
        <v>279363.06511126779</v>
      </c>
      <c r="H148" s="32">
        <f>求节点([2]战法升级!$Z$186:$Z$224,[2]战法升级!AA$186:AA$224,$C148)</f>
        <v>29000</v>
      </c>
      <c r="I148" s="32">
        <f>求节点([2]战法升级!$Z$186:$Z$224,[2]战法升级!AB$186:AB$224,$C148)</f>
        <v>185600</v>
      </c>
      <c r="J148" s="32">
        <f>求节点([2]战法升级!$Z$186:$Z$224,[2]战法升级!AC$186:AC$224,$C148)</f>
        <v>556800</v>
      </c>
      <c r="K148" s="32">
        <f>求节点([2]战法升级!$Z$186:$Z$224,[2]战法升级!AD$186:AD$224,$C148)</f>
        <v>371200</v>
      </c>
      <c r="L148" s="32">
        <f>求节点([2]基础状态预期!$C$17:$C$55,[2]基础状态预期!M$17:M$55,$C148)</f>
        <v>35</v>
      </c>
      <c r="M148" s="32">
        <f>求节点([2]基础状态预期!$C$17:$C$55,[2]基础状态预期!N$17:N$55,$C148)</f>
        <v>35</v>
      </c>
      <c r="N148" s="32">
        <f>求节点([2]基础状态预期!$C$17:$C$55,[2]基础状态预期!O$17:O$55,$C148)</f>
        <v>35</v>
      </c>
      <c r="O148" s="32">
        <f>求节点([2]基础状态预期!$C$17:$C$55,[2]基础状态预期!P$17:P$55,$C148)</f>
        <v>31.88053889644252</v>
      </c>
      <c r="P148" s="32">
        <f>求节点([2]基础状态预期!$C$197:$C$235,[2]基础状态预期!M$197:M$235,$C148)</f>
        <v>35</v>
      </c>
      <c r="Q148" s="32">
        <f>求节点([2]基础状态预期!$C$197:$C$235,[2]基础状态预期!N$197:N$235,$C148)</f>
        <v>35</v>
      </c>
      <c r="R148" s="32">
        <f>求节点([2]基础状态预期!$C$197:$C$235,[2]基础状态预期!O$197:O$235,$C148)</f>
        <v>35</v>
      </c>
      <c r="S148" s="32">
        <f>求节点([2]基础状态预期!$C$197:$C$235,[2]基础状态预期!P$197:P$235,$C148)</f>
        <v>35</v>
      </c>
      <c r="T148" s="32">
        <f>求节点([2]基础状态预期!$C$17:$C$55,[2]基础状态预期!E$17:E$55,$C148)</f>
        <v>5</v>
      </c>
      <c r="U148" s="32">
        <f>求节点([2]基础状态预期!$C$17:$C$55,[2]基础状态预期!F$17:F$55,$C148)</f>
        <v>16</v>
      </c>
      <c r="V148" s="32">
        <f>求节点([2]基础状态预期!$C$17:$C$55,[2]基础状态预期!G$17:G$55,$C148)</f>
        <v>24</v>
      </c>
      <c r="W148" s="32">
        <f>求节点([2]基础状态预期!$C$17:$C$55,[2]基础状态预期!H$17:H$55,$C148)</f>
        <v>8</v>
      </c>
      <c r="X148" s="32">
        <f>求节点([2]基础状态预期!$C$197:$C$235,[2]基础状态预期!E$197:E$235,$C148)</f>
        <v>5</v>
      </c>
      <c r="Y148" s="32">
        <f>求节点([2]基础状态预期!$C$197:$C$235,[2]基础状态预期!F$197:F$235,$C148)</f>
        <v>16</v>
      </c>
      <c r="Z148" s="32">
        <f>求节点([2]基础状态预期!$C$197:$C$235,[2]基础状态预期!G$197:G$235,$C148)</f>
        <v>24</v>
      </c>
      <c r="AA148" s="32">
        <f>求节点([2]基础状态预期!$C$197:$C$235,[2]基础状态预期!H$197:H$235,$C148)</f>
        <v>8</v>
      </c>
      <c r="AB148" s="32"/>
      <c r="AC148" s="32">
        <v>143</v>
      </c>
      <c r="AD148" s="22">
        <f t="shared" si="21"/>
        <v>1830.0443111715401</v>
      </c>
      <c r="AE148" s="22">
        <f t="shared" si="22"/>
        <v>1855</v>
      </c>
      <c r="AF148" s="32">
        <f t="shared" si="23"/>
        <v>175</v>
      </c>
      <c r="AG148" s="32">
        <f t="shared" si="24"/>
        <v>560</v>
      </c>
      <c r="AH148" s="32">
        <f t="shared" si="25"/>
        <v>840</v>
      </c>
      <c r="AI148" s="32">
        <f t="shared" si="26"/>
        <v>255.04431117154016</v>
      </c>
      <c r="AJ148" s="32">
        <f t="shared" si="27"/>
        <v>175</v>
      </c>
      <c r="AK148" s="32">
        <f t="shared" si="28"/>
        <v>560</v>
      </c>
      <c r="AL148" s="32">
        <f t="shared" si="29"/>
        <v>840</v>
      </c>
      <c r="AM148" s="32">
        <f t="shared" si="30"/>
        <v>280</v>
      </c>
      <c r="AN148" s="32"/>
      <c r="AO148" s="32"/>
      <c r="AP148" s="32"/>
    </row>
    <row r="149" spans="3:42" x14ac:dyDescent="0.15">
      <c r="C149" s="32">
        <v>144</v>
      </c>
      <c r="D149" s="32">
        <f>求节点([2]战法升级!$Z$6:$Z$44,[2]战法升级!AA$6:AA$44,$C149)</f>
        <v>29000</v>
      </c>
      <c r="E149" s="32">
        <f>求节点([2]战法升级!$Z$6:$Z$44,[2]战法升级!AB$6:AB$44,$C149)</f>
        <v>185600</v>
      </c>
      <c r="F149" s="32">
        <f>求节点([2]战法升级!$Z$6:$Z$44,[2]战法升级!AC$6:AC$44,$C149)</f>
        <v>556800</v>
      </c>
      <c r="G149" s="32">
        <f>求节点([2]战法升级!$Z$6:$Z$44,[2]战法升级!AD$6:AD$44,$C149)</f>
        <v>282295.38561387698</v>
      </c>
      <c r="H149" s="32">
        <f>求节点([2]战法升级!$Z$186:$Z$224,[2]战法升级!AA$186:AA$224,$C149)</f>
        <v>29000</v>
      </c>
      <c r="I149" s="32">
        <f>求节点([2]战法升级!$Z$186:$Z$224,[2]战法升级!AB$186:AB$224,$C149)</f>
        <v>185600</v>
      </c>
      <c r="J149" s="32">
        <f>求节点([2]战法升级!$Z$186:$Z$224,[2]战法升级!AC$186:AC$224,$C149)</f>
        <v>556800</v>
      </c>
      <c r="K149" s="32">
        <f>求节点([2]战法升级!$Z$186:$Z$224,[2]战法升级!AD$186:AD$224,$C149)</f>
        <v>371200</v>
      </c>
      <c r="L149" s="32">
        <f>求节点([2]基础状态预期!$C$17:$C$55,[2]基础状态预期!M$17:M$55,$C149)</f>
        <v>35</v>
      </c>
      <c r="M149" s="32">
        <f>求节点([2]基础状态预期!$C$17:$C$55,[2]基础状态预期!N$17:N$55,$C149)</f>
        <v>35</v>
      </c>
      <c r="N149" s="32">
        <f>求节点([2]基础状态预期!$C$17:$C$55,[2]基础状态预期!O$17:O$55,$C149)</f>
        <v>35</v>
      </c>
      <c r="O149" s="32">
        <f>求节点([2]基础状态预期!$C$17:$C$55,[2]基础状态预期!P$17:P$55,$C149)</f>
        <v>31.980142174384408</v>
      </c>
      <c r="P149" s="32">
        <f>求节点([2]基础状态预期!$C$197:$C$235,[2]基础状态预期!M$197:M$235,$C149)</f>
        <v>35</v>
      </c>
      <c r="Q149" s="32">
        <f>求节点([2]基础状态预期!$C$197:$C$235,[2]基础状态预期!N$197:N$235,$C149)</f>
        <v>35</v>
      </c>
      <c r="R149" s="32">
        <f>求节点([2]基础状态预期!$C$197:$C$235,[2]基础状态预期!O$197:O$235,$C149)</f>
        <v>35</v>
      </c>
      <c r="S149" s="32">
        <f>求节点([2]基础状态预期!$C$197:$C$235,[2]基础状态预期!P$197:P$235,$C149)</f>
        <v>35</v>
      </c>
      <c r="T149" s="32">
        <f>求节点([2]基础状态预期!$C$17:$C$55,[2]基础状态预期!E$17:E$55,$C149)</f>
        <v>5</v>
      </c>
      <c r="U149" s="32">
        <f>求节点([2]基础状态预期!$C$17:$C$55,[2]基础状态预期!F$17:F$55,$C149)</f>
        <v>16</v>
      </c>
      <c r="V149" s="32">
        <f>求节点([2]基础状态预期!$C$17:$C$55,[2]基础状态预期!G$17:G$55,$C149)</f>
        <v>24</v>
      </c>
      <c r="W149" s="32">
        <f>求节点([2]基础状态预期!$C$17:$C$55,[2]基础状态预期!H$17:H$55,$C149)</f>
        <v>8</v>
      </c>
      <c r="X149" s="32">
        <f>求节点([2]基础状态预期!$C$197:$C$235,[2]基础状态预期!E$197:E$235,$C149)</f>
        <v>5</v>
      </c>
      <c r="Y149" s="32">
        <f>求节点([2]基础状态预期!$C$197:$C$235,[2]基础状态预期!F$197:F$235,$C149)</f>
        <v>16</v>
      </c>
      <c r="Z149" s="32">
        <f>求节点([2]基础状态预期!$C$197:$C$235,[2]基础状态预期!G$197:G$235,$C149)</f>
        <v>24</v>
      </c>
      <c r="AA149" s="32">
        <f>求节点([2]基础状态预期!$C$197:$C$235,[2]基础状态预期!H$197:H$235,$C149)</f>
        <v>8</v>
      </c>
      <c r="AB149" s="32"/>
      <c r="AC149" s="32">
        <v>144</v>
      </c>
      <c r="AD149" s="22">
        <f t="shared" si="21"/>
        <v>1830.8411373950753</v>
      </c>
      <c r="AE149" s="22">
        <f t="shared" si="22"/>
        <v>1855</v>
      </c>
      <c r="AF149" s="32">
        <f t="shared" si="23"/>
        <v>175</v>
      </c>
      <c r="AG149" s="32">
        <f t="shared" si="24"/>
        <v>560</v>
      </c>
      <c r="AH149" s="32">
        <f t="shared" si="25"/>
        <v>840</v>
      </c>
      <c r="AI149" s="32">
        <f t="shared" si="26"/>
        <v>255.84113739507526</v>
      </c>
      <c r="AJ149" s="32">
        <f t="shared" si="27"/>
        <v>175</v>
      </c>
      <c r="AK149" s="32">
        <f t="shared" si="28"/>
        <v>560</v>
      </c>
      <c r="AL149" s="32">
        <f t="shared" si="29"/>
        <v>840</v>
      </c>
      <c r="AM149" s="32">
        <f t="shared" si="30"/>
        <v>280</v>
      </c>
      <c r="AN149" s="32"/>
      <c r="AO149" s="32"/>
      <c r="AP149" s="32"/>
    </row>
    <row r="150" spans="3:42" x14ac:dyDescent="0.15">
      <c r="C150" s="32">
        <v>145</v>
      </c>
      <c r="D150" s="32">
        <f>求节点([2]战法升级!$Z$6:$Z$44,[2]战法升级!AA$6:AA$44,$C150)</f>
        <v>29000</v>
      </c>
      <c r="E150" s="32">
        <f>求节点([2]战法升级!$Z$6:$Z$44,[2]战法升级!AB$6:AB$44,$C150)</f>
        <v>185600</v>
      </c>
      <c r="F150" s="32">
        <f>求节点([2]战法升级!$Z$6:$Z$44,[2]战法升级!AC$6:AC$44,$C150)</f>
        <v>556800</v>
      </c>
      <c r="G150" s="32">
        <f>求节点([2]战法升级!$Z$6:$Z$44,[2]战法升级!AD$6:AD$44,$C150)</f>
        <v>285227.70611648622</v>
      </c>
      <c r="H150" s="32">
        <f>求节点([2]战法升级!$Z$186:$Z$224,[2]战法升级!AA$186:AA$224,$C150)</f>
        <v>29000</v>
      </c>
      <c r="I150" s="32">
        <f>求节点([2]战法升级!$Z$186:$Z$224,[2]战法升级!AB$186:AB$224,$C150)</f>
        <v>185600</v>
      </c>
      <c r="J150" s="32">
        <f>求节点([2]战法升级!$Z$186:$Z$224,[2]战法升级!AC$186:AC$224,$C150)</f>
        <v>556800</v>
      </c>
      <c r="K150" s="32">
        <f>求节点([2]战法升级!$Z$186:$Z$224,[2]战法升级!AD$186:AD$224,$C150)</f>
        <v>371200</v>
      </c>
      <c r="L150" s="32">
        <f>求节点([2]基础状态预期!$C$17:$C$55,[2]基础状态预期!M$17:M$55,$C150)</f>
        <v>35</v>
      </c>
      <c r="M150" s="32">
        <f>求节点([2]基础状态预期!$C$17:$C$55,[2]基础状态预期!N$17:N$55,$C150)</f>
        <v>35</v>
      </c>
      <c r="N150" s="32">
        <f>求节点([2]基础状态预期!$C$17:$C$55,[2]基础状态预期!O$17:O$55,$C150)</f>
        <v>35</v>
      </c>
      <c r="O150" s="32">
        <f>求节点([2]基础状态预期!$C$17:$C$55,[2]基础状态预期!P$17:P$55,$C150)</f>
        <v>32.0797454523263</v>
      </c>
      <c r="P150" s="32">
        <f>求节点([2]基础状态预期!$C$197:$C$235,[2]基础状态预期!M$197:M$235,$C150)</f>
        <v>35</v>
      </c>
      <c r="Q150" s="32">
        <f>求节点([2]基础状态预期!$C$197:$C$235,[2]基础状态预期!N$197:N$235,$C150)</f>
        <v>35</v>
      </c>
      <c r="R150" s="32">
        <f>求节点([2]基础状态预期!$C$197:$C$235,[2]基础状态预期!O$197:O$235,$C150)</f>
        <v>35</v>
      </c>
      <c r="S150" s="32">
        <f>求节点([2]基础状态预期!$C$197:$C$235,[2]基础状态预期!P$197:P$235,$C150)</f>
        <v>35</v>
      </c>
      <c r="T150" s="32">
        <f>求节点([2]基础状态预期!$C$17:$C$55,[2]基础状态预期!E$17:E$55,$C150)</f>
        <v>5</v>
      </c>
      <c r="U150" s="32">
        <f>求节点([2]基础状态预期!$C$17:$C$55,[2]基础状态预期!F$17:F$55,$C150)</f>
        <v>16</v>
      </c>
      <c r="V150" s="32">
        <f>求节点([2]基础状态预期!$C$17:$C$55,[2]基础状态预期!G$17:G$55,$C150)</f>
        <v>24</v>
      </c>
      <c r="W150" s="32">
        <f>求节点([2]基础状态预期!$C$17:$C$55,[2]基础状态预期!H$17:H$55,$C150)</f>
        <v>8</v>
      </c>
      <c r="X150" s="32">
        <f>求节点([2]基础状态预期!$C$197:$C$235,[2]基础状态预期!E$197:E$235,$C150)</f>
        <v>5</v>
      </c>
      <c r="Y150" s="32">
        <f>求节点([2]基础状态预期!$C$197:$C$235,[2]基础状态预期!F$197:F$235,$C150)</f>
        <v>16</v>
      </c>
      <c r="Z150" s="32">
        <f>求节点([2]基础状态预期!$C$197:$C$235,[2]基础状态预期!G$197:G$235,$C150)</f>
        <v>24</v>
      </c>
      <c r="AA150" s="32">
        <f>求节点([2]基础状态预期!$C$197:$C$235,[2]基础状态预期!H$197:H$235,$C150)</f>
        <v>8</v>
      </c>
      <c r="AB150" s="32"/>
      <c r="AC150" s="32">
        <v>145</v>
      </c>
      <c r="AD150" s="22">
        <f t="shared" si="21"/>
        <v>1831.6379636186105</v>
      </c>
      <c r="AE150" s="22">
        <f t="shared" si="22"/>
        <v>1855</v>
      </c>
      <c r="AF150" s="32">
        <f t="shared" si="23"/>
        <v>175</v>
      </c>
      <c r="AG150" s="32">
        <f t="shared" si="24"/>
        <v>560</v>
      </c>
      <c r="AH150" s="32">
        <f t="shared" si="25"/>
        <v>840</v>
      </c>
      <c r="AI150" s="32">
        <f t="shared" si="26"/>
        <v>256.6379636186104</v>
      </c>
      <c r="AJ150" s="32">
        <f t="shared" si="27"/>
        <v>175</v>
      </c>
      <c r="AK150" s="32">
        <f t="shared" si="28"/>
        <v>560</v>
      </c>
      <c r="AL150" s="32">
        <f t="shared" si="29"/>
        <v>840</v>
      </c>
      <c r="AM150" s="32">
        <f t="shared" si="30"/>
        <v>280</v>
      </c>
      <c r="AN150" s="32"/>
      <c r="AO150" s="32"/>
      <c r="AP150" s="32"/>
    </row>
    <row r="151" spans="3:42" x14ac:dyDescent="0.15">
      <c r="C151" s="32">
        <v>146</v>
      </c>
      <c r="D151" s="32">
        <f>求节点([2]战法升级!$Z$6:$Z$44,[2]战法升级!AA$6:AA$44,$C151)</f>
        <v>29000</v>
      </c>
      <c r="E151" s="32">
        <f>求节点([2]战法升级!$Z$6:$Z$44,[2]战法升级!AB$6:AB$44,$C151)</f>
        <v>185600</v>
      </c>
      <c r="F151" s="32">
        <f>求节点([2]战法升级!$Z$6:$Z$44,[2]战法升级!AC$6:AC$44,$C151)</f>
        <v>556800</v>
      </c>
      <c r="G151" s="32">
        <f>求节点([2]战法升级!$Z$6:$Z$44,[2]战法升级!AD$6:AD$44,$C151)</f>
        <v>288160.02661909541</v>
      </c>
      <c r="H151" s="32">
        <f>求节点([2]战法升级!$Z$186:$Z$224,[2]战法升级!AA$186:AA$224,$C151)</f>
        <v>29000</v>
      </c>
      <c r="I151" s="32">
        <f>求节点([2]战法升级!$Z$186:$Z$224,[2]战法升级!AB$186:AB$224,$C151)</f>
        <v>185600</v>
      </c>
      <c r="J151" s="32">
        <f>求节点([2]战法升级!$Z$186:$Z$224,[2]战法升级!AC$186:AC$224,$C151)</f>
        <v>556800</v>
      </c>
      <c r="K151" s="32">
        <f>求节点([2]战法升级!$Z$186:$Z$224,[2]战法升级!AD$186:AD$224,$C151)</f>
        <v>371200</v>
      </c>
      <c r="L151" s="32">
        <f>求节点([2]基础状态预期!$C$17:$C$55,[2]基础状态预期!M$17:M$55,$C151)</f>
        <v>35</v>
      </c>
      <c r="M151" s="32">
        <f>求节点([2]基础状态预期!$C$17:$C$55,[2]基础状态预期!N$17:N$55,$C151)</f>
        <v>35</v>
      </c>
      <c r="N151" s="32">
        <f>求节点([2]基础状态预期!$C$17:$C$55,[2]基础状态预期!O$17:O$55,$C151)</f>
        <v>35</v>
      </c>
      <c r="O151" s="32">
        <f>求节点([2]基础状态预期!$C$17:$C$55,[2]基础状态预期!P$17:P$55,$C151)</f>
        <v>32.179348730268188</v>
      </c>
      <c r="P151" s="32">
        <f>求节点([2]基础状态预期!$C$197:$C$235,[2]基础状态预期!M$197:M$235,$C151)</f>
        <v>35</v>
      </c>
      <c r="Q151" s="32">
        <f>求节点([2]基础状态预期!$C$197:$C$235,[2]基础状态预期!N$197:N$235,$C151)</f>
        <v>35</v>
      </c>
      <c r="R151" s="32">
        <f>求节点([2]基础状态预期!$C$197:$C$235,[2]基础状态预期!O$197:O$235,$C151)</f>
        <v>35</v>
      </c>
      <c r="S151" s="32">
        <f>求节点([2]基础状态预期!$C$197:$C$235,[2]基础状态预期!P$197:P$235,$C151)</f>
        <v>35</v>
      </c>
      <c r="T151" s="32">
        <f>求节点([2]基础状态预期!$C$17:$C$55,[2]基础状态预期!E$17:E$55,$C151)</f>
        <v>5</v>
      </c>
      <c r="U151" s="32">
        <f>求节点([2]基础状态预期!$C$17:$C$55,[2]基础状态预期!F$17:F$55,$C151)</f>
        <v>16</v>
      </c>
      <c r="V151" s="32">
        <f>求节点([2]基础状态预期!$C$17:$C$55,[2]基础状态预期!G$17:G$55,$C151)</f>
        <v>24</v>
      </c>
      <c r="W151" s="32">
        <f>求节点([2]基础状态预期!$C$17:$C$55,[2]基础状态预期!H$17:H$55,$C151)</f>
        <v>8</v>
      </c>
      <c r="X151" s="32">
        <f>求节点([2]基础状态预期!$C$197:$C$235,[2]基础状态预期!E$197:E$235,$C151)</f>
        <v>5</v>
      </c>
      <c r="Y151" s="32">
        <f>求节点([2]基础状态预期!$C$197:$C$235,[2]基础状态预期!F$197:F$235,$C151)</f>
        <v>16</v>
      </c>
      <c r="Z151" s="32">
        <f>求节点([2]基础状态预期!$C$197:$C$235,[2]基础状态预期!G$197:G$235,$C151)</f>
        <v>24</v>
      </c>
      <c r="AA151" s="32">
        <f>求节点([2]基础状态预期!$C$197:$C$235,[2]基础状态预期!H$197:H$235,$C151)</f>
        <v>8</v>
      </c>
      <c r="AB151" s="32"/>
      <c r="AC151" s="32">
        <v>146</v>
      </c>
      <c r="AD151" s="22">
        <f t="shared" si="21"/>
        <v>1832.4347898421456</v>
      </c>
      <c r="AE151" s="22">
        <f t="shared" si="22"/>
        <v>1855</v>
      </c>
      <c r="AF151" s="32">
        <f t="shared" si="23"/>
        <v>175</v>
      </c>
      <c r="AG151" s="32">
        <f t="shared" si="24"/>
        <v>560</v>
      </c>
      <c r="AH151" s="32">
        <f t="shared" si="25"/>
        <v>840</v>
      </c>
      <c r="AI151" s="32">
        <f t="shared" si="26"/>
        <v>257.43478984214551</v>
      </c>
      <c r="AJ151" s="32">
        <f t="shared" si="27"/>
        <v>175</v>
      </c>
      <c r="AK151" s="32">
        <f t="shared" si="28"/>
        <v>560</v>
      </c>
      <c r="AL151" s="32">
        <f t="shared" si="29"/>
        <v>840</v>
      </c>
      <c r="AM151" s="32">
        <f t="shared" si="30"/>
        <v>280</v>
      </c>
      <c r="AN151" s="32"/>
      <c r="AO151" s="32"/>
      <c r="AP151" s="32"/>
    </row>
    <row r="152" spans="3:42" x14ac:dyDescent="0.15">
      <c r="C152" s="32">
        <v>147</v>
      </c>
      <c r="D152" s="32">
        <f>求节点([2]战法升级!$Z$6:$Z$44,[2]战法升级!AA$6:AA$44,$C152)</f>
        <v>29000</v>
      </c>
      <c r="E152" s="32">
        <f>求节点([2]战法升级!$Z$6:$Z$44,[2]战法升级!AB$6:AB$44,$C152)</f>
        <v>185600</v>
      </c>
      <c r="F152" s="32">
        <f>求节点([2]战法升级!$Z$6:$Z$44,[2]战法升级!AC$6:AC$44,$C152)</f>
        <v>556800</v>
      </c>
      <c r="G152" s="32">
        <f>求节点([2]战法升级!$Z$6:$Z$44,[2]战法升级!AD$6:AD$44,$C152)</f>
        <v>291092.3471217046</v>
      </c>
      <c r="H152" s="32">
        <f>求节点([2]战法升级!$Z$186:$Z$224,[2]战法升级!AA$186:AA$224,$C152)</f>
        <v>29000</v>
      </c>
      <c r="I152" s="32">
        <f>求节点([2]战法升级!$Z$186:$Z$224,[2]战法升级!AB$186:AB$224,$C152)</f>
        <v>185600</v>
      </c>
      <c r="J152" s="32">
        <f>求节点([2]战法升级!$Z$186:$Z$224,[2]战法升级!AC$186:AC$224,$C152)</f>
        <v>556800</v>
      </c>
      <c r="K152" s="32">
        <f>求节点([2]战法升级!$Z$186:$Z$224,[2]战法升级!AD$186:AD$224,$C152)</f>
        <v>371200</v>
      </c>
      <c r="L152" s="32">
        <f>求节点([2]基础状态预期!$C$17:$C$55,[2]基础状态预期!M$17:M$55,$C152)</f>
        <v>35</v>
      </c>
      <c r="M152" s="32">
        <f>求节点([2]基础状态预期!$C$17:$C$55,[2]基础状态预期!N$17:N$55,$C152)</f>
        <v>35</v>
      </c>
      <c r="N152" s="32">
        <f>求节点([2]基础状态预期!$C$17:$C$55,[2]基础状态预期!O$17:O$55,$C152)</f>
        <v>35</v>
      </c>
      <c r="O152" s="32">
        <f>求节点([2]基础状态预期!$C$17:$C$55,[2]基础状态预期!P$17:P$55,$C152)</f>
        <v>32.278952008210076</v>
      </c>
      <c r="P152" s="32">
        <f>求节点([2]基础状态预期!$C$197:$C$235,[2]基础状态预期!M$197:M$235,$C152)</f>
        <v>35</v>
      </c>
      <c r="Q152" s="32">
        <f>求节点([2]基础状态预期!$C$197:$C$235,[2]基础状态预期!N$197:N$235,$C152)</f>
        <v>35</v>
      </c>
      <c r="R152" s="32">
        <f>求节点([2]基础状态预期!$C$197:$C$235,[2]基础状态预期!O$197:O$235,$C152)</f>
        <v>35</v>
      </c>
      <c r="S152" s="32">
        <f>求节点([2]基础状态预期!$C$197:$C$235,[2]基础状态预期!P$197:P$235,$C152)</f>
        <v>35</v>
      </c>
      <c r="T152" s="32">
        <f>求节点([2]基础状态预期!$C$17:$C$55,[2]基础状态预期!E$17:E$55,$C152)</f>
        <v>5</v>
      </c>
      <c r="U152" s="32">
        <f>求节点([2]基础状态预期!$C$17:$C$55,[2]基础状态预期!F$17:F$55,$C152)</f>
        <v>16</v>
      </c>
      <c r="V152" s="32">
        <f>求节点([2]基础状态预期!$C$17:$C$55,[2]基础状态预期!G$17:G$55,$C152)</f>
        <v>24</v>
      </c>
      <c r="W152" s="32">
        <f>求节点([2]基础状态预期!$C$17:$C$55,[2]基础状态预期!H$17:H$55,$C152)</f>
        <v>8</v>
      </c>
      <c r="X152" s="32">
        <f>求节点([2]基础状态预期!$C$197:$C$235,[2]基础状态预期!E$197:E$235,$C152)</f>
        <v>5</v>
      </c>
      <c r="Y152" s="32">
        <f>求节点([2]基础状态预期!$C$197:$C$235,[2]基础状态预期!F$197:F$235,$C152)</f>
        <v>16</v>
      </c>
      <c r="Z152" s="32">
        <f>求节点([2]基础状态预期!$C$197:$C$235,[2]基础状态预期!G$197:G$235,$C152)</f>
        <v>24</v>
      </c>
      <c r="AA152" s="32">
        <f>求节点([2]基础状态预期!$C$197:$C$235,[2]基础状态预期!H$197:H$235,$C152)</f>
        <v>8</v>
      </c>
      <c r="AB152" s="32"/>
      <c r="AC152" s="32">
        <v>147</v>
      </c>
      <c r="AD152" s="22">
        <f t="shared" si="21"/>
        <v>1833.2316160656806</v>
      </c>
      <c r="AE152" s="22">
        <f t="shared" si="22"/>
        <v>1855</v>
      </c>
      <c r="AF152" s="32">
        <f t="shared" si="23"/>
        <v>175</v>
      </c>
      <c r="AG152" s="32">
        <f t="shared" si="24"/>
        <v>560</v>
      </c>
      <c r="AH152" s="32">
        <f t="shared" si="25"/>
        <v>840</v>
      </c>
      <c r="AI152" s="32">
        <f t="shared" si="26"/>
        <v>258.23161606568061</v>
      </c>
      <c r="AJ152" s="32">
        <f t="shared" si="27"/>
        <v>175</v>
      </c>
      <c r="AK152" s="32">
        <f t="shared" si="28"/>
        <v>560</v>
      </c>
      <c r="AL152" s="32">
        <f t="shared" si="29"/>
        <v>840</v>
      </c>
      <c r="AM152" s="32">
        <f t="shared" si="30"/>
        <v>280</v>
      </c>
      <c r="AN152" s="32"/>
      <c r="AO152" s="32"/>
      <c r="AP152" s="32"/>
    </row>
    <row r="153" spans="3:42" x14ac:dyDescent="0.15">
      <c r="C153" s="32">
        <v>148</v>
      </c>
      <c r="D153" s="32">
        <f>求节点([2]战法升级!$Z$6:$Z$44,[2]战法升级!AA$6:AA$44,$C153)</f>
        <v>29000</v>
      </c>
      <c r="E153" s="32">
        <f>求节点([2]战法升级!$Z$6:$Z$44,[2]战法升级!AB$6:AB$44,$C153)</f>
        <v>185600</v>
      </c>
      <c r="F153" s="32">
        <f>求节点([2]战法升级!$Z$6:$Z$44,[2]战法升级!AC$6:AC$44,$C153)</f>
        <v>556800</v>
      </c>
      <c r="G153" s="32">
        <f>求节点([2]战法升级!$Z$6:$Z$44,[2]战法升级!AD$6:AD$44,$C153)</f>
        <v>294024.66762431379</v>
      </c>
      <c r="H153" s="32">
        <f>求节点([2]战法升级!$Z$186:$Z$224,[2]战法升级!AA$186:AA$224,$C153)</f>
        <v>29000</v>
      </c>
      <c r="I153" s="32">
        <f>求节点([2]战法升级!$Z$186:$Z$224,[2]战法升级!AB$186:AB$224,$C153)</f>
        <v>185600</v>
      </c>
      <c r="J153" s="32">
        <f>求节点([2]战法升级!$Z$186:$Z$224,[2]战法升级!AC$186:AC$224,$C153)</f>
        <v>556800</v>
      </c>
      <c r="K153" s="32">
        <f>求节点([2]战法升级!$Z$186:$Z$224,[2]战法升级!AD$186:AD$224,$C153)</f>
        <v>371200</v>
      </c>
      <c r="L153" s="32">
        <f>求节点([2]基础状态预期!$C$17:$C$55,[2]基础状态预期!M$17:M$55,$C153)</f>
        <v>35</v>
      </c>
      <c r="M153" s="32">
        <f>求节点([2]基础状态预期!$C$17:$C$55,[2]基础状态预期!N$17:N$55,$C153)</f>
        <v>35</v>
      </c>
      <c r="N153" s="32">
        <f>求节点([2]基础状态预期!$C$17:$C$55,[2]基础状态预期!O$17:O$55,$C153)</f>
        <v>35</v>
      </c>
      <c r="O153" s="32">
        <f>求节点([2]基础状态预期!$C$17:$C$55,[2]基础状态预期!P$17:P$55,$C153)</f>
        <v>32.378555286151965</v>
      </c>
      <c r="P153" s="32">
        <f>求节点([2]基础状态预期!$C$197:$C$235,[2]基础状态预期!M$197:M$235,$C153)</f>
        <v>35</v>
      </c>
      <c r="Q153" s="32">
        <f>求节点([2]基础状态预期!$C$197:$C$235,[2]基础状态预期!N$197:N$235,$C153)</f>
        <v>35</v>
      </c>
      <c r="R153" s="32">
        <f>求节点([2]基础状态预期!$C$197:$C$235,[2]基础状态预期!O$197:O$235,$C153)</f>
        <v>35</v>
      </c>
      <c r="S153" s="32">
        <f>求节点([2]基础状态预期!$C$197:$C$235,[2]基础状态预期!P$197:P$235,$C153)</f>
        <v>35</v>
      </c>
      <c r="T153" s="32">
        <f>求节点([2]基础状态预期!$C$17:$C$55,[2]基础状态预期!E$17:E$55,$C153)</f>
        <v>5</v>
      </c>
      <c r="U153" s="32">
        <f>求节点([2]基础状态预期!$C$17:$C$55,[2]基础状态预期!F$17:F$55,$C153)</f>
        <v>16</v>
      </c>
      <c r="V153" s="32">
        <f>求节点([2]基础状态预期!$C$17:$C$55,[2]基础状态预期!G$17:G$55,$C153)</f>
        <v>24</v>
      </c>
      <c r="W153" s="32">
        <f>求节点([2]基础状态预期!$C$17:$C$55,[2]基础状态预期!H$17:H$55,$C153)</f>
        <v>8</v>
      </c>
      <c r="X153" s="32">
        <f>求节点([2]基础状态预期!$C$197:$C$235,[2]基础状态预期!E$197:E$235,$C153)</f>
        <v>5</v>
      </c>
      <c r="Y153" s="32">
        <f>求节点([2]基础状态预期!$C$197:$C$235,[2]基础状态预期!F$197:F$235,$C153)</f>
        <v>16</v>
      </c>
      <c r="Z153" s="32">
        <f>求节点([2]基础状态预期!$C$197:$C$235,[2]基础状态预期!G$197:G$235,$C153)</f>
        <v>24</v>
      </c>
      <c r="AA153" s="32">
        <f>求节点([2]基础状态预期!$C$197:$C$235,[2]基础状态预期!H$197:H$235,$C153)</f>
        <v>8</v>
      </c>
      <c r="AB153" s="32"/>
      <c r="AC153" s="32">
        <v>148</v>
      </c>
      <c r="AD153" s="22">
        <f t="shared" si="21"/>
        <v>1834.0284422892157</v>
      </c>
      <c r="AE153" s="22">
        <f t="shared" si="22"/>
        <v>1855</v>
      </c>
      <c r="AF153" s="32">
        <f t="shared" si="23"/>
        <v>175</v>
      </c>
      <c r="AG153" s="32">
        <f t="shared" si="24"/>
        <v>560</v>
      </c>
      <c r="AH153" s="32">
        <f t="shared" si="25"/>
        <v>840</v>
      </c>
      <c r="AI153" s="32">
        <f t="shared" si="26"/>
        <v>259.02844228921572</v>
      </c>
      <c r="AJ153" s="32">
        <f t="shared" si="27"/>
        <v>175</v>
      </c>
      <c r="AK153" s="32">
        <f t="shared" si="28"/>
        <v>560</v>
      </c>
      <c r="AL153" s="32">
        <f t="shared" si="29"/>
        <v>840</v>
      </c>
      <c r="AM153" s="32">
        <f t="shared" si="30"/>
        <v>280</v>
      </c>
      <c r="AN153" s="32"/>
      <c r="AO153" s="32"/>
      <c r="AP153" s="32"/>
    </row>
    <row r="154" spans="3:42" x14ac:dyDescent="0.15">
      <c r="C154" s="32">
        <v>149</v>
      </c>
      <c r="D154" s="32">
        <f>求节点([2]战法升级!$Z$6:$Z$44,[2]战法升级!AA$6:AA$44,$C154)</f>
        <v>29000</v>
      </c>
      <c r="E154" s="32">
        <f>求节点([2]战法升级!$Z$6:$Z$44,[2]战法升级!AB$6:AB$44,$C154)</f>
        <v>185600</v>
      </c>
      <c r="F154" s="32">
        <f>求节点([2]战法升级!$Z$6:$Z$44,[2]战法升级!AC$6:AC$44,$C154)</f>
        <v>556800</v>
      </c>
      <c r="G154" s="32">
        <f>求节点([2]战法升级!$Z$6:$Z$44,[2]战法升级!AD$6:AD$44,$C154)</f>
        <v>296956.98812692298</v>
      </c>
      <c r="H154" s="32">
        <f>求节点([2]战法升级!$Z$186:$Z$224,[2]战法升级!AA$186:AA$224,$C154)</f>
        <v>29000</v>
      </c>
      <c r="I154" s="32">
        <f>求节点([2]战法升级!$Z$186:$Z$224,[2]战法升级!AB$186:AB$224,$C154)</f>
        <v>185600</v>
      </c>
      <c r="J154" s="32">
        <f>求节点([2]战法升级!$Z$186:$Z$224,[2]战法升级!AC$186:AC$224,$C154)</f>
        <v>556800</v>
      </c>
      <c r="K154" s="32">
        <f>求节点([2]战法升级!$Z$186:$Z$224,[2]战法升级!AD$186:AD$224,$C154)</f>
        <v>371200</v>
      </c>
      <c r="L154" s="32">
        <f>求节点([2]基础状态预期!$C$17:$C$55,[2]基础状态预期!M$17:M$55,$C154)</f>
        <v>35</v>
      </c>
      <c r="M154" s="32">
        <f>求节点([2]基础状态预期!$C$17:$C$55,[2]基础状态预期!N$17:N$55,$C154)</f>
        <v>35</v>
      </c>
      <c r="N154" s="32">
        <f>求节点([2]基础状态预期!$C$17:$C$55,[2]基础状态预期!O$17:O$55,$C154)</f>
        <v>35</v>
      </c>
      <c r="O154" s="32">
        <f>求节点([2]基础状态预期!$C$17:$C$55,[2]基础状态预期!P$17:P$55,$C154)</f>
        <v>32.478158564093853</v>
      </c>
      <c r="P154" s="32">
        <f>求节点([2]基础状态预期!$C$197:$C$235,[2]基础状态预期!M$197:M$235,$C154)</f>
        <v>35</v>
      </c>
      <c r="Q154" s="32">
        <f>求节点([2]基础状态预期!$C$197:$C$235,[2]基础状态预期!N$197:N$235,$C154)</f>
        <v>35</v>
      </c>
      <c r="R154" s="32">
        <f>求节点([2]基础状态预期!$C$197:$C$235,[2]基础状态预期!O$197:O$235,$C154)</f>
        <v>35</v>
      </c>
      <c r="S154" s="32">
        <f>求节点([2]基础状态预期!$C$197:$C$235,[2]基础状态预期!P$197:P$235,$C154)</f>
        <v>35</v>
      </c>
      <c r="T154" s="32">
        <f>求节点([2]基础状态预期!$C$17:$C$55,[2]基础状态预期!E$17:E$55,$C154)</f>
        <v>5</v>
      </c>
      <c r="U154" s="32">
        <f>求节点([2]基础状态预期!$C$17:$C$55,[2]基础状态预期!F$17:F$55,$C154)</f>
        <v>16</v>
      </c>
      <c r="V154" s="32">
        <f>求节点([2]基础状态预期!$C$17:$C$55,[2]基础状态预期!G$17:G$55,$C154)</f>
        <v>24</v>
      </c>
      <c r="W154" s="32">
        <f>求节点([2]基础状态预期!$C$17:$C$55,[2]基础状态预期!H$17:H$55,$C154)</f>
        <v>8</v>
      </c>
      <c r="X154" s="32">
        <f>求节点([2]基础状态预期!$C$197:$C$235,[2]基础状态预期!E$197:E$235,$C154)</f>
        <v>5</v>
      </c>
      <c r="Y154" s="32">
        <f>求节点([2]基础状态预期!$C$197:$C$235,[2]基础状态预期!F$197:F$235,$C154)</f>
        <v>16</v>
      </c>
      <c r="Z154" s="32">
        <f>求节点([2]基础状态预期!$C$197:$C$235,[2]基础状态预期!G$197:G$235,$C154)</f>
        <v>24</v>
      </c>
      <c r="AA154" s="32">
        <f>求节点([2]基础状态预期!$C$197:$C$235,[2]基础状态预期!H$197:H$235,$C154)</f>
        <v>8</v>
      </c>
      <c r="AB154" s="32"/>
      <c r="AC154" s="32">
        <v>149</v>
      </c>
      <c r="AD154" s="22">
        <f t="shared" si="21"/>
        <v>1834.8252685127509</v>
      </c>
      <c r="AE154" s="22">
        <f t="shared" si="22"/>
        <v>1855</v>
      </c>
      <c r="AF154" s="32">
        <f t="shared" si="23"/>
        <v>175</v>
      </c>
      <c r="AG154" s="32">
        <f t="shared" si="24"/>
        <v>560</v>
      </c>
      <c r="AH154" s="32">
        <f t="shared" si="25"/>
        <v>840</v>
      </c>
      <c r="AI154" s="32">
        <f t="shared" si="26"/>
        <v>259.82526851275082</v>
      </c>
      <c r="AJ154" s="32">
        <f t="shared" si="27"/>
        <v>175</v>
      </c>
      <c r="AK154" s="32">
        <f t="shared" si="28"/>
        <v>560</v>
      </c>
      <c r="AL154" s="32">
        <f t="shared" si="29"/>
        <v>840</v>
      </c>
      <c r="AM154" s="32">
        <f t="shared" si="30"/>
        <v>280</v>
      </c>
      <c r="AN154" s="32"/>
      <c r="AO154" s="32"/>
      <c r="AP154" s="32"/>
    </row>
    <row r="155" spans="3:42" x14ac:dyDescent="0.15">
      <c r="C155" s="32">
        <v>150</v>
      </c>
      <c r="D155" s="32">
        <f>求节点([2]战法升级!$Z$6:$Z$44,[2]战法升级!AA$6:AA$44,$C155)</f>
        <v>29000</v>
      </c>
      <c r="E155" s="32">
        <f>求节点([2]战法升级!$Z$6:$Z$44,[2]战法升级!AB$6:AB$44,$C155)</f>
        <v>185600</v>
      </c>
      <c r="F155" s="32">
        <f>求节点([2]战法升级!$Z$6:$Z$44,[2]战法升级!AC$6:AC$44,$C155)</f>
        <v>556800</v>
      </c>
      <c r="G155" s="32">
        <f>求节点([2]战法升级!$Z$6:$Z$44,[2]战法升级!AD$6:AD$44,$C155)</f>
        <v>299889.30862953217</v>
      </c>
      <c r="H155" s="32">
        <f>求节点([2]战法升级!$Z$186:$Z$224,[2]战法升级!AA$186:AA$224,$C155)</f>
        <v>29000</v>
      </c>
      <c r="I155" s="32">
        <f>求节点([2]战法升级!$Z$186:$Z$224,[2]战法升级!AB$186:AB$224,$C155)</f>
        <v>185600</v>
      </c>
      <c r="J155" s="32">
        <f>求节点([2]战法升级!$Z$186:$Z$224,[2]战法升级!AC$186:AC$224,$C155)</f>
        <v>556800</v>
      </c>
      <c r="K155" s="32">
        <f>求节点([2]战法升级!$Z$186:$Z$224,[2]战法升级!AD$186:AD$224,$C155)</f>
        <v>371200</v>
      </c>
      <c r="L155" s="32">
        <f>求节点([2]基础状态预期!$C$17:$C$55,[2]基础状态预期!M$17:M$55,$C155)</f>
        <v>35</v>
      </c>
      <c r="M155" s="32">
        <f>求节点([2]基础状态预期!$C$17:$C$55,[2]基础状态预期!N$17:N$55,$C155)</f>
        <v>35</v>
      </c>
      <c r="N155" s="32">
        <f>求节点([2]基础状态预期!$C$17:$C$55,[2]基础状态预期!O$17:O$55,$C155)</f>
        <v>35</v>
      </c>
      <c r="O155" s="32">
        <f>求节点([2]基础状态预期!$C$17:$C$55,[2]基础状态预期!P$17:P$55,$C155)</f>
        <v>32.577761842035741</v>
      </c>
      <c r="P155" s="32">
        <f>求节点([2]基础状态预期!$C$197:$C$235,[2]基础状态预期!M$197:M$235,$C155)</f>
        <v>35</v>
      </c>
      <c r="Q155" s="32">
        <f>求节点([2]基础状态预期!$C$197:$C$235,[2]基础状态预期!N$197:N$235,$C155)</f>
        <v>35</v>
      </c>
      <c r="R155" s="32">
        <f>求节点([2]基础状态预期!$C$197:$C$235,[2]基础状态预期!O$197:O$235,$C155)</f>
        <v>35</v>
      </c>
      <c r="S155" s="32">
        <f>求节点([2]基础状态预期!$C$197:$C$235,[2]基础状态预期!P$197:P$235,$C155)</f>
        <v>35</v>
      </c>
      <c r="T155" s="32">
        <f>求节点([2]基础状态预期!$C$17:$C$55,[2]基础状态预期!E$17:E$55,$C155)</f>
        <v>5</v>
      </c>
      <c r="U155" s="32">
        <f>求节点([2]基础状态预期!$C$17:$C$55,[2]基础状态预期!F$17:F$55,$C155)</f>
        <v>16</v>
      </c>
      <c r="V155" s="32">
        <f>求节点([2]基础状态预期!$C$17:$C$55,[2]基础状态预期!G$17:G$55,$C155)</f>
        <v>24</v>
      </c>
      <c r="W155" s="32">
        <f>求节点([2]基础状态预期!$C$17:$C$55,[2]基础状态预期!H$17:H$55,$C155)</f>
        <v>8</v>
      </c>
      <c r="X155" s="32">
        <f>求节点([2]基础状态预期!$C$197:$C$235,[2]基础状态预期!E$197:E$235,$C155)</f>
        <v>5</v>
      </c>
      <c r="Y155" s="32">
        <f>求节点([2]基础状态预期!$C$197:$C$235,[2]基础状态预期!F$197:F$235,$C155)</f>
        <v>16</v>
      </c>
      <c r="Z155" s="32">
        <f>求节点([2]基础状态预期!$C$197:$C$235,[2]基础状态预期!G$197:G$235,$C155)</f>
        <v>24</v>
      </c>
      <c r="AA155" s="32">
        <f>求节点([2]基础状态预期!$C$197:$C$235,[2]基础状态预期!H$197:H$235,$C155)</f>
        <v>8</v>
      </c>
      <c r="AB155" s="32"/>
      <c r="AC155" s="32">
        <v>150</v>
      </c>
      <c r="AD155" s="22">
        <f t="shared" si="21"/>
        <v>1835.6220947362858</v>
      </c>
      <c r="AE155" s="22">
        <f t="shared" si="22"/>
        <v>1855</v>
      </c>
      <c r="AF155" s="32">
        <f t="shared" si="23"/>
        <v>175</v>
      </c>
      <c r="AG155" s="32">
        <f t="shared" si="24"/>
        <v>560</v>
      </c>
      <c r="AH155" s="32">
        <f t="shared" si="25"/>
        <v>840</v>
      </c>
      <c r="AI155" s="32">
        <f t="shared" si="26"/>
        <v>260.62209473628593</v>
      </c>
      <c r="AJ155" s="32">
        <f t="shared" si="27"/>
        <v>175</v>
      </c>
      <c r="AK155" s="32">
        <f t="shared" si="28"/>
        <v>560</v>
      </c>
      <c r="AL155" s="32">
        <f t="shared" si="29"/>
        <v>840</v>
      </c>
      <c r="AM155" s="32">
        <f t="shared" si="30"/>
        <v>280</v>
      </c>
      <c r="AN155" s="32"/>
      <c r="AO155" s="32"/>
      <c r="AP155" s="32"/>
    </row>
    <row r="156" spans="3:42" x14ac:dyDescent="0.15">
      <c r="C156" s="32">
        <v>151</v>
      </c>
      <c r="D156" s="32">
        <f>求节点([2]战法升级!$Z$6:$Z$44,[2]战法升级!AA$6:AA$44,$C156)</f>
        <v>29000</v>
      </c>
      <c r="E156" s="32">
        <f>求节点([2]战法升级!$Z$6:$Z$44,[2]战法升级!AB$6:AB$44,$C156)</f>
        <v>185600</v>
      </c>
      <c r="F156" s="32">
        <f>求节点([2]战法升级!$Z$6:$Z$44,[2]战法升级!AC$6:AC$44,$C156)</f>
        <v>556800</v>
      </c>
      <c r="G156" s="32">
        <f>求节点([2]战法升级!$Z$6:$Z$44,[2]战法升级!AD$6:AD$44,$C156)</f>
        <v>302821.6291321413</v>
      </c>
      <c r="H156" s="32">
        <f>求节点([2]战法升级!$Z$186:$Z$224,[2]战法升级!AA$186:AA$224,$C156)</f>
        <v>29000</v>
      </c>
      <c r="I156" s="32">
        <f>求节点([2]战法升级!$Z$186:$Z$224,[2]战法升级!AB$186:AB$224,$C156)</f>
        <v>185600</v>
      </c>
      <c r="J156" s="32">
        <f>求节点([2]战法升级!$Z$186:$Z$224,[2]战法升级!AC$186:AC$224,$C156)</f>
        <v>556800</v>
      </c>
      <c r="K156" s="32">
        <f>求节点([2]战法升级!$Z$186:$Z$224,[2]战法升级!AD$186:AD$224,$C156)</f>
        <v>371200</v>
      </c>
      <c r="L156" s="32">
        <f>求节点([2]基础状态预期!$C$17:$C$55,[2]基础状态预期!M$17:M$55,$C156)</f>
        <v>35</v>
      </c>
      <c r="M156" s="32">
        <f>求节点([2]基础状态预期!$C$17:$C$55,[2]基础状态预期!N$17:N$55,$C156)</f>
        <v>35</v>
      </c>
      <c r="N156" s="32">
        <f>求节点([2]基础状态预期!$C$17:$C$55,[2]基础状态预期!O$17:O$55,$C156)</f>
        <v>35</v>
      </c>
      <c r="O156" s="32">
        <f>求节点([2]基础状态预期!$C$17:$C$55,[2]基础状态预期!P$17:P$55,$C156)</f>
        <v>32.677365119977622</v>
      </c>
      <c r="P156" s="32">
        <f>求节点([2]基础状态预期!$C$197:$C$235,[2]基础状态预期!M$197:M$235,$C156)</f>
        <v>35</v>
      </c>
      <c r="Q156" s="32">
        <f>求节点([2]基础状态预期!$C$197:$C$235,[2]基础状态预期!N$197:N$235,$C156)</f>
        <v>35</v>
      </c>
      <c r="R156" s="32">
        <f>求节点([2]基础状态预期!$C$197:$C$235,[2]基础状态预期!O$197:O$235,$C156)</f>
        <v>35</v>
      </c>
      <c r="S156" s="32">
        <f>求节点([2]基础状态预期!$C$197:$C$235,[2]基础状态预期!P$197:P$235,$C156)</f>
        <v>35</v>
      </c>
      <c r="T156" s="32">
        <f>求节点([2]基础状态预期!$C$17:$C$55,[2]基础状态预期!E$17:E$55,$C156)</f>
        <v>5</v>
      </c>
      <c r="U156" s="32">
        <f>求节点([2]基础状态预期!$C$17:$C$55,[2]基础状态预期!F$17:F$55,$C156)</f>
        <v>16</v>
      </c>
      <c r="V156" s="32">
        <f>求节点([2]基础状态预期!$C$17:$C$55,[2]基础状态预期!G$17:G$55,$C156)</f>
        <v>24</v>
      </c>
      <c r="W156" s="32">
        <f>求节点([2]基础状态预期!$C$17:$C$55,[2]基础状态预期!H$17:H$55,$C156)</f>
        <v>8</v>
      </c>
      <c r="X156" s="32">
        <f>求节点([2]基础状态预期!$C$197:$C$235,[2]基础状态预期!E$197:E$235,$C156)</f>
        <v>5</v>
      </c>
      <c r="Y156" s="32">
        <f>求节点([2]基础状态预期!$C$197:$C$235,[2]基础状态预期!F$197:F$235,$C156)</f>
        <v>16</v>
      </c>
      <c r="Z156" s="32">
        <f>求节点([2]基础状态预期!$C$197:$C$235,[2]基础状态预期!G$197:G$235,$C156)</f>
        <v>24</v>
      </c>
      <c r="AA156" s="32">
        <f>求节点([2]基础状态预期!$C$197:$C$235,[2]基础状态预期!H$197:H$235,$C156)</f>
        <v>8</v>
      </c>
      <c r="AB156" s="32"/>
      <c r="AC156" s="32">
        <v>151</v>
      </c>
      <c r="AD156" s="22">
        <f t="shared" si="21"/>
        <v>1836.418920959821</v>
      </c>
      <c r="AE156" s="22">
        <f t="shared" si="22"/>
        <v>1855</v>
      </c>
      <c r="AF156" s="32">
        <f t="shared" si="23"/>
        <v>175</v>
      </c>
      <c r="AG156" s="32">
        <f t="shared" si="24"/>
        <v>560</v>
      </c>
      <c r="AH156" s="32">
        <f t="shared" si="25"/>
        <v>840</v>
      </c>
      <c r="AI156" s="32">
        <f t="shared" si="26"/>
        <v>261.41892095982098</v>
      </c>
      <c r="AJ156" s="32">
        <f t="shared" si="27"/>
        <v>175</v>
      </c>
      <c r="AK156" s="32">
        <f t="shared" si="28"/>
        <v>560</v>
      </c>
      <c r="AL156" s="32">
        <f t="shared" si="29"/>
        <v>840</v>
      </c>
      <c r="AM156" s="32">
        <f t="shared" si="30"/>
        <v>280</v>
      </c>
      <c r="AN156" s="32"/>
      <c r="AO156" s="32"/>
      <c r="AP156" s="32"/>
    </row>
    <row r="157" spans="3:42" x14ac:dyDescent="0.15">
      <c r="C157" s="32">
        <v>152</v>
      </c>
      <c r="D157" s="32">
        <f>求节点([2]战法升级!$Z$6:$Z$44,[2]战法升级!AA$6:AA$44,$C157)</f>
        <v>29000</v>
      </c>
      <c r="E157" s="32">
        <f>求节点([2]战法升级!$Z$6:$Z$44,[2]战法升级!AB$6:AB$44,$C157)</f>
        <v>185600</v>
      </c>
      <c r="F157" s="32">
        <f>求节点([2]战法升级!$Z$6:$Z$44,[2]战法升级!AC$6:AC$44,$C157)</f>
        <v>556800</v>
      </c>
      <c r="G157" s="32">
        <f>求节点([2]战法升级!$Z$6:$Z$44,[2]战法升级!AD$6:AD$44,$C157)</f>
        <v>305753.94963475043</v>
      </c>
      <c r="H157" s="32">
        <f>求节点([2]战法升级!$Z$186:$Z$224,[2]战法升级!AA$186:AA$224,$C157)</f>
        <v>29000</v>
      </c>
      <c r="I157" s="32">
        <f>求节点([2]战法升级!$Z$186:$Z$224,[2]战法升级!AB$186:AB$224,$C157)</f>
        <v>185600</v>
      </c>
      <c r="J157" s="32">
        <f>求节点([2]战法升级!$Z$186:$Z$224,[2]战法升级!AC$186:AC$224,$C157)</f>
        <v>556800</v>
      </c>
      <c r="K157" s="32">
        <f>求节点([2]战法升级!$Z$186:$Z$224,[2]战法升级!AD$186:AD$224,$C157)</f>
        <v>371200</v>
      </c>
      <c r="L157" s="32">
        <f>求节点([2]基础状态预期!$C$17:$C$55,[2]基础状态预期!M$17:M$55,$C157)</f>
        <v>35</v>
      </c>
      <c r="M157" s="32">
        <f>求节点([2]基础状态预期!$C$17:$C$55,[2]基础状态预期!N$17:N$55,$C157)</f>
        <v>35</v>
      </c>
      <c r="N157" s="32">
        <f>求节点([2]基础状态预期!$C$17:$C$55,[2]基础状态预期!O$17:O$55,$C157)</f>
        <v>35</v>
      </c>
      <c r="O157" s="32">
        <f>求节点([2]基础状态预期!$C$17:$C$55,[2]基础状态预期!P$17:P$55,$C157)</f>
        <v>32.776968397919511</v>
      </c>
      <c r="P157" s="32">
        <f>求节点([2]基础状态预期!$C$197:$C$235,[2]基础状态预期!M$197:M$235,$C157)</f>
        <v>35</v>
      </c>
      <c r="Q157" s="32">
        <f>求节点([2]基础状态预期!$C$197:$C$235,[2]基础状态预期!N$197:N$235,$C157)</f>
        <v>35</v>
      </c>
      <c r="R157" s="32">
        <f>求节点([2]基础状态预期!$C$197:$C$235,[2]基础状态预期!O$197:O$235,$C157)</f>
        <v>35</v>
      </c>
      <c r="S157" s="32">
        <f>求节点([2]基础状态预期!$C$197:$C$235,[2]基础状态预期!P$197:P$235,$C157)</f>
        <v>35</v>
      </c>
      <c r="T157" s="32">
        <f>求节点([2]基础状态预期!$C$17:$C$55,[2]基础状态预期!E$17:E$55,$C157)</f>
        <v>5</v>
      </c>
      <c r="U157" s="32">
        <f>求节点([2]基础状态预期!$C$17:$C$55,[2]基础状态预期!F$17:F$55,$C157)</f>
        <v>16</v>
      </c>
      <c r="V157" s="32">
        <f>求节点([2]基础状态预期!$C$17:$C$55,[2]基础状态预期!G$17:G$55,$C157)</f>
        <v>24</v>
      </c>
      <c r="W157" s="32">
        <f>求节点([2]基础状态预期!$C$17:$C$55,[2]基础状态预期!H$17:H$55,$C157)</f>
        <v>8</v>
      </c>
      <c r="X157" s="32">
        <f>求节点([2]基础状态预期!$C$197:$C$235,[2]基础状态预期!E$197:E$235,$C157)</f>
        <v>5</v>
      </c>
      <c r="Y157" s="32">
        <f>求节点([2]基础状态预期!$C$197:$C$235,[2]基础状态预期!F$197:F$235,$C157)</f>
        <v>16</v>
      </c>
      <c r="Z157" s="32">
        <f>求节点([2]基础状态预期!$C$197:$C$235,[2]基础状态预期!G$197:G$235,$C157)</f>
        <v>24</v>
      </c>
      <c r="AA157" s="32">
        <f>求节点([2]基础状态预期!$C$197:$C$235,[2]基础状态预期!H$197:H$235,$C157)</f>
        <v>8</v>
      </c>
      <c r="AB157" s="32"/>
      <c r="AC157" s="32">
        <v>152</v>
      </c>
      <c r="AD157" s="22">
        <f t="shared" si="21"/>
        <v>1837.2157471833561</v>
      </c>
      <c r="AE157" s="22">
        <f t="shared" si="22"/>
        <v>1855</v>
      </c>
      <c r="AF157" s="32">
        <f t="shared" si="23"/>
        <v>175</v>
      </c>
      <c r="AG157" s="32">
        <f t="shared" si="24"/>
        <v>560</v>
      </c>
      <c r="AH157" s="32">
        <f t="shared" si="25"/>
        <v>840</v>
      </c>
      <c r="AI157" s="32">
        <f t="shared" si="26"/>
        <v>262.21574718335609</v>
      </c>
      <c r="AJ157" s="32">
        <f t="shared" si="27"/>
        <v>175</v>
      </c>
      <c r="AK157" s="32">
        <f t="shared" si="28"/>
        <v>560</v>
      </c>
      <c r="AL157" s="32">
        <f t="shared" si="29"/>
        <v>840</v>
      </c>
      <c r="AM157" s="32">
        <f t="shared" si="30"/>
        <v>280</v>
      </c>
      <c r="AN157" s="32"/>
      <c r="AO157" s="32"/>
      <c r="AP157" s="32"/>
    </row>
    <row r="158" spans="3:42" x14ac:dyDescent="0.15">
      <c r="C158" s="32">
        <v>153</v>
      </c>
      <c r="D158" s="32">
        <f>求节点([2]战法升级!$Z$6:$Z$44,[2]战法升级!AA$6:AA$44,$C158)</f>
        <v>29000</v>
      </c>
      <c r="E158" s="32">
        <f>求节点([2]战法升级!$Z$6:$Z$44,[2]战法升级!AB$6:AB$44,$C158)</f>
        <v>185600</v>
      </c>
      <c r="F158" s="32">
        <f>求节点([2]战法升级!$Z$6:$Z$44,[2]战法升级!AC$6:AC$44,$C158)</f>
        <v>556800</v>
      </c>
      <c r="G158" s="32">
        <f>求节点([2]战法升级!$Z$6:$Z$44,[2]战法升级!AD$6:AD$44,$C158)</f>
        <v>308686.27013735956</v>
      </c>
      <c r="H158" s="32">
        <f>求节点([2]战法升级!$Z$186:$Z$224,[2]战法升级!AA$186:AA$224,$C158)</f>
        <v>29000</v>
      </c>
      <c r="I158" s="32">
        <f>求节点([2]战法升级!$Z$186:$Z$224,[2]战法升级!AB$186:AB$224,$C158)</f>
        <v>185600</v>
      </c>
      <c r="J158" s="32">
        <f>求节点([2]战法升级!$Z$186:$Z$224,[2]战法升级!AC$186:AC$224,$C158)</f>
        <v>556800</v>
      </c>
      <c r="K158" s="32">
        <f>求节点([2]战法升级!$Z$186:$Z$224,[2]战法升级!AD$186:AD$224,$C158)</f>
        <v>371200</v>
      </c>
      <c r="L158" s="32">
        <f>求节点([2]基础状态预期!$C$17:$C$55,[2]基础状态预期!M$17:M$55,$C158)</f>
        <v>35</v>
      </c>
      <c r="M158" s="32">
        <f>求节点([2]基础状态预期!$C$17:$C$55,[2]基础状态预期!N$17:N$55,$C158)</f>
        <v>35</v>
      </c>
      <c r="N158" s="32">
        <f>求节点([2]基础状态预期!$C$17:$C$55,[2]基础状态预期!O$17:O$55,$C158)</f>
        <v>35</v>
      </c>
      <c r="O158" s="32">
        <f>求节点([2]基础状态预期!$C$17:$C$55,[2]基础状态预期!P$17:P$55,$C158)</f>
        <v>32.876571675861399</v>
      </c>
      <c r="P158" s="32">
        <f>求节点([2]基础状态预期!$C$197:$C$235,[2]基础状态预期!M$197:M$235,$C158)</f>
        <v>35</v>
      </c>
      <c r="Q158" s="32">
        <f>求节点([2]基础状态预期!$C$197:$C$235,[2]基础状态预期!N$197:N$235,$C158)</f>
        <v>35</v>
      </c>
      <c r="R158" s="32">
        <f>求节点([2]基础状态预期!$C$197:$C$235,[2]基础状态预期!O$197:O$235,$C158)</f>
        <v>35</v>
      </c>
      <c r="S158" s="32">
        <f>求节点([2]基础状态预期!$C$197:$C$235,[2]基础状态预期!P$197:P$235,$C158)</f>
        <v>35</v>
      </c>
      <c r="T158" s="32">
        <f>求节点([2]基础状态预期!$C$17:$C$55,[2]基础状态预期!E$17:E$55,$C158)</f>
        <v>5</v>
      </c>
      <c r="U158" s="32">
        <f>求节点([2]基础状态预期!$C$17:$C$55,[2]基础状态预期!F$17:F$55,$C158)</f>
        <v>16</v>
      </c>
      <c r="V158" s="32">
        <f>求节点([2]基础状态预期!$C$17:$C$55,[2]基础状态预期!G$17:G$55,$C158)</f>
        <v>24</v>
      </c>
      <c r="W158" s="32">
        <f>求节点([2]基础状态预期!$C$17:$C$55,[2]基础状态预期!H$17:H$55,$C158)</f>
        <v>8</v>
      </c>
      <c r="X158" s="32">
        <f>求节点([2]基础状态预期!$C$197:$C$235,[2]基础状态预期!E$197:E$235,$C158)</f>
        <v>5</v>
      </c>
      <c r="Y158" s="32">
        <f>求节点([2]基础状态预期!$C$197:$C$235,[2]基础状态预期!F$197:F$235,$C158)</f>
        <v>16</v>
      </c>
      <c r="Z158" s="32">
        <f>求节点([2]基础状态预期!$C$197:$C$235,[2]基础状态预期!G$197:G$235,$C158)</f>
        <v>24</v>
      </c>
      <c r="AA158" s="32">
        <f>求节点([2]基础状态预期!$C$197:$C$235,[2]基础状态预期!H$197:H$235,$C158)</f>
        <v>8</v>
      </c>
      <c r="AB158" s="32"/>
      <c r="AC158" s="32">
        <v>153</v>
      </c>
      <c r="AD158" s="22">
        <f t="shared" si="21"/>
        <v>1838.0125734068911</v>
      </c>
      <c r="AE158" s="22">
        <f t="shared" si="22"/>
        <v>1855</v>
      </c>
      <c r="AF158" s="32">
        <f t="shared" si="23"/>
        <v>175</v>
      </c>
      <c r="AG158" s="32">
        <f t="shared" si="24"/>
        <v>560</v>
      </c>
      <c r="AH158" s="32">
        <f t="shared" si="25"/>
        <v>840</v>
      </c>
      <c r="AI158" s="32">
        <f t="shared" si="26"/>
        <v>263.01257340689119</v>
      </c>
      <c r="AJ158" s="32">
        <f t="shared" si="27"/>
        <v>175</v>
      </c>
      <c r="AK158" s="32">
        <f t="shared" si="28"/>
        <v>560</v>
      </c>
      <c r="AL158" s="32">
        <f t="shared" si="29"/>
        <v>840</v>
      </c>
      <c r="AM158" s="32">
        <f t="shared" si="30"/>
        <v>280</v>
      </c>
      <c r="AN158" s="32"/>
      <c r="AO158" s="32"/>
      <c r="AP158" s="32"/>
    </row>
    <row r="159" spans="3:42" x14ac:dyDescent="0.15">
      <c r="C159" s="32">
        <v>154</v>
      </c>
      <c r="D159" s="32">
        <f>求节点([2]战法升级!$Z$6:$Z$44,[2]战法升级!AA$6:AA$44,$C159)</f>
        <v>29000</v>
      </c>
      <c r="E159" s="32">
        <f>求节点([2]战法升级!$Z$6:$Z$44,[2]战法升级!AB$6:AB$44,$C159)</f>
        <v>185600</v>
      </c>
      <c r="F159" s="32">
        <f>求节点([2]战法升级!$Z$6:$Z$44,[2]战法升级!AC$6:AC$44,$C159)</f>
        <v>556800</v>
      </c>
      <c r="G159" s="32">
        <f>求节点([2]战法升级!$Z$6:$Z$44,[2]战法升级!AD$6:AD$44,$C159)</f>
        <v>311618.59063996869</v>
      </c>
      <c r="H159" s="32">
        <f>求节点([2]战法升级!$Z$186:$Z$224,[2]战法升级!AA$186:AA$224,$C159)</f>
        <v>29000</v>
      </c>
      <c r="I159" s="32">
        <f>求节点([2]战法升级!$Z$186:$Z$224,[2]战法升级!AB$186:AB$224,$C159)</f>
        <v>185600</v>
      </c>
      <c r="J159" s="32">
        <f>求节点([2]战法升级!$Z$186:$Z$224,[2]战法升级!AC$186:AC$224,$C159)</f>
        <v>556800</v>
      </c>
      <c r="K159" s="32">
        <f>求节点([2]战法升级!$Z$186:$Z$224,[2]战法升级!AD$186:AD$224,$C159)</f>
        <v>371200</v>
      </c>
      <c r="L159" s="32">
        <f>求节点([2]基础状态预期!$C$17:$C$55,[2]基础状态预期!M$17:M$55,$C159)</f>
        <v>35</v>
      </c>
      <c r="M159" s="32">
        <f>求节点([2]基础状态预期!$C$17:$C$55,[2]基础状态预期!N$17:N$55,$C159)</f>
        <v>35</v>
      </c>
      <c r="N159" s="32">
        <f>求节点([2]基础状态预期!$C$17:$C$55,[2]基础状态预期!O$17:O$55,$C159)</f>
        <v>35</v>
      </c>
      <c r="O159" s="32">
        <f>求节点([2]基础状态预期!$C$17:$C$55,[2]基础状态预期!P$17:P$55,$C159)</f>
        <v>32.976174953803287</v>
      </c>
      <c r="P159" s="32">
        <f>求节点([2]基础状态预期!$C$197:$C$235,[2]基础状态预期!M$197:M$235,$C159)</f>
        <v>35</v>
      </c>
      <c r="Q159" s="32">
        <f>求节点([2]基础状态预期!$C$197:$C$235,[2]基础状态预期!N$197:N$235,$C159)</f>
        <v>35</v>
      </c>
      <c r="R159" s="32">
        <f>求节点([2]基础状态预期!$C$197:$C$235,[2]基础状态预期!O$197:O$235,$C159)</f>
        <v>35</v>
      </c>
      <c r="S159" s="32">
        <f>求节点([2]基础状态预期!$C$197:$C$235,[2]基础状态预期!P$197:P$235,$C159)</f>
        <v>35</v>
      </c>
      <c r="T159" s="32">
        <f>求节点([2]基础状态预期!$C$17:$C$55,[2]基础状态预期!E$17:E$55,$C159)</f>
        <v>5</v>
      </c>
      <c r="U159" s="32">
        <f>求节点([2]基础状态预期!$C$17:$C$55,[2]基础状态预期!F$17:F$55,$C159)</f>
        <v>16</v>
      </c>
      <c r="V159" s="32">
        <f>求节点([2]基础状态预期!$C$17:$C$55,[2]基础状态预期!G$17:G$55,$C159)</f>
        <v>24</v>
      </c>
      <c r="W159" s="32">
        <f>求节点([2]基础状态预期!$C$17:$C$55,[2]基础状态预期!H$17:H$55,$C159)</f>
        <v>8</v>
      </c>
      <c r="X159" s="32">
        <f>求节点([2]基础状态预期!$C$197:$C$235,[2]基础状态预期!E$197:E$235,$C159)</f>
        <v>5</v>
      </c>
      <c r="Y159" s="32">
        <f>求节点([2]基础状态预期!$C$197:$C$235,[2]基础状态预期!F$197:F$235,$C159)</f>
        <v>16</v>
      </c>
      <c r="Z159" s="32">
        <f>求节点([2]基础状态预期!$C$197:$C$235,[2]基础状态预期!G$197:G$235,$C159)</f>
        <v>24</v>
      </c>
      <c r="AA159" s="32">
        <f>求节点([2]基础状态预期!$C$197:$C$235,[2]基础状态预期!H$197:H$235,$C159)</f>
        <v>8</v>
      </c>
      <c r="AB159" s="32"/>
      <c r="AC159" s="32">
        <v>154</v>
      </c>
      <c r="AD159" s="22">
        <f t="shared" si="21"/>
        <v>1838.8093996304262</v>
      </c>
      <c r="AE159" s="22">
        <f t="shared" si="22"/>
        <v>1855</v>
      </c>
      <c r="AF159" s="32">
        <f t="shared" si="23"/>
        <v>175</v>
      </c>
      <c r="AG159" s="32">
        <f t="shared" si="24"/>
        <v>560</v>
      </c>
      <c r="AH159" s="32">
        <f t="shared" si="25"/>
        <v>840</v>
      </c>
      <c r="AI159" s="32">
        <f t="shared" si="26"/>
        <v>263.8093996304263</v>
      </c>
      <c r="AJ159" s="32">
        <f t="shared" si="27"/>
        <v>175</v>
      </c>
      <c r="AK159" s="32">
        <f t="shared" si="28"/>
        <v>560</v>
      </c>
      <c r="AL159" s="32">
        <f t="shared" si="29"/>
        <v>840</v>
      </c>
      <c r="AM159" s="32">
        <f t="shared" si="30"/>
        <v>280</v>
      </c>
      <c r="AN159" s="32"/>
      <c r="AO159" s="32"/>
      <c r="AP159" s="32"/>
    </row>
    <row r="160" spans="3:42" x14ac:dyDescent="0.15">
      <c r="C160" s="32">
        <v>155</v>
      </c>
      <c r="D160" s="32">
        <f>求节点([2]战法升级!$Z$6:$Z$44,[2]战法升级!AA$6:AA$44,$C160)</f>
        <v>29000</v>
      </c>
      <c r="E160" s="32">
        <f>求节点([2]战法升级!$Z$6:$Z$44,[2]战法升级!AB$6:AB$44,$C160)</f>
        <v>185600</v>
      </c>
      <c r="F160" s="32">
        <f>求节点([2]战法升级!$Z$6:$Z$44,[2]战法升级!AC$6:AC$44,$C160)</f>
        <v>556800</v>
      </c>
      <c r="G160" s="32">
        <f>求节点([2]战法升级!$Z$6:$Z$44,[2]战法升级!AD$6:AD$44,$C160)</f>
        <v>314550.91114257788</v>
      </c>
      <c r="H160" s="32">
        <f>求节点([2]战法升级!$Z$186:$Z$224,[2]战法升级!AA$186:AA$224,$C160)</f>
        <v>29000</v>
      </c>
      <c r="I160" s="32">
        <f>求节点([2]战法升级!$Z$186:$Z$224,[2]战法升级!AB$186:AB$224,$C160)</f>
        <v>185600</v>
      </c>
      <c r="J160" s="32">
        <f>求节点([2]战法升级!$Z$186:$Z$224,[2]战法升级!AC$186:AC$224,$C160)</f>
        <v>556800</v>
      </c>
      <c r="K160" s="32">
        <f>求节点([2]战法升级!$Z$186:$Z$224,[2]战法升级!AD$186:AD$224,$C160)</f>
        <v>371200</v>
      </c>
      <c r="L160" s="32">
        <f>求节点([2]基础状态预期!$C$17:$C$55,[2]基础状态预期!M$17:M$55,$C160)</f>
        <v>35</v>
      </c>
      <c r="M160" s="32">
        <f>求节点([2]基础状态预期!$C$17:$C$55,[2]基础状态预期!N$17:N$55,$C160)</f>
        <v>35</v>
      </c>
      <c r="N160" s="32">
        <f>求节点([2]基础状态预期!$C$17:$C$55,[2]基础状态预期!O$17:O$55,$C160)</f>
        <v>35</v>
      </c>
      <c r="O160" s="32">
        <f>求节点([2]基础状态预期!$C$17:$C$55,[2]基础状态预期!P$17:P$55,$C160)</f>
        <v>33.075778231745169</v>
      </c>
      <c r="P160" s="32">
        <f>求节点([2]基础状态预期!$C$197:$C$235,[2]基础状态预期!M$197:M$235,$C160)</f>
        <v>35</v>
      </c>
      <c r="Q160" s="32">
        <f>求节点([2]基础状态预期!$C$197:$C$235,[2]基础状态预期!N$197:N$235,$C160)</f>
        <v>35</v>
      </c>
      <c r="R160" s="32">
        <f>求节点([2]基础状态预期!$C$197:$C$235,[2]基础状态预期!O$197:O$235,$C160)</f>
        <v>35</v>
      </c>
      <c r="S160" s="32">
        <f>求节点([2]基础状态预期!$C$197:$C$235,[2]基础状态预期!P$197:P$235,$C160)</f>
        <v>35</v>
      </c>
      <c r="T160" s="32">
        <f>求节点([2]基础状态预期!$C$17:$C$55,[2]基础状态预期!E$17:E$55,$C160)</f>
        <v>5</v>
      </c>
      <c r="U160" s="32">
        <f>求节点([2]基础状态预期!$C$17:$C$55,[2]基础状态预期!F$17:F$55,$C160)</f>
        <v>16</v>
      </c>
      <c r="V160" s="32">
        <f>求节点([2]基础状态预期!$C$17:$C$55,[2]基础状态预期!G$17:G$55,$C160)</f>
        <v>24</v>
      </c>
      <c r="W160" s="32">
        <f>求节点([2]基础状态预期!$C$17:$C$55,[2]基础状态预期!H$17:H$55,$C160)</f>
        <v>8</v>
      </c>
      <c r="X160" s="32">
        <f>求节点([2]基础状态预期!$C$197:$C$235,[2]基础状态预期!E$197:E$235,$C160)</f>
        <v>5</v>
      </c>
      <c r="Y160" s="32">
        <f>求节点([2]基础状态预期!$C$197:$C$235,[2]基础状态预期!F$197:F$235,$C160)</f>
        <v>16</v>
      </c>
      <c r="Z160" s="32">
        <f>求节点([2]基础状态预期!$C$197:$C$235,[2]基础状态预期!G$197:G$235,$C160)</f>
        <v>24</v>
      </c>
      <c r="AA160" s="32">
        <f>求节点([2]基础状态预期!$C$197:$C$235,[2]基础状态预期!H$197:H$235,$C160)</f>
        <v>8</v>
      </c>
      <c r="AB160" s="32"/>
      <c r="AC160" s="32">
        <v>155</v>
      </c>
      <c r="AD160" s="22">
        <f t="shared" si="21"/>
        <v>1839.6062258539614</v>
      </c>
      <c r="AE160" s="22">
        <f t="shared" si="22"/>
        <v>1855</v>
      </c>
      <c r="AF160" s="32">
        <f t="shared" si="23"/>
        <v>175</v>
      </c>
      <c r="AG160" s="32">
        <f t="shared" si="24"/>
        <v>560</v>
      </c>
      <c r="AH160" s="32">
        <f t="shared" si="25"/>
        <v>840</v>
      </c>
      <c r="AI160" s="32">
        <f t="shared" si="26"/>
        <v>264.60622585396135</v>
      </c>
      <c r="AJ160" s="32">
        <f t="shared" si="27"/>
        <v>175</v>
      </c>
      <c r="AK160" s="32">
        <f t="shared" si="28"/>
        <v>560</v>
      </c>
      <c r="AL160" s="32">
        <f t="shared" si="29"/>
        <v>840</v>
      </c>
      <c r="AM160" s="32">
        <f t="shared" si="30"/>
        <v>280</v>
      </c>
      <c r="AN160" s="32"/>
      <c r="AO160" s="32"/>
      <c r="AP160" s="32"/>
    </row>
    <row r="161" spans="3:42" x14ac:dyDescent="0.15">
      <c r="C161" s="32">
        <v>156</v>
      </c>
      <c r="D161" s="32">
        <f>求节点([2]战法升级!$Z$6:$Z$44,[2]战法升级!AA$6:AA$44,$C161)</f>
        <v>29000</v>
      </c>
      <c r="E161" s="32">
        <f>求节点([2]战法升级!$Z$6:$Z$44,[2]战法升级!AB$6:AB$44,$C161)</f>
        <v>185600</v>
      </c>
      <c r="F161" s="32">
        <f>求节点([2]战法升级!$Z$6:$Z$44,[2]战法升级!AC$6:AC$44,$C161)</f>
        <v>556800</v>
      </c>
      <c r="G161" s="32">
        <f>求节点([2]战法升级!$Z$6:$Z$44,[2]战法升级!AD$6:AD$44,$C161)</f>
        <v>317483.23164518701</v>
      </c>
      <c r="H161" s="32">
        <f>求节点([2]战法升级!$Z$186:$Z$224,[2]战法升级!AA$186:AA$224,$C161)</f>
        <v>29000</v>
      </c>
      <c r="I161" s="32">
        <f>求节点([2]战法升级!$Z$186:$Z$224,[2]战法升级!AB$186:AB$224,$C161)</f>
        <v>185600</v>
      </c>
      <c r="J161" s="32">
        <f>求节点([2]战法升级!$Z$186:$Z$224,[2]战法升级!AC$186:AC$224,$C161)</f>
        <v>556800</v>
      </c>
      <c r="K161" s="32">
        <f>求节点([2]战法升级!$Z$186:$Z$224,[2]战法升级!AD$186:AD$224,$C161)</f>
        <v>371200</v>
      </c>
      <c r="L161" s="32">
        <f>求节点([2]基础状态预期!$C$17:$C$55,[2]基础状态预期!M$17:M$55,$C161)</f>
        <v>35</v>
      </c>
      <c r="M161" s="32">
        <f>求节点([2]基础状态预期!$C$17:$C$55,[2]基础状态预期!N$17:N$55,$C161)</f>
        <v>35</v>
      </c>
      <c r="N161" s="32">
        <f>求节点([2]基础状态预期!$C$17:$C$55,[2]基础状态预期!O$17:O$55,$C161)</f>
        <v>35</v>
      </c>
      <c r="O161" s="32">
        <f>求节点([2]基础状态预期!$C$17:$C$55,[2]基础状态预期!P$17:P$55,$C161)</f>
        <v>33.175381509687057</v>
      </c>
      <c r="P161" s="32">
        <f>求节点([2]基础状态预期!$C$197:$C$235,[2]基础状态预期!M$197:M$235,$C161)</f>
        <v>35</v>
      </c>
      <c r="Q161" s="32">
        <f>求节点([2]基础状态预期!$C$197:$C$235,[2]基础状态预期!N$197:N$235,$C161)</f>
        <v>35</v>
      </c>
      <c r="R161" s="32">
        <f>求节点([2]基础状态预期!$C$197:$C$235,[2]基础状态预期!O$197:O$235,$C161)</f>
        <v>35</v>
      </c>
      <c r="S161" s="32">
        <f>求节点([2]基础状态预期!$C$197:$C$235,[2]基础状态预期!P$197:P$235,$C161)</f>
        <v>35</v>
      </c>
      <c r="T161" s="32">
        <f>求节点([2]基础状态预期!$C$17:$C$55,[2]基础状态预期!E$17:E$55,$C161)</f>
        <v>5</v>
      </c>
      <c r="U161" s="32">
        <f>求节点([2]基础状态预期!$C$17:$C$55,[2]基础状态预期!F$17:F$55,$C161)</f>
        <v>16</v>
      </c>
      <c r="V161" s="32">
        <f>求节点([2]基础状态预期!$C$17:$C$55,[2]基础状态预期!G$17:G$55,$C161)</f>
        <v>24</v>
      </c>
      <c r="W161" s="32">
        <f>求节点([2]基础状态预期!$C$17:$C$55,[2]基础状态预期!H$17:H$55,$C161)</f>
        <v>8</v>
      </c>
      <c r="X161" s="32">
        <f>求节点([2]基础状态预期!$C$197:$C$235,[2]基础状态预期!E$197:E$235,$C161)</f>
        <v>5</v>
      </c>
      <c r="Y161" s="32">
        <f>求节点([2]基础状态预期!$C$197:$C$235,[2]基础状态预期!F$197:F$235,$C161)</f>
        <v>16</v>
      </c>
      <c r="Z161" s="32">
        <f>求节点([2]基础状态预期!$C$197:$C$235,[2]基础状态预期!G$197:G$235,$C161)</f>
        <v>24</v>
      </c>
      <c r="AA161" s="32">
        <f>求节点([2]基础状态预期!$C$197:$C$235,[2]基础状态预期!H$197:H$235,$C161)</f>
        <v>8</v>
      </c>
      <c r="AB161" s="32"/>
      <c r="AC161" s="32">
        <v>156</v>
      </c>
      <c r="AD161" s="22">
        <f t="shared" ref="AD161:AD165" si="31">SUM(AF161:AI161)</f>
        <v>1840.4030520774963</v>
      </c>
      <c r="AE161" s="22">
        <f t="shared" ref="AE161:AE165" si="32">SUM(AJ161:AM161)</f>
        <v>1855</v>
      </c>
      <c r="AF161" s="32">
        <f t="shared" ref="AF161:AF165" si="33">L161*T161</f>
        <v>175</v>
      </c>
      <c r="AG161" s="32">
        <f t="shared" ref="AG161:AG165" si="34">M161*U161</f>
        <v>560</v>
      </c>
      <c r="AH161" s="32">
        <f t="shared" ref="AH161:AH165" si="35">N161*V161</f>
        <v>840</v>
      </c>
      <c r="AI161" s="32">
        <f t="shared" ref="AI161:AI165" si="36">O161*W161</f>
        <v>265.40305207749645</v>
      </c>
      <c r="AJ161" s="32">
        <f t="shared" ref="AJ161:AJ165" si="37">P161*X161</f>
        <v>175</v>
      </c>
      <c r="AK161" s="32">
        <f t="shared" ref="AK161:AK165" si="38">Q161*Y161</f>
        <v>560</v>
      </c>
      <c r="AL161" s="32">
        <f t="shared" ref="AL161:AL165" si="39">R161*Z161</f>
        <v>840</v>
      </c>
      <c r="AM161" s="32">
        <f t="shared" ref="AM161:AM165" si="40">S161*AA161</f>
        <v>280</v>
      </c>
      <c r="AN161" s="32"/>
      <c r="AO161" s="32"/>
      <c r="AP161" s="32"/>
    </row>
    <row r="162" spans="3:42" x14ac:dyDescent="0.15">
      <c r="C162" s="32">
        <v>157</v>
      </c>
      <c r="D162" s="32">
        <f>求节点([2]战法升级!$Z$6:$Z$44,[2]战法升级!AA$6:AA$44,$C162)</f>
        <v>29000</v>
      </c>
      <c r="E162" s="32">
        <f>求节点([2]战法升级!$Z$6:$Z$44,[2]战法升级!AB$6:AB$44,$C162)</f>
        <v>185600</v>
      </c>
      <c r="F162" s="32">
        <f>求节点([2]战法升级!$Z$6:$Z$44,[2]战法升级!AC$6:AC$44,$C162)</f>
        <v>556800</v>
      </c>
      <c r="G162" s="32">
        <f>求节点([2]战法升级!$Z$6:$Z$44,[2]战法升级!AD$6:AD$44,$C162)</f>
        <v>320415.55214779626</v>
      </c>
      <c r="H162" s="32">
        <f>求节点([2]战法升级!$Z$186:$Z$224,[2]战法升级!AA$186:AA$224,$C162)</f>
        <v>29000</v>
      </c>
      <c r="I162" s="32">
        <f>求节点([2]战法升级!$Z$186:$Z$224,[2]战法升级!AB$186:AB$224,$C162)</f>
        <v>185600</v>
      </c>
      <c r="J162" s="32">
        <f>求节点([2]战法升级!$Z$186:$Z$224,[2]战法升级!AC$186:AC$224,$C162)</f>
        <v>556800</v>
      </c>
      <c r="K162" s="32">
        <f>求节点([2]战法升级!$Z$186:$Z$224,[2]战法升级!AD$186:AD$224,$C162)</f>
        <v>371200</v>
      </c>
      <c r="L162" s="32">
        <f>求节点([2]基础状态预期!$C$17:$C$55,[2]基础状态预期!M$17:M$55,$C162)</f>
        <v>35</v>
      </c>
      <c r="M162" s="32">
        <f>求节点([2]基础状态预期!$C$17:$C$55,[2]基础状态预期!N$17:N$55,$C162)</f>
        <v>35</v>
      </c>
      <c r="N162" s="32">
        <f>求节点([2]基础状态预期!$C$17:$C$55,[2]基础状态预期!O$17:O$55,$C162)</f>
        <v>35</v>
      </c>
      <c r="O162" s="32">
        <f>求节点([2]基础状态预期!$C$17:$C$55,[2]基础状态预期!P$17:P$55,$C162)</f>
        <v>33.274984787628945</v>
      </c>
      <c r="P162" s="32">
        <f>求节点([2]基础状态预期!$C$197:$C$235,[2]基础状态预期!M$197:M$235,$C162)</f>
        <v>35</v>
      </c>
      <c r="Q162" s="32">
        <f>求节点([2]基础状态预期!$C$197:$C$235,[2]基础状态预期!N$197:N$235,$C162)</f>
        <v>35</v>
      </c>
      <c r="R162" s="32">
        <f>求节点([2]基础状态预期!$C$197:$C$235,[2]基础状态预期!O$197:O$235,$C162)</f>
        <v>35</v>
      </c>
      <c r="S162" s="32">
        <f>求节点([2]基础状态预期!$C$197:$C$235,[2]基础状态预期!P$197:P$235,$C162)</f>
        <v>35</v>
      </c>
      <c r="T162" s="32">
        <f>求节点([2]基础状态预期!$C$17:$C$55,[2]基础状态预期!E$17:E$55,$C162)</f>
        <v>5</v>
      </c>
      <c r="U162" s="32">
        <f>求节点([2]基础状态预期!$C$17:$C$55,[2]基础状态预期!F$17:F$55,$C162)</f>
        <v>16</v>
      </c>
      <c r="V162" s="32">
        <f>求节点([2]基础状态预期!$C$17:$C$55,[2]基础状态预期!G$17:G$55,$C162)</f>
        <v>24</v>
      </c>
      <c r="W162" s="32">
        <f>求节点([2]基础状态预期!$C$17:$C$55,[2]基础状态预期!H$17:H$55,$C162)</f>
        <v>8</v>
      </c>
      <c r="X162" s="32">
        <f>求节点([2]基础状态预期!$C$197:$C$235,[2]基础状态预期!E$197:E$235,$C162)</f>
        <v>5</v>
      </c>
      <c r="Y162" s="32">
        <f>求节点([2]基础状态预期!$C$197:$C$235,[2]基础状态预期!F$197:F$235,$C162)</f>
        <v>16</v>
      </c>
      <c r="Z162" s="32">
        <f>求节点([2]基础状态预期!$C$197:$C$235,[2]基础状态预期!G$197:G$235,$C162)</f>
        <v>24</v>
      </c>
      <c r="AA162" s="32">
        <f>求节点([2]基础状态预期!$C$197:$C$235,[2]基础状态预期!H$197:H$235,$C162)</f>
        <v>8</v>
      </c>
      <c r="AB162" s="32"/>
      <c r="AC162" s="32">
        <v>157</v>
      </c>
      <c r="AD162" s="22">
        <f t="shared" si="31"/>
        <v>1841.1998783010315</v>
      </c>
      <c r="AE162" s="22">
        <f t="shared" si="32"/>
        <v>1855</v>
      </c>
      <c r="AF162" s="32">
        <f t="shared" si="33"/>
        <v>175</v>
      </c>
      <c r="AG162" s="32">
        <f t="shared" si="34"/>
        <v>560</v>
      </c>
      <c r="AH162" s="32">
        <f t="shared" si="35"/>
        <v>840</v>
      </c>
      <c r="AI162" s="32">
        <f t="shared" si="36"/>
        <v>266.19987830103156</v>
      </c>
      <c r="AJ162" s="32">
        <f t="shared" si="37"/>
        <v>175</v>
      </c>
      <c r="AK162" s="32">
        <f t="shared" si="38"/>
        <v>560</v>
      </c>
      <c r="AL162" s="32">
        <f t="shared" si="39"/>
        <v>840</v>
      </c>
      <c r="AM162" s="32">
        <f t="shared" si="40"/>
        <v>280</v>
      </c>
      <c r="AN162" s="32"/>
      <c r="AO162" s="32"/>
      <c r="AP162" s="32"/>
    </row>
    <row r="163" spans="3:42" x14ac:dyDescent="0.15">
      <c r="C163" s="32">
        <v>158</v>
      </c>
      <c r="D163" s="32">
        <f>求节点([2]战法升级!$Z$6:$Z$44,[2]战法升级!AA$6:AA$44,$C163)</f>
        <v>29000</v>
      </c>
      <c r="E163" s="32">
        <f>求节点([2]战法升级!$Z$6:$Z$44,[2]战法升级!AB$6:AB$44,$C163)</f>
        <v>185600</v>
      </c>
      <c r="F163" s="32">
        <f>求节点([2]战法升级!$Z$6:$Z$44,[2]战法升级!AC$6:AC$44,$C163)</f>
        <v>556800</v>
      </c>
      <c r="G163" s="32">
        <f>求节点([2]战法升级!$Z$6:$Z$44,[2]战法升级!AD$6:AD$44,$C163)</f>
        <v>323347.87265040551</v>
      </c>
      <c r="H163" s="32">
        <f>求节点([2]战法升级!$Z$186:$Z$224,[2]战法升级!AA$186:AA$224,$C163)</f>
        <v>29000</v>
      </c>
      <c r="I163" s="32">
        <f>求节点([2]战法升级!$Z$186:$Z$224,[2]战法升级!AB$186:AB$224,$C163)</f>
        <v>185600</v>
      </c>
      <c r="J163" s="32">
        <f>求节点([2]战法升级!$Z$186:$Z$224,[2]战法升级!AC$186:AC$224,$C163)</f>
        <v>556800</v>
      </c>
      <c r="K163" s="32">
        <f>求节点([2]战法升级!$Z$186:$Z$224,[2]战法升级!AD$186:AD$224,$C163)</f>
        <v>371200</v>
      </c>
      <c r="L163" s="32">
        <f>求节点([2]基础状态预期!$C$17:$C$55,[2]基础状态预期!M$17:M$55,$C163)</f>
        <v>35</v>
      </c>
      <c r="M163" s="32">
        <f>求节点([2]基础状态预期!$C$17:$C$55,[2]基础状态预期!N$17:N$55,$C163)</f>
        <v>35</v>
      </c>
      <c r="N163" s="32">
        <f>求节点([2]基础状态预期!$C$17:$C$55,[2]基础状态预期!O$17:O$55,$C163)</f>
        <v>35</v>
      </c>
      <c r="O163" s="32">
        <f>求节点([2]基础状态预期!$C$17:$C$55,[2]基础状态预期!P$17:P$55,$C163)</f>
        <v>33.37458806557084</v>
      </c>
      <c r="P163" s="32">
        <f>求节点([2]基础状态预期!$C$197:$C$235,[2]基础状态预期!M$197:M$235,$C163)</f>
        <v>35</v>
      </c>
      <c r="Q163" s="32">
        <f>求节点([2]基础状态预期!$C$197:$C$235,[2]基础状态预期!N$197:N$235,$C163)</f>
        <v>35</v>
      </c>
      <c r="R163" s="32">
        <f>求节点([2]基础状态预期!$C$197:$C$235,[2]基础状态预期!O$197:O$235,$C163)</f>
        <v>35</v>
      </c>
      <c r="S163" s="32">
        <f>求节点([2]基础状态预期!$C$197:$C$235,[2]基础状态预期!P$197:P$235,$C163)</f>
        <v>35</v>
      </c>
      <c r="T163" s="32">
        <f>求节点([2]基础状态预期!$C$17:$C$55,[2]基础状态预期!E$17:E$55,$C163)</f>
        <v>5</v>
      </c>
      <c r="U163" s="32">
        <f>求节点([2]基础状态预期!$C$17:$C$55,[2]基础状态预期!F$17:F$55,$C163)</f>
        <v>16</v>
      </c>
      <c r="V163" s="32">
        <f>求节点([2]基础状态预期!$C$17:$C$55,[2]基础状态预期!G$17:G$55,$C163)</f>
        <v>24</v>
      </c>
      <c r="W163" s="32">
        <f>求节点([2]基础状态预期!$C$17:$C$55,[2]基础状态预期!H$17:H$55,$C163)</f>
        <v>8</v>
      </c>
      <c r="X163" s="32">
        <f>求节点([2]基础状态预期!$C$197:$C$235,[2]基础状态预期!E$197:E$235,$C163)</f>
        <v>5</v>
      </c>
      <c r="Y163" s="32">
        <f>求节点([2]基础状态预期!$C$197:$C$235,[2]基础状态预期!F$197:F$235,$C163)</f>
        <v>16</v>
      </c>
      <c r="Z163" s="32">
        <f>求节点([2]基础状态预期!$C$197:$C$235,[2]基础状态预期!G$197:G$235,$C163)</f>
        <v>24</v>
      </c>
      <c r="AA163" s="32">
        <f>求节点([2]基础状态预期!$C$197:$C$235,[2]基础状态预期!H$197:H$235,$C163)</f>
        <v>8</v>
      </c>
      <c r="AB163" s="32"/>
      <c r="AC163" s="32">
        <v>158</v>
      </c>
      <c r="AD163" s="22">
        <f t="shared" si="31"/>
        <v>1841.9967045245667</v>
      </c>
      <c r="AE163" s="22">
        <f t="shared" si="32"/>
        <v>1855</v>
      </c>
      <c r="AF163" s="32">
        <f t="shared" si="33"/>
        <v>175</v>
      </c>
      <c r="AG163" s="32">
        <f t="shared" si="34"/>
        <v>560</v>
      </c>
      <c r="AH163" s="32">
        <f t="shared" si="35"/>
        <v>840</v>
      </c>
      <c r="AI163" s="32">
        <f t="shared" si="36"/>
        <v>266.99670452456672</v>
      </c>
      <c r="AJ163" s="32">
        <f t="shared" si="37"/>
        <v>175</v>
      </c>
      <c r="AK163" s="32">
        <f t="shared" si="38"/>
        <v>560</v>
      </c>
      <c r="AL163" s="32">
        <f t="shared" si="39"/>
        <v>840</v>
      </c>
      <c r="AM163" s="32">
        <f t="shared" si="40"/>
        <v>280</v>
      </c>
      <c r="AN163" s="32"/>
      <c r="AO163" s="32"/>
      <c r="AP163" s="32"/>
    </row>
    <row r="164" spans="3:42" x14ac:dyDescent="0.15">
      <c r="C164" s="32">
        <v>159</v>
      </c>
      <c r="D164" s="32">
        <f>求节点([2]战法升级!$Z$6:$Z$44,[2]战法升级!AA$6:AA$44,$C164)</f>
        <v>29000</v>
      </c>
      <c r="E164" s="32">
        <f>求节点([2]战法升级!$Z$6:$Z$44,[2]战法升级!AB$6:AB$44,$C164)</f>
        <v>185600</v>
      </c>
      <c r="F164" s="32">
        <f>求节点([2]战法升级!$Z$6:$Z$44,[2]战法升级!AC$6:AC$44,$C164)</f>
        <v>556800</v>
      </c>
      <c r="G164" s="32">
        <f>求节点([2]战法升级!$Z$6:$Z$44,[2]战法升级!AD$6:AD$44,$C164)</f>
        <v>326280.19315301476</v>
      </c>
      <c r="H164" s="32">
        <f>求节点([2]战法升级!$Z$186:$Z$224,[2]战法升级!AA$186:AA$224,$C164)</f>
        <v>29000</v>
      </c>
      <c r="I164" s="32">
        <f>求节点([2]战法升级!$Z$186:$Z$224,[2]战法升级!AB$186:AB$224,$C164)</f>
        <v>185600</v>
      </c>
      <c r="J164" s="32">
        <f>求节点([2]战法升级!$Z$186:$Z$224,[2]战法升级!AC$186:AC$224,$C164)</f>
        <v>556800</v>
      </c>
      <c r="K164" s="32">
        <f>求节点([2]战法升级!$Z$186:$Z$224,[2]战法升级!AD$186:AD$224,$C164)</f>
        <v>371200</v>
      </c>
      <c r="L164" s="32">
        <f>求节点([2]基础状态预期!$C$17:$C$55,[2]基础状态预期!M$17:M$55,$C164)</f>
        <v>35</v>
      </c>
      <c r="M164" s="32">
        <f>求节点([2]基础状态预期!$C$17:$C$55,[2]基础状态预期!N$17:N$55,$C164)</f>
        <v>35</v>
      </c>
      <c r="N164" s="32">
        <f>求节点([2]基础状态预期!$C$17:$C$55,[2]基础状态预期!O$17:O$55,$C164)</f>
        <v>35</v>
      </c>
      <c r="O164" s="32">
        <f>求节点([2]基础状态预期!$C$17:$C$55,[2]基础状态预期!P$17:P$55,$C164)</f>
        <v>33.474191343512729</v>
      </c>
      <c r="P164" s="32">
        <f>求节点([2]基础状态预期!$C$197:$C$235,[2]基础状态预期!M$197:M$235,$C164)</f>
        <v>35</v>
      </c>
      <c r="Q164" s="32">
        <f>求节点([2]基础状态预期!$C$197:$C$235,[2]基础状态预期!N$197:N$235,$C164)</f>
        <v>35</v>
      </c>
      <c r="R164" s="32">
        <f>求节点([2]基础状态预期!$C$197:$C$235,[2]基础状态预期!O$197:O$235,$C164)</f>
        <v>35</v>
      </c>
      <c r="S164" s="32">
        <f>求节点([2]基础状态预期!$C$197:$C$235,[2]基础状态预期!P$197:P$235,$C164)</f>
        <v>35</v>
      </c>
      <c r="T164" s="32">
        <f>求节点([2]基础状态预期!$C$17:$C$55,[2]基础状态预期!E$17:E$55,$C164)</f>
        <v>5</v>
      </c>
      <c r="U164" s="32">
        <f>求节点([2]基础状态预期!$C$17:$C$55,[2]基础状态预期!F$17:F$55,$C164)</f>
        <v>16</v>
      </c>
      <c r="V164" s="32">
        <f>求节点([2]基础状态预期!$C$17:$C$55,[2]基础状态预期!G$17:G$55,$C164)</f>
        <v>24</v>
      </c>
      <c r="W164" s="32">
        <f>求节点([2]基础状态预期!$C$17:$C$55,[2]基础状态预期!H$17:H$55,$C164)</f>
        <v>8</v>
      </c>
      <c r="X164" s="32">
        <f>求节点([2]基础状态预期!$C$197:$C$235,[2]基础状态预期!E$197:E$235,$C164)</f>
        <v>5</v>
      </c>
      <c r="Y164" s="32">
        <f>求节点([2]基础状态预期!$C$197:$C$235,[2]基础状态预期!F$197:F$235,$C164)</f>
        <v>16</v>
      </c>
      <c r="Z164" s="32">
        <f>求节点([2]基础状态预期!$C$197:$C$235,[2]基础状态预期!G$197:G$235,$C164)</f>
        <v>24</v>
      </c>
      <c r="AA164" s="32">
        <f>求节点([2]基础状态预期!$C$197:$C$235,[2]基础状态预期!H$197:H$235,$C164)</f>
        <v>8</v>
      </c>
      <c r="AB164" s="32"/>
      <c r="AC164" s="32">
        <v>159</v>
      </c>
      <c r="AD164" s="22">
        <f t="shared" si="31"/>
        <v>1842.7935307481018</v>
      </c>
      <c r="AE164" s="22">
        <f t="shared" si="32"/>
        <v>1855</v>
      </c>
      <c r="AF164" s="32">
        <f t="shared" si="33"/>
        <v>175</v>
      </c>
      <c r="AG164" s="32">
        <f t="shared" si="34"/>
        <v>560</v>
      </c>
      <c r="AH164" s="32">
        <f t="shared" si="35"/>
        <v>840</v>
      </c>
      <c r="AI164" s="32">
        <f t="shared" si="36"/>
        <v>267.79353074810183</v>
      </c>
      <c r="AJ164" s="32">
        <f t="shared" si="37"/>
        <v>175</v>
      </c>
      <c r="AK164" s="32">
        <f t="shared" si="38"/>
        <v>560</v>
      </c>
      <c r="AL164" s="32">
        <f t="shared" si="39"/>
        <v>840</v>
      </c>
      <c r="AM164" s="32">
        <f t="shared" si="40"/>
        <v>280</v>
      </c>
      <c r="AN164" s="32"/>
      <c r="AO164" s="32"/>
      <c r="AP164" s="32"/>
    </row>
    <row r="165" spans="3:42" x14ac:dyDescent="0.15">
      <c r="C165" s="32">
        <v>160</v>
      </c>
      <c r="D165" s="32">
        <f>求节点([2]战法升级!$Z$6:$Z$44,[2]战法升级!AA$6:AA$44,$C165)</f>
        <v>29000</v>
      </c>
      <c r="E165" s="32">
        <f>求节点([2]战法升级!$Z$6:$Z$44,[2]战法升级!AB$6:AB$44,$C165)</f>
        <v>185600</v>
      </c>
      <c r="F165" s="32">
        <f>求节点([2]战法升级!$Z$6:$Z$44,[2]战法升级!AC$6:AC$44,$C165)</f>
        <v>556800</v>
      </c>
      <c r="G165" s="32">
        <f>求节点([2]战法升级!$Z$6:$Z$44,[2]战法升级!AD$6:AD$44,$C165)</f>
        <v>329189.12858682085</v>
      </c>
      <c r="H165" s="32">
        <f>求节点([2]战法升级!$Z$186:$Z$224,[2]战法升级!AA$186:AA$224,$C165)</f>
        <v>29000</v>
      </c>
      <c r="I165" s="32">
        <f>求节点([2]战法升级!$Z$186:$Z$224,[2]战法升级!AB$186:AB$224,$C165)</f>
        <v>185600</v>
      </c>
      <c r="J165" s="32">
        <f>求节点([2]战法升级!$Z$186:$Z$224,[2]战法升级!AC$186:AC$224,$C165)</f>
        <v>556800</v>
      </c>
      <c r="K165" s="32">
        <f>求节点([2]战法升级!$Z$186:$Z$224,[2]战法升级!AD$186:AD$224,$C165)</f>
        <v>371200</v>
      </c>
      <c r="L165" s="32">
        <f>求节点([2]基础状态预期!$C$17:$C$55,[2]基础状态预期!M$17:M$55,$C165)</f>
        <v>35</v>
      </c>
      <c r="M165" s="32">
        <f>求节点([2]基础状态预期!$C$17:$C$55,[2]基础状态预期!N$17:N$55,$C165)</f>
        <v>35</v>
      </c>
      <c r="N165" s="32">
        <f>求节点([2]基础状态预期!$C$17:$C$55,[2]基础状态预期!O$17:O$55,$C165)</f>
        <v>35</v>
      </c>
      <c r="O165" s="32">
        <f>求节点([2]基础状态预期!$C$17:$C$55,[2]基础状态预期!P$17:P$55,$C165)</f>
        <v>33.573000291671903</v>
      </c>
      <c r="P165" s="32">
        <f>求节点([2]基础状态预期!$C$197:$C$235,[2]基础状态预期!M$197:M$235,$C165)</f>
        <v>35</v>
      </c>
      <c r="Q165" s="32">
        <f>求节点([2]基础状态预期!$C$197:$C$235,[2]基础状态预期!N$197:N$235,$C165)</f>
        <v>35</v>
      </c>
      <c r="R165" s="32">
        <f>求节点([2]基础状态预期!$C$197:$C$235,[2]基础状态预期!O$197:O$235,$C165)</f>
        <v>35</v>
      </c>
      <c r="S165" s="32">
        <f>求节点([2]基础状态预期!$C$197:$C$235,[2]基础状态预期!P$197:P$235,$C165)</f>
        <v>35</v>
      </c>
      <c r="T165" s="32">
        <f>求节点([2]基础状态预期!$C$17:$C$55,[2]基础状态预期!E$17:E$55,$C165)</f>
        <v>5</v>
      </c>
      <c r="U165" s="32">
        <f>求节点([2]基础状态预期!$C$17:$C$55,[2]基础状态预期!F$17:F$55,$C165)</f>
        <v>16</v>
      </c>
      <c r="V165" s="32">
        <f>求节点([2]基础状态预期!$C$17:$C$55,[2]基础状态预期!G$17:G$55,$C165)</f>
        <v>24</v>
      </c>
      <c r="W165" s="32">
        <f>求节点([2]基础状态预期!$C$17:$C$55,[2]基础状态预期!H$17:H$55,$C165)</f>
        <v>8</v>
      </c>
      <c r="X165" s="32">
        <f>求节点([2]基础状态预期!$C$197:$C$235,[2]基础状态预期!E$197:E$235,$C165)</f>
        <v>5</v>
      </c>
      <c r="Y165" s="32">
        <f>求节点([2]基础状态预期!$C$197:$C$235,[2]基础状态预期!F$197:F$235,$C165)</f>
        <v>16</v>
      </c>
      <c r="Z165" s="32">
        <f>求节点([2]基础状态预期!$C$197:$C$235,[2]基础状态预期!G$197:G$235,$C165)</f>
        <v>24</v>
      </c>
      <c r="AA165" s="32">
        <f>求节点([2]基础状态预期!$C$197:$C$235,[2]基础状态预期!H$197:H$235,$C165)</f>
        <v>8</v>
      </c>
      <c r="AB165" s="32"/>
      <c r="AC165" s="32">
        <v>160</v>
      </c>
      <c r="AD165" s="22">
        <f t="shared" si="31"/>
        <v>1843.5840023333753</v>
      </c>
      <c r="AE165" s="22">
        <f t="shared" si="32"/>
        <v>1855</v>
      </c>
      <c r="AF165" s="32">
        <f t="shared" si="33"/>
        <v>175</v>
      </c>
      <c r="AG165" s="32">
        <f t="shared" si="34"/>
        <v>560</v>
      </c>
      <c r="AH165" s="32">
        <f t="shared" si="35"/>
        <v>840</v>
      </c>
      <c r="AI165" s="32">
        <f t="shared" si="36"/>
        <v>268.58400233337522</v>
      </c>
      <c r="AJ165" s="32">
        <f t="shared" si="37"/>
        <v>175</v>
      </c>
      <c r="AK165" s="32">
        <f t="shared" si="38"/>
        <v>560</v>
      </c>
      <c r="AL165" s="32">
        <f t="shared" si="39"/>
        <v>840</v>
      </c>
      <c r="AM165" s="32">
        <f t="shared" si="40"/>
        <v>280</v>
      </c>
      <c r="AN165" s="32"/>
      <c r="AO165" s="32"/>
      <c r="AP165" s="32"/>
    </row>
  </sheetData>
  <mergeCells count="8">
    <mergeCell ref="AF4:AI4"/>
    <mergeCell ref="AJ4:AM4"/>
    <mergeCell ref="D4:G4"/>
    <mergeCell ref="H4:K4"/>
    <mergeCell ref="L4:O4"/>
    <mergeCell ref="P4:S4"/>
    <mergeCell ref="T4:W4"/>
    <mergeCell ref="X4:AA4"/>
  </mergeCells>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1A48C-0B09-416A-A913-028CFE6ACA42}">
  <sheetPr codeName="Sheet10"/>
  <dimension ref="C4:AJ165"/>
  <sheetViews>
    <sheetView tabSelected="1" topLeftCell="K1" workbookViewId="0">
      <selection activeCell="AK18" sqref="AK18"/>
    </sheetView>
  </sheetViews>
  <sheetFormatPr defaultColWidth="6.625" defaultRowHeight="11.25" x14ac:dyDescent="0.15"/>
  <cols>
    <col min="1" max="2" width="6.625" style="23"/>
    <col min="3" max="3" width="6.625" style="18"/>
    <col min="4" max="25" width="6.625" style="23"/>
    <col min="26" max="26" width="6.625" style="18"/>
    <col min="27" max="16384" width="6.625" style="23"/>
  </cols>
  <sheetData>
    <row r="4" spans="3:36" x14ac:dyDescent="0.15">
      <c r="D4" s="38" t="s">
        <v>113</v>
      </c>
      <c r="E4" s="38"/>
      <c r="F4" s="38"/>
      <c r="G4" s="38"/>
      <c r="H4" s="38"/>
      <c r="I4" s="38" t="s">
        <v>114</v>
      </c>
      <c r="J4" s="38"/>
      <c r="K4" s="38"/>
      <c r="L4" s="38"/>
      <c r="M4" s="38"/>
      <c r="O4" s="38" t="s">
        <v>115</v>
      </c>
      <c r="P4" s="38"/>
      <c r="Q4" s="38"/>
      <c r="R4" s="38"/>
      <c r="S4" s="38"/>
      <c r="T4" s="38" t="s">
        <v>116</v>
      </c>
      <c r="U4" s="38"/>
      <c r="V4" s="38"/>
      <c r="W4" s="38"/>
      <c r="X4" s="38"/>
      <c r="AA4" s="23" t="s">
        <v>117</v>
      </c>
      <c r="AC4" s="23" t="s">
        <v>118</v>
      </c>
      <c r="AF4" s="23" t="s">
        <v>119</v>
      </c>
    </row>
    <row r="5" spans="3:36" x14ac:dyDescent="0.15">
      <c r="C5" s="18" t="s">
        <v>166</v>
      </c>
      <c r="D5" s="19" t="s">
        <v>66</v>
      </c>
      <c r="E5" s="19" t="s">
        <v>67</v>
      </c>
      <c r="F5" s="19" t="s">
        <v>68</v>
      </c>
      <c r="G5" s="19" t="s">
        <v>69</v>
      </c>
      <c r="H5" s="19" t="s">
        <v>70</v>
      </c>
      <c r="I5" s="19" t="s">
        <v>66</v>
      </c>
      <c r="J5" s="19" t="s">
        <v>67</v>
      </c>
      <c r="K5" s="19" t="s">
        <v>68</v>
      </c>
      <c r="L5" s="19" t="s">
        <v>69</v>
      </c>
      <c r="M5" s="19" t="s">
        <v>70</v>
      </c>
      <c r="O5" s="19" t="s">
        <v>66</v>
      </c>
      <c r="P5" s="19" t="s">
        <v>67</v>
      </c>
      <c r="Q5" s="19" t="s">
        <v>68</v>
      </c>
      <c r="R5" s="19" t="s">
        <v>69</v>
      </c>
      <c r="S5" s="19" t="s">
        <v>70</v>
      </c>
      <c r="T5" s="19" t="s">
        <v>66</v>
      </c>
      <c r="U5" s="19" t="s">
        <v>67</v>
      </c>
      <c r="V5" s="19" t="s">
        <v>68</v>
      </c>
      <c r="W5" s="19" t="s">
        <v>69</v>
      </c>
      <c r="X5" s="19" t="s">
        <v>70</v>
      </c>
      <c r="Z5" s="18" t="s">
        <v>166</v>
      </c>
      <c r="AA5" s="23" t="s">
        <v>101</v>
      </c>
      <c r="AB5" s="23" t="s">
        <v>112</v>
      </c>
      <c r="AC5" s="23" t="s">
        <v>101</v>
      </c>
      <c r="AD5" s="23" t="s">
        <v>112</v>
      </c>
      <c r="AF5" s="19" t="s">
        <v>66</v>
      </c>
      <c r="AG5" s="19" t="s">
        <v>67</v>
      </c>
      <c r="AH5" s="19" t="s">
        <v>68</v>
      </c>
      <c r="AI5" s="19" t="s">
        <v>69</v>
      </c>
      <c r="AJ5" s="19" t="s">
        <v>70</v>
      </c>
    </row>
    <row r="6" spans="3:36" x14ac:dyDescent="0.15">
      <c r="C6" s="18">
        <v>1</v>
      </c>
      <c r="D6" s="23">
        <f>求节点([3]节奏预期!$B$6:$B$21,[3]节奏预期!D$6:D$21,$C6)</f>
        <v>1.2000000000000011</v>
      </c>
      <c r="E6" s="23">
        <f>求节点([3]节奏预期!$B$6:$B$21,[3]节奏预期!E$6:E$21,$C6)</f>
        <v>0.60000000000000053</v>
      </c>
      <c r="F6" s="23">
        <f>求节点([3]节奏预期!$B$6:$B$21,[3]节奏预期!F$6:F$21,$C6)</f>
        <v>0</v>
      </c>
      <c r="G6" s="23">
        <f>求节点([3]节奏预期!$B$6:$B$21,[3]节奏预期!G$6:G$21,$C6)</f>
        <v>0</v>
      </c>
      <c r="H6" s="23">
        <f>求节点([3]节奏预期!$B$6:$B$21,[3]节奏预期!H$6:H$21,$C6)</f>
        <v>0</v>
      </c>
      <c r="I6" s="23">
        <f>求节点([3]节奏预期!$B$122:$B$137,[3]节奏预期!D$122:D$137,$C6)</f>
        <v>1.2000000000000011</v>
      </c>
      <c r="J6" s="23">
        <f>求节点([3]节奏预期!$B$122:$B$137,[3]节奏预期!E$122:E$137,$C6)</f>
        <v>0.60000000000000053</v>
      </c>
      <c r="K6" s="23">
        <f>求节点([3]节奏预期!$B$122:$B$137,[3]节奏预期!F$122:F$137,$C6)</f>
        <v>0</v>
      </c>
      <c r="L6" s="23">
        <f>求节点([3]节奏预期!$B$122:$B$137,[3]节奏预期!G$122:G$137,$C6)</f>
        <v>0</v>
      </c>
      <c r="M6" s="23">
        <f>求节点([3]节奏预期!$B$122:$B$137,[3]节奏预期!H$122:H$137,$C6)</f>
        <v>0</v>
      </c>
      <c r="O6" s="23">
        <f>IFERROR(求节点([3]节奏预期!$B$6:$B$21,[3]节奏预期!N$6:N$21,$C6),IFERROR(O5*1,0))</f>
        <v>1</v>
      </c>
      <c r="P6" s="23">
        <f>IFERROR(求节点([3]节奏预期!$B$6:$B$21,[3]节奏预期!O$6:O$21,$C6),IFERROR(P5*1,0))</f>
        <v>1</v>
      </c>
      <c r="Q6" s="23">
        <f>IFERROR(求节点([3]节奏预期!$B$6:$B$21,[3]节奏预期!P$6:P$21,$C6),IFERROR(Q5*1,0))</f>
        <v>0</v>
      </c>
      <c r="R6" s="23">
        <f>IFERROR(求节点([3]节奏预期!$B$6:$B$21,[3]节奏预期!Q$6:Q$21,$C6),IFERROR(R5*1,0))</f>
        <v>0</v>
      </c>
      <c r="S6" s="23">
        <f>IFERROR(求节点([3]节奏预期!$B$6:$B$21,[3]节奏预期!R$6:R$21,$C6),IFERROR(S5*1,0))</f>
        <v>0</v>
      </c>
      <c r="T6" s="23">
        <f>IFERROR(求节点([3]节奏预期!$B$122:$B$137,[3]节奏预期!N$122:N$137,$C6),IFERROR(T5*1,0))</f>
        <v>1</v>
      </c>
      <c r="U6" s="23">
        <f>IFERROR(求节点([3]节奏预期!$B$122:$B$137,[3]节奏预期!O$122:O$137,$C6),IFERROR(U5*1,0))</f>
        <v>1</v>
      </c>
      <c r="V6" s="23">
        <f>IFERROR(求节点([3]节奏预期!$B$122:$B$137,[3]节奏预期!P$122:P$137,$C6),IFERROR(V5*1,0))</f>
        <v>0</v>
      </c>
      <c r="W6" s="23">
        <f>IFERROR(求节点([3]节奏预期!$B$122:$B$137,[3]节奏预期!Q$122:Q$137,$C6),IFERROR(W5*1,0))</f>
        <v>0</v>
      </c>
      <c r="X6" s="23">
        <f>IFERROR(求节点([3]节奏预期!$B$122:$B$137,[3]节奏预期!R$122:R$137,$C6),IFERROR(X5*1,0))</f>
        <v>0</v>
      </c>
      <c r="Z6" s="18">
        <v>1</v>
      </c>
      <c r="AA6" s="23">
        <f>SUMPRODUCT(D6:H6,O6:S6)</f>
        <v>1.8000000000000016</v>
      </c>
      <c r="AB6" s="23">
        <f>SUMPRODUCT(I6:M6,T6:X6)</f>
        <v>1.8000000000000016</v>
      </c>
      <c r="AC6" s="23">
        <f>SUMPRODUCT(D6:H6,$AF$6:$AJ$6)</f>
        <v>180.00000000000017</v>
      </c>
      <c r="AD6" s="23">
        <f>SUMPRODUCT(I6:M6,$AF$6:$AJ$6)</f>
        <v>180.00000000000017</v>
      </c>
      <c r="AF6" s="23">
        <f>[3]装备强化!D5</f>
        <v>80</v>
      </c>
      <c r="AG6" s="23">
        <f>[3]装备强化!E5</f>
        <v>140</v>
      </c>
      <c r="AH6" s="23">
        <f>[3]装备强化!F5</f>
        <v>260</v>
      </c>
      <c r="AI6" s="23">
        <f>[3]装备强化!G5</f>
        <v>500</v>
      </c>
      <c r="AJ6" s="23">
        <f>[3]装备强化!H5</f>
        <v>980</v>
      </c>
    </row>
    <row r="7" spans="3:36" x14ac:dyDescent="0.15">
      <c r="C7" s="18">
        <v>2</v>
      </c>
      <c r="D7" s="23">
        <f>求节点([3]节奏预期!$B$6:$B$21,[3]节奏预期!D$6:D$21,$C7)</f>
        <v>2.4000000000000004</v>
      </c>
      <c r="E7" s="23">
        <f>求节点([3]节奏预期!$B$6:$B$21,[3]节奏预期!E$6:E$21,$C7)</f>
        <v>1.2000000000000002</v>
      </c>
      <c r="F7" s="23">
        <f>求节点([3]节奏预期!$B$6:$B$21,[3]节奏预期!F$6:F$21,$C7)</f>
        <v>0</v>
      </c>
      <c r="G7" s="23">
        <f>求节点([3]节奏预期!$B$6:$B$21,[3]节奏预期!G$6:G$21,$C7)</f>
        <v>0</v>
      </c>
      <c r="H7" s="23">
        <f>求节点([3]节奏预期!$B$6:$B$21,[3]节奏预期!H$6:H$21,$C7)</f>
        <v>0</v>
      </c>
      <c r="I7" s="23">
        <f>求节点([3]节奏预期!$B$122:$B$137,[3]节奏预期!D$122:D$137,$C7)</f>
        <v>2.4000000000000004</v>
      </c>
      <c r="J7" s="23">
        <f>求节点([3]节奏预期!$B$122:$B$137,[3]节奏预期!E$122:E$137,$C7)</f>
        <v>1.2000000000000002</v>
      </c>
      <c r="K7" s="23">
        <f>求节点([3]节奏预期!$B$122:$B$137,[3]节奏预期!F$122:F$137,$C7)</f>
        <v>0</v>
      </c>
      <c r="L7" s="23">
        <f>求节点([3]节奏预期!$B$122:$B$137,[3]节奏预期!G$122:G$137,$C7)</f>
        <v>0</v>
      </c>
      <c r="M7" s="23">
        <f>求节点([3]节奏预期!$B$122:$B$137,[3]节奏预期!H$122:H$137,$C7)</f>
        <v>0</v>
      </c>
      <c r="O7" s="23">
        <f>IFERROR(求节点([3]节奏预期!$B$6:$B$21,[3]节奏预期!N$6:N$21,$C7),IFERROR(O6*1,0))</f>
        <v>2</v>
      </c>
      <c r="P7" s="23">
        <f>IFERROR(求节点([3]节奏预期!$B$6:$B$21,[3]节奏预期!O$6:O$21,$C7),IFERROR(P6*1,0))</f>
        <v>2</v>
      </c>
      <c r="Q7" s="23">
        <f>IFERROR(求节点([3]节奏预期!$B$6:$B$21,[3]节奏预期!P$6:P$21,$C7),IFERROR(Q6*1,0))</f>
        <v>0</v>
      </c>
      <c r="R7" s="23">
        <f>IFERROR(求节点([3]节奏预期!$B$6:$B$21,[3]节奏预期!Q$6:Q$21,$C7),IFERROR(R6*1,0))</f>
        <v>0</v>
      </c>
      <c r="S7" s="23">
        <f>IFERROR(求节点([3]节奏预期!$B$6:$B$21,[3]节奏预期!R$6:R$21,$C7),IFERROR(S6*1,0))</f>
        <v>0</v>
      </c>
      <c r="T7" s="23">
        <f>IFERROR(求节点([3]节奏预期!$B$122:$B$137,[3]节奏预期!N$122:N$137,$C7),IFERROR(T6*1,0))</f>
        <v>2</v>
      </c>
      <c r="U7" s="23">
        <f>IFERROR(求节点([3]节奏预期!$B$122:$B$137,[3]节奏预期!O$122:O$137,$C7),IFERROR(U6*1,0))</f>
        <v>2</v>
      </c>
      <c r="V7" s="23">
        <f>IFERROR(求节点([3]节奏预期!$B$122:$B$137,[3]节奏预期!P$122:P$137,$C7),IFERROR(V6*1,0))</f>
        <v>0</v>
      </c>
      <c r="W7" s="23">
        <f>IFERROR(求节点([3]节奏预期!$B$122:$B$137,[3]节奏预期!Q$122:Q$137,$C7),IFERROR(W6*1,0))</f>
        <v>0</v>
      </c>
      <c r="X7" s="23">
        <f>IFERROR(求节点([3]节奏预期!$B$122:$B$137,[3]节奏预期!R$122:R$137,$C7),IFERROR(X6*1,0))</f>
        <v>0</v>
      </c>
      <c r="Z7" s="18">
        <v>2</v>
      </c>
      <c r="AA7" s="23">
        <f t="shared" ref="AA7:AA70" si="0">SUMPRODUCT(D7:H7,O7:S7)</f>
        <v>7.2000000000000011</v>
      </c>
      <c r="AB7" s="23">
        <f t="shared" ref="AB7:AB70" si="1">SUMPRODUCT(I7:M7,T7:X7)</f>
        <v>7.2000000000000011</v>
      </c>
      <c r="AC7" s="23">
        <f t="shared" ref="AC7:AC70" si="2">SUMPRODUCT(D7:H7,$AF$6:$AJ$6)</f>
        <v>360.00000000000006</v>
      </c>
      <c r="AD7" s="23">
        <f t="shared" ref="AD7:AD70" si="3">SUMPRODUCT(I7:M7,$AF$6:$AJ$6)</f>
        <v>360.00000000000006</v>
      </c>
    </row>
    <row r="8" spans="3:36" x14ac:dyDescent="0.15">
      <c r="C8" s="18">
        <v>3</v>
      </c>
      <c r="D8" s="23">
        <f>求节点([3]节奏预期!$B$6:$B$21,[3]节奏预期!D$6:D$21,$C8)</f>
        <v>3.5999999999999996</v>
      </c>
      <c r="E8" s="23">
        <f>求节点([3]节奏预期!$B$6:$B$21,[3]节奏预期!E$6:E$21,$C8)</f>
        <v>1.7999999999999998</v>
      </c>
      <c r="F8" s="23">
        <f>求节点([3]节奏预期!$B$6:$B$21,[3]节奏预期!F$6:F$21,$C8)</f>
        <v>0</v>
      </c>
      <c r="G8" s="23">
        <f>求节点([3]节奏预期!$B$6:$B$21,[3]节奏预期!G$6:G$21,$C8)</f>
        <v>0</v>
      </c>
      <c r="H8" s="23">
        <f>求节点([3]节奏预期!$B$6:$B$21,[3]节奏预期!H$6:H$21,$C8)</f>
        <v>0</v>
      </c>
      <c r="I8" s="23">
        <f>求节点([3]节奏预期!$B$122:$B$137,[3]节奏预期!D$122:D$137,$C8)</f>
        <v>3.5999999999999996</v>
      </c>
      <c r="J8" s="23">
        <f>求节点([3]节奏预期!$B$122:$B$137,[3]节奏预期!E$122:E$137,$C8)</f>
        <v>1.7999999999999998</v>
      </c>
      <c r="K8" s="23">
        <f>求节点([3]节奏预期!$B$122:$B$137,[3]节奏预期!F$122:F$137,$C8)</f>
        <v>0</v>
      </c>
      <c r="L8" s="23">
        <f>求节点([3]节奏预期!$B$122:$B$137,[3]节奏预期!G$122:G$137,$C8)</f>
        <v>0</v>
      </c>
      <c r="M8" s="23">
        <f>求节点([3]节奏预期!$B$122:$B$137,[3]节奏预期!H$122:H$137,$C8)</f>
        <v>0</v>
      </c>
      <c r="O8" s="23">
        <f>IFERROR(求节点([3]节奏预期!$B$6:$B$21,[3]节奏预期!N$6:N$21,$C8),IFERROR(O7*1,0))</f>
        <v>3</v>
      </c>
      <c r="P8" s="23">
        <f>IFERROR(求节点([3]节奏预期!$B$6:$B$21,[3]节奏预期!O$6:O$21,$C8),IFERROR(P7*1,0))</f>
        <v>3</v>
      </c>
      <c r="Q8" s="23">
        <f>IFERROR(求节点([3]节奏预期!$B$6:$B$21,[3]节奏预期!P$6:P$21,$C8),IFERROR(Q7*1,0))</f>
        <v>0</v>
      </c>
      <c r="R8" s="23">
        <f>IFERROR(求节点([3]节奏预期!$B$6:$B$21,[3]节奏预期!Q$6:Q$21,$C8),IFERROR(R7*1,0))</f>
        <v>0</v>
      </c>
      <c r="S8" s="23">
        <f>IFERROR(求节点([3]节奏预期!$B$6:$B$21,[3]节奏预期!R$6:R$21,$C8),IFERROR(S7*1,0))</f>
        <v>0</v>
      </c>
      <c r="T8" s="23">
        <f>IFERROR(求节点([3]节奏预期!$B$122:$B$137,[3]节奏预期!N$122:N$137,$C8),IFERROR(T7*1,0))</f>
        <v>3</v>
      </c>
      <c r="U8" s="23">
        <f>IFERROR(求节点([3]节奏预期!$B$122:$B$137,[3]节奏预期!O$122:O$137,$C8),IFERROR(U7*1,0))</f>
        <v>3</v>
      </c>
      <c r="V8" s="23">
        <f>IFERROR(求节点([3]节奏预期!$B$122:$B$137,[3]节奏预期!P$122:P$137,$C8),IFERROR(V7*1,0))</f>
        <v>0</v>
      </c>
      <c r="W8" s="23">
        <f>IFERROR(求节点([3]节奏预期!$B$122:$B$137,[3]节奏预期!Q$122:Q$137,$C8),IFERROR(W7*1,0))</f>
        <v>0</v>
      </c>
      <c r="X8" s="23">
        <f>IFERROR(求节点([3]节奏预期!$B$122:$B$137,[3]节奏预期!R$122:R$137,$C8),IFERROR(X7*1,0))</f>
        <v>0</v>
      </c>
      <c r="Z8" s="18">
        <v>3</v>
      </c>
      <c r="AA8" s="23">
        <f t="shared" si="0"/>
        <v>16.2</v>
      </c>
      <c r="AB8" s="23">
        <f t="shared" si="1"/>
        <v>16.2</v>
      </c>
      <c r="AC8" s="23">
        <f t="shared" si="2"/>
        <v>540</v>
      </c>
      <c r="AD8" s="23">
        <f t="shared" si="3"/>
        <v>540</v>
      </c>
    </row>
    <row r="9" spans="3:36" x14ac:dyDescent="0.15">
      <c r="C9" s="18">
        <v>4</v>
      </c>
      <c r="D9" s="23">
        <f>求节点([3]节奏预期!$B$6:$B$21,[3]节奏预期!D$6:D$21,$C9)</f>
        <v>4.8000000000000007</v>
      </c>
      <c r="E9" s="23">
        <f>求节点([3]节奏预期!$B$6:$B$21,[3]节奏预期!E$6:E$21,$C9)</f>
        <v>2.4000000000000004</v>
      </c>
      <c r="F9" s="23">
        <f>求节点([3]节奏预期!$B$6:$B$21,[3]节奏预期!F$6:F$21,$C9)</f>
        <v>0</v>
      </c>
      <c r="G9" s="23">
        <f>求节点([3]节奏预期!$B$6:$B$21,[3]节奏预期!G$6:G$21,$C9)</f>
        <v>0</v>
      </c>
      <c r="H9" s="23">
        <f>求节点([3]节奏预期!$B$6:$B$21,[3]节奏预期!H$6:H$21,$C9)</f>
        <v>0</v>
      </c>
      <c r="I9" s="23">
        <f>求节点([3]节奏预期!$B$122:$B$137,[3]节奏预期!D$122:D$137,$C9)</f>
        <v>4.8000000000000007</v>
      </c>
      <c r="J9" s="23">
        <f>求节点([3]节奏预期!$B$122:$B$137,[3]节奏预期!E$122:E$137,$C9)</f>
        <v>2.4000000000000004</v>
      </c>
      <c r="K9" s="23">
        <f>求节点([3]节奏预期!$B$122:$B$137,[3]节奏预期!F$122:F$137,$C9)</f>
        <v>0</v>
      </c>
      <c r="L9" s="23">
        <f>求节点([3]节奏预期!$B$122:$B$137,[3]节奏预期!G$122:G$137,$C9)</f>
        <v>0</v>
      </c>
      <c r="M9" s="23">
        <f>求节点([3]节奏预期!$B$122:$B$137,[3]节奏预期!H$122:H$137,$C9)</f>
        <v>0</v>
      </c>
      <c r="O9" s="23">
        <f>IFERROR(求节点([3]节奏预期!$B$6:$B$21,[3]节奏预期!N$6:N$21,$C9),IFERROR(O8*1,0))</f>
        <v>4</v>
      </c>
      <c r="P9" s="23">
        <f>IFERROR(求节点([3]节奏预期!$B$6:$B$21,[3]节奏预期!O$6:O$21,$C9),IFERROR(P8*1,0))</f>
        <v>4</v>
      </c>
      <c r="Q9" s="23">
        <f>IFERROR(求节点([3]节奏预期!$B$6:$B$21,[3]节奏预期!P$6:P$21,$C9),IFERROR(Q8*1,0))</f>
        <v>0</v>
      </c>
      <c r="R9" s="23">
        <f>IFERROR(求节点([3]节奏预期!$B$6:$B$21,[3]节奏预期!Q$6:Q$21,$C9),IFERROR(R8*1,0))</f>
        <v>0</v>
      </c>
      <c r="S9" s="23">
        <f>IFERROR(求节点([3]节奏预期!$B$6:$B$21,[3]节奏预期!R$6:R$21,$C9),IFERROR(S8*1,0))</f>
        <v>0</v>
      </c>
      <c r="T9" s="23">
        <f>IFERROR(求节点([3]节奏预期!$B$122:$B$137,[3]节奏预期!N$122:N$137,$C9),IFERROR(T8*1,0))</f>
        <v>4</v>
      </c>
      <c r="U9" s="23">
        <f>IFERROR(求节点([3]节奏预期!$B$122:$B$137,[3]节奏预期!O$122:O$137,$C9),IFERROR(U8*1,0))</f>
        <v>4</v>
      </c>
      <c r="V9" s="23">
        <f>IFERROR(求节点([3]节奏预期!$B$122:$B$137,[3]节奏预期!P$122:P$137,$C9),IFERROR(V8*1,0))</f>
        <v>0</v>
      </c>
      <c r="W9" s="23">
        <f>IFERROR(求节点([3]节奏预期!$B$122:$B$137,[3]节奏预期!Q$122:Q$137,$C9),IFERROR(W8*1,0))</f>
        <v>0</v>
      </c>
      <c r="X9" s="23">
        <f>IFERROR(求节点([3]节奏预期!$B$122:$B$137,[3]节奏预期!R$122:R$137,$C9),IFERROR(X8*1,0))</f>
        <v>0</v>
      </c>
      <c r="Z9" s="18">
        <v>4</v>
      </c>
      <c r="AA9" s="23">
        <f t="shared" si="0"/>
        <v>28.800000000000004</v>
      </c>
      <c r="AB9" s="23">
        <f t="shared" si="1"/>
        <v>28.800000000000004</v>
      </c>
      <c r="AC9" s="23">
        <f t="shared" si="2"/>
        <v>720.00000000000011</v>
      </c>
      <c r="AD9" s="23">
        <f t="shared" si="3"/>
        <v>720.00000000000011</v>
      </c>
    </row>
    <row r="10" spans="3:36" x14ac:dyDescent="0.15">
      <c r="C10" s="18">
        <v>5</v>
      </c>
      <c r="D10" s="23">
        <f>求节点([3]节奏预期!$B$6:$B$21,[3]节奏预期!D$6:D$21,$C10)</f>
        <v>6</v>
      </c>
      <c r="E10" s="23">
        <f>求节点([3]节奏预期!$B$6:$B$21,[3]节奏预期!E$6:E$21,$C10)</f>
        <v>3</v>
      </c>
      <c r="F10" s="23">
        <f>求节点([3]节奏预期!$B$6:$B$21,[3]节奏预期!F$6:F$21,$C10)</f>
        <v>0</v>
      </c>
      <c r="G10" s="23">
        <f>求节点([3]节奏预期!$B$6:$B$21,[3]节奏预期!G$6:G$21,$C10)</f>
        <v>0</v>
      </c>
      <c r="H10" s="23">
        <f>求节点([3]节奏预期!$B$6:$B$21,[3]节奏预期!H$6:H$21,$C10)</f>
        <v>0</v>
      </c>
      <c r="I10" s="23">
        <f>求节点([3]节奏预期!$B$122:$B$137,[3]节奏预期!D$122:D$137,$C10)</f>
        <v>6</v>
      </c>
      <c r="J10" s="23">
        <f>求节点([3]节奏预期!$B$122:$B$137,[3]节奏预期!E$122:E$137,$C10)</f>
        <v>3</v>
      </c>
      <c r="K10" s="23">
        <f>求节点([3]节奏预期!$B$122:$B$137,[3]节奏预期!F$122:F$137,$C10)</f>
        <v>0</v>
      </c>
      <c r="L10" s="23">
        <f>求节点([3]节奏预期!$B$122:$B$137,[3]节奏预期!G$122:G$137,$C10)</f>
        <v>0</v>
      </c>
      <c r="M10" s="23">
        <f>求节点([3]节奏预期!$B$122:$B$137,[3]节奏预期!H$122:H$137,$C10)</f>
        <v>0</v>
      </c>
      <c r="O10" s="23">
        <f>IFERROR(求节点([3]节奏预期!$B$6:$B$21,[3]节奏预期!N$6:N$21,$C10),IFERROR(O9*1,0))</f>
        <v>5</v>
      </c>
      <c r="P10" s="23">
        <f>IFERROR(求节点([3]节奏预期!$B$6:$B$21,[3]节奏预期!O$6:O$21,$C10),IFERROR(P9*1,0))</f>
        <v>5</v>
      </c>
      <c r="Q10" s="23">
        <f>IFERROR(求节点([3]节奏预期!$B$6:$B$21,[3]节奏预期!P$6:P$21,$C10),IFERROR(Q9*1,0))</f>
        <v>0</v>
      </c>
      <c r="R10" s="23">
        <f>IFERROR(求节点([3]节奏预期!$B$6:$B$21,[3]节奏预期!Q$6:Q$21,$C10),IFERROR(R9*1,0))</f>
        <v>0</v>
      </c>
      <c r="S10" s="23">
        <f>IFERROR(求节点([3]节奏预期!$B$6:$B$21,[3]节奏预期!R$6:R$21,$C10),IFERROR(S9*1,0))</f>
        <v>0</v>
      </c>
      <c r="T10" s="23">
        <f>IFERROR(求节点([3]节奏预期!$B$122:$B$137,[3]节奏预期!N$122:N$137,$C10),IFERROR(T9*1,0))</f>
        <v>5</v>
      </c>
      <c r="U10" s="23">
        <f>IFERROR(求节点([3]节奏预期!$B$122:$B$137,[3]节奏预期!O$122:O$137,$C10),IFERROR(U9*1,0))</f>
        <v>5</v>
      </c>
      <c r="V10" s="23">
        <f>IFERROR(求节点([3]节奏预期!$B$122:$B$137,[3]节奏预期!P$122:P$137,$C10),IFERROR(V9*1,0))</f>
        <v>0</v>
      </c>
      <c r="W10" s="23">
        <f>IFERROR(求节点([3]节奏预期!$B$122:$B$137,[3]节奏预期!Q$122:Q$137,$C10),IFERROR(W9*1,0))</f>
        <v>0</v>
      </c>
      <c r="X10" s="23">
        <f>IFERROR(求节点([3]节奏预期!$B$122:$B$137,[3]节奏预期!R$122:R$137,$C10),IFERROR(X9*1,0))</f>
        <v>0</v>
      </c>
      <c r="Z10" s="18">
        <v>5</v>
      </c>
      <c r="AA10" s="23">
        <f t="shared" si="0"/>
        <v>45</v>
      </c>
      <c r="AB10" s="23">
        <f t="shared" si="1"/>
        <v>45</v>
      </c>
      <c r="AC10" s="23">
        <f t="shared" si="2"/>
        <v>900</v>
      </c>
      <c r="AD10" s="23">
        <f t="shared" si="3"/>
        <v>900</v>
      </c>
    </row>
    <row r="11" spans="3:36" x14ac:dyDescent="0.15">
      <c r="C11" s="18">
        <v>6</v>
      </c>
      <c r="D11" s="23">
        <f>求节点([3]节奏预期!$B$6:$B$21,[3]节奏预期!D$6:D$21,$C11)</f>
        <v>7.2</v>
      </c>
      <c r="E11" s="23">
        <f>求节点([3]节奏预期!$B$6:$B$21,[3]节奏预期!E$6:E$21,$C11)</f>
        <v>3.6</v>
      </c>
      <c r="F11" s="23">
        <f>求节点([3]节奏预期!$B$6:$B$21,[3]节奏预期!F$6:F$21,$C11)</f>
        <v>0</v>
      </c>
      <c r="G11" s="23">
        <f>求节点([3]节奏预期!$B$6:$B$21,[3]节奏预期!G$6:G$21,$C11)</f>
        <v>0</v>
      </c>
      <c r="H11" s="23">
        <f>求节点([3]节奏预期!$B$6:$B$21,[3]节奏预期!H$6:H$21,$C11)</f>
        <v>0</v>
      </c>
      <c r="I11" s="23">
        <f>求节点([3]节奏预期!$B$122:$B$137,[3]节奏预期!D$122:D$137,$C11)</f>
        <v>7.2</v>
      </c>
      <c r="J11" s="23">
        <f>求节点([3]节奏预期!$B$122:$B$137,[3]节奏预期!E$122:E$137,$C11)</f>
        <v>3.6</v>
      </c>
      <c r="K11" s="23">
        <f>求节点([3]节奏预期!$B$122:$B$137,[3]节奏预期!F$122:F$137,$C11)</f>
        <v>0</v>
      </c>
      <c r="L11" s="23">
        <f>求节点([3]节奏预期!$B$122:$B$137,[3]节奏预期!G$122:G$137,$C11)</f>
        <v>0</v>
      </c>
      <c r="M11" s="23">
        <f>求节点([3]节奏预期!$B$122:$B$137,[3]节奏预期!H$122:H$137,$C11)</f>
        <v>0</v>
      </c>
      <c r="O11" s="23">
        <f>IFERROR(求节点([3]节奏预期!$B$6:$B$21,[3]节奏预期!N$6:N$21,$C11),IFERROR(O10*1,0))</f>
        <v>6</v>
      </c>
      <c r="P11" s="23">
        <f>IFERROR(求节点([3]节奏预期!$B$6:$B$21,[3]节奏预期!O$6:O$21,$C11),IFERROR(P10*1,0))</f>
        <v>6</v>
      </c>
      <c r="Q11" s="23">
        <f>IFERROR(求节点([3]节奏预期!$B$6:$B$21,[3]节奏预期!P$6:P$21,$C11),IFERROR(Q10*1,0))</f>
        <v>0</v>
      </c>
      <c r="R11" s="23">
        <f>IFERROR(求节点([3]节奏预期!$B$6:$B$21,[3]节奏预期!Q$6:Q$21,$C11),IFERROR(R10*1,0))</f>
        <v>0</v>
      </c>
      <c r="S11" s="23">
        <f>IFERROR(求节点([3]节奏预期!$B$6:$B$21,[3]节奏预期!R$6:R$21,$C11),IFERROR(S10*1,0))</f>
        <v>0</v>
      </c>
      <c r="T11" s="23">
        <f>IFERROR(求节点([3]节奏预期!$B$122:$B$137,[3]节奏预期!N$122:N$137,$C11),IFERROR(T10*1,0))</f>
        <v>6</v>
      </c>
      <c r="U11" s="23">
        <f>IFERROR(求节点([3]节奏预期!$B$122:$B$137,[3]节奏预期!O$122:O$137,$C11),IFERROR(U10*1,0))</f>
        <v>6</v>
      </c>
      <c r="V11" s="23">
        <f>IFERROR(求节点([3]节奏预期!$B$122:$B$137,[3]节奏预期!P$122:P$137,$C11),IFERROR(V10*1,0))</f>
        <v>0</v>
      </c>
      <c r="W11" s="23">
        <f>IFERROR(求节点([3]节奏预期!$B$122:$B$137,[3]节奏预期!Q$122:Q$137,$C11),IFERROR(W10*1,0))</f>
        <v>0</v>
      </c>
      <c r="X11" s="23">
        <f>IFERROR(求节点([3]节奏预期!$B$122:$B$137,[3]节奏预期!R$122:R$137,$C11),IFERROR(X10*1,0))</f>
        <v>0</v>
      </c>
      <c r="Z11" s="18">
        <v>6</v>
      </c>
      <c r="AA11" s="23">
        <f t="shared" si="0"/>
        <v>64.800000000000011</v>
      </c>
      <c r="AB11" s="23">
        <f t="shared" si="1"/>
        <v>64.800000000000011</v>
      </c>
      <c r="AC11" s="23">
        <f t="shared" si="2"/>
        <v>1080</v>
      </c>
      <c r="AD11" s="23">
        <f t="shared" si="3"/>
        <v>1080</v>
      </c>
    </row>
    <row r="12" spans="3:36" x14ac:dyDescent="0.15">
      <c r="C12" s="18">
        <v>7</v>
      </c>
      <c r="D12" s="23">
        <f>求节点([3]节奏预期!$B$6:$B$21,[3]节奏预期!D$6:D$21,$C12)</f>
        <v>8.4</v>
      </c>
      <c r="E12" s="23">
        <f>求节点([3]节奏预期!$B$6:$B$21,[3]节奏预期!E$6:E$21,$C12)</f>
        <v>4.2</v>
      </c>
      <c r="F12" s="23">
        <f>求节点([3]节奏预期!$B$6:$B$21,[3]节奏预期!F$6:F$21,$C12)</f>
        <v>0</v>
      </c>
      <c r="G12" s="23">
        <f>求节点([3]节奏预期!$B$6:$B$21,[3]节奏预期!G$6:G$21,$C12)</f>
        <v>0</v>
      </c>
      <c r="H12" s="23">
        <f>求节点([3]节奏预期!$B$6:$B$21,[3]节奏预期!H$6:H$21,$C12)</f>
        <v>0</v>
      </c>
      <c r="I12" s="23">
        <f>求节点([3]节奏预期!$B$122:$B$137,[3]节奏预期!D$122:D$137,$C12)</f>
        <v>8.4</v>
      </c>
      <c r="J12" s="23">
        <f>求节点([3]节奏预期!$B$122:$B$137,[3]节奏预期!E$122:E$137,$C12)</f>
        <v>4.2</v>
      </c>
      <c r="K12" s="23">
        <f>求节点([3]节奏预期!$B$122:$B$137,[3]节奏预期!F$122:F$137,$C12)</f>
        <v>0</v>
      </c>
      <c r="L12" s="23">
        <f>求节点([3]节奏预期!$B$122:$B$137,[3]节奏预期!G$122:G$137,$C12)</f>
        <v>0</v>
      </c>
      <c r="M12" s="23">
        <f>求节点([3]节奏预期!$B$122:$B$137,[3]节奏预期!H$122:H$137,$C12)</f>
        <v>0</v>
      </c>
      <c r="O12" s="23">
        <f>IFERROR(求节点([3]节奏预期!$B$6:$B$21,[3]节奏预期!N$6:N$21,$C12),IFERROR(O11*1,0))</f>
        <v>7</v>
      </c>
      <c r="P12" s="23">
        <f>IFERROR(求节点([3]节奏预期!$B$6:$B$21,[3]节奏预期!O$6:O$21,$C12),IFERROR(P11*1,0))</f>
        <v>7</v>
      </c>
      <c r="Q12" s="23">
        <f>IFERROR(求节点([3]节奏预期!$B$6:$B$21,[3]节奏预期!P$6:P$21,$C12),IFERROR(Q11*1,0))</f>
        <v>0</v>
      </c>
      <c r="R12" s="23">
        <f>IFERROR(求节点([3]节奏预期!$B$6:$B$21,[3]节奏预期!Q$6:Q$21,$C12),IFERROR(R11*1,0))</f>
        <v>0</v>
      </c>
      <c r="S12" s="23">
        <f>IFERROR(求节点([3]节奏预期!$B$6:$B$21,[3]节奏预期!R$6:R$21,$C12),IFERROR(S11*1,0))</f>
        <v>0</v>
      </c>
      <c r="T12" s="23">
        <f>IFERROR(求节点([3]节奏预期!$B$122:$B$137,[3]节奏预期!N$122:N$137,$C12),IFERROR(T11*1,0))</f>
        <v>7</v>
      </c>
      <c r="U12" s="23">
        <f>IFERROR(求节点([3]节奏预期!$B$122:$B$137,[3]节奏预期!O$122:O$137,$C12),IFERROR(U11*1,0))</f>
        <v>7</v>
      </c>
      <c r="V12" s="23">
        <f>IFERROR(求节点([3]节奏预期!$B$122:$B$137,[3]节奏预期!P$122:P$137,$C12),IFERROR(V11*1,0))</f>
        <v>0</v>
      </c>
      <c r="W12" s="23">
        <f>IFERROR(求节点([3]节奏预期!$B$122:$B$137,[3]节奏预期!Q$122:Q$137,$C12),IFERROR(W11*1,0))</f>
        <v>0</v>
      </c>
      <c r="X12" s="23">
        <f>IFERROR(求节点([3]节奏预期!$B$122:$B$137,[3]节奏预期!R$122:R$137,$C12),IFERROR(X11*1,0))</f>
        <v>0</v>
      </c>
      <c r="Z12" s="18">
        <v>7</v>
      </c>
      <c r="AA12" s="23">
        <f t="shared" si="0"/>
        <v>88.2</v>
      </c>
      <c r="AB12" s="23">
        <f t="shared" si="1"/>
        <v>88.2</v>
      </c>
      <c r="AC12" s="23">
        <f t="shared" si="2"/>
        <v>1260</v>
      </c>
      <c r="AD12" s="23">
        <f t="shared" si="3"/>
        <v>1260</v>
      </c>
    </row>
    <row r="13" spans="3:36" x14ac:dyDescent="0.15">
      <c r="C13" s="18">
        <v>8</v>
      </c>
      <c r="D13" s="23">
        <f>求节点([3]节奏预期!$B$6:$B$21,[3]节奏预期!D$6:D$21,$C13)</f>
        <v>9.6</v>
      </c>
      <c r="E13" s="23">
        <f>求节点([3]节奏预期!$B$6:$B$21,[3]节奏预期!E$6:E$21,$C13)</f>
        <v>4.8</v>
      </c>
      <c r="F13" s="23">
        <f>求节点([3]节奏预期!$B$6:$B$21,[3]节奏预期!F$6:F$21,$C13)</f>
        <v>0</v>
      </c>
      <c r="G13" s="23">
        <f>求节点([3]节奏预期!$B$6:$B$21,[3]节奏预期!G$6:G$21,$C13)</f>
        <v>0</v>
      </c>
      <c r="H13" s="23">
        <f>求节点([3]节奏预期!$B$6:$B$21,[3]节奏预期!H$6:H$21,$C13)</f>
        <v>0</v>
      </c>
      <c r="I13" s="23">
        <f>求节点([3]节奏预期!$B$122:$B$137,[3]节奏预期!D$122:D$137,$C13)</f>
        <v>9.6</v>
      </c>
      <c r="J13" s="23">
        <f>求节点([3]节奏预期!$B$122:$B$137,[3]节奏预期!E$122:E$137,$C13)</f>
        <v>4.8</v>
      </c>
      <c r="K13" s="23">
        <f>求节点([3]节奏预期!$B$122:$B$137,[3]节奏预期!F$122:F$137,$C13)</f>
        <v>0</v>
      </c>
      <c r="L13" s="23">
        <f>求节点([3]节奏预期!$B$122:$B$137,[3]节奏预期!G$122:G$137,$C13)</f>
        <v>0</v>
      </c>
      <c r="M13" s="23">
        <f>求节点([3]节奏预期!$B$122:$B$137,[3]节奏预期!H$122:H$137,$C13)</f>
        <v>0</v>
      </c>
      <c r="O13" s="23">
        <f>IFERROR(求节点([3]节奏预期!$B$6:$B$21,[3]节奏预期!N$6:N$21,$C13),IFERROR(O12*1,0))</f>
        <v>8</v>
      </c>
      <c r="P13" s="23">
        <f>IFERROR(求节点([3]节奏预期!$B$6:$B$21,[3]节奏预期!O$6:O$21,$C13),IFERROR(P12*1,0))</f>
        <v>8</v>
      </c>
      <c r="Q13" s="23">
        <f>IFERROR(求节点([3]节奏预期!$B$6:$B$21,[3]节奏预期!P$6:P$21,$C13),IFERROR(Q12*1,0))</f>
        <v>0</v>
      </c>
      <c r="R13" s="23">
        <f>IFERROR(求节点([3]节奏预期!$B$6:$B$21,[3]节奏预期!Q$6:Q$21,$C13),IFERROR(R12*1,0))</f>
        <v>0</v>
      </c>
      <c r="S13" s="23">
        <f>IFERROR(求节点([3]节奏预期!$B$6:$B$21,[3]节奏预期!R$6:R$21,$C13),IFERROR(S12*1,0))</f>
        <v>0</v>
      </c>
      <c r="T13" s="23">
        <f>IFERROR(求节点([3]节奏预期!$B$122:$B$137,[3]节奏预期!N$122:N$137,$C13),IFERROR(T12*1,0))</f>
        <v>8</v>
      </c>
      <c r="U13" s="23">
        <f>IFERROR(求节点([3]节奏预期!$B$122:$B$137,[3]节奏预期!O$122:O$137,$C13),IFERROR(U12*1,0))</f>
        <v>8</v>
      </c>
      <c r="V13" s="23">
        <f>IFERROR(求节点([3]节奏预期!$B$122:$B$137,[3]节奏预期!P$122:P$137,$C13),IFERROR(V12*1,0))</f>
        <v>0</v>
      </c>
      <c r="W13" s="23">
        <f>IFERROR(求节点([3]节奏预期!$B$122:$B$137,[3]节奏预期!Q$122:Q$137,$C13),IFERROR(W12*1,0))</f>
        <v>0</v>
      </c>
      <c r="X13" s="23">
        <f>IFERROR(求节点([3]节奏预期!$B$122:$B$137,[3]节奏预期!R$122:R$137,$C13),IFERROR(X12*1,0))</f>
        <v>0</v>
      </c>
      <c r="Z13" s="18">
        <v>8</v>
      </c>
      <c r="AA13" s="23">
        <f t="shared" si="0"/>
        <v>115.19999999999999</v>
      </c>
      <c r="AB13" s="23">
        <f t="shared" si="1"/>
        <v>115.19999999999999</v>
      </c>
      <c r="AC13" s="23">
        <f t="shared" si="2"/>
        <v>1440</v>
      </c>
      <c r="AD13" s="23">
        <f t="shared" si="3"/>
        <v>1440</v>
      </c>
    </row>
    <row r="14" spans="3:36" x14ac:dyDescent="0.15">
      <c r="C14" s="18">
        <v>9</v>
      </c>
      <c r="D14" s="23">
        <f>求节点([3]节奏预期!$B$6:$B$21,[3]节奏预期!D$6:D$21,$C14)</f>
        <v>10.8</v>
      </c>
      <c r="E14" s="23">
        <f>求节点([3]节奏预期!$B$6:$B$21,[3]节奏预期!E$6:E$21,$C14)</f>
        <v>5.4</v>
      </c>
      <c r="F14" s="23">
        <f>求节点([3]节奏预期!$B$6:$B$21,[3]节奏预期!F$6:F$21,$C14)</f>
        <v>0</v>
      </c>
      <c r="G14" s="23">
        <f>求节点([3]节奏预期!$B$6:$B$21,[3]节奏预期!G$6:G$21,$C14)</f>
        <v>0</v>
      </c>
      <c r="H14" s="23">
        <f>求节点([3]节奏预期!$B$6:$B$21,[3]节奏预期!H$6:H$21,$C14)</f>
        <v>0</v>
      </c>
      <c r="I14" s="23">
        <f>求节点([3]节奏预期!$B$122:$B$137,[3]节奏预期!D$122:D$137,$C14)</f>
        <v>10.8</v>
      </c>
      <c r="J14" s="23">
        <f>求节点([3]节奏预期!$B$122:$B$137,[3]节奏预期!E$122:E$137,$C14)</f>
        <v>5.4</v>
      </c>
      <c r="K14" s="23">
        <f>求节点([3]节奏预期!$B$122:$B$137,[3]节奏预期!F$122:F$137,$C14)</f>
        <v>0</v>
      </c>
      <c r="L14" s="23">
        <f>求节点([3]节奏预期!$B$122:$B$137,[3]节奏预期!G$122:G$137,$C14)</f>
        <v>0</v>
      </c>
      <c r="M14" s="23">
        <f>求节点([3]节奏预期!$B$122:$B$137,[3]节奏预期!H$122:H$137,$C14)</f>
        <v>0</v>
      </c>
      <c r="O14" s="23">
        <f>IFERROR(求节点([3]节奏预期!$B$6:$B$21,[3]节奏预期!N$6:N$21,$C14),IFERROR(O13*1,0))</f>
        <v>9</v>
      </c>
      <c r="P14" s="23">
        <f>IFERROR(求节点([3]节奏预期!$B$6:$B$21,[3]节奏预期!O$6:O$21,$C14),IFERROR(P13*1,0))</f>
        <v>9</v>
      </c>
      <c r="Q14" s="23">
        <f>IFERROR(求节点([3]节奏预期!$B$6:$B$21,[3]节奏预期!P$6:P$21,$C14),IFERROR(Q13*1,0))</f>
        <v>0</v>
      </c>
      <c r="R14" s="23">
        <f>IFERROR(求节点([3]节奏预期!$B$6:$B$21,[3]节奏预期!Q$6:Q$21,$C14),IFERROR(R13*1,0))</f>
        <v>0</v>
      </c>
      <c r="S14" s="23">
        <f>IFERROR(求节点([3]节奏预期!$B$6:$B$21,[3]节奏预期!R$6:R$21,$C14),IFERROR(S13*1,0))</f>
        <v>0</v>
      </c>
      <c r="T14" s="23">
        <f>IFERROR(求节点([3]节奏预期!$B$122:$B$137,[3]节奏预期!N$122:N$137,$C14),IFERROR(T13*1,0))</f>
        <v>9</v>
      </c>
      <c r="U14" s="23">
        <f>IFERROR(求节点([3]节奏预期!$B$122:$B$137,[3]节奏预期!O$122:O$137,$C14),IFERROR(U13*1,0))</f>
        <v>9</v>
      </c>
      <c r="V14" s="23">
        <f>IFERROR(求节点([3]节奏预期!$B$122:$B$137,[3]节奏预期!P$122:P$137,$C14),IFERROR(V13*1,0))</f>
        <v>0</v>
      </c>
      <c r="W14" s="23">
        <f>IFERROR(求节点([3]节奏预期!$B$122:$B$137,[3]节奏预期!Q$122:Q$137,$C14),IFERROR(W13*1,0))</f>
        <v>0</v>
      </c>
      <c r="X14" s="23">
        <f>IFERROR(求节点([3]节奏预期!$B$122:$B$137,[3]节奏预期!R$122:R$137,$C14),IFERROR(X13*1,0))</f>
        <v>0</v>
      </c>
      <c r="Z14" s="18">
        <v>9</v>
      </c>
      <c r="AA14" s="23">
        <f t="shared" si="0"/>
        <v>145.80000000000001</v>
      </c>
      <c r="AB14" s="23">
        <f t="shared" si="1"/>
        <v>145.80000000000001</v>
      </c>
      <c r="AC14" s="23">
        <f t="shared" si="2"/>
        <v>1620</v>
      </c>
      <c r="AD14" s="23">
        <f t="shared" si="3"/>
        <v>1620</v>
      </c>
    </row>
    <row r="15" spans="3:36" x14ac:dyDescent="0.15">
      <c r="C15" s="18">
        <v>10</v>
      </c>
      <c r="D15" s="23">
        <f>求节点([3]节奏预期!$B$6:$B$21,[3]节奏预期!D$6:D$21,$C15)</f>
        <v>12</v>
      </c>
      <c r="E15" s="23">
        <f>求节点([3]节奏预期!$B$6:$B$21,[3]节奏预期!E$6:E$21,$C15)</f>
        <v>6</v>
      </c>
      <c r="F15" s="23">
        <f>求节点([3]节奏预期!$B$6:$B$21,[3]节奏预期!F$6:F$21,$C15)</f>
        <v>0</v>
      </c>
      <c r="G15" s="23">
        <f>求节点([3]节奏预期!$B$6:$B$21,[3]节奏预期!G$6:G$21,$C15)</f>
        <v>0</v>
      </c>
      <c r="H15" s="23">
        <f>求节点([3]节奏预期!$B$6:$B$21,[3]节奏预期!H$6:H$21,$C15)</f>
        <v>0</v>
      </c>
      <c r="I15" s="23">
        <f>求节点([3]节奏预期!$B$122:$B$137,[3]节奏预期!D$122:D$137,$C15)</f>
        <v>12</v>
      </c>
      <c r="J15" s="23">
        <f>求节点([3]节奏预期!$B$122:$B$137,[3]节奏预期!E$122:E$137,$C15)</f>
        <v>6</v>
      </c>
      <c r="K15" s="23">
        <f>求节点([3]节奏预期!$B$122:$B$137,[3]节奏预期!F$122:F$137,$C15)</f>
        <v>0</v>
      </c>
      <c r="L15" s="23">
        <f>求节点([3]节奏预期!$B$122:$B$137,[3]节奏预期!G$122:G$137,$C15)</f>
        <v>0</v>
      </c>
      <c r="M15" s="23">
        <f>求节点([3]节奏预期!$B$122:$B$137,[3]节奏预期!H$122:H$137,$C15)</f>
        <v>0</v>
      </c>
      <c r="O15" s="23">
        <f>IFERROR(求节点([3]节奏预期!$B$6:$B$21,[3]节奏预期!N$6:N$21,$C15),IFERROR(O14*1,0))</f>
        <v>10</v>
      </c>
      <c r="P15" s="23">
        <f>IFERROR(求节点([3]节奏预期!$B$6:$B$21,[3]节奏预期!O$6:O$21,$C15),IFERROR(P14*1,0))</f>
        <v>10</v>
      </c>
      <c r="Q15" s="23">
        <f>IFERROR(求节点([3]节奏预期!$B$6:$B$21,[3]节奏预期!P$6:P$21,$C15),IFERROR(Q14*1,0))</f>
        <v>0</v>
      </c>
      <c r="R15" s="23">
        <f>IFERROR(求节点([3]节奏预期!$B$6:$B$21,[3]节奏预期!Q$6:Q$21,$C15),IFERROR(R14*1,0))</f>
        <v>0</v>
      </c>
      <c r="S15" s="23">
        <f>IFERROR(求节点([3]节奏预期!$B$6:$B$21,[3]节奏预期!R$6:R$21,$C15),IFERROR(S14*1,0))</f>
        <v>0</v>
      </c>
      <c r="T15" s="23">
        <f>IFERROR(求节点([3]节奏预期!$B$122:$B$137,[3]节奏预期!N$122:N$137,$C15),IFERROR(T14*1,0))</f>
        <v>10</v>
      </c>
      <c r="U15" s="23">
        <f>IFERROR(求节点([3]节奏预期!$B$122:$B$137,[3]节奏预期!O$122:O$137,$C15),IFERROR(U14*1,0))</f>
        <v>10</v>
      </c>
      <c r="V15" s="23">
        <f>IFERROR(求节点([3]节奏预期!$B$122:$B$137,[3]节奏预期!P$122:P$137,$C15),IFERROR(V14*1,0))</f>
        <v>0</v>
      </c>
      <c r="W15" s="23">
        <f>IFERROR(求节点([3]节奏预期!$B$122:$B$137,[3]节奏预期!Q$122:Q$137,$C15),IFERROR(W14*1,0))</f>
        <v>0</v>
      </c>
      <c r="X15" s="23">
        <f>IFERROR(求节点([3]节奏预期!$B$122:$B$137,[3]节奏预期!R$122:R$137,$C15),IFERROR(X14*1,0))</f>
        <v>0</v>
      </c>
      <c r="Z15" s="18">
        <v>10</v>
      </c>
      <c r="AA15" s="23">
        <f t="shared" si="0"/>
        <v>180</v>
      </c>
      <c r="AB15" s="23">
        <f t="shared" si="1"/>
        <v>180</v>
      </c>
      <c r="AC15" s="23">
        <f t="shared" si="2"/>
        <v>1800</v>
      </c>
      <c r="AD15" s="23">
        <f t="shared" si="3"/>
        <v>1800</v>
      </c>
    </row>
    <row r="16" spans="3:36" x14ac:dyDescent="0.15">
      <c r="C16" s="18">
        <v>11</v>
      </c>
      <c r="D16" s="23">
        <f>求节点([3]节奏预期!$B$6:$B$21,[3]节奏预期!D$6:D$21,$C16)</f>
        <v>10.8</v>
      </c>
      <c r="E16" s="23">
        <f>求节点([3]节奏预期!$B$6:$B$21,[3]节奏预期!E$6:E$21,$C16)</f>
        <v>6.7</v>
      </c>
      <c r="F16" s="23">
        <f>求节点([3]节奏预期!$B$6:$B$21,[3]节奏预期!F$6:F$21,$C16)</f>
        <v>0.5</v>
      </c>
      <c r="G16" s="23">
        <f>求节点([3]节奏预期!$B$6:$B$21,[3]节奏预期!G$6:G$21,$C16)</f>
        <v>0</v>
      </c>
      <c r="H16" s="23">
        <f>求节点([3]节奏预期!$B$6:$B$21,[3]节奏预期!H$6:H$21,$C16)</f>
        <v>0</v>
      </c>
      <c r="I16" s="23">
        <f>求节点([3]节奏预期!$B$122:$B$137,[3]节奏预期!D$122:D$137,$C16)</f>
        <v>10.8</v>
      </c>
      <c r="J16" s="23">
        <f>求节点([3]节奏预期!$B$122:$B$137,[3]节奏预期!E$122:E$137,$C16)</f>
        <v>6.7</v>
      </c>
      <c r="K16" s="23">
        <f>求节点([3]节奏预期!$B$122:$B$137,[3]节奏预期!F$122:F$137,$C16)</f>
        <v>0.5</v>
      </c>
      <c r="L16" s="23">
        <f>求节点([3]节奏预期!$B$122:$B$137,[3]节奏预期!G$122:G$137,$C16)</f>
        <v>0</v>
      </c>
      <c r="M16" s="23">
        <f>求节点([3]节奏预期!$B$122:$B$137,[3]节奏预期!H$122:H$137,$C16)</f>
        <v>0</v>
      </c>
      <c r="O16" s="23">
        <f>IFERROR(求节点([3]节奏预期!$B$6:$B$21,[3]节奏预期!N$6:N$21,$C16),IFERROR(O15*1,0))</f>
        <v>11</v>
      </c>
      <c r="P16" s="23">
        <f>IFERROR(求节点([3]节奏预期!$B$6:$B$21,[3]节奏预期!O$6:O$21,$C16),IFERROR(P15*1,0))</f>
        <v>12</v>
      </c>
      <c r="Q16" s="23">
        <f>IFERROR(求节点([3]节奏预期!$B$6:$B$21,[3]节奏预期!P$6:P$21,$C16),IFERROR(Q15*1,0))</f>
        <v>0</v>
      </c>
      <c r="R16" s="23">
        <f>IFERROR(求节点([3]节奏预期!$B$6:$B$21,[3]节奏预期!Q$6:Q$21,$C16),IFERROR(R15*1,0))</f>
        <v>0</v>
      </c>
      <c r="S16" s="23">
        <f>IFERROR(求节点([3]节奏预期!$B$6:$B$21,[3]节奏预期!R$6:R$21,$C16),IFERROR(S15*1,0))</f>
        <v>0</v>
      </c>
      <c r="T16" s="23">
        <f>IFERROR(求节点([3]节奏预期!$B$122:$B$137,[3]节奏预期!N$122:N$137,$C16),IFERROR(T15*1,0))</f>
        <v>11</v>
      </c>
      <c r="U16" s="23">
        <f>IFERROR(求节点([3]节奏预期!$B$122:$B$137,[3]节奏预期!O$122:O$137,$C16),IFERROR(U15*1,0))</f>
        <v>12</v>
      </c>
      <c r="V16" s="23">
        <f>IFERROR(求节点([3]节奏预期!$B$122:$B$137,[3]节奏预期!P$122:P$137,$C16),IFERROR(V15*1,0))</f>
        <v>0</v>
      </c>
      <c r="W16" s="23">
        <f>IFERROR(求节点([3]节奏预期!$B$122:$B$137,[3]节奏预期!Q$122:Q$137,$C16),IFERROR(W15*1,0))</f>
        <v>0</v>
      </c>
      <c r="X16" s="23">
        <f>IFERROR(求节点([3]节奏预期!$B$122:$B$137,[3]节奏预期!R$122:R$137,$C16),IFERROR(X15*1,0))</f>
        <v>0</v>
      </c>
      <c r="Z16" s="18">
        <v>11</v>
      </c>
      <c r="AA16" s="23">
        <f t="shared" si="0"/>
        <v>199.20000000000002</v>
      </c>
      <c r="AB16" s="23">
        <f t="shared" si="1"/>
        <v>199.20000000000002</v>
      </c>
      <c r="AC16" s="23">
        <f t="shared" si="2"/>
        <v>1932</v>
      </c>
      <c r="AD16" s="23">
        <f t="shared" si="3"/>
        <v>1932</v>
      </c>
    </row>
    <row r="17" spans="3:30" x14ac:dyDescent="0.15">
      <c r="C17" s="18">
        <v>12</v>
      </c>
      <c r="D17" s="23">
        <f>求节点([3]节奏预期!$B$6:$B$21,[3]节奏预期!D$6:D$21,$C17)</f>
        <v>9.6</v>
      </c>
      <c r="E17" s="23">
        <f>求节点([3]节奏预期!$B$6:$B$21,[3]节奏预期!E$6:E$21,$C17)</f>
        <v>7.4</v>
      </c>
      <c r="F17" s="23">
        <f>求节点([3]节奏预期!$B$6:$B$21,[3]节奏预期!F$6:F$21,$C17)</f>
        <v>1</v>
      </c>
      <c r="G17" s="23">
        <f>求节点([3]节奏预期!$B$6:$B$21,[3]节奏预期!G$6:G$21,$C17)</f>
        <v>0</v>
      </c>
      <c r="H17" s="23">
        <f>求节点([3]节奏预期!$B$6:$B$21,[3]节奏预期!H$6:H$21,$C17)</f>
        <v>0</v>
      </c>
      <c r="I17" s="23">
        <f>求节点([3]节奏预期!$B$122:$B$137,[3]节奏预期!D$122:D$137,$C17)</f>
        <v>9.6</v>
      </c>
      <c r="J17" s="23">
        <f>求节点([3]节奏预期!$B$122:$B$137,[3]节奏预期!E$122:E$137,$C17)</f>
        <v>7.4</v>
      </c>
      <c r="K17" s="23">
        <f>求节点([3]节奏预期!$B$122:$B$137,[3]节奏预期!F$122:F$137,$C17)</f>
        <v>1</v>
      </c>
      <c r="L17" s="23">
        <f>求节点([3]节奏预期!$B$122:$B$137,[3]节奏预期!G$122:G$137,$C17)</f>
        <v>0</v>
      </c>
      <c r="M17" s="23">
        <f>求节点([3]节奏预期!$B$122:$B$137,[3]节奏预期!H$122:H$137,$C17)</f>
        <v>0</v>
      </c>
      <c r="O17" s="23">
        <f>IFERROR(求节点([3]节奏预期!$B$6:$B$21,[3]节奏预期!N$6:N$21,$C17),IFERROR(O16*1,0))</f>
        <v>12</v>
      </c>
      <c r="P17" s="23">
        <f>IFERROR(求节点([3]节奏预期!$B$6:$B$21,[3]节奏预期!O$6:O$21,$C17),IFERROR(P16*1,0))</f>
        <v>14</v>
      </c>
      <c r="Q17" s="23">
        <f>IFERROR(求节点([3]节奏预期!$B$6:$B$21,[3]节奏预期!P$6:P$21,$C17),IFERROR(Q16*1,0))</f>
        <v>0</v>
      </c>
      <c r="R17" s="23">
        <f>IFERROR(求节点([3]节奏预期!$B$6:$B$21,[3]节奏预期!Q$6:Q$21,$C17),IFERROR(R16*1,0))</f>
        <v>0</v>
      </c>
      <c r="S17" s="23">
        <f>IFERROR(求节点([3]节奏预期!$B$6:$B$21,[3]节奏预期!R$6:R$21,$C17),IFERROR(S16*1,0))</f>
        <v>0</v>
      </c>
      <c r="T17" s="23">
        <f>IFERROR(求节点([3]节奏预期!$B$122:$B$137,[3]节奏预期!N$122:N$137,$C17),IFERROR(T16*1,0))</f>
        <v>12</v>
      </c>
      <c r="U17" s="23">
        <f>IFERROR(求节点([3]节奏预期!$B$122:$B$137,[3]节奏预期!O$122:O$137,$C17),IFERROR(U16*1,0))</f>
        <v>14</v>
      </c>
      <c r="V17" s="23">
        <f>IFERROR(求节点([3]节奏预期!$B$122:$B$137,[3]节奏预期!P$122:P$137,$C17),IFERROR(V16*1,0))</f>
        <v>0</v>
      </c>
      <c r="W17" s="23">
        <f>IFERROR(求节点([3]节奏预期!$B$122:$B$137,[3]节奏预期!Q$122:Q$137,$C17),IFERROR(W16*1,0))</f>
        <v>0</v>
      </c>
      <c r="X17" s="23">
        <f>IFERROR(求节点([3]节奏预期!$B$122:$B$137,[3]节奏预期!R$122:R$137,$C17),IFERROR(X16*1,0))</f>
        <v>0</v>
      </c>
      <c r="Z17" s="18">
        <v>12</v>
      </c>
      <c r="AA17" s="23">
        <f t="shared" si="0"/>
        <v>218.8</v>
      </c>
      <c r="AB17" s="23">
        <f t="shared" si="1"/>
        <v>218.8</v>
      </c>
      <c r="AC17" s="23">
        <f t="shared" si="2"/>
        <v>2064</v>
      </c>
      <c r="AD17" s="23">
        <f t="shared" si="3"/>
        <v>2064</v>
      </c>
    </row>
    <row r="18" spans="3:30" x14ac:dyDescent="0.15">
      <c r="C18" s="18">
        <v>13</v>
      </c>
      <c r="D18" s="23">
        <f>求节点([3]节奏预期!$B$6:$B$21,[3]节奏预期!D$6:D$21,$C18)</f>
        <v>8.4</v>
      </c>
      <c r="E18" s="23">
        <f>求节点([3]节奏预期!$B$6:$B$21,[3]节奏预期!E$6:E$21,$C18)</f>
        <v>8.1</v>
      </c>
      <c r="F18" s="23">
        <f>求节点([3]节奏预期!$B$6:$B$21,[3]节奏预期!F$6:F$21,$C18)</f>
        <v>1.5</v>
      </c>
      <c r="G18" s="23">
        <f>求节点([3]节奏预期!$B$6:$B$21,[3]节奏预期!G$6:G$21,$C18)</f>
        <v>0</v>
      </c>
      <c r="H18" s="23">
        <f>求节点([3]节奏预期!$B$6:$B$21,[3]节奏预期!H$6:H$21,$C18)</f>
        <v>0</v>
      </c>
      <c r="I18" s="23">
        <f>求节点([3]节奏预期!$B$122:$B$137,[3]节奏预期!D$122:D$137,$C18)</f>
        <v>8.4</v>
      </c>
      <c r="J18" s="23">
        <f>求节点([3]节奏预期!$B$122:$B$137,[3]节奏预期!E$122:E$137,$C18)</f>
        <v>8.1</v>
      </c>
      <c r="K18" s="23">
        <f>求节点([3]节奏预期!$B$122:$B$137,[3]节奏预期!F$122:F$137,$C18)</f>
        <v>1.5</v>
      </c>
      <c r="L18" s="23">
        <f>求节点([3]节奏预期!$B$122:$B$137,[3]节奏预期!G$122:G$137,$C18)</f>
        <v>0</v>
      </c>
      <c r="M18" s="23">
        <f>求节点([3]节奏预期!$B$122:$B$137,[3]节奏预期!H$122:H$137,$C18)</f>
        <v>0</v>
      </c>
      <c r="O18" s="23">
        <f>IFERROR(求节点([3]节奏预期!$B$6:$B$21,[3]节奏预期!N$6:N$21,$C18),IFERROR(O17*1,0))</f>
        <v>13</v>
      </c>
      <c r="P18" s="23">
        <f>IFERROR(求节点([3]节奏预期!$B$6:$B$21,[3]节奏预期!O$6:O$21,$C18),IFERROR(P17*1,0))</f>
        <v>16</v>
      </c>
      <c r="Q18" s="23">
        <f>IFERROR(求节点([3]节奏预期!$B$6:$B$21,[3]节奏预期!P$6:P$21,$C18),IFERROR(Q17*1,0))</f>
        <v>0</v>
      </c>
      <c r="R18" s="23">
        <f>IFERROR(求节点([3]节奏预期!$B$6:$B$21,[3]节奏预期!Q$6:Q$21,$C18),IFERROR(R17*1,0))</f>
        <v>0</v>
      </c>
      <c r="S18" s="23">
        <f>IFERROR(求节点([3]节奏预期!$B$6:$B$21,[3]节奏预期!R$6:R$21,$C18),IFERROR(S17*1,0))</f>
        <v>0</v>
      </c>
      <c r="T18" s="23">
        <f>IFERROR(求节点([3]节奏预期!$B$122:$B$137,[3]节奏预期!N$122:N$137,$C18),IFERROR(T17*1,0))</f>
        <v>13</v>
      </c>
      <c r="U18" s="23">
        <f>IFERROR(求节点([3]节奏预期!$B$122:$B$137,[3]节奏预期!O$122:O$137,$C18),IFERROR(U17*1,0))</f>
        <v>16</v>
      </c>
      <c r="V18" s="23">
        <f>IFERROR(求节点([3]节奏预期!$B$122:$B$137,[3]节奏预期!P$122:P$137,$C18),IFERROR(V17*1,0))</f>
        <v>0</v>
      </c>
      <c r="W18" s="23">
        <f>IFERROR(求节点([3]节奏预期!$B$122:$B$137,[3]节奏预期!Q$122:Q$137,$C18),IFERROR(W17*1,0))</f>
        <v>0</v>
      </c>
      <c r="X18" s="23">
        <f>IFERROR(求节点([3]节奏预期!$B$122:$B$137,[3]节奏预期!R$122:R$137,$C18),IFERROR(X17*1,0))</f>
        <v>0</v>
      </c>
      <c r="Z18" s="18">
        <v>13</v>
      </c>
      <c r="AA18" s="23">
        <f t="shared" si="0"/>
        <v>238.8</v>
      </c>
      <c r="AB18" s="23">
        <f t="shared" si="1"/>
        <v>238.8</v>
      </c>
      <c r="AC18" s="23">
        <f t="shared" si="2"/>
        <v>2196</v>
      </c>
      <c r="AD18" s="23">
        <f t="shared" si="3"/>
        <v>2196</v>
      </c>
    </row>
    <row r="19" spans="3:30" x14ac:dyDescent="0.15">
      <c r="C19" s="18">
        <v>14</v>
      </c>
      <c r="D19" s="23">
        <f>求节点([3]节奏预期!$B$6:$B$21,[3]节奏预期!D$6:D$21,$C19)</f>
        <v>7.2</v>
      </c>
      <c r="E19" s="23">
        <f>求节点([3]节奏预期!$B$6:$B$21,[3]节奏预期!E$6:E$21,$C19)</f>
        <v>8.8000000000000007</v>
      </c>
      <c r="F19" s="23">
        <f>求节点([3]节奏预期!$B$6:$B$21,[3]节奏预期!F$6:F$21,$C19)</f>
        <v>2</v>
      </c>
      <c r="G19" s="23">
        <f>求节点([3]节奏预期!$B$6:$B$21,[3]节奏预期!G$6:G$21,$C19)</f>
        <v>0</v>
      </c>
      <c r="H19" s="23">
        <f>求节点([3]节奏预期!$B$6:$B$21,[3]节奏预期!H$6:H$21,$C19)</f>
        <v>0</v>
      </c>
      <c r="I19" s="23">
        <f>求节点([3]节奏预期!$B$122:$B$137,[3]节奏预期!D$122:D$137,$C19)</f>
        <v>7.2</v>
      </c>
      <c r="J19" s="23">
        <f>求节点([3]节奏预期!$B$122:$B$137,[3]节奏预期!E$122:E$137,$C19)</f>
        <v>8.8000000000000007</v>
      </c>
      <c r="K19" s="23">
        <f>求节点([3]节奏预期!$B$122:$B$137,[3]节奏预期!F$122:F$137,$C19)</f>
        <v>2</v>
      </c>
      <c r="L19" s="23">
        <f>求节点([3]节奏预期!$B$122:$B$137,[3]节奏预期!G$122:G$137,$C19)</f>
        <v>0</v>
      </c>
      <c r="M19" s="23">
        <f>求节点([3]节奏预期!$B$122:$B$137,[3]节奏预期!H$122:H$137,$C19)</f>
        <v>0</v>
      </c>
      <c r="O19" s="23">
        <f>IFERROR(求节点([3]节奏预期!$B$6:$B$21,[3]节奏预期!N$6:N$21,$C19),IFERROR(O18*1,0))</f>
        <v>14</v>
      </c>
      <c r="P19" s="23">
        <f>IFERROR(求节点([3]节奏预期!$B$6:$B$21,[3]节奏预期!O$6:O$21,$C19),IFERROR(P18*1,0))</f>
        <v>18</v>
      </c>
      <c r="Q19" s="23">
        <f>IFERROR(求节点([3]节奏预期!$B$6:$B$21,[3]节奏预期!P$6:P$21,$C19),IFERROR(Q18*1,0))</f>
        <v>0</v>
      </c>
      <c r="R19" s="23">
        <f>IFERROR(求节点([3]节奏预期!$B$6:$B$21,[3]节奏预期!Q$6:Q$21,$C19),IFERROR(R18*1,0))</f>
        <v>0</v>
      </c>
      <c r="S19" s="23">
        <f>IFERROR(求节点([3]节奏预期!$B$6:$B$21,[3]节奏预期!R$6:R$21,$C19),IFERROR(S18*1,0))</f>
        <v>0</v>
      </c>
      <c r="T19" s="23">
        <f>IFERROR(求节点([3]节奏预期!$B$122:$B$137,[3]节奏预期!N$122:N$137,$C19),IFERROR(T18*1,0))</f>
        <v>14</v>
      </c>
      <c r="U19" s="23">
        <f>IFERROR(求节点([3]节奏预期!$B$122:$B$137,[3]节奏预期!O$122:O$137,$C19),IFERROR(U18*1,0))</f>
        <v>18</v>
      </c>
      <c r="V19" s="23">
        <f>IFERROR(求节点([3]节奏预期!$B$122:$B$137,[3]节奏预期!P$122:P$137,$C19),IFERROR(V18*1,0))</f>
        <v>0</v>
      </c>
      <c r="W19" s="23">
        <f>IFERROR(求节点([3]节奏预期!$B$122:$B$137,[3]节奏预期!Q$122:Q$137,$C19),IFERROR(W18*1,0))</f>
        <v>0</v>
      </c>
      <c r="X19" s="23">
        <f>IFERROR(求节点([3]节奏预期!$B$122:$B$137,[3]节奏预期!R$122:R$137,$C19),IFERROR(X18*1,0))</f>
        <v>0</v>
      </c>
      <c r="Z19" s="18">
        <v>14</v>
      </c>
      <c r="AA19" s="23">
        <f t="shared" si="0"/>
        <v>259.2</v>
      </c>
      <c r="AB19" s="23">
        <f t="shared" si="1"/>
        <v>259.2</v>
      </c>
      <c r="AC19" s="23">
        <f t="shared" si="2"/>
        <v>2328</v>
      </c>
      <c r="AD19" s="23">
        <f t="shared" si="3"/>
        <v>2328</v>
      </c>
    </row>
    <row r="20" spans="3:30" x14ac:dyDescent="0.15">
      <c r="C20" s="18">
        <v>15</v>
      </c>
      <c r="D20" s="23">
        <f>求节点([3]节奏预期!$B$6:$B$21,[3]节奏预期!D$6:D$21,$C20)</f>
        <v>6</v>
      </c>
      <c r="E20" s="23">
        <f>求节点([3]节奏预期!$B$6:$B$21,[3]节奏预期!E$6:E$21,$C20)</f>
        <v>9.5</v>
      </c>
      <c r="F20" s="23">
        <f>求节点([3]节奏预期!$B$6:$B$21,[3]节奏预期!F$6:F$21,$C20)</f>
        <v>2.5</v>
      </c>
      <c r="G20" s="23">
        <f>求节点([3]节奏预期!$B$6:$B$21,[3]节奏预期!G$6:G$21,$C20)</f>
        <v>0</v>
      </c>
      <c r="H20" s="23">
        <f>求节点([3]节奏预期!$B$6:$B$21,[3]节奏预期!H$6:H$21,$C20)</f>
        <v>0</v>
      </c>
      <c r="I20" s="23">
        <f>求节点([3]节奏预期!$B$122:$B$137,[3]节奏预期!D$122:D$137,$C20)</f>
        <v>6</v>
      </c>
      <c r="J20" s="23">
        <f>求节点([3]节奏预期!$B$122:$B$137,[3]节奏预期!E$122:E$137,$C20)</f>
        <v>9.5</v>
      </c>
      <c r="K20" s="23">
        <f>求节点([3]节奏预期!$B$122:$B$137,[3]节奏预期!F$122:F$137,$C20)</f>
        <v>2.5</v>
      </c>
      <c r="L20" s="23">
        <f>求节点([3]节奏预期!$B$122:$B$137,[3]节奏预期!G$122:G$137,$C20)</f>
        <v>0</v>
      </c>
      <c r="M20" s="23">
        <f>求节点([3]节奏预期!$B$122:$B$137,[3]节奏预期!H$122:H$137,$C20)</f>
        <v>0</v>
      </c>
      <c r="O20" s="23">
        <f>IFERROR(求节点([3]节奏预期!$B$6:$B$21,[3]节奏预期!N$6:N$21,$C20),IFERROR(O19*1,0))</f>
        <v>15</v>
      </c>
      <c r="P20" s="23">
        <f>IFERROR(求节点([3]节奏预期!$B$6:$B$21,[3]节奏预期!O$6:O$21,$C20),IFERROR(P19*1,0))</f>
        <v>20</v>
      </c>
      <c r="Q20" s="23">
        <f>IFERROR(求节点([3]节奏预期!$B$6:$B$21,[3]节奏预期!P$6:P$21,$C20),IFERROR(Q19*1,0))</f>
        <v>0</v>
      </c>
      <c r="R20" s="23">
        <f>IFERROR(求节点([3]节奏预期!$B$6:$B$21,[3]节奏预期!Q$6:Q$21,$C20),IFERROR(R19*1,0))</f>
        <v>0</v>
      </c>
      <c r="S20" s="23">
        <f>IFERROR(求节点([3]节奏预期!$B$6:$B$21,[3]节奏预期!R$6:R$21,$C20),IFERROR(S19*1,0))</f>
        <v>0</v>
      </c>
      <c r="T20" s="23">
        <f>IFERROR(求节点([3]节奏预期!$B$122:$B$137,[3]节奏预期!N$122:N$137,$C20),IFERROR(T19*1,0))</f>
        <v>15</v>
      </c>
      <c r="U20" s="23">
        <f>IFERROR(求节点([3]节奏预期!$B$122:$B$137,[3]节奏预期!O$122:O$137,$C20),IFERROR(U19*1,0))</f>
        <v>20</v>
      </c>
      <c r="V20" s="23">
        <f>IFERROR(求节点([3]节奏预期!$B$122:$B$137,[3]节奏预期!P$122:P$137,$C20),IFERROR(V19*1,0))</f>
        <v>0</v>
      </c>
      <c r="W20" s="23">
        <f>IFERROR(求节点([3]节奏预期!$B$122:$B$137,[3]节奏预期!Q$122:Q$137,$C20),IFERROR(W19*1,0))</f>
        <v>0</v>
      </c>
      <c r="X20" s="23">
        <f>IFERROR(求节点([3]节奏预期!$B$122:$B$137,[3]节奏预期!R$122:R$137,$C20),IFERROR(X19*1,0))</f>
        <v>0</v>
      </c>
      <c r="Z20" s="18">
        <v>15</v>
      </c>
      <c r="AA20" s="23">
        <f t="shared" si="0"/>
        <v>280</v>
      </c>
      <c r="AB20" s="23">
        <f t="shared" si="1"/>
        <v>280</v>
      </c>
      <c r="AC20" s="23">
        <f t="shared" si="2"/>
        <v>2460</v>
      </c>
      <c r="AD20" s="23">
        <f t="shared" si="3"/>
        <v>2460</v>
      </c>
    </row>
    <row r="21" spans="3:30" x14ac:dyDescent="0.15">
      <c r="C21" s="18">
        <v>16</v>
      </c>
      <c r="D21" s="23">
        <f>求节点([3]节奏预期!$B$6:$B$21,[3]节奏预期!D$6:D$21,$C21)</f>
        <v>4.8000000000000007</v>
      </c>
      <c r="E21" s="23">
        <f>求节点([3]节奏预期!$B$6:$B$21,[3]节奏预期!E$6:E$21,$C21)</f>
        <v>10.199999999999999</v>
      </c>
      <c r="F21" s="23">
        <f>求节点([3]节奏预期!$B$6:$B$21,[3]节奏预期!F$6:F$21,$C21)</f>
        <v>3</v>
      </c>
      <c r="G21" s="23">
        <f>求节点([3]节奏预期!$B$6:$B$21,[3]节奏预期!G$6:G$21,$C21)</f>
        <v>0</v>
      </c>
      <c r="H21" s="23">
        <f>求节点([3]节奏预期!$B$6:$B$21,[3]节奏预期!H$6:H$21,$C21)</f>
        <v>0</v>
      </c>
      <c r="I21" s="23">
        <f>求节点([3]节奏预期!$B$122:$B$137,[3]节奏预期!D$122:D$137,$C21)</f>
        <v>4.8000000000000007</v>
      </c>
      <c r="J21" s="23">
        <f>求节点([3]节奏预期!$B$122:$B$137,[3]节奏预期!E$122:E$137,$C21)</f>
        <v>10.199999999999999</v>
      </c>
      <c r="K21" s="23">
        <f>求节点([3]节奏预期!$B$122:$B$137,[3]节奏预期!F$122:F$137,$C21)</f>
        <v>3</v>
      </c>
      <c r="L21" s="23">
        <f>求节点([3]节奏预期!$B$122:$B$137,[3]节奏预期!G$122:G$137,$C21)</f>
        <v>0</v>
      </c>
      <c r="M21" s="23">
        <f>求节点([3]节奏预期!$B$122:$B$137,[3]节奏预期!H$122:H$137,$C21)</f>
        <v>0</v>
      </c>
      <c r="O21" s="23">
        <f>IFERROR(求节点([3]节奏预期!$B$6:$B$21,[3]节奏预期!N$6:N$21,$C21),IFERROR(O20*1,0))</f>
        <v>16</v>
      </c>
      <c r="P21" s="23">
        <f>IFERROR(求节点([3]节奏预期!$B$6:$B$21,[3]节奏预期!O$6:O$21,$C21),IFERROR(P20*1,0))</f>
        <v>22</v>
      </c>
      <c r="Q21" s="23">
        <f>IFERROR(求节点([3]节奏预期!$B$6:$B$21,[3]节奏预期!P$6:P$21,$C21),IFERROR(Q20*1,0))</f>
        <v>0</v>
      </c>
      <c r="R21" s="23">
        <f>IFERROR(求节点([3]节奏预期!$B$6:$B$21,[3]节奏预期!Q$6:Q$21,$C21),IFERROR(R20*1,0))</f>
        <v>0</v>
      </c>
      <c r="S21" s="23">
        <f>IFERROR(求节点([3]节奏预期!$B$6:$B$21,[3]节奏预期!R$6:R$21,$C21),IFERROR(S20*1,0))</f>
        <v>0</v>
      </c>
      <c r="T21" s="23">
        <f>IFERROR(求节点([3]节奏预期!$B$122:$B$137,[3]节奏预期!N$122:N$137,$C21),IFERROR(T20*1,0))</f>
        <v>16</v>
      </c>
      <c r="U21" s="23">
        <f>IFERROR(求节点([3]节奏预期!$B$122:$B$137,[3]节奏预期!O$122:O$137,$C21),IFERROR(U20*1,0))</f>
        <v>22</v>
      </c>
      <c r="V21" s="23">
        <f>IFERROR(求节点([3]节奏预期!$B$122:$B$137,[3]节奏预期!P$122:P$137,$C21),IFERROR(V20*1,0))</f>
        <v>0</v>
      </c>
      <c r="W21" s="23">
        <f>IFERROR(求节点([3]节奏预期!$B$122:$B$137,[3]节奏预期!Q$122:Q$137,$C21),IFERROR(W20*1,0))</f>
        <v>0</v>
      </c>
      <c r="X21" s="23">
        <f>IFERROR(求节点([3]节奏预期!$B$122:$B$137,[3]节奏预期!R$122:R$137,$C21),IFERROR(X20*1,0))</f>
        <v>0</v>
      </c>
      <c r="Z21" s="18">
        <v>16</v>
      </c>
      <c r="AA21" s="23">
        <f t="shared" si="0"/>
        <v>301.2</v>
      </c>
      <c r="AB21" s="23">
        <f t="shared" si="1"/>
        <v>301.2</v>
      </c>
      <c r="AC21" s="23">
        <f t="shared" si="2"/>
        <v>2592</v>
      </c>
      <c r="AD21" s="23">
        <f t="shared" si="3"/>
        <v>2592</v>
      </c>
    </row>
    <row r="22" spans="3:30" x14ac:dyDescent="0.15">
      <c r="C22" s="18">
        <v>17</v>
      </c>
      <c r="D22" s="23">
        <f>求节点([3]节奏预期!$B$6:$B$21,[3]节奏预期!D$6:D$21,$C22)</f>
        <v>3.5999999999999996</v>
      </c>
      <c r="E22" s="23">
        <f>求节点([3]节奏预期!$B$6:$B$21,[3]节奏预期!E$6:E$21,$C22)</f>
        <v>10.899999999999999</v>
      </c>
      <c r="F22" s="23">
        <f>求节点([3]节奏预期!$B$6:$B$21,[3]节奏预期!F$6:F$21,$C22)</f>
        <v>3.5</v>
      </c>
      <c r="G22" s="23">
        <f>求节点([3]节奏预期!$B$6:$B$21,[3]节奏预期!G$6:G$21,$C22)</f>
        <v>0</v>
      </c>
      <c r="H22" s="23">
        <f>求节点([3]节奏预期!$B$6:$B$21,[3]节奏预期!H$6:H$21,$C22)</f>
        <v>0</v>
      </c>
      <c r="I22" s="23">
        <f>求节点([3]节奏预期!$B$122:$B$137,[3]节奏预期!D$122:D$137,$C22)</f>
        <v>3.5999999999999996</v>
      </c>
      <c r="J22" s="23">
        <f>求节点([3]节奏预期!$B$122:$B$137,[3]节奏预期!E$122:E$137,$C22)</f>
        <v>10.899999999999999</v>
      </c>
      <c r="K22" s="23">
        <f>求节点([3]节奏预期!$B$122:$B$137,[3]节奏预期!F$122:F$137,$C22)</f>
        <v>3.5</v>
      </c>
      <c r="L22" s="23">
        <f>求节点([3]节奏预期!$B$122:$B$137,[3]节奏预期!G$122:G$137,$C22)</f>
        <v>0</v>
      </c>
      <c r="M22" s="23">
        <f>求节点([3]节奏预期!$B$122:$B$137,[3]节奏预期!H$122:H$137,$C22)</f>
        <v>0</v>
      </c>
      <c r="O22" s="23">
        <f>IFERROR(求节点([3]节奏预期!$B$6:$B$21,[3]节奏预期!N$6:N$21,$C22),IFERROR(O21*1,0))</f>
        <v>17</v>
      </c>
      <c r="P22" s="23">
        <f>IFERROR(求节点([3]节奏预期!$B$6:$B$21,[3]节奏预期!O$6:O$21,$C22),IFERROR(P21*1,0))</f>
        <v>24</v>
      </c>
      <c r="Q22" s="23">
        <f>IFERROR(求节点([3]节奏预期!$B$6:$B$21,[3]节奏预期!P$6:P$21,$C22),IFERROR(Q21*1,0))</f>
        <v>0</v>
      </c>
      <c r="R22" s="23">
        <f>IFERROR(求节点([3]节奏预期!$B$6:$B$21,[3]节奏预期!Q$6:Q$21,$C22),IFERROR(R21*1,0))</f>
        <v>0</v>
      </c>
      <c r="S22" s="23">
        <f>IFERROR(求节点([3]节奏预期!$B$6:$B$21,[3]节奏预期!R$6:R$21,$C22),IFERROR(S21*1,0))</f>
        <v>0</v>
      </c>
      <c r="T22" s="23">
        <f>IFERROR(求节点([3]节奏预期!$B$122:$B$137,[3]节奏预期!N$122:N$137,$C22),IFERROR(T21*1,0))</f>
        <v>17</v>
      </c>
      <c r="U22" s="23">
        <f>IFERROR(求节点([3]节奏预期!$B$122:$B$137,[3]节奏预期!O$122:O$137,$C22),IFERROR(U21*1,0))</f>
        <v>24</v>
      </c>
      <c r="V22" s="23">
        <f>IFERROR(求节点([3]节奏预期!$B$122:$B$137,[3]节奏预期!P$122:P$137,$C22),IFERROR(V21*1,0))</f>
        <v>0</v>
      </c>
      <c r="W22" s="23">
        <f>IFERROR(求节点([3]节奏预期!$B$122:$B$137,[3]节奏预期!Q$122:Q$137,$C22),IFERROR(W21*1,0))</f>
        <v>0</v>
      </c>
      <c r="X22" s="23">
        <f>IFERROR(求节点([3]节奏预期!$B$122:$B$137,[3]节奏预期!R$122:R$137,$C22),IFERROR(X21*1,0))</f>
        <v>0</v>
      </c>
      <c r="Z22" s="18">
        <v>17</v>
      </c>
      <c r="AA22" s="23">
        <f t="shared" si="0"/>
        <v>322.79999999999995</v>
      </c>
      <c r="AB22" s="23">
        <f t="shared" si="1"/>
        <v>322.79999999999995</v>
      </c>
      <c r="AC22" s="23">
        <f t="shared" si="2"/>
        <v>2724</v>
      </c>
      <c r="AD22" s="23">
        <f t="shared" si="3"/>
        <v>2724</v>
      </c>
    </row>
    <row r="23" spans="3:30" x14ac:dyDescent="0.15">
      <c r="C23" s="18">
        <v>18</v>
      </c>
      <c r="D23" s="23">
        <f>求节点([3]节奏预期!$B$6:$B$21,[3]节奏预期!D$6:D$21,$C23)</f>
        <v>2.4000000000000004</v>
      </c>
      <c r="E23" s="23">
        <f>求节点([3]节奏预期!$B$6:$B$21,[3]节奏预期!E$6:E$21,$C23)</f>
        <v>11.6</v>
      </c>
      <c r="F23" s="23">
        <f>求节点([3]节奏预期!$B$6:$B$21,[3]节奏预期!F$6:F$21,$C23)</f>
        <v>4</v>
      </c>
      <c r="G23" s="23">
        <f>求节点([3]节奏预期!$B$6:$B$21,[3]节奏预期!G$6:G$21,$C23)</f>
        <v>0</v>
      </c>
      <c r="H23" s="23">
        <f>求节点([3]节奏预期!$B$6:$B$21,[3]节奏预期!H$6:H$21,$C23)</f>
        <v>0</v>
      </c>
      <c r="I23" s="23">
        <f>求节点([3]节奏预期!$B$122:$B$137,[3]节奏预期!D$122:D$137,$C23)</f>
        <v>2.4000000000000004</v>
      </c>
      <c r="J23" s="23">
        <f>求节点([3]节奏预期!$B$122:$B$137,[3]节奏预期!E$122:E$137,$C23)</f>
        <v>11.6</v>
      </c>
      <c r="K23" s="23">
        <f>求节点([3]节奏预期!$B$122:$B$137,[3]节奏预期!F$122:F$137,$C23)</f>
        <v>4</v>
      </c>
      <c r="L23" s="23">
        <f>求节点([3]节奏预期!$B$122:$B$137,[3]节奏预期!G$122:G$137,$C23)</f>
        <v>0</v>
      </c>
      <c r="M23" s="23">
        <f>求节点([3]节奏预期!$B$122:$B$137,[3]节奏预期!H$122:H$137,$C23)</f>
        <v>0</v>
      </c>
      <c r="O23" s="23">
        <f>IFERROR(求节点([3]节奏预期!$B$6:$B$21,[3]节奏预期!N$6:N$21,$C23),IFERROR(O22*1,0))</f>
        <v>18</v>
      </c>
      <c r="P23" s="23">
        <f>IFERROR(求节点([3]节奏预期!$B$6:$B$21,[3]节奏预期!O$6:O$21,$C23),IFERROR(P22*1,0))</f>
        <v>26</v>
      </c>
      <c r="Q23" s="23">
        <f>IFERROR(求节点([3]节奏预期!$B$6:$B$21,[3]节奏预期!P$6:P$21,$C23),IFERROR(Q22*1,0))</f>
        <v>0</v>
      </c>
      <c r="R23" s="23">
        <f>IFERROR(求节点([3]节奏预期!$B$6:$B$21,[3]节奏预期!Q$6:Q$21,$C23),IFERROR(R22*1,0))</f>
        <v>0</v>
      </c>
      <c r="S23" s="23">
        <f>IFERROR(求节点([3]节奏预期!$B$6:$B$21,[3]节奏预期!R$6:R$21,$C23),IFERROR(S22*1,0))</f>
        <v>0</v>
      </c>
      <c r="T23" s="23">
        <f>IFERROR(求节点([3]节奏预期!$B$122:$B$137,[3]节奏预期!N$122:N$137,$C23),IFERROR(T22*1,0))</f>
        <v>18</v>
      </c>
      <c r="U23" s="23">
        <f>IFERROR(求节点([3]节奏预期!$B$122:$B$137,[3]节奏预期!O$122:O$137,$C23),IFERROR(U22*1,0))</f>
        <v>26</v>
      </c>
      <c r="V23" s="23">
        <f>IFERROR(求节点([3]节奏预期!$B$122:$B$137,[3]节奏预期!P$122:P$137,$C23),IFERROR(V22*1,0))</f>
        <v>0</v>
      </c>
      <c r="W23" s="23">
        <f>IFERROR(求节点([3]节奏预期!$B$122:$B$137,[3]节奏预期!Q$122:Q$137,$C23),IFERROR(W22*1,0))</f>
        <v>0</v>
      </c>
      <c r="X23" s="23">
        <f>IFERROR(求节点([3]节奏预期!$B$122:$B$137,[3]节奏预期!R$122:R$137,$C23),IFERROR(X22*1,0))</f>
        <v>0</v>
      </c>
      <c r="Z23" s="18">
        <v>18</v>
      </c>
      <c r="AA23" s="23">
        <f t="shared" si="0"/>
        <v>344.79999999999995</v>
      </c>
      <c r="AB23" s="23">
        <f t="shared" si="1"/>
        <v>344.79999999999995</v>
      </c>
      <c r="AC23" s="23">
        <f t="shared" si="2"/>
        <v>2856</v>
      </c>
      <c r="AD23" s="23">
        <f t="shared" si="3"/>
        <v>2856</v>
      </c>
    </row>
    <row r="24" spans="3:30" x14ac:dyDescent="0.15">
      <c r="C24" s="18">
        <v>19</v>
      </c>
      <c r="D24" s="23">
        <f>求节点([3]节奏预期!$B$6:$B$21,[3]节奏预期!D$6:D$21,$C24)</f>
        <v>1.2000000000000011</v>
      </c>
      <c r="E24" s="23">
        <f>求节点([3]节奏预期!$B$6:$B$21,[3]节奏预期!E$6:E$21,$C24)</f>
        <v>12.3</v>
      </c>
      <c r="F24" s="23">
        <f>求节点([3]节奏预期!$B$6:$B$21,[3]节奏预期!F$6:F$21,$C24)</f>
        <v>4.5</v>
      </c>
      <c r="G24" s="23">
        <f>求节点([3]节奏预期!$B$6:$B$21,[3]节奏预期!G$6:G$21,$C24)</f>
        <v>0</v>
      </c>
      <c r="H24" s="23">
        <f>求节点([3]节奏预期!$B$6:$B$21,[3]节奏预期!H$6:H$21,$C24)</f>
        <v>0</v>
      </c>
      <c r="I24" s="23">
        <f>求节点([3]节奏预期!$B$122:$B$137,[3]节奏预期!D$122:D$137,$C24)</f>
        <v>1.2000000000000011</v>
      </c>
      <c r="J24" s="23">
        <f>求节点([3]节奏预期!$B$122:$B$137,[3]节奏预期!E$122:E$137,$C24)</f>
        <v>12.3</v>
      </c>
      <c r="K24" s="23">
        <f>求节点([3]节奏预期!$B$122:$B$137,[3]节奏预期!F$122:F$137,$C24)</f>
        <v>4.5</v>
      </c>
      <c r="L24" s="23">
        <f>求节点([3]节奏预期!$B$122:$B$137,[3]节奏预期!G$122:G$137,$C24)</f>
        <v>0</v>
      </c>
      <c r="M24" s="23">
        <f>求节点([3]节奏预期!$B$122:$B$137,[3]节奏预期!H$122:H$137,$C24)</f>
        <v>0</v>
      </c>
      <c r="O24" s="23">
        <f>IFERROR(求节点([3]节奏预期!$B$6:$B$21,[3]节奏预期!N$6:N$21,$C24),IFERROR(O23*1,0))</f>
        <v>19</v>
      </c>
      <c r="P24" s="23">
        <f>IFERROR(求节点([3]节奏预期!$B$6:$B$21,[3]节奏预期!O$6:O$21,$C24),IFERROR(P23*1,0))</f>
        <v>28</v>
      </c>
      <c r="Q24" s="23">
        <f>IFERROR(求节点([3]节奏预期!$B$6:$B$21,[3]节奏预期!P$6:P$21,$C24),IFERROR(Q23*1,0))</f>
        <v>0</v>
      </c>
      <c r="R24" s="23">
        <f>IFERROR(求节点([3]节奏预期!$B$6:$B$21,[3]节奏预期!Q$6:Q$21,$C24),IFERROR(R23*1,0))</f>
        <v>0</v>
      </c>
      <c r="S24" s="23">
        <f>IFERROR(求节点([3]节奏预期!$B$6:$B$21,[3]节奏预期!R$6:R$21,$C24),IFERROR(S23*1,0))</f>
        <v>0</v>
      </c>
      <c r="T24" s="23">
        <f>IFERROR(求节点([3]节奏预期!$B$122:$B$137,[3]节奏预期!N$122:N$137,$C24),IFERROR(T23*1,0))</f>
        <v>19</v>
      </c>
      <c r="U24" s="23">
        <f>IFERROR(求节点([3]节奏预期!$B$122:$B$137,[3]节奏预期!O$122:O$137,$C24),IFERROR(U23*1,0))</f>
        <v>28</v>
      </c>
      <c r="V24" s="23">
        <f>IFERROR(求节点([3]节奏预期!$B$122:$B$137,[3]节奏预期!P$122:P$137,$C24),IFERROR(V23*1,0))</f>
        <v>0</v>
      </c>
      <c r="W24" s="23">
        <f>IFERROR(求节点([3]节奏预期!$B$122:$B$137,[3]节奏预期!Q$122:Q$137,$C24),IFERROR(W23*1,0))</f>
        <v>0</v>
      </c>
      <c r="X24" s="23">
        <f>IFERROR(求节点([3]节奏预期!$B$122:$B$137,[3]节奏预期!R$122:R$137,$C24),IFERROR(X23*1,0))</f>
        <v>0</v>
      </c>
      <c r="Z24" s="18">
        <v>19</v>
      </c>
      <c r="AA24" s="23">
        <f t="shared" si="0"/>
        <v>367.20000000000005</v>
      </c>
      <c r="AB24" s="23">
        <f t="shared" si="1"/>
        <v>367.20000000000005</v>
      </c>
      <c r="AC24" s="23">
        <f t="shared" si="2"/>
        <v>2988</v>
      </c>
      <c r="AD24" s="23">
        <f t="shared" si="3"/>
        <v>2988</v>
      </c>
    </row>
    <row r="25" spans="3:30" x14ac:dyDescent="0.15">
      <c r="C25" s="18">
        <v>20</v>
      </c>
      <c r="D25" s="23">
        <f>求节点([3]节奏预期!$B$6:$B$21,[3]节奏预期!D$6:D$21,$C25)</f>
        <v>0</v>
      </c>
      <c r="E25" s="23">
        <f>求节点([3]节奏预期!$B$6:$B$21,[3]节奏预期!E$6:E$21,$C25)</f>
        <v>13</v>
      </c>
      <c r="F25" s="23">
        <f>求节点([3]节奏预期!$B$6:$B$21,[3]节奏预期!F$6:F$21,$C25)</f>
        <v>5</v>
      </c>
      <c r="G25" s="23">
        <f>求节点([3]节奏预期!$B$6:$B$21,[3]节奏预期!G$6:G$21,$C25)</f>
        <v>0</v>
      </c>
      <c r="H25" s="23">
        <f>求节点([3]节奏预期!$B$6:$B$21,[3]节奏预期!H$6:H$21,$C25)</f>
        <v>0</v>
      </c>
      <c r="I25" s="23">
        <f>求节点([3]节奏预期!$B$122:$B$137,[3]节奏预期!D$122:D$137,$C25)</f>
        <v>0</v>
      </c>
      <c r="J25" s="23">
        <f>求节点([3]节奏预期!$B$122:$B$137,[3]节奏预期!E$122:E$137,$C25)</f>
        <v>13</v>
      </c>
      <c r="K25" s="23">
        <f>求节点([3]节奏预期!$B$122:$B$137,[3]节奏预期!F$122:F$137,$C25)</f>
        <v>5</v>
      </c>
      <c r="L25" s="23">
        <f>求节点([3]节奏预期!$B$122:$B$137,[3]节奏预期!G$122:G$137,$C25)</f>
        <v>0</v>
      </c>
      <c r="M25" s="23">
        <f>求节点([3]节奏预期!$B$122:$B$137,[3]节奏预期!H$122:H$137,$C25)</f>
        <v>0</v>
      </c>
      <c r="O25" s="23">
        <f>IFERROR(求节点([3]节奏预期!$B$6:$B$21,[3]节奏预期!N$6:N$21,$C25),IFERROR(O24*1,0))</f>
        <v>20</v>
      </c>
      <c r="P25" s="23">
        <f>IFERROR(求节点([3]节奏预期!$B$6:$B$21,[3]节奏预期!O$6:O$21,$C25),IFERROR(P24*1,0))</f>
        <v>30</v>
      </c>
      <c r="Q25" s="23">
        <f>IFERROR(求节点([3]节奏预期!$B$6:$B$21,[3]节奏预期!P$6:P$21,$C25),IFERROR(Q24*1,0))</f>
        <v>30</v>
      </c>
      <c r="R25" s="23">
        <f>IFERROR(求节点([3]节奏预期!$B$6:$B$21,[3]节奏预期!Q$6:Q$21,$C25),IFERROR(R24*1,0))</f>
        <v>0</v>
      </c>
      <c r="S25" s="23">
        <f>IFERROR(求节点([3]节奏预期!$B$6:$B$21,[3]节奏预期!R$6:R$21,$C25),IFERROR(S24*1,0))</f>
        <v>0</v>
      </c>
      <c r="T25" s="23">
        <f>IFERROR(求节点([3]节奏预期!$B$122:$B$137,[3]节奏预期!N$122:N$137,$C25),IFERROR(T24*1,0))</f>
        <v>20</v>
      </c>
      <c r="U25" s="23">
        <f>IFERROR(求节点([3]节奏预期!$B$122:$B$137,[3]节奏预期!O$122:O$137,$C25),IFERROR(U24*1,0))</f>
        <v>30</v>
      </c>
      <c r="V25" s="23">
        <f>IFERROR(求节点([3]节奏预期!$B$122:$B$137,[3]节奏预期!P$122:P$137,$C25),IFERROR(V24*1,0))</f>
        <v>30</v>
      </c>
      <c r="W25" s="23">
        <f>IFERROR(求节点([3]节奏预期!$B$122:$B$137,[3]节奏预期!Q$122:Q$137,$C25),IFERROR(W24*1,0))</f>
        <v>0</v>
      </c>
      <c r="X25" s="23">
        <f>IFERROR(求节点([3]节奏预期!$B$122:$B$137,[3]节奏预期!R$122:R$137,$C25),IFERROR(X24*1,0))</f>
        <v>0</v>
      </c>
      <c r="Z25" s="18">
        <v>20</v>
      </c>
      <c r="AA25" s="23">
        <f t="shared" si="0"/>
        <v>540</v>
      </c>
      <c r="AB25" s="23">
        <f t="shared" si="1"/>
        <v>540</v>
      </c>
      <c r="AC25" s="23">
        <f t="shared" si="2"/>
        <v>3120</v>
      </c>
      <c r="AD25" s="23">
        <f t="shared" si="3"/>
        <v>3120</v>
      </c>
    </row>
    <row r="26" spans="3:30" x14ac:dyDescent="0.15">
      <c r="C26" s="18">
        <v>21</v>
      </c>
      <c r="D26" s="23">
        <f>求节点([3]节奏预期!$B$6:$B$21,[3]节奏预期!D$6:D$21,$C26)</f>
        <v>0</v>
      </c>
      <c r="E26" s="23">
        <f>求节点([3]节奏预期!$B$6:$B$21,[3]节奏预期!E$6:E$21,$C26)</f>
        <v>11.7</v>
      </c>
      <c r="F26" s="23">
        <f>求节点([3]节奏预期!$B$6:$B$21,[3]节奏预期!F$6:F$21,$C26)</f>
        <v>6.1</v>
      </c>
      <c r="G26" s="23">
        <f>求节点([3]节奏预期!$B$6:$B$21,[3]节奏预期!G$6:G$21,$C26)</f>
        <v>0.2</v>
      </c>
      <c r="H26" s="23">
        <f>求节点([3]节奏预期!$B$6:$B$21,[3]节奏预期!H$6:H$21,$C26)</f>
        <v>0</v>
      </c>
      <c r="I26" s="23">
        <f>求节点([3]节奏预期!$B$122:$B$137,[3]节奏预期!D$122:D$137,$C26)</f>
        <v>0</v>
      </c>
      <c r="J26" s="23">
        <f>求节点([3]节奏预期!$B$122:$B$137,[3]节奏预期!E$122:E$137,$C26)</f>
        <v>11.7</v>
      </c>
      <c r="K26" s="23">
        <f>求节点([3]节奏预期!$B$122:$B$137,[3]节奏预期!F$122:F$137,$C26)</f>
        <v>6.1</v>
      </c>
      <c r="L26" s="23">
        <f>求节点([3]节奏预期!$B$122:$B$137,[3]节奏预期!G$122:G$137,$C26)</f>
        <v>0.2</v>
      </c>
      <c r="M26" s="23">
        <f>求节点([3]节奏预期!$B$122:$B$137,[3]节奏预期!H$122:H$137,$C26)</f>
        <v>0</v>
      </c>
      <c r="O26" s="23">
        <f>IFERROR(求节点([3]节奏预期!$B$6:$B$21,[3]节奏预期!N$6:N$21,$C26),IFERROR(O25*1,0))</f>
        <v>18</v>
      </c>
      <c r="P26" s="23">
        <f>IFERROR(求节点([3]节奏预期!$B$6:$B$21,[3]节奏预期!O$6:O$21,$C26),IFERROR(P25*1,0))</f>
        <v>31</v>
      </c>
      <c r="Q26" s="23">
        <f>IFERROR(求节点([3]节奏预期!$B$6:$B$21,[3]节奏预期!P$6:P$21,$C26),IFERROR(Q25*1,0))</f>
        <v>33</v>
      </c>
      <c r="R26" s="23">
        <f>IFERROR(求节点([3]节奏预期!$B$6:$B$21,[3]节奏预期!Q$6:Q$21,$C26),IFERROR(R25*1,0))</f>
        <v>0</v>
      </c>
      <c r="S26" s="23">
        <f>IFERROR(求节点([3]节奏预期!$B$6:$B$21,[3]节奏预期!R$6:R$21,$C26),IFERROR(S25*1,0))</f>
        <v>0</v>
      </c>
      <c r="T26" s="23">
        <f>IFERROR(求节点([3]节奏预期!$B$122:$B$137,[3]节奏预期!N$122:N$137,$C26),IFERROR(T25*1,0))</f>
        <v>21</v>
      </c>
      <c r="U26" s="23">
        <f>IFERROR(求节点([3]节奏预期!$B$122:$B$137,[3]节奏预期!O$122:O$137,$C26),IFERROR(U25*1,0))</f>
        <v>31</v>
      </c>
      <c r="V26" s="23">
        <f>IFERROR(求节点([3]节奏预期!$B$122:$B$137,[3]节奏预期!P$122:P$137,$C26),IFERROR(V25*1,0))</f>
        <v>33</v>
      </c>
      <c r="W26" s="23">
        <f>IFERROR(求节点([3]节奏预期!$B$122:$B$137,[3]节奏预期!Q$122:Q$137,$C26),IFERROR(W25*1,0))</f>
        <v>0</v>
      </c>
      <c r="X26" s="23">
        <f>IFERROR(求节点([3]节奏预期!$B$122:$B$137,[3]节奏预期!R$122:R$137,$C26),IFERROR(X25*1,0))</f>
        <v>0</v>
      </c>
      <c r="Z26" s="18">
        <v>21</v>
      </c>
      <c r="AA26" s="23">
        <f t="shared" si="0"/>
        <v>564</v>
      </c>
      <c r="AB26" s="23">
        <f t="shared" si="1"/>
        <v>564</v>
      </c>
      <c r="AC26" s="23">
        <f t="shared" si="2"/>
        <v>3324</v>
      </c>
      <c r="AD26" s="23">
        <f t="shared" si="3"/>
        <v>3324</v>
      </c>
    </row>
    <row r="27" spans="3:30" x14ac:dyDescent="0.15">
      <c r="C27" s="18">
        <v>22</v>
      </c>
      <c r="D27" s="23">
        <f>求节点([3]节奏预期!$B$6:$B$21,[3]节奏预期!D$6:D$21,$C27)</f>
        <v>0</v>
      </c>
      <c r="E27" s="23">
        <f>求节点([3]节奏预期!$B$6:$B$21,[3]节奏预期!E$6:E$21,$C27)</f>
        <v>10.4</v>
      </c>
      <c r="F27" s="23">
        <f>求节点([3]节奏预期!$B$6:$B$21,[3]节奏预期!F$6:F$21,$C27)</f>
        <v>7.2</v>
      </c>
      <c r="G27" s="23">
        <f>求节点([3]节奏预期!$B$6:$B$21,[3]节奏预期!G$6:G$21,$C27)</f>
        <v>0.4</v>
      </c>
      <c r="H27" s="23">
        <f>求节点([3]节奏预期!$B$6:$B$21,[3]节奏预期!H$6:H$21,$C27)</f>
        <v>0</v>
      </c>
      <c r="I27" s="23">
        <f>求节点([3]节奏预期!$B$122:$B$137,[3]节奏预期!D$122:D$137,$C27)</f>
        <v>0</v>
      </c>
      <c r="J27" s="23">
        <f>求节点([3]节奏预期!$B$122:$B$137,[3]节奏预期!E$122:E$137,$C27)</f>
        <v>10.4</v>
      </c>
      <c r="K27" s="23">
        <f>求节点([3]节奏预期!$B$122:$B$137,[3]节奏预期!F$122:F$137,$C27)</f>
        <v>7.2</v>
      </c>
      <c r="L27" s="23">
        <f>求节点([3]节奏预期!$B$122:$B$137,[3]节奏预期!G$122:G$137,$C27)</f>
        <v>0.4</v>
      </c>
      <c r="M27" s="23">
        <f>求节点([3]节奏预期!$B$122:$B$137,[3]节奏预期!H$122:H$137,$C27)</f>
        <v>0</v>
      </c>
      <c r="O27" s="23">
        <f>IFERROR(求节点([3]节奏预期!$B$6:$B$21,[3]节奏预期!N$6:N$21,$C27),IFERROR(O26*1,0))</f>
        <v>16</v>
      </c>
      <c r="P27" s="23">
        <f>IFERROR(求节点([3]节奏预期!$B$6:$B$21,[3]节奏预期!O$6:O$21,$C27),IFERROR(P26*1,0))</f>
        <v>32</v>
      </c>
      <c r="Q27" s="23">
        <f>IFERROR(求节点([3]节奏预期!$B$6:$B$21,[3]节奏预期!P$6:P$21,$C27),IFERROR(Q26*1,0))</f>
        <v>36</v>
      </c>
      <c r="R27" s="23">
        <f>IFERROR(求节点([3]节奏预期!$B$6:$B$21,[3]节奏预期!Q$6:Q$21,$C27),IFERROR(R26*1,0))</f>
        <v>0</v>
      </c>
      <c r="S27" s="23">
        <f>IFERROR(求节点([3]节奏预期!$B$6:$B$21,[3]节奏预期!R$6:R$21,$C27),IFERROR(S26*1,0))</f>
        <v>0</v>
      </c>
      <c r="T27" s="23">
        <f>IFERROR(求节点([3]节奏预期!$B$122:$B$137,[3]节奏预期!N$122:N$137,$C27),IFERROR(T26*1,0))</f>
        <v>22</v>
      </c>
      <c r="U27" s="23">
        <f>IFERROR(求节点([3]节奏预期!$B$122:$B$137,[3]节奏预期!O$122:O$137,$C27),IFERROR(U26*1,0))</f>
        <v>32</v>
      </c>
      <c r="V27" s="23">
        <f>IFERROR(求节点([3]节奏预期!$B$122:$B$137,[3]节奏预期!P$122:P$137,$C27),IFERROR(V26*1,0))</f>
        <v>36</v>
      </c>
      <c r="W27" s="23">
        <f>IFERROR(求节点([3]节奏预期!$B$122:$B$137,[3]节奏预期!Q$122:Q$137,$C27),IFERROR(W26*1,0))</f>
        <v>0</v>
      </c>
      <c r="X27" s="23">
        <f>IFERROR(求节点([3]节奏预期!$B$122:$B$137,[3]节奏预期!R$122:R$137,$C27),IFERROR(X26*1,0))</f>
        <v>0</v>
      </c>
      <c r="Z27" s="18">
        <v>22</v>
      </c>
      <c r="AA27" s="23">
        <f t="shared" si="0"/>
        <v>592</v>
      </c>
      <c r="AB27" s="23">
        <f t="shared" si="1"/>
        <v>592</v>
      </c>
      <c r="AC27" s="23">
        <f t="shared" si="2"/>
        <v>3528</v>
      </c>
      <c r="AD27" s="23">
        <f t="shared" si="3"/>
        <v>3528</v>
      </c>
    </row>
    <row r="28" spans="3:30" x14ac:dyDescent="0.15">
      <c r="C28" s="18">
        <v>23</v>
      </c>
      <c r="D28" s="23">
        <f>求节点([3]节奏预期!$B$6:$B$21,[3]节奏预期!D$6:D$21,$C28)</f>
        <v>0</v>
      </c>
      <c r="E28" s="23">
        <f>求节点([3]节奏预期!$B$6:$B$21,[3]节奏预期!E$6:E$21,$C28)</f>
        <v>9.1</v>
      </c>
      <c r="F28" s="23">
        <f>求节点([3]节奏预期!$B$6:$B$21,[3]节奏预期!F$6:F$21,$C28)</f>
        <v>8.3000000000000007</v>
      </c>
      <c r="G28" s="23">
        <f>求节点([3]节奏预期!$B$6:$B$21,[3]节奏预期!G$6:G$21,$C28)</f>
        <v>0.60000000000000009</v>
      </c>
      <c r="H28" s="23">
        <f>求节点([3]节奏预期!$B$6:$B$21,[3]节奏预期!H$6:H$21,$C28)</f>
        <v>0</v>
      </c>
      <c r="I28" s="23">
        <f>求节点([3]节奏预期!$B$122:$B$137,[3]节奏预期!D$122:D$137,$C28)</f>
        <v>0</v>
      </c>
      <c r="J28" s="23">
        <f>求节点([3]节奏预期!$B$122:$B$137,[3]节奏预期!E$122:E$137,$C28)</f>
        <v>9.1</v>
      </c>
      <c r="K28" s="23">
        <f>求节点([3]节奏预期!$B$122:$B$137,[3]节奏预期!F$122:F$137,$C28)</f>
        <v>8.3000000000000007</v>
      </c>
      <c r="L28" s="23">
        <f>求节点([3]节奏预期!$B$122:$B$137,[3]节奏预期!G$122:G$137,$C28)</f>
        <v>0.60000000000000009</v>
      </c>
      <c r="M28" s="23">
        <f>求节点([3]节奏预期!$B$122:$B$137,[3]节奏预期!H$122:H$137,$C28)</f>
        <v>0</v>
      </c>
      <c r="O28" s="23">
        <f>IFERROR(求节点([3]节奏预期!$B$6:$B$21,[3]节奏预期!N$6:N$21,$C28),IFERROR(O27*1,0))</f>
        <v>14</v>
      </c>
      <c r="P28" s="23">
        <f>IFERROR(求节点([3]节奏预期!$B$6:$B$21,[3]节奏预期!O$6:O$21,$C28),IFERROR(P27*1,0))</f>
        <v>33</v>
      </c>
      <c r="Q28" s="23">
        <f>IFERROR(求节点([3]节奏预期!$B$6:$B$21,[3]节奏预期!P$6:P$21,$C28),IFERROR(Q27*1,0))</f>
        <v>39</v>
      </c>
      <c r="R28" s="23">
        <f>IFERROR(求节点([3]节奏预期!$B$6:$B$21,[3]节奏预期!Q$6:Q$21,$C28),IFERROR(R27*1,0))</f>
        <v>0</v>
      </c>
      <c r="S28" s="23">
        <f>IFERROR(求节点([3]节奏预期!$B$6:$B$21,[3]节奏预期!R$6:R$21,$C28),IFERROR(S27*1,0))</f>
        <v>0</v>
      </c>
      <c r="T28" s="23">
        <f>IFERROR(求节点([3]节奏预期!$B$122:$B$137,[3]节奏预期!N$122:N$137,$C28),IFERROR(T27*1,0))</f>
        <v>23</v>
      </c>
      <c r="U28" s="23">
        <f>IFERROR(求节点([3]节奏预期!$B$122:$B$137,[3]节奏预期!O$122:O$137,$C28),IFERROR(U27*1,0))</f>
        <v>33</v>
      </c>
      <c r="V28" s="23">
        <f>IFERROR(求节点([3]节奏预期!$B$122:$B$137,[3]节奏预期!P$122:P$137,$C28),IFERROR(V27*1,0))</f>
        <v>39</v>
      </c>
      <c r="W28" s="23">
        <f>IFERROR(求节点([3]节奏预期!$B$122:$B$137,[3]节奏预期!Q$122:Q$137,$C28),IFERROR(W27*1,0))</f>
        <v>0</v>
      </c>
      <c r="X28" s="23">
        <f>IFERROR(求节点([3]节奏预期!$B$122:$B$137,[3]节奏预期!R$122:R$137,$C28),IFERROR(X27*1,0))</f>
        <v>0</v>
      </c>
      <c r="Z28" s="18">
        <v>23</v>
      </c>
      <c r="AA28" s="23">
        <f t="shared" si="0"/>
        <v>624</v>
      </c>
      <c r="AB28" s="23">
        <f t="shared" si="1"/>
        <v>624</v>
      </c>
      <c r="AC28" s="23">
        <f t="shared" si="2"/>
        <v>3732</v>
      </c>
      <c r="AD28" s="23">
        <f t="shared" si="3"/>
        <v>3732</v>
      </c>
    </row>
    <row r="29" spans="3:30" x14ac:dyDescent="0.15">
      <c r="C29" s="18">
        <v>24</v>
      </c>
      <c r="D29" s="23">
        <f>求节点([3]节奏预期!$B$6:$B$21,[3]节奏预期!D$6:D$21,$C29)</f>
        <v>0</v>
      </c>
      <c r="E29" s="23">
        <f>求节点([3]节奏预期!$B$6:$B$21,[3]节奏预期!E$6:E$21,$C29)</f>
        <v>7.8</v>
      </c>
      <c r="F29" s="23">
        <f>求节点([3]节奏预期!$B$6:$B$21,[3]节奏预期!F$6:F$21,$C29)</f>
        <v>9.4</v>
      </c>
      <c r="G29" s="23">
        <f>求节点([3]节奏预期!$B$6:$B$21,[3]节奏预期!G$6:G$21,$C29)</f>
        <v>0.8</v>
      </c>
      <c r="H29" s="23">
        <f>求节点([3]节奏预期!$B$6:$B$21,[3]节奏预期!H$6:H$21,$C29)</f>
        <v>0</v>
      </c>
      <c r="I29" s="23">
        <f>求节点([3]节奏预期!$B$122:$B$137,[3]节奏预期!D$122:D$137,$C29)</f>
        <v>0</v>
      </c>
      <c r="J29" s="23">
        <f>求节点([3]节奏预期!$B$122:$B$137,[3]节奏预期!E$122:E$137,$C29)</f>
        <v>7.8</v>
      </c>
      <c r="K29" s="23">
        <f>求节点([3]节奏预期!$B$122:$B$137,[3]节奏预期!F$122:F$137,$C29)</f>
        <v>9.4</v>
      </c>
      <c r="L29" s="23">
        <f>求节点([3]节奏预期!$B$122:$B$137,[3]节奏预期!G$122:G$137,$C29)</f>
        <v>0.8</v>
      </c>
      <c r="M29" s="23">
        <f>求节点([3]节奏预期!$B$122:$B$137,[3]节奏预期!H$122:H$137,$C29)</f>
        <v>0</v>
      </c>
      <c r="O29" s="23">
        <f>IFERROR(求节点([3]节奏预期!$B$6:$B$21,[3]节奏预期!N$6:N$21,$C29),IFERROR(O28*1,0))</f>
        <v>12</v>
      </c>
      <c r="P29" s="23">
        <f>IFERROR(求节点([3]节奏预期!$B$6:$B$21,[3]节奏预期!O$6:O$21,$C29),IFERROR(P28*1,0))</f>
        <v>34</v>
      </c>
      <c r="Q29" s="23">
        <f>IFERROR(求节点([3]节奏预期!$B$6:$B$21,[3]节奏预期!P$6:P$21,$C29),IFERROR(Q28*1,0))</f>
        <v>42</v>
      </c>
      <c r="R29" s="23">
        <f>IFERROR(求节点([3]节奏预期!$B$6:$B$21,[3]节奏预期!Q$6:Q$21,$C29),IFERROR(R28*1,0))</f>
        <v>0</v>
      </c>
      <c r="S29" s="23">
        <f>IFERROR(求节点([3]节奏预期!$B$6:$B$21,[3]节奏预期!R$6:R$21,$C29),IFERROR(S28*1,0))</f>
        <v>0</v>
      </c>
      <c r="T29" s="23">
        <f>IFERROR(求节点([3]节奏预期!$B$122:$B$137,[3]节奏预期!N$122:N$137,$C29),IFERROR(T28*1,0))</f>
        <v>24</v>
      </c>
      <c r="U29" s="23">
        <f>IFERROR(求节点([3]节奏预期!$B$122:$B$137,[3]节奏预期!O$122:O$137,$C29),IFERROR(U28*1,0))</f>
        <v>34</v>
      </c>
      <c r="V29" s="23">
        <f>IFERROR(求节点([3]节奏预期!$B$122:$B$137,[3]节奏预期!P$122:P$137,$C29),IFERROR(V28*1,0))</f>
        <v>42</v>
      </c>
      <c r="W29" s="23">
        <f>IFERROR(求节点([3]节奏预期!$B$122:$B$137,[3]节奏预期!Q$122:Q$137,$C29),IFERROR(W28*1,0))</f>
        <v>0</v>
      </c>
      <c r="X29" s="23">
        <f>IFERROR(求节点([3]节奏预期!$B$122:$B$137,[3]节奏预期!R$122:R$137,$C29),IFERROR(X28*1,0))</f>
        <v>0</v>
      </c>
      <c r="Z29" s="18">
        <v>24</v>
      </c>
      <c r="AA29" s="23">
        <f t="shared" si="0"/>
        <v>660</v>
      </c>
      <c r="AB29" s="23">
        <f t="shared" si="1"/>
        <v>660</v>
      </c>
      <c r="AC29" s="23">
        <f t="shared" si="2"/>
        <v>3936</v>
      </c>
      <c r="AD29" s="23">
        <f t="shared" si="3"/>
        <v>3936</v>
      </c>
    </row>
    <row r="30" spans="3:30" x14ac:dyDescent="0.15">
      <c r="C30" s="18">
        <v>25</v>
      </c>
      <c r="D30" s="23">
        <f>求节点([3]节奏预期!$B$6:$B$21,[3]节奏预期!D$6:D$21,$C30)</f>
        <v>0</v>
      </c>
      <c r="E30" s="23">
        <f>求节点([3]节奏预期!$B$6:$B$21,[3]节奏预期!E$6:E$21,$C30)</f>
        <v>6.5</v>
      </c>
      <c r="F30" s="23">
        <f>求节点([3]节奏预期!$B$6:$B$21,[3]节奏预期!F$6:F$21,$C30)</f>
        <v>10.5</v>
      </c>
      <c r="G30" s="23">
        <f>求节点([3]节奏预期!$B$6:$B$21,[3]节奏预期!G$6:G$21,$C30)</f>
        <v>1</v>
      </c>
      <c r="H30" s="23">
        <f>求节点([3]节奏预期!$B$6:$B$21,[3]节奏预期!H$6:H$21,$C30)</f>
        <v>0</v>
      </c>
      <c r="I30" s="23">
        <f>求节点([3]节奏预期!$B$122:$B$137,[3]节奏预期!D$122:D$137,$C30)</f>
        <v>0</v>
      </c>
      <c r="J30" s="23">
        <f>求节点([3]节奏预期!$B$122:$B$137,[3]节奏预期!E$122:E$137,$C30)</f>
        <v>6.5</v>
      </c>
      <c r="K30" s="23">
        <f>求节点([3]节奏预期!$B$122:$B$137,[3]节奏预期!F$122:F$137,$C30)</f>
        <v>10.5</v>
      </c>
      <c r="L30" s="23">
        <f>求节点([3]节奏预期!$B$122:$B$137,[3]节奏预期!G$122:G$137,$C30)</f>
        <v>1</v>
      </c>
      <c r="M30" s="23">
        <f>求节点([3]节奏预期!$B$122:$B$137,[3]节奏预期!H$122:H$137,$C30)</f>
        <v>0</v>
      </c>
      <c r="O30" s="23">
        <f>IFERROR(求节点([3]节奏预期!$B$6:$B$21,[3]节奏预期!N$6:N$21,$C30),IFERROR(O29*1,0))</f>
        <v>10</v>
      </c>
      <c r="P30" s="23">
        <f>IFERROR(求节点([3]节奏预期!$B$6:$B$21,[3]节奏预期!O$6:O$21,$C30),IFERROR(P29*1,0))</f>
        <v>35</v>
      </c>
      <c r="Q30" s="23">
        <f>IFERROR(求节点([3]节奏预期!$B$6:$B$21,[3]节奏预期!P$6:P$21,$C30),IFERROR(Q29*1,0))</f>
        <v>45</v>
      </c>
      <c r="R30" s="23">
        <f>IFERROR(求节点([3]节奏预期!$B$6:$B$21,[3]节奏预期!Q$6:Q$21,$C30),IFERROR(R29*1,0))</f>
        <v>0</v>
      </c>
      <c r="S30" s="23">
        <f>IFERROR(求节点([3]节奏预期!$B$6:$B$21,[3]节奏预期!R$6:R$21,$C30),IFERROR(S29*1,0))</f>
        <v>0</v>
      </c>
      <c r="T30" s="23">
        <f>IFERROR(求节点([3]节奏预期!$B$122:$B$137,[3]节奏预期!N$122:N$137,$C30),IFERROR(T29*1,0))</f>
        <v>25</v>
      </c>
      <c r="U30" s="23">
        <f>IFERROR(求节点([3]节奏预期!$B$122:$B$137,[3]节奏预期!O$122:O$137,$C30),IFERROR(U29*1,0))</f>
        <v>35</v>
      </c>
      <c r="V30" s="23">
        <f>IFERROR(求节点([3]节奏预期!$B$122:$B$137,[3]节奏预期!P$122:P$137,$C30),IFERROR(V29*1,0))</f>
        <v>45</v>
      </c>
      <c r="W30" s="23">
        <f>IFERROR(求节点([3]节奏预期!$B$122:$B$137,[3]节奏预期!Q$122:Q$137,$C30),IFERROR(W29*1,0))</f>
        <v>0</v>
      </c>
      <c r="X30" s="23">
        <f>IFERROR(求节点([3]节奏预期!$B$122:$B$137,[3]节奏预期!R$122:R$137,$C30),IFERROR(X29*1,0))</f>
        <v>0</v>
      </c>
      <c r="Z30" s="18">
        <v>25</v>
      </c>
      <c r="AA30" s="23">
        <f t="shared" si="0"/>
        <v>700</v>
      </c>
      <c r="AB30" s="23">
        <f t="shared" si="1"/>
        <v>700</v>
      </c>
      <c r="AC30" s="23">
        <f t="shared" si="2"/>
        <v>4140</v>
      </c>
      <c r="AD30" s="23">
        <f t="shared" si="3"/>
        <v>4140</v>
      </c>
    </row>
    <row r="31" spans="3:30" x14ac:dyDescent="0.15">
      <c r="C31" s="18">
        <v>26</v>
      </c>
      <c r="D31" s="23">
        <f>求节点([3]节奏预期!$B$6:$B$21,[3]节奏预期!D$6:D$21,$C31)</f>
        <v>0</v>
      </c>
      <c r="E31" s="23">
        <f>求节点([3]节奏预期!$B$6:$B$21,[3]节奏预期!E$6:E$21,$C31)</f>
        <v>5.1999999999999993</v>
      </c>
      <c r="F31" s="23">
        <f>求节点([3]节奏预期!$B$6:$B$21,[3]节奏预期!F$6:F$21,$C31)</f>
        <v>11.600000000000001</v>
      </c>
      <c r="G31" s="23">
        <f>求节点([3]节奏预期!$B$6:$B$21,[3]节奏预期!G$6:G$21,$C31)</f>
        <v>1.2000000000000002</v>
      </c>
      <c r="H31" s="23">
        <f>求节点([3]节奏预期!$B$6:$B$21,[3]节奏预期!H$6:H$21,$C31)</f>
        <v>0</v>
      </c>
      <c r="I31" s="23">
        <f>求节点([3]节奏预期!$B$122:$B$137,[3]节奏预期!D$122:D$137,$C31)</f>
        <v>0</v>
      </c>
      <c r="J31" s="23">
        <f>求节点([3]节奏预期!$B$122:$B$137,[3]节奏预期!E$122:E$137,$C31)</f>
        <v>5.1999999999999993</v>
      </c>
      <c r="K31" s="23">
        <f>求节点([3]节奏预期!$B$122:$B$137,[3]节奏预期!F$122:F$137,$C31)</f>
        <v>11.600000000000001</v>
      </c>
      <c r="L31" s="23">
        <f>求节点([3]节奏预期!$B$122:$B$137,[3]节奏预期!G$122:G$137,$C31)</f>
        <v>1.2000000000000002</v>
      </c>
      <c r="M31" s="23">
        <f>求节点([3]节奏预期!$B$122:$B$137,[3]节奏预期!H$122:H$137,$C31)</f>
        <v>0</v>
      </c>
      <c r="O31" s="23">
        <f>IFERROR(求节点([3]节奏预期!$B$6:$B$21,[3]节奏预期!N$6:N$21,$C31),IFERROR(O30*1,0))</f>
        <v>8</v>
      </c>
      <c r="P31" s="23">
        <f>IFERROR(求节点([3]节奏预期!$B$6:$B$21,[3]节奏预期!O$6:O$21,$C31),IFERROR(P30*1,0))</f>
        <v>36</v>
      </c>
      <c r="Q31" s="23">
        <f>IFERROR(求节点([3]节奏预期!$B$6:$B$21,[3]节奏预期!P$6:P$21,$C31),IFERROR(Q30*1,0))</f>
        <v>48</v>
      </c>
      <c r="R31" s="23">
        <f>IFERROR(求节点([3]节奏预期!$B$6:$B$21,[3]节奏预期!Q$6:Q$21,$C31),IFERROR(R30*1,0))</f>
        <v>0</v>
      </c>
      <c r="S31" s="23">
        <f>IFERROR(求节点([3]节奏预期!$B$6:$B$21,[3]节奏预期!R$6:R$21,$C31),IFERROR(S30*1,0))</f>
        <v>0</v>
      </c>
      <c r="T31" s="23">
        <f>IFERROR(求节点([3]节奏预期!$B$122:$B$137,[3]节奏预期!N$122:N$137,$C31),IFERROR(T30*1,0))</f>
        <v>26</v>
      </c>
      <c r="U31" s="23">
        <f>IFERROR(求节点([3]节奏预期!$B$122:$B$137,[3]节奏预期!O$122:O$137,$C31),IFERROR(U30*1,0))</f>
        <v>36</v>
      </c>
      <c r="V31" s="23">
        <f>IFERROR(求节点([3]节奏预期!$B$122:$B$137,[3]节奏预期!P$122:P$137,$C31),IFERROR(V30*1,0))</f>
        <v>48</v>
      </c>
      <c r="W31" s="23">
        <f>IFERROR(求节点([3]节奏预期!$B$122:$B$137,[3]节奏预期!Q$122:Q$137,$C31),IFERROR(W30*1,0))</f>
        <v>0</v>
      </c>
      <c r="X31" s="23">
        <f>IFERROR(求节点([3]节奏预期!$B$122:$B$137,[3]节奏预期!R$122:R$137,$C31),IFERROR(X30*1,0))</f>
        <v>0</v>
      </c>
      <c r="Z31" s="18">
        <v>26</v>
      </c>
      <c r="AA31" s="23">
        <f t="shared" si="0"/>
        <v>744</v>
      </c>
      <c r="AB31" s="23">
        <f t="shared" si="1"/>
        <v>744</v>
      </c>
      <c r="AC31" s="23">
        <f t="shared" si="2"/>
        <v>4344.0000000000009</v>
      </c>
      <c r="AD31" s="23">
        <f t="shared" si="3"/>
        <v>4344.0000000000009</v>
      </c>
    </row>
    <row r="32" spans="3:30" x14ac:dyDescent="0.15">
      <c r="C32" s="18">
        <v>27</v>
      </c>
      <c r="D32" s="23">
        <f>求节点([3]节奏预期!$B$6:$B$21,[3]节奏预期!D$6:D$21,$C32)</f>
        <v>0</v>
      </c>
      <c r="E32" s="23">
        <f>求节点([3]节奏预期!$B$6:$B$21,[3]节奏预期!E$6:E$21,$C32)</f>
        <v>3.9000000000000004</v>
      </c>
      <c r="F32" s="23">
        <f>求节点([3]节奏预期!$B$6:$B$21,[3]节奏预期!F$6:F$21,$C32)</f>
        <v>12.700000000000001</v>
      </c>
      <c r="G32" s="23">
        <f>求节点([3]节奏预期!$B$6:$B$21,[3]节奏预期!G$6:G$21,$C32)</f>
        <v>1.4000000000000001</v>
      </c>
      <c r="H32" s="23">
        <f>求节点([3]节奏预期!$B$6:$B$21,[3]节奏预期!H$6:H$21,$C32)</f>
        <v>0</v>
      </c>
      <c r="I32" s="23">
        <f>求节点([3]节奏预期!$B$122:$B$137,[3]节奏预期!D$122:D$137,$C32)</f>
        <v>0</v>
      </c>
      <c r="J32" s="23">
        <f>求节点([3]节奏预期!$B$122:$B$137,[3]节奏预期!E$122:E$137,$C32)</f>
        <v>3.9000000000000004</v>
      </c>
      <c r="K32" s="23">
        <f>求节点([3]节奏预期!$B$122:$B$137,[3]节奏预期!F$122:F$137,$C32)</f>
        <v>12.700000000000001</v>
      </c>
      <c r="L32" s="23">
        <f>求节点([3]节奏预期!$B$122:$B$137,[3]节奏预期!G$122:G$137,$C32)</f>
        <v>1.4000000000000001</v>
      </c>
      <c r="M32" s="23">
        <f>求节点([3]节奏预期!$B$122:$B$137,[3]节奏预期!H$122:H$137,$C32)</f>
        <v>0</v>
      </c>
      <c r="O32" s="23">
        <f>IFERROR(求节点([3]节奏预期!$B$6:$B$21,[3]节奏预期!N$6:N$21,$C32),IFERROR(O31*1,0))</f>
        <v>6</v>
      </c>
      <c r="P32" s="23">
        <f>IFERROR(求节点([3]节奏预期!$B$6:$B$21,[3]节奏预期!O$6:O$21,$C32),IFERROR(P31*1,0))</f>
        <v>37</v>
      </c>
      <c r="Q32" s="23">
        <f>IFERROR(求节点([3]节奏预期!$B$6:$B$21,[3]节奏预期!P$6:P$21,$C32),IFERROR(Q31*1,0))</f>
        <v>51</v>
      </c>
      <c r="R32" s="23">
        <f>IFERROR(求节点([3]节奏预期!$B$6:$B$21,[3]节奏预期!Q$6:Q$21,$C32),IFERROR(R31*1,0))</f>
        <v>0</v>
      </c>
      <c r="S32" s="23">
        <f>IFERROR(求节点([3]节奏预期!$B$6:$B$21,[3]节奏预期!R$6:R$21,$C32),IFERROR(S31*1,0))</f>
        <v>0</v>
      </c>
      <c r="T32" s="23">
        <f>IFERROR(求节点([3]节奏预期!$B$122:$B$137,[3]节奏预期!N$122:N$137,$C32),IFERROR(T31*1,0))</f>
        <v>27</v>
      </c>
      <c r="U32" s="23">
        <f>IFERROR(求节点([3]节奏预期!$B$122:$B$137,[3]节奏预期!O$122:O$137,$C32),IFERROR(U31*1,0))</f>
        <v>37</v>
      </c>
      <c r="V32" s="23">
        <f>IFERROR(求节点([3]节奏预期!$B$122:$B$137,[3]节奏预期!P$122:P$137,$C32),IFERROR(V31*1,0))</f>
        <v>51</v>
      </c>
      <c r="W32" s="23">
        <f>IFERROR(求节点([3]节奏预期!$B$122:$B$137,[3]节奏预期!Q$122:Q$137,$C32),IFERROR(W31*1,0))</f>
        <v>0</v>
      </c>
      <c r="X32" s="23">
        <f>IFERROR(求节点([3]节奏预期!$B$122:$B$137,[3]节奏预期!R$122:R$137,$C32),IFERROR(X31*1,0))</f>
        <v>0</v>
      </c>
      <c r="Z32" s="18">
        <v>27</v>
      </c>
      <c r="AA32" s="23">
        <f t="shared" si="0"/>
        <v>792</v>
      </c>
      <c r="AB32" s="23">
        <f t="shared" si="1"/>
        <v>792</v>
      </c>
      <c r="AC32" s="23">
        <f t="shared" si="2"/>
        <v>4548.0000000000009</v>
      </c>
      <c r="AD32" s="23">
        <f t="shared" si="3"/>
        <v>4548.0000000000009</v>
      </c>
    </row>
    <row r="33" spans="3:30" x14ac:dyDescent="0.15">
      <c r="C33" s="18">
        <v>28</v>
      </c>
      <c r="D33" s="23">
        <f>求节点([3]节奏预期!$B$6:$B$21,[3]节奏预期!D$6:D$21,$C33)</f>
        <v>0</v>
      </c>
      <c r="E33" s="23">
        <f>求节点([3]节奏预期!$B$6:$B$21,[3]节奏预期!E$6:E$21,$C33)</f>
        <v>2.5999999999999996</v>
      </c>
      <c r="F33" s="23">
        <f>求节点([3]节奏预期!$B$6:$B$21,[3]节奏预期!F$6:F$21,$C33)</f>
        <v>13.8</v>
      </c>
      <c r="G33" s="23">
        <f>求节点([3]节奏预期!$B$6:$B$21,[3]节奏预期!G$6:G$21,$C33)</f>
        <v>1.6</v>
      </c>
      <c r="H33" s="23">
        <f>求节点([3]节奏预期!$B$6:$B$21,[3]节奏预期!H$6:H$21,$C33)</f>
        <v>0</v>
      </c>
      <c r="I33" s="23">
        <f>求节点([3]节奏预期!$B$122:$B$137,[3]节奏预期!D$122:D$137,$C33)</f>
        <v>0</v>
      </c>
      <c r="J33" s="23">
        <f>求节点([3]节奏预期!$B$122:$B$137,[3]节奏预期!E$122:E$137,$C33)</f>
        <v>2.5999999999999996</v>
      </c>
      <c r="K33" s="23">
        <f>求节点([3]节奏预期!$B$122:$B$137,[3]节奏预期!F$122:F$137,$C33)</f>
        <v>13.8</v>
      </c>
      <c r="L33" s="23">
        <f>求节点([3]节奏预期!$B$122:$B$137,[3]节奏预期!G$122:G$137,$C33)</f>
        <v>1.6</v>
      </c>
      <c r="M33" s="23">
        <f>求节点([3]节奏预期!$B$122:$B$137,[3]节奏预期!H$122:H$137,$C33)</f>
        <v>0</v>
      </c>
      <c r="O33" s="23">
        <f>IFERROR(求节点([3]节奏预期!$B$6:$B$21,[3]节奏预期!N$6:N$21,$C33),IFERROR(O32*1,0))</f>
        <v>4</v>
      </c>
      <c r="P33" s="23">
        <f>IFERROR(求节点([3]节奏预期!$B$6:$B$21,[3]节奏预期!O$6:O$21,$C33),IFERROR(P32*1,0))</f>
        <v>38</v>
      </c>
      <c r="Q33" s="23">
        <f>IFERROR(求节点([3]节奏预期!$B$6:$B$21,[3]节奏预期!P$6:P$21,$C33),IFERROR(Q32*1,0))</f>
        <v>54</v>
      </c>
      <c r="R33" s="23">
        <f>IFERROR(求节点([3]节奏预期!$B$6:$B$21,[3]节奏预期!Q$6:Q$21,$C33),IFERROR(R32*1,0))</f>
        <v>0</v>
      </c>
      <c r="S33" s="23">
        <f>IFERROR(求节点([3]节奏预期!$B$6:$B$21,[3]节奏预期!R$6:R$21,$C33),IFERROR(S32*1,0))</f>
        <v>0</v>
      </c>
      <c r="T33" s="23">
        <f>IFERROR(求节点([3]节奏预期!$B$122:$B$137,[3]节奏预期!N$122:N$137,$C33),IFERROR(T32*1,0))</f>
        <v>28</v>
      </c>
      <c r="U33" s="23">
        <f>IFERROR(求节点([3]节奏预期!$B$122:$B$137,[3]节奏预期!O$122:O$137,$C33),IFERROR(U32*1,0))</f>
        <v>38</v>
      </c>
      <c r="V33" s="23">
        <f>IFERROR(求节点([3]节奏预期!$B$122:$B$137,[3]节奏预期!P$122:P$137,$C33),IFERROR(V32*1,0))</f>
        <v>54</v>
      </c>
      <c r="W33" s="23">
        <f>IFERROR(求节点([3]节奏预期!$B$122:$B$137,[3]节奏预期!Q$122:Q$137,$C33),IFERROR(W32*1,0))</f>
        <v>0</v>
      </c>
      <c r="X33" s="23">
        <f>IFERROR(求节点([3]节奏预期!$B$122:$B$137,[3]节奏预期!R$122:R$137,$C33),IFERROR(X32*1,0))</f>
        <v>0</v>
      </c>
      <c r="Z33" s="18">
        <v>28</v>
      </c>
      <c r="AA33" s="23">
        <f t="shared" si="0"/>
        <v>844</v>
      </c>
      <c r="AB33" s="23">
        <f t="shared" si="1"/>
        <v>844</v>
      </c>
      <c r="AC33" s="23">
        <f t="shared" si="2"/>
        <v>4752</v>
      </c>
      <c r="AD33" s="23">
        <f t="shared" si="3"/>
        <v>4752</v>
      </c>
    </row>
    <row r="34" spans="3:30" x14ac:dyDescent="0.15">
      <c r="C34" s="18">
        <v>29</v>
      </c>
      <c r="D34" s="23">
        <f>求节点([3]节奏预期!$B$6:$B$21,[3]节奏预期!D$6:D$21,$C34)</f>
        <v>0</v>
      </c>
      <c r="E34" s="23">
        <f>求节点([3]节奏预期!$B$6:$B$21,[3]节奏预期!E$6:E$21,$C34)</f>
        <v>1.2999999999999989</v>
      </c>
      <c r="F34" s="23">
        <f>求节点([3]节奏预期!$B$6:$B$21,[3]节奏预期!F$6:F$21,$C34)</f>
        <v>14.9</v>
      </c>
      <c r="G34" s="23">
        <f>求节点([3]节奏预期!$B$6:$B$21,[3]节奏预期!G$6:G$21,$C34)</f>
        <v>1.8</v>
      </c>
      <c r="H34" s="23">
        <f>求节点([3]节奏预期!$B$6:$B$21,[3]节奏预期!H$6:H$21,$C34)</f>
        <v>0</v>
      </c>
      <c r="I34" s="23">
        <f>求节点([3]节奏预期!$B$122:$B$137,[3]节奏预期!D$122:D$137,$C34)</f>
        <v>0</v>
      </c>
      <c r="J34" s="23">
        <f>求节点([3]节奏预期!$B$122:$B$137,[3]节奏预期!E$122:E$137,$C34)</f>
        <v>1.2999999999999989</v>
      </c>
      <c r="K34" s="23">
        <f>求节点([3]节奏预期!$B$122:$B$137,[3]节奏预期!F$122:F$137,$C34)</f>
        <v>14.9</v>
      </c>
      <c r="L34" s="23">
        <f>求节点([3]节奏预期!$B$122:$B$137,[3]节奏预期!G$122:G$137,$C34)</f>
        <v>1.8</v>
      </c>
      <c r="M34" s="23">
        <f>求节点([3]节奏预期!$B$122:$B$137,[3]节奏预期!H$122:H$137,$C34)</f>
        <v>0</v>
      </c>
      <c r="O34" s="23">
        <f>IFERROR(求节点([3]节奏预期!$B$6:$B$21,[3]节奏预期!N$6:N$21,$C34),IFERROR(O33*1,0))</f>
        <v>2</v>
      </c>
      <c r="P34" s="23">
        <f>IFERROR(求节点([3]节奏预期!$B$6:$B$21,[3]节奏预期!O$6:O$21,$C34),IFERROR(P33*1,0))</f>
        <v>39</v>
      </c>
      <c r="Q34" s="23">
        <f>IFERROR(求节点([3]节奏预期!$B$6:$B$21,[3]节奏预期!P$6:P$21,$C34),IFERROR(Q33*1,0))</f>
        <v>57</v>
      </c>
      <c r="R34" s="23">
        <f>IFERROR(求节点([3]节奏预期!$B$6:$B$21,[3]节奏预期!Q$6:Q$21,$C34),IFERROR(R33*1,0))</f>
        <v>0</v>
      </c>
      <c r="S34" s="23">
        <f>IFERROR(求节点([3]节奏预期!$B$6:$B$21,[3]节奏预期!R$6:R$21,$C34),IFERROR(S33*1,0))</f>
        <v>0</v>
      </c>
      <c r="T34" s="23">
        <f>IFERROR(求节点([3]节奏预期!$B$122:$B$137,[3]节奏预期!N$122:N$137,$C34),IFERROR(T33*1,0))</f>
        <v>29</v>
      </c>
      <c r="U34" s="23">
        <f>IFERROR(求节点([3]节奏预期!$B$122:$B$137,[3]节奏预期!O$122:O$137,$C34),IFERROR(U33*1,0))</f>
        <v>39</v>
      </c>
      <c r="V34" s="23">
        <f>IFERROR(求节点([3]节奏预期!$B$122:$B$137,[3]节奏预期!P$122:P$137,$C34),IFERROR(V33*1,0))</f>
        <v>57</v>
      </c>
      <c r="W34" s="23">
        <f>IFERROR(求节点([3]节奏预期!$B$122:$B$137,[3]节奏预期!Q$122:Q$137,$C34),IFERROR(W33*1,0))</f>
        <v>0</v>
      </c>
      <c r="X34" s="23">
        <f>IFERROR(求节点([3]节奏预期!$B$122:$B$137,[3]节奏预期!R$122:R$137,$C34),IFERROR(X33*1,0))</f>
        <v>0</v>
      </c>
      <c r="Z34" s="18">
        <v>29</v>
      </c>
      <c r="AA34" s="23">
        <f t="shared" si="0"/>
        <v>900</v>
      </c>
      <c r="AB34" s="23">
        <f t="shared" si="1"/>
        <v>900</v>
      </c>
      <c r="AC34" s="23">
        <f t="shared" si="2"/>
        <v>4956</v>
      </c>
      <c r="AD34" s="23">
        <f t="shared" si="3"/>
        <v>4956</v>
      </c>
    </row>
    <row r="35" spans="3:30" x14ac:dyDescent="0.15">
      <c r="C35" s="18">
        <v>30</v>
      </c>
      <c r="D35" s="23">
        <f>求节点([3]节奏预期!$B$6:$B$21,[3]节奏预期!D$6:D$21,$C35)</f>
        <v>0</v>
      </c>
      <c r="E35" s="23">
        <f>求节点([3]节奏预期!$B$6:$B$21,[3]节奏预期!E$6:E$21,$C35)</f>
        <v>0</v>
      </c>
      <c r="F35" s="23">
        <f>求节点([3]节奏预期!$B$6:$B$21,[3]节奏预期!F$6:F$21,$C35)</f>
        <v>16</v>
      </c>
      <c r="G35" s="23">
        <f>求节点([3]节奏预期!$B$6:$B$21,[3]节奏预期!G$6:G$21,$C35)</f>
        <v>2</v>
      </c>
      <c r="H35" s="23">
        <f>求节点([3]节奏预期!$B$6:$B$21,[3]节奏预期!H$6:H$21,$C35)</f>
        <v>0</v>
      </c>
      <c r="I35" s="23">
        <f>求节点([3]节奏预期!$B$122:$B$137,[3]节奏预期!D$122:D$137,$C35)</f>
        <v>0</v>
      </c>
      <c r="J35" s="23">
        <f>求节点([3]节奏预期!$B$122:$B$137,[3]节奏预期!E$122:E$137,$C35)</f>
        <v>0</v>
      </c>
      <c r="K35" s="23">
        <f>求节点([3]节奏预期!$B$122:$B$137,[3]节奏预期!F$122:F$137,$C35)</f>
        <v>16</v>
      </c>
      <c r="L35" s="23">
        <f>求节点([3]节奏预期!$B$122:$B$137,[3]节奏预期!G$122:G$137,$C35)</f>
        <v>2</v>
      </c>
      <c r="M35" s="23">
        <f>求节点([3]节奏预期!$B$122:$B$137,[3]节奏预期!H$122:H$137,$C35)</f>
        <v>0</v>
      </c>
      <c r="O35" s="23">
        <f>IFERROR(求节点([3]节奏预期!$B$6:$B$21,[3]节奏预期!N$6:N$21,$C35),IFERROR(O34*1,0))</f>
        <v>30</v>
      </c>
      <c r="P35" s="23">
        <f>IFERROR(求节点([3]节奏预期!$B$6:$B$21,[3]节奏预期!O$6:O$21,$C35),IFERROR(P34*1,0))</f>
        <v>40</v>
      </c>
      <c r="Q35" s="23">
        <f>IFERROR(求节点([3]节奏预期!$B$6:$B$21,[3]节奏预期!P$6:P$21,$C35),IFERROR(Q34*1,0))</f>
        <v>60</v>
      </c>
      <c r="R35" s="23">
        <f>IFERROR(求节点([3]节奏预期!$B$6:$B$21,[3]节奏预期!Q$6:Q$21,$C35),IFERROR(R34*1,0))</f>
        <v>60</v>
      </c>
      <c r="S35" s="23">
        <f>IFERROR(求节点([3]节奏预期!$B$6:$B$21,[3]节奏预期!R$6:R$21,$C35),IFERROR(S34*1,0))</f>
        <v>0</v>
      </c>
      <c r="T35" s="23">
        <f>IFERROR(求节点([3]节奏预期!$B$122:$B$137,[3]节奏预期!N$122:N$137,$C35),IFERROR(T34*1,0))</f>
        <v>30</v>
      </c>
      <c r="U35" s="23">
        <f>IFERROR(求节点([3]节奏预期!$B$122:$B$137,[3]节奏预期!O$122:O$137,$C35),IFERROR(U34*1,0))</f>
        <v>40</v>
      </c>
      <c r="V35" s="23">
        <f>IFERROR(求节点([3]节奏预期!$B$122:$B$137,[3]节奏预期!P$122:P$137,$C35),IFERROR(V34*1,0))</f>
        <v>60</v>
      </c>
      <c r="W35" s="23">
        <f>IFERROR(求节点([3]节奏预期!$B$122:$B$137,[3]节奏预期!Q$122:Q$137,$C35),IFERROR(W34*1,0))</f>
        <v>60</v>
      </c>
      <c r="X35" s="23">
        <f>IFERROR(求节点([3]节奏预期!$B$122:$B$137,[3]节奏预期!R$122:R$137,$C35),IFERROR(X34*1,0))</f>
        <v>0</v>
      </c>
      <c r="Z35" s="18">
        <v>30</v>
      </c>
      <c r="AA35" s="23">
        <f t="shared" si="0"/>
        <v>1080</v>
      </c>
      <c r="AB35" s="23">
        <f t="shared" si="1"/>
        <v>1080</v>
      </c>
      <c r="AC35" s="23">
        <f t="shared" si="2"/>
        <v>5160</v>
      </c>
      <c r="AD35" s="23">
        <f t="shared" si="3"/>
        <v>5160</v>
      </c>
    </row>
    <row r="36" spans="3:30" x14ac:dyDescent="0.15">
      <c r="C36" s="18">
        <v>31</v>
      </c>
      <c r="D36" s="23">
        <f>求节点([3]节奏预期!$B$6:$B$21,[3]节奏预期!D$6:D$21,$C36)</f>
        <v>0</v>
      </c>
      <c r="E36" s="23">
        <f>求节点([3]节奏预期!$B$6:$B$21,[3]节奏预期!E$6:E$21,$C36)</f>
        <v>0</v>
      </c>
      <c r="F36" s="23">
        <f>求节点([3]节奏预期!$B$6:$B$21,[3]节奏预期!F$6:F$21,$C36)</f>
        <v>14.4</v>
      </c>
      <c r="G36" s="23">
        <f>求节点([3]节奏预期!$B$6:$B$21,[3]节奏预期!G$6:G$21,$C36)</f>
        <v>3.4</v>
      </c>
      <c r="H36" s="23">
        <f>求节点([3]节奏预期!$B$6:$B$21,[3]节奏预期!H$6:H$21,$C36)</f>
        <v>0</v>
      </c>
      <c r="I36" s="23">
        <f>求节点([3]节奏预期!$B$122:$B$137,[3]节奏预期!D$122:D$137,$C36)</f>
        <v>0</v>
      </c>
      <c r="J36" s="23">
        <f>求节点([3]节奏预期!$B$122:$B$137,[3]节奏预期!E$122:E$137,$C36)</f>
        <v>0</v>
      </c>
      <c r="K36" s="23">
        <f>求节点([3]节奏预期!$B$122:$B$137,[3]节奏预期!F$122:F$137,$C36)</f>
        <v>14.4</v>
      </c>
      <c r="L36" s="23">
        <f>求节点([3]节奏预期!$B$122:$B$137,[3]节奏预期!G$122:G$137,$C36)</f>
        <v>3.4</v>
      </c>
      <c r="M36" s="23">
        <f>求节点([3]节奏预期!$B$122:$B$137,[3]节奏预期!H$122:H$137,$C36)</f>
        <v>0</v>
      </c>
      <c r="O36" s="23">
        <f>IFERROR(求节点([3]节奏预期!$B$6:$B$21,[3]节奏预期!N$6:N$21,$C36),IFERROR(O35*1,0))</f>
        <v>31</v>
      </c>
      <c r="P36" s="23">
        <f>IFERROR(求节点([3]节奏预期!$B$6:$B$21,[3]节奏预期!O$6:O$21,$C36),IFERROR(P35*1,0))</f>
        <v>40</v>
      </c>
      <c r="Q36" s="23">
        <f>IFERROR(求节点([3]节奏预期!$B$6:$B$21,[3]节奏预期!P$6:P$21,$C36),IFERROR(Q35*1,0))</f>
        <v>62</v>
      </c>
      <c r="R36" s="23">
        <f>IFERROR(求节点([3]节奏预期!$B$6:$B$21,[3]节奏预期!Q$6:Q$21,$C36),IFERROR(R35*1,0))</f>
        <v>62</v>
      </c>
      <c r="S36" s="23">
        <f>IFERROR(求节点([3]节奏预期!$B$6:$B$21,[3]节奏预期!R$6:R$21,$C36),IFERROR(S35*1,0))</f>
        <v>0</v>
      </c>
      <c r="T36" s="23">
        <f>IFERROR(求节点([3]节奏预期!$B$122:$B$137,[3]节奏预期!N$122:N$137,$C36),IFERROR(T35*1,0))</f>
        <v>31</v>
      </c>
      <c r="U36" s="23">
        <f>IFERROR(求节点([3]节奏预期!$B$122:$B$137,[3]节奏预期!O$122:O$137,$C36),IFERROR(U35*1,0))</f>
        <v>40</v>
      </c>
      <c r="V36" s="23">
        <f>IFERROR(求节点([3]节奏预期!$B$122:$B$137,[3]节奏预期!P$122:P$137,$C36),IFERROR(V35*1,0))</f>
        <v>62</v>
      </c>
      <c r="W36" s="23">
        <f>IFERROR(求节点([3]节奏预期!$B$122:$B$137,[3]节奏预期!Q$122:Q$137,$C36),IFERROR(W35*1,0))</f>
        <v>62</v>
      </c>
      <c r="X36" s="23">
        <f>IFERROR(求节点([3]节奏预期!$B$122:$B$137,[3]节奏预期!R$122:R$137,$C36),IFERROR(X35*1,0))</f>
        <v>0</v>
      </c>
      <c r="Z36" s="18">
        <v>31</v>
      </c>
      <c r="AA36" s="23">
        <f t="shared" si="0"/>
        <v>1103.6000000000001</v>
      </c>
      <c r="AB36" s="23">
        <f t="shared" si="1"/>
        <v>1103.6000000000001</v>
      </c>
      <c r="AC36" s="23">
        <f t="shared" si="2"/>
        <v>5444</v>
      </c>
      <c r="AD36" s="23">
        <f t="shared" si="3"/>
        <v>5444</v>
      </c>
    </row>
    <row r="37" spans="3:30" x14ac:dyDescent="0.15">
      <c r="C37" s="18">
        <v>32</v>
      </c>
      <c r="D37" s="23">
        <f>求节点([3]节奏预期!$B$6:$B$21,[3]节奏预期!D$6:D$21,$C37)</f>
        <v>0</v>
      </c>
      <c r="E37" s="23">
        <f>求节点([3]节奏预期!$B$6:$B$21,[3]节奏预期!E$6:E$21,$C37)</f>
        <v>0</v>
      </c>
      <c r="F37" s="23">
        <f>求节点([3]节奏预期!$B$6:$B$21,[3]节奏预期!F$6:F$21,$C37)</f>
        <v>12.8</v>
      </c>
      <c r="G37" s="23">
        <f>求节点([3]节奏预期!$B$6:$B$21,[3]节奏预期!G$6:G$21,$C37)</f>
        <v>4.8</v>
      </c>
      <c r="H37" s="23">
        <f>求节点([3]节奏预期!$B$6:$B$21,[3]节奏预期!H$6:H$21,$C37)</f>
        <v>0</v>
      </c>
      <c r="I37" s="23">
        <f>求节点([3]节奏预期!$B$122:$B$137,[3]节奏预期!D$122:D$137,$C37)</f>
        <v>0</v>
      </c>
      <c r="J37" s="23">
        <f>求节点([3]节奏预期!$B$122:$B$137,[3]节奏预期!E$122:E$137,$C37)</f>
        <v>0</v>
      </c>
      <c r="K37" s="23">
        <f>求节点([3]节奏预期!$B$122:$B$137,[3]节奏预期!F$122:F$137,$C37)</f>
        <v>12.8</v>
      </c>
      <c r="L37" s="23">
        <f>求节点([3]节奏预期!$B$122:$B$137,[3]节奏预期!G$122:G$137,$C37)</f>
        <v>4.8</v>
      </c>
      <c r="M37" s="23">
        <f>求节点([3]节奏预期!$B$122:$B$137,[3]节奏预期!H$122:H$137,$C37)</f>
        <v>0</v>
      </c>
      <c r="O37" s="23">
        <f>IFERROR(求节点([3]节奏预期!$B$6:$B$21,[3]节奏预期!N$6:N$21,$C37),IFERROR(O36*1,0))</f>
        <v>32</v>
      </c>
      <c r="P37" s="23">
        <f>IFERROR(求节点([3]节奏预期!$B$6:$B$21,[3]节奏预期!O$6:O$21,$C37),IFERROR(P36*1,0))</f>
        <v>40</v>
      </c>
      <c r="Q37" s="23">
        <f>IFERROR(求节点([3]节奏预期!$B$6:$B$21,[3]节奏预期!P$6:P$21,$C37),IFERROR(Q36*1,0))</f>
        <v>64</v>
      </c>
      <c r="R37" s="23">
        <f>IFERROR(求节点([3]节奏预期!$B$6:$B$21,[3]节奏预期!Q$6:Q$21,$C37),IFERROR(R36*1,0))</f>
        <v>64</v>
      </c>
      <c r="S37" s="23">
        <f>IFERROR(求节点([3]节奏预期!$B$6:$B$21,[3]节奏预期!R$6:R$21,$C37),IFERROR(S36*1,0))</f>
        <v>0</v>
      </c>
      <c r="T37" s="23">
        <f>IFERROR(求节点([3]节奏预期!$B$122:$B$137,[3]节奏预期!N$122:N$137,$C37),IFERROR(T36*1,0))</f>
        <v>32</v>
      </c>
      <c r="U37" s="23">
        <f>IFERROR(求节点([3]节奏预期!$B$122:$B$137,[3]节奏预期!O$122:O$137,$C37),IFERROR(U36*1,0))</f>
        <v>40</v>
      </c>
      <c r="V37" s="23">
        <f>IFERROR(求节点([3]节奏预期!$B$122:$B$137,[3]节奏预期!P$122:P$137,$C37),IFERROR(V36*1,0))</f>
        <v>64</v>
      </c>
      <c r="W37" s="23">
        <f>IFERROR(求节点([3]节奏预期!$B$122:$B$137,[3]节奏预期!Q$122:Q$137,$C37),IFERROR(W36*1,0))</f>
        <v>64</v>
      </c>
      <c r="X37" s="23">
        <f>IFERROR(求节点([3]节奏预期!$B$122:$B$137,[3]节奏预期!R$122:R$137,$C37),IFERROR(X36*1,0))</f>
        <v>0</v>
      </c>
      <c r="Z37" s="18">
        <v>32</v>
      </c>
      <c r="AA37" s="23">
        <f t="shared" si="0"/>
        <v>1126.4000000000001</v>
      </c>
      <c r="AB37" s="23">
        <f t="shared" si="1"/>
        <v>1126.4000000000001</v>
      </c>
      <c r="AC37" s="23">
        <f t="shared" si="2"/>
        <v>5728</v>
      </c>
      <c r="AD37" s="23">
        <f t="shared" si="3"/>
        <v>5728</v>
      </c>
    </row>
    <row r="38" spans="3:30" x14ac:dyDescent="0.15">
      <c r="C38" s="18">
        <v>33</v>
      </c>
      <c r="D38" s="23">
        <f>求节点([3]节奏预期!$B$6:$B$21,[3]节奏预期!D$6:D$21,$C38)</f>
        <v>0</v>
      </c>
      <c r="E38" s="23">
        <f>求节点([3]节奏预期!$B$6:$B$21,[3]节奏预期!E$6:E$21,$C38)</f>
        <v>0</v>
      </c>
      <c r="F38" s="23">
        <f>求节点([3]节奏预期!$B$6:$B$21,[3]节奏预期!F$6:F$21,$C38)</f>
        <v>11.2</v>
      </c>
      <c r="G38" s="23">
        <f>求节点([3]节奏预期!$B$6:$B$21,[3]节奏预期!G$6:G$21,$C38)</f>
        <v>6.1999999999999993</v>
      </c>
      <c r="H38" s="23">
        <f>求节点([3]节奏预期!$B$6:$B$21,[3]节奏预期!H$6:H$21,$C38)</f>
        <v>0</v>
      </c>
      <c r="I38" s="23">
        <f>求节点([3]节奏预期!$B$122:$B$137,[3]节奏预期!D$122:D$137,$C38)</f>
        <v>0</v>
      </c>
      <c r="J38" s="23">
        <f>求节点([3]节奏预期!$B$122:$B$137,[3]节奏预期!E$122:E$137,$C38)</f>
        <v>0</v>
      </c>
      <c r="K38" s="23">
        <f>求节点([3]节奏预期!$B$122:$B$137,[3]节奏预期!F$122:F$137,$C38)</f>
        <v>11.2</v>
      </c>
      <c r="L38" s="23">
        <f>求节点([3]节奏预期!$B$122:$B$137,[3]节奏预期!G$122:G$137,$C38)</f>
        <v>6.1999999999999993</v>
      </c>
      <c r="M38" s="23">
        <f>求节点([3]节奏预期!$B$122:$B$137,[3]节奏预期!H$122:H$137,$C38)</f>
        <v>0</v>
      </c>
      <c r="O38" s="23">
        <f>IFERROR(求节点([3]节奏预期!$B$6:$B$21,[3]节奏预期!N$6:N$21,$C38),IFERROR(O37*1,0))</f>
        <v>33</v>
      </c>
      <c r="P38" s="23">
        <f>IFERROR(求节点([3]节奏预期!$B$6:$B$21,[3]节奏预期!O$6:O$21,$C38),IFERROR(P37*1,0))</f>
        <v>40</v>
      </c>
      <c r="Q38" s="23">
        <f>IFERROR(求节点([3]节奏预期!$B$6:$B$21,[3]节奏预期!P$6:P$21,$C38),IFERROR(Q37*1,0))</f>
        <v>66</v>
      </c>
      <c r="R38" s="23">
        <f>IFERROR(求节点([3]节奏预期!$B$6:$B$21,[3]节奏预期!Q$6:Q$21,$C38),IFERROR(R37*1,0))</f>
        <v>66</v>
      </c>
      <c r="S38" s="23">
        <f>IFERROR(求节点([3]节奏预期!$B$6:$B$21,[3]节奏预期!R$6:R$21,$C38),IFERROR(S37*1,0))</f>
        <v>0</v>
      </c>
      <c r="T38" s="23">
        <f>IFERROR(求节点([3]节奏预期!$B$122:$B$137,[3]节奏预期!N$122:N$137,$C38),IFERROR(T37*1,0))</f>
        <v>33</v>
      </c>
      <c r="U38" s="23">
        <f>IFERROR(求节点([3]节奏预期!$B$122:$B$137,[3]节奏预期!O$122:O$137,$C38),IFERROR(U37*1,0))</f>
        <v>40</v>
      </c>
      <c r="V38" s="23">
        <f>IFERROR(求节点([3]节奏预期!$B$122:$B$137,[3]节奏预期!P$122:P$137,$C38),IFERROR(V37*1,0))</f>
        <v>66</v>
      </c>
      <c r="W38" s="23">
        <f>IFERROR(求节点([3]节奏预期!$B$122:$B$137,[3]节奏预期!Q$122:Q$137,$C38),IFERROR(W37*1,0))</f>
        <v>66</v>
      </c>
      <c r="X38" s="23">
        <f>IFERROR(求节点([3]节奏预期!$B$122:$B$137,[3]节奏预期!R$122:R$137,$C38),IFERROR(X37*1,0))</f>
        <v>0</v>
      </c>
      <c r="Z38" s="18">
        <v>33</v>
      </c>
      <c r="AA38" s="23">
        <f t="shared" si="0"/>
        <v>1148.3999999999999</v>
      </c>
      <c r="AB38" s="23">
        <f t="shared" si="1"/>
        <v>1148.3999999999999</v>
      </c>
      <c r="AC38" s="23">
        <f t="shared" si="2"/>
        <v>6012</v>
      </c>
      <c r="AD38" s="23">
        <f t="shared" si="3"/>
        <v>6012</v>
      </c>
    </row>
    <row r="39" spans="3:30" x14ac:dyDescent="0.15">
      <c r="C39" s="18">
        <v>34</v>
      </c>
      <c r="D39" s="23">
        <f>求节点([3]节奏预期!$B$6:$B$21,[3]节奏预期!D$6:D$21,$C39)</f>
        <v>0</v>
      </c>
      <c r="E39" s="23">
        <f>求节点([3]节奏预期!$B$6:$B$21,[3]节奏预期!E$6:E$21,$C39)</f>
        <v>0</v>
      </c>
      <c r="F39" s="23">
        <f>求节点([3]节奏预期!$B$6:$B$21,[3]节奏预期!F$6:F$21,$C39)</f>
        <v>9.6</v>
      </c>
      <c r="G39" s="23">
        <f>求节点([3]节奏预期!$B$6:$B$21,[3]节奏预期!G$6:G$21,$C39)</f>
        <v>7.6</v>
      </c>
      <c r="H39" s="23">
        <f>求节点([3]节奏预期!$B$6:$B$21,[3]节奏预期!H$6:H$21,$C39)</f>
        <v>0</v>
      </c>
      <c r="I39" s="23">
        <f>求节点([3]节奏预期!$B$122:$B$137,[3]节奏预期!D$122:D$137,$C39)</f>
        <v>0</v>
      </c>
      <c r="J39" s="23">
        <f>求节点([3]节奏预期!$B$122:$B$137,[3]节奏预期!E$122:E$137,$C39)</f>
        <v>0</v>
      </c>
      <c r="K39" s="23">
        <f>求节点([3]节奏预期!$B$122:$B$137,[3]节奏预期!F$122:F$137,$C39)</f>
        <v>9.6</v>
      </c>
      <c r="L39" s="23">
        <f>求节点([3]节奏预期!$B$122:$B$137,[3]节奏预期!G$122:G$137,$C39)</f>
        <v>7.6</v>
      </c>
      <c r="M39" s="23">
        <f>求节点([3]节奏预期!$B$122:$B$137,[3]节奏预期!H$122:H$137,$C39)</f>
        <v>0</v>
      </c>
      <c r="O39" s="23">
        <f>IFERROR(求节点([3]节奏预期!$B$6:$B$21,[3]节奏预期!N$6:N$21,$C39),IFERROR(O38*1,0))</f>
        <v>34</v>
      </c>
      <c r="P39" s="23">
        <f>IFERROR(求节点([3]节奏预期!$B$6:$B$21,[3]节奏预期!O$6:O$21,$C39),IFERROR(P38*1,0))</f>
        <v>40</v>
      </c>
      <c r="Q39" s="23">
        <f>IFERROR(求节点([3]节奏预期!$B$6:$B$21,[3]节奏预期!P$6:P$21,$C39),IFERROR(Q38*1,0))</f>
        <v>68</v>
      </c>
      <c r="R39" s="23">
        <f>IFERROR(求节点([3]节奏预期!$B$6:$B$21,[3]节奏预期!Q$6:Q$21,$C39),IFERROR(R38*1,0))</f>
        <v>68</v>
      </c>
      <c r="S39" s="23">
        <f>IFERROR(求节点([3]节奏预期!$B$6:$B$21,[3]节奏预期!R$6:R$21,$C39),IFERROR(S38*1,0))</f>
        <v>0</v>
      </c>
      <c r="T39" s="23">
        <f>IFERROR(求节点([3]节奏预期!$B$122:$B$137,[3]节奏预期!N$122:N$137,$C39),IFERROR(T38*1,0))</f>
        <v>34</v>
      </c>
      <c r="U39" s="23">
        <f>IFERROR(求节点([3]节奏预期!$B$122:$B$137,[3]节奏预期!O$122:O$137,$C39),IFERROR(U38*1,0))</f>
        <v>40</v>
      </c>
      <c r="V39" s="23">
        <f>IFERROR(求节点([3]节奏预期!$B$122:$B$137,[3]节奏预期!P$122:P$137,$C39),IFERROR(V38*1,0))</f>
        <v>68</v>
      </c>
      <c r="W39" s="23">
        <f>IFERROR(求节点([3]节奏预期!$B$122:$B$137,[3]节奏预期!Q$122:Q$137,$C39),IFERROR(W38*1,0))</f>
        <v>68</v>
      </c>
      <c r="X39" s="23">
        <f>IFERROR(求节点([3]节奏预期!$B$122:$B$137,[3]节奏预期!R$122:R$137,$C39),IFERROR(X38*1,0))</f>
        <v>0</v>
      </c>
      <c r="Z39" s="18">
        <v>34</v>
      </c>
      <c r="AA39" s="23">
        <f t="shared" si="0"/>
        <v>1169.5999999999999</v>
      </c>
      <c r="AB39" s="23">
        <f t="shared" si="1"/>
        <v>1169.5999999999999</v>
      </c>
      <c r="AC39" s="23">
        <f t="shared" si="2"/>
        <v>6296</v>
      </c>
      <c r="AD39" s="23">
        <f t="shared" si="3"/>
        <v>6296</v>
      </c>
    </row>
    <row r="40" spans="3:30" x14ac:dyDescent="0.15">
      <c r="C40" s="18">
        <v>35</v>
      </c>
      <c r="D40" s="23">
        <f>求节点([3]节奏预期!$B$6:$B$21,[3]节奏预期!D$6:D$21,$C40)</f>
        <v>0</v>
      </c>
      <c r="E40" s="23">
        <f>求节点([3]节奏预期!$B$6:$B$21,[3]节奏预期!E$6:E$21,$C40)</f>
        <v>0</v>
      </c>
      <c r="F40" s="23">
        <f>求节点([3]节奏预期!$B$6:$B$21,[3]节奏预期!F$6:F$21,$C40)</f>
        <v>8</v>
      </c>
      <c r="G40" s="23">
        <f>求节点([3]节奏预期!$B$6:$B$21,[3]节奏预期!G$6:G$21,$C40)</f>
        <v>9</v>
      </c>
      <c r="H40" s="23">
        <f>求节点([3]节奏预期!$B$6:$B$21,[3]节奏预期!H$6:H$21,$C40)</f>
        <v>0</v>
      </c>
      <c r="I40" s="23">
        <f>求节点([3]节奏预期!$B$122:$B$137,[3]节奏预期!D$122:D$137,$C40)</f>
        <v>0</v>
      </c>
      <c r="J40" s="23">
        <f>求节点([3]节奏预期!$B$122:$B$137,[3]节奏预期!E$122:E$137,$C40)</f>
        <v>0</v>
      </c>
      <c r="K40" s="23">
        <f>求节点([3]节奏预期!$B$122:$B$137,[3]节奏预期!F$122:F$137,$C40)</f>
        <v>8</v>
      </c>
      <c r="L40" s="23">
        <f>求节点([3]节奏预期!$B$122:$B$137,[3]节奏预期!G$122:G$137,$C40)</f>
        <v>9</v>
      </c>
      <c r="M40" s="23">
        <f>求节点([3]节奏预期!$B$122:$B$137,[3]节奏预期!H$122:H$137,$C40)</f>
        <v>0</v>
      </c>
      <c r="O40" s="23">
        <f>IFERROR(求节点([3]节奏预期!$B$6:$B$21,[3]节奏预期!N$6:N$21,$C40),IFERROR(O39*1,0))</f>
        <v>35</v>
      </c>
      <c r="P40" s="23">
        <f>IFERROR(求节点([3]节奏预期!$B$6:$B$21,[3]节奏预期!O$6:O$21,$C40),IFERROR(P39*1,0))</f>
        <v>40</v>
      </c>
      <c r="Q40" s="23">
        <f>IFERROR(求节点([3]节奏预期!$B$6:$B$21,[3]节奏预期!P$6:P$21,$C40),IFERROR(Q39*1,0))</f>
        <v>70</v>
      </c>
      <c r="R40" s="23">
        <f>IFERROR(求节点([3]节奏预期!$B$6:$B$21,[3]节奏预期!Q$6:Q$21,$C40),IFERROR(R39*1,0))</f>
        <v>70</v>
      </c>
      <c r="S40" s="23">
        <f>IFERROR(求节点([3]节奏预期!$B$6:$B$21,[3]节奏预期!R$6:R$21,$C40),IFERROR(S39*1,0))</f>
        <v>0</v>
      </c>
      <c r="T40" s="23">
        <f>IFERROR(求节点([3]节奏预期!$B$122:$B$137,[3]节奏预期!N$122:N$137,$C40),IFERROR(T39*1,0))</f>
        <v>35</v>
      </c>
      <c r="U40" s="23">
        <f>IFERROR(求节点([3]节奏预期!$B$122:$B$137,[3]节奏预期!O$122:O$137,$C40),IFERROR(U39*1,0))</f>
        <v>40</v>
      </c>
      <c r="V40" s="23">
        <f>IFERROR(求节点([3]节奏预期!$B$122:$B$137,[3]节奏预期!P$122:P$137,$C40),IFERROR(V39*1,0))</f>
        <v>70</v>
      </c>
      <c r="W40" s="23">
        <f>IFERROR(求节点([3]节奏预期!$B$122:$B$137,[3]节奏预期!Q$122:Q$137,$C40),IFERROR(W39*1,0))</f>
        <v>70</v>
      </c>
      <c r="X40" s="23">
        <f>IFERROR(求节点([3]节奏预期!$B$122:$B$137,[3]节奏预期!R$122:R$137,$C40),IFERROR(X39*1,0))</f>
        <v>0</v>
      </c>
      <c r="Z40" s="18">
        <v>35</v>
      </c>
      <c r="AA40" s="23">
        <f t="shared" si="0"/>
        <v>1190</v>
      </c>
      <c r="AB40" s="23">
        <f t="shared" si="1"/>
        <v>1190</v>
      </c>
      <c r="AC40" s="23">
        <f t="shared" si="2"/>
        <v>6580</v>
      </c>
      <c r="AD40" s="23">
        <f t="shared" si="3"/>
        <v>6580</v>
      </c>
    </row>
    <row r="41" spans="3:30" x14ac:dyDescent="0.15">
      <c r="C41" s="18">
        <v>36</v>
      </c>
      <c r="D41" s="23">
        <f>求节点([3]节奏预期!$B$6:$B$21,[3]节奏预期!D$6:D$21,$C41)</f>
        <v>0</v>
      </c>
      <c r="E41" s="23">
        <f>求节点([3]节奏预期!$B$6:$B$21,[3]节奏预期!E$6:E$21,$C41)</f>
        <v>0</v>
      </c>
      <c r="F41" s="23">
        <f>求节点([3]节奏预期!$B$6:$B$21,[3]节奏预期!F$6:F$21,$C41)</f>
        <v>6.3999999999999986</v>
      </c>
      <c r="G41" s="23">
        <f>求节点([3]节奏预期!$B$6:$B$21,[3]节奏预期!G$6:G$21,$C41)</f>
        <v>10.399999999999999</v>
      </c>
      <c r="H41" s="23">
        <f>求节点([3]节奏预期!$B$6:$B$21,[3]节奏预期!H$6:H$21,$C41)</f>
        <v>0</v>
      </c>
      <c r="I41" s="23">
        <f>求节点([3]节奏预期!$B$122:$B$137,[3]节奏预期!D$122:D$137,$C41)</f>
        <v>0</v>
      </c>
      <c r="J41" s="23">
        <f>求节点([3]节奏预期!$B$122:$B$137,[3]节奏预期!E$122:E$137,$C41)</f>
        <v>0</v>
      </c>
      <c r="K41" s="23">
        <f>求节点([3]节奏预期!$B$122:$B$137,[3]节奏预期!F$122:F$137,$C41)</f>
        <v>6.3999999999999986</v>
      </c>
      <c r="L41" s="23">
        <f>求节点([3]节奏预期!$B$122:$B$137,[3]节奏预期!G$122:G$137,$C41)</f>
        <v>10.399999999999999</v>
      </c>
      <c r="M41" s="23">
        <f>求节点([3]节奏预期!$B$122:$B$137,[3]节奏预期!H$122:H$137,$C41)</f>
        <v>0</v>
      </c>
      <c r="O41" s="23">
        <f>IFERROR(求节点([3]节奏预期!$B$6:$B$21,[3]节奏预期!N$6:N$21,$C41),IFERROR(O40*1,0))</f>
        <v>36</v>
      </c>
      <c r="P41" s="23">
        <f>IFERROR(求节点([3]节奏预期!$B$6:$B$21,[3]节奏预期!O$6:O$21,$C41),IFERROR(P40*1,0))</f>
        <v>40</v>
      </c>
      <c r="Q41" s="23">
        <f>IFERROR(求节点([3]节奏预期!$B$6:$B$21,[3]节奏预期!P$6:P$21,$C41),IFERROR(Q40*1,0))</f>
        <v>72</v>
      </c>
      <c r="R41" s="23">
        <f>IFERROR(求节点([3]节奏预期!$B$6:$B$21,[3]节奏预期!Q$6:Q$21,$C41),IFERROR(R40*1,0))</f>
        <v>72</v>
      </c>
      <c r="S41" s="23">
        <f>IFERROR(求节点([3]节奏预期!$B$6:$B$21,[3]节奏预期!R$6:R$21,$C41),IFERROR(S40*1,0))</f>
        <v>0</v>
      </c>
      <c r="T41" s="23">
        <f>IFERROR(求节点([3]节奏预期!$B$122:$B$137,[3]节奏预期!N$122:N$137,$C41),IFERROR(T40*1,0))</f>
        <v>36</v>
      </c>
      <c r="U41" s="23">
        <f>IFERROR(求节点([3]节奏预期!$B$122:$B$137,[3]节奏预期!O$122:O$137,$C41),IFERROR(U40*1,0))</f>
        <v>40</v>
      </c>
      <c r="V41" s="23">
        <f>IFERROR(求节点([3]节奏预期!$B$122:$B$137,[3]节奏预期!P$122:P$137,$C41),IFERROR(V40*1,0))</f>
        <v>72</v>
      </c>
      <c r="W41" s="23">
        <f>IFERROR(求节点([3]节奏预期!$B$122:$B$137,[3]节奏预期!Q$122:Q$137,$C41),IFERROR(W40*1,0))</f>
        <v>72</v>
      </c>
      <c r="X41" s="23">
        <f>IFERROR(求节点([3]节奏预期!$B$122:$B$137,[3]节奏预期!R$122:R$137,$C41),IFERROR(X40*1,0))</f>
        <v>0</v>
      </c>
      <c r="Z41" s="18">
        <v>36</v>
      </c>
      <c r="AA41" s="23">
        <f t="shared" si="0"/>
        <v>1209.5999999999999</v>
      </c>
      <c r="AB41" s="23">
        <f t="shared" si="1"/>
        <v>1209.5999999999999</v>
      </c>
      <c r="AC41" s="23">
        <f t="shared" si="2"/>
        <v>6863.9999999999982</v>
      </c>
      <c r="AD41" s="23">
        <f t="shared" si="3"/>
        <v>6863.9999999999982</v>
      </c>
    </row>
    <row r="42" spans="3:30" x14ac:dyDescent="0.15">
      <c r="C42" s="18">
        <v>37</v>
      </c>
      <c r="D42" s="23">
        <f>求节点([3]节奏预期!$B$6:$B$21,[3]节奏预期!D$6:D$21,$C42)</f>
        <v>0</v>
      </c>
      <c r="E42" s="23">
        <f>求节点([3]节奏预期!$B$6:$B$21,[3]节奏预期!E$6:E$21,$C42)</f>
        <v>0</v>
      </c>
      <c r="F42" s="23">
        <f>求节点([3]节奏预期!$B$6:$B$21,[3]节奏预期!F$6:F$21,$C42)</f>
        <v>4.7999999999999989</v>
      </c>
      <c r="G42" s="23">
        <f>求节点([3]节奏预期!$B$6:$B$21,[3]节奏预期!G$6:G$21,$C42)</f>
        <v>11.799999999999999</v>
      </c>
      <c r="H42" s="23">
        <f>求节点([3]节奏预期!$B$6:$B$21,[3]节奏预期!H$6:H$21,$C42)</f>
        <v>0</v>
      </c>
      <c r="I42" s="23">
        <f>求节点([3]节奏预期!$B$122:$B$137,[3]节奏预期!D$122:D$137,$C42)</f>
        <v>0</v>
      </c>
      <c r="J42" s="23">
        <f>求节点([3]节奏预期!$B$122:$B$137,[3]节奏预期!E$122:E$137,$C42)</f>
        <v>0</v>
      </c>
      <c r="K42" s="23">
        <f>求节点([3]节奏预期!$B$122:$B$137,[3]节奏预期!F$122:F$137,$C42)</f>
        <v>4.7999999999999989</v>
      </c>
      <c r="L42" s="23">
        <f>求节点([3]节奏预期!$B$122:$B$137,[3]节奏预期!G$122:G$137,$C42)</f>
        <v>11.799999999999999</v>
      </c>
      <c r="M42" s="23">
        <f>求节点([3]节奏预期!$B$122:$B$137,[3]节奏预期!H$122:H$137,$C42)</f>
        <v>0</v>
      </c>
      <c r="O42" s="23">
        <f>IFERROR(求节点([3]节奏预期!$B$6:$B$21,[3]节奏预期!N$6:N$21,$C42),IFERROR(O41*1,0))</f>
        <v>37</v>
      </c>
      <c r="P42" s="23">
        <f>IFERROR(求节点([3]节奏预期!$B$6:$B$21,[3]节奏预期!O$6:O$21,$C42),IFERROR(P41*1,0))</f>
        <v>40</v>
      </c>
      <c r="Q42" s="23">
        <f>IFERROR(求节点([3]节奏预期!$B$6:$B$21,[3]节奏预期!P$6:P$21,$C42),IFERROR(Q41*1,0))</f>
        <v>74</v>
      </c>
      <c r="R42" s="23">
        <f>IFERROR(求节点([3]节奏预期!$B$6:$B$21,[3]节奏预期!Q$6:Q$21,$C42),IFERROR(R41*1,0))</f>
        <v>74</v>
      </c>
      <c r="S42" s="23">
        <f>IFERROR(求节点([3]节奏预期!$B$6:$B$21,[3]节奏预期!R$6:R$21,$C42),IFERROR(S41*1,0))</f>
        <v>0</v>
      </c>
      <c r="T42" s="23">
        <f>IFERROR(求节点([3]节奏预期!$B$122:$B$137,[3]节奏预期!N$122:N$137,$C42),IFERROR(T41*1,0))</f>
        <v>37</v>
      </c>
      <c r="U42" s="23">
        <f>IFERROR(求节点([3]节奏预期!$B$122:$B$137,[3]节奏预期!O$122:O$137,$C42),IFERROR(U41*1,0))</f>
        <v>40</v>
      </c>
      <c r="V42" s="23">
        <f>IFERROR(求节点([3]节奏预期!$B$122:$B$137,[3]节奏预期!P$122:P$137,$C42),IFERROR(V41*1,0))</f>
        <v>74</v>
      </c>
      <c r="W42" s="23">
        <f>IFERROR(求节点([3]节奏预期!$B$122:$B$137,[3]节奏预期!Q$122:Q$137,$C42),IFERROR(W41*1,0))</f>
        <v>74</v>
      </c>
      <c r="X42" s="23">
        <f>IFERROR(求节点([3]节奏预期!$B$122:$B$137,[3]节奏预期!R$122:R$137,$C42),IFERROR(X41*1,0))</f>
        <v>0</v>
      </c>
      <c r="Z42" s="18">
        <v>37</v>
      </c>
      <c r="AA42" s="23">
        <f t="shared" si="0"/>
        <v>1228.3999999999999</v>
      </c>
      <c r="AB42" s="23">
        <f t="shared" si="1"/>
        <v>1228.3999999999999</v>
      </c>
      <c r="AC42" s="23">
        <f t="shared" si="2"/>
        <v>7147.9999999999991</v>
      </c>
      <c r="AD42" s="23">
        <f t="shared" si="3"/>
        <v>7147.9999999999991</v>
      </c>
    </row>
    <row r="43" spans="3:30" x14ac:dyDescent="0.15">
      <c r="C43" s="18">
        <v>38</v>
      </c>
      <c r="D43" s="23">
        <f>求节点([3]节奏预期!$B$6:$B$21,[3]节奏预期!D$6:D$21,$C43)</f>
        <v>0</v>
      </c>
      <c r="E43" s="23">
        <f>求节点([3]节奏预期!$B$6:$B$21,[3]节奏预期!E$6:E$21,$C43)</f>
        <v>0</v>
      </c>
      <c r="F43" s="23">
        <f>求节点([3]节奏预期!$B$6:$B$21,[3]节奏预期!F$6:F$21,$C43)</f>
        <v>3.1999999999999993</v>
      </c>
      <c r="G43" s="23">
        <f>求节点([3]节奏预期!$B$6:$B$21,[3]节奏预期!G$6:G$21,$C43)</f>
        <v>13.2</v>
      </c>
      <c r="H43" s="23">
        <f>求节点([3]节奏预期!$B$6:$B$21,[3]节奏预期!H$6:H$21,$C43)</f>
        <v>0</v>
      </c>
      <c r="I43" s="23">
        <f>求节点([3]节奏预期!$B$122:$B$137,[3]节奏预期!D$122:D$137,$C43)</f>
        <v>0</v>
      </c>
      <c r="J43" s="23">
        <f>求节点([3]节奏预期!$B$122:$B$137,[3]节奏预期!E$122:E$137,$C43)</f>
        <v>0</v>
      </c>
      <c r="K43" s="23">
        <f>求节点([3]节奏预期!$B$122:$B$137,[3]节奏预期!F$122:F$137,$C43)</f>
        <v>3.1999999999999993</v>
      </c>
      <c r="L43" s="23">
        <f>求节点([3]节奏预期!$B$122:$B$137,[3]节奏预期!G$122:G$137,$C43)</f>
        <v>13.2</v>
      </c>
      <c r="M43" s="23">
        <f>求节点([3]节奏预期!$B$122:$B$137,[3]节奏预期!H$122:H$137,$C43)</f>
        <v>0</v>
      </c>
      <c r="O43" s="23">
        <f>IFERROR(求节点([3]节奏预期!$B$6:$B$21,[3]节奏预期!N$6:N$21,$C43),IFERROR(O42*1,0))</f>
        <v>38</v>
      </c>
      <c r="P43" s="23">
        <f>IFERROR(求节点([3]节奏预期!$B$6:$B$21,[3]节奏预期!O$6:O$21,$C43),IFERROR(P42*1,0))</f>
        <v>40</v>
      </c>
      <c r="Q43" s="23">
        <f>IFERROR(求节点([3]节奏预期!$B$6:$B$21,[3]节奏预期!P$6:P$21,$C43),IFERROR(Q42*1,0))</f>
        <v>76</v>
      </c>
      <c r="R43" s="23">
        <f>IFERROR(求节点([3]节奏预期!$B$6:$B$21,[3]节奏预期!Q$6:Q$21,$C43),IFERROR(R42*1,0))</f>
        <v>76</v>
      </c>
      <c r="S43" s="23">
        <f>IFERROR(求节点([3]节奏预期!$B$6:$B$21,[3]节奏预期!R$6:R$21,$C43),IFERROR(S42*1,0))</f>
        <v>0</v>
      </c>
      <c r="T43" s="23">
        <f>IFERROR(求节点([3]节奏预期!$B$122:$B$137,[3]节奏预期!N$122:N$137,$C43),IFERROR(T42*1,0))</f>
        <v>38</v>
      </c>
      <c r="U43" s="23">
        <f>IFERROR(求节点([3]节奏预期!$B$122:$B$137,[3]节奏预期!O$122:O$137,$C43),IFERROR(U42*1,0))</f>
        <v>40</v>
      </c>
      <c r="V43" s="23">
        <f>IFERROR(求节点([3]节奏预期!$B$122:$B$137,[3]节奏预期!P$122:P$137,$C43),IFERROR(V42*1,0))</f>
        <v>76</v>
      </c>
      <c r="W43" s="23">
        <f>IFERROR(求节点([3]节奏预期!$B$122:$B$137,[3]节奏预期!Q$122:Q$137,$C43),IFERROR(W42*1,0))</f>
        <v>76</v>
      </c>
      <c r="X43" s="23">
        <f>IFERROR(求节点([3]节奏预期!$B$122:$B$137,[3]节奏预期!R$122:R$137,$C43),IFERROR(X42*1,0))</f>
        <v>0</v>
      </c>
      <c r="Z43" s="18">
        <v>38</v>
      </c>
      <c r="AA43" s="23">
        <f t="shared" si="0"/>
        <v>1246.3999999999999</v>
      </c>
      <c r="AB43" s="23">
        <f t="shared" si="1"/>
        <v>1246.3999999999999</v>
      </c>
      <c r="AC43" s="23">
        <f t="shared" si="2"/>
        <v>7432</v>
      </c>
      <c r="AD43" s="23">
        <f t="shared" si="3"/>
        <v>7432</v>
      </c>
    </row>
    <row r="44" spans="3:30" x14ac:dyDescent="0.15">
      <c r="C44" s="18">
        <v>39</v>
      </c>
      <c r="D44" s="23">
        <f>求节点([3]节奏预期!$B$6:$B$21,[3]节奏预期!D$6:D$21,$C44)</f>
        <v>0</v>
      </c>
      <c r="E44" s="23">
        <f>求节点([3]节奏预期!$B$6:$B$21,[3]节奏预期!E$6:E$21,$C44)</f>
        <v>0</v>
      </c>
      <c r="F44" s="23">
        <f>求节点([3]节奏预期!$B$6:$B$21,[3]节奏预期!F$6:F$21,$C44)</f>
        <v>1.5999999999999996</v>
      </c>
      <c r="G44" s="23">
        <f>求节点([3]节奏预期!$B$6:$B$21,[3]节奏预期!G$6:G$21,$C44)</f>
        <v>14.6</v>
      </c>
      <c r="H44" s="23">
        <f>求节点([3]节奏预期!$B$6:$B$21,[3]节奏预期!H$6:H$21,$C44)</f>
        <v>0</v>
      </c>
      <c r="I44" s="23">
        <f>求节点([3]节奏预期!$B$122:$B$137,[3]节奏预期!D$122:D$137,$C44)</f>
        <v>0</v>
      </c>
      <c r="J44" s="23">
        <f>求节点([3]节奏预期!$B$122:$B$137,[3]节奏预期!E$122:E$137,$C44)</f>
        <v>0</v>
      </c>
      <c r="K44" s="23">
        <f>求节点([3]节奏预期!$B$122:$B$137,[3]节奏预期!F$122:F$137,$C44)</f>
        <v>1.5999999999999996</v>
      </c>
      <c r="L44" s="23">
        <f>求节点([3]节奏预期!$B$122:$B$137,[3]节奏预期!G$122:G$137,$C44)</f>
        <v>14.6</v>
      </c>
      <c r="M44" s="23">
        <f>求节点([3]节奏预期!$B$122:$B$137,[3]节奏预期!H$122:H$137,$C44)</f>
        <v>0</v>
      </c>
      <c r="O44" s="23">
        <f>IFERROR(求节点([3]节奏预期!$B$6:$B$21,[3]节奏预期!N$6:N$21,$C44),IFERROR(O43*1,0))</f>
        <v>39</v>
      </c>
      <c r="P44" s="23">
        <f>IFERROR(求节点([3]节奏预期!$B$6:$B$21,[3]节奏预期!O$6:O$21,$C44),IFERROR(P43*1,0))</f>
        <v>40</v>
      </c>
      <c r="Q44" s="23">
        <f>IFERROR(求节点([3]节奏预期!$B$6:$B$21,[3]节奏预期!P$6:P$21,$C44),IFERROR(Q43*1,0))</f>
        <v>78</v>
      </c>
      <c r="R44" s="23">
        <f>IFERROR(求节点([3]节奏预期!$B$6:$B$21,[3]节奏预期!Q$6:Q$21,$C44),IFERROR(R43*1,0))</f>
        <v>78</v>
      </c>
      <c r="S44" s="23">
        <f>IFERROR(求节点([3]节奏预期!$B$6:$B$21,[3]节奏预期!R$6:R$21,$C44),IFERROR(S43*1,0))</f>
        <v>0</v>
      </c>
      <c r="T44" s="23">
        <f>IFERROR(求节点([3]节奏预期!$B$122:$B$137,[3]节奏预期!N$122:N$137,$C44),IFERROR(T43*1,0))</f>
        <v>39</v>
      </c>
      <c r="U44" s="23">
        <f>IFERROR(求节点([3]节奏预期!$B$122:$B$137,[3]节奏预期!O$122:O$137,$C44),IFERROR(U43*1,0))</f>
        <v>40</v>
      </c>
      <c r="V44" s="23">
        <f>IFERROR(求节点([3]节奏预期!$B$122:$B$137,[3]节奏预期!P$122:P$137,$C44),IFERROR(V43*1,0))</f>
        <v>78</v>
      </c>
      <c r="W44" s="23">
        <f>IFERROR(求节点([3]节奏预期!$B$122:$B$137,[3]节奏预期!Q$122:Q$137,$C44),IFERROR(W43*1,0))</f>
        <v>78</v>
      </c>
      <c r="X44" s="23">
        <f>IFERROR(求节点([3]节奏预期!$B$122:$B$137,[3]节奏预期!R$122:R$137,$C44),IFERROR(X43*1,0))</f>
        <v>0</v>
      </c>
      <c r="Z44" s="18">
        <v>39</v>
      </c>
      <c r="AA44" s="23">
        <f t="shared" si="0"/>
        <v>1263.5999999999999</v>
      </c>
      <c r="AB44" s="23">
        <f t="shared" si="1"/>
        <v>1263.5999999999999</v>
      </c>
      <c r="AC44" s="23">
        <f t="shared" si="2"/>
        <v>7716</v>
      </c>
      <c r="AD44" s="23">
        <f t="shared" si="3"/>
        <v>7716</v>
      </c>
    </row>
    <row r="45" spans="3:30" x14ac:dyDescent="0.15">
      <c r="C45" s="18">
        <v>40</v>
      </c>
      <c r="D45" s="23">
        <f>求节点([3]节奏预期!$B$6:$B$21,[3]节奏预期!D$6:D$21,$C45)</f>
        <v>0</v>
      </c>
      <c r="E45" s="23">
        <f>求节点([3]节奏预期!$B$6:$B$21,[3]节奏预期!E$6:E$21,$C45)</f>
        <v>0</v>
      </c>
      <c r="F45" s="23">
        <f>求节点([3]节奏预期!$B$6:$B$21,[3]节奏预期!F$6:F$21,$C45)</f>
        <v>0</v>
      </c>
      <c r="G45" s="23">
        <f>求节点([3]节奏预期!$B$6:$B$21,[3]节奏预期!G$6:G$21,$C45)</f>
        <v>16</v>
      </c>
      <c r="H45" s="23">
        <f>求节点([3]节奏预期!$B$6:$B$21,[3]节奏预期!H$6:H$21,$C45)</f>
        <v>0</v>
      </c>
      <c r="I45" s="23">
        <f>求节点([3]节奏预期!$B$122:$B$137,[3]节奏预期!D$122:D$137,$C45)</f>
        <v>0</v>
      </c>
      <c r="J45" s="23">
        <f>求节点([3]节奏预期!$B$122:$B$137,[3]节奏预期!E$122:E$137,$C45)</f>
        <v>0</v>
      </c>
      <c r="K45" s="23">
        <f>求节点([3]节奏预期!$B$122:$B$137,[3]节奏预期!F$122:F$137,$C45)</f>
        <v>0</v>
      </c>
      <c r="L45" s="23">
        <f>求节点([3]节奏预期!$B$122:$B$137,[3]节奏预期!G$122:G$137,$C45)</f>
        <v>16</v>
      </c>
      <c r="M45" s="23">
        <f>求节点([3]节奏预期!$B$122:$B$137,[3]节奏预期!H$122:H$137,$C45)</f>
        <v>0</v>
      </c>
      <c r="O45" s="23">
        <f>IFERROR(求节点([3]节奏预期!$B$6:$B$21,[3]节奏预期!N$6:N$21,$C45),IFERROR(O44*1,0))</f>
        <v>40</v>
      </c>
      <c r="P45" s="23">
        <f>IFERROR(求节点([3]节奏预期!$B$6:$B$21,[3]节奏预期!O$6:O$21,$C45),IFERROR(P44*1,0))</f>
        <v>40</v>
      </c>
      <c r="Q45" s="23">
        <f>IFERROR(求节点([3]节奏预期!$B$6:$B$21,[3]节奏预期!P$6:P$21,$C45),IFERROR(Q44*1,0))</f>
        <v>80</v>
      </c>
      <c r="R45" s="23">
        <f>IFERROR(求节点([3]节奏预期!$B$6:$B$21,[3]节奏预期!Q$6:Q$21,$C45),IFERROR(R44*1,0))</f>
        <v>80</v>
      </c>
      <c r="S45" s="23">
        <f>IFERROR(求节点([3]节奏预期!$B$6:$B$21,[3]节奏预期!R$6:R$21,$C45),IFERROR(S44*1,0))</f>
        <v>0</v>
      </c>
      <c r="T45" s="23">
        <f>IFERROR(求节点([3]节奏预期!$B$122:$B$137,[3]节奏预期!N$122:N$137,$C45),IFERROR(T44*1,0))</f>
        <v>40</v>
      </c>
      <c r="U45" s="23">
        <f>IFERROR(求节点([3]节奏预期!$B$122:$B$137,[3]节奏预期!O$122:O$137,$C45),IFERROR(U44*1,0))</f>
        <v>40</v>
      </c>
      <c r="V45" s="23">
        <f>IFERROR(求节点([3]节奏预期!$B$122:$B$137,[3]节奏预期!P$122:P$137,$C45),IFERROR(V44*1,0))</f>
        <v>80</v>
      </c>
      <c r="W45" s="23">
        <f>IFERROR(求节点([3]节奏预期!$B$122:$B$137,[3]节奏预期!Q$122:Q$137,$C45),IFERROR(W44*1,0))</f>
        <v>80</v>
      </c>
      <c r="X45" s="23">
        <f>IFERROR(求节点([3]节奏预期!$B$122:$B$137,[3]节奏预期!R$122:R$137,$C45),IFERROR(X44*1,0))</f>
        <v>0</v>
      </c>
      <c r="Z45" s="18">
        <v>40</v>
      </c>
      <c r="AA45" s="23">
        <f t="shared" si="0"/>
        <v>1280</v>
      </c>
      <c r="AB45" s="23">
        <f t="shared" si="1"/>
        <v>1280</v>
      </c>
      <c r="AC45" s="23">
        <f t="shared" si="2"/>
        <v>8000</v>
      </c>
      <c r="AD45" s="23">
        <f t="shared" si="3"/>
        <v>8000</v>
      </c>
    </row>
    <row r="46" spans="3:30" x14ac:dyDescent="0.15">
      <c r="C46" s="18">
        <v>41</v>
      </c>
      <c r="D46" s="23">
        <f>求节点([3]节奏预期!$B$6:$B$21,[3]节奏预期!D$6:D$21,$C46)</f>
        <v>0</v>
      </c>
      <c r="E46" s="23">
        <f>求节点([3]节奏预期!$B$6:$B$21,[3]节奏预期!E$6:E$21,$C46)</f>
        <v>0</v>
      </c>
      <c r="F46" s="23">
        <f>求节点([3]节奏预期!$B$6:$B$21,[3]节奏预期!F$6:F$21,$C46)</f>
        <v>0</v>
      </c>
      <c r="G46" s="23">
        <f>求节点([3]节奏预期!$B$6:$B$21,[3]节奏预期!G$6:G$21,$C46)</f>
        <v>15.8</v>
      </c>
      <c r="H46" s="23">
        <f>求节点([3]节奏预期!$B$6:$B$21,[3]节奏预期!H$6:H$21,$C46)</f>
        <v>0.2</v>
      </c>
      <c r="I46" s="23">
        <f>求节点([3]节奏预期!$B$122:$B$137,[3]节奏预期!D$122:D$137,$C46)</f>
        <v>0</v>
      </c>
      <c r="J46" s="23">
        <f>求节点([3]节奏预期!$B$122:$B$137,[3]节奏预期!E$122:E$137,$C46)</f>
        <v>0</v>
      </c>
      <c r="K46" s="23">
        <f>求节点([3]节奏预期!$B$122:$B$137,[3]节奏预期!F$122:F$137,$C46)</f>
        <v>0</v>
      </c>
      <c r="L46" s="23">
        <f>求节点([3]节奏预期!$B$122:$B$137,[3]节奏预期!G$122:G$137,$C46)</f>
        <v>15.8</v>
      </c>
      <c r="M46" s="23">
        <f>求节点([3]节奏预期!$B$122:$B$137,[3]节奏预期!H$122:H$137,$C46)</f>
        <v>0.2</v>
      </c>
      <c r="O46" s="23">
        <f>IFERROR(求节点([3]节奏预期!$B$6:$B$21,[3]节奏预期!N$6:N$21,$C46),IFERROR(O45*1,0))</f>
        <v>41</v>
      </c>
      <c r="P46" s="23">
        <f>IFERROR(求节点([3]节奏预期!$B$6:$B$21,[3]节奏预期!O$6:O$21,$C46),IFERROR(P45*1,0))</f>
        <v>41</v>
      </c>
      <c r="Q46" s="23">
        <f>IFERROR(求节点([3]节奏预期!$B$6:$B$21,[3]节奏预期!P$6:P$21,$C46),IFERROR(Q45*1,0))</f>
        <v>80</v>
      </c>
      <c r="R46" s="23">
        <f>IFERROR(求节点([3]节奏预期!$B$6:$B$21,[3]节奏预期!Q$6:Q$21,$C46),IFERROR(R45*1,0))</f>
        <v>82</v>
      </c>
      <c r="S46" s="23">
        <f>IFERROR(求节点([3]节奏预期!$B$6:$B$21,[3]节奏预期!R$6:R$21,$C46),IFERROR(S45*1,0))</f>
        <v>0</v>
      </c>
      <c r="T46" s="23">
        <f>IFERROR(求节点([3]节奏预期!$B$122:$B$137,[3]节奏预期!N$122:N$137,$C46),IFERROR(T45*1,0))</f>
        <v>41</v>
      </c>
      <c r="U46" s="23">
        <f>IFERROR(求节点([3]节奏预期!$B$122:$B$137,[3]节奏预期!O$122:O$137,$C46),IFERROR(U45*1,0))</f>
        <v>41</v>
      </c>
      <c r="V46" s="23">
        <f>IFERROR(求节点([3]节奏预期!$B$122:$B$137,[3]节奏预期!P$122:P$137,$C46),IFERROR(V45*1,0))</f>
        <v>80</v>
      </c>
      <c r="W46" s="23">
        <f>IFERROR(求节点([3]节奏预期!$B$122:$B$137,[3]节奏预期!Q$122:Q$137,$C46),IFERROR(W45*1,0))</f>
        <v>82</v>
      </c>
      <c r="X46" s="23">
        <f>IFERROR(求节点([3]节奏预期!$B$122:$B$137,[3]节奏预期!R$122:R$137,$C46),IFERROR(X45*1,0))</f>
        <v>0</v>
      </c>
      <c r="Z46" s="18">
        <v>41</v>
      </c>
      <c r="AA46" s="23">
        <f t="shared" si="0"/>
        <v>1295.6000000000001</v>
      </c>
      <c r="AB46" s="23">
        <f t="shared" si="1"/>
        <v>1295.6000000000001</v>
      </c>
      <c r="AC46" s="23">
        <f t="shared" si="2"/>
        <v>8096</v>
      </c>
      <c r="AD46" s="23">
        <f t="shared" si="3"/>
        <v>8096</v>
      </c>
    </row>
    <row r="47" spans="3:30" x14ac:dyDescent="0.15">
      <c r="C47" s="18">
        <v>42</v>
      </c>
      <c r="D47" s="23">
        <f>求节点([3]节奏预期!$B$6:$B$21,[3]节奏预期!D$6:D$21,$C47)</f>
        <v>0</v>
      </c>
      <c r="E47" s="23">
        <f>求节点([3]节奏预期!$B$6:$B$21,[3]节奏预期!E$6:E$21,$C47)</f>
        <v>0</v>
      </c>
      <c r="F47" s="23">
        <f>求节点([3]节奏预期!$B$6:$B$21,[3]节奏预期!F$6:F$21,$C47)</f>
        <v>0</v>
      </c>
      <c r="G47" s="23">
        <f>求节点([3]节奏预期!$B$6:$B$21,[3]节奏预期!G$6:G$21,$C47)</f>
        <v>15.6</v>
      </c>
      <c r="H47" s="23">
        <f>求节点([3]节奏预期!$B$6:$B$21,[3]节奏预期!H$6:H$21,$C47)</f>
        <v>0.4</v>
      </c>
      <c r="I47" s="23">
        <f>求节点([3]节奏预期!$B$122:$B$137,[3]节奏预期!D$122:D$137,$C47)</f>
        <v>0</v>
      </c>
      <c r="J47" s="23">
        <f>求节点([3]节奏预期!$B$122:$B$137,[3]节奏预期!E$122:E$137,$C47)</f>
        <v>0</v>
      </c>
      <c r="K47" s="23">
        <f>求节点([3]节奏预期!$B$122:$B$137,[3]节奏预期!F$122:F$137,$C47)</f>
        <v>0</v>
      </c>
      <c r="L47" s="23">
        <f>求节点([3]节奏预期!$B$122:$B$137,[3]节奏预期!G$122:G$137,$C47)</f>
        <v>15.6</v>
      </c>
      <c r="M47" s="23">
        <f>求节点([3]节奏预期!$B$122:$B$137,[3]节奏预期!H$122:H$137,$C47)</f>
        <v>0.4</v>
      </c>
      <c r="O47" s="23">
        <f>IFERROR(求节点([3]节奏预期!$B$6:$B$21,[3]节奏预期!N$6:N$21,$C47),IFERROR(O46*1,0))</f>
        <v>42</v>
      </c>
      <c r="P47" s="23">
        <f>IFERROR(求节点([3]节奏预期!$B$6:$B$21,[3]节奏预期!O$6:O$21,$C47),IFERROR(P46*1,0))</f>
        <v>42</v>
      </c>
      <c r="Q47" s="23">
        <f>IFERROR(求节点([3]节奏预期!$B$6:$B$21,[3]节奏预期!P$6:P$21,$C47),IFERROR(Q46*1,0))</f>
        <v>80</v>
      </c>
      <c r="R47" s="23">
        <f>IFERROR(求节点([3]节奏预期!$B$6:$B$21,[3]节奏预期!Q$6:Q$21,$C47),IFERROR(R46*1,0))</f>
        <v>84</v>
      </c>
      <c r="S47" s="23">
        <f>IFERROR(求节点([3]节奏预期!$B$6:$B$21,[3]节奏预期!R$6:R$21,$C47),IFERROR(S46*1,0))</f>
        <v>0</v>
      </c>
      <c r="T47" s="23">
        <f>IFERROR(求节点([3]节奏预期!$B$122:$B$137,[3]节奏预期!N$122:N$137,$C47),IFERROR(T46*1,0))</f>
        <v>42</v>
      </c>
      <c r="U47" s="23">
        <f>IFERROR(求节点([3]节奏预期!$B$122:$B$137,[3]节奏预期!O$122:O$137,$C47),IFERROR(U46*1,0))</f>
        <v>42</v>
      </c>
      <c r="V47" s="23">
        <f>IFERROR(求节点([3]节奏预期!$B$122:$B$137,[3]节奏预期!P$122:P$137,$C47),IFERROR(V46*1,0))</f>
        <v>80</v>
      </c>
      <c r="W47" s="23">
        <f>IFERROR(求节点([3]节奏预期!$B$122:$B$137,[3]节奏预期!Q$122:Q$137,$C47),IFERROR(W46*1,0))</f>
        <v>84</v>
      </c>
      <c r="X47" s="23">
        <f>IFERROR(求节点([3]节奏预期!$B$122:$B$137,[3]节奏预期!R$122:R$137,$C47),IFERROR(X46*1,0))</f>
        <v>0</v>
      </c>
      <c r="Z47" s="18">
        <v>42</v>
      </c>
      <c r="AA47" s="23">
        <f t="shared" si="0"/>
        <v>1310.3999999999999</v>
      </c>
      <c r="AB47" s="23">
        <f t="shared" si="1"/>
        <v>1310.3999999999999</v>
      </c>
      <c r="AC47" s="23">
        <f t="shared" si="2"/>
        <v>8192</v>
      </c>
      <c r="AD47" s="23">
        <f t="shared" si="3"/>
        <v>8192</v>
      </c>
    </row>
    <row r="48" spans="3:30" x14ac:dyDescent="0.15">
      <c r="C48" s="18">
        <v>43</v>
      </c>
      <c r="D48" s="23">
        <f>求节点([3]节奏预期!$B$6:$B$21,[3]节奏预期!D$6:D$21,$C48)</f>
        <v>0</v>
      </c>
      <c r="E48" s="23">
        <f>求节点([3]节奏预期!$B$6:$B$21,[3]节奏预期!E$6:E$21,$C48)</f>
        <v>0</v>
      </c>
      <c r="F48" s="23">
        <f>求节点([3]节奏预期!$B$6:$B$21,[3]节奏预期!F$6:F$21,$C48)</f>
        <v>0</v>
      </c>
      <c r="G48" s="23">
        <f>求节点([3]节奏预期!$B$6:$B$21,[3]节奏预期!G$6:G$21,$C48)</f>
        <v>15.4</v>
      </c>
      <c r="H48" s="23">
        <f>求节点([3]节奏预期!$B$6:$B$21,[3]节奏预期!H$6:H$21,$C48)</f>
        <v>0.60000000000000009</v>
      </c>
      <c r="I48" s="23">
        <f>求节点([3]节奏预期!$B$122:$B$137,[3]节奏预期!D$122:D$137,$C48)</f>
        <v>0</v>
      </c>
      <c r="J48" s="23">
        <f>求节点([3]节奏预期!$B$122:$B$137,[3]节奏预期!E$122:E$137,$C48)</f>
        <v>0</v>
      </c>
      <c r="K48" s="23">
        <f>求节点([3]节奏预期!$B$122:$B$137,[3]节奏预期!F$122:F$137,$C48)</f>
        <v>0</v>
      </c>
      <c r="L48" s="23">
        <f>求节点([3]节奏预期!$B$122:$B$137,[3]节奏预期!G$122:G$137,$C48)</f>
        <v>15.4</v>
      </c>
      <c r="M48" s="23">
        <f>求节点([3]节奏预期!$B$122:$B$137,[3]节奏预期!H$122:H$137,$C48)</f>
        <v>0.60000000000000009</v>
      </c>
      <c r="O48" s="23">
        <f>IFERROR(求节点([3]节奏预期!$B$6:$B$21,[3]节奏预期!N$6:N$21,$C48),IFERROR(O47*1,0))</f>
        <v>43</v>
      </c>
      <c r="P48" s="23">
        <f>IFERROR(求节点([3]节奏预期!$B$6:$B$21,[3]节奏预期!O$6:O$21,$C48),IFERROR(P47*1,0))</f>
        <v>43</v>
      </c>
      <c r="Q48" s="23">
        <f>IFERROR(求节点([3]节奏预期!$B$6:$B$21,[3]节奏预期!P$6:P$21,$C48),IFERROR(Q47*1,0))</f>
        <v>80</v>
      </c>
      <c r="R48" s="23">
        <f>IFERROR(求节点([3]节奏预期!$B$6:$B$21,[3]节奏预期!Q$6:Q$21,$C48),IFERROR(R47*1,0))</f>
        <v>86</v>
      </c>
      <c r="S48" s="23">
        <f>IFERROR(求节点([3]节奏预期!$B$6:$B$21,[3]节奏预期!R$6:R$21,$C48),IFERROR(S47*1,0))</f>
        <v>0</v>
      </c>
      <c r="T48" s="23">
        <f>IFERROR(求节点([3]节奏预期!$B$122:$B$137,[3]节奏预期!N$122:N$137,$C48),IFERROR(T47*1,0))</f>
        <v>43</v>
      </c>
      <c r="U48" s="23">
        <f>IFERROR(求节点([3]节奏预期!$B$122:$B$137,[3]节奏预期!O$122:O$137,$C48),IFERROR(U47*1,0))</f>
        <v>43</v>
      </c>
      <c r="V48" s="23">
        <f>IFERROR(求节点([3]节奏预期!$B$122:$B$137,[3]节奏预期!P$122:P$137,$C48),IFERROR(V47*1,0))</f>
        <v>80</v>
      </c>
      <c r="W48" s="23">
        <f>IFERROR(求节点([3]节奏预期!$B$122:$B$137,[3]节奏预期!Q$122:Q$137,$C48),IFERROR(W47*1,0))</f>
        <v>86</v>
      </c>
      <c r="X48" s="23">
        <f>IFERROR(求节点([3]节奏预期!$B$122:$B$137,[3]节奏预期!R$122:R$137,$C48),IFERROR(X47*1,0))</f>
        <v>0</v>
      </c>
      <c r="Z48" s="18">
        <v>43</v>
      </c>
      <c r="AA48" s="23">
        <f t="shared" si="0"/>
        <v>1324.4</v>
      </c>
      <c r="AB48" s="23">
        <f t="shared" si="1"/>
        <v>1324.4</v>
      </c>
      <c r="AC48" s="23">
        <f t="shared" si="2"/>
        <v>8288</v>
      </c>
      <c r="AD48" s="23">
        <f t="shared" si="3"/>
        <v>8288</v>
      </c>
    </row>
    <row r="49" spans="3:30" x14ac:dyDescent="0.15">
      <c r="C49" s="18">
        <v>44</v>
      </c>
      <c r="D49" s="23">
        <f>求节点([3]节奏预期!$B$6:$B$21,[3]节奏预期!D$6:D$21,$C49)</f>
        <v>0</v>
      </c>
      <c r="E49" s="23">
        <f>求节点([3]节奏预期!$B$6:$B$21,[3]节奏预期!E$6:E$21,$C49)</f>
        <v>0</v>
      </c>
      <c r="F49" s="23">
        <f>求节点([3]节奏预期!$B$6:$B$21,[3]节奏预期!F$6:F$21,$C49)</f>
        <v>0</v>
      </c>
      <c r="G49" s="23">
        <f>求节点([3]节奏预期!$B$6:$B$21,[3]节奏预期!G$6:G$21,$C49)</f>
        <v>15.2</v>
      </c>
      <c r="H49" s="23">
        <f>求节点([3]节奏预期!$B$6:$B$21,[3]节奏预期!H$6:H$21,$C49)</f>
        <v>0.8</v>
      </c>
      <c r="I49" s="23">
        <f>求节点([3]节奏预期!$B$122:$B$137,[3]节奏预期!D$122:D$137,$C49)</f>
        <v>0</v>
      </c>
      <c r="J49" s="23">
        <f>求节点([3]节奏预期!$B$122:$B$137,[3]节奏预期!E$122:E$137,$C49)</f>
        <v>0</v>
      </c>
      <c r="K49" s="23">
        <f>求节点([3]节奏预期!$B$122:$B$137,[3]节奏预期!F$122:F$137,$C49)</f>
        <v>0</v>
      </c>
      <c r="L49" s="23">
        <f>求节点([3]节奏预期!$B$122:$B$137,[3]节奏预期!G$122:G$137,$C49)</f>
        <v>15.2</v>
      </c>
      <c r="M49" s="23">
        <f>求节点([3]节奏预期!$B$122:$B$137,[3]节奏预期!H$122:H$137,$C49)</f>
        <v>0.8</v>
      </c>
      <c r="O49" s="23">
        <f>IFERROR(求节点([3]节奏预期!$B$6:$B$21,[3]节奏预期!N$6:N$21,$C49),IFERROR(O48*1,0))</f>
        <v>44</v>
      </c>
      <c r="P49" s="23">
        <f>IFERROR(求节点([3]节奏预期!$B$6:$B$21,[3]节奏预期!O$6:O$21,$C49),IFERROR(P48*1,0))</f>
        <v>44</v>
      </c>
      <c r="Q49" s="23">
        <f>IFERROR(求节点([3]节奏预期!$B$6:$B$21,[3]节奏预期!P$6:P$21,$C49),IFERROR(Q48*1,0))</f>
        <v>80</v>
      </c>
      <c r="R49" s="23">
        <f>IFERROR(求节点([3]节奏预期!$B$6:$B$21,[3]节奏预期!Q$6:Q$21,$C49),IFERROR(R48*1,0))</f>
        <v>88</v>
      </c>
      <c r="S49" s="23">
        <f>IFERROR(求节点([3]节奏预期!$B$6:$B$21,[3]节奏预期!R$6:R$21,$C49),IFERROR(S48*1,0))</f>
        <v>0</v>
      </c>
      <c r="T49" s="23">
        <f>IFERROR(求节点([3]节奏预期!$B$122:$B$137,[3]节奏预期!N$122:N$137,$C49),IFERROR(T48*1,0))</f>
        <v>44</v>
      </c>
      <c r="U49" s="23">
        <f>IFERROR(求节点([3]节奏预期!$B$122:$B$137,[3]节奏预期!O$122:O$137,$C49),IFERROR(U48*1,0))</f>
        <v>44</v>
      </c>
      <c r="V49" s="23">
        <f>IFERROR(求节点([3]节奏预期!$B$122:$B$137,[3]节奏预期!P$122:P$137,$C49),IFERROR(V48*1,0))</f>
        <v>80</v>
      </c>
      <c r="W49" s="23">
        <f>IFERROR(求节点([3]节奏预期!$B$122:$B$137,[3]节奏预期!Q$122:Q$137,$C49),IFERROR(W48*1,0))</f>
        <v>88</v>
      </c>
      <c r="X49" s="23">
        <f>IFERROR(求节点([3]节奏预期!$B$122:$B$137,[3]节奏预期!R$122:R$137,$C49),IFERROR(X48*1,0))</f>
        <v>0</v>
      </c>
      <c r="Z49" s="18">
        <v>44</v>
      </c>
      <c r="AA49" s="23">
        <f t="shared" si="0"/>
        <v>1337.6</v>
      </c>
      <c r="AB49" s="23">
        <f t="shared" si="1"/>
        <v>1337.6</v>
      </c>
      <c r="AC49" s="23">
        <f t="shared" si="2"/>
        <v>8384</v>
      </c>
      <c r="AD49" s="23">
        <f t="shared" si="3"/>
        <v>8384</v>
      </c>
    </row>
    <row r="50" spans="3:30" x14ac:dyDescent="0.15">
      <c r="C50" s="18">
        <v>45</v>
      </c>
      <c r="D50" s="23">
        <f>求节点([3]节奏预期!$B$6:$B$21,[3]节奏预期!D$6:D$21,$C50)</f>
        <v>0</v>
      </c>
      <c r="E50" s="23">
        <f>求节点([3]节奏预期!$B$6:$B$21,[3]节奏预期!E$6:E$21,$C50)</f>
        <v>0</v>
      </c>
      <c r="F50" s="23">
        <f>求节点([3]节奏预期!$B$6:$B$21,[3]节奏预期!F$6:F$21,$C50)</f>
        <v>0</v>
      </c>
      <c r="G50" s="23">
        <f>求节点([3]节奏预期!$B$6:$B$21,[3]节奏预期!G$6:G$21,$C50)</f>
        <v>15</v>
      </c>
      <c r="H50" s="23">
        <f>求节点([3]节奏预期!$B$6:$B$21,[3]节奏预期!H$6:H$21,$C50)</f>
        <v>1</v>
      </c>
      <c r="I50" s="23">
        <f>求节点([3]节奏预期!$B$122:$B$137,[3]节奏预期!D$122:D$137,$C50)</f>
        <v>0</v>
      </c>
      <c r="J50" s="23">
        <f>求节点([3]节奏预期!$B$122:$B$137,[3]节奏预期!E$122:E$137,$C50)</f>
        <v>0</v>
      </c>
      <c r="K50" s="23">
        <f>求节点([3]节奏预期!$B$122:$B$137,[3]节奏预期!F$122:F$137,$C50)</f>
        <v>0</v>
      </c>
      <c r="L50" s="23">
        <f>求节点([3]节奏预期!$B$122:$B$137,[3]节奏预期!G$122:G$137,$C50)</f>
        <v>15</v>
      </c>
      <c r="M50" s="23">
        <f>求节点([3]节奏预期!$B$122:$B$137,[3]节奏预期!H$122:H$137,$C50)</f>
        <v>1</v>
      </c>
      <c r="O50" s="23">
        <f>IFERROR(求节点([3]节奏预期!$B$6:$B$21,[3]节奏预期!N$6:N$21,$C50),IFERROR(O49*1,0))</f>
        <v>45</v>
      </c>
      <c r="P50" s="23">
        <f>IFERROR(求节点([3]节奏预期!$B$6:$B$21,[3]节奏预期!O$6:O$21,$C50),IFERROR(P49*1,0))</f>
        <v>45</v>
      </c>
      <c r="Q50" s="23">
        <f>IFERROR(求节点([3]节奏预期!$B$6:$B$21,[3]节奏预期!P$6:P$21,$C50),IFERROR(Q49*1,0))</f>
        <v>80</v>
      </c>
      <c r="R50" s="23">
        <f>IFERROR(求节点([3]节奏预期!$B$6:$B$21,[3]节奏预期!Q$6:Q$21,$C50),IFERROR(R49*1,0))</f>
        <v>90</v>
      </c>
      <c r="S50" s="23">
        <f>IFERROR(求节点([3]节奏预期!$B$6:$B$21,[3]节奏预期!R$6:R$21,$C50),IFERROR(S49*1,0))</f>
        <v>0</v>
      </c>
      <c r="T50" s="23">
        <f>IFERROR(求节点([3]节奏预期!$B$122:$B$137,[3]节奏预期!N$122:N$137,$C50),IFERROR(T49*1,0))</f>
        <v>45</v>
      </c>
      <c r="U50" s="23">
        <f>IFERROR(求节点([3]节奏预期!$B$122:$B$137,[3]节奏预期!O$122:O$137,$C50),IFERROR(U49*1,0))</f>
        <v>45</v>
      </c>
      <c r="V50" s="23">
        <f>IFERROR(求节点([3]节奏预期!$B$122:$B$137,[3]节奏预期!P$122:P$137,$C50),IFERROR(V49*1,0))</f>
        <v>80</v>
      </c>
      <c r="W50" s="23">
        <f>IFERROR(求节点([3]节奏预期!$B$122:$B$137,[3]节奏预期!Q$122:Q$137,$C50),IFERROR(W49*1,0))</f>
        <v>90</v>
      </c>
      <c r="X50" s="23">
        <f>IFERROR(求节点([3]节奏预期!$B$122:$B$137,[3]节奏预期!R$122:R$137,$C50),IFERROR(X49*1,0))</f>
        <v>0</v>
      </c>
      <c r="Z50" s="18">
        <v>45</v>
      </c>
      <c r="AA50" s="23">
        <f t="shared" si="0"/>
        <v>1350</v>
      </c>
      <c r="AB50" s="23">
        <f t="shared" si="1"/>
        <v>1350</v>
      </c>
      <c r="AC50" s="23">
        <f t="shared" si="2"/>
        <v>8480</v>
      </c>
      <c r="AD50" s="23">
        <f t="shared" si="3"/>
        <v>8480</v>
      </c>
    </row>
    <row r="51" spans="3:30" x14ac:dyDescent="0.15">
      <c r="C51" s="18">
        <v>46</v>
      </c>
      <c r="D51" s="23">
        <f>求节点([3]节奏预期!$B$6:$B$21,[3]节奏预期!D$6:D$21,$C51)</f>
        <v>0</v>
      </c>
      <c r="E51" s="23">
        <f>求节点([3]节奏预期!$B$6:$B$21,[3]节奏预期!E$6:E$21,$C51)</f>
        <v>0</v>
      </c>
      <c r="F51" s="23">
        <f>求节点([3]节奏预期!$B$6:$B$21,[3]节奏预期!F$6:F$21,$C51)</f>
        <v>0</v>
      </c>
      <c r="G51" s="23">
        <f>求节点([3]节奏预期!$B$6:$B$21,[3]节奏预期!G$6:G$21,$C51)</f>
        <v>14.8</v>
      </c>
      <c r="H51" s="23">
        <f>求节点([3]节奏预期!$B$6:$B$21,[3]节奏预期!H$6:H$21,$C51)</f>
        <v>1.2000000000000002</v>
      </c>
      <c r="I51" s="23">
        <f>求节点([3]节奏预期!$B$122:$B$137,[3]节奏预期!D$122:D$137,$C51)</f>
        <v>0</v>
      </c>
      <c r="J51" s="23">
        <f>求节点([3]节奏预期!$B$122:$B$137,[3]节奏预期!E$122:E$137,$C51)</f>
        <v>0</v>
      </c>
      <c r="K51" s="23">
        <f>求节点([3]节奏预期!$B$122:$B$137,[3]节奏预期!F$122:F$137,$C51)</f>
        <v>0</v>
      </c>
      <c r="L51" s="23">
        <f>求节点([3]节奏预期!$B$122:$B$137,[3]节奏预期!G$122:G$137,$C51)</f>
        <v>14.8</v>
      </c>
      <c r="M51" s="23">
        <f>求节点([3]节奏预期!$B$122:$B$137,[3]节奏预期!H$122:H$137,$C51)</f>
        <v>1.2000000000000002</v>
      </c>
      <c r="O51" s="23">
        <f>IFERROR(求节点([3]节奏预期!$B$6:$B$21,[3]节奏预期!N$6:N$21,$C51),IFERROR(O50*1,0))</f>
        <v>46</v>
      </c>
      <c r="P51" s="23">
        <f>IFERROR(求节点([3]节奏预期!$B$6:$B$21,[3]节奏预期!O$6:O$21,$C51),IFERROR(P50*1,0))</f>
        <v>46</v>
      </c>
      <c r="Q51" s="23">
        <f>IFERROR(求节点([3]节奏预期!$B$6:$B$21,[3]节奏预期!P$6:P$21,$C51),IFERROR(Q50*1,0))</f>
        <v>80</v>
      </c>
      <c r="R51" s="23">
        <f>IFERROR(求节点([3]节奏预期!$B$6:$B$21,[3]节奏预期!Q$6:Q$21,$C51),IFERROR(R50*1,0))</f>
        <v>92</v>
      </c>
      <c r="S51" s="23">
        <f>IFERROR(求节点([3]节奏预期!$B$6:$B$21,[3]节奏预期!R$6:R$21,$C51),IFERROR(S50*1,0))</f>
        <v>0</v>
      </c>
      <c r="T51" s="23">
        <f>IFERROR(求节点([3]节奏预期!$B$122:$B$137,[3]节奏预期!N$122:N$137,$C51),IFERROR(T50*1,0))</f>
        <v>46</v>
      </c>
      <c r="U51" s="23">
        <f>IFERROR(求节点([3]节奏预期!$B$122:$B$137,[3]节奏预期!O$122:O$137,$C51),IFERROR(U50*1,0))</f>
        <v>46</v>
      </c>
      <c r="V51" s="23">
        <f>IFERROR(求节点([3]节奏预期!$B$122:$B$137,[3]节奏预期!P$122:P$137,$C51),IFERROR(V50*1,0))</f>
        <v>80</v>
      </c>
      <c r="W51" s="23">
        <f>IFERROR(求节点([3]节奏预期!$B$122:$B$137,[3]节奏预期!Q$122:Q$137,$C51),IFERROR(W50*1,0))</f>
        <v>92</v>
      </c>
      <c r="X51" s="23">
        <f>IFERROR(求节点([3]节奏预期!$B$122:$B$137,[3]节奏预期!R$122:R$137,$C51),IFERROR(X50*1,0))</f>
        <v>0</v>
      </c>
      <c r="Z51" s="18">
        <v>46</v>
      </c>
      <c r="AA51" s="23">
        <f t="shared" si="0"/>
        <v>1361.6000000000001</v>
      </c>
      <c r="AB51" s="23">
        <f t="shared" si="1"/>
        <v>1361.6000000000001</v>
      </c>
      <c r="AC51" s="23">
        <f t="shared" si="2"/>
        <v>8576</v>
      </c>
      <c r="AD51" s="23">
        <f t="shared" si="3"/>
        <v>8576</v>
      </c>
    </row>
    <row r="52" spans="3:30" x14ac:dyDescent="0.15">
      <c r="C52" s="18">
        <v>47</v>
      </c>
      <c r="D52" s="23">
        <f>求节点([3]节奏预期!$B$6:$B$21,[3]节奏预期!D$6:D$21,$C52)</f>
        <v>0</v>
      </c>
      <c r="E52" s="23">
        <f>求节点([3]节奏预期!$B$6:$B$21,[3]节奏预期!E$6:E$21,$C52)</f>
        <v>0</v>
      </c>
      <c r="F52" s="23">
        <f>求节点([3]节奏预期!$B$6:$B$21,[3]节奏预期!F$6:F$21,$C52)</f>
        <v>0</v>
      </c>
      <c r="G52" s="23">
        <f>求节点([3]节奏预期!$B$6:$B$21,[3]节奏预期!G$6:G$21,$C52)</f>
        <v>14.6</v>
      </c>
      <c r="H52" s="23">
        <f>求节点([3]节奏预期!$B$6:$B$21,[3]节奏预期!H$6:H$21,$C52)</f>
        <v>1.4000000000000001</v>
      </c>
      <c r="I52" s="23">
        <f>求节点([3]节奏预期!$B$122:$B$137,[3]节奏预期!D$122:D$137,$C52)</f>
        <v>0</v>
      </c>
      <c r="J52" s="23">
        <f>求节点([3]节奏预期!$B$122:$B$137,[3]节奏预期!E$122:E$137,$C52)</f>
        <v>0</v>
      </c>
      <c r="K52" s="23">
        <f>求节点([3]节奏预期!$B$122:$B$137,[3]节奏预期!F$122:F$137,$C52)</f>
        <v>0</v>
      </c>
      <c r="L52" s="23">
        <f>求节点([3]节奏预期!$B$122:$B$137,[3]节奏预期!G$122:G$137,$C52)</f>
        <v>14.6</v>
      </c>
      <c r="M52" s="23">
        <f>求节点([3]节奏预期!$B$122:$B$137,[3]节奏预期!H$122:H$137,$C52)</f>
        <v>1.4000000000000001</v>
      </c>
      <c r="O52" s="23">
        <f>IFERROR(求节点([3]节奏预期!$B$6:$B$21,[3]节奏预期!N$6:N$21,$C52),IFERROR(O51*1,0))</f>
        <v>47</v>
      </c>
      <c r="P52" s="23">
        <f>IFERROR(求节点([3]节奏预期!$B$6:$B$21,[3]节奏预期!O$6:O$21,$C52),IFERROR(P51*1,0))</f>
        <v>47</v>
      </c>
      <c r="Q52" s="23">
        <f>IFERROR(求节点([3]节奏预期!$B$6:$B$21,[3]节奏预期!P$6:P$21,$C52),IFERROR(Q51*1,0))</f>
        <v>80</v>
      </c>
      <c r="R52" s="23">
        <f>IFERROR(求节点([3]节奏预期!$B$6:$B$21,[3]节奏预期!Q$6:Q$21,$C52),IFERROR(R51*1,0))</f>
        <v>94</v>
      </c>
      <c r="S52" s="23">
        <f>IFERROR(求节点([3]节奏预期!$B$6:$B$21,[3]节奏预期!R$6:R$21,$C52),IFERROR(S51*1,0))</f>
        <v>0</v>
      </c>
      <c r="T52" s="23">
        <f>IFERROR(求节点([3]节奏预期!$B$122:$B$137,[3]节奏预期!N$122:N$137,$C52),IFERROR(T51*1,0))</f>
        <v>47</v>
      </c>
      <c r="U52" s="23">
        <f>IFERROR(求节点([3]节奏预期!$B$122:$B$137,[3]节奏预期!O$122:O$137,$C52),IFERROR(U51*1,0))</f>
        <v>47</v>
      </c>
      <c r="V52" s="23">
        <f>IFERROR(求节点([3]节奏预期!$B$122:$B$137,[3]节奏预期!P$122:P$137,$C52),IFERROR(V51*1,0))</f>
        <v>80</v>
      </c>
      <c r="W52" s="23">
        <f>IFERROR(求节点([3]节奏预期!$B$122:$B$137,[3]节奏预期!Q$122:Q$137,$C52),IFERROR(W51*1,0))</f>
        <v>94</v>
      </c>
      <c r="X52" s="23">
        <f>IFERROR(求节点([3]节奏预期!$B$122:$B$137,[3]节奏预期!R$122:R$137,$C52),IFERROR(X51*1,0))</f>
        <v>0</v>
      </c>
      <c r="Z52" s="18">
        <v>47</v>
      </c>
      <c r="AA52" s="23">
        <f t="shared" si="0"/>
        <v>1372.3999999999999</v>
      </c>
      <c r="AB52" s="23">
        <f t="shared" si="1"/>
        <v>1372.3999999999999</v>
      </c>
      <c r="AC52" s="23">
        <f t="shared" si="2"/>
        <v>8672</v>
      </c>
      <c r="AD52" s="23">
        <f t="shared" si="3"/>
        <v>8672</v>
      </c>
    </row>
    <row r="53" spans="3:30" x14ac:dyDescent="0.15">
      <c r="C53" s="18">
        <v>48</v>
      </c>
      <c r="D53" s="23">
        <f>求节点([3]节奏预期!$B$6:$B$21,[3]节奏预期!D$6:D$21,$C53)</f>
        <v>0</v>
      </c>
      <c r="E53" s="23">
        <f>求节点([3]节奏预期!$B$6:$B$21,[3]节奏预期!E$6:E$21,$C53)</f>
        <v>0</v>
      </c>
      <c r="F53" s="23">
        <f>求节点([3]节奏预期!$B$6:$B$21,[3]节奏预期!F$6:F$21,$C53)</f>
        <v>0</v>
      </c>
      <c r="G53" s="23">
        <f>求节点([3]节奏预期!$B$6:$B$21,[3]节奏预期!G$6:G$21,$C53)</f>
        <v>14.4</v>
      </c>
      <c r="H53" s="23">
        <f>求节点([3]节奏预期!$B$6:$B$21,[3]节奏预期!H$6:H$21,$C53)</f>
        <v>1.6</v>
      </c>
      <c r="I53" s="23">
        <f>求节点([3]节奏预期!$B$122:$B$137,[3]节奏预期!D$122:D$137,$C53)</f>
        <v>0</v>
      </c>
      <c r="J53" s="23">
        <f>求节点([3]节奏预期!$B$122:$B$137,[3]节奏预期!E$122:E$137,$C53)</f>
        <v>0</v>
      </c>
      <c r="K53" s="23">
        <f>求节点([3]节奏预期!$B$122:$B$137,[3]节奏预期!F$122:F$137,$C53)</f>
        <v>0</v>
      </c>
      <c r="L53" s="23">
        <f>求节点([3]节奏预期!$B$122:$B$137,[3]节奏预期!G$122:G$137,$C53)</f>
        <v>14.4</v>
      </c>
      <c r="M53" s="23">
        <f>求节点([3]节奏预期!$B$122:$B$137,[3]节奏预期!H$122:H$137,$C53)</f>
        <v>1.6</v>
      </c>
      <c r="O53" s="23">
        <f>IFERROR(求节点([3]节奏预期!$B$6:$B$21,[3]节奏预期!N$6:N$21,$C53),IFERROR(O52*1,0))</f>
        <v>48</v>
      </c>
      <c r="P53" s="23">
        <f>IFERROR(求节点([3]节奏预期!$B$6:$B$21,[3]节奏预期!O$6:O$21,$C53),IFERROR(P52*1,0))</f>
        <v>48</v>
      </c>
      <c r="Q53" s="23">
        <f>IFERROR(求节点([3]节奏预期!$B$6:$B$21,[3]节奏预期!P$6:P$21,$C53),IFERROR(Q52*1,0))</f>
        <v>80</v>
      </c>
      <c r="R53" s="23">
        <f>IFERROR(求节点([3]节奏预期!$B$6:$B$21,[3]节奏预期!Q$6:Q$21,$C53),IFERROR(R52*1,0))</f>
        <v>96</v>
      </c>
      <c r="S53" s="23">
        <f>IFERROR(求节点([3]节奏预期!$B$6:$B$21,[3]节奏预期!R$6:R$21,$C53),IFERROR(S52*1,0))</f>
        <v>0</v>
      </c>
      <c r="T53" s="23">
        <f>IFERROR(求节点([3]节奏预期!$B$122:$B$137,[3]节奏预期!N$122:N$137,$C53),IFERROR(T52*1,0))</f>
        <v>48</v>
      </c>
      <c r="U53" s="23">
        <f>IFERROR(求节点([3]节奏预期!$B$122:$B$137,[3]节奏预期!O$122:O$137,$C53),IFERROR(U52*1,0))</f>
        <v>48</v>
      </c>
      <c r="V53" s="23">
        <f>IFERROR(求节点([3]节奏预期!$B$122:$B$137,[3]节奏预期!P$122:P$137,$C53),IFERROR(V52*1,0))</f>
        <v>80</v>
      </c>
      <c r="W53" s="23">
        <f>IFERROR(求节点([3]节奏预期!$B$122:$B$137,[3]节奏预期!Q$122:Q$137,$C53),IFERROR(W52*1,0))</f>
        <v>96</v>
      </c>
      <c r="X53" s="23">
        <f>IFERROR(求节点([3]节奏预期!$B$122:$B$137,[3]节奏预期!R$122:R$137,$C53),IFERROR(X52*1,0))</f>
        <v>0</v>
      </c>
      <c r="Z53" s="18">
        <v>48</v>
      </c>
      <c r="AA53" s="23">
        <f t="shared" si="0"/>
        <v>1382.4</v>
      </c>
      <c r="AB53" s="23">
        <f t="shared" si="1"/>
        <v>1382.4</v>
      </c>
      <c r="AC53" s="23">
        <f t="shared" si="2"/>
        <v>8768</v>
      </c>
      <c r="AD53" s="23">
        <f t="shared" si="3"/>
        <v>8768</v>
      </c>
    </row>
    <row r="54" spans="3:30" x14ac:dyDescent="0.15">
      <c r="C54" s="18">
        <v>49</v>
      </c>
      <c r="D54" s="23">
        <f>求节点([3]节奏预期!$B$6:$B$21,[3]节奏预期!D$6:D$21,$C54)</f>
        <v>0</v>
      </c>
      <c r="E54" s="23">
        <f>求节点([3]节奏预期!$B$6:$B$21,[3]节奏预期!E$6:E$21,$C54)</f>
        <v>0</v>
      </c>
      <c r="F54" s="23">
        <f>求节点([3]节奏预期!$B$6:$B$21,[3]节奏预期!F$6:F$21,$C54)</f>
        <v>0</v>
      </c>
      <c r="G54" s="23">
        <f>求节点([3]节奏预期!$B$6:$B$21,[3]节奏预期!G$6:G$21,$C54)</f>
        <v>14.2</v>
      </c>
      <c r="H54" s="23">
        <f>求节点([3]节奏预期!$B$6:$B$21,[3]节奏预期!H$6:H$21,$C54)</f>
        <v>1.8</v>
      </c>
      <c r="I54" s="23">
        <f>求节点([3]节奏预期!$B$122:$B$137,[3]节奏预期!D$122:D$137,$C54)</f>
        <v>0</v>
      </c>
      <c r="J54" s="23">
        <f>求节点([3]节奏预期!$B$122:$B$137,[3]节奏预期!E$122:E$137,$C54)</f>
        <v>0</v>
      </c>
      <c r="K54" s="23">
        <f>求节点([3]节奏预期!$B$122:$B$137,[3]节奏预期!F$122:F$137,$C54)</f>
        <v>0</v>
      </c>
      <c r="L54" s="23">
        <f>求节点([3]节奏预期!$B$122:$B$137,[3]节奏预期!G$122:G$137,$C54)</f>
        <v>14.2</v>
      </c>
      <c r="M54" s="23">
        <f>求节点([3]节奏预期!$B$122:$B$137,[3]节奏预期!H$122:H$137,$C54)</f>
        <v>1.8</v>
      </c>
      <c r="O54" s="23">
        <f>IFERROR(求节点([3]节奏预期!$B$6:$B$21,[3]节奏预期!N$6:N$21,$C54),IFERROR(O53*1,0))</f>
        <v>49</v>
      </c>
      <c r="P54" s="23">
        <f>IFERROR(求节点([3]节奏预期!$B$6:$B$21,[3]节奏预期!O$6:O$21,$C54),IFERROR(P53*1,0))</f>
        <v>49</v>
      </c>
      <c r="Q54" s="23">
        <f>IFERROR(求节点([3]节奏预期!$B$6:$B$21,[3]节奏预期!P$6:P$21,$C54),IFERROR(Q53*1,0))</f>
        <v>80</v>
      </c>
      <c r="R54" s="23">
        <f>IFERROR(求节点([3]节奏预期!$B$6:$B$21,[3]节奏预期!Q$6:Q$21,$C54),IFERROR(R53*1,0))</f>
        <v>98</v>
      </c>
      <c r="S54" s="23">
        <f>IFERROR(求节点([3]节奏预期!$B$6:$B$21,[3]节奏预期!R$6:R$21,$C54),IFERROR(S53*1,0))</f>
        <v>0</v>
      </c>
      <c r="T54" s="23">
        <f>IFERROR(求节点([3]节奏预期!$B$122:$B$137,[3]节奏预期!N$122:N$137,$C54),IFERROR(T53*1,0))</f>
        <v>49</v>
      </c>
      <c r="U54" s="23">
        <f>IFERROR(求节点([3]节奏预期!$B$122:$B$137,[3]节奏预期!O$122:O$137,$C54),IFERROR(U53*1,0))</f>
        <v>49</v>
      </c>
      <c r="V54" s="23">
        <f>IFERROR(求节点([3]节奏预期!$B$122:$B$137,[3]节奏预期!P$122:P$137,$C54),IFERROR(V53*1,0))</f>
        <v>80</v>
      </c>
      <c r="W54" s="23">
        <f>IFERROR(求节点([3]节奏预期!$B$122:$B$137,[3]节奏预期!Q$122:Q$137,$C54),IFERROR(W53*1,0))</f>
        <v>98</v>
      </c>
      <c r="X54" s="23">
        <f>IFERROR(求节点([3]节奏预期!$B$122:$B$137,[3]节奏预期!R$122:R$137,$C54),IFERROR(X53*1,0))</f>
        <v>0</v>
      </c>
      <c r="Z54" s="18">
        <v>49</v>
      </c>
      <c r="AA54" s="23">
        <f t="shared" si="0"/>
        <v>1391.6</v>
      </c>
      <c r="AB54" s="23">
        <f t="shared" si="1"/>
        <v>1391.6</v>
      </c>
      <c r="AC54" s="23">
        <f t="shared" si="2"/>
        <v>8864</v>
      </c>
      <c r="AD54" s="23">
        <f t="shared" si="3"/>
        <v>8864</v>
      </c>
    </row>
    <row r="55" spans="3:30" x14ac:dyDescent="0.15">
      <c r="C55" s="18">
        <v>50</v>
      </c>
      <c r="D55" s="23">
        <f>求节点([3]节奏预期!$B$6:$B$21,[3]节奏预期!D$6:D$21,$C55)</f>
        <v>0</v>
      </c>
      <c r="E55" s="23">
        <f>求节点([3]节奏预期!$B$6:$B$21,[3]节奏预期!E$6:E$21,$C55)</f>
        <v>0</v>
      </c>
      <c r="F55" s="23">
        <f>求节点([3]节奏预期!$B$6:$B$21,[3]节奏预期!F$6:F$21,$C55)</f>
        <v>0</v>
      </c>
      <c r="G55" s="23">
        <f>求节点([3]节奏预期!$B$6:$B$21,[3]节奏预期!G$6:G$21,$C55)</f>
        <v>14</v>
      </c>
      <c r="H55" s="23">
        <f>求节点([3]节奏预期!$B$6:$B$21,[3]节奏预期!H$6:H$21,$C55)</f>
        <v>2</v>
      </c>
      <c r="I55" s="23">
        <f>求节点([3]节奏预期!$B$122:$B$137,[3]节奏预期!D$122:D$137,$C55)</f>
        <v>0</v>
      </c>
      <c r="J55" s="23">
        <f>求节点([3]节奏预期!$B$122:$B$137,[3]节奏预期!E$122:E$137,$C55)</f>
        <v>0</v>
      </c>
      <c r="K55" s="23">
        <f>求节点([3]节奏预期!$B$122:$B$137,[3]节奏预期!F$122:F$137,$C55)</f>
        <v>0</v>
      </c>
      <c r="L55" s="23">
        <f>求节点([3]节奏预期!$B$122:$B$137,[3]节奏预期!G$122:G$137,$C55)</f>
        <v>14</v>
      </c>
      <c r="M55" s="23">
        <f>求节点([3]节奏预期!$B$122:$B$137,[3]节奏预期!H$122:H$137,$C55)</f>
        <v>2</v>
      </c>
      <c r="O55" s="23">
        <f>IFERROR(求节点([3]节奏预期!$B$6:$B$21,[3]节奏预期!N$6:N$21,$C55),IFERROR(O54*1,0))</f>
        <v>50</v>
      </c>
      <c r="P55" s="23">
        <f>IFERROR(求节点([3]节奏预期!$B$6:$B$21,[3]节奏预期!O$6:O$21,$C55),IFERROR(P54*1,0))</f>
        <v>50</v>
      </c>
      <c r="Q55" s="23">
        <f>IFERROR(求节点([3]节奏预期!$B$6:$B$21,[3]节奏预期!P$6:P$21,$C55),IFERROR(Q54*1,0))</f>
        <v>80</v>
      </c>
      <c r="R55" s="23">
        <f>IFERROR(求节点([3]节奏预期!$B$6:$B$21,[3]节奏预期!Q$6:Q$21,$C55),IFERROR(R54*1,0))</f>
        <v>100</v>
      </c>
      <c r="S55" s="23">
        <f>IFERROR(求节点([3]节奏预期!$B$6:$B$21,[3]节奏预期!R$6:R$21,$C55),IFERROR(S54*1,0))</f>
        <v>100</v>
      </c>
      <c r="T55" s="23">
        <f>IFERROR(求节点([3]节奏预期!$B$122:$B$137,[3]节奏预期!N$122:N$137,$C55),IFERROR(T54*1,0))</f>
        <v>50</v>
      </c>
      <c r="U55" s="23">
        <f>IFERROR(求节点([3]节奏预期!$B$122:$B$137,[3]节奏预期!O$122:O$137,$C55),IFERROR(U54*1,0))</f>
        <v>50</v>
      </c>
      <c r="V55" s="23">
        <f>IFERROR(求节点([3]节奏预期!$B$122:$B$137,[3]节奏预期!P$122:P$137,$C55),IFERROR(V54*1,0))</f>
        <v>80</v>
      </c>
      <c r="W55" s="23">
        <f>IFERROR(求节点([3]节奏预期!$B$122:$B$137,[3]节奏预期!Q$122:Q$137,$C55),IFERROR(W54*1,0))</f>
        <v>100</v>
      </c>
      <c r="X55" s="23">
        <f>IFERROR(求节点([3]节奏预期!$B$122:$B$137,[3]节奏预期!R$122:R$137,$C55),IFERROR(X54*1,0))</f>
        <v>100</v>
      </c>
      <c r="Z55" s="18">
        <v>50</v>
      </c>
      <c r="AA55" s="23">
        <f t="shared" si="0"/>
        <v>1600</v>
      </c>
      <c r="AB55" s="23">
        <f t="shared" si="1"/>
        <v>1600</v>
      </c>
      <c r="AC55" s="23">
        <f t="shared" si="2"/>
        <v>8960</v>
      </c>
      <c r="AD55" s="23">
        <f t="shared" si="3"/>
        <v>8960</v>
      </c>
    </row>
    <row r="56" spans="3:30" x14ac:dyDescent="0.15">
      <c r="C56" s="18">
        <v>51</v>
      </c>
      <c r="D56" s="23">
        <f>求节点([3]节奏预期!$B$6:$B$21,[3]节奏预期!D$6:D$21,$C56)</f>
        <v>0</v>
      </c>
      <c r="E56" s="23">
        <f>求节点([3]节奏预期!$B$6:$B$21,[3]节奏预期!E$6:E$21,$C56)</f>
        <v>0</v>
      </c>
      <c r="F56" s="23">
        <f>求节点([3]节奏预期!$B$6:$B$21,[3]节奏预期!F$6:F$21,$C56)</f>
        <v>0</v>
      </c>
      <c r="G56" s="23">
        <f>求节点([3]节奏预期!$B$6:$B$21,[3]节奏预期!G$6:G$21,$C56)</f>
        <v>13.8</v>
      </c>
      <c r="H56" s="23">
        <f>求节点([3]节奏预期!$B$6:$B$21,[3]节奏预期!H$6:H$21,$C56)</f>
        <v>2.4</v>
      </c>
      <c r="I56" s="23">
        <f>求节点([3]节奏预期!$B$122:$B$137,[3]节奏预期!D$122:D$137,$C56)</f>
        <v>0</v>
      </c>
      <c r="J56" s="23">
        <f>求节点([3]节奏预期!$B$122:$B$137,[3]节奏预期!E$122:E$137,$C56)</f>
        <v>0</v>
      </c>
      <c r="K56" s="23">
        <f>求节点([3]节奏预期!$B$122:$B$137,[3]节奏预期!F$122:F$137,$C56)</f>
        <v>0</v>
      </c>
      <c r="L56" s="23">
        <f>求节点([3]节奏预期!$B$122:$B$137,[3]节奏预期!G$122:G$137,$C56)</f>
        <v>13.8</v>
      </c>
      <c r="M56" s="23">
        <f>求节点([3]节奏预期!$B$122:$B$137,[3]节奏预期!H$122:H$137,$C56)</f>
        <v>2.4</v>
      </c>
      <c r="O56" s="23">
        <f>IFERROR(求节点([3]节奏预期!$B$6:$B$21,[3]节奏预期!N$6:N$21,$C56),IFERROR(O55*1,0))</f>
        <v>51</v>
      </c>
      <c r="P56" s="23">
        <f>IFERROR(求节点([3]节奏预期!$B$6:$B$21,[3]节奏预期!O$6:O$21,$C56),IFERROR(P55*1,0))</f>
        <v>51</v>
      </c>
      <c r="Q56" s="23">
        <f>IFERROR(求节点([3]节奏预期!$B$6:$B$21,[3]节奏预期!P$6:P$21,$C56),IFERROR(Q55*1,0))</f>
        <v>80</v>
      </c>
      <c r="R56" s="23">
        <f>IFERROR(求节点([3]节奏预期!$B$6:$B$21,[3]节奏预期!Q$6:Q$21,$C56),IFERROR(R55*1,0))</f>
        <v>102</v>
      </c>
      <c r="S56" s="23">
        <f>IFERROR(求节点([3]节奏预期!$B$6:$B$21,[3]节奏预期!R$6:R$21,$C56),IFERROR(S55*1,0))</f>
        <v>102</v>
      </c>
      <c r="T56" s="23">
        <f>IFERROR(求节点([3]节奏预期!$B$122:$B$137,[3]节奏预期!N$122:N$137,$C56),IFERROR(T55*1,0))</f>
        <v>51</v>
      </c>
      <c r="U56" s="23">
        <f>IFERROR(求节点([3]节奏预期!$B$122:$B$137,[3]节奏预期!O$122:O$137,$C56),IFERROR(U55*1,0))</f>
        <v>51</v>
      </c>
      <c r="V56" s="23">
        <f>IFERROR(求节点([3]节奏预期!$B$122:$B$137,[3]节奏预期!P$122:P$137,$C56),IFERROR(V55*1,0))</f>
        <v>80</v>
      </c>
      <c r="W56" s="23">
        <f>IFERROR(求节点([3]节奏预期!$B$122:$B$137,[3]节奏预期!Q$122:Q$137,$C56),IFERROR(W55*1,0))</f>
        <v>102</v>
      </c>
      <c r="X56" s="23">
        <f>IFERROR(求节点([3]节奏预期!$B$122:$B$137,[3]节奏预期!R$122:R$137,$C56),IFERROR(X55*1,0))</f>
        <v>102</v>
      </c>
      <c r="Z56" s="18">
        <v>51</v>
      </c>
      <c r="AA56" s="23">
        <f t="shared" si="0"/>
        <v>1652.4</v>
      </c>
      <c r="AB56" s="23">
        <f t="shared" si="1"/>
        <v>1652.4</v>
      </c>
      <c r="AC56" s="23">
        <f t="shared" si="2"/>
        <v>9252</v>
      </c>
      <c r="AD56" s="23">
        <f t="shared" si="3"/>
        <v>9252</v>
      </c>
    </row>
    <row r="57" spans="3:30" x14ac:dyDescent="0.15">
      <c r="C57" s="18">
        <v>52</v>
      </c>
      <c r="D57" s="23">
        <f>求节点([3]节奏预期!$B$6:$B$21,[3]节奏预期!D$6:D$21,$C57)</f>
        <v>0</v>
      </c>
      <c r="E57" s="23">
        <f>求节点([3]节奏预期!$B$6:$B$21,[3]节奏预期!E$6:E$21,$C57)</f>
        <v>0</v>
      </c>
      <c r="F57" s="23">
        <f>求节点([3]节奏预期!$B$6:$B$21,[3]节奏预期!F$6:F$21,$C57)</f>
        <v>0</v>
      </c>
      <c r="G57" s="23">
        <f>求节点([3]节奏预期!$B$6:$B$21,[3]节奏预期!G$6:G$21,$C57)</f>
        <v>13.6</v>
      </c>
      <c r="H57" s="23">
        <f>求节点([3]节奏预期!$B$6:$B$21,[3]节奏预期!H$6:H$21,$C57)</f>
        <v>2.8</v>
      </c>
      <c r="I57" s="23">
        <f>求节点([3]节奏预期!$B$122:$B$137,[3]节奏预期!D$122:D$137,$C57)</f>
        <v>0</v>
      </c>
      <c r="J57" s="23">
        <f>求节点([3]节奏预期!$B$122:$B$137,[3]节奏预期!E$122:E$137,$C57)</f>
        <v>0</v>
      </c>
      <c r="K57" s="23">
        <f>求节点([3]节奏预期!$B$122:$B$137,[3]节奏预期!F$122:F$137,$C57)</f>
        <v>0</v>
      </c>
      <c r="L57" s="23">
        <f>求节点([3]节奏预期!$B$122:$B$137,[3]节奏预期!G$122:G$137,$C57)</f>
        <v>13.6</v>
      </c>
      <c r="M57" s="23">
        <f>求节点([3]节奏预期!$B$122:$B$137,[3]节奏预期!H$122:H$137,$C57)</f>
        <v>2.8</v>
      </c>
      <c r="O57" s="23">
        <f>IFERROR(求节点([3]节奏预期!$B$6:$B$21,[3]节奏预期!N$6:N$21,$C57),IFERROR(O56*1,0))</f>
        <v>52</v>
      </c>
      <c r="P57" s="23">
        <f>IFERROR(求节点([3]节奏预期!$B$6:$B$21,[3]节奏预期!O$6:O$21,$C57),IFERROR(P56*1,0))</f>
        <v>52</v>
      </c>
      <c r="Q57" s="23">
        <f>IFERROR(求节点([3]节奏预期!$B$6:$B$21,[3]节奏预期!P$6:P$21,$C57),IFERROR(Q56*1,0))</f>
        <v>80</v>
      </c>
      <c r="R57" s="23">
        <f>IFERROR(求节点([3]节奏预期!$B$6:$B$21,[3]节奏预期!Q$6:Q$21,$C57),IFERROR(R56*1,0))</f>
        <v>104</v>
      </c>
      <c r="S57" s="23">
        <f>IFERROR(求节点([3]节奏预期!$B$6:$B$21,[3]节奏预期!R$6:R$21,$C57),IFERROR(S56*1,0))</f>
        <v>104</v>
      </c>
      <c r="T57" s="23">
        <f>IFERROR(求节点([3]节奏预期!$B$122:$B$137,[3]节奏预期!N$122:N$137,$C57),IFERROR(T56*1,0))</f>
        <v>52</v>
      </c>
      <c r="U57" s="23">
        <f>IFERROR(求节点([3]节奏预期!$B$122:$B$137,[3]节奏预期!O$122:O$137,$C57),IFERROR(U56*1,0))</f>
        <v>52</v>
      </c>
      <c r="V57" s="23">
        <f>IFERROR(求节点([3]节奏预期!$B$122:$B$137,[3]节奏预期!P$122:P$137,$C57),IFERROR(V56*1,0))</f>
        <v>80</v>
      </c>
      <c r="W57" s="23">
        <f>IFERROR(求节点([3]节奏预期!$B$122:$B$137,[3]节奏预期!Q$122:Q$137,$C57),IFERROR(W56*1,0))</f>
        <v>104</v>
      </c>
      <c r="X57" s="23">
        <f>IFERROR(求节点([3]节奏预期!$B$122:$B$137,[3]节奏预期!R$122:R$137,$C57),IFERROR(X56*1,0))</f>
        <v>104</v>
      </c>
      <c r="Z57" s="18">
        <v>52</v>
      </c>
      <c r="AA57" s="23">
        <f t="shared" si="0"/>
        <v>1705.6</v>
      </c>
      <c r="AB57" s="23">
        <f t="shared" si="1"/>
        <v>1705.6</v>
      </c>
      <c r="AC57" s="23">
        <f t="shared" si="2"/>
        <v>9544</v>
      </c>
      <c r="AD57" s="23">
        <f t="shared" si="3"/>
        <v>9544</v>
      </c>
    </row>
    <row r="58" spans="3:30" x14ac:dyDescent="0.15">
      <c r="C58" s="18">
        <v>53</v>
      </c>
      <c r="D58" s="23">
        <f>求节点([3]节奏预期!$B$6:$B$21,[3]节奏预期!D$6:D$21,$C58)</f>
        <v>0</v>
      </c>
      <c r="E58" s="23">
        <f>求节点([3]节奏预期!$B$6:$B$21,[3]节奏预期!E$6:E$21,$C58)</f>
        <v>0</v>
      </c>
      <c r="F58" s="23">
        <f>求节点([3]节奏预期!$B$6:$B$21,[3]节奏预期!F$6:F$21,$C58)</f>
        <v>0</v>
      </c>
      <c r="G58" s="23">
        <f>求节点([3]节奏预期!$B$6:$B$21,[3]节奏预期!G$6:G$21,$C58)</f>
        <v>13.4</v>
      </c>
      <c r="H58" s="23">
        <f>求节点([3]节奏预期!$B$6:$B$21,[3]节奏预期!H$6:H$21,$C58)</f>
        <v>3.2</v>
      </c>
      <c r="I58" s="23">
        <f>求节点([3]节奏预期!$B$122:$B$137,[3]节奏预期!D$122:D$137,$C58)</f>
        <v>0</v>
      </c>
      <c r="J58" s="23">
        <f>求节点([3]节奏预期!$B$122:$B$137,[3]节奏预期!E$122:E$137,$C58)</f>
        <v>0</v>
      </c>
      <c r="K58" s="23">
        <f>求节点([3]节奏预期!$B$122:$B$137,[3]节奏预期!F$122:F$137,$C58)</f>
        <v>0</v>
      </c>
      <c r="L58" s="23">
        <f>求节点([3]节奏预期!$B$122:$B$137,[3]节奏预期!G$122:G$137,$C58)</f>
        <v>13.4</v>
      </c>
      <c r="M58" s="23">
        <f>求节点([3]节奏预期!$B$122:$B$137,[3]节奏预期!H$122:H$137,$C58)</f>
        <v>3.2</v>
      </c>
      <c r="O58" s="23">
        <f>IFERROR(求节点([3]节奏预期!$B$6:$B$21,[3]节奏预期!N$6:N$21,$C58),IFERROR(O57*1,0))</f>
        <v>53</v>
      </c>
      <c r="P58" s="23">
        <f>IFERROR(求节点([3]节奏预期!$B$6:$B$21,[3]节奏预期!O$6:O$21,$C58),IFERROR(P57*1,0))</f>
        <v>53</v>
      </c>
      <c r="Q58" s="23">
        <f>IFERROR(求节点([3]节奏预期!$B$6:$B$21,[3]节奏预期!P$6:P$21,$C58),IFERROR(Q57*1,0))</f>
        <v>80</v>
      </c>
      <c r="R58" s="23">
        <f>IFERROR(求节点([3]节奏预期!$B$6:$B$21,[3]节奏预期!Q$6:Q$21,$C58),IFERROR(R57*1,0))</f>
        <v>106</v>
      </c>
      <c r="S58" s="23">
        <f>IFERROR(求节点([3]节奏预期!$B$6:$B$21,[3]节奏预期!R$6:R$21,$C58),IFERROR(S57*1,0))</f>
        <v>106</v>
      </c>
      <c r="T58" s="23">
        <f>IFERROR(求节点([3]节奏预期!$B$122:$B$137,[3]节奏预期!N$122:N$137,$C58),IFERROR(T57*1,0))</f>
        <v>53</v>
      </c>
      <c r="U58" s="23">
        <f>IFERROR(求节点([3]节奏预期!$B$122:$B$137,[3]节奏预期!O$122:O$137,$C58),IFERROR(U57*1,0))</f>
        <v>53</v>
      </c>
      <c r="V58" s="23">
        <f>IFERROR(求节点([3]节奏预期!$B$122:$B$137,[3]节奏预期!P$122:P$137,$C58),IFERROR(V57*1,0))</f>
        <v>80</v>
      </c>
      <c r="W58" s="23">
        <f>IFERROR(求节点([3]节奏预期!$B$122:$B$137,[3]节奏预期!Q$122:Q$137,$C58),IFERROR(W57*1,0))</f>
        <v>106</v>
      </c>
      <c r="X58" s="23">
        <f>IFERROR(求节点([3]节奏预期!$B$122:$B$137,[3]节奏预期!R$122:R$137,$C58),IFERROR(X57*1,0))</f>
        <v>106</v>
      </c>
      <c r="Z58" s="18">
        <v>53</v>
      </c>
      <c r="AA58" s="23">
        <f t="shared" si="0"/>
        <v>1759.6000000000001</v>
      </c>
      <c r="AB58" s="23">
        <f t="shared" si="1"/>
        <v>1759.6000000000001</v>
      </c>
      <c r="AC58" s="23">
        <f t="shared" si="2"/>
        <v>9836</v>
      </c>
      <c r="AD58" s="23">
        <f t="shared" si="3"/>
        <v>9836</v>
      </c>
    </row>
    <row r="59" spans="3:30" x14ac:dyDescent="0.15">
      <c r="C59" s="18">
        <v>54</v>
      </c>
      <c r="D59" s="23">
        <f>求节点([3]节奏预期!$B$6:$B$21,[3]节奏预期!D$6:D$21,$C59)</f>
        <v>0</v>
      </c>
      <c r="E59" s="23">
        <f>求节点([3]节奏预期!$B$6:$B$21,[3]节奏预期!E$6:E$21,$C59)</f>
        <v>0</v>
      </c>
      <c r="F59" s="23">
        <f>求节点([3]节奏预期!$B$6:$B$21,[3]节奏预期!F$6:F$21,$C59)</f>
        <v>0</v>
      </c>
      <c r="G59" s="23">
        <f>求节点([3]节奏预期!$B$6:$B$21,[3]节奏预期!G$6:G$21,$C59)</f>
        <v>13.2</v>
      </c>
      <c r="H59" s="23">
        <f>求节点([3]节奏预期!$B$6:$B$21,[3]节奏预期!H$6:H$21,$C59)</f>
        <v>3.6</v>
      </c>
      <c r="I59" s="23">
        <f>求节点([3]节奏预期!$B$122:$B$137,[3]节奏预期!D$122:D$137,$C59)</f>
        <v>0</v>
      </c>
      <c r="J59" s="23">
        <f>求节点([3]节奏预期!$B$122:$B$137,[3]节奏预期!E$122:E$137,$C59)</f>
        <v>0</v>
      </c>
      <c r="K59" s="23">
        <f>求节点([3]节奏预期!$B$122:$B$137,[3]节奏预期!F$122:F$137,$C59)</f>
        <v>0</v>
      </c>
      <c r="L59" s="23">
        <f>求节点([3]节奏预期!$B$122:$B$137,[3]节奏预期!G$122:G$137,$C59)</f>
        <v>13.2</v>
      </c>
      <c r="M59" s="23">
        <f>求节点([3]节奏预期!$B$122:$B$137,[3]节奏预期!H$122:H$137,$C59)</f>
        <v>3.6</v>
      </c>
      <c r="O59" s="23">
        <f>IFERROR(求节点([3]节奏预期!$B$6:$B$21,[3]节奏预期!N$6:N$21,$C59),IFERROR(O58*1,0))</f>
        <v>54</v>
      </c>
      <c r="P59" s="23">
        <f>IFERROR(求节点([3]节奏预期!$B$6:$B$21,[3]节奏预期!O$6:O$21,$C59),IFERROR(P58*1,0))</f>
        <v>54</v>
      </c>
      <c r="Q59" s="23">
        <f>IFERROR(求节点([3]节奏预期!$B$6:$B$21,[3]节奏预期!P$6:P$21,$C59),IFERROR(Q58*1,0))</f>
        <v>80</v>
      </c>
      <c r="R59" s="23">
        <f>IFERROR(求节点([3]节奏预期!$B$6:$B$21,[3]节奏预期!Q$6:Q$21,$C59),IFERROR(R58*1,0))</f>
        <v>108</v>
      </c>
      <c r="S59" s="23">
        <f>IFERROR(求节点([3]节奏预期!$B$6:$B$21,[3]节奏预期!R$6:R$21,$C59),IFERROR(S58*1,0))</f>
        <v>108</v>
      </c>
      <c r="T59" s="23">
        <f>IFERROR(求节点([3]节奏预期!$B$122:$B$137,[3]节奏预期!N$122:N$137,$C59),IFERROR(T58*1,0))</f>
        <v>54</v>
      </c>
      <c r="U59" s="23">
        <f>IFERROR(求节点([3]节奏预期!$B$122:$B$137,[3]节奏预期!O$122:O$137,$C59),IFERROR(U58*1,0))</f>
        <v>54</v>
      </c>
      <c r="V59" s="23">
        <f>IFERROR(求节点([3]节奏预期!$B$122:$B$137,[3]节奏预期!P$122:P$137,$C59),IFERROR(V58*1,0))</f>
        <v>80</v>
      </c>
      <c r="W59" s="23">
        <f>IFERROR(求节点([3]节奏预期!$B$122:$B$137,[3]节奏预期!Q$122:Q$137,$C59),IFERROR(W58*1,0))</f>
        <v>108</v>
      </c>
      <c r="X59" s="23">
        <f>IFERROR(求节点([3]节奏预期!$B$122:$B$137,[3]节奏预期!R$122:R$137,$C59),IFERROR(X58*1,0))</f>
        <v>108</v>
      </c>
      <c r="Z59" s="18">
        <v>54</v>
      </c>
      <c r="AA59" s="23">
        <f t="shared" si="0"/>
        <v>1814.3999999999999</v>
      </c>
      <c r="AB59" s="23">
        <f t="shared" si="1"/>
        <v>1814.3999999999999</v>
      </c>
      <c r="AC59" s="23">
        <f t="shared" si="2"/>
        <v>10128</v>
      </c>
      <c r="AD59" s="23">
        <f t="shared" si="3"/>
        <v>10128</v>
      </c>
    </row>
    <row r="60" spans="3:30" x14ac:dyDescent="0.15">
      <c r="C60" s="18">
        <v>55</v>
      </c>
      <c r="D60" s="23">
        <f>求节点([3]节奏预期!$B$6:$B$21,[3]节奏预期!D$6:D$21,$C60)</f>
        <v>0</v>
      </c>
      <c r="E60" s="23">
        <f>求节点([3]节奏预期!$B$6:$B$21,[3]节奏预期!E$6:E$21,$C60)</f>
        <v>0</v>
      </c>
      <c r="F60" s="23">
        <f>求节点([3]节奏预期!$B$6:$B$21,[3]节奏预期!F$6:F$21,$C60)</f>
        <v>0</v>
      </c>
      <c r="G60" s="23">
        <f>求节点([3]节奏预期!$B$6:$B$21,[3]节奏预期!G$6:G$21,$C60)</f>
        <v>13</v>
      </c>
      <c r="H60" s="23">
        <f>求节点([3]节奏预期!$B$6:$B$21,[3]节奏预期!H$6:H$21,$C60)</f>
        <v>4</v>
      </c>
      <c r="I60" s="23">
        <f>求节点([3]节奏预期!$B$122:$B$137,[3]节奏预期!D$122:D$137,$C60)</f>
        <v>0</v>
      </c>
      <c r="J60" s="23">
        <f>求节点([3]节奏预期!$B$122:$B$137,[3]节奏预期!E$122:E$137,$C60)</f>
        <v>0</v>
      </c>
      <c r="K60" s="23">
        <f>求节点([3]节奏预期!$B$122:$B$137,[3]节奏预期!F$122:F$137,$C60)</f>
        <v>0</v>
      </c>
      <c r="L60" s="23">
        <f>求节点([3]节奏预期!$B$122:$B$137,[3]节奏预期!G$122:G$137,$C60)</f>
        <v>13</v>
      </c>
      <c r="M60" s="23">
        <f>求节点([3]节奏预期!$B$122:$B$137,[3]节奏预期!H$122:H$137,$C60)</f>
        <v>4</v>
      </c>
      <c r="O60" s="23">
        <f>IFERROR(求节点([3]节奏预期!$B$6:$B$21,[3]节奏预期!N$6:N$21,$C60),IFERROR(O59*1,0))</f>
        <v>55</v>
      </c>
      <c r="P60" s="23">
        <f>IFERROR(求节点([3]节奏预期!$B$6:$B$21,[3]节奏预期!O$6:O$21,$C60),IFERROR(P59*1,0))</f>
        <v>55</v>
      </c>
      <c r="Q60" s="23">
        <f>IFERROR(求节点([3]节奏预期!$B$6:$B$21,[3]节奏预期!P$6:P$21,$C60),IFERROR(Q59*1,0))</f>
        <v>80</v>
      </c>
      <c r="R60" s="23">
        <f>IFERROR(求节点([3]节奏预期!$B$6:$B$21,[3]节奏预期!Q$6:Q$21,$C60),IFERROR(R59*1,0))</f>
        <v>110</v>
      </c>
      <c r="S60" s="23">
        <f>IFERROR(求节点([3]节奏预期!$B$6:$B$21,[3]节奏预期!R$6:R$21,$C60),IFERROR(S59*1,0))</f>
        <v>110</v>
      </c>
      <c r="T60" s="23">
        <f>IFERROR(求节点([3]节奏预期!$B$122:$B$137,[3]节奏预期!N$122:N$137,$C60),IFERROR(T59*1,0))</f>
        <v>55</v>
      </c>
      <c r="U60" s="23">
        <f>IFERROR(求节点([3]节奏预期!$B$122:$B$137,[3]节奏预期!O$122:O$137,$C60),IFERROR(U59*1,0))</f>
        <v>55</v>
      </c>
      <c r="V60" s="23">
        <f>IFERROR(求节点([3]节奏预期!$B$122:$B$137,[3]节奏预期!P$122:P$137,$C60),IFERROR(V59*1,0))</f>
        <v>80</v>
      </c>
      <c r="W60" s="23">
        <f>IFERROR(求节点([3]节奏预期!$B$122:$B$137,[3]节奏预期!Q$122:Q$137,$C60),IFERROR(W59*1,0))</f>
        <v>110</v>
      </c>
      <c r="X60" s="23">
        <f>IFERROR(求节点([3]节奏预期!$B$122:$B$137,[3]节奏预期!R$122:R$137,$C60),IFERROR(X59*1,0))</f>
        <v>110</v>
      </c>
      <c r="Z60" s="18">
        <v>55</v>
      </c>
      <c r="AA60" s="23">
        <f t="shared" si="0"/>
        <v>1870</v>
      </c>
      <c r="AB60" s="23">
        <f t="shared" si="1"/>
        <v>1870</v>
      </c>
      <c r="AC60" s="23">
        <f t="shared" si="2"/>
        <v>10420</v>
      </c>
      <c r="AD60" s="23">
        <f t="shared" si="3"/>
        <v>10420</v>
      </c>
    </row>
    <row r="61" spans="3:30" x14ac:dyDescent="0.15">
      <c r="C61" s="18">
        <v>56</v>
      </c>
      <c r="D61" s="23">
        <f>求节点([3]节奏预期!$B$6:$B$21,[3]节奏预期!D$6:D$21,$C61)</f>
        <v>0</v>
      </c>
      <c r="E61" s="23">
        <f>求节点([3]节奏预期!$B$6:$B$21,[3]节奏预期!E$6:E$21,$C61)</f>
        <v>0</v>
      </c>
      <c r="F61" s="23">
        <f>求节点([3]节奏预期!$B$6:$B$21,[3]节奏预期!F$6:F$21,$C61)</f>
        <v>0</v>
      </c>
      <c r="G61" s="23">
        <f>求节点([3]节奏预期!$B$6:$B$21,[3]节奏预期!G$6:G$21,$C61)</f>
        <v>12.8</v>
      </c>
      <c r="H61" s="23">
        <f>求节点([3]节奏预期!$B$6:$B$21,[3]节奏预期!H$6:H$21,$C61)</f>
        <v>4.4000000000000004</v>
      </c>
      <c r="I61" s="23">
        <f>求节点([3]节奏预期!$B$122:$B$137,[3]节奏预期!D$122:D$137,$C61)</f>
        <v>0</v>
      </c>
      <c r="J61" s="23">
        <f>求节点([3]节奏预期!$B$122:$B$137,[3]节奏预期!E$122:E$137,$C61)</f>
        <v>0</v>
      </c>
      <c r="K61" s="23">
        <f>求节点([3]节奏预期!$B$122:$B$137,[3]节奏预期!F$122:F$137,$C61)</f>
        <v>0</v>
      </c>
      <c r="L61" s="23">
        <f>求节点([3]节奏预期!$B$122:$B$137,[3]节奏预期!G$122:G$137,$C61)</f>
        <v>12.8</v>
      </c>
      <c r="M61" s="23">
        <f>求节点([3]节奏预期!$B$122:$B$137,[3]节奏预期!H$122:H$137,$C61)</f>
        <v>4.4000000000000004</v>
      </c>
      <c r="O61" s="23">
        <f>IFERROR(求节点([3]节奏预期!$B$6:$B$21,[3]节奏预期!N$6:N$21,$C61),IFERROR(O60*1,0))</f>
        <v>56</v>
      </c>
      <c r="P61" s="23">
        <f>IFERROR(求节点([3]节奏预期!$B$6:$B$21,[3]节奏预期!O$6:O$21,$C61),IFERROR(P60*1,0))</f>
        <v>56</v>
      </c>
      <c r="Q61" s="23">
        <f>IFERROR(求节点([3]节奏预期!$B$6:$B$21,[3]节奏预期!P$6:P$21,$C61),IFERROR(Q60*1,0))</f>
        <v>80</v>
      </c>
      <c r="R61" s="23">
        <f>IFERROR(求节点([3]节奏预期!$B$6:$B$21,[3]节奏预期!Q$6:Q$21,$C61),IFERROR(R60*1,0))</f>
        <v>112</v>
      </c>
      <c r="S61" s="23">
        <f>IFERROR(求节点([3]节奏预期!$B$6:$B$21,[3]节奏预期!R$6:R$21,$C61),IFERROR(S60*1,0))</f>
        <v>112</v>
      </c>
      <c r="T61" s="23">
        <f>IFERROR(求节点([3]节奏预期!$B$122:$B$137,[3]节奏预期!N$122:N$137,$C61),IFERROR(T60*1,0))</f>
        <v>56</v>
      </c>
      <c r="U61" s="23">
        <f>IFERROR(求节点([3]节奏预期!$B$122:$B$137,[3]节奏预期!O$122:O$137,$C61),IFERROR(U60*1,0))</f>
        <v>56</v>
      </c>
      <c r="V61" s="23">
        <f>IFERROR(求节点([3]节奏预期!$B$122:$B$137,[3]节奏预期!P$122:P$137,$C61),IFERROR(V60*1,0))</f>
        <v>80</v>
      </c>
      <c r="W61" s="23">
        <f>IFERROR(求节点([3]节奏预期!$B$122:$B$137,[3]节奏预期!Q$122:Q$137,$C61),IFERROR(W60*1,0))</f>
        <v>112</v>
      </c>
      <c r="X61" s="23">
        <f>IFERROR(求节点([3]节奏预期!$B$122:$B$137,[3]节奏预期!R$122:R$137,$C61),IFERROR(X60*1,0))</f>
        <v>112</v>
      </c>
      <c r="Z61" s="18">
        <v>56</v>
      </c>
      <c r="AA61" s="23">
        <f t="shared" si="0"/>
        <v>1926.4</v>
      </c>
      <c r="AB61" s="23">
        <f t="shared" si="1"/>
        <v>1926.4</v>
      </c>
      <c r="AC61" s="23">
        <f t="shared" si="2"/>
        <v>10712</v>
      </c>
      <c r="AD61" s="23">
        <f t="shared" si="3"/>
        <v>10712</v>
      </c>
    </row>
    <row r="62" spans="3:30" x14ac:dyDescent="0.15">
      <c r="C62" s="18">
        <v>57</v>
      </c>
      <c r="D62" s="23">
        <f>求节点([3]节奏预期!$B$6:$B$21,[3]节奏预期!D$6:D$21,$C62)</f>
        <v>0</v>
      </c>
      <c r="E62" s="23">
        <f>求节点([3]节奏预期!$B$6:$B$21,[3]节奏预期!E$6:E$21,$C62)</f>
        <v>0</v>
      </c>
      <c r="F62" s="23">
        <f>求节点([3]节奏预期!$B$6:$B$21,[3]节奏预期!F$6:F$21,$C62)</f>
        <v>0</v>
      </c>
      <c r="G62" s="23">
        <f>求节点([3]节奏预期!$B$6:$B$21,[3]节奏预期!G$6:G$21,$C62)</f>
        <v>12.6</v>
      </c>
      <c r="H62" s="23">
        <f>求节点([3]节奏预期!$B$6:$B$21,[3]节奏预期!H$6:H$21,$C62)</f>
        <v>4.8000000000000007</v>
      </c>
      <c r="I62" s="23">
        <f>求节点([3]节奏预期!$B$122:$B$137,[3]节奏预期!D$122:D$137,$C62)</f>
        <v>0</v>
      </c>
      <c r="J62" s="23">
        <f>求节点([3]节奏预期!$B$122:$B$137,[3]节奏预期!E$122:E$137,$C62)</f>
        <v>0</v>
      </c>
      <c r="K62" s="23">
        <f>求节点([3]节奏预期!$B$122:$B$137,[3]节奏预期!F$122:F$137,$C62)</f>
        <v>0</v>
      </c>
      <c r="L62" s="23">
        <f>求节点([3]节奏预期!$B$122:$B$137,[3]节奏预期!G$122:G$137,$C62)</f>
        <v>12.6</v>
      </c>
      <c r="M62" s="23">
        <f>求节点([3]节奏预期!$B$122:$B$137,[3]节奏预期!H$122:H$137,$C62)</f>
        <v>4.8000000000000007</v>
      </c>
      <c r="O62" s="23">
        <f>IFERROR(求节点([3]节奏预期!$B$6:$B$21,[3]节奏预期!N$6:N$21,$C62),IFERROR(O61*1,0))</f>
        <v>57</v>
      </c>
      <c r="P62" s="23">
        <f>IFERROR(求节点([3]节奏预期!$B$6:$B$21,[3]节奏预期!O$6:O$21,$C62),IFERROR(P61*1,0))</f>
        <v>57</v>
      </c>
      <c r="Q62" s="23">
        <f>IFERROR(求节点([3]节奏预期!$B$6:$B$21,[3]节奏预期!P$6:P$21,$C62),IFERROR(Q61*1,0))</f>
        <v>80</v>
      </c>
      <c r="R62" s="23">
        <f>IFERROR(求节点([3]节奏预期!$B$6:$B$21,[3]节奏预期!Q$6:Q$21,$C62),IFERROR(R61*1,0))</f>
        <v>114</v>
      </c>
      <c r="S62" s="23">
        <f>IFERROR(求节点([3]节奏预期!$B$6:$B$21,[3]节奏预期!R$6:R$21,$C62),IFERROR(S61*1,0))</f>
        <v>114</v>
      </c>
      <c r="T62" s="23">
        <f>IFERROR(求节点([3]节奏预期!$B$122:$B$137,[3]节奏预期!N$122:N$137,$C62),IFERROR(T61*1,0))</f>
        <v>57</v>
      </c>
      <c r="U62" s="23">
        <f>IFERROR(求节点([3]节奏预期!$B$122:$B$137,[3]节奏预期!O$122:O$137,$C62),IFERROR(U61*1,0))</f>
        <v>57</v>
      </c>
      <c r="V62" s="23">
        <f>IFERROR(求节点([3]节奏预期!$B$122:$B$137,[3]节奏预期!P$122:P$137,$C62),IFERROR(V61*1,0))</f>
        <v>80</v>
      </c>
      <c r="W62" s="23">
        <f>IFERROR(求节点([3]节奏预期!$B$122:$B$137,[3]节奏预期!Q$122:Q$137,$C62),IFERROR(W61*1,0))</f>
        <v>114</v>
      </c>
      <c r="X62" s="23">
        <f>IFERROR(求节点([3]节奏预期!$B$122:$B$137,[3]节奏预期!R$122:R$137,$C62),IFERROR(X61*1,0))</f>
        <v>114</v>
      </c>
      <c r="Z62" s="18">
        <v>57</v>
      </c>
      <c r="AA62" s="23">
        <f t="shared" si="0"/>
        <v>1983.6</v>
      </c>
      <c r="AB62" s="23">
        <f t="shared" si="1"/>
        <v>1983.6</v>
      </c>
      <c r="AC62" s="23">
        <f t="shared" si="2"/>
        <v>11004</v>
      </c>
      <c r="AD62" s="23">
        <f t="shared" si="3"/>
        <v>11004</v>
      </c>
    </row>
    <row r="63" spans="3:30" x14ac:dyDescent="0.15">
      <c r="C63" s="18">
        <v>58</v>
      </c>
      <c r="D63" s="23">
        <f>求节点([3]节奏预期!$B$6:$B$21,[3]节奏预期!D$6:D$21,$C63)</f>
        <v>0</v>
      </c>
      <c r="E63" s="23">
        <f>求节点([3]节奏预期!$B$6:$B$21,[3]节奏预期!E$6:E$21,$C63)</f>
        <v>0</v>
      </c>
      <c r="F63" s="23">
        <f>求节点([3]节奏预期!$B$6:$B$21,[3]节奏预期!F$6:F$21,$C63)</f>
        <v>0</v>
      </c>
      <c r="G63" s="23">
        <f>求节点([3]节奏预期!$B$6:$B$21,[3]节奏预期!G$6:G$21,$C63)</f>
        <v>12.4</v>
      </c>
      <c r="H63" s="23">
        <f>求节点([3]节奏预期!$B$6:$B$21,[3]节奏预期!H$6:H$21,$C63)</f>
        <v>5.2</v>
      </c>
      <c r="I63" s="23">
        <f>求节点([3]节奏预期!$B$122:$B$137,[3]节奏预期!D$122:D$137,$C63)</f>
        <v>0</v>
      </c>
      <c r="J63" s="23">
        <f>求节点([3]节奏预期!$B$122:$B$137,[3]节奏预期!E$122:E$137,$C63)</f>
        <v>0</v>
      </c>
      <c r="K63" s="23">
        <f>求节点([3]节奏预期!$B$122:$B$137,[3]节奏预期!F$122:F$137,$C63)</f>
        <v>0</v>
      </c>
      <c r="L63" s="23">
        <f>求节点([3]节奏预期!$B$122:$B$137,[3]节奏预期!G$122:G$137,$C63)</f>
        <v>12.4</v>
      </c>
      <c r="M63" s="23">
        <f>求节点([3]节奏预期!$B$122:$B$137,[3]节奏预期!H$122:H$137,$C63)</f>
        <v>5.2</v>
      </c>
      <c r="O63" s="23">
        <f>IFERROR(求节点([3]节奏预期!$B$6:$B$21,[3]节奏预期!N$6:N$21,$C63),IFERROR(O62*1,0))</f>
        <v>58</v>
      </c>
      <c r="P63" s="23">
        <f>IFERROR(求节点([3]节奏预期!$B$6:$B$21,[3]节奏预期!O$6:O$21,$C63),IFERROR(P62*1,0))</f>
        <v>58</v>
      </c>
      <c r="Q63" s="23">
        <f>IFERROR(求节点([3]节奏预期!$B$6:$B$21,[3]节奏预期!P$6:P$21,$C63),IFERROR(Q62*1,0))</f>
        <v>80</v>
      </c>
      <c r="R63" s="23">
        <f>IFERROR(求节点([3]节奏预期!$B$6:$B$21,[3]节奏预期!Q$6:Q$21,$C63),IFERROR(R62*1,0))</f>
        <v>116</v>
      </c>
      <c r="S63" s="23">
        <f>IFERROR(求节点([3]节奏预期!$B$6:$B$21,[3]节奏预期!R$6:R$21,$C63),IFERROR(S62*1,0))</f>
        <v>116</v>
      </c>
      <c r="T63" s="23">
        <f>IFERROR(求节点([3]节奏预期!$B$122:$B$137,[3]节奏预期!N$122:N$137,$C63),IFERROR(T62*1,0))</f>
        <v>58</v>
      </c>
      <c r="U63" s="23">
        <f>IFERROR(求节点([3]节奏预期!$B$122:$B$137,[3]节奏预期!O$122:O$137,$C63),IFERROR(U62*1,0))</f>
        <v>58</v>
      </c>
      <c r="V63" s="23">
        <f>IFERROR(求节点([3]节奏预期!$B$122:$B$137,[3]节奏预期!P$122:P$137,$C63),IFERROR(V62*1,0))</f>
        <v>80</v>
      </c>
      <c r="W63" s="23">
        <f>IFERROR(求节点([3]节奏预期!$B$122:$B$137,[3]节奏预期!Q$122:Q$137,$C63),IFERROR(W62*1,0))</f>
        <v>116</v>
      </c>
      <c r="X63" s="23">
        <f>IFERROR(求节点([3]节奏预期!$B$122:$B$137,[3]节奏预期!R$122:R$137,$C63),IFERROR(X62*1,0))</f>
        <v>116</v>
      </c>
      <c r="Z63" s="18">
        <v>58</v>
      </c>
      <c r="AA63" s="23">
        <f t="shared" si="0"/>
        <v>2041.6000000000001</v>
      </c>
      <c r="AB63" s="23">
        <f t="shared" si="1"/>
        <v>2041.6000000000001</v>
      </c>
      <c r="AC63" s="23">
        <f t="shared" si="2"/>
        <v>11296</v>
      </c>
      <c r="AD63" s="23">
        <f t="shared" si="3"/>
        <v>11296</v>
      </c>
    </row>
    <row r="64" spans="3:30" x14ac:dyDescent="0.15">
      <c r="C64" s="18">
        <v>59</v>
      </c>
      <c r="D64" s="23">
        <f>求节点([3]节奏预期!$B$6:$B$21,[3]节奏预期!D$6:D$21,$C64)</f>
        <v>0</v>
      </c>
      <c r="E64" s="23">
        <f>求节点([3]节奏预期!$B$6:$B$21,[3]节奏预期!E$6:E$21,$C64)</f>
        <v>0</v>
      </c>
      <c r="F64" s="23">
        <f>求节点([3]节奏预期!$B$6:$B$21,[3]节奏预期!F$6:F$21,$C64)</f>
        <v>0</v>
      </c>
      <c r="G64" s="23">
        <f>求节点([3]节奏预期!$B$6:$B$21,[3]节奏预期!G$6:G$21,$C64)</f>
        <v>12.2</v>
      </c>
      <c r="H64" s="23">
        <f>求节点([3]节奏预期!$B$6:$B$21,[3]节奏预期!H$6:H$21,$C64)</f>
        <v>5.6</v>
      </c>
      <c r="I64" s="23">
        <f>求节点([3]节奏预期!$B$122:$B$137,[3]节奏预期!D$122:D$137,$C64)</f>
        <v>0</v>
      </c>
      <c r="J64" s="23">
        <f>求节点([3]节奏预期!$B$122:$B$137,[3]节奏预期!E$122:E$137,$C64)</f>
        <v>0</v>
      </c>
      <c r="K64" s="23">
        <f>求节点([3]节奏预期!$B$122:$B$137,[3]节奏预期!F$122:F$137,$C64)</f>
        <v>0</v>
      </c>
      <c r="L64" s="23">
        <f>求节点([3]节奏预期!$B$122:$B$137,[3]节奏预期!G$122:G$137,$C64)</f>
        <v>12.2</v>
      </c>
      <c r="M64" s="23">
        <f>求节点([3]节奏预期!$B$122:$B$137,[3]节奏预期!H$122:H$137,$C64)</f>
        <v>5.6</v>
      </c>
      <c r="O64" s="23">
        <f>IFERROR(求节点([3]节奏预期!$B$6:$B$21,[3]节奏预期!N$6:N$21,$C64),IFERROR(O63*1,0))</f>
        <v>59</v>
      </c>
      <c r="P64" s="23">
        <f>IFERROR(求节点([3]节奏预期!$B$6:$B$21,[3]节奏预期!O$6:O$21,$C64),IFERROR(P63*1,0))</f>
        <v>59</v>
      </c>
      <c r="Q64" s="23">
        <f>IFERROR(求节点([3]节奏预期!$B$6:$B$21,[3]节奏预期!P$6:P$21,$C64),IFERROR(Q63*1,0))</f>
        <v>80</v>
      </c>
      <c r="R64" s="23">
        <f>IFERROR(求节点([3]节奏预期!$B$6:$B$21,[3]节奏预期!Q$6:Q$21,$C64),IFERROR(R63*1,0))</f>
        <v>118</v>
      </c>
      <c r="S64" s="23">
        <f>IFERROR(求节点([3]节奏预期!$B$6:$B$21,[3]节奏预期!R$6:R$21,$C64),IFERROR(S63*1,0))</f>
        <v>118</v>
      </c>
      <c r="T64" s="23">
        <f>IFERROR(求节点([3]节奏预期!$B$122:$B$137,[3]节奏预期!N$122:N$137,$C64),IFERROR(T63*1,0))</f>
        <v>59</v>
      </c>
      <c r="U64" s="23">
        <f>IFERROR(求节点([3]节奏预期!$B$122:$B$137,[3]节奏预期!O$122:O$137,$C64),IFERROR(U63*1,0))</f>
        <v>59</v>
      </c>
      <c r="V64" s="23">
        <f>IFERROR(求节点([3]节奏预期!$B$122:$B$137,[3]节奏预期!P$122:P$137,$C64),IFERROR(V63*1,0))</f>
        <v>80</v>
      </c>
      <c r="W64" s="23">
        <f>IFERROR(求节点([3]节奏预期!$B$122:$B$137,[3]节奏预期!Q$122:Q$137,$C64),IFERROR(W63*1,0))</f>
        <v>118</v>
      </c>
      <c r="X64" s="23">
        <f>IFERROR(求节点([3]节奏预期!$B$122:$B$137,[3]节奏预期!R$122:R$137,$C64),IFERROR(X63*1,0))</f>
        <v>118</v>
      </c>
      <c r="Z64" s="18">
        <v>59</v>
      </c>
      <c r="AA64" s="23">
        <f t="shared" si="0"/>
        <v>2100.3999999999996</v>
      </c>
      <c r="AB64" s="23">
        <f t="shared" si="1"/>
        <v>2100.3999999999996</v>
      </c>
      <c r="AC64" s="23">
        <f t="shared" si="2"/>
        <v>11588</v>
      </c>
      <c r="AD64" s="23">
        <f t="shared" si="3"/>
        <v>11588</v>
      </c>
    </row>
    <row r="65" spans="3:30" x14ac:dyDescent="0.15">
      <c r="C65" s="18">
        <v>60</v>
      </c>
      <c r="D65" s="23">
        <f>求节点([3]节奏预期!$B$6:$B$21,[3]节奏预期!D$6:D$21,$C65)</f>
        <v>0</v>
      </c>
      <c r="E65" s="23">
        <f>求节点([3]节奏预期!$B$6:$B$21,[3]节奏预期!E$6:E$21,$C65)</f>
        <v>0</v>
      </c>
      <c r="F65" s="23">
        <f>求节点([3]节奏预期!$B$6:$B$21,[3]节奏预期!F$6:F$21,$C65)</f>
        <v>0</v>
      </c>
      <c r="G65" s="23">
        <f>求节点([3]节奏预期!$B$6:$B$21,[3]节奏预期!G$6:G$21,$C65)</f>
        <v>12</v>
      </c>
      <c r="H65" s="23">
        <f>求节点([3]节奏预期!$B$6:$B$21,[3]节奏预期!H$6:H$21,$C65)</f>
        <v>6</v>
      </c>
      <c r="I65" s="23">
        <f>求节点([3]节奏预期!$B$122:$B$137,[3]节奏预期!D$122:D$137,$C65)</f>
        <v>0</v>
      </c>
      <c r="J65" s="23">
        <f>求节点([3]节奏预期!$B$122:$B$137,[3]节奏预期!E$122:E$137,$C65)</f>
        <v>0</v>
      </c>
      <c r="K65" s="23">
        <f>求节点([3]节奏预期!$B$122:$B$137,[3]节奏预期!F$122:F$137,$C65)</f>
        <v>0</v>
      </c>
      <c r="L65" s="23">
        <f>求节点([3]节奏预期!$B$122:$B$137,[3]节奏预期!G$122:G$137,$C65)</f>
        <v>12</v>
      </c>
      <c r="M65" s="23">
        <f>求节点([3]节奏预期!$B$122:$B$137,[3]节奏预期!H$122:H$137,$C65)</f>
        <v>6</v>
      </c>
      <c r="O65" s="23">
        <f>IFERROR(求节点([3]节奏预期!$B$6:$B$21,[3]节奏预期!N$6:N$21,$C65),IFERROR(O64*1,0))</f>
        <v>60</v>
      </c>
      <c r="P65" s="23">
        <f>IFERROR(求节点([3]节奏预期!$B$6:$B$21,[3]节奏预期!O$6:O$21,$C65),IFERROR(P64*1,0))</f>
        <v>60</v>
      </c>
      <c r="Q65" s="23">
        <f>IFERROR(求节点([3]节奏预期!$B$6:$B$21,[3]节奏预期!P$6:P$21,$C65),IFERROR(Q64*1,0))</f>
        <v>80</v>
      </c>
      <c r="R65" s="23">
        <f>IFERROR(求节点([3]节奏预期!$B$6:$B$21,[3]节奏预期!Q$6:Q$21,$C65),IFERROR(R64*1,0))</f>
        <v>120</v>
      </c>
      <c r="S65" s="23">
        <f>IFERROR(求节点([3]节奏预期!$B$6:$B$21,[3]节奏预期!R$6:R$21,$C65),IFERROR(S64*1,0))</f>
        <v>120</v>
      </c>
      <c r="T65" s="23">
        <f>IFERROR(求节点([3]节奏预期!$B$122:$B$137,[3]节奏预期!N$122:N$137,$C65),IFERROR(T64*1,0))</f>
        <v>60</v>
      </c>
      <c r="U65" s="23">
        <f>IFERROR(求节点([3]节奏预期!$B$122:$B$137,[3]节奏预期!O$122:O$137,$C65),IFERROR(U64*1,0))</f>
        <v>60</v>
      </c>
      <c r="V65" s="23">
        <f>IFERROR(求节点([3]节奏预期!$B$122:$B$137,[3]节奏预期!P$122:P$137,$C65),IFERROR(V64*1,0))</f>
        <v>80</v>
      </c>
      <c r="W65" s="23">
        <f>IFERROR(求节点([3]节奏预期!$B$122:$B$137,[3]节奏预期!Q$122:Q$137,$C65),IFERROR(W64*1,0))</f>
        <v>120</v>
      </c>
      <c r="X65" s="23">
        <f>IFERROR(求节点([3]节奏预期!$B$122:$B$137,[3]节奏预期!R$122:R$137,$C65),IFERROR(X64*1,0))</f>
        <v>120</v>
      </c>
      <c r="Z65" s="18">
        <v>60</v>
      </c>
      <c r="AA65" s="23">
        <f t="shared" si="0"/>
        <v>2160</v>
      </c>
      <c r="AB65" s="23">
        <f t="shared" si="1"/>
        <v>2160</v>
      </c>
      <c r="AC65" s="23">
        <f t="shared" si="2"/>
        <v>11880</v>
      </c>
      <c r="AD65" s="23">
        <f t="shared" si="3"/>
        <v>11880</v>
      </c>
    </row>
    <row r="66" spans="3:30" x14ac:dyDescent="0.15">
      <c r="C66" s="18">
        <v>61</v>
      </c>
      <c r="D66" s="23">
        <f>求节点([3]节奏预期!$B$6:$B$21,[3]节奏预期!D$6:D$21,$C66)</f>
        <v>0</v>
      </c>
      <c r="E66" s="23">
        <f>求节点([3]节奏预期!$B$6:$B$21,[3]节奏预期!E$6:E$21,$C66)</f>
        <v>0</v>
      </c>
      <c r="F66" s="23">
        <f>求节点([3]节奏预期!$B$6:$B$21,[3]节奏预期!F$6:F$21,$C66)</f>
        <v>0</v>
      </c>
      <c r="G66" s="23">
        <f>求节点([3]节奏预期!$B$6:$B$21,[3]节奏预期!G$6:G$21,$C66)</f>
        <v>11.4</v>
      </c>
      <c r="H66" s="23">
        <f>求节点([3]节奏预期!$B$6:$B$21,[3]节奏预期!H$6:H$21,$C66)</f>
        <v>6.6</v>
      </c>
      <c r="I66" s="23">
        <f>求节点([3]节奏预期!$B$122:$B$137,[3]节奏预期!D$122:D$137,$C66)</f>
        <v>0</v>
      </c>
      <c r="J66" s="23">
        <f>求节点([3]节奏预期!$B$122:$B$137,[3]节奏预期!E$122:E$137,$C66)</f>
        <v>0</v>
      </c>
      <c r="K66" s="23">
        <f>求节点([3]节奏预期!$B$122:$B$137,[3]节奏预期!F$122:F$137,$C66)</f>
        <v>0</v>
      </c>
      <c r="L66" s="23">
        <f>求节点([3]节奏预期!$B$122:$B$137,[3]节奏预期!G$122:G$137,$C66)</f>
        <v>11.4</v>
      </c>
      <c r="M66" s="23">
        <f>求节点([3]节奏预期!$B$122:$B$137,[3]节奏预期!H$122:H$137,$C66)</f>
        <v>6.6</v>
      </c>
      <c r="O66" s="23">
        <f>IFERROR(求节点([3]节奏预期!$B$6:$B$21,[3]节奏预期!N$6:N$21,$C66),IFERROR(O65*1,0))</f>
        <v>61</v>
      </c>
      <c r="P66" s="23">
        <f>IFERROR(求节点([3]节奏预期!$B$6:$B$21,[3]节奏预期!O$6:O$21,$C66),IFERROR(P65*1,0))</f>
        <v>61</v>
      </c>
      <c r="Q66" s="23">
        <f>IFERROR(求节点([3]节奏预期!$B$6:$B$21,[3]节奏预期!P$6:P$21,$C66),IFERROR(Q65*1,0))</f>
        <v>80</v>
      </c>
      <c r="R66" s="23">
        <f>IFERROR(求节点([3]节奏预期!$B$6:$B$21,[3]节奏预期!Q$6:Q$21,$C66),IFERROR(R65*1,0))</f>
        <v>120</v>
      </c>
      <c r="S66" s="23">
        <f>IFERROR(求节点([3]节奏预期!$B$6:$B$21,[3]节奏预期!R$6:R$21,$C66),IFERROR(S65*1,0))</f>
        <v>122</v>
      </c>
      <c r="T66" s="23">
        <f>IFERROR(求节点([3]节奏预期!$B$122:$B$137,[3]节奏预期!N$122:N$137,$C66),IFERROR(T65*1,0))</f>
        <v>61</v>
      </c>
      <c r="U66" s="23">
        <f>IFERROR(求节点([3]节奏预期!$B$122:$B$137,[3]节奏预期!O$122:O$137,$C66),IFERROR(U65*1,0))</f>
        <v>61</v>
      </c>
      <c r="V66" s="23">
        <f>IFERROR(求节点([3]节奏预期!$B$122:$B$137,[3]节奏预期!P$122:P$137,$C66),IFERROR(V65*1,0))</f>
        <v>80</v>
      </c>
      <c r="W66" s="23">
        <f>IFERROR(求节点([3]节奏预期!$B$122:$B$137,[3]节奏预期!Q$122:Q$137,$C66),IFERROR(W65*1,0))</f>
        <v>120</v>
      </c>
      <c r="X66" s="23">
        <f>IFERROR(求节点([3]节奏预期!$B$122:$B$137,[3]节奏预期!R$122:R$137,$C66),IFERROR(X65*1,0))</f>
        <v>122</v>
      </c>
      <c r="Z66" s="18">
        <v>61</v>
      </c>
      <c r="AA66" s="23">
        <f t="shared" si="0"/>
        <v>2173.1999999999998</v>
      </c>
      <c r="AB66" s="23">
        <f t="shared" si="1"/>
        <v>2173.1999999999998</v>
      </c>
      <c r="AC66" s="23">
        <f t="shared" si="2"/>
        <v>12168</v>
      </c>
      <c r="AD66" s="23">
        <f t="shared" si="3"/>
        <v>12168</v>
      </c>
    </row>
    <row r="67" spans="3:30" x14ac:dyDescent="0.15">
      <c r="C67" s="18">
        <v>62</v>
      </c>
      <c r="D67" s="23">
        <f>求节点([3]节奏预期!$B$6:$B$21,[3]节奏预期!D$6:D$21,$C67)</f>
        <v>0</v>
      </c>
      <c r="E67" s="23">
        <f>求节点([3]节奏预期!$B$6:$B$21,[3]节奏预期!E$6:E$21,$C67)</f>
        <v>0</v>
      </c>
      <c r="F67" s="23">
        <f>求节点([3]节奏预期!$B$6:$B$21,[3]节奏预期!F$6:F$21,$C67)</f>
        <v>0</v>
      </c>
      <c r="G67" s="23">
        <f>求节点([3]节奏预期!$B$6:$B$21,[3]节奏预期!G$6:G$21,$C67)</f>
        <v>10.8</v>
      </c>
      <c r="H67" s="23">
        <f>求节点([3]节奏预期!$B$6:$B$21,[3]节奏预期!H$6:H$21,$C67)</f>
        <v>7.2</v>
      </c>
      <c r="I67" s="23">
        <f>求节点([3]节奏预期!$B$122:$B$137,[3]节奏预期!D$122:D$137,$C67)</f>
        <v>0</v>
      </c>
      <c r="J67" s="23">
        <f>求节点([3]节奏预期!$B$122:$B$137,[3]节奏预期!E$122:E$137,$C67)</f>
        <v>0</v>
      </c>
      <c r="K67" s="23">
        <f>求节点([3]节奏预期!$B$122:$B$137,[3]节奏预期!F$122:F$137,$C67)</f>
        <v>0</v>
      </c>
      <c r="L67" s="23">
        <f>求节点([3]节奏预期!$B$122:$B$137,[3]节奏预期!G$122:G$137,$C67)</f>
        <v>10.8</v>
      </c>
      <c r="M67" s="23">
        <f>求节点([3]节奏预期!$B$122:$B$137,[3]节奏预期!H$122:H$137,$C67)</f>
        <v>7.2</v>
      </c>
      <c r="O67" s="23">
        <f>IFERROR(求节点([3]节奏预期!$B$6:$B$21,[3]节奏预期!N$6:N$21,$C67),IFERROR(O66*1,0))</f>
        <v>62</v>
      </c>
      <c r="P67" s="23">
        <f>IFERROR(求节点([3]节奏预期!$B$6:$B$21,[3]节奏预期!O$6:O$21,$C67),IFERROR(P66*1,0))</f>
        <v>62</v>
      </c>
      <c r="Q67" s="23">
        <f>IFERROR(求节点([3]节奏预期!$B$6:$B$21,[3]节奏预期!P$6:P$21,$C67),IFERROR(Q66*1,0))</f>
        <v>80</v>
      </c>
      <c r="R67" s="23">
        <f>IFERROR(求节点([3]节奏预期!$B$6:$B$21,[3]节奏预期!Q$6:Q$21,$C67),IFERROR(R66*1,0))</f>
        <v>120</v>
      </c>
      <c r="S67" s="23">
        <f>IFERROR(求节点([3]节奏预期!$B$6:$B$21,[3]节奏预期!R$6:R$21,$C67),IFERROR(S66*1,0))</f>
        <v>124</v>
      </c>
      <c r="T67" s="23">
        <f>IFERROR(求节点([3]节奏预期!$B$122:$B$137,[3]节奏预期!N$122:N$137,$C67),IFERROR(T66*1,0))</f>
        <v>62</v>
      </c>
      <c r="U67" s="23">
        <f>IFERROR(求节点([3]节奏预期!$B$122:$B$137,[3]节奏预期!O$122:O$137,$C67),IFERROR(U66*1,0))</f>
        <v>62</v>
      </c>
      <c r="V67" s="23">
        <f>IFERROR(求节点([3]节奏预期!$B$122:$B$137,[3]节奏预期!P$122:P$137,$C67),IFERROR(V66*1,0))</f>
        <v>80</v>
      </c>
      <c r="W67" s="23">
        <f>IFERROR(求节点([3]节奏预期!$B$122:$B$137,[3]节奏预期!Q$122:Q$137,$C67),IFERROR(W66*1,0))</f>
        <v>120</v>
      </c>
      <c r="X67" s="23">
        <f>IFERROR(求节点([3]节奏预期!$B$122:$B$137,[3]节奏预期!R$122:R$137,$C67),IFERROR(X66*1,0))</f>
        <v>124</v>
      </c>
      <c r="Z67" s="18">
        <v>62</v>
      </c>
      <c r="AA67" s="23">
        <f t="shared" si="0"/>
        <v>2188.8000000000002</v>
      </c>
      <c r="AB67" s="23">
        <f t="shared" si="1"/>
        <v>2188.8000000000002</v>
      </c>
      <c r="AC67" s="23">
        <f t="shared" si="2"/>
        <v>12456</v>
      </c>
      <c r="AD67" s="23">
        <f t="shared" si="3"/>
        <v>12456</v>
      </c>
    </row>
    <row r="68" spans="3:30" x14ac:dyDescent="0.15">
      <c r="C68" s="18">
        <v>63</v>
      </c>
      <c r="D68" s="23">
        <f>求节点([3]节奏预期!$B$6:$B$21,[3]节奏预期!D$6:D$21,$C68)</f>
        <v>0</v>
      </c>
      <c r="E68" s="23">
        <f>求节点([3]节奏预期!$B$6:$B$21,[3]节奏预期!E$6:E$21,$C68)</f>
        <v>0</v>
      </c>
      <c r="F68" s="23">
        <f>求节点([3]节奏预期!$B$6:$B$21,[3]节奏预期!F$6:F$21,$C68)</f>
        <v>0</v>
      </c>
      <c r="G68" s="23">
        <f>求节点([3]节奏预期!$B$6:$B$21,[3]节奏预期!G$6:G$21,$C68)</f>
        <v>10.199999999999999</v>
      </c>
      <c r="H68" s="23">
        <f>求节点([3]节奏预期!$B$6:$B$21,[3]节奏预期!H$6:H$21,$C68)</f>
        <v>7.8</v>
      </c>
      <c r="I68" s="23">
        <f>求节点([3]节奏预期!$B$122:$B$137,[3]节奏预期!D$122:D$137,$C68)</f>
        <v>0</v>
      </c>
      <c r="J68" s="23">
        <f>求节点([3]节奏预期!$B$122:$B$137,[3]节奏预期!E$122:E$137,$C68)</f>
        <v>0</v>
      </c>
      <c r="K68" s="23">
        <f>求节点([3]节奏预期!$B$122:$B$137,[3]节奏预期!F$122:F$137,$C68)</f>
        <v>0</v>
      </c>
      <c r="L68" s="23">
        <f>求节点([3]节奏预期!$B$122:$B$137,[3]节奏预期!G$122:G$137,$C68)</f>
        <v>10.199999999999999</v>
      </c>
      <c r="M68" s="23">
        <f>求节点([3]节奏预期!$B$122:$B$137,[3]节奏预期!H$122:H$137,$C68)</f>
        <v>7.8</v>
      </c>
      <c r="O68" s="23">
        <f>IFERROR(求节点([3]节奏预期!$B$6:$B$21,[3]节奏预期!N$6:N$21,$C68),IFERROR(O67*1,0))</f>
        <v>63</v>
      </c>
      <c r="P68" s="23">
        <f>IFERROR(求节点([3]节奏预期!$B$6:$B$21,[3]节奏预期!O$6:O$21,$C68),IFERROR(P67*1,0))</f>
        <v>63</v>
      </c>
      <c r="Q68" s="23">
        <f>IFERROR(求节点([3]节奏预期!$B$6:$B$21,[3]节奏预期!P$6:P$21,$C68),IFERROR(Q67*1,0))</f>
        <v>80</v>
      </c>
      <c r="R68" s="23">
        <f>IFERROR(求节点([3]节奏预期!$B$6:$B$21,[3]节奏预期!Q$6:Q$21,$C68),IFERROR(R67*1,0))</f>
        <v>120</v>
      </c>
      <c r="S68" s="23">
        <f>IFERROR(求节点([3]节奏预期!$B$6:$B$21,[3]节奏预期!R$6:R$21,$C68),IFERROR(S67*1,0))</f>
        <v>126</v>
      </c>
      <c r="T68" s="23">
        <f>IFERROR(求节点([3]节奏预期!$B$122:$B$137,[3]节奏预期!N$122:N$137,$C68),IFERROR(T67*1,0))</f>
        <v>63</v>
      </c>
      <c r="U68" s="23">
        <f>IFERROR(求节点([3]节奏预期!$B$122:$B$137,[3]节奏预期!O$122:O$137,$C68),IFERROR(U67*1,0))</f>
        <v>63</v>
      </c>
      <c r="V68" s="23">
        <f>IFERROR(求节点([3]节奏预期!$B$122:$B$137,[3]节奏预期!P$122:P$137,$C68),IFERROR(V67*1,0))</f>
        <v>80</v>
      </c>
      <c r="W68" s="23">
        <f>IFERROR(求节点([3]节奏预期!$B$122:$B$137,[3]节奏预期!Q$122:Q$137,$C68),IFERROR(W67*1,0))</f>
        <v>120</v>
      </c>
      <c r="X68" s="23">
        <f>IFERROR(求节点([3]节奏预期!$B$122:$B$137,[3]节奏预期!R$122:R$137,$C68),IFERROR(X67*1,0))</f>
        <v>126</v>
      </c>
      <c r="Z68" s="18">
        <v>63</v>
      </c>
      <c r="AA68" s="23">
        <f t="shared" si="0"/>
        <v>2206.8000000000002</v>
      </c>
      <c r="AB68" s="23">
        <f t="shared" si="1"/>
        <v>2206.8000000000002</v>
      </c>
      <c r="AC68" s="23">
        <f t="shared" si="2"/>
        <v>12744</v>
      </c>
      <c r="AD68" s="23">
        <f t="shared" si="3"/>
        <v>12744</v>
      </c>
    </row>
    <row r="69" spans="3:30" x14ac:dyDescent="0.15">
      <c r="C69" s="18">
        <v>64</v>
      </c>
      <c r="D69" s="23">
        <f>求节点([3]节奏预期!$B$6:$B$21,[3]节奏预期!D$6:D$21,$C69)</f>
        <v>0</v>
      </c>
      <c r="E69" s="23">
        <f>求节点([3]节奏预期!$B$6:$B$21,[3]节奏预期!E$6:E$21,$C69)</f>
        <v>0</v>
      </c>
      <c r="F69" s="23">
        <f>求节点([3]节奏预期!$B$6:$B$21,[3]节奏预期!F$6:F$21,$C69)</f>
        <v>0</v>
      </c>
      <c r="G69" s="23">
        <f>求节点([3]节奏预期!$B$6:$B$21,[3]节奏预期!G$6:G$21,$C69)</f>
        <v>9.6</v>
      </c>
      <c r="H69" s="23">
        <f>求节点([3]节奏预期!$B$6:$B$21,[3]节奏预期!H$6:H$21,$C69)</f>
        <v>8.4</v>
      </c>
      <c r="I69" s="23">
        <f>求节点([3]节奏预期!$B$122:$B$137,[3]节奏预期!D$122:D$137,$C69)</f>
        <v>0</v>
      </c>
      <c r="J69" s="23">
        <f>求节点([3]节奏预期!$B$122:$B$137,[3]节奏预期!E$122:E$137,$C69)</f>
        <v>0</v>
      </c>
      <c r="K69" s="23">
        <f>求节点([3]节奏预期!$B$122:$B$137,[3]节奏预期!F$122:F$137,$C69)</f>
        <v>0</v>
      </c>
      <c r="L69" s="23">
        <f>求节点([3]节奏预期!$B$122:$B$137,[3]节奏预期!G$122:G$137,$C69)</f>
        <v>9.6</v>
      </c>
      <c r="M69" s="23">
        <f>求节点([3]节奏预期!$B$122:$B$137,[3]节奏预期!H$122:H$137,$C69)</f>
        <v>8.4</v>
      </c>
      <c r="O69" s="23">
        <f>IFERROR(求节点([3]节奏预期!$B$6:$B$21,[3]节奏预期!N$6:N$21,$C69),IFERROR(O68*1,0))</f>
        <v>64</v>
      </c>
      <c r="P69" s="23">
        <f>IFERROR(求节点([3]节奏预期!$B$6:$B$21,[3]节奏预期!O$6:O$21,$C69),IFERROR(P68*1,0))</f>
        <v>64</v>
      </c>
      <c r="Q69" s="23">
        <f>IFERROR(求节点([3]节奏预期!$B$6:$B$21,[3]节奏预期!P$6:P$21,$C69),IFERROR(Q68*1,0))</f>
        <v>80</v>
      </c>
      <c r="R69" s="23">
        <f>IFERROR(求节点([3]节奏预期!$B$6:$B$21,[3]节奏预期!Q$6:Q$21,$C69),IFERROR(R68*1,0))</f>
        <v>120</v>
      </c>
      <c r="S69" s="23">
        <f>IFERROR(求节点([3]节奏预期!$B$6:$B$21,[3]节奏预期!R$6:R$21,$C69),IFERROR(S68*1,0))</f>
        <v>128</v>
      </c>
      <c r="T69" s="23">
        <f>IFERROR(求节点([3]节奏预期!$B$122:$B$137,[3]节奏预期!N$122:N$137,$C69),IFERROR(T68*1,0))</f>
        <v>64</v>
      </c>
      <c r="U69" s="23">
        <f>IFERROR(求节点([3]节奏预期!$B$122:$B$137,[3]节奏预期!O$122:O$137,$C69),IFERROR(U68*1,0))</f>
        <v>64</v>
      </c>
      <c r="V69" s="23">
        <f>IFERROR(求节点([3]节奏预期!$B$122:$B$137,[3]节奏预期!P$122:P$137,$C69),IFERROR(V68*1,0))</f>
        <v>80</v>
      </c>
      <c r="W69" s="23">
        <f>IFERROR(求节点([3]节奏预期!$B$122:$B$137,[3]节奏预期!Q$122:Q$137,$C69),IFERROR(W68*1,0))</f>
        <v>120</v>
      </c>
      <c r="X69" s="23">
        <f>IFERROR(求节点([3]节奏预期!$B$122:$B$137,[3]节奏预期!R$122:R$137,$C69),IFERROR(X68*1,0))</f>
        <v>128</v>
      </c>
      <c r="Z69" s="18">
        <v>64</v>
      </c>
      <c r="AA69" s="23">
        <f t="shared" si="0"/>
        <v>2227.1999999999998</v>
      </c>
      <c r="AB69" s="23">
        <f t="shared" si="1"/>
        <v>2227.1999999999998</v>
      </c>
      <c r="AC69" s="23">
        <f t="shared" si="2"/>
        <v>13032</v>
      </c>
      <c r="AD69" s="23">
        <f t="shared" si="3"/>
        <v>13032</v>
      </c>
    </row>
    <row r="70" spans="3:30" x14ac:dyDescent="0.15">
      <c r="C70" s="18">
        <v>65</v>
      </c>
      <c r="D70" s="23">
        <f>求节点([3]节奏预期!$B$6:$B$21,[3]节奏预期!D$6:D$21,$C70)</f>
        <v>0</v>
      </c>
      <c r="E70" s="23">
        <f>求节点([3]节奏预期!$B$6:$B$21,[3]节奏预期!E$6:E$21,$C70)</f>
        <v>0</v>
      </c>
      <c r="F70" s="23">
        <f>求节点([3]节奏预期!$B$6:$B$21,[3]节奏预期!F$6:F$21,$C70)</f>
        <v>0</v>
      </c>
      <c r="G70" s="23">
        <f>求节点([3]节奏预期!$B$6:$B$21,[3]节奏预期!G$6:G$21,$C70)</f>
        <v>9</v>
      </c>
      <c r="H70" s="23">
        <f>求节点([3]节奏预期!$B$6:$B$21,[3]节奏预期!H$6:H$21,$C70)</f>
        <v>9</v>
      </c>
      <c r="I70" s="23">
        <f>求节点([3]节奏预期!$B$122:$B$137,[3]节奏预期!D$122:D$137,$C70)</f>
        <v>0</v>
      </c>
      <c r="J70" s="23">
        <f>求节点([3]节奏预期!$B$122:$B$137,[3]节奏预期!E$122:E$137,$C70)</f>
        <v>0</v>
      </c>
      <c r="K70" s="23">
        <f>求节点([3]节奏预期!$B$122:$B$137,[3]节奏预期!F$122:F$137,$C70)</f>
        <v>0</v>
      </c>
      <c r="L70" s="23">
        <f>求节点([3]节奏预期!$B$122:$B$137,[3]节奏预期!G$122:G$137,$C70)</f>
        <v>9</v>
      </c>
      <c r="M70" s="23">
        <f>求节点([3]节奏预期!$B$122:$B$137,[3]节奏预期!H$122:H$137,$C70)</f>
        <v>9</v>
      </c>
      <c r="O70" s="23">
        <f>IFERROR(求节点([3]节奏预期!$B$6:$B$21,[3]节奏预期!N$6:N$21,$C70),IFERROR(O69*1,0))</f>
        <v>65</v>
      </c>
      <c r="P70" s="23">
        <f>IFERROR(求节点([3]节奏预期!$B$6:$B$21,[3]节奏预期!O$6:O$21,$C70),IFERROR(P69*1,0))</f>
        <v>65</v>
      </c>
      <c r="Q70" s="23">
        <f>IFERROR(求节点([3]节奏预期!$B$6:$B$21,[3]节奏预期!P$6:P$21,$C70),IFERROR(Q69*1,0))</f>
        <v>80</v>
      </c>
      <c r="R70" s="23">
        <f>IFERROR(求节点([3]节奏预期!$B$6:$B$21,[3]节奏预期!Q$6:Q$21,$C70),IFERROR(R69*1,0))</f>
        <v>120</v>
      </c>
      <c r="S70" s="23">
        <f>IFERROR(求节点([3]节奏预期!$B$6:$B$21,[3]节奏预期!R$6:R$21,$C70),IFERROR(S69*1,0))</f>
        <v>130</v>
      </c>
      <c r="T70" s="23">
        <f>IFERROR(求节点([3]节奏预期!$B$122:$B$137,[3]节奏预期!N$122:N$137,$C70),IFERROR(T69*1,0))</f>
        <v>65</v>
      </c>
      <c r="U70" s="23">
        <f>IFERROR(求节点([3]节奏预期!$B$122:$B$137,[3]节奏预期!O$122:O$137,$C70),IFERROR(U69*1,0))</f>
        <v>65</v>
      </c>
      <c r="V70" s="23">
        <f>IFERROR(求节点([3]节奏预期!$B$122:$B$137,[3]节奏预期!P$122:P$137,$C70),IFERROR(V69*1,0))</f>
        <v>80</v>
      </c>
      <c r="W70" s="23">
        <f>IFERROR(求节点([3]节奏预期!$B$122:$B$137,[3]节奏预期!Q$122:Q$137,$C70),IFERROR(W69*1,0))</f>
        <v>120</v>
      </c>
      <c r="X70" s="23">
        <f>IFERROR(求节点([3]节奏预期!$B$122:$B$137,[3]节奏预期!R$122:R$137,$C70),IFERROR(X69*1,0))</f>
        <v>130</v>
      </c>
      <c r="Z70" s="18">
        <v>65</v>
      </c>
      <c r="AA70" s="23">
        <f t="shared" si="0"/>
        <v>2250</v>
      </c>
      <c r="AB70" s="23">
        <f t="shared" si="1"/>
        <v>2250</v>
      </c>
      <c r="AC70" s="23">
        <f t="shared" si="2"/>
        <v>13320</v>
      </c>
      <c r="AD70" s="23">
        <f t="shared" si="3"/>
        <v>13320</v>
      </c>
    </row>
    <row r="71" spans="3:30" x14ac:dyDescent="0.15">
      <c r="C71" s="18">
        <v>66</v>
      </c>
      <c r="D71" s="23">
        <f>求节点([3]节奏预期!$B$6:$B$21,[3]节奏预期!D$6:D$21,$C71)</f>
        <v>0</v>
      </c>
      <c r="E71" s="23">
        <f>求节点([3]节奏预期!$B$6:$B$21,[3]节奏预期!E$6:E$21,$C71)</f>
        <v>0</v>
      </c>
      <c r="F71" s="23">
        <f>求节点([3]节奏预期!$B$6:$B$21,[3]节奏预期!F$6:F$21,$C71)</f>
        <v>0</v>
      </c>
      <c r="G71" s="23">
        <f>求节点([3]节奏预期!$B$6:$B$21,[3]节奏预期!G$6:G$21,$C71)</f>
        <v>8.4</v>
      </c>
      <c r="H71" s="23">
        <f>求节点([3]节奏预期!$B$6:$B$21,[3]节奏预期!H$6:H$21,$C71)</f>
        <v>9.6</v>
      </c>
      <c r="I71" s="23">
        <f>求节点([3]节奏预期!$B$122:$B$137,[3]节奏预期!D$122:D$137,$C71)</f>
        <v>0</v>
      </c>
      <c r="J71" s="23">
        <f>求节点([3]节奏预期!$B$122:$B$137,[3]节奏预期!E$122:E$137,$C71)</f>
        <v>0</v>
      </c>
      <c r="K71" s="23">
        <f>求节点([3]节奏预期!$B$122:$B$137,[3]节奏预期!F$122:F$137,$C71)</f>
        <v>0</v>
      </c>
      <c r="L71" s="23">
        <f>求节点([3]节奏预期!$B$122:$B$137,[3]节奏预期!G$122:G$137,$C71)</f>
        <v>8.4</v>
      </c>
      <c r="M71" s="23">
        <f>求节点([3]节奏预期!$B$122:$B$137,[3]节奏预期!H$122:H$137,$C71)</f>
        <v>9.6</v>
      </c>
      <c r="O71" s="23">
        <f>IFERROR(求节点([3]节奏预期!$B$6:$B$21,[3]节奏预期!N$6:N$21,$C71),IFERROR(O70*1,0))</f>
        <v>66</v>
      </c>
      <c r="P71" s="23">
        <f>IFERROR(求节点([3]节奏预期!$B$6:$B$21,[3]节奏预期!O$6:O$21,$C71),IFERROR(P70*1,0))</f>
        <v>66</v>
      </c>
      <c r="Q71" s="23">
        <f>IFERROR(求节点([3]节奏预期!$B$6:$B$21,[3]节奏预期!P$6:P$21,$C71),IFERROR(Q70*1,0))</f>
        <v>80</v>
      </c>
      <c r="R71" s="23">
        <f>IFERROR(求节点([3]节奏预期!$B$6:$B$21,[3]节奏预期!Q$6:Q$21,$C71),IFERROR(R70*1,0))</f>
        <v>120</v>
      </c>
      <c r="S71" s="23">
        <f>IFERROR(求节点([3]节奏预期!$B$6:$B$21,[3]节奏预期!R$6:R$21,$C71),IFERROR(S70*1,0))</f>
        <v>132</v>
      </c>
      <c r="T71" s="23">
        <f>IFERROR(求节点([3]节奏预期!$B$122:$B$137,[3]节奏预期!N$122:N$137,$C71),IFERROR(T70*1,0))</f>
        <v>66</v>
      </c>
      <c r="U71" s="23">
        <f>IFERROR(求节点([3]节奏预期!$B$122:$B$137,[3]节奏预期!O$122:O$137,$C71),IFERROR(U70*1,0))</f>
        <v>66</v>
      </c>
      <c r="V71" s="23">
        <f>IFERROR(求节点([3]节奏预期!$B$122:$B$137,[3]节奏预期!P$122:P$137,$C71),IFERROR(V70*1,0))</f>
        <v>80</v>
      </c>
      <c r="W71" s="23">
        <f>IFERROR(求节点([3]节奏预期!$B$122:$B$137,[3]节奏预期!Q$122:Q$137,$C71),IFERROR(W70*1,0))</f>
        <v>120</v>
      </c>
      <c r="X71" s="23">
        <f>IFERROR(求节点([3]节奏预期!$B$122:$B$137,[3]节奏预期!R$122:R$137,$C71),IFERROR(X70*1,0))</f>
        <v>132</v>
      </c>
      <c r="Z71" s="18">
        <v>66</v>
      </c>
      <c r="AA71" s="23">
        <f t="shared" ref="AA71:AA105" si="4">SUMPRODUCT(D71:H71,O71:S71)</f>
        <v>2275.1999999999998</v>
      </c>
      <c r="AB71" s="23">
        <f t="shared" ref="AB71:AB105" si="5">SUMPRODUCT(I71:M71,T71:X71)</f>
        <v>2275.1999999999998</v>
      </c>
      <c r="AC71" s="23">
        <f t="shared" ref="AC71:AC105" si="6">SUMPRODUCT(D71:H71,$AF$6:$AJ$6)</f>
        <v>13608</v>
      </c>
      <c r="AD71" s="23">
        <f t="shared" ref="AD71:AD105" si="7">SUMPRODUCT(I71:M71,$AF$6:$AJ$6)</f>
        <v>13608</v>
      </c>
    </row>
    <row r="72" spans="3:30" x14ac:dyDescent="0.15">
      <c r="C72" s="18">
        <v>67</v>
      </c>
      <c r="D72" s="23">
        <f>求节点([3]节奏预期!$B$6:$B$21,[3]节奏预期!D$6:D$21,$C72)</f>
        <v>0</v>
      </c>
      <c r="E72" s="23">
        <f>求节点([3]节奏预期!$B$6:$B$21,[3]节奏预期!E$6:E$21,$C72)</f>
        <v>0</v>
      </c>
      <c r="F72" s="23">
        <f>求节点([3]节奏预期!$B$6:$B$21,[3]节奏预期!F$6:F$21,$C72)</f>
        <v>0</v>
      </c>
      <c r="G72" s="23">
        <f>求节点([3]节奏预期!$B$6:$B$21,[3]节奏预期!G$6:G$21,$C72)</f>
        <v>7.8</v>
      </c>
      <c r="H72" s="23">
        <f>求节点([3]节奏预期!$B$6:$B$21,[3]节奏预期!H$6:H$21,$C72)</f>
        <v>10.199999999999999</v>
      </c>
      <c r="I72" s="23">
        <f>求节点([3]节奏预期!$B$122:$B$137,[3]节奏预期!D$122:D$137,$C72)</f>
        <v>0</v>
      </c>
      <c r="J72" s="23">
        <f>求节点([3]节奏预期!$B$122:$B$137,[3]节奏预期!E$122:E$137,$C72)</f>
        <v>0</v>
      </c>
      <c r="K72" s="23">
        <f>求节点([3]节奏预期!$B$122:$B$137,[3]节奏预期!F$122:F$137,$C72)</f>
        <v>0</v>
      </c>
      <c r="L72" s="23">
        <f>求节点([3]节奏预期!$B$122:$B$137,[3]节奏预期!G$122:G$137,$C72)</f>
        <v>7.8</v>
      </c>
      <c r="M72" s="23">
        <f>求节点([3]节奏预期!$B$122:$B$137,[3]节奏预期!H$122:H$137,$C72)</f>
        <v>10.199999999999999</v>
      </c>
      <c r="O72" s="23">
        <f>IFERROR(求节点([3]节奏预期!$B$6:$B$21,[3]节奏预期!N$6:N$21,$C72),IFERROR(O71*1,0))</f>
        <v>67</v>
      </c>
      <c r="P72" s="23">
        <f>IFERROR(求节点([3]节奏预期!$B$6:$B$21,[3]节奏预期!O$6:O$21,$C72),IFERROR(P71*1,0))</f>
        <v>67</v>
      </c>
      <c r="Q72" s="23">
        <f>IFERROR(求节点([3]节奏预期!$B$6:$B$21,[3]节奏预期!P$6:P$21,$C72),IFERROR(Q71*1,0))</f>
        <v>80</v>
      </c>
      <c r="R72" s="23">
        <f>IFERROR(求节点([3]节奏预期!$B$6:$B$21,[3]节奏预期!Q$6:Q$21,$C72),IFERROR(R71*1,0))</f>
        <v>120</v>
      </c>
      <c r="S72" s="23">
        <f>IFERROR(求节点([3]节奏预期!$B$6:$B$21,[3]节奏预期!R$6:R$21,$C72),IFERROR(S71*1,0))</f>
        <v>134</v>
      </c>
      <c r="T72" s="23">
        <f>IFERROR(求节点([3]节奏预期!$B$122:$B$137,[3]节奏预期!N$122:N$137,$C72),IFERROR(T71*1,0))</f>
        <v>67</v>
      </c>
      <c r="U72" s="23">
        <f>IFERROR(求节点([3]节奏预期!$B$122:$B$137,[3]节奏预期!O$122:O$137,$C72),IFERROR(U71*1,0))</f>
        <v>67</v>
      </c>
      <c r="V72" s="23">
        <f>IFERROR(求节点([3]节奏预期!$B$122:$B$137,[3]节奏预期!P$122:P$137,$C72),IFERROR(V71*1,0))</f>
        <v>80</v>
      </c>
      <c r="W72" s="23">
        <f>IFERROR(求节点([3]节奏预期!$B$122:$B$137,[3]节奏预期!Q$122:Q$137,$C72),IFERROR(W71*1,0))</f>
        <v>120</v>
      </c>
      <c r="X72" s="23">
        <f>IFERROR(求节点([3]节奏预期!$B$122:$B$137,[3]节奏预期!R$122:R$137,$C72),IFERROR(X71*1,0))</f>
        <v>134</v>
      </c>
      <c r="Z72" s="18">
        <v>67</v>
      </c>
      <c r="AA72" s="23">
        <f t="shared" si="4"/>
        <v>2302.8000000000002</v>
      </c>
      <c r="AB72" s="23">
        <f t="shared" si="5"/>
        <v>2302.8000000000002</v>
      </c>
      <c r="AC72" s="23">
        <f t="shared" si="6"/>
        <v>13896</v>
      </c>
      <c r="AD72" s="23">
        <f t="shared" si="7"/>
        <v>13896</v>
      </c>
    </row>
    <row r="73" spans="3:30" x14ac:dyDescent="0.15">
      <c r="C73" s="18">
        <v>68</v>
      </c>
      <c r="D73" s="23">
        <f>求节点([3]节奏预期!$B$6:$B$21,[3]节奏预期!D$6:D$21,$C73)</f>
        <v>0</v>
      </c>
      <c r="E73" s="23">
        <f>求节点([3]节奏预期!$B$6:$B$21,[3]节奏预期!E$6:E$21,$C73)</f>
        <v>0</v>
      </c>
      <c r="F73" s="23">
        <f>求节点([3]节奏预期!$B$6:$B$21,[3]节奏预期!F$6:F$21,$C73)</f>
        <v>0</v>
      </c>
      <c r="G73" s="23">
        <f>求节点([3]节奏预期!$B$6:$B$21,[3]节奏预期!G$6:G$21,$C73)</f>
        <v>7.2</v>
      </c>
      <c r="H73" s="23">
        <f>求节点([3]节奏预期!$B$6:$B$21,[3]节奏预期!H$6:H$21,$C73)</f>
        <v>10.8</v>
      </c>
      <c r="I73" s="23">
        <f>求节点([3]节奏预期!$B$122:$B$137,[3]节奏预期!D$122:D$137,$C73)</f>
        <v>0</v>
      </c>
      <c r="J73" s="23">
        <f>求节点([3]节奏预期!$B$122:$B$137,[3]节奏预期!E$122:E$137,$C73)</f>
        <v>0</v>
      </c>
      <c r="K73" s="23">
        <f>求节点([3]节奏预期!$B$122:$B$137,[3]节奏预期!F$122:F$137,$C73)</f>
        <v>0</v>
      </c>
      <c r="L73" s="23">
        <f>求节点([3]节奏预期!$B$122:$B$137,[3]节奏预期!G$122:G$137,$C73)</f>
        <v>7.2</v>
      </c>
      <c r="M73" s="23">
        <f>求节点([3]节奏预期!$B$122:$B$137,[3]节奏预期!H$122:H$137,$C73)</f>
        <v>10.8</v>
      </c>
      <c r="O73" s="23">
        <f>IFERROR(求节点([3]节奏预期!$B$6:$B$21,[3]节奏预期!N$6:N$21,$C73),IFERROR(O72*1,0))</f>
        <v>68</v>
      </c>
      <c r="P73" s="23">
        <f>IFERROR(求节点([3]节奏预期!$B$6:$B$21,[3]节奏预期!O$6:O$21,$C73),IFERROR(P72*1,0))</f>
        <v>68</v>
      </c>
      <c r="Q73" s="23">
        <f>IFERROR(求节点([3]节奏预期!$B$6:$B$21,[3]节奏预期!P$6:P$21,$C73),IFERROR(Q72*1,0))</f>
        <v>80</v>
      </c>
      <c r="R73" s="23">
        <f>IFERROR(求节点([3]节奏预期!$B$6:$B$21,[3]节奏预期!Q$6:Q$21,$C73),IFERROR(R72*1,0))</f>
        <v>120</v>
      </c>
      <c r="S73" s="23">
        <f>IFERROR(求节点([3]节奏预期!$B$6:$B$21,[3]节奏预期!R$6:R$21,$C73),IFERROR(S72*1,0))</f>
        <v>136</v>
      </c>
      <c r="T73" s="23">
        <f>IFERROR(求节点([3]节奏预期!$B$122:$B$137,[3]节奏预期!N$122:N$137,$C73),IFERROR(T72*1,0))</f>
        <v>68</v>
      </c>
      <c r="U73" s="23">
        <f>IFERROR(求节点([3]节奏预期!$B$122:$B$137,[3]节奏预期!O$122:O$137,$C73),IFERROR(U72*1,0))</f>
        <v>68</v>
      </c>
      <c r="V73" s="23">
        <f>IFERROR(求节点([3]节奏预期!$B$122:$B$137,[3]节奏预期!P$122:P$137,$C73),IFERROR(V72*1,0))</f>
        <v>80</v>
      </c>
      <c r="W73" s="23">
        <f>IFERROR(求节点([3]节奏预期!$B$122:$B$137,[3]节奏预期!Q$122:Q$137,$C73),IFERROR(W72*1,0))</f>
        <v>120</v>
      </c>
      <c r="X73" s="23">
        <f>IFERROR(求节点([3]节奏预期!$B$122:$B$137,[3]节奏预期!R$122:R$137,$C73),IFERROR(X72*1,0))</f>
        <v>136</v>
      </c>
      <c r="Z73" s="18">
        <v>68</v>
      </c>
      <c r="AA73" s="23">
        <f t="shared" si="4"/>
        <v>2332.8000000000002</v>
      </c>
      <c r="AB73" s="23">
        <f t="shared" si="5"/>
        <v>2332.8000000000002</v>
      </c>
      <c r="AC73" s="23">
        <f t="shared" si="6"/>
        <v>14184</v>
      </c>
      <c r="AD73" s="23">
        <f t="shared" si="7"/>
        <v>14184</v>
      </c>
    </row>
    <row r="74" spans="3:30" x14ac:dyDescent="0.15">
      <c r="C74" s="18">
        <v>69</v>
      </c>
      <c r="D74" s="23">
        <f>求节点([3]节奏预期!$B$6:$B$21,[3]节奏预期!D$6:D$21,$C74)</f>
        <v>0</v>
      </c>
      <c r="E74" s="23">
        <f>求节点([3]节奏预期!$B$6:$B$21,[3]节奏预期!E$6:E$21,$C74)</f>
        <v>0</v>
      </c>
      <c r="F74" s="23">
        <f>求节点([3]节奏预期!$B$6:$B$21,[3]节奏预期!F$6:F$21,$C74)</f>
        <v>0</v>
      </c>
      <c r="G74" s="23">
        <f>求节点([3]节奏预期!$B$6:$B$21,[3]节奏预期!G$6:G$21,$C74)</f>
        <v>6.6000000000000005</v>
      </c>
      <c r="H74" s="23">
        <f>求节点([3]节奏预期!$B$6:$B$21,[3]节奏预期!H$6:H$21,$C74)</f>
        <v>11.399999999999999</v>
      </c>
      <c r="I74" s="23">
        <f>求节点([3]节奏预期!$B$122:$B$137,[3]节奏预期!D$122:D$137,$C74)</f>
        <v>0</v>
      </c>
      <c r="J74" s="23">
        <f>求节点([3]节奏预期!$B$122:$B$137,[3]节奏预期!E$122:E$137,$C74)</f>
        <v>0</v>
      </c>
      <c r="K74" s="23">
        <f>求节点([3]节奏预期!$B$122:$B$137,[3]节奏预期!F$122:F$137,$C74)</f>
        <v>0</v>
      </c>
      <c r="L74" s="23">
        <f>求节点([3]节奏预期!$B$122:$B$137,[3]节奏预期!G$122:G$137,$C74)</f>
        <v>6.6000000000000005</v>
      </c>
      <c r="M74" s="23">
        <f>求节点([3]节奏预期!$B$122:$B$137,[3]节奏预期!H$122:H$137,$C74)</f>
        <v>11.399999999999999</v>
      </c>
      <c r="O74" s="23">
        <f>IFERROR(求节点([3]节奏预期!$B$6:$B$21,[3]节奏预期!N$6:N$21,$C74),IFERROR(O73*1,0))</f>
        <v>69</v>
      </c>
      <c r="P74" s="23">
        <f>IFERROR(求节点([3]节奏预期!$B$6:$B$21,[3]节奏预期!O$6:O$21,$C74),IFERROR(P73*1,0))</f>
        <v>69</v>
      </c>
      <c r="Q74" s="23">
        <f>IFERROR(求节点([3]节奏预期!$B$6:$B$21,[3]节奏预期!P$6:P$21,$C74),IFERROR(Q73*1,0))</f>
        <v>80</v>
      </c>
      <c r="R74" s="23">
        <f>IFERROR(求节点([3]节奏预期!$B$6:$B$21,[3]节奏预期!Q$6:Q$21,$C74),IFERROR(R73*1,0))</f>
        <v>120</v>
      </c>
      <c r="S74" s="23">
        <f>IFERROR(求节点([3]节奏预期!$B$6:$B$21,[3]节奏预期!R$6:R$21,$C74),IFERROR(S73*1,0))</f>
        <v>138</v>
      </c>
      <c r="T74" s="23">
        <f>IFERROR(求节点([3]节奏预期!$B$122:$B$137,[3]节奏预期!N$122:N$137,$C74),IFERROR(T73*1,0))</f>
        <v>69</v>
      </c>
      <c r="U74" s="23">
        <f>IFERROR(求节点([3]节奏预期!$B$122:$B$137,[3]节奏预期!O$122:O$137,$C74),IFERROR(U73*1,0))</f>
        <v>69</v>
      </c>
      <c r="V74" s="23">
        <f>IFERROR(求节点([3]节奏预期!$B$122:$B$137,[3]节奏预期!P$122:P$137,$C74),IFERROR(V73*1,0))</f>
        <v>80</v>
      </c>
      <c r="W74" s="23">
        <f>IFERROR(求节点([3]节奏预期!$B$122:$B$137,[3]节奏预期!Q$122:Q$137,$C74),IFERROR(W73*1,0))</f>
        <v>120</v>
      </c>
      <c r="X74" s="23">
        <f>IFERROR(求节点([3]节奏预期!$B$122:$B$137,[3]节奏预期!R$122:R$137,$C74),IFERROR(X73*1,0))</f>
        <v>138</v>
      </c>
      <c r="Z74" s="18">
        <v>69</v>
      </c>
      <c r="AA74" s="23">
        <f t="shared" si="4"/>
        <v>2365.1999999999998</v>
      </c>
      <c r="AB74" s="23">
        <f t="shared" si="5"/>
        <v>2365.1999999999998</v>
      </c>
      <c r="AC74" s="23">
        <f t="shared" si="6"/>
        <v>14471.999999999998</v>
      </c>
      <c r="AD74" s="23">
        <f t="shared" si="7"/>
        <v>14471.999999999998</v>
      </c>
    </row>
    <row r="75" spans="3:30" x14ac:dyDescent="0.15">
      <c r="C75" s="18">
        <v>70</v>
      </c>
      <c r="D75" s="23">
        <f>求节点([3]节奏预期!$B$6:$B$21,[3]节奏预期!D$6:D$21,$C75)</f>
        <v>0</v>
      </c>
      <c r="E75" s="23">
        <f>求节点([3]节奏预期!$B$6:$B$21,[3]节奏预期!E$6:E$21,$C75)</f>
        <v>0</v>
      </c>
      <c r="F75" s="23">
        <f>求节点([3]节奏预期!$B$6:$B$21,[3]节奏预期!F$6:F$21,$C75)</f>
        <v>0</v>
      </c>
      <c r="G75" s="23">
        <f>求节点([3]节奏预期!$B$6:$B$21,[3]节奏预期!G$6:G$21,$C75)</f>
        <v>6</v>
      </c>
      <c r="H75" s="23">
        <f>求节点([3]节奏预期!$B$6:$B$21,[3]节奏预期!H$6:H$21,$C75)</f>
        <v>12</v>
      </c>
      <c r="I75" s="23">
        <f>求节点([3]节奏预期!$B$122:$B$137,[3]节奏预期!D$122:D$137,$C75)</f>
        <v>0</v>
      </c>
      <c r="J75" s="23">
        <f>求节点([3]节奏预期!$B$122:$B$137,[3]节奏预期!E$122:E$137,$C75)</f>
        <v>0</v>
      </c>
      <c r="K75" s="23">
        <f>求节点([3]节奏预期!$B$122:$B$137,[3]节奏预期!F$122:F$137,$C75)</f>
        <v>0</v>
      </c>
      <c r="L75" s="23">
        <f>求节点([3]节奏预期!$B$122:$B$137,[3]节奏预期!G$122:G$137,$C75)</f>
        <v>6</v>
      </c>
      <c r="M75" s="23">
        <f>求节点([3]节奏预期!$B$122:$B$137,[3]节奏预期!H$122:H$137,$C75)</f>
        <v>12</v>
      </c>
      <c r="O75" s="23">
        <f>IFERROR(求节点([3]节奏预期!$B$6:$B$21,[3]节奏预期!N$6:N$21,$C75),IFERROR(O74*1,0))</f>
        <v>70</v>
      </c>
      <c r="P75" s="23">
        <f>IFERROR(求节点([3]节奏预期!$B$6:$B$21,[3]节奏预期!O$6:O$21,$C75),IFERROR(P74*1,0))</f>
        <v>70</v>
      </c>
      <c r="Q75" s="23">
        <f>IFERROR(求节点([3]节奏预期!$B$6:$B$21,[3]节奏预期!P$6:P$21,$C75),IFERROR(Q74*1,0))</f>
        <v>80</v>
      </c>
      <c r="R75" s="23">
        <f>IFERROR(求节点([3]节奏预期!$B$6:$B$21,[3]节奏预期!Q$6:Q$21,$C75),IFERROR(R74*1,0))</f>
        <v>120</v>
      </c>
      <c r="S75" s="23">
        <f>IFERROR(求节点([3]节奏预期!$B$6:$B$21,[3]节奏预期!R$6:R$21,$C75),IFERROR(S74*1,0))</f>
        <v>140</v>
      </c>
      <c r="T75" s="23">
        <f>IFERROR(求节点([3]节奏预期!$B$122:$B$137,[3]节奏预期!N$122:N$137,$C75),IFERROR(T74*1,0))</f>
        <v>70</v>
      </c>
      <c r="U75" s="23">
        <f>IFERROR(求节点([3]节奏预期!$B$122:$B$137,[3]节奏预期!O$122:O$137,$C75),IFERROR(U74*1,0))</f>
        <v>70</v>
      </c>
      <c r="V75" s="23">
        <f>IFERROR(求节点([3]节奏预期!$B$122:$B$137,[3]节奏预期!P$122:P$137,$C75),IFERROR(V74*1,0))</f>
        <v>80</v>
      </c>
      <c r="W75" s="23">
        <f>IFERROR(求节点([3]节奏预期!$B$122:$B$137,[3]节奏预期!Q$122:Q$137,$C75),IFERROR(W74*1,0))</f>
        <v>120</v>
      </c>
      <c r="X75" s="23">
        <f>IFERROR(求节点([3]节奏预期!$B$122:$B$137,[3]节奏预期!R$122:R$137,$C75),IFERROR(X74*1,0))</f>
        <v>140</v>
      </c>
      <c r="Z75" s="18">
        <v>70</v>
      </c>
      <c r="AA75" s="23">
        <f t="shared" si="4"/>
        <v>2400</v>
      </c>
      <c r="AB75" s="23">
        <f t="shared" si="5"/>
        <v>2400</v>
      </c>
      <c r="AC75" s="23">
        <f t="shared" si="6"/>
        <v>14760</v>
      </c>
      <c r="AD75" s="23">
        <f t="shared" si="7"/>
        <v>14760</v>
      </c>
    </row>
    <row r="76" spans="3:30" x14ac:dyDescent="0.15">
      <c r="C76" s="18">
        <v>71</v>
      </c>
      <c r="D76" s="23">
        <f>求节点([3]节奏预期!$B$6:$B$21,[3]节奏预期!D$6:D$21,$C76)</f>
        <v>0</v>
      </c>
      <c r="E76" s="23">
        <f>求节点([3]节奏预期!$B$6:$B$21,[3]节奏预期!E$6:E$21,$C76)</f>
        <v>0</v>
      </c>
      <c r="F76" s="23">
        <f>求节点([3]节奏预期!$B$6:$B$21,[3]节奏预期!F$6:F$21,$C76)</f>
        <v>0</v>
      </c>
      <c r="G76" s="23">
        <f>求节点([3]节奏预期!$B$6:$B$21,[3]节奏预期!G$6:G$21,$C76)</f>
        <v>5.4</v>
      </c>
      <c r="H76" s="23">
        <f>求节点([3]节奏预期!$B$6:$B$21,[3]节奏预期!H$6:H$21,$C76)</f>
        <v>12.6</v>
      </c>
      <c r="I76" s="23">
        <f>求节点([3]节奏预期!$B$122:$B$137,[3]节奏预期!D$122:D$137,$C76)</f>
        <v>0</v>
      </c>
      <c r="J76" s="23">
        <f>求节点([3]节奏预期!$B$122:$B$137,[3]节奏预期!E$122:E$137,$C76)</f>
        <v>0</v>
      </c>
      <c r="K76" s="23">
        <f>求节点([3]节奏预期!$B$122:$B$137,[3]节奏预期!F$122:F$137,$C76)</f>
        <v>0</v>
      </c>
      <c r="L76" s="23">
        <f>求节点([3]节奏预期!$B$122:$B$137,[3]节奏预期!G$122:G$137,$C76)</f>
        <v>5.4</v>
      </c>
      <c r="M76" s="23">
        <f>求节点([3]节奏预期!$B$122:$B$137,[3]节奏预期!H$122:H$137,$C76)</f>
        <v>12.6</v>
      </c>
      <c r="O76" s="23">
        <f>IFERROR(求节点([3]节奏预期!$B$6:$B$21,[3]节奏预期!N$6:N$21,$C76),IFERROR(O75*1,0))</f>
        <v>71</v>
      </c>
      <c r="P76" s="23">
        <f>IFERROR(求节点([3]节奏预期!$B$6:$B$21,[3]节奏预期!O$6:O$21,$C76),IFERROR(P75*1,0))</f>
        <v>71</v>
      </c>
      <c r="Q76" s="23">
        <f>IFERROR(求节点([3]节奏预期!$B$6:$B$21,[3]节奏预期!P$6:P$21,$C76),IFERROR(Q75*1,0))</f>
        <v>80</v>
      </c>
      <c r="R76" s="23">
        <f>IFERROR(求节点([3]节奏预期!$B$6:$B$21,[3]节奏预期!Q$6:Q$21,$C76),IFERROR(R75*1,0))</f>
        <v>120</v>
      </c>
      <c r="S76" s="23">
        <f>IFERROR(求节点([3]节奏预期!$B$6:$B$21,[3]节奏预期!R$6:R$21,$C76),IFERROR(S75*1,0))</f>
        <v>142</v>
      </c>
      <c r="T76" s="23">
        <f>IFERROR(求节点([3]节奏预期!$B$122:$B$137,[3]节奏预期!N$122:N$137,$C76),IFERROR(T75*1,0))</f>
        <v>71</v>
      </c>
      <c r="U76" s="23">
        <f>IFERROR(求节点([3]节奏预期!$B$122:$B$137,[3]节奏预期!O$122:O$137,$C76),IFERROR(U75*1,0))</f>
        <v>71</v>
      </c>
      <c r="V76" s="23">
        <f>IFERROR(求节点([3]节奏预期!$B$122:$B$137,[3]节奏预期!P$122:P$137,$C76),IFERROR(V75*1,0))</f>
        <v>80</v>
      </c>
      <c r="W76" s="23">
        <f>IFERROR(求节点([3]节奏预期!$B$122:$B$137,[3]节奏预期!Q$122:Q$137,$C76),IFERROR(W75*1,0))</f>
        <v>120</v>
      </c>
      <c r="X76" s="23">
        <f>IFERROR(求节点([3]节奏预期!$B$122:$B$137,[3]节奏预期!R$122:R$137,$C76),IFERROR(X75*1,0))</f>
        <v>142</v>
      </c>
      <c r="Z76" s="18">
        <v>71</v>
      </c>
      <c r="AA76" s="23">
        <f t="shared" si="4"/>
        <v>2437.1999999999998</v>
      </c>
      <c r="AB76" s="23">
        <f t="shared" si="5"/>
        <v>2437.1999999999998</v>
      </c>
      <c r="AC76" s="23">
        <f t="shared" si="6"/>
        <v>15048</v>
      </c>
      <c r="AD76" s="23">
        <f t="shared" si="7"/>
        <v>15048</v>
      </c>
    </row>
    <row r="77" spans="3:30" x14ac:dyDescent="0.15">
      <c r="C77" s="18">
        <v>72</v>
      </c>
      <c r="D77" s="23">
        <f>求节点([3]节奏预期!$B$6:$B$21,[3]节奏预期!D$6:D$21,$C77)</f>
        <v>0</v>
      </c>
      <c r="E77" s="23">
        <f>求节点([3]节奏预期!$B$6:$B$21,[3]节奏预期!E$6:E$21,$C77)</f>
        <v>0</v>
      </c>
      <c r="F77" s="23">
        <f>求节点([3]节奏预期!$B$6:$B$21,[3]节奏预期!F$6:F$21,$C77)</f>
        <v>0</v>
      </c>
      <c r="G77" s="23">
        <f>求节点([3]节奏预期!$B$6:$B$21,[3]节奏预期!G$6:G$21,$C77)</f>
        <v>4.8</v>
      </c>
      <c r="H77" s="23">
        <f>求节点([3]节奏预期!$B$6:$B$21,[3]节奏预期!H$6:H$21,$C77)</f>
        <v>13.2</v>
      </c>
      <c r="I77" s="23">
        <f>求节点([3]节奏预期!$B$122:$B$137,[3]节奏预期!D$122:D$137,$C77)</f>
        <v>0</v>
      </c>
      <c r="J77" s="23">
        <f>求节点([3]节奏预期!$B$122:$B$137,[3]节奏预期!E$122:E$137,$C77)</f>
        <v>0</v>
      </c>
      <c r="K77" s="23">
        <f>求节点([3]节奏预期!$B$122:$B$137,[3]节奏预期!F$122:F$137,$C77)</f>
        <v>0</v>
      </c>
      <c r="L77" s="23">
        <f>求节点([3]节奏预期!$B$122:$B$137,[3]节奏预期!G$122:G$137,$C77)</f>
        <v>4.8</v>
      </c>
      <c r="M77" s="23">
        <f>求节点([3]节奏预期!$B$122:$B$137,[3]节奏预期!H$122:H$137,$C77)</f>
        <v>13.2</v>
      </c>
      <c r="O77" s="23">
        <f>IFERROR(求节点([3]节奏预期!$B$6:$B$21,[3]节奏预期!N$6:N$21,$C77),IFERROR(O76*1,0))</f>
        <v>72</v>
      </c>
      <c r="P77" s="23">
        <f>IFERROR(求节点([3]节奏预期!$B$6:$B$21,[3]节奏预期!O$6:O$21,$C77),IFERROR(P76*1,0))</f>
        <v>72</v>
      </c>
      <c r="Q77" s="23">
        <f>IFERROR(求节点([3]节奏预期!$B$6:$B$21,[3]节奏预期!P$6:P$21,$C77),IFERROR(Q76*1,0))</f>
        <v>80</v>
      </c>
      <c r="R77" s="23">
        <f>IFERROR(求节点([3]节奏预期!$B$6:$B$21,[3]节奏预期!Q$6:Q$21,$C77),IFERROR(R76*1,0))</f>
        <v>120</v>
      </c>
      <c r="S77" s="23">
        <f>IFERROR(求节点([3]节奏预期!$B$6:$B$21,[3]节奏预期!R$6:R$21,$C77),IFERROR(S76*1,0))</f>
        <v>144</v>
      </c>
      <c r="T77" s="23">
        <f>IFERROR(求节点([3]节奏预期!$B$122:$B$137,[3]节奏预期!N$122:N$137,$C77),IFERROR(T76*1,0))</f>
        <v>72</v>
      </c>
      <c r="U77" s="23">
        <f>IFERROR(求节点([3]节奏预期!$B$122:$B$137,[3]节奏预期!O$122:O$137,$C77),IFERROR(U76*1,0))</f>
        <v>72</v>
      </c>
      <c r="V77" s="23">
        <f>IFERROR(求节点([3]节奏预期!$B$122:$B$137,[3]节奏预期!P$122:P$137,$C77),IFERROR(V76*1,0))</f>
        <v>80</v>
      </c>
      <c r="W77" s="23">
        <f>IFERROR(求节点([3]节奏预期!$B$122:$B$137,[3]节奏预期!Q$122:Q$137,$C77),IFERROR(W76*1,0))</f>
        <v>120</v>
      </c>
      <c r="X77" s="23">
        <f>IFERROR(求节点([3]节奏预期!$B$122:$B$137,[3]节奏预期!R$122:R$137,$C77),IFERROR(X76*1,0))</f>
        <v>144</v>
      </c>
      <c r="Z77" s="18">
        <v>72</v>
      </c>
      <c r="AA77" s="23">
        <f t="shared" si="4"/>
        <v>2476.8000000000002</v>
      </c>
      <c r="AB77" s="23">
        <f t="shared" si="5"/>
        <v>2476.8000000000002</v>
      </c>
      <c r="AC77" s="23">
        <f t="shared" si="6"/>
        <v>15336</v>
      </c>
      <c r="AD77" s="23">
        <f t="shared" si="7"/>
        <v>15336</v>
      </c>
    </row>
    <row r="78" spans="3:30" x14ac:dyDescent="0.15">
      <c r="C78" s="18">
        <v>73</v>
      </c>
      <c r="D78" s="23">
        <f>求节点([3]节奏预期!$B$6:$B$21,[3]节奏预期!D$6:D$21,$C78)</f>
        <v>0</v>
      </c>
      <c r="E78" s="23">
        <f>求节点([3]节奏预期!$B$6:$B$21,[3]节奏预期!E$6:E$21,$C78)</f>
        <v>0</v>
      </c>
      <c r="F78" s="23">
        <f>求节点([3]节奏预期!$B$6:$B$21,[3]节奏预期!F$6:F$21,$C78)</f>
        <v>0</v>
      </c>
      <c r="G78" s="23">
        <f>求节点([3]节奏预期!$B$6:$B$21,[3]节奏预期!G$6:G$21,$C78)</f>
        <v>4.2</v>
      </c>
      <c r="H78" s="23">
        <f>求节点([3]节奏预期!$B$6:$B$21,[3]节奏预期!H$6:H$21,$C78)</f>
        <v>13.8</v>
      </c>
      <c r="I78" s="23">
        <f>求节点([3]节奏预期!$B$122:$B$137,[3]节奏预期!D$122:D$137,$C78)</f>
        <v>0</v>
      </c>
      <c r="J78" s="23">
        <f>求节点([3]节奏预期!$B$122:$B$137,[3]节奏预期!E$122:E$137,$C78)</f>
        <v>0</v>
      </c>
      <c r="K78" s="23">
        <f>求节点([3]节奏预期!$B$122:$B$137,[3]节奏预期!F$122:F$137,$C78)</f>
        <v>0</v>
      </c>
      <c r="L78" s="23">
        <f>求节点([3]节奏预期!$B$122:$B$137,[3]节奏预期!G$122:G$137,$C78)</f>
        <v>4.2</v>
      </c>
      <c r="M78" s="23">
        <f>求节点([3]节奏预期!$B$122:$B$137,[3]节奏预期!H$122:H$137,$C78)</f>
        <v>13.8</v>
      </c>
      <c r="O78" s="23">
        <f>IFERROR(求节点([3]节奏预期!$B$6:$B$21,[3]节奏预期!N$6:N$21,$C78),IFERROR(O77*1,0))</f>
        <v>73</v>
      </c>
      <c r="P78" s="23">
        <f>IFERROR(求节点([3]节奏预期!$B$6:$B$21,[3]节奏预期!O$6:O$21,$C78),IFERROR(P77*1,0))</f>
        <v>73</v>
      </c>
      <c r="Q78" s="23">
        <f>IFERROR(求节点([3]节奏预期!$B$6:$B$21,[3]节奏预期!P$6:P$21,$C78),IFERROR(Q77*1,0))</f>
        <v>80</v>
      </c>
      <c r="R78" s="23">
        <f>IFERROR(求节点([3]节奏预期!$B$6:$B$21,[3]节奏预期!Q$6:Q$21,$C78),IFERROR(R77*1,0))</f>
        <v>120</v>
      </c>
      <c r="S78" s="23">
        <f>IFERROR(求节点([3]节奏预期!$B$6:$B$21,[3]节奏预期!R$6:R$21,$C78),IFERROR(S77*1,0))</f>
        <v>146</v>
      </c>
      <c r="T78" s="23">
        <f>IFERROR(求节点([3]节奏预期!$B$122:$B$137,[3]节奏预期!N$122:N$137,$C78),IFERROR(T77*1,0))</f>
        <v>73</v>
      </c>
      <c r="U78" s="23">
        <f>IFERROR(求节点([3]节奏预期!$B$122:$B$137,[3]节奏预期!O$122:O$137,$C78),IFERROR(U77*1,0))</f>
        <v>73</v>
      </c>
      <c r="V78" s="23">
        <f>IFERROR(求节点([3]节奏预期!$B$122:$B$137,[3]节奏预期!P$122:P$137,$C78),IFERROR(V77*1,0))</f>
        <v>80</v>
      </c>
      <c r="W78" s="23">
        <f>IFERROR(求节点([3]节奏预期!$B$122:$B$137,[3]节奏预期!Q$122:Q$137,$C78),IFERROR(W77*1,0))</f>
        <v>120</v>
      </c>
      <c r="X78" s="23">
        <f>IFERROR(求节点([3]节奏预期!$B$122:$B$137,[3]节奏预期!R$122:R$137,$C78),IFERROR(X77*1,0))</f>
        <v>146</v>
      </c>
      <c r="Z78" s="18">
        <v>73</v>
      </c>
      <c r="AA78" s="23">
        <f t="shared" si="4"/>
        <v>2518.8000000000002</v>
      </c>
      <c r="AB78" s="23">
        <f t="shared" si="5"/>
        <v>2518.8000000000002</v>
      </c>
      <c r="AC78" s="23">
        <f t="shared" si="6"/>
        <v>15624</v>
      </c>
      <c r="AD78" s="23">
        <f t="shared" si="7"/>
        <v>15624</v>
      </c>
    </row>
    <row r="79" spans="3:30" x14ac:dyDescent="0.15">
      <c r="C79" s="18">
        <v>74</v>
      </c>
      <c r="D79" s="23">
        <f>求节点([3]节奏预期!$B$6:$B$21,[3]节奏预期!D$6:D$21,$C79)</f>
        <v>0</v>
      </c>
      <c r="E79" s="23">
        <f>求节点([3]节奏预期!$B$6:$B$21,[3]节奏预期!E$6:E$21,$C79)</f>
        <v>0</v>
      </c>
      <c r="F79" s="23">
        <f>求节点([3]节奏预期!$B$6:$B$21,[3]节奏预期!F$6:F$21,$C79)</f>
        <v>0</v>
      </c>
      <c r="G79" s="23">
        <f>求节点([3]节奏预期!$B$6:$B$21,[3]节奏预期!G$6:G$21,$C79)</f>
        <v>3.6</v>
      </c>
      <c r="H79" s="23">
        <f>求节点([3]节奏预期!$B$6:$B$21,[3]节奏预期!H$6:H$21,$C79)</f>
        <v>14.4</v>
      </c>
      <c r="I79" s="23">
        <f>求节点([3]节奏预期!$B$122:$B$137,[3]节奏预期!D$122:D$137,$C79)</f>
        <v>0</v>
      </c>
      <c r="J79" s="23">
        <f>求节点([3]节奏预期!$B$122:$B$137,[3]节奏预期!E$122:E$137,$C79)</f>
        <v>0</v>
      </c>
      <c r="K79" s="23">
        <f>求节点([3]节奏预期!$B$122:$B$137,[3]节奏预期!F$122:F$137,$C79)</f>
        <v>0</v>
      </c>
      <c r="L79" s="23">
        <f>求节点([3]节奏预期!$B$122:$B$137,[3]节奏预期!G$122:G$137,$C79)</f>
        <v>3.6</v>
      </c>
      <c r="M79" s="23">
        <f>求节点([3]节奏预期!$B$122:$B$137,[3]节奏预期!H$122:H$137,$C79)</f>
        <v>14.4</v>
      </c>
      <c r="O79" s="23">
        <f>IFERROR(求节点([3]节奏预期!$B$6:$B$21,[3]节奏预期!N$6:N$21,$C79),IFERROR(O78*1,0))</f>
        <v>74</v>
      </c>
      <c r="P79" s="23">
        <f>IFERROR(求节点([3]节奏预期!$B$6:$B$21,[3]节奏预期!O$6:O$21,$C79),IFERROR(P78*1,0))</f>
        <v>74</v>
      </c>
      <c r="Q79" s="23">
        <f>IFERROR(求节点([3]节奏预期!$B$6:$B$21,[3]节奏预期!P$6:P$21,$C79),IFERROR(Q78*1,0))</f>
        <v>80</v>
      </c>
      <c r="R79" s="23">
        <f>IFERROR(求节点([3]节奏预期!$B$6:$B$21,[3]节奏预期!Q$6:Q$21,$C79),IFERROR(R78*1,0))</f>
        <v>120</v>
      </c>
      <c r="S79" s="23">
        <f>IFERROR(求节点([3]节奏预期!$B$6:$B$21,[3]节奏预期!R$6:R$21,$C79),IFERROR(S78*1,0))</f>
        <v>148</v>
      </c>
      <c r="T79" s="23">
        <f>IFERROR(求节点([3]节奏预期!$B$122:$B$137,[3]节奏预期!N$122:N$137,$C79),IFERROR(T78*1,0))</f>
        <v>74</v>
      </c>
      <c r="U79" s="23">
        <f>IFERROR(求节点([3]节奏预期!$B$122:$B$137,[3]节奏预期!O$122:O$137,$C79),IFERROR(U78*1,0))</f>
        <v>74</v>
      </c>
      <c r="V79" s="23">
        <f>IFERROR(求节点([3]节奏预期!$B$122:$B$137,[3]节奏预期!P$122:P$137,$C79),IFERROR(V78*1,0))</f>
        <v>80</v>
      </c>
      <c r="W79" s="23">
        <f>IFERROR(求节点([3]节奏预期!$B$122:$B$137,[3]节奏预期!Q$122:Q$137,$C79),IFERROR(W78*1,0))</f>
        <v>120</v>
      </c>
      <c r="X79" s="23">
        <f>IFERROR(求节点([3]节奏预期!$B$122:$B$137,[3]节奏预期!R$122:R$137,$C79),IFERROR(X78*1,0))</f>
        <v>148</v>
      </c>
      <c r="Z79" s="18">
        <v>74</v>
      </c>
      <c r="AA79" s="23">
        <f t="shared" si="4"/>
        <v>2563.2000000000003</v>
      </c>
      <c r="AB79" s="23">
        <f t="shared" si="5"/>
        <v>2563.2000000000003</v>
      </c>
      <c r="AC79" s="23">
        <f t="shared" si="6"/>
        <v>15912</v>
      </c>
      <c r="AD79" s="23">
        <f t="shared" si="7"/>
        <v>15912</v>
      </c>
    </row>
    <row r="80" spans="3:30" x14ac:dyDescent="0.15">
      <c r="C80" s="18">
        <v>75</v>
      </c>
      <c r="D80" s="23">
        <f>求节点([3]节奏预期!$B$6:$B$21,[3]节奏预期!D$6:D$21,$C80)</f>
        <v>0</v>
      </c>
      <c r="E80" s="23">
        <f>求节点([3]节奏预期!$B$6:$B$21,[3]节奏预期!E$6:E$21,$C80)</f>
        <v>0</v>
      </c>
      <c r="F80" s="23">
        <f>求节点([3]节奏预期!$B$6:$B$21,[3]节奏预期!F$6:F$21,$C80)</f>
        <v>0</v>
      </c>
      <c r="G80" s="23">
        <f>求节点([3]节奏预期!$B$6:$B$21,[3]节奏预期!G$6:G$21,$C80)</f>
        <v>3</v>
      </c>
      <c r="H80" s="23">
        <f>求节点([3]节奏预期!$B$6:$B$21,[3]节奏预期!H$6:H$21,$C80)</f>
        <v>15</v>
      </c>
      <c r="I80" s="23">
        <f>求节点([3]节奏预期!$B$122:$B$137,[3]节奏预期!D$122:D$137,$C80)</f>
        <v>0</v>
      </c>
      <c r="J80" s="23">
        <f>求节点([3]节奏预期!$B$122:$B$137,[3]节奏预期!E$122:E$137,$C80)</f>
        <v>0</v>
      </c>
      <c r="K80" s="23">
        <f>求节点([3]节奏预期!$B$122:$B$137,[3]节奏预期!F$122:F$137,$C80)</f>
        <v>0</v>
      </c>
      <c r="L80" s="23">
        <f>求节点([3]节奏预期!$B$122:$B$137,[3]节奏预期!G$122:G$137,$C80)</f>
        <v>3</v>
      </c>
      <c r="M80" s="23">
        <f>求节点([3]节奏预期!$B$122:$B$137,[3]节奏预期!H$122:H$137,$C80)</f>
        <v>15</v>
      </c>
      <c r="O80" s="23">
        <f>IFERROR(求节点([3]节奏预期!$B$6:$B$21,[3]节奏预期!N$6:N$21,$C80),IFERROR(O79*1,0))</f>
        <v>75</v>
      </c>
      <c r="P80" s="23">
        <f>IFERROR(求节点([3]节奏预期!$B$6:$B$21,[3]节奏预期!O$6:O$21,$C80),IFERROR(P79*1,0))</f>
        <v>75</v>
      </c>
      <c r="Q80" s="23">
        <f>IFERROR(求节点([3]节奏预期!$B$6:$B$21,[3]节奏预期!P$6:P$21,$C80),IFERROR(Q79*1,0))</f>
        <v>80</v>
      </c>
      <c r="R80" s="23">
        <f>IFERROR(求节点([3]节奏预期!$B$6:$B$21,[3]节奏预期!Q$6:Q$21,$C80),IFERROR(R79*1,0))</f>
        <v>120</v>
      </c>
      <c r="S80" s="23">
        <f>IFERROR(求节点([3]节奏预期!$B$6:$B$21,[3]节奏预期!R$6:R$21,$C80),IFERROR(S79*1,0))</f>
        <v>150</v>
      </c>
      <c r="T80" s="23">
        <f>IFERROR(求节点([3]节奏预期!$B$122:$B$137,[3]节奏预期!N$122:N$137,$C80),IFERROR(T79*1,0))</f>
        <v>75</v>
      </c>
      <c r="U80" s="23">
        <f>IFERROR(求节点([3]节奏预期!$B$122:$B$137,[3]节奏预期!O$122:O$137,$C80),IFERROR(U79*1,0))</f>
        <v>75</v>
      </c>
      <c r="V80" s="23">
        <f>IFERROR(求节点([3]节奏预期!$B$122:$B$137,[3]节奏预期!P$122:P$137,$C80),IFERROR(V79*1,0))</f>
        <v>80</v>
      </c>
      <c r="W80" s="23">
        <f>IFERROR(求节点([3]节奏预期!$B$122:$B$137,[3]节奏预期!Q$122:Q$137,$C80),IFERROR(W79*1,0))</f>
        <v>120</v>
      </c>
      <c r="X80" s="23">
        <f>IFERROR(求节点([3]节奏预期!$B$122:$B$137,[3]节奏预期!R$122:R$137,$C80),IFERROR(X79*1,0))</f>
        <v>150</v>
      </c>
      <c r="Z80" s="18">
        <v>75</v>
      </c>
      <c r="AA80" s="23">
        <f t="shared" si="4"/>
        <v>2610</v>
      </c>
      <c r="AB80" s="23">
        <f t="shared" si="5"/>
        <v>2610</v>
      </c>
      <c r="AC80" s="23">
        <f t="shared" si="6"/>
        <v>16200</v>
      </c>
      <c r="AD80" s="23">
        <f t="shared" si="7"/>
        <v>16200</v>
      </c>
    </row>
    <row r="81" spans="3:30" x14ac:dyDescent="0.15">
      <c r="C81" s="18">
        <v>76</v>
      </c>
      <c r="D81" s="23">
        <f>求节点([3]节奏预期!$B$6:$B$21,[3]节奏预期!D$6:D$21,$C81)</f>
        <v>0</v>
      </c>
      <c r="E81" s="23">
        <f>求节点([3]节奏预期!$B$6:$B$21,[3]节奏预期!E$6:E$21,$C81)</f>
        <v>0</v>
      </c>
      <c r="F81" s="23">
        <f>求节点([3]节奏预期!$B$6:$B$21,[3]节奏预期!F$6:F$21,$C81)</f>
        <v>0</v>
      </c>
      <c r="G81" s="23">
        <f>求节点([3]节奏预期!$B$6:$B$21,[3]节奏预期!G$6:G$21,$C81)</f>
        <v>2.4000000000000004</v>
      </c>
      <c r="H81" s="23">
        <f>求节点([3]节奏预期!$B$6:$B$21,[3]节奏预期!H$6:H$21,$C81)</f>
        <v>15.6</v>
      </c>
      <c r="I81" s="23">
        <f>求节点([3]节奏预期!$B$122:$B$137,[3]节奏预期!D$122:D$137,$C81)</f>
        <v>0</v>
      </c>
      <c r="J81" s="23">
        <f>求节点([3]节奏预期!$B$122:$B$137,[3]节奏预期!E$122:E$137,$C81)</f>
        <v>0</v>
      </c>
      <c r="K81" s="23">
        <f>求节点([3]节奏预期!$B$122:$B$137,[3]节奏预期!F$122:F$137,$C81)</f>
        <v>0</v>
      </c>
      <c r="L81" s="23">
        <f>求节点([3]节奏预期!$B$122:$B$137,[3]节奏预期!G$122:G$137,$C81)</f>
        <v>2.4000000000000004</v>
      </c>
      <c r="M81" s="23">
        <f>求节点([3]节奏预期!$B$122:$B$137,[3]节奏预期!H$122:H$137,$C81)</f>
        <v>15.6</v>
      </c>
      <c r="O81" s="23">
        <f>IFERROR(求节点([3]节奏预期!$B$6:$B$21,[3]节奏预期!N$6:N$21,$C81),IFERROR(O80*1,0))</f>
        <v>76</v>
      </c>
      <c r="P81" s="23">
        <f>IFERROR(求节点([3]节奏预期!$B$6:$B$21,[3]节奏预期!O$6:O$21,$C81),IFERROR(P80*1,0))</f>
        <v>76</v>
      </c>
      <c r="Q81" s="23">
        <f>IFERROR(求节点([3]节奏预期!$B$6:$B$21,[3]节奏预期!P$6:P$21,$C81),IFERROR(Q80*1,0))</f>
        <v>80</v>
      </c>
      <c r="R81" s="23">
        <f>IFERROR(求节点([3]节奏预期!$B$6:$B$21,[3]节奏预期!Q$6:Q$21,$C81),IFERROR(R80*1,0))</f>
        <v>120</v>
      </c>
      <c r="S81" s="23">
        <f>IFERROR(求节点([3]节奏预期!$B$6:$B$21,[3]节奏预期!R$6:R$21,$C81),IFERROR(S80*1,0))</f>
        <v>152</v>
      </c>
      <c r="T81" s="23">
        <f>IFERROR(求节点([3]节奏预期!$B$122:$B$137,[3]节奏预期!N$122:N$137,$C81),IFERROR(T80*1,0))</f>
        <v>76</v>
      </c>
      <c r="U81" s="23">
        <f>IFERROR(求节点([3]节奏预期!$B$122:$B$137,[3]节奏预期!O$122:O$137,$C81),IFERROR(U80*1,0))</f>
        <v>76</v>
      </c>
      <c r="V81" s="23">
        <f>IFERROR(求节点([3]节奏预期!$B$122:$B$137,[3]节奏预期!P$122:P$137,$C81),IFERROR(V80*1,0))</f>
        <v>80</v>
      </c>
      <c r="W81" s="23">
        <f>IFERROR(求节点([3]节奏预期!$B$122:$B$137,[3]节奏预期!Q$122:Q$137,$C81),IFERROR(W80*1,0))</f>
        <v>120</v>
      </c>
      <c r="X81" s="23">
        <f>IFERROR(求节点([3]节奏预期!$B$122:$B$137,[3]节奏预期!R$122:R$137,$C81),IFERROR(X80*1,0))</f>
        <v>152</v>
      </c>
      <c r="Z81" s="18">
        <v>76</v>
      </c>
      <c r="AA81" s="23">
        <f t="shared" si="4"/>
        <v>2659.2</v>
      </c>
      <c r="AB81" s="23">
        <f t="shared" si="5"/>
        <v>2659.2</v>
      </c>
      <c r="AC81" s="23">
        <f t="shared" si="6"/>
        <v>16488</v>
      </c>
      <c r="AD81" s="23">
        <f t="shared" si="7"/>
        <v>16488</v>
      </c>
    </row>
    <row r="82" spans="3:30" x14ac:dyDescent="0.15">
      <c r="C82" s="18">
        <v>77</v>
      </c>
      <c r="D82" s="23">
        <f>求节点([3]节奏预期!$B$6:$B$21,[3]节奏预期!D$6:D$21,$C82)</f>
        <v>0</v>
      </c>
      <c r="E82" s="23">
        <f>求节点([3]节奏预期!$B$6:$B$21,[3]节奏预期!E$6:E$21,$C82)</f>
        <v>0</v>
      </c>
      <c r="F82" s="23">
        <f>求节点([3]节奏预期!$B$6:$B$21,[3]节奏预期!F$6:F$21,$C82)</f>
        <v>0</v>
      </c>
      <c r="G82" s="23">
        <f>求节点([3]节奏预期!$B$6:$B$21,[3]节奏预期!G$6:G$21,$C82)</f>
        <v>1.7999999999999998</v>
      </c>
      <c r="H82" s="23">
        <f>求节点([3]节奏预期!$B$6:$B$21,[3]节奏预期!H$6:H$21,$C82)</f>
        <v>16.2</v>
      </c>
      <c r="I82" s="23">
        <f>求节点([3]节奏预期!$B$122:$B$137,[3]节奏预期!D$122:D$137,$C82)</f>
        <v>0</v>
      </c>
      <c r="J82" s="23">
        <f>求节点([3]节奏预期!$B$122:$B$137,[3]节奏预期!E$122:E$137,$C82)</f>
        <v>0</v>
      </c>
      <c r="K82" s="23">
        <f>求节点([3]节奏预期!$B$122:$B$137,[3]节奏预期!F$122:F$137,$C82)</f>
        <v>0</v>
      </c>
      <c r="L82" s="23">
        <f>求节点([3]节奏预期!$B$122:$B$137,[3]节奏预期!G$122:G$137,$C82)</f>
        <v>1.7999999999999998</v>
      </c>
      <c r="M82" s="23">
        <f>求节点([3]节奏预期!$B$122:$B$137,[3]节奏预期!H$122:H$137,$C82)</f>
        <v>16.2</v>
      </c>
      <c r="O82" s="23">
        <f>IFERROR(求节点([3]节奏预期!$B$6:$B$21,[3]节奏预期!N$6:N$21,$C82),IFERROR(O81*1,0))</f>
        <v>77</v>
      </c>
      <c r="P82" s="23">
        <f>IFERROR(求节点([3]节奏预期!$B$6:$B$21,[3]节奏预期!O$6:O$21,$C82),IFERROR(P81*1,0))</f>
        <v>77</v>
      </c>
      <c r="Q82" s="23">
        <f>IFERROR(求节点([3]节奏预期!$B$6:$B$21,[3]节奏预期!P$6:P$21,$C82),IFERROR(Q81*1,0))</f>
        <v>80</v>
      </c>
      <c r="R82" s="23">
        <f>IFERROR(求节点([3]节奏预期!$B$6:$B$21,[3]节奏预期!Q$6:Q$21,$C82),IFERROR(R81*1,0))</f>
        <v>120</v>
      </c>
      <c r="S82" s="23">
        <f>IFERROR(求节点([3]节奏预期!$B$6:$B$21,[3]节奏预期!R$6:R$21,$C82),IFERROR(S81*1,0))</f>
        <v>154</v>
      </c>
      <c r="T82" s="23">
        <f>IFERROR(求节点([3]节奏预期!$B$122:$B$137,[3]节奏预期!N$122:N$137,$C82),IFERROR(T81*1,0))</f>
        <v>77</v>
      </c>
      <c r="U82" s="23">
        <f>IFERROR(求节点([3]节奏预期!$B$122:$B$137,[3]节奏预期!O$122:O$137,$C82),IFERROR(U81*1,0))</f>
        <v>77</v>
      </c>
      <c r="V82" s="23">
        <f>IFERROR(求节点([3]节奏预期!$B$122:$B$137,[3]节奏预期!P$122:P$137,$C82),IFERROR(V81*1,0))</f>
        <v>80</v>
      </c>
      <c r="W82" s="23">
        <f>IFERROR(求节点([3]节奏预期!$B$122:$B$137,[3]节奏预期!Q$122:Q$137,$C82),IFERROR(W81*1,0))</f>
        <v>120</v>
      </c>
      <c r="X82" s="23">
        <f>IFERROR(求节点([3]节奏预期!$B$122:$B$137,[3]节奏预期!R$122:R$137,$C82),IFERROR(X81*1,0))</f>
        <v>154</v>
      </c>
      <c r="Z82" s="18">
        <v>77</v>
      </c>
      <c r="AA82" s="23">
        <f t="shared" si="4"/>
        <v>2710.7999999999997</v>
      </c>
      <c r="AB82" s="23">
        <f t="shared" si="5"/>
        <v>2710.7999999999997</v>
      </c>
      <c r="AC82" s="23">
        <f t="shared" si="6"/>
        <v>16776</v>
      </c>
      <c r="AD82" s="23">
        <f t="shared" si="7"/>
        <v>16776</v>
      </c>
    </row>
    <row r="83" spans="3:30" x14ac:dyDescent="0.15">
      <c r="C83" s="18">
        <v>78</v>
      </c>
      <c r="D83" s="23">
        <f>求节点([3]节奏预期!$B$6:$B$21,[3]节奏预期!D$6:D$21,$C83)</f>
        <v>0</v>
      </c>
      <c r="E83" s="23">
        <f>求节点([3]节奏预期!$B$6:$B$21,[3]节奏预期!E$6:E$21,$C83)</f>
        <v>0</v>
      </c>
      <c r="F83" s="23">
        <f>求节点([3]节奏预期!$B$6:$B$21,[3]节奏预期!F$6:F$21,$C83)</f>
        <v>0</v>
      </c>
      <c r="G83" s="23">
        <f>求节点([3]节奏预期!$B$6:$B$21,[3]节奏预期!G$6:G$21,$C83)</f>
        <v>1.2000000000000002</v>
      </c>
      <c r="H83" s="23">
        <f>求节点([3]节奏预期!$B$6:$B$21,[3]节奏预期!H$6:H$21,$C83)</f>
        <v>16.8</v>
      </c>
      <c r="I83" s="23">
        <f>求节点([3]节奏预期!$B$122:$B$137,[3]节奏预期!D$122:D$137,$C83)</f>
        <v>0</v>
      </c>
      <c r="J83" s="23">
        <f>求节点([3]节奏预期!$B$122:$B$137,[3]节奏预期!E$122:E$137,$C83)</f>
        <v>0</v>
      </c>
      <c r="K83" s="23">
        <f>求节点([3]节奏预期!$B$122:$B$137,[3]节奏预期!F$122:F$137,$C83)</f>
        <v>0</v>
      </c>
      <c r="L83" s="23">
        <f>求节点([3]节奏预期!$B$122:$B$137,[3]节奏预期!G$122:G$137,$C83)</f>
        <v>1.2000000000000002</v>
      </c>
      <c r="M83" s="23">
        <f>求节点([3]节奏预期!$B$122:$B$137,[3]节奏预期!H$122:H$137,$C83)</f>
        <v>16.8</v>
      </c>
      <c r="O83" s="23">
        <f>IFERROR(求节点([3]节奏预期!$B$6:$B$21,[3]节奏预期!N$6:N$21,$C83),IFERROR(O82*1,0))</f>
        <v>78</v>
      </c>
      <c r="P83" s="23">
        <f>IFERROR(求节点([3]节奏预期!$B$6:$B$21,[3]节奏预期!O$6:O$21,$C83),IFERROR(P82*1,0))</f>
        <v>78</v>
      </c>
      <c r="Q83" s="23">
        <f>IFERROR(求节点([3]节奏预期!$B$6:$B$21,[3]节奏预期!P$6:P$21,$C83),IFERROR(Q82*1,0))</f>
        <v>80</v>
      </c>
      <c r="R83" s="23">
        <f>IFERROR(求节点([3]节奏预期!$B$6:$B$21,[3]节奏预期!Q$6:Q$21,$C83),IFERROR(R82*1,0))</f>
        <v>120</v>
      </c>
      <c r="S83" s="23">
        <f>IFERROR(求节点([3]节奏预期!$B$6:$B$21,[3]节奏预期!R$6:R$21,$C83),IFERROR(S82*1,0))</f>
        <v>156</v>
      </c>
      <c r="T83" s="23">
        <f>IFERROR(求节点([3]节奏预期!$B$122:$B$137,[3]节奏预期!N$122:N$137,$C83),IFERROR(T82*1,0))</f>
        <v>78</v>
      </c>
      <c r="U83" s="23">
        <f>IFERROR(求节点([3]节奏预期!$B$122:$B$137,[3]节奏预期!O$122:O$137,$C83),IFERROR(U82*1,0))</f>
        <v>78</v>
      </c>
      <c r="V83" s="23">
        <f>IFERROR(求节点([3]节奏预期!$B$122:$B$137,[3]节奏预期!P$122:P$137,$C83),IFERROR(V82*1,0))</f>
        <v>80</v>
      </c>
      <c r="W83" s="23">
        <f>IFERROR(求节点([3]节奏预期!$B$122:$B$137,[3]节奏预期!Q$122:Q$137,$C83),IFERROR(W82*1,0))</f>
        <v>120</v>
      </c>
      <c r="X83" s="23">
        <f>IFERROR(求节点([3]节奏预期!$B$122:$B$137,[3]节奏预期!R$122:R$137,$C83),IFERROR(X82*1,0))</f>
        <v>156</v>
      </c>
      <c r="Z83" s="18">
        <v>78</v>
      </c>
      <c r="AA83" s="23">
        <f t="shared" si="4"/>
        <v>2764.8</v>
      </c>
      <c r="AB83" s="23">
        <f t="shared" si="5"/>
        <v>2764.8</v>
      </c>
      <c r="AC83" s="23">
        <f t="shared" si="6"/>
        <v>17064</v>
      </c>
      <c r="AD83" s="23">
        <f t="shared" si="7"/>
        <v>17064</v>
      </c>
    </row>
    <row r="84" spans="3:30" x14ac:dyDescent="0.15">
      <c r="C84" s="18">
        <v>79</v>
      </c>
      <c r="D84" s="23">
        <f>求节点([3]节奏预期!$B$6:$B$21,[3]节奏预期!D$6:D$21,$C84)</f>
        <v>0</v>
      </c>
      <c r="E84" s="23">
        <f>求节点([3]节奏预期!$B$6:$B$21,[3]节奏预期!E$6:E$21,$C84)</f>
        <v>0</v>
      </c>
      <c r="F84" s="23">
        <f>求节点([3]节奏预期!$B$6:$B$21,[3]节奏预期!F$6:F$21,$C84)</f>
        <v>0</v>
      </c>
      <c r="G84" s="23">
        <f>求节点([3]节奏预期!$B$6:$B$21,[3]节奏预期!G$6:G$21,$C84)</f>
        <v>0.60000000000000053</v>
      </c>
      <c r="H84" s="23">
        <f>求节点([3]节奏预期!$B$6:$B$21,[3]节奏预期!H$6:H$21,$C84)</f>
        <v>17.399999999999999</v>
      </c>
      <c r="I84" s="23">
        <f>求节点([3]节奏预期!$B$122:$B$137,[3]节奏预期!D$122:D$137,$C84)</f>
        <v>0</v>
      </c>
      <c r="J84" s="23">
        <f>求节点([3]节奏预期!$B$122:$B$137,[3]节奏预期!E$122:E$137,$C84)</f>
        <v>0</v>
      </c>
      <c r="K84" s="23">
        <f>求节点([3]节奏预期!$B$122:$B$137,[3]节奏预期!F$122:F$137,$C84)</f>
        <v>0</v>
      </c>
      <c r="L84" s="23">
        <f>求节点([3]节奏预期!$B$122:$B$137,[3]节奏预期!G$122:G$137,$C84)</f>
        <v>0.60000000000000053</v>
      </c>
      <c r="M84" s="23">
        <f>求节点([3]节奏预期!$B$122:$B$137,[3]节奏预期!H$122:H$137,$C84)</f>
        <v>17.399999999999999</v>
      </c>
      <c r="O84" s="23">
        <f>IFERROR(求节点([3]节奏预期!$B$6:$B$21,[3]节奏预期!N$6:N$21,$C84),IFERROR(O83*1,0))</f>
        <v>79</v>
      </c>
      <c r="P84" s="23">
        <f>IFERROR(求节点([3]节奏预期!$B$6:$B$21,[3]节奏预期!O$6:O$21,$C84),IFERROR(P83*1,0))</f>
        <v>79</v>
      </c>
      <c r="Q84" s="23">
        <f>IFERROR(求节点([3]节奏预期!$B$6:$B$21,[3]节奏预期!P$6:P$21,$C84),IFERROR(Q83*1,0))</f>
        <v>80</v>
      </c>
      <c r="R84" s="23">
        <f>IFERROR(求节点([3]节奏预期!$B$6:$B$21,[3]节奏预期!Q$6:Q$21,$C84),IFERROR(R83*1,0))</f>
        <v>120</v>
      </c>
      <c r="S84" s="23">
        <f>IFERROR(求节点([3]节奏预期!$B$6:$B$21,[3]节奏预期!R$6:R$21,$C84),IFERROR(S83*1,0))</f>
        <v>158</v>
      </c>
      <c r="T84" s="23">
        <f>IFERROR(求节点([3]节奏预期!$B$122:$B$137,[3]节奏预期!N$122:N$137,$C84),IFERROR(T83*1,0))</f>
        <v>79</v>
      </c>
      <c r="U84" s="23">
        <f>IFERROR(求节点([3]节奏预期!$B$122:$B$137,[3]节奏预期!O$122:O$137,$C84),IFERROR(U83*1,0))</f>
        <v>79</v>
      </c>
      <c r="V84" s="23">
        <f>IFERROR(求节点([3]节奏预期!$B$122:$B$137,[3]节奏预期!P$122:P$137,$C84),IFERROR(V83*1,0))</f>
        <v>80</v>
      </c>
      <c r="W84" s="23">
        <f>IFERROR(求节点([3]节奏预期!$B$122:$B$137,[3]节奏预期!Q$122:Q$137,$C84),IFERROR(W83*1,0))</f>
        <v>120</v>
      </c>
      <c r="X84" s="23">
        <f>IFERROR(求节点([3]节奏预期!$B$122:$B$137,[3]节奏预期!R$122:R$137,$C84),IFERROR(X83*1,0))</f>
        <v>158</v>
      </c>
      <c r="Z84" s="18">
        <v>79</v>
      </c>
      <c r="AA84" s="23">
        <f t="shared" si="4"/>
        <v>2821.2</v>
      </c>
      <c r="AB84" s="23">
        <f t="shared" si="5"/>
        <v>2821.2</v>
      </c>
      <c r="AC84" s="23">
        <f t="shared" si="6"/>
        <v>17352</v>
      </c>
      <c r="AD84" s="23">
        <f t="shared" si="7"/>
        <v>17352</v>
      </c>
    </row>
    <row r="85" spans="3:30" x14ac:dyDescent="0.15">
      <c r="C85" s="18">
        <v>80</v>
      </c>
      <c r="D85" s="23">
        <f>求节点([3]节奏预期!$B$6:$B$21,[3]节奏预期!D$6:D$21,$C85)</f>
        <v>0</v>
      </c>
      <c r="E85" s="23">
        <f>求节点([3]节奏预期!$B$6:$B$21,[3]节奏预期!E$6:E$21,$C85)</f>
        <v>0</v>
      </c>
      <c r="F85" s="23">
        <f>求节点([3]节奏预期!$B$6:$B$21,[3]节奏预期!F$6:F$21,$C85)</f>
        <v>0</v>
      </c>
      <c r="G85" s="23">
        <f>求节点([3]节奏预期!$B$6:$B$21,[3]节奏预期!G$6:G$21,$C85)</f>
        <v>0</v>
      </c>
      <c r="H85" s="23">
        <f>求节点([3]节奏预期!$B$6:$B$21,[3]节奏预期!H$6:H$21,$C85)</f>
        <v>18</v>
      </c>
      <c r="I85" s="23">
        <f>求节点([3]节奏预期!$B$122:$B$137,[3]节奏预期!D$122:D$137,$C85)</f>
        <v>0</v>
      </c>
      <c r="J85" s="23">
        <f>求节点([3]节奏预期!$B$122:$B$137,[3]节奏预期!E$122:E$137,$C85)</f>
        <v>0</v>
      </c>
      <c r="K85" s="23">
        <f>求节点([3]节奏预期!$B$122:$B$137,[3]节奏预期!F$122:F$137,$C85)</f>
        <v>0</v>
      </c>
      <c r="L85" s="23">
        <f>求节点([3]节奏预期!$B$122:$B$137,[3]节奏预期!G$122:G$137,$C85)</f>
        <v>0</v>
      </c>
      <c r="M85" s="23">
        <f>求节点([3]节奏预期!$B$122:$B$137,[3]节奏预期!H$122:H$137,$C85)</f>
        <v>18</v>
      </c>
      <c r="O85" s="23">
        <f>IFERROR(求节点([3]节奏预期!$B$6:$B$21,[3]节奏预期!N$6:N$21,$C85),IFERROR(O84*1,0))</f>
        <v>80</v>
      </c>
      <c r="P85" s="23">
        <f>IFERROR(求节点([3]节奏预期!$B$6:$B$21,[3]节奏预期!O$6:O$21,$C85),IFERROR(P84*1,0))</f>
        <v>80</v>
      </c>
      <c r="Q85" s="23">
        <f>IFERROR(求节点([3]节奏预期!$B$6:$B$21,[3]节奏预期!P$6:P$21,$C85),IFERROR(Q84*1,0))</f>
        <v>80</v>
      </c>
      <c r="R85" s="23">
        <f>IFERROR(求节点([3]节奏预期!$B$6:$B$21,[3]节奏预期!Q$6:Q$21,$C85),IFERROR(R84*1,0))</f>
        <v>120</v>
      </c>
      <c r="S85" s="23">
        <f>IFERROR(求节点([3]节奏预期!$B$6:$B$21,[3]节奏预期!R$6:R$21,$C85),IFERROR(S84*1,0))</f>
        <v>160</v>
      </c>
      <c r="T85" s="23">
        <f>IFERROR(求节点([3]节奏预期!$B$122:$B$137,[3]节奏预期!N$122:N$137,$C85),IFERROR(T84*1,0))</f>
        <v>80</v>
      </c>
      <c r="U85" s="23">
        <f>IFERROR(求节点([3]节奏预期!$B$122:$B$137,[3]节奏预期!O$122:O$137,$C85),IFERROR(U84*1,0))</f>
        <v>80</v>
      </c>
      <c r="V85" s="23">
        <f>IFERROR(求节点([3]节奏预期!$B$122:$B$137,[3]节奏预期!P$122:P$137,$C85),IFERROR(V84*1,0))</f>
        <v>80</v>
      </c>
      <c r="W85" s="23">
        <f>IFERROR(求节点([3]节奏预期!$B$122:$B$137,[3]节奏预期!Q$122:Q$137,$C85),IFERROR(W84*1,0))</f>
        <v>120</v>
      </c>
      <c r="X85" s="23">
        <f>IFERROR(求节点([3]节奏预期!$B$122:$B$137,[3]节奏预期!R$122:R$137,$C85),IFERROR(X84*1,0))</f>
        <v>160</v>
      </c>
      <c r="Z85" s="18">
        <v>80</v>
      </c>
      <c r="AA85" s="23">
        <f t="shared" si="4"/>
        <v>2880</v>
      </c>
      <c r="AB85" s="23">
        <f t="shared" si="5"/>
        <v>2880</v>
      </c>
      <c r="AC85" s="23">
        <f t="shared" si="6"/>
        <v>17640</v>
      </c>
      <c r="AD85" s="23">
        <f t="shared" si="7"/>
        <v>17640</v>
      </c>
    </row>
    <row r="86" spans="3:30" x14ac:dyDescent="0.15">
      <c r="C86" s="18">
        <v>81</v>
      </c>
      <c r="D86" s="23">
        <f>求节点([3]节奏预期!$B$6:$B$21,[3]节奏预期!D$6:D$21,$C86)</f>
        <v>0</v>
      </c>
      <c r="E86" s="23">
        <f>求节点([3]节奏预期!$B$6:$B$21,[3]节奏预期!E$6:E$21,$C86)</f>
        <v>0</v>
      </c>
      <c r="F86" s="23">
        <f>求节点([3]节奏预期!$B$6:$B$21,[3]节奏预期!F$6:F$21,$C86)</f>
        <v>0</v>
      </c>
      <c r="G86" s="23">
        <f>求节点([3]节奏预期!$B$6:$B$21,[3]节奏预期!G$6:G$21,$C86)</f>
        <v>0</v>
      </c>
      <c r="H86" s="23">
        <f>求节点([3]节奏预期!$B$6:$B$21,[3]节奏预期!H$6:H$21,$C86)</f>
        <v>18</v>
      </c>
      <c r="I86" s="23">
        <f>求节点([3]节奏预期!$B$122:$B$137,[3]节奏预期!D$122:D$137,$C86)</f>
        <v>0</v>
      </c>
      <c r="J86" s="23">
        <f>求节点([3]节奏预期!$B$122:$B$137,[3]节奏预期!E$122:E$137,$C86)</f>
        <v>0</v>
      </c>
      <c r="K86" s="23">
        <f>求节点([3]节奏预期!$B$122:$B$137,[3]节奏预期!F$122:F$137,$C86)</f>
        <v>0</v>
      </c>
      <c r="L86" s="23">
        <f>求节点([3]节奏预期!$B$122:$B$137,[3]节奏预期!G$122:G$137,$C86)</f>
        <v>0</v>
      </c>
      <c r="M86" s="23">
        <f>求节点([3]节奏预期!$B$122:$B$137,[3]节奏预期!H$122:H$137,$C86)</f>
        <v>18</v>
      </c>
      <c r="O86" s="23">
        <f>IFERROR(求节点([3]节奏预期!$B$6:$B$21,[3]节奏预期!N$6:N$21,$C86),IFERROR(O85*1,0))</f>
        <v>81</v>
      </c>
      <c r="P86" s="23">
        <f>IFERROR(求节点([3]节奏预期!$B$6:$B$21,[3]节奏预期!O$6:O$21,$C86),IFERROR(P85*1,0))</f>
        <v>81</v>
      </c>
      <c r="Q86" s="23">
        <f>IFERROR(求节点([3]节奏预期!$B$6:$B$21,[3]节奏预期!P$6:P$21,$C86),IFERROR(Q85*1,0))</f>
        <v>80</v>
      </c>
      <c r="R86" s="23">
        <f>IFERROR(求节点([3]节奏预期!$B$6:$B$21,[3]节奏预期!Q$6:Q$21,$C86),IFERROR(R85*1,0))</f>
        <v>120</v>
      </c>
      <c r="S86" s="23">
        <f>IFERROR(求节点([3]节奏预期!$B$6:$B$21,[3]节奏预期!R$6:R$21,$C86),IFERROR(S85*1,0))</f>
        <v>162</v>
      </c>
      <c r="T86" s="23">
        <f>IFERROR(求节点([3]节奏预期!$B$122:$B$137,[3]节奏预期!N$122:N$137,$C86),IFERROR(T85*1,0))</f>
        <v>81</v>
      </c>
      <c r="U86" s="23">
        <f>IFERROR(求节点([3]节奏预期!$B$122:$B$137,[3]节奏预期!O$122:O$137,$C86),IFERROR(U85*1,0))</f>
        <v>81</v>
      </c>
      <c r="V86" s="23">
        <f>IFERROR(求节点([3]节奏预期!$B$122:$B$137,[3]节奏预期!P$122:P$137,$C86),IFERROR(V85*1,0))</f>
        <v>80</v>
      </c>
      <c r="W86" s="23">
        <f>IFERROR(求节点([3]节奏预期!$B$122:$B$137,[3]节奏预期!Q$122:Q$137,$C86),IFERROR(W85*1,0))</f>
        <v>120</v>
      </c>
      <c r="X86" s="23">
        <f>IFERROR(求节点([3]节奏预期!$B$122:$B$137,[3]节奏预期!R$122:R$137,$C86),IFERROR(X85*1,0))</f>
        <v>162</v>
      </c>
      <c r="Z86" s="18">
        <v>81</v>
      </c>
      <c r="AA86" s="23">
        <f t="shared" si="4"/>
        <v>2916</v>
      </c>
      <c r="AB86" s="23">
        <f t="shared" si="5"/>
        <v>2916</v>
      </c>
      <c r="AC86" s="23">
        <f t="shared" si="6"/>
        <v>17640</v>
      </c>
      <c r="AD86" s="23">
        <f t="shared" si="7"/>
        <v>17640</v>
      </c>
    </row>
    <row r="87" spans="3:30" x14ac:dyDescent="0.15">
      <c r="C87" s="18">
        <v>82</v>
      </c>
      <c r="D87" s="23">
        <f>求节点([3]节奏预期!$B$6:$B$21,[3]节奏预期!D$6:D$21,$C87)</f>
        <v>0</v>
      </c>
      <c r="E87" s="23">
        <f>求节点([3]节奏预期!$B$6:$B$21,[3]节奏预期!E$6:E$21,$C87)</f>
        <v>0</v>
      </c>
      <c r="F87" s="23">
        <f>求节点([3]节奏预期!$B$6:$B$21,[3]节奏预期!F$6:F$21,$C87)</f>
        <v>0</v>
      </c>
      <c r="G87" s="23">
        <f>求节点([3]节奏预期!$B$6:$B$21,[3]节奏预期!G$6:G$21,$C87)</f>
        <v>0</v>
      </c>
      <c r="H87" s="23">
        <f>求节点([3]节奏预期!$B$6:$B$21,[3]节奏预期!H$6:H$21,$C87)</f>
        <v>18</v>
      </c>
      <c r="I87" s="23">
        <f>求节点([3]节奏预期!$B$122:$B$137,[3]节奏预期!D$122:D$137,$C87)</f>
        <v>0</v>
      </c>
      <c r="J87" s="23">
        <f>求节点([3]节奏预期!$B$122:$B$137,[3]节奏预期!E$122:E$137,$C87)</f>
        <v>0</v>
      </c>
      <c r="K87" s="23">
        <f>求节点([3]节奏预期!$B$122:$B$137,[3]节奏预期!F$122:F$137,$C87)</f>
        <v>0</v>
      </c>
      <c r="L87" s="23">
        <f>求节点([3]节奏预期!$B$122:$B$137,[3]节奏预期!G$122:G$137,$C87)</f>
        <v>0</v>
      </c>
      <c r="M87" s="23">
        <f>求节点([3]节奏预期!$B$122:$B$137,[3]节奏预期!H$122:H$137,$C87)</f>
        <v>18</v>
      </c>
      <c r="O87" s="23">
        <f>IFERROR(求节点([3]节奏预期!$B$6:$B$21,[3]节奏预期!N$6:N$21,$C87),IFERROR(O86*1,0))</f>
        <v>82</v>
      </c>
      <c r="P87" s="23">
        <f>IFERROR(求节点([3]节奏预期!$B$6:$B$21,[3]节奏预期!O$6:O$21,$C87),IFERROR(P86*1,0))</f>
        <v>82</v>
      </c>
      <c r="Q87" s="23">
        <f>IFERROR(求节点([3]节奏预期!$B$6:$B$21,[3]节奏预期!P$6:P$21,$C87),IFERROR(Q86*1,0))</f>
        <v>80</v>
      </c>
      <c r="R87" s="23">
        <f>IFERROR(求节点([3]节奏预期!$B$6:$B$21,[3]节奏预期!Q$6:Q$21,$C87),IFERROR(R86*1,0))</f>
        <v>120</v>
      </c>
      <c r="S87" s="23">
        <f>IFERROR(求节点([3]节奏预期!$B$6:$B$21,[3]节奏预期!R$6:R$21,$C87),IFERROR(S86*1,0))</f>
        <v>164</v>
      </c>
      <c r="T87" s="23">
        <f>IFERROR(求节点([3]节奏预期!$B$122:$B$137,[3]节奏预期!N$122:N$137,$C87),IFERROR(T86*1,0))</f>
        <v>82</v>
      </c>
      <c r="U87" s="23">
        <f>IFERROR(求节点([3]节奏预期!$B$122:$B$137,[3]节奏预期!O$122:O$137,$C87),IFERROR(U86*1,0))</f>
        <v>82</v>
      </c>
      <c r="V87" s="23">
        <f>IFERROR(求节点([3]节奏预期!$B$122:$B$137,[3]节奏预期!P$122:P$137,$C87),IFERROR(V86*1,0))</f>
        <v>80</v>
      </c>
      <c r="W87" s="23">
        <f>IFERROR(求节点([3]节奏预期!$B$122:$B$137,[3]节奏预期!Q$122:Q$137,$C87),IFERROR(W86*1,0))</f>
        <v>120</v>
      </c>
      <c r="X87" s="23">
        <f>IFERROR(求节点([3]节奏预期!$B$122:$B$137,[3]节奏预期!R$122:R$137,$C87),IFERROR(X86*1,0))</f>
        <v>164</v>
      </c>
      <c r="Z87" s="18">
        <v>82</v>
      </c>
      <c r="AA87" s="23">
        <f t="shared" si="4"/>
        <v>2952</v>
      </c>
      <c r="AB87" s="23">
        <f t="shared" si="5"/>
        <v>2952</v>
      </c>
      <c r="AC87" s="23">
        <f t="shared" si="6"/>
        <v>17640</v>
      </c>
      <c r="AD87" s="23">
        <f t="shared" si="7"/>
        <v>17640</v>
      </c>
    </row>
    <row r="88" spans="3:30" x14ac:dyDescent="0.15">
      <c r="C88" s="18">
        <v>83</v>
      </c>
      <c r="D88" s="23">
        <f>求节点([3]节奏预期!$B$6:$B$21,[3]节奏预期!D$6:D$21,$C88)</f>
        <v>0</v>
      </c>
      <c r="E88" s="23">
        <f>求节点([3]节奏预期!$B$6:$B$21,[3]节奏预期!E$6:E$21,$C88)</f>
        <v>0</v>
      </c>
      <c r="F88" s="23">
        <f>求节点([3]节奏预期!$B$6:$B$21,[3]节奏预期!F$6:F$21,$C88)</f>
        <v>0</v>
      </c>
      <c r="G88" s="23">
        <f>求节点([3]节奏预期!$B$6:$B$21,[3]节奏预期!G$6:G$21,$C88)</f>
        <v>0</v>
      </c>
      <c r="H88" s="23">
        <f>求节点([3]节奏预期!$B$6:$B$21,[3]节奏预期!H$6:H$21,$C88)</f>
        <v>18</v>
      </c>
      <c r="I88" s="23">
        <f>求节点([3]节奏预期!$B$122:$B$137,[3]节奏预期!D$122:D$137,$C88)</f>
        <v>0</v>
      </c>
      <c r="J88" s="23">
        <f>求节点([3]节奏预期!$B$122:$B$137,[3]节奏预期!E$122:E$137,$C88)</f>
        <v>0</v>
      </c>
      <c r="K88" s="23">
        <f>求节点([3]节奏预期!$B$122:$B$137,[3]节奏预期!F$122:F$137,$C88)</f>
        <v>0</v>
      </c>
      <c r="L88" s="23">
        <f>求节点([3]节奏预期!$B$122:$B$137,[3]节奏预期!G$122:G$137,$C88)</f>
        <v>0</v>
      </c>
      <c r="M88" s="23">
        <f>求节点([3]节奏预期!$B$122:$B$137,[3]节奏预期!H$122:H$137,$C88)</f>
        <v>18</v>
      </c>
      <c r="O88" s="23">
        <f>IFERROR(求节点([3]节奏预期!$B$6:$B$21,[3]节奏预期!N$6:N$21,$C88),IFERROR(O87*1,0))</f>
        <v>83</v>
      </c>
      <c r="P88" s="23">
        <f>IFERROR(求节点([3]节奏预期!$B$6:$B$21,[3]节奏预期!O$6:O$21,$C88),IFERROR(P87*1,0))</f>
        <v>83</v>
      </c>
      <c r="Q88" s="23">
        <f>IFERROR(求节点([3]节奏预期!$B$6:$B$21,[3]节奏预期!P$6:P$21,$C88),IFERROR(Q87*1,0))</f>
        <v>80</v>
      </c>
      <c r="R88" s="23">
        <f>IFERROR(求节点([3]节奏预期!$B$6:$B$21,[3]节奏预期!Q$6:Q$21,$C88),IFERROR(R87*1,0))</f>
        <v>120</v>
      </c>
      <c r="S88" s="23">
        <f>IFERROR(求节点([3]节奏预期!$B$6:$B$21,[3]节奏预期!R$6:R$21,$C88),IFERROR(S87*1,0))</f>
        <v>166</v>
      </c>
      <c r="T88" s="23">
        <f>IFERROR(求节点([3]节奏预期!$B$122:$B$137,[3]节奏预期!N$122:N$137,$C88),IFERROR(T87*1,0))</f>
        <v>83</v>
      </c>
      <c r="U88" s="23">
        <f>IFERROR(求节点([3]节奏预期!$B$122:$B$137,[3]节奏预期!O$122:O$137,$C88),IFERROR(U87*1,0))</f>
        <v>83</v>
      </c>
      <c r="V88" s="23">
        <f>IFERROR(求节点([3]节奏预期!$B$122:$B$137,[3]节奏预期!P$122:P$137,$C88),IFERROR(V87*1,0))</f>
        <v>80</v>
      </c>
      <c r="W88" s="23">
        <f>IFERROR(求节点([3]节奏预期!$B$122:$B$137,[3]节奏预期!Q$122:Q$137,$C88),IFERROR(W87*1,0))</f>
        <v>120</v>
      </c>
      <c r="X88" s="23">
        <f>IFERROR(求节点([3]节奏预期!$B$122:$B$137,[3]节奏预期!R$122:R$137,$C88),IFERROR(X87*1,0))</f>
        <v>166</v>
      </c>
      <c r="Z88" s="18">
        <v>83</v>
      </c>
      <c r="AA88" s="23">
        <f t="shared" si="4"/>
        <v>2988</v>
      </c>
      <c r="AB88" s="23">
        <f t="shared" si="5"/>
        <v>2988</v>
      </c>
      <c r="AC88" s="23">
        <f t="shared" si="6"/>
        <v>17640</v>
      </c>
      <c r="AD88" s="23">
        <f t="shared" si="7"/>
        <v>17640</v>
      </c>
    </row>
    <row r="89" spans="3:30" x14ac:dyDescent="0.15">
      <c r="C89" s="18">
        <v>84</v>
      </c>
      <c r="D89" s="23">
        <f>求节点([3]节奏预期!$B$6:$B$21,[3]节奏预期!D$6:D$21,$C89)</f>
        <v>0</v>
      </c>
      <c r="E89" s="23">
        <f>求节点([3]节奏预期!$B$6:$B$21,[3]节奏预期!E$6:E$21,$C89)</f>
        <v>0</v>
      </c>
      <c r="F89" s="23">
        <f>求节点([3]节奏预期!$B$6:$B$21,[3]节奏预期!F$6:F$21,$C89)</f>
        <v>0</v>
      </c>
      <c r="G89" s="23">
        <f>求节点([3]节奏预期!$B$6:$B$21,[3]节奏预期!G$6:G$21,$C89)</f>
        <v>0</v>
      </c>
      <c r="H89" s="23">
        <f>求节点([3]节奏预期!$B$6:$B$21,[3]节奏预期!H$6:H$21,$C89)</f>
        <v>18</v>
      </c>
      <c r="I89" s="23">
        <f>求节点([3]节奏预期!$B$122:$B$137,[3]节奏预期!D$122:D$137,$C89)</f>
        <v>0</v>
      </c>
      <c r="J89" s="23">
        <f>求节点([3]节奏预期!$B$122:$B$137,[3]节奏预期!E$122:E$137,$C89)</f>
        <v>0</v>
      </c>
      <c r="K89" s="23">
        <f>求节点([3]节奏预期!$B$122:$B$137,[3]节奏预期!F$122:F$137,$C89)</f>
        <v>0</v>
      </c>
      <c r="L89" s="23">
        <f>求节点([3]节奏预期!$B$122:$B$137,[3]节奏预期!G$122:G$137,$C89)</f>
        <v>0</v>
      </c>
      <c r="M89" s="23">
        <f>求节点([3]节奏预期!$B$122:$B$137,[3]节奏预期!H$122:H$137,$C89)</f>
        <v>18</v>
      </c>
      <c r="O89" s="23">
        <f>IFERROR(求节点([3]节奏预期!$B$6:$B$21,[3]节奏预期!N$6:N$21,$C89),IFERROR(O88*1,0))</f>
        <v>84</v>
      </c>
      <c r="P89" s="23">
        <f>IFERROR(求节点([3]节奏预期!$B$6:$B$21,[3]节奏预期!O$6:O$21,$C89),IFERROR(P88*1,0))</f>
        <v>84</v>
      </c>
      <c r="Q89" s="23">
        <f>IFERROR(求节点([3]节奏预期!$B$6:$B$21,[3]节奏预期!P$6:P$21,$C89),IFERROR(Q88*1,0))</f>
        <v>80</v>
      </c>
      <c r="R89" s="23">
        <f>IFERROR(求节点([3]节奏预期!$B$6:$B$21,[3]节奏预期!Q$6:Q$21,$C89),IFERROR(R88*1,0))</f>
        <v>120</v>
      </c>
      <c r="S89" s="23">
        <f>IFERROR(求节点([3]节奏预期!$B$6:$B$21,[3]节奏预期!R$6:R$21,$C89),IFERROR(S88*1,0))</f>
        <v>168</v>
      </c>
      <c r="T89" s="23">
        <f>IFERROR(求节点([3]节奏预期!$B$122:$B$137,[3]节奏预期!N$122:N$137,$C89),IFERROR(T88*1,0))</f>
        <v>84</v>
      </c>
      <c r="U89" s="23">
        <f>IFERROR(求节点([3]节奏预期!$B$122:$B$137,[3]节奏预期!O$122:O$137,$C89),IFERROR(U88*1,0))</f>
        <v>84</v>
      </c>
      <c r="V89" s="23">
        <f>IFERROR(求节点([3]节奏预期!$B$122:$B$137,[3]节奏预期!P$122:P$137,$C89),IFERROR(V88*1,0))</f>
        <v>80</v>
      </c>
      <c r="W89" s="23">
        <f>IFERROR(求节点([3]节奏预期!$B$122:$B$137,[3]节奏预期!Q$122:Q$137,$C89),IFERROR(W88*1,0))</f>
        <v>120</v>
      </c>
      <c r="X89" s="23">
        <f>IFERROR(求节点([3]节奏预期!$B$122:$B$137,[3]节奏预期!R$122:R$137,$C89),IFERROR(X88*1,0))</f>
        <v>168</v>
      </c>
      <c r="Z89" s="18">
        <v>84</v>
      </c>
      <c r="AA89" s="23">
        <f t="shared" si="4"/>
        <v>3024</v>
      </c>
      <c r="AB89" s="23">
        <f t="shared" si="5"/>
        <v>3024</v>
      </c>
      <c r="AC89" s="23">
        <f t="shared" si="6"/>
        <v>17640</v>
      </c>
      <c r="AD89" s="23">
        <f t="shared" si="7"/>
        <v>17640</v>
      </c>
    </row>
    <row r="90" spans="3:30" x14ac:dyDescent="0.15">
      <c r="C90" s="18">
        <v>85</v>
      </c>
      <c r="D90" s="23">
        <f>求节点([3]节奏预期!$B$6:$B$21,[3]节奏预期!D$6:D$21,$C90)</f>
        <v>0</v>
      </c>
      <c r="E90" s="23">
        <f>求节点([3]节奏预期!$B$6:$B$21,[3]节奏预期!E$6:E$21,$C90)</f>
        <v>0</v>
      </c>
      <c r="F90" s="23">
        <f>求节点([3]节奏预期!$B$6:$B$21,[3]节奏预期!F$6:F$21,$C90)</f>
        <v>0</v>
      </c>
      <c r="G90" s="23">
        <f>求节点([3]节奏预期!$B$6:$B$21,[3]节奏预期!G$6:G$21,$C90)</f>
        <v>0</v>
      </c>
      <c r="H90" s="23">
        <f>求节点([3]节奏预期!$B$6:$B$21,[3]节奏预期!H$6:H$21,$C90)</f>
        <v>18</v>
      </c>
      <c r="I90" s="23">
        <f>求节点([3]节奏预期!$B$122:$B$137,[3]节奏预期!D$122:D$137,$C90)</f>
        <v>0</v>
      </c>
      <c r="J90" s="23">
        <f>求节点([3]节奏预期!$B$122:$B$137,[3]节奏预期!E$122:E$137,$C90)</f>
        <v>0</v>
      </c>
      <c r="K90" s="23">
        <f>求节点([3]节奏预期!$B$122:$B$137,[3]节奏预期!F$122:F$137,$C90)</f>
        <v>0</v>
      </c>
      <c r="L90" s="23">
        <f>求节点([3]节奏预期!$B$122:$B$137,[3]节奏预期!G$122:G$137,$C90)</f>
        <v>0</v>
      </c>
      <c r="M90" s="23">
        <f>求节点([3]节奏预期!$B$122:$B$137,[3]节奏预期!H$122:H$137,$C90)</f>
        <v>18</v>
      </c>
      <c r="O90" s="23">
        <f>IFERROR(求节点([3]节奏预期!$B$6:$B$21,[3]节奏预期!N$6:N$21,$C90),IFERROR(O89*1,0))</f>
        <v>85</v>
      </c>
      <c r="P90" s="23">
        <f>IFERROR(求节点([3]节奏预期!$B$6:$B$21,[3]节奏预期!O$6:O$21,$C90),IFERROR(P89*1,0))</f>
        <v>85</v>
      </c>
      <c r="Q90" s="23">
        <f>IFERROR(求节点([3]节奏预期!$B$6:$B$21,[3]节奏预期!P$6:P$21,$C90),IFERROR(Q89*1,0))</f>
        <v>80</v>
      </c>
      <c r="R90" s="23">
        <f>IFERROR(求节点([3]节奏预期!$B$6:$B$21,[3]节奏预期!Q$6:Q$21,$C90),IFERROR(R89*1,0))</f>
        <v>120</v>
      </c>
      <c r="S90" s="23">
        <f>IFERROR(求节点([3]节奏预期!$B$6:$B$21,[3]节奏预期!R$6:R$21,$C90),IFERROR(S89*1,0))</f>
        <v>170</v>
      </c>
      <c r="T90" s="23">
        <f>IFERROR(求节点([3]节奏预期!$B$122:$B$137,[3]节奏预期!N$122:N$137,$C90),IFERROR(T89*1,0))</f>
        <v>85</v>
      </c>
      <c r="U90" s="23">
        <f>IFERROR(求节点([3]节奏预期!$B$122:$B$137,[3]节奏预期!O$122:O$137,$C90),IFERROR(U89*1,0))</f>
        <v>85</v>
      </c>
      <c r="V90" s="23">
        <f>IFERROR(求节点([3]节奏预期!$B$122:$B$137,[3]节奏预期!P$122:P$137,$C90),IFERROR(V89*1,0))</f>
        <v>80</v>
      </c>
      <c r="W90" s="23">
        <f>IFERROR(求节点([3]节奏预期!$B$122:$B$137,[3]节奏预期!Q$122:Q$137,$C90),IFERROR(W89*1,0))</f>
        <v>120</v>
      </c>
      <c r="X90" s="23">
        <f>IFERROR(求节点([3]节奏预期!$B$122:$B$137,[3]节奏预期!R$122:R$137,$C90),IFERROR(X89*1,0))</f>
        <v>170</v>
      </c>
      <c r="Z90" s="18">
        <v>85</v>
      </c>
      <c r="AA90" s="23">
        <f t="shared" si="4"/>
        <v>3060</v>
      </c>
      <c r="AB90" s="23">
        <f t="shared" si="5"/>
        <v>3060</v>
      </c>
      <c r="AC90" s="23">
        <f t="shared" si="6"/>
        <v>17640</v>
      </c>
      <c r="AD90" s="23">
        <f t="shared" si="7"/>
        <v>17640</v>
      </c>
    </row>
    <row r="91" spans="3:30" x14ac:dyDescent="0.15">
      <c r="C91" s="18">
        <v>86</v>
      </c>
      <c r="D91" s="23">
        <f>求节点([3]节奏预期!$B$6:$B$21,[3]节奏预期!D$6:D$21,$C91)</f>
        <v>0</v>
      </c>
      <c r="E91" s="23">
        <f>求节点([3]节奏预期!$B$6:$B$21,[3]节奏预期!E$6:E$21,$C91)</f>
        <v>0</v>
      </c>
      <c r="F91" s="23">
        <f>求节点([3]节奏预期!$B$6:$B$21,[3]节奏预期!F$6:F$21,$C91)</f>
        <v>0</v>
      </c>
      <c r="G91" s="23">
        <f>求节点([3]节奏预期!$B$6:$B$21,[3]节奏预期!G$6:G$21,$C91)</f>
        <v>0</v>
      </c>
      <c r="H91" s="23">
        <f>求节点([3]节奏预期!$B$6:$B$21,[3]节奏预期!H$6:H$21,$C91)</f>
        <v>18</v>
      </c>
      <c r="I91" s="23">
        <f>求节点([3]节奏预期!$B$122:$B$137,[3]节奏预期!D$122:D$137,$C91)</f>
        <v>0</v>
      </c>
      <c r="J91" s="23">
        <f>求节点([3]节奏预期!$B$122:$B$137,[3]节奏预期!E$122:E$137,$C91)</f>
        <v>0</v>
      </c>
      <c r="K91" s="23">
        <f>求节点([3]节奏预期!$B$122:$B$137,[3]节奏预期!F$122:F$137,$C91)</f>
        <v>0</v>
      </c>
      <c r="L91" s="23">
        <f>求节点([3]节奏预期!$B$122:$B$137,[3]节奏预期!G$122:G$137,$C91)</f>
        <v>0</v>
      </c>
      <c r="M91" s="23">
        <f>求节点([3]节奏预期!$B$122:$B$137,[3]节奏预期!H$122:H$137,$C91)</f>
        <v>18</v>
      </c>
      <c r="O91" s="23">
        <f>IFERROR(求节点([3]节奏预期!$B$6:$B$21,[3]节奏预期!N$6:N$21,$C91),IFERROR(O90*1,0))</f>
        <v>86</v>
      </c>
      <c r="P91" s="23">
        <f>IFERROR(求节点([3]节奏预期!$B$6:$B$21,[3]节奏预期!O$6:O$21,$C91),IFERROR(P90*1,0))</f>
        <v>86</v>
      </c>
      <c r="Q91" s="23">
        <f>IFERROR(求节点([3]节奏预期!$B$6:$B$21,[3]节奏预期!P$6:P$21,$C91),IFERROR(Q90*1,0))</f>
        <v>80</v>
      </c>
      <c r="R91" s="23">
        <f>IFERROR(求节点([3]节奏预期!$B$6:$B$21,[3]节奏预期!Q$6:Q$21,$C91),IFERROR(R90*1,0))</f>
        <v>120</v>
      </c>
      <c r="S91" s="23">
        <f>IFERROR(求节点([3]节奏预期!$B$6:$B$21,[3]节奏预期!R$6:R$21,$C91),IFERROR(S90*1,0))</f>
        <v>172</v>
      </c>
      <c r="T91" s="23">
        <f>IFERROR(求节点([3]节奏预期!$B$122:$B$137,[3]节奏预期!N$122:N$137,$C91),IFERROR(T90*1,0))</f>
        <v>86</v>
      </c>
      <c r="U91" s="23">
        <f>IFERROR(求节点([3]节奏预期!$B$122:$B$137,[3]节奏预期!O$122:O$137,$C91),IFERROR(U90*1,0))</f>
        <v>86</v>
      </c>
      <c r="V91" s="23">
        <f>IFERROR(求节点([3]节奏预期!$B$122:$B$137,[3]节奏预期!P$122:P$137,$C91),IFERROR(V90*1,0))</f>
        <v>80</v>
      </c>
      <c r="W91" s="23">
        <f>IFERROR(求节点([3]节奏预期!$B$122:$B$137,[3]节奏预期!Q$122:Q$137,$C91),IFERROR(W90*1,0))</f>
        <v>120</v>
      </c>
      <c r="X91" s="23">
        <f>IFERROR(求节点([3]节奏预期!$B$122:$B$137,[3]节奏预期!R$122:R$137,$C91),IFERROR(X90*1,0))</f>
        <v>172</v>
      </c>
      <c r="Z91" s="18">
        <v>86</v>
      </c>
      <c r="AA91" s="23">
        <f t="shared" si="4"/>
        <v>3096</v>
      </c>
      <c r="AB91" s="23">
        <f t="shared" si="5"/>
        <v>3096</v>
      </c>
      <c r="AC91" s="23">
        <f t="shared" si="6"/>
        <v>17640</v>
      </c>
      <c r="AD91" s="23">
        <f t="shared" si="7"/>
        <v>17640</v>
      </c>
    </row>
    <row r="92" spans="3:30" x14ac:dyDescent="0.15">
      <c r="C92" s="18">
        <v>87</v>
      </c>
      <c r="D92" s="23">
        <f>求节点([3]节奏预期!$B$6:$B$21,[3]节奏预期!D$6:D$21,$C92)</f>
        <v>0</v>
      </c>
      <c r="E92" s="23">
        <f>求节点([3]节奏预期!$B$6:$B$21,[3]节奏预期!E$6:E$21,$C92)</f>
        <v>0</v>
      </c>
      <c r="F92" s="23">
        <f>求节点([3]节奏预期!$B$6:$B$21,[3]节奏预期!F$6:F$21,$C92)</f>
        <v>0</v>
      </c>
      <c r="G92" s="23">
        <f>求节点([3]节奏预期!$B$6:$B$21,[3]节奏预期!G$6:G$21,$C92)</f>
        <v>0</v>
      </c>
      <c r="H92" s="23">
        <f>求节点([3]节奏预期!$B$6:$B$21,[3]节奏预期!H$6:H$21,$C92)</f>
        <v>18</v>
      </c>
      <c r="I92" s="23">
        <f>求节点([3]节奏预期!$B$122:$B$137,[3]节奏预期!D$122:D$137,$C92)</f>
        <v>0</v>
      </c>
      <c r="J92" s="23">
        <f>求节点([3]节奏预期!$B$122:$B$137,[3]节奏预期!E$122:E$137,$C92)</f>
        <v>0</v>
      </c>
      <c r="K92" s="23">
        <f>求节点([3]节奏预期!$B$122:$B$137,[3]节奏预期!F$122:F$137,$C92)</f>
        <v>0</v>
      </c>
      <c r="L92" s="23">
        <f>求节点([3]节奏预期!$B$122:$B$137,[3]节奏预期!G$122:G$137,$C92)</f>
        <v>0</v>
      </c>
      <c r="M92" s="23">
        <f>求节点([3]节奏预期!$B$122:$B$137,[3]节奏预期!H$122:H$137,$C92)</f>
        <v>18</v>
      </c>
      <c r="O92" s="23">
        <f>IFERROR(求节点([3]节奏预期!$B$6:$B$21,[3]节奏预期!N$6:N$21,$C92),IFERROR(O91*1,0))</f>
        <v>87</v>
      </c>
      <c r="P92" s="23">
        <f>IFERROR(求节点([3]节奏预期!$B$6:$B$21,[3]节奏预期!O$6:O$21,$C92),IFERROR(P91*1,0))</f>
        <v>87</v>
      </c>
      <c r="Q92" s="23">
        <f>IFERROR(求节点([3]节奏预期!$B$6:$B$21,[3]节奏预期!P$6:P$21,$C92),IFERROR(Q91*1,0))</f>
        <v>80</v>
      </c>
      <c r="R92" s="23">
        <f>IFERROR(求节点([3]节奏预期!$B$6:$B$21,[3]节奏预期!Q$6:Q$21,$C92),IFERROR(R91*1,0))</f>
        <v>120</v>
      </c>
      <c r="S92" s="23">
        <f>IFERROR(求节点([3]节奏预期!$B$6:$B$21,[3]节奏预期!R$6:R$21,$C92),IFERROR(S91*1,0))</f>
        <v>174</v>
      </c>
      <c r="T92" s="23">
        <f>IFERROR(求节点([3]节奏预期!$B$122:$B$137,[3]节奏预期!N$122:N$137,$C92),IFERROR(T91*1,0))</f>
        <v>87</v>
      </c>
      <c r="U92" s="23">
        <f>IFERROR(求节点([3]节奏预期!$B$122:$B$137,[3]节奏预期!O$122:O$137,$C92),IFERROR(U91*1,0))</f>
        <v>87</v>
      </c>
      <c r="V92" s="23">
        <f>IFERROR(求节点([3]节奏预期!$B$122:$B$137,[3]节奏预期!P$122:P$137,$C92),IFERROR(V91*1,0))</f>
        <v>80</v>
      </c>
      <c r="W92" s="23">
        <f>IFERROR(求节点([3]节奏预期!$B$122:$B$137,[3]节奏预期!Q$122:Q$137,$C92),IFERROR(W91*1,0))</f>
        <v>120</v>
      </c>
      <c r="X92" s="23">
        <f>IFERROR(求节点([3]节奏预期!$B$122:$B$137,[3]节奏预期!R$122:R$137,$C92),IFERROR(X91*1,0))</f>
        <v>174</v>
      </c>
      <c r="Z92" s="18">
        <v>87</v>
      </c>
      <c r="AA92" s="23">
        <f t="shared" si="4"/>
        <v>3132</v>
      </c>
      <c r="AB92" s="23">
        <f t="shared" si="5"/>
        <v>3132</v>
      </c>
      <c r="AC92" s="23">
        <f t="shared" si="6"/>
        <v>17640</v>
      </c>
      <c r="AD92" s="23">
        <f t="shared" si="7"/>
        <v>17640</v>
      </c>
    </row>
    <row r="93" spans="3:30" x14ac:dyDescent="0.15">
      <c r="C93" s="18">
        <v>88</v>
      </c>
      <c r="D93" s="23">
        <f>求节点([3]节奏预期!$B$6:$B$21,[3]节奏预期!D$6:D$21,$C93)</f>
        <v>0</v>
      </c>
      <c r="E93" s="23">
        <f>求节点([3]节奏预期!$B$6:$B$21,[3]节奏预期!E$6:E$21,$C93)</f>
        <v>0</v>
      </c>
      <c r="F93" s="23">
        <f>求节点([3]节奏预期!$B$6:$B$21,[3]节奏预期!F$6:F$21,$C93)</f>
        <v>0</v>
      </c>
      <c r="G93" s="23">
        <f>求节点([3]节奏预期!$B$6:$B$21,[3]节奏预期!G$6:G$21,$C93)</f>
        <v>0</v>
      </c>
      <c r="H93" s="23">
        <f>求节点([3]节奏预期!$B$6:$B$21,[3]节奏预期!H$6:H$21,$C93)</f>
        <v>18</v>
      </c>
      <c r="I93" s="23">
        <f>求节点([3]节奏预期!$B$122:$B$137,[3]节奏预期!D$122:D$137,$C93)</f>
        <v>0</v>
      </c>
      <c r="J93" s="23">
        <f>求节点([3]节奏预期!$B$122:$B$137,[3]节奏预期!E$122:E$137,$C93)</f>
        <v>0</v>
      </c>
      <c r="K93" s="23">
        <f>求节点([3]节奏预期!$B$122:$B$137,[3]节奏预期!F$122:F$137,$C93)</f>
        <v>0</v>
      </c>
      <c r="L93" s="23">
        <f>求节点([3]节奏预期!$B$122:$B$137,[3]节奏预期!G$122:G$137,$C93)</f>
        <v>0</v>
      </c>
      <c r="M93" s="23">
        <f>求节点([3]节奏预期!$B$122:$B$137,[3]节奏预期!H$122:H$137,$C93)</f>
        <v>18</v>
      </c>
      <c r="O93" s="23">
        <f>IFERROR(求节点([3]节奏预期!$B$6:$B$21,[3]节奏预期!N$6:N$21,$C93),IFERROR(O92*1,0))</f>
        <v>88</v>
      </c>
      <c r="P93" s="23">
        <f>IFERROR(求节点([3]节奏预期!$B$6:$B$21,[3]节奏预期!O$6:O$21,$C93),IFERROR(P92*1,0))</f>
        <v>88</v>
      </c>
      <c r="Q93" s="23">
        <f>IFERROR(求节点([3]节奏预期!$B$6:$B$21,[3]节奏预期!P$6:P$21,$C93),IFERROR(Q92*1,0))</f>
        <v>80</v>
      </c>
      <c r="R93" s="23">
        <f>IFERROR(求节点([3]节奏预期!$B$6:$B$21,[3]节奏预期!Q$6:Q$21,$C93),IFERROR(R92*1,0))</f>
        <v>120</v>
      </c>
      <c r="S93" s="23">
        <f>IFERROR(求节点([3]节奏预期!$B$6:$B$21,[3]节奏预期!R$6:R$21,$C93),IFERROR(S92*1,0))</f>
        <v>176</v>
      </c>
      <c r="T93" s="23">
        <f>IFERROR(求节点([3]节奏预期!$B$122:$B$137,[3]节奏预期!N$122:N$137,$C93),IFERROR(T92*1,0))</f>
        <v>88</v>
      </c>
      <c r="U93" s="23">
        <f>IFERROR(求节点([3]节奏预期!$B$122:$B$137,[3]节奏预期!O$122:O$137,$C93),IFERROR(U92*1,0))</f>
        <v>88</v>
      </c>
      <c r="V93" s="23">
        <f>IFERROR(求节点([3]节奏预期!$B$122:$B$137,[3]节奏预期!P$122:P$137,$C93),IFERROR(V92*1,0))</f>
        <v>80</v>
      </c>
      <c r="W93" s="23">
        <f>IFERROR(求节点([3]节奏预期!$B$122:$B$137,[3]节奏预期!Q$122:Q$137,$C93),IFERROR(W92*1,0))</f>
        <v>120</v>
      </c>
      <c r="X93" s="23">
        <f>IFERROR(求节点([3]节奏预期!$B$122:$B$137,[3]节奏预期!R$122:R$137,$C93),IFERROR(X92*1,0))</f>
        <v>176</v>
      </c>
      <c r="Z93" s="18">
        <v>88</v>
      </c>
      <c r="AA93" s="23">
        <f t="shared" si="4"/>
        <v>3168</v>
      </c>
      <c r="AB93" s="23">
        <f t="shared" si="5"/>
        <v>3168</v>
      </c>
      <c r="AC93" s="23">
        <f t="shared" si="6"/>
        <v>17640</v>
      </c>
      <c r="AD93" s="23">
        <f t="shared" si="7"/>
        <v>17640</v>
      </c>
    </row>
    <row r="94" spans="3:30" x14ac:dyDescent="0.15">
      <c r="C94" s="18">
        <v>89</v>
      </c>
      <c r="D94" s="23">
        <f>求节点([3]节奏预期!$B$6:$B$21,[3]节奏预期!D$6:D$21,$C94)</f>
        <v>0</v>
      </c>
      <c r="E94" s="23">
        <f>求节点([3]节奏预期!$B$6:$B$21,[3]节奏预期!E$6:E$21,$C94)</f>
        <v>0</v>
      </c>
      <c r="F94" s="23">
        <f>求节点([3]节奏预期!$B$6:$B$21,[3]节奏预期!F$6:F$21,$C94)</f>
        <v>0</v>
      </c>
      <c r="G94" s="23">
        <f>求节点([3]节奏预期!$B$6:$B$21,[3]节奏预期!G$6:G$21,$C94)</f>
        <v>0</v>
      </c>
      <c r="H94" s="23">
        <f>求节点([3]节奏预期!$B$6:$B$21,[3]节奏预期!H$6:H$21,$C94)</f>
        <v>18</v>
      </c>
      <c r="I94" s="23">
        <f>求节点([3]节奏预期!$B$122:$B$137,[3]节奏预期!D$122:D$137,$C94)</f>
        <v>0</v>
      </c>
      <c r="J94" s="23">
        <f>求节点([3]节奏预期!$B$122:$B$137,[3]节奏预期!E$122:E$137,$C94)</f>
        <v>0</v>
      </c>
      <c r="K94" s="23">
        <f>求节点([3]节奏预期!$B$122:$B$137,[3]节奏预期!F$122:F$137,$C94)</f>
        <v>0</v>
      </c>
      <c r="L94" s="23">
        <f>求节点([3]节奏预期!$B$122:$B$137,[3]节奏预期!G$122:G$137,$C94)</f>
        <v>0</v>
      </c>
      <c r="M94" s="23">
        <f>求节点([3]节奏预期!$B$122:$B$137,[3]节奏预期!H$122:H$137,$C94)</f>
        <v>18</v>
      </c>
      <c r="O94" s="23">
        <f>IFERROR(求节点([3]节奏预期!$B$6:$B$21,[3]节奏预期!N$6:N$21,$C94),IFERROR(O93*1,0))</f>
        <v>89</v>
      </c>
      <c r="P94" s="23">
        <f>IFERROR(求节点([3]节奏预期!$B$6:$B$21,[3]节奏预期!O$6:O$21,$C94),IFERROR(P93*1,0))</f>
        <v>89</v>
      </c>
      <c r="Q94" s="23">
        <f>IFERROR(求节点([3]节奏预期!$B$6:$B$21,[3]节奏预期!P$6:P$21,$C94),IFERROR(Q93*1,0))</f>
        <v>80</v>
      </c>
      <c r="R94" s="23">
        <f>IFERROR(求节点([3]节奏预期!$B$6:$B$21,[3]节奏预期!Q$6:Q$21,$C94),IFERROR(R93*1,0))</f>
        <v>120</v>
      </c>
      <c r="S94" s="23">
        <f>IFERROR(求节点([3]节奏预期!$B$6:$B$21,[3]节奏预期!R$6:R$21,$C94),IFERROR(S93*1,0))</f>
        <v>178</v>
      </c>
      <c r="T94" s="23">
        <f>IFERROR(求节点([3]节奏预期!$B$122:$B$137,[3]节奏预期!N$122:N$137,$C94),IFERROR(T93*1,0))</f>
        <v>89</v>
      </c>
      <c r="U94" s="23">
        <f>IFERROR(求节点([3]节奏预期!$B$122:$B$137,[3]节奏预期!O$122:O$137,$C94),IFERROR(U93*1,0))</f>
        <v>89</v>
      </c>
      <c r="V94" s="23">
        <f>IFERROR(求节点([3]节奏预期!$B$122:$B$137,[3]节奏预期!P$122:P$137,$C94),IFERROR(V93*1,0))</f>
        <v>80</v>
      </c>
      <c r="W94" s="23">
        <f>IFERROR(求节点([3]节奏预期!$B$122:$B$137,[3]节奏预期!Q$122:Q$137,$C94),IFERROR(W93*1,0))</f>
        <v>120</v>
      </c>
      <c r="X94" s="23">
        <f>IFERROR(求节点([3]节奏预期!$B$122:$B$137,[3]节奏预期!R$122:R$137,$C94),IFERROR(X93*1,0))</f>
        <v>178</v>
      </c>
      <c r="Z94" s="18">
        <v>89</v>
      </c>
      <c r="AA94" s="23">
        <f t="shared" si="4"/>
        <v>3204</v>
      </c>
      <c r="AB94" s="23">
        <f t="shared" si="5"/>
        <v>3204</v>
      </c>
      <c r="AC94" s="23">
        <f t="shared" si="6"/>
        <v>17640</v>
      </c>
      <c r="AD94" s="23">
        <f t="shared" si="7"/>
        <v>17640</v>
      </c>
    </row>
    <row r="95" spans="3:30" x14ac:dyDescent="0.15">
      <c r="C95" s="18">
        <v>90</v>
      </c>
      <c r="D95" s="23">
        <f>求节点([3]节奏预期!$B$6:$B$21,[3]节奏预期!D$6:D$21,$C95)</f>
        <v>0</v>
      </c>
      <c r="E95" s="23">
        <f>求节点([3]节奏预期!$B$6:$B$21,[3]节奏预期!E$6:E$21,$C95)</f>
        <v>0</v>
      </c>
      <c r="F95" s="23">
        <f>求节点([3]节奏预期!$B$6:$B$21,[3]节奏预期!F$6:F$21,$C95)</f>
        <v>0</v>
      </c>
      <c r="G95" s="23">
        <f>求节点([3]节奏预期!$B$6:$B$21,[3]节奏预期!G$6:G$21,$C95)</f>
        <v>0</v>
      </c>
      <c r="H95" s="23">
        <f>求节点([3]节奏预期!$B$6:$B$21,[3]节奏预期!H$6:H$21,$C95)</f>
        <v>18</v>
      </c>
      <c r="I95" s="23">
        <f>求节点([3]节奏预期!$B$122:$B$137,[3]节奏预期!D$122:D$137,$C95)</f>
        <v>0</v>
      </c>
      <c r="J95" s="23">
        <f>求节点([3]节奏预期!$B$122:$B$137,[3]节奏预期!E$122:E$137,$C95)</f>
        <v>0</v>
      </c>
      <c r="K95" s="23">
        <f>求节点([3]节奏预期!$B$122:$B$137,[3]节奏预期!F$122:F$137,$C95)</f>
        <v>0</v>
      </c>
      <c r="L95" s="23">
        <f>求节点([3]节奏预期!$B$122:$B$137,[3]节奏预期!G$122:G$137,$C95)</f>
        <v>0</v>
      </c>
      <c r="M95" s="23">
        <f>求节点([3]节奏预期!$B$122:$B$137,[3]节奏预期!H$122:H$137,$C95)</f>
        <v>18</v>
      </c>
      <c r="O95" s="23">
        <f>IFERROR(求节点([3]节奏预期!$B$6:$B$21,[3]节奏预期!N$6:N$21,$C95),IFERROR(O94*1,0))</f>
        <v>90</v>
      </c>
      <c r="P95" s="23">
        <f>IFERROR(求节点([3]节奏预期!$B$6:$B$21,[3]节奏预期!O$6:O$21,$C95),IFERROR(P94*1,0))</f>
        <v>90</v>
      </c>
      <c r="Q95" s="23">
        <f>IFERROR(求节点([3]节奏预期!$B$6:$B$21,[3]节奏预期!P$6:P$21,$C95),IFERROR(Q94*1,0))</f>
        <v>80</v>
      </c>
      <c r="R95" s="23">
        <f>IFERROR(求节点([3]节奏预期!$B$6:$B$21,[3]节奏预期!Q$6:Q$21,$C95),IFERROR(R94*1,0))</f>
        <v>120</v>
      </c>
      <c r="S95" s="23">
        <f>IFERROR(求节点([3]节奏预期!$B$6:$B$21,[3]节奏预期!R$6:R$21,$C95),IFERROR(S94*1,0))</f>
        <v>180</v>
      </c>
      <c r="T95" s="23">
        <f>IFERROR(求节点([3]节奏预期!$B$122:$B$137,[3]节奏预期!N$122:N$137,$C95),IFERROR(T94*1,0))</f>
        <v>90</v>
      </c>
      <c r="U95" s="23">
        <f>IFERROR(求节点([3]节奏预期!$B$122:$B$137,[3]节奏预期!O$122:O$137,$C95),IFERROR(U94*1,0))</f>
        <v>90</v>
      </c>
      <c r="V95" s="23">
        <f>IFERROR(求节点([3]节奏预期!$B$122:$B$137,[3]节奏预期!P$122:P$137,$C95),IFERROR(V94*1,0))</f>
        <v>80</v>
      </c>
      <c r="W95" s="23">
        <f>IFERROR(求节点([3]节奏预期!$B$122:$B$137,[3]节奏预期!Q$122:Q$137,$C95),IFERROR(W94*1,0))</f>
        <v>120</v>
      </c>
      <c r="X95" s="23">
        <f>IFERROR(求节点([3]节奏预期!$B$122:$B$137,[3]节奏预期!R$122:R$137,$C95),IFERROR(X94*1,0))</f>
        <v>180</v>
      </c>
      <c r="Z95" s="18">
        <v>90</v>
      </c>
      <c r="AA95" s="23">
        <f t="shared" si="4"/>
        <v>3240</v>
      </c>
      <c r="AB95" s="23">
        <f t="shared" si="5"/>
        <v>3240</v>
      </c>
      <c r="AC95" s="23">
        <f t="shared" si="6"/>
        <v>17640</v>
      </c>
      <c r="AD95" s="23">
        <f t="shared" si="7"/>
        <v>17640</v>
      </c>
    </row>
    <row r="96" spans="3:30" x14ac:dyDescent="0.15">
      <c r="C96" s="18">
        <v>91</v>
      </c>
      <c r="D96" s="23">
        <f>求节点([3]节奏预期!$B$6:$B$21,[3]节奏预期!D$6:D$21,$C96)</f>
        <v>0</v>
      </c>
      <c r="E96" s="23">
        <f>求节点([3]节奏预期!$B$6:$B$21,[3]节奏预期!E$6:E$21,$C96)</f>
        <v>0</v>
      </c>
      <c r="F96" s="23">
        <f>求节点([3]节奏预期!$B$6:$B$21,[3]节奏预期!F$6:F$21,$C96)</f>
        <v>0</v>
      </c>
      <c r="G96" s="23">
        <f>求节点([3]节奏预期!$B$6:$B$21,[3]节奏预期!G$6:G$21,$C96)</f>
        <v>0</v>
      </c>
      <c r="H96" s="23">
        <f>求节点([3]节奏预期!$B$6:$B$21,[3]节奏预期!H$6:H$21,$C96)</f>
        <v>18</v>
      </c>
      <c r="I96" s="23">
        <f>求节点([3]节奏预期!$B$122:$B$137,[3]节奏预期!D$122:D$137,$C96)</f>
        <v>0</v>
      </c>
      <c r="J96" s="23">
        <f>求节点([3]节奏预期!$B$122:$B$137,[3]节奏预期!E$122:E$137,$C96)</f>
        <v>0</v>
      </c>
      <c r="K96" s="23">
        <f>求节点([3]节奏预期!$B$122:$B$137,[3]节奏预期!F$122:F$137,$C96)</f>
        <v>0</v>
      </c>
      <c r="L96" s="23">
        <f>求节点([3]节奏预期!$B$122:$B$137,[3]节奏预期!G$122:G$137,$C96)</f>
        <v>0</v>
      </c>
      <c r="M96" s="23">
        <f>求节点([3]节奏预期!$B$122:$B$137,[3]节奏预期!H$122:H$137,$C96)</f>
        <v>18</v>
      </c>
      <c r="O96" s="23">
        <f>IFERROR(求节点([3]节奏预期!$B$6:$B$21,[3]节奏预期!N$6:N$21,$C96),IFERROR(O95*1,0))</f>
        <v>91</v>
      </c>
      <c r="P96" s="23">
        <f>IFERROR(求节点([3]节奏预期!$B$6:$B$21,[3]节奏预期!O$6:O$21,$C96),IFERROR(P95*1,0))</f>
        <v>91</v>
      </c>
      <c r="Q96" s="23">
        <f>IFERROR(求节点([3]节奏预期!$B$6:$B$21,[3]节奏预期!P$6:P$21,$C96),IFERROR(Q95*1,0))</f>
        <v>80</v>
      </c>
      <c r="R96" s="23">
        <f>IFERROR(求节点([3]节奏预期!$B$6:$B$21,[3]节奏预期!Q$6:Q$21,$C96),IFERROR(R95*1,0))</f>
        <v>120</v>
      </c>
      <c r="S96" s="23">
        <f>IFERROR(求节点([3]节奏预期!$B$6:$B$21,[3]节奏预期!R$6:R$21,$C96),IFERROR(S95*1,0))</f>
        <v>182</v>
      </c>
      <c r="T96" s="23">
        <f>IFERROR(求节点([3]节奏预期!$B$122:$B$137,[3]节奏预期!N$122:N$137,$C96),IFERROR(T95*1,0))</f>
        <v>91</v>
      </c>
      <c r="U96" s="23">
        <f>IFERROR(求节点([3]节奏预期!$B$122:$B$137,[3]节奏预期!O$122:O$137,$C96),IFERROR(U95*1,0))</f>
        <v>91</v>
      </c>
      <c r="V96" s="23">
        <f>IFERROR(求节点([3]节奏预期!$B$122:$B$137,[3]节奏预期!P$122:P$137,$C96),IFERROR(V95*1,0))</f>
        <v>80</v>
      </c>
      <c r="W96" s="23">
        <f>IFERROR(求节点([3]节奏预期!$B$122:$B$137,[3]节奏预期!Q$122:Q$137,$C96),IFERROR(W95*1,0))</f>
        <v>120</v>
      </c>
      <c r="X96" s="23">
        <f>IFERROR(求节点([3]节奏预期!$B$122:$B$137,[3]节奏预期!R$122:R$137,$C96),IFERROR(X95*1,0))</f>
        <v>182</v>
      </c>
      <c r="Z96" s="18">
        <v>91</v>
      </c>
      <c r="AA96" s="23">
        <f t="shared" si="4"/>
        <v>3276</v>
      </c>
      <c r="AB96" s="23">
        <f t="shared" si="5"/>
        <v>3276</v>
      </c>
      <c r="AC96" s="23">
        <f t="shared" si="6"/>
        <v>17640</v>
      </c>
      <c r="AD96" s="23">
        <f t="shared" si="7"/>
        <v>17640</v>
      </c>
    </row>
    <row r="97" spans="3:30" x14ac:dyDescent="0.15">
      <c r="C97" s="18">
        <v>92</v>
      </c>
      <c r="D97" s="23">
        <f>求节点([3]节奏预期!$B$6:$B$21,[3]节奏预期!D$6:D$21,$C97)</f>
        <v>0</v>
      </c>
      <c r="E97" s="23">
        <f>求节点([3]节奏预期!$B$6:$B$21,[3]节奏预期!E$6:E$21,$C97)</f>
        <v>0</v>
      </c>
      <c r="F97" s="23">
        <f>求节点([3]节奏预期!$B$6:$B$21,[3]节奏预期!F$6:F$21,$C97)</f>
        <v>0</v>
      </c>
      <c r="G97" s="23">
        <f>求节点([3]节奏预期!$B$6:$B$21,[3]节奏预期!G$6:G$21,$C97)</f>
        <v>0</v>
      </c>
      <c r="H97" s="23">
        <f>求节点([3]节奏预期!$B$6:$B$21,[3]节奏预期!H$6:H$21,$C97)</f>
        <v>18</v>
      </c>
      <c r="I97" s="23">
        <f>求节点([3]节奏预期!$B$122:$B$137,[3]节奏预期!D$122:D$137,$C97)</f>
        <v>0</v>
      </c>
      <c r="J97" s="23">
        <f>求节点([3]节奏预期!$B$122:$B$137,[3]节奏预期!E$122:E$137,$C97)</f>
        <v>0</v>
      </c>
      <c r="K97" s="23">
        <f>求节点([3]节奏预期!$B$122:$B$137,[3]节奏预期!F$122:F$137,$C97)</f>
        <v>0</v>
      </c>
      <c r="L97" s="23">
        <f>求节点([3]节奏预期!$B$122:$B$137,[3]节奏预期!G$122:G$137,$C97)</f>
        <v>0</v>
      </c>
      <c r="M97" s="23">
        <f>求节点([3]节奏预期!$B$122:$B$137,[3]节奏预期!H$122:H$137,$C97)</f>
        <v>18</v>
      </c>
      <c r="O97" s="23">
        <f>IFERROR(求节点([3]节奏预期!$B$6:$B$21,[3]节奏预期!N$6:N$21,$C97),IFERROR(O96*1,0))</f>
        <v>92</v>
      </c>
      <c r="P97" s="23">
        <f>IFERROR(求节点([3]节奏预期!$B$6:$B$21,[3]节奏预期!O$6:O$21,$C97),IFERROR(P96*1,0))</f>
        <v>92</v>
      </c>
      <c r="Q97" s="23">
        <f>IFERROR(求节点([3]节奏预期!$B$6:$B$21,[3]节奏预期!P$6:P$21,$C97),IFERROR(Q96*1,0))</f>
        <v>80</v>
      </c>
      <c r="R97" s="23">
        <f>IFERROR(求节点([3]节奏预期!$B$6:$B$21,[3]节奏预期!Q$6:Q$21,$C97),IFERROR(R96*1,0))</f>
        <v>120</v>
      </c>
      <c r="S97" s="23">
        <f>IFERROR(求节点([3]节奏预期!$B$6:$B$21,[3]节奏预期!R$6:R$21,$C97),IFERROR(S96*1,0))</f>
        <v>184</v>
      </c>
      <c r="T97" s="23">
        <f>IFERROR(求节点([3]节奏预期!$B$122:$B$137,[3]节奏预期!N$122:N$137,$C97),IFERROR(T96*1,0))</f>
        <v>92</v>
      </c>
      <c r="U97" s="23">
        <f>IFERROR(求节点([3]节奏预期!$B$122:$B$137,[3]节奏预期!O$122:O$137,$C97),IFERROR(U96*1,0))</f>
        <v>92</v>
      </c>
      <c r="V97" s="23">
        <f>IFERROR(求节点([3]节奏预期!$B$122:$B$137,[3]节奏预期!P$122:P$137,$C97),IFERROR(V96*1,0))</f>
        <v>80</v>
      </c>
      <c r="W97" s="23">
        <f>IFERROR(求节点([3]节奏预期!$B$122:$B$137,[3]节奏预期!Q$122:Q$137,$C97),IFERROR(W96*1,0))</f>
        <v>120</v>
      </c>
      <c r="X97" s="23">
        <f>IFERROR(求节点([3]节奏预期!$B$122:$B$137,[3]节奏预期!R$122:R$137,$C97),IFERROR(X96*1,0))</f>
        <v>184</v>
      </c>
      <c r="Z97" s="18">
        <v>92</v>
      </c>
      <c r="AA97" s="23">
        <f t="shared" si="4"/>
        <v>3312</v>
      </c>
      <c r="AB97" s="23">
        <f t="shared" si="5"/>
        <v>3312</v>
      </c>
      <c r="AC97" s="23">
        <f t="shared" si="6"/>
        <v>17640</v>
      </c>
      <c r="AD97" s="23">
        <f t="shared" si="7"/>
        <v>17640</v>
      </c>
    </row>
    <row r="98" spans="3:30" x14ac:dyDescent="0.15">
      <c r="C98" s="18">
        <v>93</v>
      </c>
      <c r="D98" s="23">
        <f>求节点([3]节奏预期!$B$6:$B$21,[3]节奏预期!D$6:D$21,$C98)</f>
        <v>0</v>
      </c>
      <c r="E98" s="23">
        <f>求节点([3]节奏预期!$B$6:$B$21,[3]节奏预期!E$6:E$21,$C98)</f>
        <v>0</v>
      </c>
      <c r="F98" s="23">
        <f>求节点([3]节奏预期!$B$6:$B$21,[3]节奏预期!F$6:F$21,$C98)</f>
        <v>0</v>
      </c>
      <c r="G98" s="23">
        <f>求节点([3]节奏预期!$B$6:$B$21,[3]节奏预期!G$6:G$21,$C98)</f>
        <v>0</v>
      </c>
      <c r="H98" s="23">
        <f>求节点([3]节奏预期!$B$6:$B$21,[3]节奏预期!H$6:H$21,$C98)</f>
        <v>18</v>
      </c>
      <c r="I98" s="23">
        <f>求节点([3]节奏预期!$B$122:$B$137,[3]节奏预期!D$122:D$137,$C98)</f>
        <v>0</v>
      </c>
      <c r="J98" s="23">
        <f>求节点([3]节奏预期!$B$122:$B$137,[3]节奏预期!E$122:E$137,$C98)</f>
        <v>0</v>
      </c>
      <c r="K98" s="23">
        <f>求节点([3]节奏预期!$B$122:$B$137,[3]节奏预期!F$122:F$137,$C98)</f>
        <v>0</v>
      </c>
      <c r="L98" s="23">
        <f>求节点([3]节奏预期!$B$122:$B$137,[3]节奏预期!G$122:G$137,$C98)</f>
        <v>0</v>
      </c>
      <c r="M98" s="23">
        <f>求节点([3]节奏预期!$B$122:$B$137,[3]节奏预期!H$122:H$137,$C98)</f>
        <v>18</v>
      </c>
      <c r="O98" s="23">
        <f>IFERROR(求节点([3]节奏预期!$B$6:$B$21,[3]节奏预期!N$6:N$21,$C98),IFERROR(O97*1,0))</f>
        <v>93</v>
      </c>
      <c r="P98" s="23">
        <f>IFERROR(求节点([3]节奏预期!$B$6:$B$21,[3]节奏预期!O$6:O$21,$C98),IFERROR(P97*1,0))</f>
        <v>93</v>
      </c>
      <c r="Q98" s="23">
        <f>IFERROR(求节点([3]节奏预期!$B$6:$B$21,[3]节奏预期!P$6:P$21,$C98),IFERROR(Q97*1,0))</f>
        <v>80</v>
      </c>
      <c r="R98" s="23">
        <f>IFERROR(求节点([3]节奏预期!$B$6:$B$21,[3]节奏预期!Q$6:Q$21,$C98),IFERROR(R97*1,0))</f>
        <v>120</v>
      </c>
      <c r="S98" s="23">
        <f>IFERROR(求节点([3]节奏预期!$B$6:$B$21,[3]节奏预期!R$6:R$21,$C98),IFERROR(S97*1,0))</f>
        <v>186</v>
      </c>
      <c r="T98" s="23">
        <f>IFERROR(求节点([3]节奏预期!$B$122:$B$137,[3]节奏预期!N$122:N$137,$C98),IFERROR(T97*1,0))</f>
        <v>93</v>
      </c>
      <c r="U98" s="23">
        <f>IFERROR(求节点([3]节奏预期!$B$122:$B$137,[3]节奏预期!O$122:O$137,$C98),IFERROR(U97*1,0))</f>
        <v>93</v>
      </c>
      <c r="V98" s="23">
        <f>IFERROR(求节点([3]节奏预期!$B$122:$B$137,[3]节奏预期!P$122:P$137,$C98),IFERROR(V97*1,0))</f>
        <v>80</v>
      </c>
      <c r="W98" s="23">
        <f>IFERROR(求节点([3]节奏预期!$B$122:$B$137,[3]节奏预期!Q$122:Q$137,$C98),IFERROR(W97*1,0))</f>
        <v>120</v>
      </c>
      <c r="X98" s="23">
        <f>IFERROR(求节点([3]节奏预期!$B$122:$B$137,[3]节奏预期!R$122:R$137,$C98),IFERROR(X97*1,0))</f>
        <v>186</v>
      </c>
      <c r="Z98" s="18">
        <v>93</v>
      </c>
      <c r="AA98" s="23">
        <f t="shared" si="4"/>
        <v>3348</v>
      </c>
      <c r="AB98" s="23">
        <f t="shared" si="5"/>
        <v>3348</v>
      </c>
      <c r="AC98" s="23">
        <f t="shared" si="6"/>
        <v>17640</v>
      </c>
      <c r="AD98" s="23">
        <f t="shared" si="7"/>
        <v>17640</v>
      </c>
    </row>
    <row r="99" spans="3:30" x14ac:dyDescent="0.15">
      <c r="C99" s="18">
        <v>94</v>
      </c>
      <c r="D99" s="23">
        <f>求节点([3]节奏预期!$B$6:$B$21,[3]节奏预期!D$6:D$21,$C99)</f>
        <v>0</v>
      </c>
      <c r="E99" s="23">
        <f>求节点([3]节奏预期!$B$6:$B$21,[3]节奏预期!E$6:E$21,$C99)</f>
        <v>0</v>
      </c>
      <c r="F99" s="23">
        <f>求节点([3]节奏预期!$B$6:$B$21,[3]节奏预期!F$6:F$21,$C99)</f>
        <v>0</v>
      </c>
      <c r="G99" s="23">
        <f>求节点([3]节奏预期!$B$6:$B$21,[3]节奏预期!G$6:G$21,$C99)</f>
        <v>0</v>
      </c>
      <c r="H99" s="23">
        <f>求节点([3]节奏预期!$B$6:$B$21,[3]节奏预期!H$6:H$21,$C99)</f>
        <v>18</v>
      </c>
      <c r="I99" s="23">
        <f>求节点([3]节奏预期!$B$122:$B$137,[3]节奏预期!D$122:D$137,$C99)</f>
        <v>0</v>
      </c>
      <c r="J99" s="23">
        <f>求节点([3]节奏预期!$B$122:$B$137,[3]节奏预期!E$122:E$137,$C99)</f>
        <v>0</v>
      </c>
      <c r="K99" s="23">
        <f>求节点([3]节奏预期!$B$122:$B$137,[3]节奏预期!F$122:F$137,$C99)</f>
        <v>0</v>
      </c>
      <c r="L99" s="23">
        <f>求节点([3]节奏预期!$B$122:$B$137,[3]节奏预期!G$122:G$137,$C99)</f>
        <v>0</v>
      </c>
      <c r="M99" s="23">
        <f>求节点([3]节奏预期!$B$122:$B$137,[3]节奏预期!H$122:H$137,$C99)</f>
        <v>18</v>
      </c>
      <c r="O99" s="23">
        <f>IFERROR(求节点([3]节奏预期!$B$6:$B$21,[3]节奏预期!N$6:N$21,$C99),IFERROR(O98*1,0))</f>
        <v>94</v>
      </c>
      <c r="P99" s="23">
        <f>IFERROR(求节点([3]节奏预期!$B$6:$B$21,[3]节奏预期!O$6:O$21,$C99),IFERROR(P98*1,0))</f>
        <v>94</v>
      </c>
      <c r="Q99" s="23">
        <f>IFERROR(求节点([3]节奏预期!$B$6:$B$21,[3]节奏预期!P$6:P$21,$C99),IFERROR(Q98*1,0))</f>
        <v>80</v>
      </c>
      <c r="R99" s="23">
        <f>IFERROR(求节点([3]节奏预期!$B$6:$B$21,[3]节奏预期!Q$6:Q$21,$C99),IFERROR(R98*1,0))</f>
        <v>120</v>
      </c>
      <c r="S99" s="23">
        <f>IFERROR(求节点([3]节奏预期!$B$6:$B$21,[3]节奏预期!R$6:R$21,$C99),IFERROR(S98*1,0))</f>
        <v>188</v>
      </c>
      <c r="T99" s="23">
        <f>IFERROR(求节点([3]节奏预期!$B$122:$B$137,[3]节奏预期!N$122:N$137,$C99),IFERROR(T98*1,0))</f>
        <v>94</v>
      </c>
      <c r="U99" s="23">
        <f>IFERROR(求节点([3]节奏预期!$B$122:$B$137,[3]节奏预期!O$122:O$137,$C99),IFERROR(U98*1,0))</f>
        <v>94</v>
      </c>
      <c r="V99" s="23">
        <f>IFERROR(求节点([3]节奏预期!$B$122:$B$137,[3]节奏预期!P$122:P$137,$C99),IFERROR(V98*1,0))</f>
        <v>80</v>
      </c>
      <c r="W99" s="23">
        <f>IFERROR(求节点([3]节奏预期!$B$122:$B$137,[3]节奏预期!Q$122:Q$137,$C99),IFERROR(W98*1,0))</f>
        <v>120</v>
      </c>
      <c r="X99" s="23">
        <f>IFERROR(求节点([3]节奏预期!$B$122:$B$137,[3]节奏预期!R$122:R$137,$C99),IFERROR(X98*1,0))</f>
        <v>188</v>
      </c>
      <c r="Z99" s="18">
        <v>94</v>
      </c>
      <c r="AA99" s="23">
        <f t="shared" si="4"/>
        <v>3384</v>
      </c>
      <c r="AB99" s="23">
        <f t="shared" si="5"/>
        <v>3384</v>
      </c>
      <c r="AC99" s="23">
        <f t="shared" si="6"/>
        <v>17640</v>
      </c>
      <c r="AD99" s="23">
        <f t="shared" si="7"/>
        <v>17640</v>
      </c>
    </row>
    <row r="100" spans="3:30" x14ac:dyDescent="0.15">
      <c r="C100" s="18">
        <v>95</v>
      </c>
      <c r="D100" s="23">
        <f>求节点([3]节奏预期!$B$6:$B$21,[3]节奏预期!D$6:D$21,$C100)</f>
        <v>0</v>
      </c>
      <c r="E100" s="23">
        <f>求节点([3]节奏预期!$B$6:$B$21,[3]节奏预期!E$6:E$21,$C100)</f>
        <v>0</v>
      </c>
      <c r="F100" s="23">
        <f>求节点([3]节奏预期!$B$6:$B$21,[3]节奏预期!F$6:F$21,$C100)</f>
        <v>0</v>
      </c>
      <c r="G100" s="23">
        <f>求节点([3]节奏预期!$B$6:$B$21,[3]节奏预期!G$6:G$21,$C100)</f>
        <v>0</v>
      </c>
      <c r="H100" s="23">
        <f>求节点([3]节奏预期!$B$6:$B$21,[3]节奏预期!H$6:H$21,$C100)</f>
        <v>18</v>
      </c>
      <c r="I100" s="23">
        <f>求节点([3]节奏预期!$B$122:$B$137,[3]节奏预期!D$122:D$137,$C100)</f>
        <v>0</v>
      </c>
      <c r="J100" s="23">
        <f>求节点([3]节奏预期!$B$122:$B$137,[3]节奏预期!E$122:E$137,$C100)</f>
        <v>0</v>
      </c>
      <c r="K100" s="23">
        <f>求节点([3]节奏预期!$B$122:$B$137,[3]节奏预期!F$122:F$137,$C100)</f>
        <v>0</v>
      </c>
      <c r="L100" s="23">
        <f>求节点([3]节奏预期!$B$122:$B$137,[3]节奏预期!G$122:G$137,$C100)</f>
        <v>0</v>
      </c>
      <c r="M100" s="23">
        <f>求节点([3]节奏预期!$B$122:$B$137,[3]节奏预期!H$122:H$137,$C100)</f>
        <v>18</v>
      </c>
      <c r="O100" s="23">
        <f>IFERROR(求节点([3]节奏预期!$B$6:$B$21,[3]节奏预期!N$6:N$21,$C100),IFERROR(O99*1,0))</f>
        <v>95</v>
      </c>
      <c r="P100" s="23">
        <f>IFERROR(求节点([3]节奏预期!$B$6:$B$21,[3]节奏预期!O$6:O$21,$C100),IFERROR(P99*1,0))</f>
        <v>95</v>
      </c>
      <c r="Q100" s="23">
        <f>IFERROR(求节点([3]节奏预期!$B$6:$B$21,[3]节奏预期!P$6:P$21,$C100),IFERROR(Q99*1,0))</f>
        <v>80</v>
      </c>
      <c r="R100" s="23">
        <f>IFERROR(求节点([3]节奏预期!$B$6:$B$21,[3]节奏预期!Q$6:Q$21,$C100),IFERROR(R99*1,0))</f>
        <v>120</v>
      </c>
      <c r="S100" s="23">
        <f>IFERROR(求节点([3]节奏预期!$B$6:$B$21,[3]节奏预期!R$6:R$21,$C100),IFERROR(S99*1,0))</f>
        <v>190</v>
      </c>
      <c r="T100" s="23">
        <f>IFERROR(求节点([3]节奏预期!$B$122:$B$137,[3]节奏预期!N$122:N$137,$C100),IFERROR(T99*1,0))</f>
        <v>95</v>
      </c>
      <c r="U100" s="23">
        <f>IFERROR(求节点([3]节奏预期!$B$122:$B$137,[3]节奏预期!O$122:O$137,$C100),IFERROR(U99*1,0))</f>
        <v>95</v>
      </c>
      <c r="V100" s="23">
        <f>IFERROR(求节点([3]节奏预期!$B$122:$B$137,[3]节奏预期!P$122:P$137,$C100),IFERROR(V99*1,0))</f>
        <v>80</v>
      </c>
      <c r="W100" s="23">
        <f>IFERROR(求节点([3]节奏预期!$B$122:$B$137,[3]节奏预期!Q$122:Q$137,$C100),IFERROR(W99*1,0))</f>
        <v>120</v>
      </c>
      <c r="X100" s="23">
        <f>IFERROR(求节点([3]节奏预期!$B$122:$B$137,[3]节奏预期!R$122:R$137,$C100),IFERROR(X99*1,0))</f>
        <v>190</v>
      </c>
      <c r="Z100" s="18">
        <v>95</v>
      </c>
      <c r="AA100" s="23">
        <f t="shared" si="4"/>
        <v>3420</v>
      </c>
      <c r="AB100" s="23">
        <f t="shared" si="5"/>
        <v>3420</v>
      </c>
      <c r="AC100" s="23">
        <f t="shared" si="6"/>
        <v>17640</v>
      </c>
      <c r="AD100" s="23">
        <f t="shared" si="7"/>
        <v>17640</v>
      </c>
    </row>
    <row r="101" spans="3:30" x14ac:dyDescent="0.15">
      <c r="C101" s="18">
        <v>96</v>
      </c>
      <c r="D101" s="23">
        <f>求节点([3]节奏预期!$B$6:$B$21,[3]节奏预期!D$6:D$21,$C101)</f>
        <v>0</v>
      </c>
      <c r="E101" s="23">
        <f>求节点([3]节奏预期!$B$6:$B$21,[3]节奏预期!E$6:E$21,$C101)</f>
        <v>0</v>
      </c>
      <c r="F101" s="23">
        <f>求节点([3]节奏预期!$B$6:$B$21,[3]节奏预期!F$6:F$21,$C101)</f>
        <v>0</v>
      </c>
      <c r="G101" s="23">
        <f>求节点([3]节奏预期!$B$6:$B$21,[3]节奏预期!G$6:G$21,$C101)</f>
        <v>0</v>
      </c>
      <c r="H101" s="23">
        <f>求节点([3]节奏预期!$B$6:$B$21,[3]节奏预期!H$6:H$21,$C101)</f>
        <v>18</v>
      </c>
      <c r="I101" s="23">
        <f>求节点([3]节奏预期!$B$122:$B$137,[3]节奏预期!D$122:D$137,$C101)</f>
        <v>0</v>
      </c>
      <c r="J101" s="23">
        <f>求节点([3]节奏预期!$B$122:$B$137,[3]节奏预期!E$122:E$137,$C101)</f>
        <v>0</v>
      </c>
      <c r="K101" s="23">
        <f>求节点([3]节奏预期!$B$122:$B$137,[3]节奏预期!F$122:F$137,$C101)</f>
        <v>0</v>
      </c>
      <c r="L101" s="23">
        <f>求节点([3]节奏预期!$B$122:$B$137,[3]节奏预期!G$122:G$137,$C101)</f>
        <v>0</v>
      </c>
      <c r="M101" s="23">
        <f>求节点([3]节奏预期!$B$122:$B$137,[3]节奏预期!H$122:H$137,$C101)</f>
        <v>18</v>
      </c>
      <c r="O101" s="23">
        <f>IFERROR(求节点([3]节奏预期!$B$6:$B$21,[3]节奏预期!N$6:N$21,$C101),IFERROR(O100*1,0))</f>
        <v>96</v>
      </c>
      <c r="P101" s="23">
        <f>IFERROR(求节点([3]节奏预期!$B$6:$B$21,[3]节奏预期!O$6:O$21,$C101),IFERROR(P100*1,0))</f>
        <v>96</v>
      </c>
      <c r="Q101" s="23">
        <f>IFERROR(求节点([3]节奏预期!$B$6:$B$21,[3]节奏预期!P$6:P$21,$C101),IFERROR(Q100*1,0))</f>
        <v>80</v>
      </c>
      <c r="R101" s="23">
        <f>IFERROR(求节点([3]节奏预期!$B$6:$B$21,[3]节奏预期!Q$6:Q$21,$C101),IFERROR(R100*1,0))</f>
        <v>120</v>
      </c>
      <c r="S101" s="23">
        <f>IFERROR(求节点([3]节奏预期!$B$6:$B$21,[3]节奏预期!R$6:R$21,$C101),IFERROR(S100*1,0))</f>
        <v>192</v>
      </c>
      <c r="T101" s="23">
        <f>IFERROR(求节点([3]节奏预期!$B$122:$B$137,[3]节奏预期!N$122:N$137,$C101),IFERROR(T100*1,0))</f>
        <v>96</v>
      </c>
      <c r="U101" s="23">
        <f>IFERROR(求节点([3]节奏预期!$B$122:$B$137,[3]节奏预期!O$122:O$137,$C101),IFERROR(U100*1,0))</f>
        <v>96</v>
      </c>
      <c r="V101" s="23">
        <f>IFERROR(求节点([3]节奏预期!$B$122:$B$137,[3]节奏预期!P$122:P$137,$C101),IFERROR(V100*1,0))</f>
        <v>80</v>
      </c>
      <c r="W101" s="23">
        <f>IFERROR(求节点([3]节奏预期!$B$122:$B$137,[3]节奏预期!Q$122:Q$137,$C101),IFERROR(W100*1,0))</f>
        <v>120</v>
      </c>
      <c r="X101" s="23">
        <f>IFERROR(求节点([3]节奏预期!$B$122:$B$137,[3]节奏预期!R$122:R$137,$C101),IFERROR(X100*1,0))</f>
        <v>192</v>
      </c>
      <c r="Z101" s="18">
        <v>96</v>
      </c>
      <c r="AA101" s="23">
        <f t="shared" si="4"/>
        <v>3456</v>
      </c>
      <c r="AB101" s="23">
        <f t="shared" si="5"/>
        <v>3456</v>
      </c>
      <c r="AC101" s="23">
        <f t="shared" si="6"/>
        <v>17640</v>
      </c>
      <c r="AD101" s="23">
        <f t="shared" si="7"/>
        <v>17640</v>
      </c>
    </row>
    <row r="102" spans="3:30" x14ac:dyDescent="0.15">
      <c r="C102" s="18">
        <v>97</v>
      </c>
      <c r="D102" s="23">
        <f>求节点([3]节奏预期!$B$6:$B$21,[3]节奏预期!D$6:D$21,$C102)</f>
        <v>0</v>
      </c>
      <c r="E102" s="23">
        <f>求节点([3]节奏预期!$B$6:$B$21,[3]节奏预期!E$6:E$21,$C102)</f>
        <v>0</v>
      </c>
      <c r="F102" s="23">
        <f>求节点([3]节奏预期!$B$6:$B$21,[3]节奏预期!F$6:F$21,$C102)</f>
        <v>0</v>
      </c>
      <c r="G102" s="23">
        <f>求节点([3]节奏预期!$B$6:$B$21,[3]节奏预期!G$6:G$21,$C102)</f>
        <v>0</v>
      </c>
      <c r="H102" s="23">
        <f>求节点([3]节奏预期!$B$6:$B$21,[3]节奏预期!H$6:H$21,$C102)</f>
        <v>18</v>
      </c>
      <c r="I102" s="23">
        <f>求节点([3]节奏预期!$B$122:$B$137,[3]节奏预期!D$122:D$137,$C102)</f>
        <v>0</v>
      </c>
      <c r="J102" s="23">
        <f>求节点([3]节奏预期!$B$122:$B$137,[3]节奏预期!E$122:E$137,$C102)</f>
        <v>0</v>
      </c>
      <c r="K102" s="23">
        <f>求节点([3]节奏预期!$B$122:$B$137,[3]节奏预期!F$122:F$137,$C102)</f>
        <v>0</v>
      </c>
      <c r="L102" s="23">
        <f>求节点([3]节奏预期!$B$122:$B$137,[3]节奏预期!G$122:G$137,$C102)</f>
        <v>0</v>
      </c>
      <c r="M102" s="23">
        <f>求节点([3]节奏预期!$B$122:$B$137,[3]节奏预期!H$122:H$137,$C102)</f>
        <v>18</v>
      </c>
      <c r="O102" s="23">
        <f>IFERROR(求节点([3]节奏预期!$B$6:$B$21,[3]节奏预期!N$6:N$21,$C102),IFERROR(O101*1,0))</f>
        <v>97</v>
      </c>
      <c r="P102" s="23">
        <f>IFERROR(求节点([3]节奏预期!$B$6:$B$21,[3]节奏预期!O$6:O$21,$C102),IFERROR(P101*1,0))</f>
        <v>97</v>
      </c>
      <c r="Q102" s="23">
        <f>IFERROR(求节点([3]节奏预期!$B$6:$B$21,[3]节奏预期!P$6:P$21,$C102),IFERROR(Q101*1,0))</f>
        <v>80</v>
      </c>
      <c r="R102" s="23">
        <f>IFERROR(求节点([3]节奏预期!$B$6:$B$21,[3]节奏预期!Q$6:Q$21,$C102),IFERROR(R101*1,0))</f>
        <v>120</v>
      </c>
      <c r="S102" s="23">
        <f>IFERROR(求节点([3]节奏预期!$B$6:$B$21,[3]节奏预期!R$6:R$21,$C102),IFERROR(S101*1,0))</f>
        <v>194</v>
      </c>
      <c r="T102" s="23">
        <f>IFERROR(求节点([3]节奏预期!$B$122:$B$137,[3]节奏预期!N$122:N$137,$C102),IFERROR(T101*1,0))</f>
        <v>97</v>
      </c>
      <c r="U102" s="23">
        <f>IFERROR(求节点([3]节奏预期!$B$122:$B$137,[3]节奏预期!O$122:O$137,$C102),IFERROR(U101*1,0))</f>
        <v>97</v>
      </c>
      <c r="V102" s="23">
        <f>IFERROR(求节点([3]节奏预期!$B$122:$B$137,[3]节奏预期!P$122:P$137,$C102),IFERROR(V101*1,0))</f>
        <v>80</v>
      </c>
      <c r="W102" s="23">
        <f>IFERROR(求节点([3]节奏预期!$B$122:$B$137,[3]节奏预期!Q$122:Q$137,$C102),IFERROR(W101*1,0))</f>
        <v>120</v>
      </c>
      <c r="X102" s="23">
        <f>IFERROR(求节点([3]节奏预期!$B$122:$B$137,[3]节奏预期!R$122:R$137,$C102),IFERROR(X101*1,0))</f>
        <v>194</v>
      </c>
      <c r="Z102" s="18">
        <v>97</v>
      </c>
      <c r="AA102" s="23">
        <f t="shared" si="4"/>
        <v>3492</v>
      </c>
      <c r="AB102" s="23">
        <f t="shared" si="5"/>
        <v>3492</v>
      </c>
      <c r="AC102" s="23">
        <f t="shared" si="6"/>
        <v>17640</v>
      </c>
      <c r="AD102" s="23">
        <f t="shared" si="7"/>
        <v>17640</v>
      </c>
    </row>
    <row r="103" spans="3:30" x14ac:dyDescent="0.15">
      <c r="C103" s="18">
        <v>98</v>
      </c>
      <c r="D103" s="23">
        <f>求节点([3]节奏预期!$B$6:$B$21,[3]节奏预期!D$6:D$21,$C103)</f>
        <v>0</v>
      </c>
      <c r="E103" s="23">
        <f>求节点([3]节奏预期!$B$6:$B$21,[3]节奏预期!E$6:E$21,$C103)</f>
        <v>0</v>
      </c>
      <c r="F103" s="23">
        <f>求节点([3]节奏预期!$B$6:$B$21,[3]节奏预期!F$6:F$21,$C103)</f>
        <v>0</v>
      </c>
      <c r="G103" s="23">
        <f>求节点([3]节奏预期!$B$6:$B$21,[3]节奏预期!G$6:G$21,$C103)</f>
        <v>0</v>
      </c>
      <c r="H103" s="23">
        <f>求节点([3]节奏预期!$B$6:$B$21,[3]节奏预期!H$6:H$21,$C103)</f>
        <v>18</v>
      </c>
      <c r="I103" s="23">
        <f>求节点([3]节奏预期!$B$122:$B$137,[3]节奏预期!D$122:D$137,$C103)</f>
        <v>0</v>
      </c>
      <c r="J103" s="23">
        <f>求节点([3]节奏预期!$B$122:$B$137,[3]节奏预期!E$122:E$137,$C103)</f>
        <v>0</v>
      </c>
      <c r="K103" s="23">
        <f>求节点([3]节奏预期!$B$122:$B$137,[3]节奏预期!F$122:F$137,$C103)</f>
        <v>0</v>
      </c>
      <c r="L103" s="23">
        <f>求节点([3]节奏预期!$B$122:$B$137,[3]节奏预期!G$122:G$137,$C103)</f>
        <v>0</v>
      </c>
      <c r="M103" s="23">
        <f>求节点([3]节奏预期!$B$122:$B$137,[3]节奏预期!H$122:H$137,$C103)</f>
        <v>18</v>
      </c>
      <c r="O103" s="23">
        <f>IFERROR(求节点([3]节奏预期!$B$6:$B$21,[3]节奏预期!N$6:N$21,$C103),IFERROR(O102*1,0))</f>
        <v>98</v>
      </c>
      <c r="P103" s="23">
        <f>IFERROR(求节点([3]节奏预期!$B$6:$B$21,[3]节奏预期!O$6:O$21,$C103),IFERROR(P102*1,0))</f>
        <v>98</v>
      </c>
      <c r="Q103" s="23">
        <f>IFERROR(求节点([3]节奏预期!$B$6:$B$21,[3]节奏预期!P$6:P$21,$C103),IFERROR(Q102*1,0))</f>
        <v>80</v>
      </c>
      <c r="R103" s="23">
        <f>IFERROR(求节点([3]节奏预期!$B$6:$B$21,[3]节奏预期!Q$6:Q$21,$C103),IFERROR(R102*1,0))</f>
        <v>120</v>
      </c>
      <c r="S103" s="23">
        <f>IFERROR(求节点([3]节奏预期!$B$6:$B$21,[3]节奏预期!R$6:R$21,$C103),IFERROR(S102*1,0))</f>
        <v>196</v>
      </c>
      <c r="T103" s="23">
        <f>IFERROR(求节点([3]节奏预期!$B$122:$B$137,[3]节奏预期!N$122:N$137,$C103),IFERROR(T102*1,0))</f>
        <v>98</v>
      </c>
      <c r="U103" s="23">
        <f>IFERROR(求节点([3]节奏预期!$B$122:$B$137,[3]节奏预期!O$122:O$137,$C103),IFERROR(U102*1,0))</f>
        <v>98</v>
      </c>
      <c r="V103" s="23">
        <f>IFERROR(求节点([3]节奏预期!$B$122:$B$137,[3]节奏预期!P$122:P$137,$C103),IFERROR(V102*1,0))</f>
        <v>80</v>
      </c>
      <c r="W103" s="23">
        <f>IFERROR(求节点([3]节奏预期!$B$122:$B$137,[3]节奏预期!Q$122:Q$137,$C103),IFERROR(W102*1,0))</f>
        <v>120</v>
      </c>
      <c r="X103" s="23">
        <f>IFERROR(求节点([3]节奏预期!$B$122:$B$137,[3]节奏预期!R$122:R$137,$C103),IFERROR(X102*1,0))</f>
        <v>196</v>
      </c>
      <c r="Z103" s="18">
        <v>98</v>
      </c>
      <c r="AA103" s="23">
        <f t="shared" si="4"/>
        <v>3528</v>
      </c>
      <c r="AB103" s="23">
        <f t="shared" si="5"/>
        <v>3528</v>
      </c>
      <c r="AC103" s="23">
        <f t="shared" si="6"/>
        <v>17640</v>
      </c>
      <c r="AD103" s="23">
        <f t="shared" si="7"/>
        <v>17640</v>
      </c>
    </row>
    <row r="104" spans="3:30" x14ac:dyDescent="0.15">
      <c r="C104" s="18">
        <v>99</v>
      </c>
      <c r="D104" s="23">
        <f>求节点([3]节奏预期!$B$6:$B$21,[3]节奏预期!D$6:D$21,$C104)</f>
        <v>0</v>
      </c>
      <c r="E104" s="23">
        <f>求节点([3]节奏预期!$B$6:$B$21,[3]节奏预期!E$6:E$21,$C104)</f>
        <v>0</v>
      </c>
      <c r="F104" s="23">
        <f>求节点([3]节奏预期!$B$6:$B$21,[3]节奏预期!F$6:F$21,$C104)</f>
        <v>0</v>
      </c>
      <c r="G104" s="23">
        <f>求节点([3]节奏预期!$B$6:$B$21,[3]节奏预期!G$6:G$21,$C104)</f>
        <v>0</v>
      </c>
      <c r="H104" s="23">
        <f>求节点([3]节奏预期!$B$6:$B$21,[3]节奏预期!H$6:H$21,$C104)</f>
        <v>18</v>
      </c>
      <c r="I104" s="23">
        <f>求节点([3]节奏预期!$B$122:$B$137,[3]节奏预期!D$122:D$137,$C104)</f>
        <v>0</v>
      </c>
      <c r="J104" s="23">
        <f>求节点([3]节奏预期!$B$122:$B$137,[3]节奏预期!E$122:E$137,$C104)</f>
        <v>0</v>
      </c>
      <c r="K104" s="23">
        <f>求节点([3]节奏预期!$B$122:$B$137,[3]节奏预期!F$122:F$137,$C104)</f>
        <v>0</v>
      </c>
      <c r="L104" s="23">
        <f>求节点([3]节奏预期!$B$122:$B$137,[3]节奏预期!G$122:G$137,$C104)</f>
        <v>0</v>
      </c>
      <c r="M104" s="23">
        <f>求节点([3]节奏预期!$B$122:$B$137,[3]节奏预期!H$122:H$137,$C104)</f>
        <v>18</v>
      </c>
      <c r="O104" s="23">
        <f>IFERROR(求节点([3]节奏预期!$B$6:$B$21,[3]节奏预期!N$6:N$21,$C104),IFERROR(O103*1,0))</f>
        <v>99</v>
      </c>
      <c r="P104" s="23">
        <f>IFERROR(求节点([3]节奏预期!$B$6:$B$21,[3]节奏预期!O$6:O$21,$C104),IFERROR(P103*1,0))</f>
        <v>99</v>
      </c>
      <c r="Q104" s="23">
        <f>IFERROR(求节点([3]节奏预期!$B$6:$B$21,[3]节奏预期!P$6:P$21,$C104),IFERROR(Q103*1,0))</f>
        <v>80</v>
      </c>
      <c r="R104" s="23">
        <f>IFERROR(求节点([3]节奏预期!$B$6:$B$21,[3]节奏预期!Q$6:Q$21,$C104),IFERROR(R103*1,0))</f>
        <v>120</v>
      </c>
      <c r="S104" s="23">
        <f>IFERROR(求节点([3]节奏预期!$B$6:$B$21,[3]节奏预期!R$6:R$21,$C104),IFERROR(S103*1,0))</f>
        <v>198</v>
      </c>
      <c r="T104" s="23">
        <f>IFERROR(求节点([3]节奏预期!$B$122:$B$137,[3]节奏预期!N$122:N$137,$C104),IFERROR(T103*1,0))</f>
        <v>99</v>
      </c>
      <c r="U104" s="23">
        <f>IFERROR(求节点([3]节奏预期!$B$122:$B$137,[3]节奏预期!O$122:O$137,$C104),IFERROR(U103*1,0))</f>
        <v>99</v>
      </c>
      <c r="V104" s="23">
        <f>IFERROR(求节点([3]节奏预期!$B$122:$B$137,[3]节奏预期!P$122:P$137,$C104),IFERROR(V103*1,0))</f>
        <v>80</v>
      </c>
      <c r="W104" s="23">
        <f>IFERROR(求节点([3]节奏预期!$B$122:$B$137,[3]节奏预期!Q$122:Q$137,$C104),IFERROR(W103*1,0))</f>
        <v>120</v>
      </c>
      <c r="X104" s="23">
        <f>IFERROR(求节点([3]节奏预期!$B$122:$B$137,[3]节奏预期!R$122:R$137,$C104),IFERROR(X103*1,0))</f>
        <v>198</v>
      </c>
      <c r="Z104" s="18">
        <v>99</v>
      </c>
      <c r="AA104" s="23">
        <f t="shared" si="4"/>
        <v>3564</v>
      </c>
      <c r="AB104" s="23">
        <f t="shared" si="5"/>
        <v>3564</v>
      </c>
      <c r="AC104" s="23">
        <f t="shared" si="6"/>
        <v>17640</v>
      </c>
      <c r="AD104" s="23">
        <f t="shared" si="7"/>
        <v>17640</v>
      </c>
    </row>
    <row r="105" spans="3:30" x14ac:dyDescent="0.15">
      <c r="C105" s="18">
        <v>100</v>
      </c>
      <c r="D105" s="23">
        <f>求节点([3]节奏预期!$B$6:$B$21,[3]节奏预期!D$6:D$21,$C105)</f>
        <v>0</v>
      </c>
      <c r="E105" s="23">
        <f>求节点([3]节奏预期!$B$6:$B$21,[3]节奏预期!E$6:E$21,$C105)</f>
        <v>0</v>
      </c>
      <c r="F105" s="23">
        <f>求节点([3]节奏预期!$B$6:$B$21,[3]节奏预期!F$6:F$21,$C105)</f>
        <v>0</v>
      </c>
      <c r="G105" s="23">
        <f>求节点([3]节奏预期!$B$6:$B$21,[3]节奏预期!G$6:G$21,$C105)</f>
        <v>0</v>
      </c>
      <c r="H105" s="23">
        <f>求节点([3]节奏预期!$B$6:$B$21,[3]节奏预期!H$6:H$21,$C105)</f>
        <v>18</v>
      </c>
      <c r="I105" s="23">
        <f>求节点([3]节奏预期!$B$122:$B$137,[3]节奏预期!D$122:D$137,$C105)</f>
        <v>0</v>
      </c>
      <c r="J105" s="23">
        <f>求节点([3]节奏预期!$B$122:$B$137,[3]节奏预期!E$122:E$137,$C105)</f>
        <v>0</v>
      </c>
      <c r="K105" s="23">
        <f>求节点([3]节奏预期!$B$122:$B$137,[3]节奏预期!F$122:F$137,$C105)</f>
        <v>0</v>
      </c>
      <c r="L105" s="23">
        <f>求节点([3]节奏预期!$B$122:$B$137,[3]节奏预期!G$122:G$137,$C105)</f>
        <v>0</v>
      </c>
      <c r="M105" s="23">
        <f>求节点([3]节奏预期!$B$122:$B$137,[3]节奏预期!H$122:H$137,$C105)</f>
        <v>18</v>
      </c>
      <c r="O105" s="23">
        <f>IFERROR(求节点([3]节奏预期!$B$6:$B$21,[3]节奏预期!N$6:N$21,$C105),IFERROR(O104*1,0))</f>
        <v>100</v>
      </c>
      <c r="P105" s="23">
        <f>IFERROR(求节点([3]节奏预期!$B$6:$B$21,[3]节奏预期!O$6:O$21,$C105),IFERROR(P104*1,0))</f>
        <v>100</v>
      </c>
      <c r="Q105" s="23">
        <f>IFERROR(求节点([3]节奏预期!$B$6:$B$21,[3]节奏预期!P$6:P$21,$C105),IFERROR(Q104*1,0))</f>
        <v>80</v>
      </c>
      <c r="R105" s="23">
        <f>IFERROR(求节点([3]节奏预期!$B$6:$B$21,[3]节奏预期!Q$6:Q$21,$C105),IFERROR(R104*1,0))</f>
        <v>120</v>
      </c>
      <c r="S105" s="23">
        <f>IFERROR(求节点([3]节奏预期!$B$6:$B$21,[3]节奏预期!R$6:R$21,$C105),IFERROR(S104*1,0))</f>
        <v>200</v>
      </c>
      <c r="T105" s="23">
        <f>IFERROR(求节点([3]节奏预期!$B$122:$B$137,[3]节奏预期!N$122:N$137,$C105),IFERROR(T104*1,0))</f>
        <v>100</v>
      </c>
      <c r="U105" s="23">
        <f>IFERROR(求节点([3]节奏预期!$B$122:$B$137,[3]节奏预期!O$122:O$137,$C105),IFERROR(U104*1,0))</f>
        <v>100</v>
      </c>
      <c r="V105" s="23">
        <f>IFERROR(求节点([3]节奏预期!$B$122:$B$137,[3]节奏预期!P$122:P$137,$C105),IFERROR(V104*1,0))</f>
        <v>80</v>
      </c>
      <c r="W105" s="23">
        <f>IFERROR(求节点([3]节奏预期!$B$122:$B$137,[3]节奏预期!Q$122:Q$137,$C105),IFERROR(W104*1,0))</f>
        <v>120</v>
      </c>
      <c r="X105" s="23">
        <f>IFERROR(求节点([3]节奏预期!$B$122:$B$137,[3]节奏预期!R$122:R$137,$C105),IFERROR(X104*1,0))</f>
        <v>200</v>
      </c>
      <c r="Z105" s="18">
        <v>100</v>
      </c>
      <c r="AA105" s="23">
        <f t="shared" si="4"/>
        <v>3600</v>
      </c>
      <c r="AB105" s="23">
        <f t="shared" si="5"/>
        <v>3600</v>
      </c>
      <c r="AC105" s="23">
        <f t="shared" si="6"/>
        <v>17640</v>
      </c>
      <c r="AD105" s="23">
        <f t="shared" si="7"/>
        <v>17640</v>
      </c>
    </row>
    <row r="106" spans="3:30" x14ac:dyDescent="0.15">
      <c r="C106" s="32">
        <v>101</v>
      </c>
      <c r="D106" s="23">
        <f>求节点([3]节奏预期!$B$6:$B$21,[3]节奏预期!D$6:D$21,$C106)</f>
        <v>0</v>
      </c>
      <c r="E106" s="23">
        <f>求节点([3]节奏预期!$B$6:$B$21,[3]节奏预期!E$6:E$21,$C106)</f>
        <v>0</v>
      </c>
      <c r="F106" s="23">
        <f>求节点([3]节奏预期!$B$6:$B$21,[3]节奏预期!F$6:F$21,$C106)</f>
        <v>0</v>
      </c>
      <c r="G106" s="23">
        <f>求节点([3]节奏预期!$B$6:$B$21,[3]节奏预期!G$6:G$21,$C106)</f>
        <v>0</v>
      </c>
      <c r="H106" s="23">
        <f>求节点([3]节奏预期!$B$6:$B$21,[3]节奏预期!H$6:H$21,$C106)</f>
        <v>18</v>
      </c>
      <c r="I106" s="23">
        <f>求节点([3]节奏预期!$B$122:$B$137,[3]节奏预期!D$122:D$137,$C106)</f>
        <v>0</v>
      </c>
      <c r="J106" s="23">
        <f>求节点([3]节奏预期!$B$122:$B$137,[3]节奏预期!E$122:E$137,$C106)</f>
        <v>0</v>
      </c>
      <c r="K106" s="23">
        <f>求节点([3]节奏预期!$B$122:$B$137,[3]节奏预期!F$122:F$137,$C106)</f>
        <v>0</v>
      </c>
      <c r="L106" s="23">
        <f>求节点([3]节奏预期!$B$122:$B$137,[3]节奏预期!G$122:G$137,$C106)</f>
        <v>0</v>
      </c>
      <c r="M106" s="23">
        <f>求节点([3]节奏预期!$B$122:$B$137,[3]节奏预期!H$122:H$137,$C106)</f>
        <v>18</v>
      </c>
      <c r="O106" s="23">
        <f>IFERROR(求节点([3]节奏预期!$B$6:$B$21,[3]节奏预期!N$6:N$21,$C106),IFERROR(O105*1,0))</f>
        <v>101</v>
      </c>
      <c r="P106" s="23">
        <f>IFERROR(求节点([3]节奏预期!$B$6:$B$21,[3]节奏预期!O$6:O$21,$C106),IFERROR(P105*1,0))</f>
        <v>101</v>
      </c>
      <c r="Q106" s="23">
        <f>IFERROR(求节点([3]节奏预期!$B$6:$B$21,[3]节奏预期!P$6:P$21,$C106),IFERROR(Q105*1,0))</f>
        <v>80</v>
      </c>
      <c r="R106" s="23">
        <f>IFERROR(求节点([3]节奏预期!$B$6:$B$21,[3]节奏预期!Q$6:Q$21,$C106),IFERROR(R105*1,0))</f>
        <v>120</v>
      </c>
      <c r="S106" s="23">
        <f>IFERROR(求节点([3]节奏预期!$B$6:$B$21,[3]节奏预期!R$6:R$21,$C106),IFERROR(S105*1,0))</f>
        <v>202</v>
      </c>
      <c r="T106" s="23">
        <f>IFERROR(求节点([3]节奏预期!$B$122:$B$137,[3]节奏预期!N$122:N$137,$C106),IFERROR(T105*1,0))</f>
        <v>101</v>
      </c>
      <c r="U106" s="23">
        <f>IFERROR(求节点([3]节奏预期!$B$122:$B$137,[3]节奏预期!O$122:O$137,$C106),IFERROR(U105*1,0))</f>
        <v>101</v>
      </c>
      <c r="V106" s="23">
        <f>IFERROR(求节点([3]节奏预期!$B$122:$B$137,[3]节奏预期!P$122:P$137,$C106),IFERROR(V105*1,0))</f>
        <v>80</v>
      </c>
      <c r="W106" s="23">
        <f>IFERROR(求节点([3]节奏预期!$B$122:$B$137,[3]节奏预期!Q$122:Q$137,$C106),IFERROR(W105*1,0))</f>
        <v>120</v>
      </c>
      <c r="X106" s="23">
        <f>IFERROR(求节点([3]节奏预期!$B$122:$B$137,[3]节奏预期!R$122:R$137,$C106),IFERROR(X105*1,0))</f>
        <v>202</v>
      </c>
      <c r="Z106" s="32">
        <v>101</v>
      </c>
      <c r="AA106" s="23">
        <f t="shared" ref="AA106:AA127" si="8">SUMPRODUCT(D106:H106,O106:S106)</f>
        <v>3636</v>
      </c>
      <c r="AB106" s="23">
        <f t="shared" ref="AB106:AB127" si="9">SUMPRODUCT(I106:M106,T106:X106)</f>
        <v>3636</v>
      </c>
      <c r="AC106" s="23">
        <f t="shared" ref="AC106:AC127" si="10">SUMPRODUCT(D106:H106,$AF$6:$AJ$6)</f>
        <v>17640</v>
      </c>
      <c r="AD106" s="23">
        <f t="shared" ref="AD106:AD127" si="11">SUMPRODUCT(I106:M106,$AF$6:$AJ$6)</f>
        <v>17640</v>
      </c>
    </row>
    <row r="107" spans="3:30" x14ac:dyDescent="0.15">
      <c r="C107" s="32">
        <v>102</v>
      </c>
      <c r="D107" s="23">
        <f>求节点([3]节奏预期!$B$6:$B$21,[3]节奏预期!D$6:D$21,$C107)</f>
        <v>0</v>
      </c>
      <c r="E107" s="23">
        <f>求节点([3]节奏预期!$B$6:$B$21,[3]节奏预期!E$6:E$21,$C107)</f>
        <v>0</v>
      </c>
      <c r="F107" s="23">
        <f>求节点([3]节奏预期!$B$6:$B$21,[3]节奏预期!F$6:F$21,$C107)</f>
        <v>0</v>
      </c>
      <c r="G107" s="23">
        <f>求节点([3]节奏预期!$B$6:$B$21,[3]节奏预期!G$6:G$21,$C107)</f>
        <v>0</v>
      </c>
      <c r="H107" s="23">
        <f>求节点([3]节奏预期!$B$6:$B$21,[3]节奏预期!H$6:H$21,$C107)</f>
        <v>18</v>
      </c>
      <c r="I107" s="23">
        <f>求节点([3]节奏预期!$B$122:$B$137,[3]节奏预期!D$122:D$137,$C107)</f>
        <v>0</v>
      </c>
      <c r="J107" s="23">
        <f>求节点([3]节奏预期!$B$122:$B$137,[3]节奏预期!E$122:E$137,$C107)</f>
        <v>0</v>
      </c>
      <c r="K107" s="23">
        <f>求节点([3]节奏预期!$B$122:$B$137,[3]节奏预期!F$122:F$137,$C107)</f>
        <v>0</v>
      </c>
      <c r="L107" s="23">
        <f>求节点([3]节奏预期!$B$122:$B$137,[3]节奏预期!G$122:G$137,$C107)</f>
        <v>0</v>
      </c>
      <c r="M107" s="23">
        <f>求节点([3]节奏预期!$B$122:$B$137,[3]节奏预期!H$122:H$137,$C107)</f>
        <v>18</v>
      </c>
      <c r="O107" s="23">
        <f>IFERROR(求节点([3]节奏预期!$B$6:$B$21,[3]节奏预期!N$6:N$21,$C107),IFERROR(O106*1,0))</f>
        <v>102</v>
      </c>
      <c r="P107" s="23">
        <f>IFERROR(求节点([3]节奏预期!$B$6:$B$21,[3]节奏预期!O$6:O$21,$C107),IFERROR(P106*1,0))</f>
        <v>102</v>
      </c>
      <c r="Q107" s="23">
        <f>IFERROR(求节点([3]节奏预期!$B$6:$B$21,[3]节奏预期!P$6:P$21,$C107),IFERROR(Q106*1,0))</f>
        <v>80</v>
      </c>
      <c r="R107" s="23">
        <f>IFERROR(求节点([3]节奏预期!$B$6:$B$21,[3]节奏预期!Q$6:Q$21,$C107),IFERROR(R106*1,0))</f>
        <v>120</v>
      </c>
      <c r="S107" s="23">
        <f>IFERROR(求节点([3]节奏预期!$B$6:$B$21,[3]节奏预期!R$6:R$21,$C107),IFERROR(S106*1,0))</f>
        <v>204</v>
      </c>
      <c r="T107" s="23">
        <f>IFERROR(求节点([3]节奏预期!$B$122:$B$137,[3]节奏预期!N$122:N$137,$C107),IFERROR(T106*1,0))</f>
        <v>102</v>
      </c>
      <c r="U107" s="23">
        <f>IFERROR(求节点([3]节奏预期!$B$122:$B$137,[3]节奏预期!O$122:O$137,$C107),IFERROR(U106*1,0))</f>
        <v>102</v>
      </c>
      <c r="V107" s="23">
        <f>IFERROR(求节点([3]节奏预期!$B$122:$B$137,[3]节奏预期!P$122:P$137,$C107),IFERROR(V106*1,0))</f>
        <v>80</v>
      </c>
      <c r="W107" s="23">
        <f>IFERROR(求节点([3]节奏预期!$B$122:$B$137,[3]节奏预期!Q$122:Q$137,$C107),IFERROR(W106*1,0))</f>
        <v>120</v>
      </c>
      <c r="X107" s="23">
        <f>IFERROR(求节点([3]节奏预期!$B$122:$B$137,[3]节奏预期!R$122:R$137,$C107),IFERROR(X106*1,0))</f>
        <v>204</v>
      </c>
      <c r="Z107" s="32">
        <v>102</v>
      </c>
      <c r="AA107" s="23">
        <f t="shared" si="8"/>
        <v>3672</v>
      </c>
      <c r="AB107" s="23">
        <f t="shared" si="9"/>
        <v>3672</v>
      </c>
      <c r="AC107" s="23">
        <f t="shared" si="10"/>
        <v>17640</v>
      </c>
      <c r="AD107" s="23">
        <f t="shared" si="11"/>
        <v>17640</v>
      </c>
    </row>
    <row r="108" spans="3:30" x14ac:dyDescent="0.15">
      <c r="C108" s="32">
        <v>103</v>
      </c>
      <c r="D108" s="23">
        <f>求节点([3]节奏预期!$B$6:$B$21,[3]节奏预期!D$6:D$21,$C108)</f>
        <v>0</v>
      </c>
      <c r="E108" s="23">
        <f>求节点([3]节奏预期!$B$6:$B$21,[3]节奏预期!E$6:E$21,$C108)</f>
        <v>0</v>
      </c>
      <c r="F108" s="23">
        <f>求节点([3]节奏预期!$B$6:$B$21,[3]节奏预期!F$6:F$21,$C108)</f>
        <v>0</v>
      </c>
      <c r="G108" s="23">
        <f>求节点([3]节奏预期!$B$6:$B$21,[3]节奏预期!G$6:G$21,$C108)</f>
        <v>0</v>
      </c>
      <c r="H108" s="23">
        <f>求节点([3]节奏预期!$B$6:$B$21,[3]节奏预期!H$6:H$21,$C108)</f>
        <v>18</v>
      </c>
      <c r="I108" s="23">
        <f>求节点([3]节奏预期!$B$122:$B$137,[3]节奏预期!D$122:D$137,$C108)</f>
        <v>0</v>
      </c>
      <c r="J108" s="23">
        <f>求节点([3]节奏预期!$B$122:$B$137,[3]节奏预期!E$122:E$137,$C108)</f>
        <v>0</v>
      </c>
      <c r="K108" s="23">
        <f>求节点([3]节奏预期!$B$122:$B$137,[3]节奏预期!F$122:F$137,$C108)</f>
        <v>0</v>
      </c>
      <c r="L108" s="23">
        <f>求节点([3]节奏预期!$B$122:$B$137,[3]节奏预期!G$122:G$137,$C108)</f>
        <v>0</v>
      </c>
      <c r="M108" s="23">
        <f>求节点([3]节奏预期!$B$122:$B$137,[3]节奏预期!H$122:H$137,$C108)</f>
        <v>18</v>
      </c>
      <c r="O108" s="23">
        <f>IFERROR(求节点([3]节奏预期!$B$6:$B$21,[3]节奏预期!N$6:N$21,$C108),IFERROR(O107*1,0))</f>
        <v>103</v>
      </c>
      <c r="P108" s="23">
        <f>IFERROR(求节点([3]节奏预期!$B$6:$B$21,[3]节奏预期!O$6:O$21,$C108),IFERROR(P107*1,0))</f>
        <v>103</v>
      </c>
      <c r="Q108" s="23">
        <f>IFERROR(求节点([3]节奏预期!$B$6:$B$21,[3]节奏预期!P$6:P$21,$C108),IFERROR(Q107*1,0))</f>
        <v>80</v>
      </c>
      <c r="R108" s="23">
        <f>IFERROR(求节点([3]节奏预期!$B$6:$B$21,[3]节奏预期!Q$6:Q$21,$C108),IFERROR(R107*1,0))</f>
        <v>120</v>
      </c>
      <c r="S108" s="23">
        <f>IFERROR(求节点([3]节奏预期!$B$6:$B$21,[3]节奏预期!R$6:R$21,$C108),IFERROR(S107*1,0))</f>
        <v>206</v>
      </c>
      <c r="T108" s="23">
        <f>IFERROR(求节点([3]节奏预期!$B$122:$B$137,[3]节奏预期!N$122:N$137,$C108),IFERROR(T107*1,0))</f>
        <v>103</v>
      </c>
      <c r="U108" s="23">
        <f>IFERROR(求节点([3]节奏预期!$B$122:$B$137,[3]节奏预期!O$122:O$137,$C108),IFERROR(U107*1,0))</f>
        <v>103</v>
      </c>
      <c r="V108" s="23">
        <f>IFERROR(求节点([3]节奏预期!$B$122:$B$137,[3]节奏预期!P$122:P$137,$C108),IFERROR(V107*1,0))</f>
        <v>80</v>
      </c>
      <c r="W108" s="23">
        <f>IFERROR(求节点([3]节奏预期!$B$122:$B$137,[3]节奏预期!Q$122:Q$137,$C108),IFERROR(W107*1,0))</f>
        <v>120</v>
      </c>
      <c r="X108" s="23">
        <f>IFERROR(求节点([3]节奏预期!$B$122:$B$137,[3]节奏预期!R$122:R$137,$C108),IFERROR(X107*1,0))</f>
        <v>206</v>
      </c>
      <c r="Z108" s="32">
        <v>103</v>
      </c>
      <c r="AA108" s="23">
        <f t="shared" si="8"/>
        <v>3708</v>
      </c>
      <c r="AB108" s="23">
        <f t="shared" si="9"/>
        <v>3708</v>
      </c>
      <c r="AC108" s="23">
        <f t="shared" si="10"/>
        <v>17640</v>
      </c>
      <c r="AD108" s="23">
        <f t="shared" si="11"/>
        <v>17640</v>
      </c>
    </row>
    <row r="109" spans="3:30" x14ac:dyDescent="0.15">
      <c r="C109" s="32">
        <v>104</v>
      </c>
      <c r="D109" s="23">
        <f>求节点([3]节奏预期!$B$6:$B$21,[3]节奏预期!D$6:D$21,$C109)</f>
        <v>0</v>
      </c>
      <c r="E109" s="23">
        <f>求节点([3]节奏预期!$B$6:$B$21,[3]节奏预期!E$6:E$21,$C109)</f>
        <v>0</v>
      </c>
      <c r="F109" s="23">
        <f>求节点([3]节奏预期!$B$6:$B$21,[3]节奏预期!F$6:F$21,$C109)</f>
        <v>0</v>
      </c>
      <c r="G109" s="23">
        <f>求节点([3]节奏预期!$B$6:$B$21,[3]节奏预期!G$6:G$21,$C109)</f>
        <v>0</v>
      </c>
      <c r="H109" s="23">
        <f>求节点([3]节奏预期!$B$6:$B$21,[3]节奏预期!H$6:H$21,$C109)</f>
        <v>18</v>
      </c>
      <c r="I109" s="23">
        <f>求节点([3]节奏预期!$B$122:$B$137,[3]节奏预期!D$122:D$137,$C109)</f>
        <v>0</v>
      </c>
      <c r="J109" s="23">
        <f>求节点([3]节奏预期!$B$122:$B$137,[3]节奏预期!E$122:E$137,$C109)</f>
        <v>0</v>
      </c>
      <c r="K109" s="23">
        <f>求节点([3]节奏预期!$B$122:$B$137,[3]节奏预期!F$122:F$137,$C109)</f>
        <v>0</v>
      </c>
      <c r="L109" s="23">
        <f>求节点([3]节奏预期!$B$122:$B$137,[3]节奏预期!G$122:G$137,$C109)</f>
        <v>0</v>
      </c>
      <c r="M109" s="23">
        <f>求节点([3]节奏预期!$B$122:$B$137,[3]节奏预期!H$122:H$137,$C109)</f>
        <v>18</v>
      </c>
      <c r="O109" s="23">
        <f>IFERROR(求节点([3]节奏预期!$B$6:$B$21,[3]节奏预期!N$6:N$21,$C109),IFERROR(O108*1,0))</f>
        <v>104</v>
      </c>
      <c r="P109" s="23">
        <f>IFERROR(求节点([3]节奏预期!$B$6:$B$21,[3]节奏预期!O$6:O$21,$C109),IFERROR(P108*1,0))</f>
        <v>104</v>
      </c>
      <c r="Q109" s="23">
        <f>IFERROR(求节点([3]节奏预期!$B$6:$B$21,[3]节奏预期!P$6:P$21,$C109),IFERROR(Q108*1,0))</f>
        <v>80</v>
      </c>
      <c r="R109" s="23">
        <f>IFERROR(求节点([3]节奏预期!$B$6:$B$21,[3]节奏预期!Q$6:Q$21,$C109),IFERROR(R108*1,0))</f>
        <v>120</v>
      </c>
      <c r="S109" s="23">
        <f>IFERROR(求节点([3]节奏预期!$B$6:$B$21,[3]节奏预期!R$6:R$21,$C109),IFERROR(S108*1,0))</f>
        <v>208</v>
      </c>
      <c r="T109" s="23">
        <f>IFERROR(求节点([3]节奏预期!$B$122:$B$137,[3]节奏预期!N$122:N$137,$C109),IFERROR(T108*1,0))</f>
        <v>104</v>
      </c>
      <c r="U109" s="23">
        <f>IFERROR(求节点([3]节奏预期!$B$122:$B$137,[3]节奏预期!O$122:O$137,$C109),IFERROR(U108*1,0))</f>
        <v>104</v>
      </c>
      <c r="V109" s="23">
        <f>IFERROR(求节点([3]节奏预期!$B$122:$B$137,[3]节奏预期!P$122:P$137,$C109),IFERROR(V108*1,0))</f>
        <v>80</v>
      </c>
      <c r="W109" s="23">
        <f>IFERROR(求节点([3]节奏预期!$B$122:$B$137,[3]节奏预期!Q$122:Q$137,$C109),IFERROR(W108*1,0))</f>
        <v>120</v>
      </c>
      <c r="X109" s="23">
        <f>IFERROR(求节点([3]节奏预期!$B$122:$B$137,[3]节奏预期!R$122:R$137,$C109),IFERROR(X108*1,0))</f>
        <v>208</v>
      </c>
      <c r="Z109" s="32">
        <v>104</v>
      </c>
      <c r="AA109" s="23">
        <f t="shared" si="8"/>
        <v>3744</v>
      </c>
      <c r="AB109" s="23">
        <f t="shared" si="9"/>
        <v>3744</v>
      </c>
      <c r="AC109" s="23">
        <f t="shared" si="10"/>
        <v>17640</v>
      </c>
      <c r="AD109" s="23">
        <f t="shared" si="11"/>
        <v>17640</v>
      </c>
    </row>
    <row r="110" spans="3:30" x14ac:dyDescent="0.15">
      <c r="C110" s="32">
        <v>105</v>
      </c>
      <c r="D110" s="23">
        <f>求节点([3]节奏预期!$B$6:$B$21,[3]节奏预期!D$6:D$21,$C110)</f>
        <v>0</v>
      </c>
      <c r="E110" s="23">
        <f>求节点([3]节奏预期!$B$6:$B$21,[3]节奏预期!E$6:E$21,$C110)</f>
        <v>0</v>
      </c>
      <c r="F110" s="23">
        <f>求节点([3]节奏预期!$B$6:$B$21,[3]节奏预期!F$6:F$21,$C110)</f>
        <v>0</v>
      </c>
      <c r="G110" s="23">
        <f>求节点([3]节奏预期!$B$6:$B$21,[3]节奏预期!G$6:G$21,$C110)</f>
        <v>0</v>
      </c>
      <c r="H110" s="23">
        <f>求节点([3]节奏预期!$B$6:$B$21,[3]节奏预期!H$6:H$21,$C110)</f>
        <v>18</v>
      </c>
      <c r="I110" s="23">
        <f>求节点([3]节奏预期!$B$122:$B$137,[3]节奏预期!D$122:D$137,$C110)</f>
        <v>0</v>
      </c>
      <c r="J110" s="23">
        <f>求节点([3]节奏预期!$B$122:$B$137,[3]节奏预期!E$122:E$137,$C110)</f>
        <v>0</v>
      </c>
      <c r="K110" s="23">
        <f>求节点([3]节奏预期!$B$122:$B$137,[3]节奏预期!F$122:F$137,$C110)</f>
        <v>0</v>
      </c>
      <c r="L110" s="23">
        <f>求节点([3]节奏预期!$B$122:$B$137,[3]节奏预期!G$122:G$137,$C110)</f>
        <v>0</v>
      </c>
      <c r="M110" s="23">
        <f>求节点([3]节奏预期!$B$122:$B$137,[3]节奏预期!H$122:H$137,$C110)</f>
        <v>18</v>
      </c>
      <c r="O110" s="23">
        <f>IFERROR(求节点([3]节奏预期!$B$6:$B$21,[3]节奏预期!N$6:N$21,$C110),IFERROR(O109*1,0))</f>
        <v>105</v>
      </c>
      <c r="P110" s="23">
        <f>IFERROR(求节点([3]节奏预期!$B$6:$B$21,[3]节奏预期!O$6:O$21,$C110),IFERROR(P109*1,0))</f>
        <v>105</v>
      </c>
      <c r="Q110" s="23">
        <f>IFERROR(求节点([3]节奏预期!$B$6:$B$21,[3]节奏预期!P$6:P$21,$C110),IFERROR(Q109*1,0))</f>
        <v>80</v>
      </c>
      <c r="R110" s="23">
        <f>IFERROR(求节点([3]节奏预期!$B$6:$B$21,[3]节奏预期!Q$6:Q$21,$C110),IFERROR(R109*1,0))</f>
        <v>120</v>
      </c>
      <c r="S110" s="23">
        <f>IFERROR(求节点([3]节奏预期!$B$6:$B$21,[3]节奏预期!R$6:R$21,$C110),IFERROR(S109*1,0))</f>
        <v>210</v>
      </c>
      <c r="T110" s="23">
        <f>IFERROR(求节点([3]节奏预期!$B$122:$B$137,[3]节奏预期!N$122:N$137,$C110),IFERROR(T109*1,0))</f>
        <v>105</v>
      </c>
      <c r="U110" s="23">
        <f>IFERROR(求节点([3]节奏预期!$B$122:$B$137,[3]节奏预期!O$122:O$137,$C110),IFERROR(U109*1,0))</f>
        <v>105</v>
      </c>
      <c r="V110" s="23">
        <f>IFERROR(求节点([3]节奏预期!$B$122:$B$137,[3]节奏预期!P$122:P$137,$C110),IFERROR(V109*1,0))</f>
        <v>80</v>
      </c>
      <c r="W110" s="23">
        <f>IFERROR(求节点([3]节奏预期!$B$122:$B$137,[3]节奏预期!Q$122:Q$137,$C110),IFERROR(W109*1,0))</f>
        <v>120</v>
      </c>
      <c r="X110" s="23">
        <f>IFERROR(求节点([3]节奏预期!$B$122:$B$137,[3]节奏预期!R$122:R$137,$C110),IFERROR(X109*1,0))</f>
        <v>210</v>
      </c>
      <c r="Z110" s="32">
        <v>105</v>
      </c>
      <c r="AA110" s="23">
        <f t="shared" si="8"/>
        <v>3780</v>
      </c>
      <c r="AB110" s="23">
        <f t="shared" si="9"/>
        <v>3780</v>
      </c>
      <c r="AC110" s="23">
        <f t="shared" si="10"/>
        <v>17640</v>
      </c>
      <c r="AD110" s="23">
        <f t="shared" si="11"/>
        <v>17640</v>
      </c>
    </row>
    <row r="111" spans="3:30" x14ac:dyDescent="0.15">
      <c r="C111" s="32">
        <v>106</v>
      </c>
      <c r="D111" s="23">
        <f>求节点([3]节奏预期!$B$6:$B$21,[3]节奏预期!D$6:D$21,$C111)</f>
        <v>0</v>
      </c>
      <c r="E111" s="23">
        <f>求节点([3]节奏预期!$B$6:$B$21,[3]节奏预期!E$6:E$21,$C111)</f>
        <v>0</v>
      </c>
      <c r="F111" s="23">
        <f>求节点([3]节奏预期!$B$6:$B$21,[3]节奏预期!F$6:F$21,$C111)</f>
        <v>0</v>
      </c>
      <c r="G111" s="23">
        <f>求节点([3]节奏预期!$B$6:$B$21,[3]节奏预期!G$6:G$21,$C111)</f>
        <v>0</v>
      </c>
      <c r="H111" s="23">
        <f>求节点([3]节奏预期!$B$6:$B$21,[3]节奏预期!H$6:H$21,$C111)</f>
        <v>18</v>
      </c>
      <c r="I111" s="23">
        <f>求节点([3]节奏预期!$B$122:$B$137,[3]节奏预期!D$122:D$137,$C111)</f>
        <v>0</v>
      </c>
      <c r="J111" s="23">
        <f>求节点([3]节奏预期!$B$122:$B$137,[3]节奏预期!E$122:E$137,$C111)</f>
        <v>0</v>
      </c>
      <c r="K111" s="23">
        <f>求节点([3]节奏预期!$B$122:$B$137,[3]节奏预期!F$122:F$137,$C111)</f>
        <v>0</v>
      </c>
      <c r="L111" s="23">
        <f>求节点([3]节奏预期!$B$122:$B$137,[3]节奏预期!G$122:G$137,$C111)</f>
        <v>0</v>
      </c>
      <c r="M111" s="23">
        <f>求节点([3]节奏预期!$B$122:$B$137,[3]节奏预期!H$122:H$137,$C111)</f>
        <v>18</v>
      </c>
      <c r="O111" s="23">
        <f>IFERROR(求节点([3]节奏预期!$B$6:$B$21,[3]节奏预期!N$6:N$21,$C111),IFERROR(O110*1,0))</f>
        <v>106</v>
      </c>
      <c r="P111" s="23">
        <f>IFERROR(求节点([3]节奏预期!$B$6:$B$21,[3]节奏预期!O$6:O$21,$C111),IFERROR(P110*1,0))</f>
        <v>106</v>
      </c>
      <c r="Q111" s="23">
        <f>IFERROR(求节点([3]节奏预期!$B$6:$B$21,[3]节奏预期!P$6:P$21,$C111),IFERROR(Q110*1,0))</f>
        <v>80</v>
      </c>
      <c r="R111" s="23">
        <f>IFERROR(求节点([3]节奏预期!$B$6:$B$21,[3]节奏预期!Q$6:Q$21,$C111),IFERROR(R110*1,0))</f>
        <v>120</v>
      </c>
      <c r="S111" s="23">
        <f>IFERROR(求节点([3]节奏预期!$B$6:$B$21,[3]节奏预期!R$6:R$21,$C111),IFERROR(S110*1,0))</f>
        <v>212</v>
      </c>
      <c r="T111" s="23">
        <f>IFERROR(求节点([3]节奏预期!$B$122:$B$137,[3]节奏预期!N$122:N$137,$C111),IFERROR(T110*1,0))</f>
        <v>106</v>
      </c>
      <c r="U111" s="23">
        <f>IFERROR(求节点([3]节奏预期!$B$122:$B$137,[3]节奏预期!O$122:O$137,$C111),IFERROR(U110*1,0))</f>
        <v>106</v>
      </c>
      <c r="V111" s="23">
        <f>IFERROR(求节点([3]节奏预期!$B$122:$B$137,[3]节奏预期!P$122:P$137,$C111),IFERROR(V110*1,0))</f>
        <v>80</v>
      </c>
      <c r="W111" s="23">
        <f>IFERROR(求节点([3]节奏预期!$B$122:$B$137,[3]节奏预期!Q$122:Q$137,$C111),IFERROR(W110*1,0))</f>
        <v>120</v>
      </c>
      <c r="X111" s="23">
        <f>IFERROR(求节点([3]节奏预期!$B$122:$B$137,[3]节奏预期!R$122:R$137,$C111),IFERROR(X110*1,0))</f>
        <v>212</v>
      </c>
      <c r="Z111" s="32">
        <v>106</v>
      </c>
      <c r="AA111" s="23">
        <f t="shared" si="8"/>
        <v>3816</v>
      </c>
      <c r="AB111" s="23">
        <f t="shared" si="9"/>
        <v>3816</v>
      </c>
      <c r="AC111" s="23">
        <f t="shared" si="10"/>
        <v>17640</v>
      </c>
      <c r="AD111" s="23">
        <f t="shared" si="11"/>
        <v>17640</v>
      </c>
    </row>
    <row r="112" spans="3:30" x14ac:dyDescent="0.15">
      <c r="C112" s="32">
        <v>107</v>
      </c>
      <c r="D112" s="23">
        <f>求节点([3]节奏预期!$B$6:$B$21,[3]节奏预期!D$6:D$21,$C112)</f>
        <v>0</v>
      </c>
      <c r="E112" s="23">
        <f>求节点([3]节奏预期!$B$6:$B$21,[3]节奏预期!E$6:E$21,$C112)</f>
        <v>0</v>
      </c>
      <c r="F112" s="23">
        <f>求节点([3]节奏预期!$B$6:$B$21,[3]节奏预期!F$6:F$21,$C112)</f>
        <v>0</v>
      </c>
      <c r="G112" s="23">
        <f>求节点([3]节奏预期!$B$6:$B$21,[3]节奏预期!G$6:G$21,$C112)</f>
        <v>0</v>
      </c>
      <c r="H112" s="23">
        <f>求节点([3]节奏预期!$B$6:$B$21,[3]节奏预期!H$6:H$21,$C112)</f>
        <v>18</v>
      </c>
      <c r="I112" s="23">
        <f>求节点([3]节奏预期!$B$122:$B$137,[3]节奏预期!D$122:D$137,$C112)</f>
        <v>0</v>
      </c>
      <c r="J112" s="23">
        <f>求节点([3]节奏预期!$B$122:$B$137,[3]节奏预期!E$122:E$137,$C112)</f>
        <v>0</v>
      </c>
      <c r="K112" s="23">
        <f>求节点([3]节奏预期!$B$122:$B$137,[3]节奏预期!F$122:F$137,$C112)</f>
        <v>0</v>
      </c>
      <c r="L112" s="23">
        <f>求节点([3]节奏预期!$B$122:$B$137,[3]节奏预期!G$122:G$137,$C112)</f>
        <v>0</v>
      </c>
      <c r="M112" s="23">
        <f>求节点([3]节奏预期!$B$122:$B$137,[3]节奏预期!H$122:H$137,$C112)</f>
        <v>18</v>
      </c>
      <c r="O112" s="23">
        <f>IFERROR(求节点([3]节奏预期!$B$6:$B$21,[3]节奏预期!N$6:N$21,$C112),IFERROR(O111*1,0))</f>
        <v>107</v>
      </c>
      <c r="P112" s="23">
        <f>IFERROR(求节点([3]节奏预期!$B$6:$B$21,[3]节奏预期!O$6:O$21,$C112),IFERROR(P111*1,0))</f>
        <v>107</v>
      </c>
      <c r="Q112" s="23">
        <f>IFERROR(求节点([3]节奏预期!$B$6:$B$21,[3]节奏预期!P$6:P$21,$C112),IFERROR(Q111*1,0))</f>
        <v>80</v>
      </c>
      <c r="R112" s="23">
        <f>IFERROR(求节点([3]节奏预期!$B$6:$B$21,[3]节奏预期!Q$6:Q$21,$C112),IFERROR(R111*1,0))</f>
        <v>120</v>
      </c>
      <c r="S112" s="23">
        <f>IFERROR(求节点([3]节奏预期!$B$6:$B$21,[3]节奏预期!R$6:R$21,$C112),IFERROR(S111*1,0))</f>
        <v>214</v>
      </c>
      <c r="T112" s="23">
        <f>IFERROR(求节点([3]节奏预期!$B$122:$B$137,[3]节奏预期!N$122:N$137,$C112),IFERROR(T111*1,0))</f>
        <v>107</v>
      </c>
      <c r="U112" s="23">
        <f>IFERROR(求节点([3]节奏预期!$B$122:$B$137,[3]节奏预期!O$122:O$137,$C112),IFERROR(U111*1,0))</f>
        <v>107</v>
      </c>
      <c r="V112" s="23">
        <f>IFERROR(求节点([3]节奏预期!$B$122:$B$137,[3]节奏预期!P$122:P$137,$C112),IFERROR(V111*1,0))</f>
        <v>80</v>
      </c>
      <c r="W112" s="23">
        <f>IFERROR(求节点([3]节奏预期!$B$122:$B$137,[3]节奏预期!Q$122:Q$137,$C112),IFERROR(W111*1,0))</f>
        <v>120</v>
      </c>
      <c r="X112" s="23">
        <f>IFERROR(求节点([3]节奏预期!$B$122:$B$137,[3]节奏预期!R$122:R$137,$C112),IFERROR(X111*1,0))</f>
        <v>214</v>
      </c>
      <c r="Z112" s="32">
        <v>107</v>
      </c>
      <c r="AA112" s="23">
        <f t="shared" si="8"/>
        <v>3852</v>
      </c>
      <c r="AB112" s="23">
        <f t="shared" si="9"/>
        <v>3852</v>
      </c>
      <c r="AC112" s="23">
        <f t="shared" si="10"/>
        <v>17640</v>
      </c>
      <c r="AD112" s="23">
        <f t="shared" si="11"/>
        <v>17640</v>
      </c>
    </row>
    <row r="113" spans="3:30" x14ac:dyDescent="0.15">
      <c r="C113" s="32">
        <v>108</v>
      </c>
      <c r="D113" s="23">
        <f>求节点([3]节奏预期!$B$6:$B$21,[3]节奏预期!D$6:D$21,$C113)</f>
        <v>0</v>
      </c>
      <c r="E113" s="23">
        <f>求节点([3]节奏预期!$B$6:$B$21,[3]节奏预期!E$6:E$21,$C113)</f>
        <v>0</v>
      </c>
      <c r="F113" s="23">
        <f>求节点([3]节奏预期!$B$6:$B$21,[3]节奏预期!F$6:F$21,$C113)</f>
        <v>0</v>
      </c>
      <c r="G113" s="23">
        <f>求节点([3]节奏预期!$B$6:$B$21,[3]节奏预期!G$6:G$21,$C113)</f>
        <v>0</v>
      </c>
      <c r="H113" s="23">
        <f>求节点([3]节奏预期!$B$6:$B$21,[3]节奏预期!H$6:H$21,$C113)</f>
        <v>18</v>
      </c>
      <c r="I113" s="23">
        <f>求节点([3]节奏预期!$B$122:$B$137,[3]节奏预期!D$122:D$137,$C113)</f>
        <v>0</v>
      </c>
      <c r="J113" s="23">
        <f>求节点([3]节奏预期!$B$122:$B$137,[3]节奏预期!E$122:E$137,$C113)</f>
        <v>0</v>
      </c>
      <c r="K113" s="23">
        <f>求节点([3]节奏预期!$B$122:$B$137,[3]节奏预期!F$122:F$137,$C113)</f>
        <v>0</v>
      </c>
      <c r="L113" s="23">
        <f>求节点([3]节奏预期!$B$122:$B$137,[3]节奏预期!G$122:G$137,$C113)</f>
        <v>0</v>
      </c>
      <c r="M113" s="23">
        <f>求节点([3]节奏预期!$B$122:$B$137,[3]节奏预期!H$122:H$137,$C113)</f>
        <v>18</v>
      </c>
      <c r="O113" s="23">
        <f>IFERROR(求节点([3]节奏预期!$B$6:$B$21,[3]节奏预期!N$6:N$21,$C113),IFERROR(O112*1,0))</f>
        <v>108</v>
      </c>
      <c r="P113" s="23">
        <f>IFERROR(求节点([3]节奏预期!$B$6:$B$21,[3]节奏预期!O$6:O$21,$C113),IFERROR(P112*1,0))</f>
        <v>108</v>
      </c>
      <c r="Q113" s="23">
        <f>IFERROR(求节点([3]节奏预期!$B$6:$B$21,[3]节奏预期!P$6:P$21,$C113),IFERROR(Q112*1,0))</f>
        <v>80</v>
      </c>
      <c r="R113" s="23">
        <f>IFERROR(求节点([3]节奏预期!$B$6:$B$21,[3]节奏预期!Q$6:Q$21,$C113),IFERROR(R112*1,0))</f>
        <v>120</v>
      </c>
      <c r="S113" s="23">
        <f>IFERROR(求节点([3]节奏预期!$B$6:$B$21,[3]节奏预期!R$6:R$21,$C113),IFERROR(S112*1,0))</f>
        <v>216</v>
      </c>
      <c r="T113" s="23">
        <f>IFERROR(求节点([3]节奏预期!$B$122:$B$137,[3]节奏预期!N$122:N$137,$C113),IFERROR(T112*1,0))</f>
        <v>108</v>
      </c>
      <c r="U113" s="23">
        <f>IFERROR(求节点([3]节奏预期!$B$122:$B$137,[3]节奏预期!O$122:O$137,$C113),IFERROR(U112*1,0))</f>
        <v>108</v>
      </c>
      <c r="V113" s="23">
        <f>IFERROR(求节点([3]节奏预期!$B$122:$B$137,[3]节奏预期!P$122:P$137,$C113),IFERROR(V112*1,0))</f>
        <v>80</v>
      </c>
      <c r="W113" s="23">
        <f>IFERROR(求节点([3]节奏预期!$B$122:$B$137,[3]节奏预期!Q$122:Q$137,$C113),IFERROR(W112*1,0))</f>
        <v>120</v>
      </c>
      <c r="X113" s="23">
        <f>IFERROR(求节点([3]节奏预期!$B$122:$B$137,[3]节奏预期!R$122:R$137,$C113),IFERROR(X112*1,0))</f>
        <v>216</v>
      </c>
      <c r="Z113" s="32">
        <v>108</v>
      </c>
      <c r="AA113" s="23">
        <f t="shared" si="8"/>
        <v>3888</v>
      </c>
      <c r="AB113" s="23">
        <f t="shared" si="9"/>
        <v>3888</v>
      </c>
      <c r="AC113" s="23">
        <f t="shared" si="10"/>
        <v>17640</v>
      </c>
      <c r="AD113" s="23">
        <f t="shared" si="11"/>
        <v>17640</v>
      </c>
    </row>
    <row r="114" spans="3:30" x14ac:dyDescent="0.15">
      <c r="C114" s="32">
        <v>109</v>
      </c>
      <c r="D114" s="23">
        <f>求节点([3]节奏预期!$B$6:$B$21,[3]节奏预期!D$6:D$21,$C114)</f>
        <v>0</v>
      </c>
      <c r="E114" s="23">
        <f>求节点([3]节奏预期!$B$6:$B$21,[3]节奏预期!E$6:E$21,$C114)</f>
        <v>0</v>
      </c>
      <c r="F114" s="23">
        <f>求节点([3]节奏预期!$B$6:$B$21,[3]节奏预期!F$6:F$21,$C114)</f>
        <v>0</v>
      </c>
      <c r="G114" s="23">
        <f>求节点([3]节奏预期!$B$6:$B$21,[3]节奏预期!G$6:G$21,$C114)</f>
        <v>0</v>
      </c>
      <c r="H114" s="23">
        <f>求节点([3]节奏预期!$B$6:$B$21,[3]节奏预期!H$6:H$21,$C114)</f>
        <v>18</v>
      </c>
      <c r="I114" s="23">
        <f>求节点([3]节奏预期!$B$122:$B$137,[3]节奏预期!D$122:D$137,$C114)</f>
        <v>0</v>
      </c>
      <c r="J114" s="23">
        <f>求节点([3]节奏预期!$B$122:$B$137,[3]节奏预期!E$122:E$137,$C114)</f>
        <v>0</v>
      </c>
      <c r="K114" s="23">
        <f>求节点([3]节奏预期!$B$122:$B$137,[3]节奏预期!F$122:F$137,$C114)</f>
        <v>0</v>
      </c>
      <c r="L114" s="23">
        <f>求节点([3]节奏预期!$B$122:$B$137,[3]节奏预期!G$122:G$137,$C114)</f>
        <v>0</v>
      </c>
      <c r="M114" s="23">
        <f>求节点([3]节奏预期!$B$122:$B$137,[3]节奏预期!H$122:H$137,$C114)</f>
        <v>18</v>
      </c>
      <c r="O114" s="23">
        <f>IFERROR(求节点([3]节奏预期!$B$6:$B$21,[3]节奏预期!N$6:N$21,$C114),IFERROR(O113*1,0))</f>
        <v>109</v>
      </c>
      <c r="P114" s="23">
        <f>IFERROR(求节点([3]节奏预期!$B$6:$B$21,[3]节奏预期!O$6:O$21,$C114),IFERROR(P113*1,0))</f>
        <v>109</v>
      </c>
      <c r="Q114" s="23">
        <f>IFERROR(求节点([3]节奏预期!$B$6:$B$21,[3]节奏预期!P$6:P$21,$C114),IFERROR(Q113*1,0))</f>
        <v>80</v>
      </c>
      <c r="R114" s="23">
        <f>IFERROR(求节点([3]节奏预期!$B$6:$B$21,[3]节奏预期!Q$6:Q$21,$C114),IFERROR(R113*1,0))</f>
        <v>120</v>
      </c>
      <c r="S114" s="23">
        <f>IFERROR(求节点([3]节奏预期!$B$6:$B$21,[3]节奏预期!R$6:R$21,$C114),IFERROR(S113*1,0))</f>
        <v>218</v>
      </c>
      <c r="T114" s="23">
        <f>IFERROR(求节点([3]节奏预期!$B$122:$B$137,[3]节奏预期!N$122:N$137,$C114),IFERROR(T113*1,0))</f>
        <v>109</v>
      </c>
      <c r="U114" s="23">
        <f>IFERROR(求节点([3]节奏预期!$B$122:$B$137,[3]节奏预期!O$122:O$137,$C114),IFERROR(U113*1,0))</f>
        <v>109</v>
      </c>
      <c r="V114" s="23">
        <f>IFERROR(求节点([3]节奏预期!$B$122:$B$137,[3]节奏预期!P$122:P$137,$C114),IFERROR(V113*1,0))</f>
        <v>80</v>
      </c>
      <c r="W114" s="23">
        <f>IFERROR(求节点([3]节奏预期!$B$122:$B$137,[3]节奏预期!Q$122:Q$137,$C114),IFERROR(W113*1,0))</f>
        <v>120</v>
      </c>
      <c r="X114" s="23">
        <f>IFERROR(求节点([3]节奏预期!$B$122:$B$137,[3]节奏预期!R$122:R$137,$C114),IFERROR(X113*1,0))</f>
        <v>218</v>
      </c>
      <c r="Z114" s="32">
        <v>109</v>
      </c>
      <c r="AA114" s="23">
        <f t="shared" si="8"/>
        <v>3924</v>
      </c>
      <c r="AB114" s="23">
        <f t="shared" si="9"/>
        <v>3924</v>
      </c>
      <c r="AC114" s="23">
        <f t="shared" si="10"/>
        <v>17640</v>
      </c>
      <c r="AD114" s="23">
        <f t="shared" si="11"/>
        <v>17640</v>
      </c>
    </row>
    <row r="115" spans="3:30" x14ac:dyDescent="0.15">
      <c r="C115" s="32">
        <v>110</v>
      </c>
      <c r="D115" s="23">
        <f>求节点([3]节奏预期!$B$6:$B$21,[3]节奏预期!D$6:D$21,$C115)</f>
        <v>0</v>
      </c>
      <c r="E115" s="23">
        <f>求节点([3]节奏预期!$B$6:$B$21,[3]节奏预期!E$6:E$21,$C115)</f>
        <v>0</v>
      </c>
      <c r="F115" s="23">
        <f>求节点([3]节奏预期!$B$6:$B$21,[3]节奏预期!F$6:F$21,$C115)</f>
        <v>0</v>
      </c>
      <c r="G115" s="23">
        <f>求节点([3]节奏预期!$B$6:$B$21,[3]节奏预期!G$6:G$21,$C115)</f>
        <v>0</v>
      </c>
      <c r="H115" s="23">
        <f>求节点([3]节奏预期!$B$6:$B$21,[3]节奏预期!H$6:H$21,$C115)</f>
        <v>18</v>
      </c>
      <c r="I115" s="23">
        <f>求节点([3]节奏预期!$B$122:$B$137,[3]节奏预期!D$122:D$137,$C115)</f>
        <v>0</v>
      </c>
      <c r="J115" s="23">
        <f>求节点([3]节奏预期!$B$122:$B$137,[3]节奏预期!E$122:E$137,$C115)</f>
        <v>0</v>
      </c>
      <c r="K115" s="23">
        <f>求节点([3]节奏预期!$B$122:$B$137,[3]节奏预期!F$122:F$137,$C115)</f>
        <v>0</v>
      </c>
      <c r="L115" s="23">
        <f>求节点([3]节奏预期!$B$122:$B$137,[3]节奏预期!G$122:G$137,$C115)</f>
        <v>0</v>
      </c>
      <c r="M115" s="23">
        <f>求节点([3]节奏预期!$B$122:$B$137,[3]节奏预期!H$122:H$137,$C115)</f>
        <v>18</v>
      </c>
      <c r="O115" s="23">
        <f>IFERROR(求节点([3]节奏预期!$B$6:$B$21,[3]节奏预期!N$6:N$21,$C115),IFERROR(O114*1,0))</f>
        <v>110</v>
      </c>
      <c r="P115" s="23">
        <f>IFERROR(求节点([3]节奏预期!$B$6:$B$21,[3]节奏预期!O$6:O$21,$C115),IFERROR(P114*1,0))</f>
        <v>110</v>
      </c>
      <c r="Q115" s="23">
        <f>IFERROR(求节点([3]节奏预期!$B$6:$B$21,[3]节奏预期!P$6:P$21,$C115),IFERROR(Q114*1,0))</f>
        <v>80</v>
      </c>
      <c r="R115" s="23">
        <f>IFERROR(求节点([3]节奏预期!$B$6:$B$21,[3]节奏预期!Q$6:Q$21,$C115),IFERROR(R114*1,0))</f>
        <v>120</v>
      </c>
      <c r="S115" s="23">
        <f>IFERROR(求节点([3]节奏预期!$B$6:$B$21,[3]节奏预期!R$6:R$21,$C115),IFERROR(S114*1,0))</f>
        <v>220</v>
      </c>
      <c r="T115" s="23">
        <f>IFERROR(求节点([3]节奏预期!$B$122:$B$137,[3]节奏预期!N$122:N$137,$C115),IFERROR(T114*1,0))</f>
        <v>110</v>
      </c>
      <c r="U115" s="23">
        <f>IFERROR(求节点([3]节奏预期!$B$122:$B$137,[3]节奏预期!O$122:O$137,$C115),IFERROR(U114*1,0))</f>
        <v>110</v>
      </c>
      <c r="V115" s="23">
        <f>IFERROR(求节点([3]节奏预期!$B$122:$B$137,[3]节奏预期!P$122:P$137,$C115),IFERROR(V114*1,0))</f>
        <v>80</v>
      </c>
      <c r="W115" s="23">
        <f>IFERROR(求节点([3]节奏预期!$B$122:$B$137,[3]节奏预期!Q$122:Q$137,$C115),IFERROR(W114*1,0))</f>
        <v>120</v>
      </c>
      <c r="X115" s="23">
        <f>IFERROR(求节点([3]节奏预期!$B$122:$B$137,[3]节奏预期!R$122:R$137,$C115),IFERROR(X114*1,0))</f>
        <v>220</v>
      </c>
      <c r="Z115" s="32">
        <v>110</v>
      </c>
      <c r="AA115" s="23">
        <f t="shared" si="8"/>
        <v>3960</v>
      </c>
      <c r="AB115" s="23">
        <f t="shared" si="9"/>
        <v>3960</v>
      </c>
      <c r="AC115" s="23">
        <f t="shared" si="10"/>
        <v>17640</v>
      </c>
      <c r="AD115" s="23">
        <f t="shared" si="11"/>
        <v>17640</v>
      </c>
    </row>
    <row r="116" spans="3:30" x14ac:dyDescent="0.15">
      <c r="C116" s="32">
        <v>111</v>
      </c>
      <c r="D116" s="23">
        <f>求节点([3]节奏预期!$B$6:$B$21,[3]节奏预期!D$6:D$21,$C116)</f>
        <v>0</v>
      </c>
      <c r="E116" s="23">
        <f>求节点([3]节奏预期!$B$6:$B$21,[3]节奏预期!E$6:E$21,$C116)</f>
        <v>0</v>
      </c>
      <c r="F116" s="23">
        <f>求节点([3]节奏预期!$B$6:$B$21,[3]节奏预期!F$6:F$21,$C116)</f>
        <v>0</v>
      </c>
      <c r="G116" s="23">
        <f>求节点([3]节奏预期!$B$6:$B$21,[3]节奏预期!G$6:G$21,$C116)</f>
        <v>0</v>
      </c>
      <c r="H116" s="23">
        <f>求节点([3]节奏预期!$B$6:$B$21,[3]节奏预期!H$6:H$21,$C116)</f>
        <v>18</v>
      </c>
      <c r="I116" s="23">
        <f>求节点([3]节奏预期!$B$122:$B$137,[3]节奏预期!D$122:D$137,$C116)</f>
        <v>0</v>
      </c>
      <c r="J116" s="23">
        <f>求节点([3]节奏预期!$B$122:$B$137,[3]节奏预期!E$122:E$137,$C116)</f>
        <v>0</v>
      </c>
      <c r="K116" s="23">
        <f>求节点([3]节奏预期!$B$122:$B$137,[3]节奏预期!F$122:F$137,$C116)</f>
        <v>0</v>
      </c>
      <c r="L116" s="23">
        <f>求节点([3]节奏预期!$B$122:$B$137,[3]节奏预期!G$122:G$137,$C116)</f>
        <v>0</v>
      </c>
      <c r="M116" s="23">
        <f>求节点([3]节奏预期!$B$122:$B$137,[3]节奏预期!H$122:H$137,$C116)</f>
        <v>18</v>
      </c>
      <c r="O116" s="23">
        <f>IFERROR(求节点([3]节奏预期!$B$6:$B$21,[3]节奏预期!N$6:N$21,$C116),IFERROR(O115*1,0))</f>
        <v>111</v>
      </c>
      <c r="P116" s="23">
        <f>IFERROR(求节点([3]节奏预期!$B$6:$B$21,[3]节奏预期!O$6:O$21,$C116),IFERROR(P115*1,0))</f>
        <v>111</v>
      </c>
      <c r="Q116" s="23">
        <f>IFERROR(求节点([3]节奏预期!$B$6:$B$21,[3]节奏预期!P$6:P$21,$C116),IFERROR(Q115*1,0))</f>
        <v>80</v>
      </c>
      <c r="R116" s="23">
        <f>IFERROR(求节点([3]节奏预期!$B$6:$B$21,[3]节奏预期!Q$6:Q$21,$C116),IFERROR(R115*1,0))</f>
        <v>120</v>
      </c>
      <c r="S116" s="23">
        <f>IFERROR(求节点([3]节奏预期!$B$6:$B$21,[3]节奏预期!R$6:R$21,$C116),IFERROR(S115*1,0))</f>
        <v>222</v>
      </c>
      <c r="T116" s="23">
        <f>IFERROR(求节点([3]节奏预期!$B$122:$B$137,[3]节奏预期!N$122:N$137,$C116),IFERROR(T115*1,0))</f>
        <v>111</v>
      </c>
      <c r="U116" s="23">
        <f>IFERROR(求节点([3]节奏预期!$B$122:$B$137,[3]节奏预期!O$122:O$137,$C116),IFERROR(U115*1,0))</f>
        <v>111</v>
      </c>
      <c r="V116" s="23">
        <f>IFERROR(求节点([3]节奏预期!$B$122:$B$137,[3]节奏预期!P$122:P$137,$C116),IFERROR(V115*1,0))</f>
        <v>80</v>
      </c>
      <c r="W116" s="23">
        <f>IFERROR(求节点([3]节奏预期!$B$122:$B$137,[3]节奏预期!Q$122:Q$137,$C116),IFERROR(W115*1,0))</f>
        <v>120</v>
      </c>
      <c r="X116" s="23">
        <f>IFERROR(求节点([3]节奏预期!$B$122:$B$137,[3]节奏预期!R$122:R$137,$C116),IFERROR(X115*1,0))</f>
        <v>222</v>
      </c>
      <c r="Z116" s="32">
        <v>111</v>
      </c>
      <c r="AA116" s="23">
        <f t="shared" si="8"/>
        <v>3996</v>
      </c>
      <c r="AB116" s="23">
        <f t="shared" si="9"/>
        <v>3996</v>
      </c>
      <c r="AC116" s="23">
        <f t="shared" si="10"/>
        <v>17640</v>
      </c>
      <c r="AD116" s="23">
        <f t="shared" si="11"/>
        <v>17640</v>
      </c>
    </row>
    <row r="117" spans="3:30" x14ac:dyDescent="0.15">
      <c r="C117" s="32">
        <v>112</v>
      </c>
      <c r="D117" s="23">
        <f>求节点([3]节奏预期!$B$6:$B$21,[3]节奏预期!D$6:D$21,$C117)</f>
        <v>0</v>
      </c>
      <c r="E117" s="23">
        <f>求节点([3]节奏预期!$B$6:$B$21,[3]节奏预期!E$6:E$21,$C117)</f>
        <v>0</v>
      </c>
      <c r="F117" s="23">
        <f>求节点([3]节奏预期!$B$6:$B$21,[3]节奏预期!F$6:F$21,$C117)</f>
        <v>0</v>
      </c>
      <c r="G117" s="23">
        <f>求节点([3]节奏预期!$B$6:$B$21,[3]节奏预期!G$6:G$21,$C117)</f>
        <v>0</v>
      </c>
      <c r="H117" s="23">
        <f>求节点([3]节奏预期!$B$6:$B$21,[3]节奏预期!H$6:H$21,$C117)</f>
        <v>18</v>
      </c>
      <c r="I117" s="23">
        <f>求节点([3]节奏预期!$B$122:$B$137,[3]节奏预期!D$122:D$137,$C117)</f>
        <v>0</v>
      </c>
      <c r="J117" s="23">
        <f>求节点([3]节奏预期!$B$122:$B$137,[3]节奏预期!E$122:E$137,$C117)</f>
        <v>0</v>
      </c>
      <c r="K117" s="23">
        <f>求节点([3]节奏预期!$B$122:$B$137,[3]节奏预期!F$122:F$137,$C117)</f>
        <v>0</v>
      </c>
      <c r="L117" s="23">
        <f>求节点([3]节奏预期!$B$122:$B$137,[3]节奏预期!G$122:G$137,$C117)</f>
        <v>0</v>
      </c>
      <c r="M117" s="23">
        <f>求节点([3]节奏预期!$B$122:$B$137,[3]节奏预期!H$122:H$137,$C117)</f>
        <v>18</v>
      </c>
      <c r="O117" s="23">
        <f>IFERROR(求节点([3]节奏预期!$B$6:$B$21,[3]节奏预期!N$6:N$21,$C117),IFERROR(O116*1,0))</f>
        <v>112</v>
      </c>
      <c r="P117" s="23">
        <f>IFERROR(求节点([3]节奏预期!$B$6:$B$21,[3]节奏预期!O$6:O$21,$C117),IFERROR(P116*1,0))</f>
        <v>112</v>
      </c>
      <c r="Q117" s="23">
        <f>IFERROR(求节点([3]节奏预期!$B$6:$B$21,[3]节奏预期!P$6:P$21,$C117),IFERROR(Q116*1,0))</f>
        <v>80</v>
      </c>
      <c r="R117" s="23">
        <f>IFERROR(求节点([3]节奏预期!$B$6:$B$21,[3]节奏预期!Q$6:Q$21,$C117),IFERROR(R116*1,0))</f>
        <v>120</v>
      </c>
      <c r="S117" s="23">
        <f>IFERROR(求节点([3]节奏预期!$B$6:$B$21,[3]节奏预期!R$6:R$21,$C117),IFERROR(S116*1,0))</f>
        <v>224</v>
      </c>
      <c r="T117" s="23">
        <f>IFERROR(求节点([3]节奏预期!$B$122:$B$137,[3]节奏预期!N$122:N$137,$C117),IFERROR(T116*1,0))</f>
        <v>112</v>
      </c>
      <c r="U117" s="23">
        <f>IFERROR(求节点([3]节奏预期!$B$122:$B$137,[3]节奏预期!O$122:O$137,$C117),IFERROR(U116*1,0))</f>
        <v>112</v>
      </c>
      <c r="V117" s="23">
        <f>IFERROR(求节点([3]节奏预期!$B$122:$B$137,[3]节奏预期!P$122:P$137,$C117),IFERROR(V116*1,0))</f>
        <v>80</v>
      </c>
      <c r="W117" s="23">
        <f>IFERROR(求节点([3]节奏预期!$B$122:$B$137,[3]节奏预期!Q$122:Q$137,$C117),IFERROR(W116*1,0))</f>
        <v>120</v>
      </c>
      <c r="X117" s="23">
        <f>IFERROR(求节点([3]节奏预期!$B$122:$B$137,[3]节奏预期!R$122:R$137,$C117),IFERROR(X116*1,0))</f>
        <v>224</v>
      </c>
      <c r="Z117" s="32">
        <v>112</v>
      </c>
      <c r="AA117" s="23">
        <f t="shared" si="8"/>
        <v>4032</v>
      </c>
      <c r="AB117" s="23">
        <f t="shared" si="9"/>
        <v>4032</v>
      </c>
      <c r="AC117" s="23">
        <f t="shared" si="10"/>
        <v>17640</v>
      </c>
      <c r="AD117" s="23">
        <f t="shared" si="11"/>
        <v>17640</v>
      </c>
    </row>
    <row r="118" spans="3:30" x14ac:dyDescent="0.15">
      <c r="C118" s="32">
        <v>113</v>
      </c>
      <c r="D118" s="23">
        <f>求节点([3]节奏预期!$B$6:$B$21,[3]节奏预期!D$6:D$21,$C118)</f>
        <v>0</v>
      </c>
      <c r="E118" s="23">
        <f>求节点([3]节奏预期!$B$6:$B$21,[3]节奏预期!E$6:E$21,$C118)</f>
        <v>0</v>
      </c>
      <c r="F118" s="23">
        <f>求节点([3]节奏预期!$B$6:$B$21,[3]节奏预期!F$6:F$21,$C118)</f>
        <v>0</v>
      </c>
      <c r="G118" s="23">
        <f>求节点([3]节奏预期!$B$6:$B$21,[3]节奏预期!G$6:G$21,$C118)</f>
        <v>0</v>
      </c>
      <c r="H118" s="23">
        <f>求节点([3]节奏预期!$B$6:$B$21,[3]节奏预期!H$6:H$21,$C118)</f>
        <v>18</v>
      </c>
      <c r="I118" s="23">
        <f>求节点([3]节奏预期!$B$122:$B$137,[3]节奏预期!D$122:D$137,$C118)</f>
        <v>0</v>
      </c>
      <c r="J118" s="23">
        <f>求节点([3]节奏预期!$B$122:$B$137,[3]节奏预期!E$122:E$137,$C118)</f>
        <v>0</v>
      </c>
      <c r="K118" s="23">
        <f>求节点([3]节奏预期!$B$122:$B$137,[3]节奏预期!F$122:F$137,$C118)</f>
        <v>0</v>
      </c>
      <c r="L118" s="23">
        <f>求节点([3]节奏预期!$B$122:$B$137,[3]节奏预期!G$122:G$137,$C118)</f>
        <v>0</v>
      </c>
      <c r="M118" s="23">
        <f>求节点([3]节奏预期!$B$122:$B$137,[3]节奏预期!H$122:H$137,$C118)</f>
        <v>18</v>
      </c>
      <c r="O118" s="23">
        <f>IFERROR(求节点([3]节奏预期!$B$6:$B$21,[3]节奏预期!N$6:N$21,$C118),IFERROR(O117*1,0))</f>
        <v>113</v>
      </c>
      <c r="P118" s="23">
        <f>IFERROR(求节点([3]节奏预期!$B$6:$B$21,[3]节奏预期!O$6:O$21,$C118),IFERROR(P117*1,0))</f>
        <v>113</v>
      </c>
      <c r="Q118" s="23">
        <f>IFERROR(求节点([3]节奏预期!$B$6:$B$21,[3]节奏预期!P$6:P$21,$C118),IFERROR(Q117*1,0))</f>
        <v>80</v>
      </c>
      <c r="R118" s="23">
        <f>IFERROR(求节点([3]节奏预期!$B$6:$B$21,[3]节奏预期!Q$6:Q$21,$C118),IFERROR(R117*1,0))</f>
        <v>120</v>
      </c>
      <c r="S118" s="23">
        <f>IFERROR(求节点([3]节奏预期!$B$6:$B$21,[3]节奏预期!R$6:R$21,$C118),IFERROR(S117*1,0))</f>
        <v>226</v>
      </c>
      <c r="T118" s="23">
        <f>IFERROR(求节点([3]节奏预期!$B$122:$B$137,[3]节奏预期!N$122:N$137,$C118),IFERROR(T117*1,0))</f>
        <v>113</v>
      </c>
      <c r="U118" s="23">
        <f>IFERROR(求节点([3]节奏预期!$B$122:$B$137,[3]节奏预期!O$122:O$137,$C118),IFERROR(U117*1,0))</f>
        <v>113</v>
      </c>
      <c r="V118" s="23">
        <f>IFERROR(求节点([3]节奏预期!$B$122:$B$137,[3]节奏预期!P$122:P$137,$C118),IFERROR(V117*1,0))</f>
        <v>80</v>
      </c>
      <c r="W118" s="23">
        <f>IFERROR(求节点([3]节奏预期!$B$122:$B$137,[3]节奏预期!Q$122:Q$137,$C118),IFERROR(W117*1,0))</f>
        <v>120</v>
      </c>
      <c r="X118" s="23">
        <f>IFERROR(求节点([3]节奏预期!$B$122:$B$137,[3]节奏预期!R$122:R$137,$C118),IFERROR(X117*1,0))</f>
        <v>226</v>
      </c>
      <c r="Z118" s="32">
        <v>113</v>
      </c>
      <c r="AA118" s="23">
        <f t="shared" si="8"/>
        <v>4068</v>
      </c>
      <c r="AB118" s="23">
        <f t="shared" si="9"/>
        <v>4068</v>
      </c>
      <c r="AC118" s="23">
        <f t="shared" si="10"/>
        <v>17640</v>
      </c>
      <c r="AD118" s="23">
        <f t="shared" si="11"/>
        <v>17640</v>
      </c>
    </row>
    <row r="119" spans="3:30" x14ac:dyDescent="0.15">
      <c r="C119" s="32">
        <v>114</v>
      </c>
      <c r="D119" s="23">
        <f>求节点([3]节奏预期!$B$6:$B$21,[3]节奏预期!D$6:D$21,$C119)</f>
        <v>0</v>
      </c>
      <c r="E119" s="23">
        <f>求节点([3]节奏预期!$B$6:$B$21,[3]节奏预期!E$6:E$21,$C119)</f>
        <v>0</v>
      </c>
      <c r="F119" s="23">
        <f>求节点([3]节奏预期!$B$6:$B$21,[3]节奏预期!F$6:F$21,$C119)</f>
        <v>0</v>
      </c>
      <c r="G119" s="23">
        <f>求节点([3]节奏预期!$B$6:$B$21,[3]节奏预期!G$6:G$21,$C119)</f>
        <v>0</v>
      </c>
      <c r="H119" s="23">
        <f>求节点([3]节奏预期!$B$6:$B$21,[3]节奏预期!H$6:H$21,$C119)</f>
        <v>18</v>
      </c>
      <c r="I119" s="23">
        <f>求节点([3]节奏预期!$B$122:$B$137,[3]节奏预期!D$122:D$137,$C119)</f>
        <v>0</v>
      </c>
      <c r="J119" s="23">
        <f>求节点([3]节奏预期!$B$122:$B$137,[3]节奏预期!E$122:E$137,$C119)</f>
        <v>0</v>
      </c>
      <c r="K119" s="23">
        <f>求节点([3]节奏预期!$B$122:$B$137,[3]节奏预期!F$122:F$137,$C119)</f>
        <v>0</v>
      </c>
      <c r="L119" s="23">
        <f>求节点([3]节奏预期!$B$122:$B$137,[3]节奏预期!G$122:G$137,$C119)</f>
        <v>0</v>
      </c>
      <c r="M119" s="23">
        <f>求节点([3]节奏预期!$B$122:$B$137,[3]节奏预期!H$122:H$137,$C119)</f>
        <v>18</v>
      </c>
      <c r="O119" s="23">
        <f>IFERROR(求节点([3]节奏预期!$B$6:$B$21,[3]节奏预期!N$6:N$21,$C119),IFERROR(O118*1,0))</f>
        <v>114</v>
      </c>
      <c r="P119" s="23">
        <f>IFERROR(求节点([3]节奏预期!$B$6:$B$21,[3]节奏预期!O$6:O$21,$C119),IFERROR(P118*1,0))</f>
        <v>114</v>
      </c>
      <c r="Q119" s="23">
        <f>IFERROR(求节点([3]节奏预期!$B$6:$B$21,[3]节奏预期!P$6:P$21,$C119),IFERROR(Q118*1,0))</f>
        <v>80</v>
      </c>
      <c r="R119" s="23">
        <f>IFERROR(求节点([3]节奏预期!$B$6:$B$21,[3]节奏预期!Q$6:Q$21,$C119),IFERROR(R118*1,0))</f>
        <v>120</v>
      </c>
      <c r="S119" s="23">
        <f>IFERROR(求节点([3]节奏预期!$B$6:$B$21,[3]节奏预期!R$6:R$21,$C119),IFERROR(S118*1,0))</f>
        <v>228</v>
      </c>
      <c r="T119" s="23">
        <f>IFERROR(求节点([3]节奏预期!$B$122:$B$137,[3]节奏预期!N$122:N$137,$C119),IFERROR(T118*1,0))</f>
        <v>114</v>
      </c>
      <c r="U119" s="23">
        <f>IFERROR(求节点([3]节奏预期!$B$122:$B$137,[3]节奏预期!O$122:O$137,$C119),IFERROR(U118*1,0))</f>
        <v>114</v>
      </c>
      <c r="V119" s="23">
        <f>IFERROR(求节点([3]节奏预期!$B$122:$B$137,[3]节奏预期!P$122:P$137,$C119),IFERROR(V118*1,0))</f>
        <v>80</v>
      </c>
      <c r="W119" s="23">
        <f>IFERROR(求节点([3]节奏预期!$B$122:$B$137,[3]节奏预期!Q$122:Q$137,$C119),IFERROR(W118*1,0))</f>
        <v>120</v>
      </c>
      <c r="X119" s="23">
        <f>IFERROR(求节点([3]节奏预期!$B$122:$B$137,[3]节奏预期!R$122:R$137,$C119),IFERROR(X118*1,0))</f>
        <v>228</v>
      </c>
      <c r="Z119" s="32">
        <v>114</v>
      </c>
      <c r="AA119" s="23">
        <f t="shared" si="8"/>
        <v>4104</v>
      </c>
      <c r="AB119" s="23">
        <f t="shared" si="9"/>
        <v>4104</v>
      </c>
      <c r="AC119" s="23">
        <f t="shared" si="10"/>
        <v>17640</v>
      </c>
      <c r="AD119" s="23">
        <f t="shared" si="11"/>
        <v>17640</v>
      </c>
    </row>
    <row r="120" spans="3:30" x14ac:dyDescent="0.15">
      <c r="C120" s="32">
        <v>115</v>
      </c>
      <c r="D120" s="23">
        <f>求节点([3]节奏预期!$B$6:$B$21,[3]节奏预期!D$6:D$21,$C120)</f>
        <v>0</v>
      </c>
      <c r="E120" s="23">
        <f>求节点([3]节奏预期!$B$6:$B$21,[3]节奏预期!E$6:E$21,$C120)</f>
        <v>0</v>
      </c>
      <c r="F120" s="23">
        <f>求节点([3]节奏预期!$B$6:$B$21,[3]节奏预期!F$6:F$21,$C120)</f>
        <v>0</v>
      </c>
      <c r="G120" s="23">
        <f>求节点([3]节奏预期!$B$6:$B$21,[3]节奏预期!G$6:G$21,$C120)</f>
        <v>0</v>
      </c>
      <c r="H120" s="23">
        <f>求节点([3]节奏预期!$B$6:$B$21,[3]节奏预期!H$6:H$21,$C120)</f>
        <v>18</v>
      </c>
      <c r="I120" s="23">
        <f>求节点([3]节奏预期!$B$122:$B$137,[3]节奏预期!D$122:D$137,$C120)</f>
        <v>0</v>
      </c>
      <c r="J120" s="23">
        <f>求节点([3]节奏预期!$B$122:$B$137,[3]节奏预期!E$122:E$137,$C120)</f>
        <v>0</v>
      </c>
      <c r="K120" s="23">
        <f>求节点([3]节奏预期!$B$122:$B$137,[3]节奏预期!F$122:F$137,$C120)</f>
        <v>0</v>
      </c>
      <c r="L120" s="23">
        <f>求节点([3]节奏预期!$B$122:$B$137,[3]节奏预期!G$122:G$137,$C120)</f>
        <v>0</v>
      </c>
      <c r="M120" s="23">
        <f>求节点([3]节奏预期!$B$122:$B$137,[3]节奏预期!H$122:H$137,$C120)</f>
        <v>18</v>
      </c>
      <c r="O120" s="23">
        <f>IFERROR(求节点([3]节奏预期!$B$6:$B$21,[3]节奏预期!N$6:N$21,$C120),IFERROR(O119*1,0))</f>
        <v>115</v>
      </c>
      <c r="P120" s="23">
        <f>IFERROR(求节点([3]节奏预期!$B$6:$B$21,[3]节奏预期!O$6:O$21,$C120),IFERROR(P119*1,0))</f>
        <v>115</v>
      </c>
      <c r="Q120" s="23">
        <f>IFERROR(求节点([3]节奏预期!$B$6:$B$21,[3]节奏预期!P$6:P$21,$C120),IFERROR(Q119*1,0))</f>
        <v>80</v>
      </c>
      <c r="R120" s="23">
        <f>IFERROR(求节点([3]节奏预期!$B$6:$B$21,[3]节奏预期!Q$6:Q$21,$C120),IFERROR(R119*1,0))</f>
        <v>120</v>
      </c>
      <c r="S120" s="23">
        <f>IFERROR(求节点([3]节奏预期!$B$6:$B$21,[3]节奏预期!R$6:R$21,$C120),IFERROR(S119*1,0))</f>
        <v>230</v>
      </c>
      <c r="T120" s="23">
        <f>IFERROR(求节点([3]节奏预期!$B$122:$B$137,[3]节奏预期!N$122:N$137,$C120),IFERROR(T119*1,0))</f>
        <v>115</v>
      </c>
      <c r="U120" s="23">
        <f>IFERROR(求节点([3]节奏预期!$B$122:$B$137,[3]节奏预期!O$122:O$137,$C120),IFERROR(U119*1,0))</f>
        <v>115</v>
      </c>
      <c r="V120" s="23">
        <f>IFERROR(求节点([3]节奏预期!$B$122:$B$137,[3]节奏预期!P$122:P$137,$C120),IFERROR(V119*1,0))</f>
        <v>80</v>
      </c>
      <c r="W120" s="23">
        <f>IFERROR(求节点([3]节奏预期!$B$122:$B$137,[3]节奏预期!Q$122:Q$137,$C120),IFERROR(W119*1,0))</f>
        <v>120</v>
      </c>
      <c r="X120" s="23">
        <f>IFERROR(求节点([3]节奏预期!$B$122:$B$137,[3]节奏预期!R$122:R$137,$C120),IFERROR(X119*1,0))</f>
        <v>230</v>
      </c>
      <c r="Z120" s="32">
        <v>115</v>
      </c>
      <c r="AA120" s="23">
        <f t="shared" si="8"/>
        <v>4140</v>
      </c>
      <c r="AB120" s="23">
        <f t="shared" si="9"/>
        <v>4140</v>
      </c>
      <c r="AC120" s="23">
        <f t="shared" si="10"/>
        <v>17640</v>
      </c>
      <c r="AD120" s="23">
        <f t="shared" si="11"/>
        <v>17640</v>
      </c>
    </row>
    <row r="121" spans="3:30" x14ac:dyDescent="0.15">
      <c r="C121" s="32">
        <v>116</v>
      </c>
      <c r="D121" s="23">
        <f>求节点([3]节奏预期!$B$6:$B$21,[3]节奏预期!D$6:D$21,$C121)</f>
        <v>0</v>
      </c>
      <c r="E121" s="23">
        <f>求节点([3]节奏预期!$B$6:$B$21,[3]节奏预期!E$6:E$21,$C121)</f>
        <v>0</v>
      </c>
      <c r="F121" s="23">
        <f>求节点([3]节奏预期!$B$6:$B$21,[3]节奏预期!F$6:F$21,$C121)</f>
        <v>0</v>
      </c>
      <c r="G121" s="23">
        <f>求节点([3]节奏预期!$B$6:$B$21,[3]节奏预期!G$6:G$21,$C121)</f>
        <v>0</v>
      </c>
      <c r="H121" s="23">
        <f>求节点([3]节奏预期!$B$6:$B$21,[3]节奏预期!H$6:H$21,$C121)</f>
        <v>18</v>
      </c>
      <c r="I121" s="23">
        <f>求节点([3]节奏预期!$B$122:$B$137,[3]节奏预期!D$122:D$137,$C121)</f>
        <v>0</v>
      </c>
      <c r="J121" s="23">
        <f>求节点([3]节奏预期!$B$122:$B$137,[3]节奏预期!E$122:E$137,$C121)</f>
        <v>0</v>
      </c>
      <c r="K121" s="23">
        <f>求节点([3]节奏预期!$B$122:$B$137,[3]节奏预期!F$122:F$137,$C121)</f>
        <v>0</v>
      </c>
      <c r="L121" s="23">
        <f>求节点([3]节奏预期!$B$122:$B$137,[3]节奏预期!G$122:G$137,$C121)</f>
        <v>0</v>
      </c>
      <c r="M121" s="23">
        <f>求节点([3]节奏预期!$B$122:$B$137,[3]节奏预期!H$122:H$137,$C121)</f>
        <v>18</v>
      </c>
      <c r="O121" s="23">
        <f>IFERROR(求节点([3]节奏预期!$B$6:$B$21,[3]节奏预期!N$6:N$21,$C121),IFERROR(O120*1,0))</f>
        <v>116</v>
      </c>
      <c r="P121" s="23">
        <f>IFERROR(求节点([3]节奏预期!$B$6:$B$21,[3]节奏预期!O$6:O$21,$C121),IFERROR(P120*1,0))</f>
        <v>116</v>
      </c>
      <c r="Q121" s="23">
        <f>IFERROR(求节点([3]节奏预期!$B$6:$B$21,[3]节奏预期!P$6:P$21,$C121),IFERROR(Q120*1,0))</f>
        <v>80</v>
      </c>
      <c r="R121" s="23">
        <f>IFERROR(求节点([3]节奏预期!$B$6:$B$21,[3]节奏预期!Q$6:Q$21,$C121),IFERROR(R120*1,0))</f>
        <v>120</v>
      </c>
      <c r="S121" s="23">
        <f>IFERROR(求节点([3]节奏预期!$B$6:$B$21,[3]节奏预期!R$6:R$21,$C121),IFERROR(S120*1,0))</f>
        <v>232</v>
      </c>
      <c r="T121" s="23">
        <f>IFERROR(求节点([3]节奏预期!$B$122:$B$137,[3]节奏预期!N$122:N$137,$C121),IFERROR(T120*1,0))</f>
        <v>116</v>
      </c>
      <c r="U121" s="23">
        <f>IFERROR(求节点([3]节奏预期!$B$122:$B$137,[3]节奏预期!O$122:O$137,$C121),IFERROR(U120*1,0))</f>
        <v>116</v>
      </c>
      <c r="V121" s="23">
        <f>IFERROR(求节点([3]节奏预期!$B$122:$B$137,[3]节奏预期!P$122:P$137,$C121),IFERROR(V120*1,0))</f>
        <v>80</v>
      </c>
      <c r="W121" s="23">
        <f>IFERROR(求节点([3]节奏预期!$B$122:$B$137,[3]节奏预期!Q$122:Q$137,$C121),IFERROR(W120*1,0))</f>
        <v>120</v>
      </c>
      <c r="X121" s="23">
        <f>IFERROR(求节点([3]节奏预期!$B$122:$B$137,[3]节奏预期!R$122:R$137,$C121),IFERROR(X120*1,0))</f>
        <v>232</v>
      </c>
      <c r="Z121" s="32">
        <v>116</v>
      </c>
      <c r="AA121" s="23">
        <f t="shared" si="8"/>
        <v>4176</v>
      </c>
      <c r="AB121" s="23">
        <f t="shared" si="9"/>
        <v>4176</v>
      </c>
      <c r="AC121" s="23">
        <f t="shared" si="10"/>
        <v>17640</v>
      </c>
      <c r="AD121" s="23">
        <f t="shared" si="11"/>
        <v>17640</v>
      </c>
    </row>
    <row r="122" spans="3:30" x14ac:dyDescent="0.15">
      <c r="C122" s="32">
        <v>117</v>
      </c>
      <c r="D122" s="23">
        <f>求节点([3]节奏预期!$B$6:$B$21,[3]节奏预期!D$6:D$21,$C122)</f>
        <v>0</v>
      </c>
      <c r="E122" s="23">
        <f>求节点([3]节奏预期!$B$6:$B$21,[3]节奏预期!E$6:E$21,$C122)</f>
        <v>0</v>
      </c>
      <c r="F122" s="23">
        <f>求节点([3]节奏预期!$B$6:$B$21,[3]节奏预期!F$6:F$21,$C122)</f>
        <v>0</v>
      </c>
      <c r="G122" s="23">
        <f>求节点([3]节奏预期!$B$6:$B$21,[3]节奏预期!G$6:G$21,$C122)</f>
        <v>0</v>
      </c>
      <c r="H122" s="23">
        <f>求节点([3]节奏预期!$B$6:$B$21,[3]节奏预期!H$6:H$21,$C122)</f>
        <v>18</v>
      </c>
      <c r="I122" s="23">
        <f>求节点([3]节奏预期!$B$122:$B$137,[3]节奏预期!D$122:D$137,$C122)</f>
        <v>0</v>
      </c>
      <c r="J122" s="23">
        <f>求节点([3]节奏预期!$B$122:$B$137,[3]节奏预期!E$122:E$137,$C122)</f>
        <v>0</v>
      </c>
      <c r="K122" s="23">
        <f>求节点([3]节奏预期!$B$122:$B$137,[3]节奏预期!F$122:F$137,$C122)</f>
        <v>0</v>
      </c>
      <c r="L122" s="23">
        <f>求节点([3]节奏预期!$B$122:$B$137,[3]节奏预期!G$122:G$137,$C122)</f>
        <v>0</v>
      </c>
      <c r="M122" s="23">
        <f>求节点([3]节奏预期!$B$122:$B$137,[3]节奏预期!H$122:H$137,$C122)</f>
        <v>18</v>
      </c>
      <c r="O122" s="23">
        <f>IFERROR(求节点([3]节奏预期!$B$6:$B$21,[3]节奏预期!N$6:N$21,$C122),IFERROR(O121*1,0))</f>
        <v>117</v>
      </c>
      <c r="P122" s="23">
        <f>IFERROR(求节点([3]节奏预期!$B$6:$B$21,[3]节奏预期!O$6:O$21,$C122),IFERROR(P121*1,0))</f>
        <v>117</v>
      </c>
      <c r="Q122" s="23">
        <f>IFERROR(求节点([3]节奏预期!$B$6:$B$21,[3]节奏预期!P$6:P$21,$C122),IFERROR(Q121*1,0))</f>
        <v>80</v>
      </c>
      <c r="R122" s="23">
        <f>IFERROR(求节点([3]节奏预期!$B$6:$B$21,[3]节奏预期!Q$6:Q$21,$C122),IFERROR(R121*1,0))</f>
        <v>120</v>
      </c>
      <c r="S122" s="23">
        <f>IFERROR(求节点([3]节奏预期!$B$6:$B$21,[3]节奏预期!R$6:R$21,$C122),IFERROR(S121*1,0))</f>
        <v>234</v>
      </c>
      <c r="T122" s="23">
        <f>IFERROR(求节点([3]节奏预期!$B$122:$B$137,[3]节奏预期!N$122:N$137,$C122),IFERROR(T121*1,0))</f>
        <v>117</v>
      </c>
      <c r="U122" s="23">
        <f>IFERROR(求节点([3]节奏预期!$B$122:$B$137,[3]节奏预期!O$122:O$137,$C122),IFERROR(U121*1,0))</f>
        <v>117</v>
      </c>
      <c r="V122" s="23">
        <f>IFERROR(求节点([3]节奏预期!$B$122:$B$137,[3]节奏预期!P$122:P$137,$C122),IFERROR(V121*1,0))</f>
        <v>80</v>
      </c>
      <c r="W122" s="23">
        <f>IFERROR(求节点([3]节奏预期!$B$122:$B$137,[3]节奏预期!Q$122:Q$137,$C122),IFERROR(W121*1,0))</f>
        <v>120</v>
      </c>
      <c r="X122" s="23">
        <f>IFERROR(求节点([3]节奏预期!$B$122:$B$137,[3]节奏预期!R$122:R$137,$C122),IFERROR(X121*1,0))</f>
        <v>234</v>
      </c>
      <c r="Z122" s="32">
        <v>117</v>
      </c>
      <c r="AA122" s="23">
        <f t="shared" si="8"/>
        <v>4212</v>
      </c>
      <c r="AB122" s="23">
        <f t="shared" si="9"/>
        <v>4212</v>
      </c>
      <c r="AC122" s="23">
        <f t="shared" si="10"/>
        <v>17640</v>
      </c>
      <c r="AD122" s="23">
        <f t="shared" si="11"/>
        <v>17640</v>
      </c>
    </row>
    <row r="123" spans="3:30" x14ac:dyDescent="0.15">
      <c r="C123" s="32">
        <v>118</v>
      </c>
      <c r="D123" s="23">
        <f>求节点([3]节奏预期!$B$6:$B$21,[3]节奏预期!D$6:D$21,$C123)</f>
        <v>0</v>
      </c>
      <c r="E123" s="23">
        <f>求节点([3]节奏预期!$B$6:$B$21,[3]节奏预期!E$6:E$21,$C123)</f>
        <v>0</v>
      </c>
      <c r="F123" s="23">
        <f>求节点([3]节奏预期!$B$6:$B$21,[3]节奏预期!F$6:F$21,$C123)</f>
        <v>0</v>
      </c>
      <c r="G123" s="23">
        <f>求节点([3]节奏预期!$B$6:$B$21,[3]节奏预期!G$6:G$21,$C123)</f>
        <v>0</v>
      </c>
      <c r="H123" s="23">
        <f>求节点([3]节奏预期!$B$6:$B$21,[3]节奏预期!H$6:H$21,$C123)</f>
        <v>18</v>
      </c>
      <c r="I123" s="23">
        <f>求节点([3]节奏预期!$B$122:$B$137,[3]节奏预期!D$122:D$137,$C123)</f>
        <v>0</v>
      </c>
      <c r="J123" s="23">
        <f>求节点([3]节奏预期!$B$122:$B$137,[3]节奏预期!E$122:E$137,$C123)</f>
        <v>0</v>
      </c>
      <c r="K123" s="23">
        <f>求节点([3]节奏预期!$B$122:$B$137,[3]节奏预期!F$122:F$137,$C123)</f>
        <v>0</v>
      </c>
      <c r="L123" s="23">
        <f>求节点([3]节奏预期!$B$122:$B$137,[3]节奏预期!G$122:G$137,$C123)</f>
        <v>0</v>
      </c>
      <c r="M123" s="23">
        <f>求节点([3]节奏预期!$B$122:$B$137,[3]节奏预期!H$122:H$137,$C123)</f>
        <v>18</v>
      </c>
      <c r="O123" s="23">
        <f>IFERROR(求节点([3]节奏预期!$B$6:$B$21,[3]节奏预期!N$6:N$21,$C123),IFERROR(O122*1,0))</f>
        <v>118</v>
      </c>
      <c r="P123" s="23">
        <f>IFERROR(求节点([3]节奏预期!$B$6:$B$21,[3]节奏预期!O$6:O$21,$C123),IFERROR(P122*1,0))</f>
        <v>118</v>
      </c>
      <c r="Q123" s="23">
        <f>IFERROR(求节点([3]节奏预期!$B$6:$B$21,[3]节奏预期!P$6:P$21,$C123),IFERROR(Q122*1,0))</f>
        <v>80</v>
      </c>
      <c r="R123" s="23">
        <f>IFERROR(求节点([3]节奏预期!$B$6:$B$21,[3]节奏预期!Q$6:Q$21,$C123),IFERROR(R122*1,0))</f>
        <v>120</v>
      </c>
      <c r="S123" s="23">
        <f>IFERROR(求节点([3]节奏预期!$B$6:$B$21,[3]节奏预期!R$6:R$21,$C123),IFERROR(S122*1,0))</f>
        <v>236</v>
      </c>
      <c r="T123" s="23">
        <f>IFERROR(求节点([3]节奏预期!$B$122:$B$137,[3]节奏预期!N$122:N$137,$C123),IFERROR(T122*1,0))</f>
        <v>118</v>
      </c>
      <c r="U123" s="23">
        <f>IFERROR(求节点([3]节奏预期!$B$122:$B$137,[3]节奏预期!O$122:O$137,$C123),IFERROR(U122*1,0))</f>
        <v>118</v>
      </c>
      <c r="V123" s="23">
        <f>IFERROR(求节点([3]节奏预期!$B$122:$B$137,[3]节奏预期!P$122:P$137,$C123),IFERROR(V122*1,0))</f>
        <v>80</v>
      </c>
      <c r="W123" s="23">
        <f>IFERROR(求节点([3]节奏预期!$B$122:$B$137,[3]节奏预期!Q$122:Q$137,$C123),IFERROR(W122*1,0))</f>
        <v>120</v>
      </c>
      <c r="X123" s="23">
        <f>IFERROR(求节点([3]节奏预期!$B$122:$B$137,[3]节奏预期!R$122:R$137,$C123),IFERROR(X122*1,0))</f>
        <v>236</v>
      </c>
      <c r="Z123" s="32">
        <v>118</v>
      </c>
      <c r="AA123" s="23">
        <f t="shared" si="8"/>
        <v>4248</v>
      </c>
      <c r="AB123" s="23">
        <f t="shared" si="9"/>
        <v>4248</v>
      </c>
      <c r="AC123" s="23">
        <f t="shared" si="10"/>
        <v>17640</v>
      </c>
      <c r="AD123" s="23">
        <f t="shared" si="11"/>
        <v>17640</v>
      </c>
    </row>
    <row r="124" spans="3:30" x14ac:dyDescent="0.15">
      <c r="C124" s="32">
        <v>119</v>
      </c>
      <c r="D124" s="23">
        <f>求节点([3]节奏预期!$B$6:$B$21,[3]节奏预期!D$6:D$21,$C124)</f>
        <v>0</v>
      </c>
      <c r="E124" s="23">
        <f>求节点([3]节奏预期!$B$6:$B$21,[3]节奏预期!E$6:E$21,$C124)</f>
        <v>0</v>
      </c>
      <c r="F124" s="23">
        <f>求节点([3]节奏预期!$B$6:$B$21,[3]节奏预期!F$6:F$21,$C124)</f>
        <v>0</v>
      </c>
      <c r="G124" s="23">
        <f>求节点([3]节奏预期!$B$6:$B$21,[3]节奏预期!G$6:G$21,$C124)</f>
        <v>0</v>
      </c>
      <c r="H124" s="23">
        <f>求节点([3]节奏预期!$B$6:$B$21,[3]节奏预期!H$6:H$21,$C124)</f>
        <v>18</v>
      </c>
      <c r="I124" s="23">
        <f>求节点([3]节奏预期!$B$122:$B$137,[3]节奏预期!D$122:D$137,$C124)</f>
        <v>0</v>
      </c>
      <c r="J124" s="23">
        <f>求节点([3]节奏预期!$B$122:$B$137,[3]节奏预期!E$122:E$137,$C124)</f>
        <v>0</v>
      </c>
      <c r="K124" s="23">
        <f>求节点([3]节奏预期!$B$122:$B$137,[3]节奏预期!F$122:F$137,$C124)</f>
        <v>0</v>
      </c>
      <c r="L124" s="23">
        <f>求节点([3]节奏预期!$B$122:$B$137,[3]节奏预期!G$122:G$137,$C124)</f>
        <v>0</v>
      </c>
      <c r="M124" s="23">
        <f>求节点([3]节奏预期!$B$122:$B$137,[3]节奏预期!H$122:H$137,$C124)</f>
        <v>18</v>
      </c>
      <c r="O124" s="23">
        <f>IFERROR(求节点([3]节奏预期!$B$6:$B$21,[3]节奏预期!N$6:N$21,$C124),IFERROR(O123*1,0))</f>
        <v>119</v>
      </c>
      <c r="P124" s="23">
        <f>IFERROR(求节点([3]节奏预期!$B$6:$B$21,[3]节奏预期!O$6:O$21,$C124),IFERROR(P123*1,0))</f>
        <v>119</v>
      </c>
      <c r="Q124" s="23">
        <f>IFERROR(求节点([3]节奏预期!$B$6:$B$21,[3]节奏预期!P$6:P$21,$C124),IFERROR(Q123*1,0))</f>
        <v>80</v>
      </c>
      <c r="R124" s="23">
        <f>IFERROR(求节点([3]节奏预期!$B$6:$B$21,[3]节奏预期!Q$6:Q$21,$C124),IFERROR(R123*1,0))</f>
        <v>120</v>
      </c>
      <c r="S124" s="23">
        <f>IFERROR(求节点([3]节奏预期!$B$6:$B$21,[3]节奏预期!R$6:R$21,$C124),IFERROR(S123*1,0))</f>
        <v>238</v>
      </c>
      <c r="T124" s="23">
        <f>IFERROR(求节点([3]节奏预期!$B$122:$B$137,[3]节奏预期!N$122:N$137,$C124),IFERROR(T123*1,0))</f>
        <v>119</v>
      </c>
      <c r="U124" s="23">
        <f>IFERROR(求节点([3]节奏预期!$B$122:$B$137,[3]节奏预期!O$122:O$137,$C124),IFERROR(U123*1,0))</f>
        <v>119</v>
      </c>
      <c r="V124" s="23">
        <f>IFERROR(求节点([3]节奏预期!$B$122:$B$137,[3]节奏预期!P$122:P$137,$C124),IFERROR(V123*1,0))</f>
        <v>80</v>
      </c>
      <c r="W124" s="23">
        <f>IFERROR(求节点([3]节奏预期!$B$122:$B$137,[3]节奏预期!Q$122:Q$137,$C124),IFERROR(W123*1,0))</f>
        <v>120</v>
      </c>
      <c r="X124" s="23">
        <f>IFERROR(求节点([3]节奏预期!$B$122:$B$137,[3]节奏预期!R$122:R$137,$C124),IFERROR(X123*1,0))</f>
        <v>238</v>
      </c>
      <c r="Z124" s="32">
        <v>119</v>
      </c>
      <c r="AA124" s="23">
        <f t="shared" si="8"/>
        <v>4284</v>
      </c>
      <c r="AB124" s="23">
        <f t="shared" si="9"/>
        <v>4284</v>
      </c>
      <c r="AC124" s="23">
        <f t="shared" si="10"/>
        <v>17640</v>
      </c>
      <c r="AD124" s="23">
        <f t="shared" si="11"/>
        <v>17640</v>
      </c>
    </row>
    <row r="125" spans="3:30" x14ac:dyDescent="0.15">
      <c r="C125" s="32">
        <v>120</v>
      </c>
      <c r="D125" s="23">
        <f>求节点([3]节奏预期!$B$6:$B$21,[3]节奏预期!D$6:D$21,$C125)</f>
        <v>0</v>
      </c>
      <c r="E125" s="23">
        <f>求节点([3]节奏预期!$B$6:$B$21,[3]节奏预期!E$6:E$21,$C125)</f>
        <v>0</v>
      </c>
      <c r="F125" s="23">
        <f>求节点([3]节奏预期!$B$6:$B$21,[3]节奏预期!F$6:F$21,$C125)</f>
        <v>0</v>
      </c>
      <c r="G125" s="23">
        <f>求节点([3]节奏预期!$B$6:$B$21,[3]节奏预期!G$6:G$21,$C125)</f>
        <v>0</v>
      </c>
      <c r="H125" s="23">
        <f>求节点([3]节奏预期!$B$6:$B$21,[3]节奏预期!H$6:H$21,$C125)</f>
        <v>18</v>
      </c>
      <c r="I125" s="23">
        <f>求节点([3]节奏预期!$B$122:$B$137,[3]节奏预期!D$122:D$137,$C125)</f>
        <v>0</v>
      </c>
      <c r="J125" s="23">
        <f>求节点([3]节奏预期!$B$122:$B$137,[3]节奏预期!E$122:E$137,$C125)</f>
        <v>0</v>
      </c>
      <c r="K125" s="23">
        <f>求节点([3]节奏预期!$B$122:$B$137,[3]节奏预期!F$122:F$137,$C125)</f>
        <v>0</v>
      </c>
      <c r="L125" s="23">
        <f>求节点([3]节奏预期!$B$122:$B$137,[3]节奏预期!G$122:G$137,$C125)</f>
        <v>0</v>
      </c>
      <c r="M125" s="23">
        <f>求节点([3]节奏预期!$B$122:$B$137,[3]节奏预期!H$122:H$137,$C125)</f>
        <v>18</v>
      </c>
      <c r="O125" s="23">
        <f>IFERROR(求节点([3]节奏预期!$B$6:$B$21,[3]节奏预期!N$6:N$21,$C125),IFERROR(O124*1,0))</f>
        <v>120</v>
      </c>
      <c r="P125" s="23">
        <f>IFERROR(求节点([3]节奏预期!$B$6:$B$21,[3]节奏预期!O$6:O$21,$C125),IFERROR(P124*1,0))</f>
        <v>120</v>
      </c>
      <c r="Q125" s="23">
        <f>IFERROR(求节点([3]节奏预期!$B$6:$B$21,[3]节奏预期!P$6:P$21,$C125),IFERROR(Q124*1,0))</f>
        <v>80</v>
      </c>
      <c r="R125" s="23">
        <f>IFERROR(求节点([3]节奏预期!$B$6:$B$21,[3]节奏预期!Q$6:Q$21,$C125),IFERROR(R124*1,0))</f>
        <v>120</v>
      </c>
      <c r="S125" s="23">
        <f>IFERROR(求节点([3]节奏预期!$B$6:$B$21,[3]节奏预期!R$6:R$21,$C125),IFERROR(S124*1,0))</f>
        <v>240</v>
      </c>
      <c r="T125" s="23">
        <f>IFERROR(求节点([3]节奏预期!$B$122:$B$137,[3]节奏预期!N$122:N$137,$C125),IFERROR(T124*1,0))</f>
        <v>120</v>
      </c>
      <c r="U125" s="23">
        <f>IFERROR(求节点([3]节奏预期!$B$122:$B$137,[3]节奏预期!O$122:O$137,$C125),IFERROR(U124*1,0))</f>
        <v>120</v>
      </c>
      <c r="V125" s="23">
        <f>IFERROR(求节点([3]节奏预期!$B$122:$B$137,[3]节奏预期!P$122:P$137,$C125),IFERROR(V124*1,0))</f>
        <v>80</v>
      </c>
      <c r="W125" s="23">
        <f>IFERROR(求节点([3]节奏预期!$B$122:$B$137,[3]节奏预期!Q$122:Q$137,$C125),IFERROR(W124*1,0))</f>
        <v>120</v>
      </c>
      <c r="X125" s="23">
        <f>IFERROR(求节点([3]节奏预期!$B$122:$B$137,[3]节奏预期!R$122:R$137,$C125),IFERROR(X124*1,0))</f>
        <v>240</v>
      </c>
      <c r="Z125" s="32">
        <v>120</v>
      </c>
      <c r="AA125" s="23">
        <f t="shared" si="8"/>
        <v>4320</v>
      </c>
      <c r="AB125" s="23">
        <f t="shared" si="9"/>
        <v>4320</v>
      </c>
      <c r="AC125" s="23">
        <f t="shared" si="10"/>
        <v>17640</v>
      </c>
      <c r="AD125" s="23">
        <f t="shared" si="11"/>
        <v>17640</v>
      </c>
    </row>
    <row r="126" spans="3:30" x14ac:dyDescent="0.15">
      <c r="C126" s="32">
        <v>121</v>
      </c>
      <c r="D126" s="23">
        <f>求节点([3]节奏预期!$B$6:$B$21,[3]节奏预期!D$6:D$21,$C126)</f>
        <v>0</v>
      </c>
      <c r="E126" s="23">
        <f>求节点([3]节奏预期!$B$6:$B$21,[3]节奏预期!E$6:E$21,$C126)</f>
        <v>0</v>
      </c>
      <c r="F126" s="23">
        <f>求节点([3]节奏预期!$B$6:$B$21,[3]节奏预期!F$6:F$21,$C126)</f>
        <v>0</v>
      </c>
      <c r="G126" s="23">
        <f>求节点([3]节奏预期!$B$6:$B$21,[3]节奏预期!G$6:G$21,$C126)</f>
        <v>0</v>
      </c>
      <c r="H126" s="23">
        <f>求节点([3]节奏预期!$B$6:$B$21,[3]节奏预期!H$6:H$21,$C126)</f>
        <v>18</v>
      </c>
      <c r="I126" s="23">
        <f>求节点([3]节奏预期!$B$122:$B$137,[3]节奏预期!D$122:D$137,$C126)</f>
        <v>0</v>
      </c>
      <c r="J126" s="23">
        <f>求节点([3]节奏预期!$B$122:$B$137,[3]节奏预期!E$122:E$137,$C126)</f>
        <v>0</v>
      </c>
      <c r="K126" s="23">
        <f>求节点([3]节奏预期!$B$122:$B$137,[3]节奏预期!F$122:F$137,$C126)</f>
        <v>0</v>
      </c>
      <c r="L126" s="23">
        <f>求节点([3]节奏预期!$B$122:$B$137,[3]节奏预期!G$122:G$137,$C126)</f>
        <v>0</v>
      </c>
      <c r="M126" s="23">
        <f>求节点([3]节奏预期!$B$122:$B$137,[3]节奏预期!H$122:H$137,$C126)</f>
        <v>18</v>
      </c>
      <c r="O126" s="23">
        <f>IFERROR(求节点([3]节奏预期!$B$6:$B$21,[3]节奏预期!N$6:N$21,$C126),IFERROR(O125*1,0))</f>
        <v>121</v>
      </c>
      <c r="P126" s="23">
        <f>IFERROR(求节点([3]节奏预期!$B$6:$B$21,[3]节奏预期!O$6:O$21,$C126),IFERROR(P125*1,0))</f>
        <v>121</v>
      </c>
      <c r="Q126" s="23">
        <f>IFERROR(求节点([3]节奏预期!$B$6:$B$21,[3]节奏预期!P$6:P$21,$C126),IFERROR(Q125*1,0))</f>
        <v>80</v>
      </c>
      <c r="R126" s="23">
        <f>IFERROR(求节点([3]节奏预期!$B$6:$B$21,[3]节奏预期!Q$6:Q$21,$C126),IFERROR(R125*1,0))</f>
        <v>120</v>
      </c>
      <c r="S126" s="23">
        <f>IFERROR(求节点([3]节奏预期!$B$6:$B$21,[3]节奏预期!R$6:R$21,$C126),IFERROR(S125*1,0))</f>
        <v>242</v>
      </c>
      <c r="T126" s="23">
        <f>IFERROR(求节点([3]节奏预期!$B$122:$B$137,[3]节奏预期!N$122:N$137,$C126),IFERROR(T125*1,0))</f>
        <v>121</v>
      </c>
      <c r="U126" s="23">
        <f>IFERROR(求节点([3]节奏预期!$B$122:$B$137,[3]节奏预期!O$122:O$137,$C126),IFERROR(U125*1,0))</f>
        <v>121</v>
      </c>
      <c r="V126" s="23">
        <f>IFERROR(求节点([3]节奏预期!$B$122:$B$137,[3]节奏预期!P$122:P$137,$C126),IFERROR(V125*1,0))</f>
        <v>80</v>
      </c>
      <c r="W126" s="23">
        <f>IFERROR(求节点([3]节奏预期!$B$122:$B$137,[3]节奏预期!Q$122:Q$137,$C126),IFERROR(W125*1,0))</f>
        <v>120</v>
      </c>
      <c r="X126" s="23">
        <f>IFERROR(求节点([3]节奏预期!$B$122:$B$137,[3]节奏预期!R$122:R$137,$C126),IFERROR(X125*1,0))</f>
        <v>242</v>
      </c>
      <c r="Z126" s="32">
        <v>121</v>
      </c>
      <c r="AA126" s="23">
        <f t="shared" si="8"/>
        <v>4356</v>
      </c>
      <c r="AB126" s="23">
        <f t="shared" si="9"/>
        <v>4356</v>
      </c>
      <c r="AC126" s="23">
        <f t="shared" si="10"/>
        <v>17640</v>
      </c>
      <c r="AD126" s="23">
        <f t="shared" si="11"/>
        <v>17640</v>
      </c>
    </row>
    <row r="127" spans="3:30" x14ac:dyDescent="0.15">
      <c r="C127" s="32">
        <v>122</v>
      </c>
      <c r="D127" s="23">
        <f>求节点([3]节奏预期!$B$6:$B$21,[3]节奏预期!D$6:D$21,$C127)</f>
        <v>0</v>
      </c>
      <c r="E127" s="23">
        <f>求节点([3]节奏预期!$B$6:$B$21,[3]节奏预期!E$6:E$21,$C127)</f>
        <v>0</v>
      </c>
      <c r="F127" s="23">
        <f>求节点([3]节奏预期!$B$6:$B$21,[3]节奏预期!F$6:F$21,$C127)</f>
        <v>0</v>
      </c>
      <c r="G127" s="23">
        <f>求节点([3]节奏预期!$B$6:$B$21,[3]节奏预期!G$6:G$21,$C127)</f>
        <v>0</v>
      </c>
      <c r="H127" s="23">
        <f>求节点([3]节奏预期!$B$6:$B$21,[3]节奏预期!H$6:H$21,$C127)</f>
        <v>18</v>
      </c>
      <c r="I127" s="23">
        <f>求节点([3]节奏预期!$B$122:$B$137,[3]节奏预期!D$122:D$137,$C127)</f>
        <v>0</v>
      </c>
      <c r="J127" s="23">
        <f>求节点([3]节奏预期!$B$122:$B$137,[3]节奏预期!E$122:E$137,$C127)</f>
        <v>0</v>
      </c>
      <c r="K127" s="23">
        <f>求节点([3]节奏预期!$B$122:$B$137,[3]节奏预期!F$122:F$137,$C127)</f>
        <v>0</v>
      </c>
      <c r="L127" s="23">
        <f>求节点([3]节奏预期!$B$122:$B$137,[3]节奏预期!G$122:G$137,$C127)</f>
        <v>0</v>
      </c>
      <c r="M127" s="23">
        <f>求节点([3]节奏预期!$B$122:$B$137,[3]节奏预期!H$122:H$137,$C127)</f>
        <v>18</v>
      </c>
      <c r="O127" s="23">
        <f>IFERROR(求节点([3]节奏预期!$B$6:$B$21,[3]节奏预期!N$6:N$21,$C127),IFERROR(O126*1,0))</f>
        <v>122</v>
      </c>
      <c r="P127" s="23">
        <f>IFERROR(求节点([3]节奏预期!$B$6:$B$21,[3]节奏预期!O$6:O$21,$C127),IFERROR(P126*1,0))</f>
        <v>122</v>
      </c>
      <c r="Q127" s="23">
        <f>IFERROR(求节点([3]节奏预期!$B$6:$B$21,[3]节奏预期!P$6:P$21,$C127),IFERROR(Q126*1,0))</f>
        <v>80</v>
      </c>
      <c r="R127" s="23">
        <f>IFERROR(求节点([3]节奏预期!$B$6:$B$21,[3]节奏预期!Q$6:Q$21,$C127),IFERROR(R126*1,0))</f>
        <v>120</v>
      </c>
      <c r="S127" s="23">
        <f>IFERROR(求节点([3]节奏预期!$B$6:$B$21,[3]节奏预期!R$6:R$21,$C127),IFERROR(S126*1,0))</f>
        <v>244</v>
      </c>
      <c r="T127" s="23">
        <f>IFERROR(求节点([3]节奏预期!$B$122:$B$137,[3]节奏预期!N$122:N$137,$C127),IFERROR(T126*1,0))</f>
        <v>122</v>
      </c>
      <c r="U127" s="23">
        <f>IFERROR(求节点([3]节奏预期!$B$122:$B$137,[3]节奏预期!O$122:O$137,$C127),IFERROR(U126*1,0))</f>
        <v>122</v>
      </c>
      <c r="V127" s="23">
        <f>IFERROR(求节点([3]节奏预期!$B$122:$B$137,[3]节奏预期!P$122:P$137,$C127),IFERROR(V126*1,0))</f>
        <v>80</v>
      </c>
      <c r="W127" s="23">
        <f>IFERROR(求节点([3]节奏预期!$B$122:$B$137,[3]节奏预期!Q$122:Q$137,$C127),IFERROR(W126*1,0))</f>
        <v>120</v>
      </c>
      <c r="X127" s="23">
        <f>IFERROR(求节点([3]节奏预期!$B$122:$B$137,[3]节奏预期!R$122:R$137,$C127),IFERROR(X126*1,0))</f>
        <v>244</v>
      </c>
      <c r="Z127" s="32">
        <v>122</v>
      </c>
      <c r="AA127" s="23">
        <f t="shared" si="8"/>
        <v>4392</v>
      </c>
      <c r="AB127" s="23">
        <f t="shared" si="9"/>
        <v>4392</v>
      </c>
      <c r="AC127" s="23">
        <f t="shared" si="10"/>
        <v>17640</v>
      </c>
      <c r="AD127" s="23">
        <f t="shared" si="11"/>
        <v>17640</v>
      </c>
    </row>
    <row r="128" spans="3:30" x14ac:dyDescent="0.15">
      <c r="C128" s="32">
        <v>123</v>
      </c>
      <c r="D128" s="23">
        <f>求节点([3]节奏预期!$B$6:$B$21,[3]节奏预期!D$6:D$21,$C128)</f>
        <v>0</v>
      </c>
      <c r="E128" s="23">
        <f>求节点([3]节奏预期!$B$6:$B$21,[3]节奏预期!E$6:E$21,$C128)</f>
        <v>0</v>
      </c>
      <c r="F128" s="23">
        <f>求节点([3]节奏预期!$B$6:$B$21,[3]节奏预期!F$6:F$21,$C128)</f>
        <v>0</v>
      </c>
      <c r="G128" s="23">
        <f>求节点([3]节奏预期!$B$6:$B$21,[3]节奏预期!G$6:G$21,$C128)</f>
        <v>0</v>
      </c>
      <c r="H128" s="23">
        <f>求节点([3]节奏预期!$B$6:$B$21,[3]节奏预期!H$6:H$21,$C128)</f>
        <v>18</v>
      </c>
      <c r="I128" s="23">
        <f>求节点([3]节奏预期!$B$122:$B$137,[3]节奏预期!D$122:D$137,$C128)</f>
        <v>0</v>
      </c>
      <c r="J128" s="23">
        <f>求节点([3]节奏预期!$B$122:$B$137,[3]节奏预期!E$122:E$137,$C128)</f>
        <v>0</v>
      </c>
      <c r="K128" s="23">
        <f>求节点([3]节奏预期!$B$122:$B$137,[3]节奏预期!F$122:F$137,$C128)</f>
        <v>0</v>
      </c>
      <c r="L128" s="23">
        <f>求节点([3]节奏预期!$B$122:$B$137,[3]节奏预期!G$122:G$137,$C128)</f>
        <v>0</v>
      </c>
      <c r="M128" s="23">
        <f>求节点([3]节奏预期!$B$122:$B$137,[3]节奏预期!H$122:H$137,$C128)</f>
        <v>18</v>
      </c>
      <c r="O128" s="23">
        <f>IFERROR(求节点([3]节奏预期!$B$6:$B$21,[3]节奏预期!N$6:N$21,$C128),IFERROR(O127*1,0))</f>
        <v>123</v>
      </c>
      <c r="P128" s="23">
        <f>IFERROR(求节点([3]节奏预期!$B$6:$B$21,[3]节奏预期!O$6:O$21,$C128),IFERROR(P127*1,0))</f>
        <v>123</v>
      </c>
      <c r="Q128" s="23">
        <f>IFERROR(求节点([3]节奏预期!$B$6:$B$21,[3]节奏预期!P$6:P$21,$C128),IFERROR(Q127*1,0))</f>
        <v>80</v>
      </c>
      <c r="R128" s="23">
        <f>IFERROR(求节点([3]节奏预期!$B$6:$B$21,[3]节奏预期!Q$6:Q$21,$C128),IFERROR(R127*1,0))</f>
        <v>120</v>
      </c>
      <c r="S128" s="23">
        <f>IFERROR(求节点([3]节奏预期!$B$6:$B$21,[3]节奏预期!R$6:R$21,$C128),IFERROR(S127*1,0))</f>
        <v>246</v>
      </c>
      <c r="T128" s="23">
        <f>IFERROR(求节点([3]节奏预期!$B$122:$B$137,[3]节奏预期!N$122:N$137,$C128),IFERROR(T127*1,0))</f>
        <v>123</v>
      </c>
      <c r="U128" s="23">
        <f>IFERROR(求节点([3]节奏预期!$B$122:$B$137,[3]节奏预期!O$122:O$137,$C128),IFERROR(U127*1,0))</f>
        <v>123</v>
      </c>
      <c r="V128" s="23">
        <f>IFERROR(求节点([3]节奏预期!$B$122:$B$137,[3]节奏预期!P$122:P$137,$C128),IFERROR(V127*1,0))</f>
        <v>80</v>
      </c>
      <c r="W128" s="23">
        <f>IFERROR(求节点([3]节奏预期!$B$122:$B$137,[3]节奏预期!Q$122:Q$137,$C128),IFERROR(W127*1,0))</f>
        <v>120</v>
      </c>
      <c r="X128" s="23">
        <f>IFERROR(求节点([3]节奏预期!$B$122:$B$137,[3]节奏预期!R$122:R$137,$C128),IFERROR(X127*1,0))</f>
        <v>246</v>
      </c>
      <c r="Z128" s="32">
        <v>123</v>
      </c>
      <c r="AA128" s="23">
        <f t="shared" ref="AA128:AA165" si="12">SUMPRODUCT(D128:H128,O128:S128)</f>
        <v>4428</v>
      </c>
      <c r="AB128" s="23">
        <f t="shared" ref="AB128:AB165" si="13">SUMPRODUCT(I128:M128,T128:X128)</f>
        <v>4428</v>
      </c>
      <c r="AC128" s="23">
        <f t="shared" ref="AC128:AC165" si="14">SUMPRODUCT(D128:H128,$AF$6:$AJ$6)</f>
        <v>17640</v>
      </c>
      <c r="AD128" s="23">
        <f t="shared" ref="AD128:AD165" si="15">SUMPRODUCT(I128:M128,$AF$6:$AJ$6)</f>
        <v>17640</v>
      </c>
    </row>
    <row r="129" spans="3:30" x14ac:dyDescent="0.15">
      <c r="C129" s="32">
        <v>124</v>
      </c>
      <c r="D129" s="23">
        <f>求节点([3]节奏预期!$B$6:$B$21,[3]节奏预期!D$6:D$21,$C129)</f>
        <v>0</v>
      </c>
      <c r="E129" s="23">
        <f>求节点([3]节奏预期!$B$6:$B$21,[3]节奏预期!E$6:E$21,$C129)</f>
        <v>0</v>
      </c>
      <c r="F129" s="23">
        <f>求节点([3]节奏预期!$B$6:$B$21,[3]节奏预期!F$6:F$21,$C129)</f>
        <v>0</v>
      </c>
      <c r="G129" s="23">
        <f>求节点([3]节奏预期!$B$6:$B$21,[3]节奏预期!G$6:G$21,$C129)</f>
        <v>0</v>
      </c>
      <c r="H129" s="23">
        <f>求节点([3]节奏预期!$B$6:$B$21,[3]节奏预期!H$6:H$21,$C129)</f>
        <v>18</v>
      </c>
      <c r="I129" s="23">
        <f>求节点([3]节奏预期!$B$122:$B$137,[3]节奏预期!D$122:D$137,$C129)</f>
        <v>0</v>
      </c>
      <c r="J129" s="23">
        <f>求节点([3]节奏预期!$B$122:$B$137,[3]节奏预期!E$122:E$137,$C129)</f>
        <v>0</v>
      </c>
      <c r="K129" s="23">
        <f>求节点([3]节奏预期!$B$122:$B$137,[3]节奏预期!F$122:F$137,$C129)</f>
        <v>0</v>
      </c>
      <c r="L129" s="23">
        <f>求节点([3]节奏预期!$B$122:$B$137,[3]节奏预期!G$122:G$137,$C129)</f>
        <v>0</v>
      </c>
      <c r="M129" s="23">
        <f>求节点([3]节奏预期!$B$122:$B$137,[3]节奏预期!H$122:H$137,$C129)</f>
        <v>18</v>
      </c>
      <c r="O129" s="23">
        <f>IFERROR(求节点([3]节奏预期!$B$6:$B$21,[3]节奏预期!N$6:N$21,$C129),IFERROR(O128*1,0))</f>
        <v>124</v>
      </c>
      <c r="P129" s="23">
        <f>IFERROR(求节点([3]节奏预期!$B$6:$B$21,[3]节奏预期!O$6:O$21,$C129),IFERROR(P128*1,0))</f>
        <v>124</v>
      </c>
      <c r="Q129" s="23">
        <f>IFERROR(求节点([3]节奏预期!$B$6:$B$21,[3]节奏预期!P$6:P$21,$C129),IFERROR(Q128*1,0))</f>
        <v>80</v>
      </c>
      <c r="R129" s="23">
        <f>IFERROR(求节点([3]节奏预期!$B$6:$B$21,[3]节奏预期!Q$6:Q$21,$C129),IFERROR(R128*1,0))</f>
        <v>120</v>
      </c>
      <c r="S129" s="23">
        <f>IFERROR(求节点([3]节奏预期!$B$6:$B$21,[3]节奏预期!R$6:R$21,$C129),IFERROR(S128*1,0))</f>
        <v>248</v>
      </c>
      <c r="T129" s="23">
        <f>IFERROR(求节点([3]节奏预期!$B$122:$B$137,[3]节奏预期!N$122:N$137,$C129),IFERROR(T128*1,0))</f>
        <v>124</v>
      </c>
      <c r="U129" s="23">
        <f>IFERROR(求节点([3]节奏预期!$B$122:$B$137,[3]节奏预期!O$122:O$137,$C129),IFERROR(U128*1,0))</f>
        <v>124</v>
      </c>
      <c r="V129" s="23">
        <f>IFERROR(求节点([3]节奏预期!$B$122:$B$137,[3]节奏预期!P$122:P$137,$C129),IFERROR(V128*1,0))</f>
        <v>80</v>
      </c>
      <c r="W129" s="23">
        <f>IFERROR(求节点([3]节奏预期!$B$122:$B$137,[3]节奏预期!Q$122:Q$137,$C129),IFERROR(W128*1,0))</f>
        <v>120</v>
      </c>
      <c r="X129" s="23">
        <f>IFERROR(求节点([3]节奏预期!$B$122:$B$137,[3]节奏预期!R$122:R$137,$C129),IFERROR(X128*1,0))</f>
        <v>248</v>
      </c>
      <c r="Z129" s="32">
        <v>124</v>
      </c>
      <c r="AA129" s="23">
        <f t="shared" si="12"/>
        <v>4464</v>
      </c>
      <c r="AB129" s="23">
        <f t="shared" si="13"/>
        <v>4464</v>
      </c>
      <c r="AC129" s="23">
        <f t="shared" si="14"/>
        <v>17640</v>
      </c>
      <c r="AD129" s="23">
        <f t="shared" si="15"/>
        <v>17640</v>
      </c>
    </row>
    <row r="130" spans="3:30" x14ac:dyDescent="0.15">
      <c r="C130" s="32">
        <v>125</v>
      </c>
      <c r="D130" s="23">
        <f>求节点([3]节奏预期!$B$6:$B$21,[3]节奏预期!D$6:D$21,$C130)</f>
        <v>0</v>
      </c>
      <c r="E130" s="23">
        <f>求节点([3]节奏预期!$B$6:$B$21,[3]节奏预期!E$6:E$21,$C130)</f>
        <v>0</v>
      </c>
      <c r="F130" s="23">
        <f>求节点([3]节奏预期!$B$6:$B$21,[3]节奏预期!F$6:F$21,$C130)</f>
        <v>0</v>
      </c>
      <c r="G130" s="23">
        <f>求节点([3]节奏预期!$B$6:$B$21,[3]节奏预期!G$6:G$21,$C130)</f>
        <v>0</v>
      </c>
      <c r="H130" s="23">
        <f>求节点([3]节奏预期!$B$6:$B$21,[3]节奏预期!H$6:H$21,$C130)</f>
        <v>18</v>
      </c>
      <c r="I130" s="23">
        <f>求节点([3]节奏预期!$B$122:$B$137,[3]节奏预期!D$122:D$137,$C130)</f>
        <v>0</v>
      </c>
      <c r="J130" s="23">
        <f>求节点([3]节奏预期!$B$122:$B$137,[3]节奏预期!E$122:E$137,$C130)</f>
        <v>0</v>
      </c>
      <c r="K130" s="23">
        <f>求节点([3]节奏预期!$B$122:$B$137,[3]节奏预期!F$122:F$137,$C130)</f>
        <v>0</v>
      </c>
      <c r="L130" s="23">
        <f>求节点([3]节奏预期!$B$122:$B$137,[3]节奏预期!G$122:G$137,$C130)</f>
        <v>0</v>
      </c>
      <c r="M130" s="23">
        <f>求节点([3]节奏预期!$B$122:$B$137,[3]节奏预期!H$122:H$137,$C130)</f>
        <v>18</v>
      </c>
      <c r="O130" s="23">
        <f>IFERROR(求节点([3]节奏预期!$B$6:$B$21,[3]节奏预期!N$6:N$21,$C130),IFERROR(O129*1,0))</f>
        <v>125</v>
      </c>
      <c r="P130" s="23">
        <f>IFERROR(求节点([3]节奏预期!$B$6:$B$21,[3]节奏预期!O$6:O$21,$C130),IFERROR(P129*1,0))</f>
        <v>125</v>
      </c>
      <c r="Q130" s="23">
        <f>IFERROR(求节点([3]节奏预期!$B$6:$B$21,[3]节奏预期!P$6:P$21,$C130),IFERROR(Q129*1,0))</f>
        <v>80</v>
      </c>
      <c r="R130" s="23">
        <f>IFERROR(求节点([3]节奏预期!$B$6:$B$21,[3]节奏预期!Q$6:Q$21,$C130),IFERROR(R129*1,0))</f>
        <v>120</v>
      </c>
      <c r="S130" s="23">
        <f>IFERROR(求节点([3]节奏预期!$B$6:$B$21,[3]节奏预期!R$6:R$21,$C130),IFERROR(S129*1,0))</f>
        <v>250</v>
      </c>
      <c r="T130" s="23">
        <f>IFERROR(求节点([3]节奏预期!$B$122:$B$137,[3]节奏预期!N$122:N$137,$C130),IFERROR(T129*1,0))</f>
        <v>125</v>
      </c>
      <c r="U130" s="23">
        <f>IFERROR(求节点([3]节奏预期!$B$122:$B$137,[3]节奏预期!O$122:O$137,$C130),IFERROR(U129*1,0))</f>
        <v>125</v>
      </c>
      <c r="V130" s="23">
        <f>IFERROR(求节点([3]节奏预期!$B$122:$B$137,[3]节奏预期!P$122:P$137,$C130),IFERROR(V129*1,0))</f>
        <v>80</v>
      </c>
      <c r="W130" s="23">
        <f>IFERROR(求节点([3]节奏预期!$B$122:$B$137,[3]节奏预期!Q$122:Q$137,$C130),IFERROR(W129*1,0))</f>
        <v>120</v>
      </c>
      <c r="X130" s="23">
        <f>IFERROR(求节点([3]节奏预期!$B$122:$B$137,[3]节奏预期!R$122:R$137,$C130),IFERROR(X129*1,0))</f>
        <v>250</v>
      </c>
      <c r="Z130" s="32">
        <v>125</v>
      </c>
      <c r="AA130" s="23">
        <f t="shared" si="12"/>
        <v>4500</v>
      </c>
      <c r="AB130" s="23">
        <f t="shared" si="13"/>
        <v>4500</v>
      </c>
      <c r="AC130" s="23">
        <f t="shared" si="14"/>
        <v>17640</v>
      </c>
      <c r="AD130" s="23">
        <f t="shared" si="15"/>
        <v>17640</v>
      </c>
    </row>
    <row r="131" spans="3:30" x14ac:dyDescent="0.15">
      <c r="C131" s="32">
        <v>126</v>
      </c>
      <c r="D131" s="23">
        <f>求节点([3]节奏预期!$B$6:$B$21,[3]节奏预期!D$6:D$21,$C131)</f>
        <v>0</v>
      </c>
      <c r="E131" s="23">
        <f>求节点([3]节奏预期!$B$6:$B$21,[3]节奏预期!E$6:E$21,$C131)</f>
        <v>0</v>
      </c>
      <c r="F131" s="23">
        <f>求节点([3]节奏预期!$B$6:$B$21,[3]节奏预期!F$6:F$21,$C131)</f>
        <v>0</v>
      </c>
      <c r="G131" s="23">
        <f>求节点([3]节奏预期!$B$6:$B$21,[3]节奏预期!G$6:G$21,$C131)</f>
        <v>0</v>
      </c>
      <c r="H131" s="23">
        <f>求节点([3]节奏预期!$B$6:$B$21,[3]节奏预期!H$6:H$21,$C131)</f>
        <v>18</v>
      </c>
      <c r="I131" s="23">
        <f>求节点([3]节奏预期!$B$122:$B$137,[3]节奏预期!D$122:D$137,$C131)</f>
        <v>0</v>
      </c>
      <c r="J131" s="23">
        <f>求节点([3]节奏预期!$B$122:$B$137,[3]节奏预期!E$122:E$137,$C131)</f>
        <v>0</v>
      </c>
      <c r="K131" s="23">
        <f>求节点([3]节奏预期!$B$122:$B$137,[3]节奏预期!F$122:F$137,$C131)</f>
        <v>0</v>
      </c>
      <c r="L131" s="23">
        <f>求节点([3]节奏预期!$B$122:$B$137,[3]节奏预期!G$122:G$137,$C131)</f>
        <v>0</v>
      </c>
      <c r="M131" s="23">
        <f>求节点([3]节奏预期!$B$122:$B$137,[3]节奏预期!H$122:H$137,$C131)</f>
        <v>18</v>
      </c>
      <c r="O131" s="23">
        <f>IFERROR(求节点([3]节奏预期!$B$6:$B$21,[3]节奏预期!N$6:N$21,$C131),IFERROR(O130*1,0))</f>
        <v>126</v>
      </c>
      <c r="P131" s="23">
        <f>IFERROR(求节点([3]节奏预期!$B$6:$B$21,[3]节奏预期!O$6:O$21,$C131),IFERROR(P130*1,0))</f>
        <v>126</v>
      </c>
      <c r="Q131" s="23">
        <f>IFERROR(求节点([3]节奏预期!$B$6:$B$21,[3]节奏预期!P$6:P$21,$C131),IFERROR(Q130*1,0))</f>
        <v>80</v>
      </c>
      <c r="R131" s="23">
        <f>IFERROR(求节点([3]节奏预期!$B$6:$B$21,[3]节奏预期!Q$6:Q$21,$C131),IFERROR(R130*1,0))</f>
        <v>120</v>
      </c>
      <c r="S131" s="23">
        <f>IFERROR(求节点([3]节奏预期!$B$6:$B$21,[3]节奏预期!R$6:R$21,$C131),IFERROR(S130*1,0))</f>
        <v>252</v>
      </c>
      <c r="T131" s="23">
        <f>IFERROR(求节点([3]节奏预期!$B$122:$B$137,[3]节奏预期!N$122:N$137,$C131),IFERROR(T130*1,0))</f>
        <v>126</v>
      </c>
      <c r="U131" s="23">
        <f>IFERROR(求节点([3]节奏预期!$B$122:$B$137,[3]节奏预期!O$122:O$137,$C131),IFERROR(U130*1,0))</f>
        <v>126</v>
      </c>
      <c r="V131" s="23">
        <f>IFERROR(求节点([3]节奏预期!$B$122:$B$137,[3]节奏预期!P$122:P$137,$C131),IFERROR(V130*1,0))</f>
        <v>80</v>
      </c>
      <c r="W131" s="23">
        <f>IFERROR(求节点([3]节奏预期!$B$122:$B$137,[3]节奏预期!Q$122:Q$137,$C131),IFERROR(W130*1,0))</f>
        <v>120</v>
      </c>
      <c r="X131" s="23">
        <f>IFERROR(求节点([3]节奏预期!$B$122:$B$137,[3]节奏预期!R$122:R$137,$C131),IFERROR(X130*1,0))</f>
        <v>252</v>
      </c>
      <c r="Z131" s="32">
        <v>126</v>
      </c>
      <c r="AA131" s="23">
        <f t="shared" si="12"/>
        <v>4536</v>
      </c>
      <c r="AB131" s="23">
        <f t="shared" si="13"/>
        <v>4536</v>
      </c>
      <c r="AC131" s="23">
        <f t="shared" si="14"/>
        <v>17640</v>
      </c>
      <c r="AD131" s="23">
        <f t="shared" si="15"/>
        <v>17640</v>
      </c>
    </row>
    <row r="132" spans="3:30" x14ac:dyDescent="0.15">
      <c r="C132" s="32">
        <v>127</v>
      </c>
      <c r="D132" s="23">
        <f>求节点([3]节奏预期!$B$6:$B$21,[3]节奏预期!D$6:D$21,$C132)</f>
        <v>0</v>
      </c>
      <c r="E132" s="23">
        <f>求节点([3]节奏预期!$B$6:$B$21,[3]节奏预期!E$6:E$21,$C132)</f>
        <v>0</v>
      </c>
      <c r="F132" s="23">
        <f>求节点([3]节奏预期!$B$6:$B$21,[3]节奏预期!F$6:F$21,$C132)</f>
        <v>0</v>
      </c>
      <c r="G132" s="23">
        <f>求节点([3]节奏预期!$B$6:$B$21,[3]节奏预期!G$6:G$21,$C132)</f>
        <v>0</v>
      </c>
      <c r="H132" s="23">
        <f>求节点([3]节奏预期!$B$6:$B$21,[3]节奏预期!H$6:H$21,$C132)</f>
        <v>18</v>
      </c>
      <c r="I132" s="23">
        <f>求节点([3]节奏预期!$B$122:$B$137,[3]节奏预期!D$122:D$137,$C132)</f>
        <v>0</v>
      </c>
      <c r="J132" s="23">
        <f>求节点([3]节奏预期!$B$122:$B$137,[3]节奏预期!E$122:E$137,$C132)</f>
        <v>0</v>
      </c>
      <c r="K132" s="23">
        <f>求节点([3]节奏预期!$B$122:$B$137,[3]节奏预期!F$122:F$137,$C132)</f>
        <v>0</v>
      </c>
      <c r="L132" s="23">
        <f>求节点([3]节奏预期!$B$122:$B$137,[3]节奏预期!G$122:G$137,$C132)</f>
        <v>0</v>
      </c>
      <c r="M132" s="23">
        <f>求节点([3]节奏预期!$B$122:$B$137,[3]节奏预期!H$122:H$137,$C132)</f>
        <v>18</v>
      </c>
      <c r="O132" s="23">
        <f>IFERROR(求节点([3]节奏预期!$B$6:$B$21,[3]节奏预期!N$6:N$21,$C132),IFERROR(O131*1,0))</f>
        <v>127</v>
      </c>
      <c r="P132" s="23">
        <f>IFERROR(求节点([3]节奏预期!$B$6:$B$21,[3]节奏预期!O$6:O$21,$C132),IFERROR(P131*1,0))</f>
        <v>127</v>
      </c>
      <c r="Q132" s="23">
        <f>IFERROR(求节点([3]节奏预期!$B$6:$B$21,[3]节奏预期!P$6:P$21,$C132),IFERROR(Q131*1,0))</f>
        <v>80</v>
      </c>
      <c r="R132" s="23">
        <f>IFERROR(求节点([3]节奏预期!$B$6:$B$21,[3]节奏预期!Q$6:Q$21,$C132),IFERROR(R131*1,0))</f>
        <v>120</v>
      </c>
      <c r="S132" s="23">
        <f>IFERROR(求节点([3]节奏预期!$B$6:$B$21,[3]节奏预期!R$6:R$21,$C132),IFERROR(S131*1,0))</f>
        <v>254</v>
      </c>
      <c r="T132" s="23">
        <f>IFERROR(求节点([3]节奏预期!$B$122:$B$137,[3]节奏预期!N$122:N$137,$C132),IFERROR(T131*1,0))</f>
        <v>127</v>
      </c>
      <c r="U132" s="23">
        <f>IFERROR(求节点([3]节奏预期!$B$122:$B$137,[3]节奏预期!O$122:O$137,$C132),IFERROR(U131*1,0))</f>
        <v>127</v>
      </c>
      <c r="V132" s="23">
        <f>IFERROR(求节点([3]节奏预期!$B$122:$B$137,[3]节奏预期!P$122:P$137,$C132),IFERROR(V131*1,0))</f>
        <v>80</v>
      </c>
      <c r="W132" s="23">
        <f>IFERROR(求节点([3]节奏预期!$B$122:$B$137,[3]节奏预期!Q$122:Q$137,$C132),IFERROR(W131*1,0))</f>
        <v>120</v>
      </c>
      <c r="X132" s="23">
        <f>IFERROR(求节点([3]节奏预期!$B$122:$B$137,[3]节奏预期!R$122:R$137,$C132),IFERROR(X131*1,0))</f>
        <v>254</v>
      </c>
      <c r="Z132" s="32">
        <v>127</v>
      </c>
      <c r="AA132" s="23">
        <f t="shared" si="12"/>
        <v>4572</v>
      </c>
      <c r="AB132" s="23">
        <f t="shared" si="13"/>
        <v>4572</v>
      </c>
      <c r="AC132" s="23">
        <f t="shared" si="14"/>
        <v>17640</v>
      </c>
      <c r="AD132" s="23">
        <f t="shared" si="15"/>
        <v>17640</v>
      </c>
    </row>
    <row r="133" spans="3:30" x14ac:dyDescent="0.15">
      <c r="C133" s="32">
        <v>128</v>
      </c>
      <c r="D133" s="23">
        <f>求节点([3]节奏预期!$B$6:$B$21,[3]节奏预期!D$6:D$21,$C133)</f>
        <v>0</v>
      </c>
      <c r="E133" s="23">
        <f>求节点([3]节奏预期!$B$6:$B$21,[3]节奏预期!E$6:E$21,$C133)</f>
        <v>0</v>
      </c>
      <c r="F133" s="23">
        <f>求节点([3]节奏预期!$B$6:$B$21,[3]节奏预期!F$6:F$21,$C133)</f>
        <v>0</v>
      </c>
      <c r="G133" s="23">
        <f>求节点([3]节奏预期!$B$6:$B$21,[3]节奏预期!G$6:G$21,$C133)</f>
        <v>0</v>
      </c>
      <c r="H133" s="23">
        <f>求节点([3]节奏预期!$B$6:$B$21,[3]节奏预期!H$6:H$21,$C133)</f>
        <v>18</v>
      </c>
      <c r="I133" s="23">
        <f>求节点([3]节奏预期!$B$122:$B$137,[3]节奏预期!D$122:D$137,$C133)</f>
        <v>0</v>
      </c>
      <c r="J133" s="23">
        <f>求节点([3]节奏预期!$B$122:$B$137,[3]节奏预期!E$122:E$137,$C133)</f>
        <v>0</v>
      </c>
      <c r="K133" s="23">
        <f>求节点([3]节奏预期!$B$122:$B$137,[3]节奏预期!F$122:F$137,$C133)</f>
        <v>0</v>
      </c>
      <c r="L133" s="23">
        <f>求节点([3]节奏预期!$B$122:$B$137,[3]节奏预期!G$122:G$137,$C133)</f>
        <v>0</v>
      </c>
      <c r="M133" s="23">
        <f>求节点([3]节奏预期!$B$122:$B$137,[3]节奏预期!H$122:H$137,$C133)</f>
        <v>18</v>
      </c>
      <c r="O133" s="23">
        <f>IFERROR(求节点([3]节奏预期!$B$6:$B$21,[3]节奏预期!N$6:N$21,$C133),IFERROR(O132*1,0))</f>
        <v>128</v>
      </c>
      <c r="P133" s="23">
        <f>IFERROR(求节点([3]节奏预期!$B$6:$B$21,[3]节奏预期!O$6:O$21,$C133),IFERROR(P132*1,0))</f>
        <v>128</v>
      </c>
      <c r="Q133" s="23">
        <f>IFERROR(求节点([3]节奏预期!$B$6:$B$21,[3]节奏预期!P$6:P$21,$C133),IFERROR(Q132*1,0))</f>
        <v>80</v>
      </c>
      <c r="R133" s="23">
        <f>IFERROR(求节点([3]节奏预期!$B$6:$B$21,[3]节奏预期!Q$6:Q$21,$C133),IFERROR(R132*1,0))</f>
        <v>120</v>
      </c>
      <c r="S133" s="23">
        <f>IFERROR(求节点([3]节奏预期!$B$6:$B$21,[3]节奏预期!R$6:R$21,$C133),IFERROR(S132*1,0))</f>
        <v>256</v>
      </c>
      <c r="T133" s="23">
        <f>IFERROR(求节点([3]节奏预期!$B$122:$B$137,[3]节奏预期!N$122:N$137,$C133),IFERROR(T132*1,0))</f>
        <v>128</v>
      </c>
      <c r="U133" s="23">
        <f>IFERROR(求节点([3]节奏预期!$B$122:$B$137,[3]节奏预期!O$122:O$137,$C133),IFERROR(U132*1,0))</f>
        <v>128</v>
      </c>
      <c r="V133" s="23">
        <f>IFERROR(求节点([3]节奏预期!$B$122:$B$137,[3]节奏预期!P$122:P$137,$C133),IFERROR(V132*1,0))</f>
        <v>80</v>
      </c>
      <c r="W133" s="23">
        <f>IFERROR(求节点([3]节奏预期!$B$122:$B$137,[3]节奏预期!Q$122:Q$137,$C133),IFERROR(W132*1,0))</f>
        <v>120</v>
      </c>
      <c r="X133" s="23">
        <f>IFERROR(求节点([3]节奏预期!$B$122:$B$137,[3]节奏预期!R$122:R$137,$C133),IFERROR(X132*1,0))</f>
        <v>256</v>
      </c>
      <c r="Z133" s="32">
        <v>128</v>
      </c>
      <c r="AA133" s="23">
        <f t="shared" si="12"/>
        <v>4608</v>
      </c>
      <c r="AB133" s="23">
        <f t="shared" si="13"/>
        <v>4608</v>
      </c>
      <c r="AC133" s="23">
        <f t="shared" si="14"/>
        <v>17640</v>
      </c>
      <c r="AD133" s="23">
        <f t="shared" si="15"/>
        <v>17640</v>
      </c>
    </row>
    <row r="134" spans="3:30" x14ac:dyDescent="0.15">
      <c r="C134" s="32">
        <v>129</v>
      </c>
      <c r="D134" s="23">
        <f>求节点([3]节奏预期!$B$6:$B$21,[3]节奏预期!D$6:D$21,$C134)</f>
        <v>0</v>
      </c>
      <c r="E134" s="23">
        <f>求节点([3]节奏预期!$B$6:$B$21,[3]节奏预期!E$6:E$21,$C134)</f>
        <v>0</v>
      </c>
      <c r="F134" s="23">
        <f>求节点([3]节奏预期!$B$6:$B$21,[3]节奏预期!F$6:F$21,$C134)</f>
        <v>0</v>
      </c>
      <c r="G134" s="23">
        <f>求节点([3]节奏预期!$B$6:$B$21,[3]节奏预期!G$6:G$21,$C134)</f>
        <v>0</v>
      </c>
      <c r="H134" s="23">
        <f>求节点([3]节奏预期!$B$6:$B$21,[3]节奏预期!H$6:H$21,$C134)</f>
        <v>18</v>
      </c>
      <c r="I134" s="23">
        <f>求节点([3]节奏预期!$B$122:$B$137,[3]节奏预期!D$122:D$137,$C134)</f>
        <v>0</v>
      </c>
      <c r="J134" s="23">
        <f>求节点([3]节奏预期!$B$122:$B$137,[3]节奏预期!E$122:E$137,$C134)</f>
        <v>0</v>
      </c>
      <c r="K134" s="23">
        <f>求节点([3]节奏预期!$B$122:$B$137,[3]节奏预期!F$122:F$137,$C134)</f>
        <v>0</v>
      </c>
      <c r="L134" s="23">
        <f>求节点([3]节奏预期!$B$122:$B$137,[3]节奏预期!G$122:G$137,$C134)</f>
        <v>0</v>
      </c>
      <c r="M134" s="23">
        <f>求节点([3]节奏预期!$B$122:$B$137,[3]节奏预期!H$122:H$137,$C134)</f>
        <v>18</v>
      </c>
      <c r="O134" s="23">
        <f>IFERROR(求节点([3]节奏预期!$B$6:$B$21,[3]节奏预期!N$6:N$21,$C134),IFERROR(O133*1,0))</f>
        <v>129</v>
      </c>
      <c r="P134" s="23">
        <f>IFERROR(求节点([3]节奏预期!$B$6:$B$21,[3]节奏预期!O$6:O$21,$C134),IFERROR(P133*1,0))</f>
        <v>129</v>
      </c>
      <c r="Q134" s="23">
        <f>IFERROR(求节点([3]节奏预期!$B$6:$B$21,[3]节奏预期!P$6:P$21,$C134),IFERROR(Q133*1,0))</f>
        <v>80</v>
      </c>
      <c r="R134" s="23">
        <f>IFERROR(求节点([3]节奏预期!$B$6:$B$21,[3]节奏预期!Q$6:Q$21,$C134),IFERROR(R133*1,0))</f>
        <v>120</v>
      </c>
      <c r="S134" s="23">
        <f>IFERROR(求节点([3]节奏预期!$B$6:$B$21,[3]节奏预期!R$6:R$21,$C134),IFERROR(S133*1,0))</f>
        <v>258</v>
      </c>
      <c r="T134" s="23">
        <f>IFERROR(求节点([3]节奏预期!$B$122:$B$137,[3]节奏预期!N$122:N$137,$C134),IFERROR(T133*1,0))</f>
        <v>129</v>
      </c>
      <c r="U134" s="23">
        <f>IFERROR(求节点([3]节奏预期!$B$122:$B$137,[3]节奏预期!O$122:O$137,$C134),IFERROR(U133*1,0))</f>
        <v>129</v>
      </c>
      <c r="V134" s="23">
        <f>IFERROR(求节点([3]节奏预期!$B$122:$B$137,[3]节奏预期!P$122:P$137,$C134),IFERROR(V133*1,0))</f>
        <v>80</v>
      </c>
      <c r="W134" s="23">
        <f>IFERROR(求节点([3]节奏预期!$B$122:$B$137,[3]节奏预期!Q$122:Q$137,$C134),IFERROR(W133*1,0))</f>
        <v>120</v>
      </c>
      <c r="X134" s="23">
        <f>IFERROR(求节点([3]节奏预期!$B$122:$B$137,[3]节奏预期!R$122:R$137,$C134),IFERROR(X133*1,0))</f>
        <v>258</v>
      </c>
      <c r="Z134" s="32">
        <v>129</v>
      </c>
      <c r="AA134" s="23">
        <f t="shared" si="12"/>
        <v>4644</v>
      </c>
      <c r="AB134" s="23">
        <f t="shared" si="13"/>
        <v>4644</v>
      </c>
      <c r="AC134" s="23">
        <f t="shared" si="14"/>
        <v>17640</v>
      </c>
      <c r="AD134" s="23">
        <f t="shared" si="15"/>
        <v>17640</v>
      </c>
    </row>
    <row r="135" spans="3:30" x14ac:dyDescent="0.15">
      <c r="C135" s="32">
        <v>130</v>
      </c>
      <c r="D135" s="23">
        <f>求节点([3]节奏预期!$B$6:$B$21,[3]节奏预期!D$6:D$21,$C135)</f>
        <v>0</v>
      </c>
      <c r="E135" s="23">
        <f>求节点([3]节奏预期!$B$6:$B$21,[3]节奏预期!E$6:E$21,$C135)</f>
        <v>0</v>
      </c>
      <c r="F135" s="23">
        <f>求节点([3]节奏预期!$B$6:$B$21,[3]节奏预期!F$6:F$21,$C135)</f>
        <v>0</v>
      </c>
      <c r="G135" s="23">
        <f>求节点([3]节奏预期!$B$6:$B$21,[3]节奏预期!G$6:G$21,$C135)</f>
        <v>0</v>
      </c>
      <c r="H135" s="23">
        <f>求节点([3]节奏预期!$B$6:$B$21,[3]节奏预期!H$6:H$21,$C135)</f>
        <v>18</v>
      </c>
      <c r="I135" s="23">
        <f>求节点([3]节奏预期!$B$122:$B$137,[3]节奏预期!D$122:D$137,$C135)</f>
        <v>0</v>
      </c>
      <c r="J135" s="23">
        <f>求节点([3]节奏预期!$B$122:$B$137,[3]节奏预期!E$122:E$137,$C135)</f>
        <v>0</v>
      </c>
      <c r="K135" s="23">
        <f>求节点([3]节奏预期!$B$122:$B$137,[3]节奏预期!F$122:F$137,$C135)</f>
        <v>0</v>
      </c>
      <c r="L135" s="23">
        <f>求节点([3]节奏预期!$B$122:$B$137,[3]节奏预期!G$122:G$137,$C135)</f>
        <v>0</v>
      </c>
      <c r="M135" s="23">
        <f>求节点([3]节奏预期!$B$122:$B$137,[3]节奏预期!H$122:H$137,$C135)</f>
        <v>18</v>
      </c>
      <c r="O135" s="23">
        <f>IFERROR(求节点([3]节奏预期!$B$6:$B$21,[3]节奏预期!N$6:N$21,$C135),IFERROR(O134*1,0))</f>
        <v>130</v>
      </c>
      <c r="P135" s="23">
        <f>IFERROR(求节点([3]节奏预期!$B$6:$B$21,[3]节奏预期!O$6:O$21,$C135),IFERROR(P134*1,0))</f>
        <v>130</v>
      </c>
      <c r="Q135" s="23">
        <f>IFERROR(求节点([3]节奏预期!$B$6:$B$21,[3]节奏预期!P$6:P$21,$C135),IFERROR(Q134*1,0))</f>
        <v>80</v>
      </c>
      <c r="R135" s="23">
        <f>IFERROR(求节点([3]节奏预期!$B$6:$B$21,[3]节奏预期!Q$6:Q$21,$C135),IFERROR(R134*1,0))</f>
        <v>120</v>
      </c>
      <c r="S135" s="23">
        <f>IFERROR(求节点([3]节奏预期!$B$6:$B$21,[3]节奏预期!R$6:R$21,$C135),IFERROR(S134*1,0))</f>
        <v>260</v>
      </c>
      <c r="T135" s="23">
        <f>IFERROR(求节点([3]节奏预期!$B$122:$B$137,[3]节奏预期!N$122:N$137,$C135),IFERROR(T134*1,0))</f>
        <v>130</v>
      </c>
      <c r="U135" s="23">
        <f>IFERROR(求节点([3]节奏预期!$B$122:$B$137,[3]节奏预期!O$122:O$137,$C135),IFERROR(U134*1,0))</f>
        <v>130</v>
      </c>
      <c r="V135" s="23">
        <f>IFERROR(求节点([3]节奏预期!$B$122:$B$137,[3]节奏预期!P$122:P$137,$C135),IFERROR(V134*1,0))</f>
        <v>80</v>
      </c>
      <c r="W135" s="23">
        <f>IFERROR(求节点([3]节奏预期!$B$122:$B$137,[3]节奏预期!Q$122:Q$137,$C135),IFERROR(W134*1,0))</f>
        <v>120</v>
      </c>
      <c r="X135" s="23">
        <f>IFERROR(求节点([3]节奏预期!$B$122:$B$137,[3]节奏预期!R$122:R$137,$C135),IFERROR(X134*1,0))</f>
        <v>260</v>
      </c>
      <c r="Z135" s="32">
        <v>130</v>
      </c>
      <c r="AA135" s="23">
        <f t="shared" si="12"/>
        <v>4680</v>
      </c>
      <c r="AB135" s="23">
        <f t="shared" si="13"/>
        <v>4680</v>
      </c>
      <c r="AC135" s="23">
        <f t="shared" si="14"/>
        <v>17640</v>
      </c>
      <c r="AD135" s="23">
        <f t="shared" si="15"/>
        <v>17640</v>
      </c>
    </row>
    <row r="136" spans="3:30" x14ac:dyDescent="0.15">
      <c r="C136" s="32">
        <v>131</v>
      </c>
      <c r="D136" s="23">
        <f>求节点([3]节奏预期!$B$6:$B$21,[3]节奏预期!D$6:D$21,$C136)</f>
        <v>0</v>
      </c>
      <c r="E136" s="23">
        <f>求节点([3]节奏预期!$B$6:$B$21,[3]节奏预期!E$6:E$21,$C136)</f>
        <v>0</v>
      </c>
      <c r="F136" s="23">
        <f>求节点([3]节奏预期!$B$6:$B$21,[3]节奏预期!F$6:F$21,$C136)</f>
        <v>0</v>
      </c>
      <c r="G136" s="23">
        <f>求节点([3]节奏预期!$B$6:$B$21,[3]节奏预期!G$6:G$21,$C136)</f>
        <v>0</v>
      </c>
      <c r="H136" s="23">
        <f>求节点([3]节奏预期!$B$6:$B$21,[3]节奏预期!H$6:H$21,$C136)</f>
        <v>18</v>
      </c>
      <c r="I136" s="23">
        <f>求节点([3]节奏预期!$B$122:$B$137,[3]节奏预期!D$122:D$137,$C136)</f>
        <v>0</v>
      </c>
      <c r="J136" s="23">
        <f>求节点([3]节奏预期!$B$122:$B$137,[3]节奏预期!E$122:E$137,$C136)</f>
        <v>0</v>
      </c>
      <c r="K136" s="23">
        <f>求节点([3]节奏预期!$B$122:$B$137,[3]节奏预期!F$122:F$137,$C136)</f>
        <v>0</v>
      </c>
      <c r="L136" s="23">
        <f>求节点([3]节奏预期!$B$122:$B$137,[3]节奏预期!G$122:G$137,$C136)</f>
        <v>0</v>
      </c>
      <c r="M136" s="23">
        <f>求节点([3]节奏预期!$B$122:$B$137,[3]节奏预期!H$122:H$137,$C136)</f>
        <v>18</v>
      </c>
      <c r="O136" s="23">
        <f>IFERROR(求节点([3]节奏预期!$B$6:$B$21,[3]节奏预期!N$6:N$21,$C136),IFERROR(O135*1,0))</f>
        <v>131</v>
      </c>
      <c r="P136" s="23">
        <f>IFERROR(求节点([3]节奏预期!$B$6:$B$21,[3]节奏预期!O$6:O$21,$C136),IFERROR(P135*1,0))</f>
        <v>131</v>
      </c>
      <c r="Q136" s="23">
        <f>IFERROR(求节点([3]节奏预期!$B$6:$B$21,[3]节奏预期!P$6:P$21,$C136),IFERROR(Q135*1,0))</f>
        <v>80</v>
      </c>
      <c r="R136" s="23">
        <f>IFERROR(求节点([3]节奏预期!$B$6:$B$21,[3]节奏预期!Q$6:Q$21,$C136),IFERROR(R135*1,0))</f>
        <v>120</v>
      </c>
      <c r="S136" s="23">
        <f>IFERROR(求节点([3]节奏预期!$B$6:$B$21,[3]节奏预期!R$6:R$21,$C136),IFERROR(S135*1,0))</f>
        <v>262</v>
      </c>
      <c r="T136" s="23">
        <f>IFERROR(求节点([3]节奏预期!$B$122:$B$137,[3]节奏预期!N$122:N$137,$C136),IFERROR(T135*1,0))</f>
        <v>131</v>
      </c>
      <c r="U136" s="23">
        <f>IFERROR(求节点([3]节奏预期!$B$122:$B$137,[3]节奏预期!O$122:O$137,$C136),IFERROR(U135*1,0))</f>
        <v>131</v>
      </c>
      <c r="V136" s="23">
        <f>IFERROR(求节点([3]节奏预期!$B$122:$B$137,[3]节奏预期!P$122:P$137,$C136),IFERROR(V135*1,0))</f>
        <v>80</v>
      </c>
      <c r="W136" s="23">
        <f>IFERROR(求节点([3]节奏预期!$B$122:$B$137,[3]节奏预期!Q$122:Q$137,$C136),IFERROR(W135*1,0))</f>
        <v>120</v>
      </c>
      <c r="X136" s="23">
        <f>IFERROR(求节点([3]节奏预期!$B$122:$B$137,[3]节奏预期!R$122:R$137,$C136),IFERROR(X135*1,0))</f>
        <v>262</v>
      </c>
      <c r="Z136" s="32">
        <v>131</v>
      </c>
      <c r="AA136" s="23">
        <f t="shared" si="12"/>
        <v>4716</v>
      </c>
      <c r="AB136" s="23">
        <f t="shared" si="13"/>
        <v>4716</v>
      </c>
      <c r="AC136" s="23">
        <f t="shared" si="14"/>
        <v>17640</v>
      </c>
      <c r="AD136" s="23">
        <f t="shared" si="15"/>
        <v>17640</v>
      </c>
    </row>
    <row r="137" spans="3:30" x14ac:dyDescent="0.15">
      <c r="C137" s="32">
        <v>132</v>
      </c>
      <c r="D137" s="23">
        <f>求节点([3]节奏预期!$B$6:$B$21,[3]节奏预期!D$6:D$21,$C137)</f>
        <v>0</v>
      </c>
      <c r="E137" s="23">
        <f>求节点([3]节奏预期!$B$6:$B$21,[3]节奏预期!E$6:E$21,$C137)</f>
        <v>0</v>
      </c>
      <c r="F137" s="23">
        <f>求节点([3]节奏预期!$B$6:$B$21,[3]节奏预期!F$6:F$21,$C137)</f>
        <v>0</v>
      </c>
      <c r="G137" s="23">
        <f>求节点([3]节奏预期!$B$6:$B$21,[3]节奏预期!G$6:G$21,$C137)</f>
        <v>0</v>
      </c>
      <c r="H137" s="23">
        <f>求节点([3]节奏预期!$B$6:$B$21,[3]节奏预期!H$6:H$21,$C137)</f>
        <v>18</v>
      </c>
      <c r="I137" s="23">
        <f>求节点([3]节奏预期!$B$122:$B$137,[3]节奏预期!D$122:D$137,$C137)</f>
        <v>0</v>
      </c>
      <c r="J137" s="23">
        <f>求节点([3]节奏预期!$B$122:$B$137,[3]节奏预期!E$122:E$137,$C137)</f>
        <v>0</v>
      </c>
      <c r="K137" s="23">
        <f>求节点([3]节奏预期!$B$122:$B$137,[3]节奏预期!F$122:F$137,$C137)</f>
        <v>0</v>
      </c>
      <c r="L137" s="23">
        <f>求节点([3]节奏预期!$B$122:$B$137,[3]节奏预期!G$122:G$137,$C137)</f>
        <v>0</v>
      </c>
      <c r="M137" s="23">
        <f>求节点([3]节奏预期!$B$122:$B$137,[3]节奏预期!H$122:H$137,$C137)</f>
        <v>18</v>
      </c>
      <c r="O137" s="23">
        <f>IFERROR(求节点([3]节奏预期!$B$6:$B$21,[3]节奏预期!N$6:N$21,$C137),IFERROR(O136*1,0))</f>
        <v>132</v>
      </c>
      <c r="P137" s="23">
        <f>IFERROR(求节点([3]节奏预期!$B$6:$B$21,[3]节奏预期!O$6:O$21,$C137),IFERROR(P136*1,0))</f>
        <v>132</v>
      </c>
      <c r="Q137" s="23">
        <f>IFERROR(求节点([3]节奏预期!$B$6:$B$21,[3]节奏预期!P$6:P$21,$C137),IFERROR(Q136*1,0))</f>
        <v>80</v>
      </c>
      <c r="R137" s="23">
        <f>IFERROR(求节点([3]节奏预期!$B$6:$B$21,[3]节奏预期!Q$6:Q$21,$C137),IFERROR(R136*1,0))</f>
        <v>120</v>
      </c>
      <c r="S137" s="23">
        <f>IFERROR(求节点([3]节奏预期!$B$6:$B$21,[3]节奏预期!R$6:R$21,$C137),IFERROR(S136*1,0))</f>
        <v>264</v>
      </c>
      <c r="T137" s="23">
        <f>IFERROR(求节点([3]节奏预期!$B$122:$B$137,[3]节奏预期!N$122:N$137,$C137),IFERROR(T136*1,0))</f>
        <v>132</v>
      </c>
      <c r="U137" s="23">
        <f>IFERROR(求节点([3]节奏预期!$B$122:$B$137,[3]节奏预期!O$122:O$137,$C137),IFERROR(U136*1,0))</f>
        <v>132</v>
      </c>
      <c r="V137" s="23">
        <f>IFERROR(求节点([3]节奏预期!$B$122:$B$137,[3]节奏预期!P$122:P$137,$C137),IFERROR(V136*1,0))</f>
        <v>80</v>
      </c>
      <c r="W137" s="23">
        <f>IFERROR(求节点([3]节奏预期!$B$122:$B$137,[3]节奏预期!Q$122:Q$137,$C137),IFERROR(W136*1,0))</f>
        <v>120</v>
      </c>
      <c r="X137" s="23">
        <f>IFERROR(求节点([3]节奏预期!$B$122:$B$137,[3]节奏预期!R$122:R$137,$C137),IFERROR(X136*1,0))</f>
        <v>264</v>
      </c>
      <c r="Z137" s="32">
        <v>132</v>
      </c>
      <c r="AA137" s="23">
        <f t="shared" si="12"/>
        <v>4752</v>
      </c>
      <c r="AB137" s="23">
        <f t="shared" si="13"/>
        <v>4752</v>
      </c>
      <c r="AC137" s="23">
        <f t="shared" si="14"/>
        <v>17640</v>
      </c>
      <c r="AD137" s="23">
        <f t="shared" si="15"/>
        <v>17640</v>
      </c>
    </row>
    <row r="138" spans="3:30" x14ac:dyDescent="0.15">
      <c r="C138" s="32">
        <v>133</v>
      </c>
      <c r="D138" s="23">
        <f>求节点([3]节奏预期!$B$6:$B$21,[3]节奏预期!D$6:D$21,$C138)</f>
        <v>0</v>
      </c>
      <c r="E138" s="23">
        <f>求节点([3]节奏预期!$B$6:$B$21,[3]节奏预期!E$6:E$21,$C138)</f>
        <v>0</v>
      </c>
      <c r="F138" s="23">
        <f>求节点([3]节奏预期!$B$6:$B$21,[3]节奏预期!F$6:F$21,$C138)</f>
        <v>0</v>
      </c>
      <c r="G138" s="23">
        <f>求节点([3]节奏预期!$B$6:$B$21,[3]节奏预期!G$6:G$21,$C138)</f>
        <v>0</v>
      </c>
      <c r="H138" s="23">
        <f>求节点([3]节奏预期!$B$6:$B$21,[3]节奏预期!H$6:H$21,$C138)</f>
        <v>18</v>
      </c>
      <c r="I138" s="23">
        <f>求节点([3]节奏预期!$B$122:$B$137,[3]节奏预期!D$122:D$137,$C138)</f>
        <v>0</v>
      </c>
      <c r="J138" s="23">
        <f>求节点([3]节奏预期!$B$122:$B$137,[3]节奏预期!E$122:E$137,$C138)</f>
        <v>0</v>
      </c>
      <c r="K138" s="23">
        <f>求节点([3]节奏预期!$B$122:$B$137,[3]节奏预期!F$122:F$137,$C138)</f>
        <v>0</v>
      </c>
      <c r="L138" s="23">
        <f>求节点([3]节奏预期!$B$122:$B$137,[3]节奏预期!G$122:G$137,$C138)</f>
        <v>0</v>
      </c>
      <c r="M138" s="23">
        <f>求节点([3]节奏预期!$B$122:$B$137,[3]节奏预期!H$122:H$137,$C138)</f>
        <v>18</v>
      </c>
      <c r="O138" s="23">
        <f>IFERROR(求节点([3]节奏预期!$B$6:$B$21,[3]节奏预期!N$6:N$21,$C138),IFERROR(O137*1,0))</f>
        <v>133</v>
      </c>
      <c r="P138" s="23">
        <f>IFERROR(求节点([3]节奏预期!$B$6:$B$21,[3]节奏预期!O$6:O$21,$C138),IFERROR(P137*1,0))</f>
        <v>133</v>
      </c>
      <c r="Q138" s="23">
        <f>IFERROR(求节点([3]节奏预期!$B$6:$B$21,[3]节奏预期!P$6:P$21,$C138),IFERROR(Q137*1,0))</f>
        <v>80</v>
      </c>
      <c r="R138" s="23">
        <f>IFERROR(求节点([3]节奏预期!$B$6:$B$21,[3]节奏预期!Q$6:Q$21,$C138),IFERROR(R137*1,0))</f>
        <v>120</v>
      </c>
      <c r="S138" s="23">
        <f>IFERROR(求节点([3]节奏预期!$B$6:$B$21,[3]节奏预期!R$6:R$21,$C138),IFERROR(S137*1,0))</f>
        <v>266</v>
      </c>
      <c r="T138" s="23">
        <f>IFERROR(求节点([3]节奏预期!$B$122:$B$137,[3]节奏预期!N$122:N$137,$C138),IFERROR(T137*1,0))</f>
        <v>133</v>
      </c>
      <c r="U138" s="23">
        <f>IFERROR(求节点([3]节奏预期!$B$122:$B$137,[3]节奏预期!O$122:O$137,$C138),IFERROR(U137*1,0))</f>
        <v>133</v>
      </c>
      <c r="V138" s="23">
        <f>IFERROR(求节点([3]节奏预期!$B$122:$B$137,[3]节奏预期!P$122:P$137,$C138),IFERROR(V137*1,0))</f>
        <v>80</v>
      </c>
      <c r="W138" s="23">
        <f>IFERROR(求节点([3]节奏预期!$B$122:$B$137,[3]节奏预期!Q$122:Q$137,$C138),IFERROR(W137*1,0))</f>
        <v>120</v>
      </c>
      <c r="X138" s="23">
        <f>IFERROR(求节点([3]节奏预期!$B$122:$B$137,[3]节奏预期!R$122:R$137,$C138),IFERROR(X137*1,0))</f>
        <v>266</v>
      </c>
      <c r="Z138" s="32">
        <v>133</v>
      </c>
      <c r="AA138" s="23">
        <f t="shared" si="12"/>
        <v>4788</v>
      </c>
      <c r="AB138" s="23">
        <f t="shared" si="13"/>
        <v>4788</v>
      </c>
      <c r="AC138" s="23">
        <f t="shared" si="14"/>
        <v>17640</v>
      </c>
      <c r="AD138" s="23">
        <f t="shared" si="15"/>
        <v>17640</v>
      </c>
    </row>
    <row r="139" spans="3:30" x14ac:dyDescent="0.15">
      <c r="C139" s="32">
        <v>134</v>
      </c>
      <c r="D139" s="23">
        <f>求节点([3]节奏预期!$B$6:$B$21,[3]节奏预期!D$6:D$21,$C139)</f>
        <v>0</v>
      </c>
      <c r="E139" s="23">
        <f>求节点([3]节奏预期!$B$6:$B$21,[3]节奏预期!E$6:E$21,$C139)</f>
        <v>0</v>
      </c>
      <c r="F139" s="23">
        <f>求节点([3]节奏预期!$B$6:$B$21,[3]节奏预期!F$6:F$21,$C139)</f>
        <v>0</v>
      </c>
      <c r="G139" s="23">
        <f>求节点([3]节奏预期!$B$6:$B$21,[3]节奏预期!G$6:G$21,$C139)</f>
        <v>0</v>
      </c>
      <c r="H139" s="23">
        <f>求节点([3]节奏预期!$B$6:$B$21,[3]节奏预期!H$6:H$21,$C139)</f>
        <v>18</v>
      </c>
      <c r="I139" s="23">
        <f>求节点([3]节奏预期!$B$122:$B$137,[3]节奏预期!D$122:D$137,$C139)</f>
        <v>0</v>
      </c>
      <c r="J139" s="23">
        <f>求节点([3]节奏预期!$B$122:$B$137,[3]节奏预期!E$122:E$137,$C139)</f>
        <v>0</v>
      </c>
      <c r="K139" s="23">
        <f>求节点([3]节奏预期!$B$122:$B$137,[3]节奏预期!F$122:F$137,$C139)</f>
        <v>0</v>
      </c>
      <c r="L139" s="23">
        <f>求节点([3]节奏预期!$B$122:$B$137,[3]节奏预期!G$122:G$137,$C139)</f>
        <v>0</v>
      </c>
      <c r="M139" s="23">
        <f>求节点([3]节奏预期!$B$122:$B$137,[3]节奏预期!H$122:H$137,$C139)</f>
        <v>18</v>
      </c>
      <c r="O139" s="23">
        <f>IFERROR(求节点([3]节奏预期!$B$6:$B$21,[3]节奏预期!N$6:N$21,$C139),IFERROR(O138*1,0))</f>
        <v>134</v>
      </c>
      <c r="P139" s="23">
        <f>IFERROR(求节点([3]节奏预期!$B$6:$B$21,[3]节奏预期!O$6:O$21,$C139),IFERROR(P138*1,0))</f>
        <v>134</v>
      </c>
      <c r="Q139" s="23">
        <f>IFERROR(求节点([3]节奏预期!$B$6:$B$21,[3]节奏预期!P$6:P$21,$C139),IFERROR(Q138*1,0))</f>
        <v>80</v>
      </c>
      <c r="R139" s="23">
        <f>IFERROR(求节点([3]节奏预期!$B$6:$B$21,[3]节奏预期!Q$6:Q$21,$C139),IFERROR(R138*1,0))</f>
        <v>120</v>
      </c>
      <c r="S139" s="23">
        <f>IFERROR(求节点([3]节奏预期!$B$6:$B$21,[3]节奏预期!R$6:R$21,$C139),IFERROR(S138*1,0))</f>
        <v>268</v>
      </c>
      <c r="T139" s="23">
        <f>IFERROR(求节点([3]节奏预期!$B$122:$B$137,[3]节奏预期!N$122:N$137,$C139),IFERROR(T138*1,0))</f>
        <v>134</v>
      </c>
      <c r="U139" s="23">
        <f>IFERROR(求节点([3]节奏预期!$B$122:$B$137,[3]节奏预期!O$122:O$137,$C139),IFERROR(U138*1,0))</f>
        <v>134</v>
      </c>
      <c r="V139" s="23">
        <f>IFERROR(求节点([3]节奏预期!$B$122:$B$137,[3]节奏预期!P$122:P$137,$C139),IFERROR(V138*1,0))</f>
        <v>80</v>
      </c>
      <c r="W139" s="23">
        <f>IFERROR(求节点([3]节奏预期!$B$122:$B$137,[3]节奏预期!Q$122:Q$137,$C139),IFERROR(W138*1,0))</f>
        <v>120</v>
      </c>
      <c r="X139" s="23">
        <f>IFERROR(求节点([3]节奏预期!$B$122:$B$137,[3]节奏预期!R$122:R$137,$C139),IFERROR(X138*1,0))</f>
        <v>268</v>
      </c>
      <c r="Z139" s="32">
        <v>134</v>
      </c>
      <c r="AA139" s="23">
        <f t="shared" si="12"/>
        <v>4824</v>
      </c>
      <c r="AB139" s="23">
        <f t="shared" si="13"/>
        <v>4824</v>
      </c>
      <c r="AC139" s="23">
        <f t="shared" si="14"/>
        <v>17640</v>
      </c>
      <c r="AD139" s="23">
        <f t="shared" si="15"/>
        <v>17640</v>
      </c>
    </row>
    <row r="140" spans="3:30" x14ac:dyDescent="0.15">
      <c r="C140" s="32">
        <v>135</v>
      </c>
      <c r="D140" s="23">
        <f>求节点([3]节奏预期!$B$6:$B$21,[3]节奏预期!D$6:D$21,$C140)</f>
        <v>0</v>
      </c>
      <c r="E140" s="23">
        <f>求节点([3]节奏预期!$B$6:$B$21,[3]节奏预期!E$6:E$21,$C140)</f>
        <v>0</v>
      </c>
      <c r="F140" s="23">
        <f>求节点([3]节奏预期!$B$6:$B$21,[3]节奏预期!F$6:F$21,$C140)</f>
        <v>0</v>
      </c>
      <c r="G140" s="23">
        <f>求节点([3]节奏预期!$B$6:$B$21,[3]节奏预期!G$6:G$21,$C140)</f>
        <v>0</v>
      </c>
      <c r="H140" s="23">
        <f>求节点([3]节奏预期!$B$6:$B$21,[3]节奏预期!H$6:H$21,$C140)</f>
        <v>18</v>
      </c>
      <c r="I140" s="23">
        <f>求节点([3]节奏预期!$B$122:$B$137,[3]节奏预期!D$122:D$137,$C140)</f>
        <v>0</v>
      </c>
      <c r="J140" s="23">
        <f>求节点([3]节奏预期!$B$122:$B$137,[3]节奏预期!E$122:E$137,$C140)</f>
        <v>0</v>
      </c>
      <c r="K140" s="23">
        <f>求节点([3]节奏预期!$B$122:$B$137,[3]节奏预期!F$122:F$137,$C140)</f>
        <v>0</v>
      </c>
      <c r="L140" s="23">
        <f>求节点([3]节奏预期!$B$122:$B$137,[3]节奏预期!G$122:G$137,$C140)</f>
        <v>0</v>
      </c>
      <c r="M140" s="23">
        <f>求节点([3]节奏预期!$B$122:$B$137,[3]节奏预期!H$122:H$137,$C140)</f>
        <v>18</v>
      </c>
      <c r="O140" s="23">
        <f>IFERROR(求节点([3]节奏预期!$B$6:$B$21,[3]节奏预期!N$6:N$21,$C140),IFERROR(O139*1,0))</f>
        <v>135</v>
      </c>
      <c r="P140" s="23">
        <f>IFERROR(求节点([3]节奏预期!$B$6:$B$21,[3]节奏预期!O$6:O$21,$C140),IFERROR(P139*1,0))</f>
        <v>135</v>
      </c>
      <c r="Q140" s="23">
        <f>IFERROR(求节点([3]节奏预期!$B$6:$B$21,[3]节奏预期!P$6:P$21,$C140),IFERROR(Q139*1,0))</f>
        <v>80</v>
      </c>
      <c r="R140" s="23">
        <f>IFERROR(求节点([3]节奏预期!$B$6:$B$21,[3]节奏预期!Q$6:Q$21,$C140),IFERROR(R139*1,0))</f>
        <v>120</v>
      </c>
      <c r="S140" s="23">
        <f>IFERROR(求节点([3]节奏预期!$B$6:$B$21,[3]节奏预期!R$6:R$21,$C140),IFERROR(S139*1,0))</f>
        <v>270</v>
      </c>
      <c r="T140" s="23">
        <f>IFERROR(求节点([3]节奏预期!$B$122:$B$137,[3]节奏预期!N$122:N$137,$C140),IFERROR(T139*1,0))</f>
        <v>135</v>
      </c>
      <c r="U140" s="23">
        <f>IFERROR(求节点([3]节奏预期!$B$122:$B$137,[3]节奏预期!O$122:O$137,$C140),IFERROR(U139*1,0))</f>
        <v>135</v>
      </c>
      <c r="V140" s="23">
        <f>IFERROR(求节点([3]节奏预期!$B$122:$B$137,[3]节奏预期!P$122:P$137,$C140),IFERROR(V139*1,0))</f>
        <v>80</v>
      </c>
      <c r="W140" s="23">
        <f>IFERROR(求节点([3]节奏预期!$B$122:$B$137,[3]节奏预期!Q$122:Q$137,$C140),IFERROR(W139*1,0))</f>
        <v>120</v>
      </c>
      <c r="X140" s="23">
        <f>IFERROR(求节点([3]节奏预期!$B$122:$B$137,[3]节奏预期!R$122:R$137,$C140),IFERROR(X139*1,0))</f>
        <v>270</v>
      </c>
      <c r="Z140" s="32">
        <v>135</v>
      </c>
      <c r="AA140" s="23">
        <f t="shared" si="12"/>
        <v>4860</v>
      </c>
      <c r="AB140" s="23">
        <f t="shared" si="13"/>
        <v>4860</v>
      </c>
      <c r="AC140" s="23">
        <f t="shared" si="14"/>
        <v>17640</v>
      </c>
      <c r="AD140" s="23">
        <f t="shared" si="15"/>
        <v>17640</v>
      </c>
    </row>
    <row r="141" spans="3:30" x14ac:dyDescent="0.15">
      <c r="C141" s="32">
        <v>136</v>
      </c>
      <c r="D141" s="23">
        <f>求节点([3]节奏预期!$B$6:$B$21,[3]节奏预期!D$6:D$21,$C141)</f>
        <v>0</v>
      </c>
      <c r="E141" s="23">
        <f>求节点([3]节奏预期!$B$6:$B$21,[3]节奏预期!E$6:E$21,$C141)</f>
        <v>0</v>
      </c>
      <c r="F141" s="23">
        <f>求节点([3]节奏预期!$B$6:$B$21,[3]节奏预期!F$6:F$21,$C141)</f>
        <v>0</v>
      </c>
      <c r="G141" s="23">
        <f>求节点([3]节奏预期!$B$6:$B$21,[3]节奏预期!G$6:G$21,$C141)</f>
        <v>0</v>
      </c>
      <c r="H141" s="23">
        <f>求节点([3]节奏预期!$B$6:$B$21,[3]节奏预期!H$6:H$21,$C141)</f>
        <v>18</v>
      </c>
      <c r="I141" s="23">
        <f>求节点([3]节奏预期!$B$122:$B$137,[3]节奏预期!D$122:D$137,$C141)</f>
        <v>0</v>
      </c>
      <c r="J141" s="23">
        <f>求节点([3]节奏预期!$B$122:$B$137,[3]节奏预期!E$122:E$137,$C141)</f>
        <v>0</v>
      </c>
      <c r="K141" s="23">
        <f>求节点([3]节奏预期!$B$122:$B$137,[3]节奏预期!F$122:F$137,$C141)</f>
        <v>0</v>
      </c>
      <c r="L141" s="23">
        <f>求节点([3]节奏预期!$B$122:$B$137,[3]节奏预期!G$122:G$137,$C141)</f>
        <v>0</v>
      </c>
      <c r="M141" s="23">
        <f>求节点([3]节奏预期!$B$122:$B$137,[3]节奏预期!H$122:H$137,$C141)</f>
        <v>18</v>
      </c>
      <c r="O141" s="23">
        <f>IFERROR(求节点([3]节奏预期!$B$6:$B$21,[3]节奏预期!N$6:N$21,$C141),IFERROR(O140*1,0))</f>
        <v>136</v>
      </c>
      <c r="P141" s="23">
        <f>IFERROR(求节点([3]节奏预期!$B$6:$B$21,[3]节奏预期!O$6:O$21,$C141),IFERROR(P140*1,0))</f>
        <v>136</v>
      </c>
      <c r="Q141" s="23">
        <f>IFERROR(求节点([3]节奏预期!$B$6:$B$21,[3]节奏预期!P$6:P$21,$C141),IFERROR(Q140*1,0))</f>
        <v>80</v>
      </c>
      <c r="R141" s="23">
        <f>IFERROR(求节点([3]节奏预期!$B$6:$B$21,[3]节奏预期!Q$6:Q$21,$C141),IFERROR(R140*1,0))</f>
        <v>120</v>
      </c>
      <c r="S141" s="23">
        <f>IFERROR(求节点([3]节奏预期!$B$6:$B$21,[3]节奏预期!R$6:R$21,$C141),IFERROR(S140*1,0))</f>
        <v>272</v>
      </c>
      <c r="T141" s="23">
        <f>IFERROR(求节点([3]节奏预期!$B$122:$B$137,[3]节奏预期!N$122:N$137,$C141),IFERROR(T140*1,0))</f>
        <v>136</v>
      </c>
      <c r="U141" s="23">
        <f>IFERROR(求节点([3]节奏预期!$B$122:$B$137,[3]节奏预期!O$122:O$137,$C141),IFERROR(U140*1,0))</f>
        <v>136</v>
      </c>
      <c r="V141" s="23">
        <f>IFERROR(求节点([3]节奏预期!$B$122:$B$137,[3]节奏预期!P$122:P$137,$C141),IFERROR(V140*1,0))</f>
        <v>80</v>
      </c>
      <c r="W141" s="23">
        <f>IFERROR(求节点([3]节奏预期!$B$122:$B$137,[3]节奏预期!Q$122:Q$137,$C141),IFERROR(W140*1,0))</f>
        <v>120</v>
      </c>
      <c r="X141" s="23">
        <f>IFERROR(求节点([3]节奏预期!$B$122:$B$137,[3]节奏预期!R$122:R$137,$C141),IFERROR(X140*1,0))</f>
        <v>272</v>
      </c>
      <c r="Z141" s="32">
        <v>136</v>
      </c>
      <c r="AA141" s="23">
        <f t="shared" si="12"/>
        <v>4896</v>
      </c>
      <c r="AB141" s="23">
        <f t="shared" si="13"/>
        <v>4896</v>
      </c>
      <c r="AC141" s="23">
        <f t="shared" si="14"/>
        <v>17640</v>
      </c>
      <c r="AD141" s="23">
        <f t="shared" si="15"/>
        <v>17640</v>
      </c>
    </row>
    <row r="142" spans="3:30" x14ac:dyDescent="0.15">
      <c r="C142" s="32">
        <v>137</v>
      </c>
      <c r="D142" s="23">
        <f>求节点([3]节奏预期!$B$6:$B$21,[3]节奏预期!D$6:D$21,$C142)</f>
        <v>0</v>
      </c>
      <c r="E142" s="23">
        <f>求节点([3]节奏预期!$B$6:$B$21,[3]节奏预期!E$6:E$21,$C142)</f>
        <v>0</v>
      </c>
      <c r="F142" s="23">
        <f>求节点([3]节奏预期!$B$6:$B$21,[3]节奏预期!F$6:F$21,$C142)</f>
        <v>0</v>
      </c>
      <c r="G142" s="23">
        <f>求节点([3]节奏预期!$B$6:$B$21,[3]节奏预期!G$6:G$21,$C142)</f>
        <v>0</v>
      </c>
      <c r="H142" s="23">
        <f>求节点([3]节奏预期!$B$6:$B$21,[3]节奏预期!H$6:H$21,$C142)</f>
        <v>18</v>
      </c>
      <c r="I142" s="23">
        <f>求节点([3]节奏预期!$B$122:$B$137,[3]节奏预期!D$122:D$137,$C142)</f>
        <v>0</v>
      </c>
      <c r="J142" s="23">
        <f>求节点([3]节奏预期!$B$122:$B$137,[3]节奏预期!E$122:E$137,$C142)</f>
        <v>0</v>
      </c>
      <c r="K142" s="23">
        <f>求节点([3]节奏预期!$B$122:$B$137,[3]节奏预期!F$122:F$137,$C142)</f>
        <v>0</v>
      </c>
      <c r="L142" s="23">
        <f>求节点([3]节奏预期!$B$122:$B$137,[3]节奏预期!G$122:G$137,$C142)</f>
        <v>0</v>
      </c>
      <c r="M142" s="23">
        <f>求节点([3]节奏预期!$B$122:$B$137,[3]节奏预期!H$122:H$137,$C142)</f>
        <v>18</v>
      </c>
      <c r="O142" s="23">
        <f>IFERROR(求节点([3]节奏预期!$B$6:$B$21,[3]节奏预期!N$6:N$21,$C142),IFERROR(O141*1,0))</f>
        <v>137</v>
      </c>
      <c r="P142" s="23">
        <f>IFERROR(求节点([3]节奏预期!$B$6:$B$21,[3]节奏预期!O$6:O$21,$C142),IFERROR(P141*1,0))</f>
        <v>137</v>
      </c>
      <c r="Q142" s="23">
        <f>IFERROR(求节点([3]节奏预期!$B$6:$B$21,[3]节奏预期!P$6:P$21,$C142),IFERROR(Q141*1,0))</f>
        <v>80</v>
      </c>
      <c r="R142" s="23">
        <f>IFERROR(求节点([3]节奏预期!$B$6:$B$21,[3]节奏预期!Q$6:Q$21,$C142),IFERROR(R141*1,0))</f>
        <v>120</v>
      </c>
      <c r="S142" s="23">
        <f>IFERROR(求节点([3]节奏预期!$B$6:$B$21,[3]节奏预期!R$6:R$21,$C142),IFERROR(S141*1,0))</f>
        <v>274</v>
      </c>
      <c r="T142" s="23">
        <f>IFERROR(求节点([3]节奏预期!$B$122:$B$137,[3]节奏预期!N$122:N$137,$C142),IFERROR(T141*1,0))</f>
        <v>137</v>
      </c>
      <c r="U142" s="23">
        <f>IFERROR(求节点([3]节奏预期!$B$122:$B$137,[3]节奏预期!O$122:O$137,$C142),IFERROR(U141*1,0))</f>
        <v>137</v>
      </c>
      <c r="V142" s="23">
        <f>IFERROR(求节点([3]节奏预期!$B$122:$B$137,[3]节奏预期!P$122:P$137,$C142),IFERROR(V141*1,0))</f>
        <v>80</v>
      </c>
      <c r="W142" s="23">
        <f>IFERROR(求节点([3]节奏预期!$B$122:$B$137,[3]节奏预期!Q$122:Q$137,$C142),IFERROR(W141*1,0))</f>
        <v>120</v>
      </c>
      <c r="X142" s="23">
        <f>IFERROR(求节点([3]节奏预期!$B$122:$B$137,[3]节奏预期!R$122:R$137,$C142),IFERROR(X141*1,0))</f>
        <v>274</v>
      </c>
      <c r="Z142" s="32">
        <v>137</v>
      </c>
      <c r="AA142" s="23">
        <f t="shared" si="12"/>
        <v>4932</v>
      </c>
      <c r="AB142" s="23">
        <f t="shared" si="13"/>
        <v>4932</v>
      </c>
      <c r="AC142" s="23">
        <f t="shared" si="14"/>
        <v>17640</v>
      </c>
      <c r="AD142" s="23">
        <f t="shared" si="15"/>
        <v>17640</v>
      </c>
    </row>
    <row r="143" spans="3:30" x14ac:dyDescent="0.15">
      <c r="C143" s="32">
        <v>138</v>
      </c>
      <c r="D143" s="23">
        <f>求节点([3]节奏预期!$B$6:$B$21,[3]节奏预期!D$6:D$21,$C143)</f>
        <v>0</v>
      </c>
      <c r="E143" s="23">
        <f>求节点([3]节奏预期!$B$6:$B$21,[3]节奏预期!E$6:E$21,$C143)</f>
        <v>0</v>
      </c>
      <c r="F143" s="23">
        <f>求节点([3]节奏预期!$B$6:$B$21,[3]节奏预期!F$6:F$21,$C143)</f>
        <v>0</v>
      </c>
      <c r="G143" s="23">
        <f>求节点([3]节奏预期!$B$6:$B$21,[3]节奏预期!G$6:G$21,$C143)</f>
        <v>0</v>
      </c>
      <c r="H143" s="23">
        <f>求节点([3]节奏预期!$B$6:$B$21,[3]节奏预期!H$6:H$21,$C143)</f>
        <v>18</v>
      </c>
      <c r="I143" s="23">
        <f>求节点([3]节奏预期!$B$122:$B$137,[3]节奏预期!D$122:D$137,$C143)</f>
        <v>0</v>
      </c>
      <c r="J143" s="23">
        <f>求节点([3]节奏预期!$B$122:$B$137,[3]节奏预期!E$122:E$137,$C143)</f>
        <v>0</v>
      </c>
      <c r="K143" s="23">
        <f>求节点([3]节奏预期!$B$122:$B$137,[3]节奏预期!F$122:F$137,$C143)</f>
        <v>0</v>
      </c>
      <c r="L143" s="23">
        <f>求节点([3]节奏预期!$B$122:$B$137,[3]节奏预期!G$122:G$137,$C143)</f>
        <v>0</v>
      </c>
      <c r="M143" s="23">
        <f>求节点([3]节奏预期!$B$122:$B$137,[3]节奏预期!H$122:H$137,$C143)</f>
        <v>18</v>
      </c>
      <c r="O143" s="23">
        <f>IFERROR(求节点([3]节奏预期!$B$6:$B$21,[3]节奏预期!N$6:N$21,$C143),IFERROR(O142*1,0))</f>
        <v>138</v>
      </c>
      <c r="P143" s="23">
        <f>IFERROR(求节点([3]节奏预期!$B$6:$B$21,[3]节奏预期!O$6:O$21,$C143),IFERROR(P142*1,0))</f>
        <v>138</v>
      </c>
      <c r="Q143" s="23">
        <f>IFERROR(求节点([3]节奏预期!$B$6:$B$21,[3]节奏预期!P$6:P$21,$C143),IFERROR(Q142*1,0))</f>
        <v>80</v>
      </c>
      <c r="R143" s="23">
        <f>IFERROR(求节点([3]节奏预期!$B$6:$B$21,[3]节奏预期!Q$6:Q$21,$C143),IFERROR(R142*1,0))</f>
        <v>120</v>
      </c>
      <c r="S143" s="23">
        <f>IFERROR(求节点([3]节奏预期!$B$6:$B$21,[3]节奏预期!R$6:R$21,$C143),IFERROR(S142*1,0))</f>
        <v>276</v>
      </c>
      <c r="T143" s="23">
        <f>IFERROR(求节点([3]节奏预期!$B$122:$B$137,[3]节奏预期!N$122:N$137,$C143),IFERROR(T142*1,0))</f>
        <v>138</v>
      </c>
      <c r="U143" s="23">
        <f>IFERROR(求节点([3]节奏预期!$B$122:$B$137,[3]节奏预期!O$122:O$137,$C143),IFERROR(U142*1,0))</f>
        <v>138</v>
      </c>
      <c r="V143" s="23">
        <f>IFERROR(求节点([3]节奏预期!$B$122:$B$137,[3]节奏预期!P$122:P$137,$C143),IFERROR(V142*1,0))</f>
        <v>80</v>
      </c>
      <c r="W143" s="23">
        <f>IFERROR(求节点([3]节奏预期!$B$122:$B$137,[3]节奏预期!Q$122:Q$137,$C143),IFERROR(W142*1,0))</f>
        <v>120</v>
      </c>
      <c r="X143" s="23">
        <f>IFERROR(求节点([3]节奏预期!$B$122:$B$137,[3]节奏预期!R$122:R$137,$C143),IFERROR(X142*1,0))</f>
        <v>276</v>
      </c>
      <c r="Z143" s="32">
        <v>138</v>
      </c>
      <c r="AA143" s="23">
        <f t="shared" si="12"/>
        <v>4968</v>
      </c>
      <c r="AB143" s="23">
        <f t="shared" si="13"/>
        <v>4968</v>
      </c>
      <c r="AC143" s="23">
        <f t="shared" si="14"/>
        <v>17640</v>
      </c>
      <c r="AD143" s="23">
        <f t="shared" si="15"/>
        <v>17640</v>
      </c>
    </row>
    <row r="144" spans="3:30" x14ac:dyDescent="0.15">
      <c r="C144" s="32">
        <v>139</v>
      </c>
      <c r="D144" s="23">
        <f>求节点([3]节奏预期!$B$6:$B$21,[3]节奏预期!D$6:D$21,$C144)</f>
        <v>0</v>
      </c>
      <c r="E144" s="23">
        <f>求节点([3]节奏预期!$B$6:$B$21,[3]节奏预期!E$6:E$21,$C144)</f>
        <v>0</v>
      </c>
      <c r="F144" s="23">
        <f>求节点([3]节奏预期!$B$6:$B$21,[3]节奏预期!F$6:F$21,$C144)</f>
        <v>0</v>
      </c>
      <c r="G144" s="23">
        <f>求节点([3]节奏预期!$B$6:$B$21,[3]节奏预期!G$6:G$21,$C144)</f>
        <v>0</v>
      </c>
      <c r="H144" s="23">
        <f>求节点([3]节奏预期!$B$6:$B$21,[3]节奏预期!H$6:H$21,$C144)</f>
        <v>18</v>
      </c>
      <c r="I144" s="23">
        <f>求节点([3]节奏预期!$B$122:$B$137,[3]节奏预期!D$122:D$137,$C144)</f>
        <v>0</v>
      </c>
      <c r="J144" s="23">
        <f>求节点([3]节奏预期!$B$122:$B$137,[3]节奏预期!E$122:E$137,$C144)</f>
        <v>0</v>
      </c>
      <c r="K144" s="23">
        <f>求节点([3]节奏预期!$B$122:$B$137,[3]节奏预期!F$122:F$137,$C144)</f>
        <v>0</v>
      </c>
      <c r="L144" s="23">
        <f>求节点([3]节奏预期!$B$122:$B$137,[3]节奏预期!G$122:G$137,$C144)</f>
        <v>0</v>
      </c>
      <c r="M144" s="23">
        <f>求节点([3]节奏预期!$B$122:$B$137,[3]节奏预期!H$122:H$137,$C144)</f>
        <v>18</v>
      </c>
      <c r="O144" s="23">
        <f>IFERROR(求节点([3]节奏预期!$B$6:$B$21,[3]节奏预期!N$6:N$21,$C144),IFERROR(O143*1,0))</f>
        <v>139</v>
      </c>
      <c r="P144" s="23">
        <f>IFERROR(求节点([3]节奏预期!$B$6:$B$21,[3]节奏预期!O$6:O$21,$C144),IFERROR(P143*1,0))</f>
        <v>139</v>
      </c>
      <c r="Q144" s="23">
        <f>IFERROR(求节点([3]节奏预期!$B$6:$B$21,[3]节奏预期!P$6:P$21,$C144),IFERROR(Q143*1,0))</f>
        <v>80</v>
      </c>
      <c r="R144" s="23">
        <f>IFERROR(求节点([3]节奏预期!$B$6:$B$21,[3]节奏预期!Q$6:Q$21,$C144),IFERROR(R143*1,0))</f>
        <v>120</v>
      </c>
      <c r="S144" s="23">
        <f>IFERROR(求节点([3]节奏预期!$B$6:$B$21,[3]节奏预期!R$6:R$21,$C144),IFERROR(S143*1,0))</f>
        <v>278</v>
      </c>
      <c r="T144" s="23">
        <f>IFERROR(求节点([3]节奏预期!$B$122:$B$137,[3]节奏预期!N$122:N$137,$C144),IFERROR(T143*1,0))</f>
        <v>139</v>
      </c>
      <c r="U144" s="23">
        <f>IFERROR(求节点([3]节奏预期!$B$122:$B$137,[3]节奏预期!O$122:O$137,$C144),IFERROR(U143*1,0))</f>
        <v>139</v>
      </c>
      <c r="V144" s="23">
        <f>IFERROR(求节点([3]节奏预期!$B$122:$B$137,[3]节奏预期!P$122:P$137,$C144),IFERROR(V143*1,0))</f>
        <v>80</v>
      </c>
      <c r="W144" s="23">
        <f>IFERROR(求节点([3]节奏预期!$B$122:$B$137,[3]节奏预期!Q$122:Q$137,$C144),IFERROR(W143*1,0))</f>
        <v>120</v>
      </c>
      <c r="X144" s="23">
        <f>IFERROR(求节点([3]节奏预期!$B$122:$B$137,[3]节奏预期!R$122:R$137,$C144),IFERROR(X143*1,0))</f>
        <v>278</v>
      </c>
      <c r="Z144" s="32">
        <v>139</v>
      </c>
      <c r="AA144" s="23">
        <f t="shared" si="12"/>
        <v>5004</v>
      </c>
      <c r="AB144" s="23">
        <f t="shared" si="13"/>
        <v>5004</v>
      </c>
      <c r="AC144" s="23">
        <f t="shared" si="14"/>
        <v>17640</v>
      </c>
      <c r="AD144" s="23">
        <f t="shared" si="15"/>
        <v>17640</v>
      </c>
    </row>
    <row r="145" spans="3:30" x14ac:dyDescent="0.15">
      <c r="C145" s="32">
        <v>140</v>
      </c>
      <c r="D145" s="23">
        <f>求节点([3]节奏预期!$B$6:$B$21,[3]节奏预期!D$6:D$21,$C145)</f>
        <v>0</v>
      </c>
      <c r="E145" s="23">
        <f>求节点([3]节奏预期!$B$6:$B$21,[3]节奏预期!E$6:E$21,$C145)</f>
        <v>0</v>
      </c>
      <c r="F145" s="23">
        <f>求节点([3]节奏预期!$B$6:$B$21,[3]节奏预期!F$6:F$21,$C145)</f>
        <v>0</v>
      </c>
      <c r="G145" s="23">
        <f>求节点([3]节奏预期!$B$6:$B$21,[3]节奏预期!G$6:G$21,$C145)</f>
        <v>0</v>
      </c>
      <c r="H145" s="23">
        <f>求节点([3]节奏预期!$B$6:$B$21,[3]节奏预期!H$6:H$21,$C145)</f>
        <v>18</v>
      </c>
      <c r="I145" s="23">
        <f>求节点([3]节奏预期!$B$122:$B$137,[3]节奏预期!D$122:D$137,$C145)</f>
        <v>0</v>
      </c>
      <c r="J145" s="23">
        <f>求节点([3]节奏预期!$B$122:$B$137,[3]节奏预期!E$122:E$137,$C145)</f>
        <v>0</v>
      </c>
      <c r="K145" s="23">
        <f>求节点([3]节奏预期!$B$122:$B$137,[3]节奏预期!F$122:F$137,$C145)</f>
        <v>0</v>
      </c>
      <c r="L145" s="23">
        <f>求节点([3]节奏预期!$B$122:$B$137,[3]节奏预期!G$122:G$137,$C145)</f>
        <v>0</v>
      </c>
      <c r="M145" s="23">
        <f>求节点([3]节奏预期!$B$122:$B$137,[3]节奏预期!H$122:H$137,$C145)</f>
        <v>18</v>
      </c>
      <c r="O145" s="23">
        <f>IFERROR(求节点([3]节奏预期!$B$6:$B$21,[3]节奏预期!N$6:N$21,$C145),IFERROR(O144*1,0))</f>
        <v>140</v>
      </c>
      <c r="P145" s="23">
        <f>IFERROR(求节点([3]节奏预期!$B$6:$B$21,[3]节奏预期!O$6:O$21,$C145),IFERROR(P144*1,0))</f>
        <v>140</v>
      </c>
      <c r="Q145" s="23">
        <f>IFERROR(求节点([3]节奏预期!$B$6:$B$21,[3]节奏预期!P$6:P$21,$C145),IFERROR(Q144*1,0))</f>
        <v>80</v>
      </c>
      <c r="R145" s="23">
        <f>IFERROR(求节点([3]节奏预期!$B$6:$B$21,[3]节奏预期!Q$6:Q$21,$C145),IFERROR(R144*1,0))</f>
        <v>120</v>
      </c>
      <c r="S145" s="23">
        <f>IFERROR(求节点([3]节奏预期!$B$6:$B$21,[3]节奏预期!R$6:R$21,$C145),IFERROR(S144*1,0))</f>
        <v>280</v>
      </c>
      <c r="T145" s="23">
        <f>IFERROR(求节点([3]节奏预期!$B$122:$B$137,[3]节奏预期!N$122:N$137,$C145),IFERROR(T144*1,0))</f>
        <v>140</v>
      </c>
      <c r="U145" s="23">
        <f>IFERROR(求节点([3]节奏预期!$B$122:$B$137,[3]节奏预期!O$122:O$137,$C145),IFERROR(U144*1,0))</f>
        <v>140</v>
      </c>
      <c r="V145" s="23">
        <f>IFERROR(求节点([3]节奏预期!$B$122:$B$137,[3]节奏预期!P$122:P$137,$C145),IFERROR(V144*1,0))</f>
        <v>80</v>
      </c>
      <c r="W145" s="23">
        <f>IFERROR(求节点([3]节奏预期!$B$122:$B$137,[3]节奏预期!Q$122:Q$137,$C145),IFERROR(W144*1,0))</f>
        <v>120</v>
      </c>
      <c r="X145" s="23">
        <f>IFERROR(求节点([3]节奏预期!$B$122:$B$137,[3]节奏预期!R$122:R$137,$C145),IFERROR(X144*1,0))</f>
        <v>280</v>
      </c>
      <c r="Z145" s="32">
        <v>140</v>
      </c>
      <c r="AA145" s="23">
        <f t="shared" si="12"/>
        <v>5040</v>
      </c>
      <c r="AB145" s="23">
        <f t="shared" si="13"/>
        <v>5040</v>
      </c>
      <c r="AC145" s="23">
        <f t="shared" si="14"/>
        <v>17640</v>
      </c>
      <c r="AD145" s="23">
        <f t="shared" si="15"/>
        <v>17640</v>
      </c>
    </row>
    <row r="146" spans="3:30" x14ac:dyDescent="0.15">
      <c r="C146" s="32">
        <v>141</v>
      </c>
      <c r="D146" s="23">
        <f>求节点([3]节奏预期!$B$6:$B$21,[3]节奏预期!D$6:D$21,$C146)</f>
        <v>0</v>
      </c>
      <c r="E146" s="23">
        <f>求节点([3]节奏预期!$B$6:$B$21,[3]节奏预期!E$6:E$21,$C146)</f>
        <v>0</v>
      </c>
      <c r="F146" s="23">
        <f>求节点([3]节奏预期!$B$6:$B$21,[3]节奏预期!F$6:F$21,$C146)</f>
        <v>0</v>
      </c>
      <c r="G146" s="23">
        <f>求节点([3]节奏预期!$B$6:$B$21,[3]节奏预期!G$6:G$21,$C146)</f>
        <v>0</v>
      </c>
      <c r="H146" s="23">
        <f>求节点([3]节奏预期!$B$6:$B$21,[3]节奏预期!H$6:H$21,$C146)</f>
        <v>18</v>
      </c>
      <c r="I146" s="23">
        <f>求节点([3]节奏预期!$B$122:$B$137,[3]节奏预期!D$122:D$137,$C146)</f>
        <v>0</v>
      </c>
      <c r="J146" s="23">
        <f>求节点([3]节奏预期!$B$122:$B$137,[3]节奏预期!E$122:E$137,$C146)</f>
        <v>0</v>
      </c>
      <c r="K146" s="23">
        <f>求节点([3]节奏预期!$B$122:$B$137,[3]节奏预期!F$122:F$137,$C146)</f>
        <v>0</v>
      </c>
      <c r="L146" s="23">
        <f>求节点([3]节奏预期!$B$122:$B$137,[3]节奏预期!G$122:G$137,$C146)</f>
        <v>0</v>
      </c>
      <c r="M146" s="23">
        <f>求节点([3]节奏预期!$B$122:$B$137,[3]节奏预期!H$122:H$137,$C146)</f>
        <v>18</v>
      </c>
      <c r="O146" s="23">
        <f>IFERROR(求节点([3]节奏预期!$B$6:$B$21,[3]节奏预期!N$6:N$21,$C146),IFERROR(O145*1,0))</f>
        <v>141</v>
      </c>
      <c r="P146" s="23">
        <f>IFERROR(求节点([3]节奏预期!$B$6:$B$21,[3]节奏预期!O$6:O$21,$C146),IFERROR(P145*1,0))</f>
        <v>141</v>
      </c>
      <c r="Q146" s="23">
        <f>IFERROR(求节点([3]节奏预期!$B$6:$B$21,[3]节奏预期!P$6:P$21,$C146),IFERROR(Q145*1,0))</f>
        <v>80</v>
      </c>
      <c r="R146" s="23">
        <f>IFERROR(求节点([3]节奏预期!$B$6:$B$21,[3]节奏预期!Q$6:Q$21,$C146),IFERROR(R145*1,0))</f>
        <v>120</v>
      </c>
      <c r="S146" s="23">
        <f>IFERROR(求节点([3]节奏预期!$B$6:$B$21,[3]节奏预期!R$6:R$21,$C146),IFERROR(S145*1,0))</f>
        <v>282</v>
      </c>
      <c r="T146" s="23">
        <f>IFERROR(求节点([3]节奏预期!$B$122:$B$137,[3]节奏预期!N$122:N$137,$C146),IFERROR(T145*1,0))</f>
        <v>141</v>
      </c>
      <c r="U146" s="23">
        <f>IFERROR(求节点([3]节奏预期!$B$122:$B$137,[3]节奏预期!O$122:O$137,$C146),IFERROR(U145*1,0))</f>
        <v>141</v>
      </c>
      <c r="V146" s="23">
        <f>IFERROR(求节点([3]节奏预期!$B$122:$B$137,[3]节奏预期!P$122:P$137,$C146),IFERROR(V145*1,0))</f>
        <v>80</v>
      </c>
      <c r="W146" s="23">
        <f>IFERROR(求节点([3]节奏预期!$B$122:$B$137,[3]节奏预期!Q$122:Q$137,$C146),IFERROR(W145*1,0))</f>
        <v>120</v>
      </c>
      <c r="X146" s="23">
        <f>IFERROR(求节点([3]节奏预期!$B$122:$B$137,[3]节奏预期!R$122:R$137,$C146),IFERROR(X145*1,0))</f>
        <v>282</v>
      </c>
      <c r="Z146" s="32">
        <v>141</v>
      </c>
      <c r="AA146" s="23">
        <f t="shared" si="12"/>
        <v>5076</v>
      </c>
      <c r="AB146" s="23">
        <f t="shared" si="13"/>
        <v>5076</v>
      </c>
      <c r="AC146" s="23">
        <f t="shared" si="14"/>
        <v>17640</v>
      </c>
      <c r="AD146" s="23">
        <f t="shared" si="15"/>
        <v>17640</v>
      </c>
    </row>
    <row r="147" spans="3:30" x14ac:dyDescent="0.15">
      <c r="C147" s="32">
        <v>142</v>
      </c>
      <c r="D147" s="23">
        <f>求节点([3]节奏预期!$B$6:$B$21,[3]节奏预期!D$6:D$21,$C147)</f>
        <v>0</v>
      </c>
      <c r="E147" s="23">
        <f>求节点([3]节奏预期!$B$6:$B$21,[3]节奏预期!E$6:E$21,$C147)</f>
        <v>0</v>
      </c>
      <c r="F147" s="23">
        <f>求节点([3]节奏预期!$B$6:$B$21,[3]节奏预期!F$6:F$21,$C147)</f>
        <v>0</v>
      </c>
      <c r="G147" s="23">
        <f>求节点([3]节奏预期!$B$6:$B$21,[3]节奏预期!G$6:G$21,$C147)</f>
        <v>0</v>
      </c>
      <c r="H147" s="23">
        <f>求节点([3]节奏预期!$B$6:$B$21,[3]节奏预期!H$6:H$21,$C147)</f>
        <v>18</v>
      </c>
      <c r="I147" s="23">
        <f>求节点([3]节奏预期!$B$122:$B$137,[3]节奏预期!D$122:D$137,$C147)</f>
        <v>0</v>
      </c>
      <c r="J147" s="23">
        <f>求节点([3]节奏预期!$B$122:$B$137,[3]节奏预期!E$122:E$137,$C147)</f>
        <v>0</v>
      </c>
      <c r="K147" s="23">
        <f>求节点([3]节奏预期!$B$122:$B$137,[3]节奏预期!F$122:F$137,$C147)</f>
        <v>0</v>
      </c>
      <c r="L147" s="23">
        <f>求节点([3]节奏预期!$B$122:$B$137,[3]节奏预期!G$122:G$137,$C147)</f>
        <v>0</v>
      </c>
      <c r="M147" s="23">
        <f>求节点([3]节奏预期!$B$122:$B$137,[3]节奏预期!H$122:H$137,$C147)</f>
        <v>18</v>
      </c>
      <c r="O147" s="23">
        <f>IFERROR(求节点([3]节奏预期!$B$6:$B$21,[3]节奏预期!N$6:N$21,$C147),IFERROR(O146*1,0))</f>
        <v>142</v>
      </c>
      <c r="P147" s="23">
        <f>IFERROR(求节点([3]节奏预期!$B$6:$B$21,[3]节奏预期!O$6:O$21,$C147),IFERROR(P146*1,0))</f>
        <v>142</v>
      </c>
      <c r="Q147" s="23">
        <f>IFERROR(求节点([3]节奏预期!$B$6:$B$21,[3]节奏预期!P$6:P$21,$C147),IFERROR(Q146*1,0))</f>
        <v>80</v>
      </c>
      <c r="R147" s="23">
        <f>IFERROR(求节点([3]节奏预期!$B$6:$B$21,[3]节奏预期!Q$6:Q$21,$C147),IFERROR(R146*1,0))</f>
        <v>120</v>
      </c>
      <c r="S147" s="23">
        <f>IFERROR(求节点([3]节奏预期!$B$6:$B$21,[3]节奏预期!R$6:R$21,$C147),IFERROR(S146*1,0))</f>
        <v>284</v>
      </c>
      <c r="T147" s="23">
        <f>IFERROR(求节点([3]节奏预期!$B$122:$B$137,[3]节奏预期!N$122:N$137,$C147),IFERROR(T146*1,0))</f>
        <v>142</v>
      </c>
      <c r="U147" s="23">
        <f>IFERROR(求节点([3]节奏预期!$B$122:$B$137,[3]节奏预期!O$122:O$137,$C147),IFERROR(U146*1,0))</f>
        <v>142</v>
      </c>
      <c r="V147" s="23">
        <f>IFERROR(求节点([3]节奏预期!$B$122:$B$137,[3]节奏预期!P$122:P$137,$C147),IFERROR(V146*1,0))</f>
        <v>80</v>
      </c>
      <c r="W147" s="23">
        <f>IFERROR(求节点([3]节奏预期!$B$122:$B$137,[3]节奏预期!Q$122:Q$137,$C147),IFERROR(W146*1,0))</f>
        <v>120</v>
      </c>
      <c r="X147" s="23">
        <f>IFERROR(求节点([3]节奏预期!$B$122:$B$137,[3]节奏预期!R$122:R$137,$C147),IFERROR(X146*1,0))</f>
        <v>284</v>
      </c>
      <c r="Z147" s="32">
        <v>142</v>
      </c>
      <c r="AA147" s="23">
        <f t="shared" si="12"/>
        <v>5112</v>
      </c>
      <c r="AB147" s="23">
        <f t="shared" si="13"/>
        <v>5112</v>
      </c>
      <c r="AC147" s="23">
        <f t="shared" si="14"/>
        <v>17640</v>
      </c>
      <c r="AD147" s="23">
        <f t="shared" si="15"/>
        <v>17640</v>
      </c>
    </row>
    <row r="148" spans="3:30" x14ac:dyDescent="0.15">
      <c r="C148" s="32">
        <v>143</v>
      </c>
      <c r="D148" s="23">
        <f>求节点([3]节奏预期!$B$6:$B$21,[3]节奏预期!D$6:D$21,$C148)</f>
        <v>0</v>
      </c>
      <c r="E148" s="23">
        <f>求节点([3]节奏预期!$B$6:$B$21,[3]节奏预期!E$6:E$21,$C148)</f>
        <v>0</v>
      </c>
      <c r="F148" s="23">
        <f>求节点([3]节奏预期!$B$6:$B$21,[3]节奏预期!F$6:F$21,$C148)</f>
        <v>0</v>
      </c>
      <c r="G148" s="23">
        <f>求节点([3]节奏预期!$B$6:$B$21,[3]节奏预期!G$6:G$21,$C148)</f>
        <v>0</v>
      </c>
      <c r="H148" s="23">
        <f>求节点([3]节奏预期!$B$6:$B$21,[3]节奏预期!H$6:H$21,$C148)</f>
        <v>18</v>
      </c>
      <c r="I148" s="23">
        <f>求节点([3]节奏预期!$B$122:$B$137,[3]节奏预期!D$122:D$137,$C148)</f>
        <v>0</v>
      </c>
      <c r="J148" s="23">
        <f>求节点([3]节奏预期!$B$122:$B$137,[3]节奏预期!E$122:E$137,$C148)</f>
        <v>0</v>
      </c>
      <c r="K148" s="23">
        <f>求节点([3]节奏预期!$B$122:$B$137,[3]节奏预期!F$122:F$137,$C148)</f>
        <v>0</v>
      </c>
      <c r="L148" s="23">
        <f>求节点([3]节奏预期!$B$122:$B$137,[3]节奏预期!G$122:G$137,$C148)</f>
        <v>0</v>
      </c>
      <c r="M148" s="23">
        <f>求节点([3]节奏预期!$B$122:$B$137,[3]节奏预期!H$122:H$137,$C148)</f>
        <v>18</v>
      </c>
      <c r="O148" s="23">
        <f>IFERROR(求节点([3]节奏预期!$B$6:$B$21,[3]节奏预期!N$6:N$21,$C148),IFERROR(O147*1,0))</f>
        <v>143</v>
      </c>
      <c r="P148" s="23">
        <f>IFERROR(求节点([3]节奏预期!$B$6:$B$21,[3]节奏预期!O$6:O$21,$C148),IFERROR(P147*1,0))</f>
        <v>143</v>
      </c>
      <c r="Q148" s="23">
        <f>IFERROR(求节点([3]节奏预期!$B$6:$B$21,[3]节奏预期!P$6:P$21,$C148),IFERROR(Q147*1,0))</f>
        <v>80</v>
      </c>
      <c r="R148" s="23">
        <f>IFERROR(求节点([3]节奏预期!$B$6:$B$21,[3]节奏预期!Q$6:Q$21,$C148),IFERROR(R147*1,0))</f>
        <v>120</v>
      </c>
      <c r="S148" s="23">
        <f>IFERROR(求节点([3]节奏预期!$B$6:$B$21,[3]节奏预期!R$6:R$21,$C148),IFERROR(S147*1,0))</f>
        <v>286</v>
      </c>
      <c r="T148" s="23">
        <f>IFERROR(求节点([3]节奏预期!$B$122:$B$137,[3]节奏预期!N$122:N$137,$C148),IFERROR(T147*1,0))</f>
        <v>143</v>
      </c>
      <c r="U148" s="23">
        <f>IFERROR(求节点([3]节奏预期!$B$122:$B$137,[3]节奏预期!O$122:O$137,$C148),IFERROR(U147*1,0))</f>
        <v>143</v>
      </c>
      <c r="V148" s="23">
        <f>IFERROR(求节点([3]节奏预期!$B$122:$B$137,[3]节奏预期!P$122:P$137,$C148),IFERROR(V147*1,0))</f>
        <v>80</v>
      </c>
      <c r="W148" s="23">
        <f>IFERROR(求节点([3]节奏预期!$B$122:$B$137,[3]节奏预期!Q$122:Q$137,$C148),IFERROR(W147*1,0))</f>
        <v>120</v>
      </c>
      <c r="X148" s="23">
        <f>IFERROR(求节点([3]节奏预期!$B$122:$B$137,[3]节奏预期!R$122:R$137,$C148),IFERROR(X147*1,0))</f>
        <v>286</v>
      </c>
      <c r="Z148" s="32">
        <v>143</v>
      </c>
      <c r="AA148" s="23">
        <f t="shared" si="12"/>
        <v>5148</v>
      </c>
      <c r="AB148" s="23">
        <f t="shared" si="13"/>
        <v>5148</v>
      </c>
      <c r="AC148" s="23">
        <f t="shared" si="14"/>
        <v>17640</v>
      </c>
      <c r="AD148" s="23">
        <f t="shared" si="15"/>
        <v>17640</v>
      </c>
    </row>
    <row r="149" spans="3:30" x14ac:dyDescent="0.15">
      <c r="C149" s="32">
        <v>144</v>
      </c>
      <c r="D149" s="23">
        <f>求节点([3]节奏预期!$B$6:$B$21,[3]节奏预期!D$6:D$21,$C149)</f>
        <v>0</v>
      </c>
      <c r="E149" s="23">
        <f>求节点([3]节奏预期!$B$6:$B$21,[3]节奏预期!E$6:E$21,$C149)</f>
        <v>0</v>
      </c>
      <c r="F149" s="23">
        <f>求节点([3]节奏预期!$B$6:$B$21,[3]节奏预期!F$6:F$21,$C149)</f>
        <v>0</v>
      </c>
      <c r="G149" s="23">
        <f>求节点([3]节奏预期!$B$6:$B$21,[3]节奏预期!G$6:G$21,$C149)</f>
        <v>0</v>
      </c>
      <c r="H149" s="23">
        <f>求节点([3]节奏预期!$B$6:$B$21,[3]节奏预期!H$6:H$21,$C149)</f>
        <v>18</v>
      </c>
      <c r="I149" s="23">
        <f>求节点([3]节奏预期!$B$122:$B$137,[3]节奏预期!D$122:D$137,$C149)</f>
        <v>0</v>
      </c>
      <c r="J149" s="23">
        <f>求节点([3]节奏预期!$B$122:$B$137,[3]节奏预期!E$122:E$137,$C149)</f>
        <v>0</v>
      </c>
      <c r="K149" s="23">
        <f>求节点([3]节奏预期!$B$122:$B$137,[3]节奏预期!F$122:F$137,$C149)</f>
        <v>0</v>
      </c>
      <c r="L149" s="23">
        <f>求节点([3]节奏预期!$B$122:$B$137,[3]节奏预期!G$122:G$137,$C149)</f>
        <v>0</v>
      </c>
      <c r="M149" s="23">
        <f>求节点([3]节奏预期!$B$122:$B$137,[3]节奏预期!H$122:H$137,$C149)</f>
        <v>18</v>
      </c>
      <c r="O149" s="23">
        <f>IFERROR(求节点([3]节奏预期!$B$6:$B$21,[3]节奏预期!N$6:N$21,$C149),IFERROR(O148*1,0))</f>
        <v>144</v>
      </c>
      <c r="P149" s="23">
        <f>IFERROR(求节点([3]节奏预期!$B$6:$B$21,[3]节奏预期!O$6:O$21,$C149),IFERROR(P148*1,0))</f>
        <v>144</v>
      </c>
      <c r="Q149" s="23">
        <f>IFERROR(求节点([3]节奏预期!$B$6:$B$21,[3]节奏预期!P$6:P$21,$C149),IFERROR(Q148*1,0))</f>
        <v>80</v>
      </c>
      <c r="R149" s="23">
        <f>IFERROR(求节点([3]节奏预期!$B$6:$B$21,[3]节奏预期!Q$6:Q$21,$C149),IFERROR(R148*1,0))</f>
        <v>120</v>
      </c>
      <c r="S149" s="23">
        <f>IFERROR(求节点([3]节奏预期!$B$6:$B$21,[3]节奏预期!R$6:R$21,$C149),IFERROR(S148*1,0))</f>
        <v>288</v>
      </c>
      <c r="T149" s="23">
        <f>IFERROR(求节点([3]节奏预期!$B$122:$B$137,[3]节奏预期!N$122:N$137,$C149),IFERROR(T148*1,0))</f>
        <v>144</v>
      </c>
      <c r="U149" s="23">
        <f>IFERROR(求节点([3]节奏预期!$B$122:$B$137,[3]节奏预期!O$122:O$137,$C149),IFERROR(U148*1,0))</f>
        <v>144</v>
      </c>
      <c r="V149" s="23">
        <f>IFERROR(求节点([3]节奏预期!$B$122:$B$137,[3]节奏预期!P$122:P$137,$C149),IFERROR(V148*1,0))</f>
        <v>80</v>
      </c>
      <c r="W149" s="23">
        <f>IFERROR(求节点([3]节奏预期!$B$122:$B$137,[3]节奏预期!Q$122:Q$137,$C149),IFERROR(W148*1,0))</f>
        <v>120</v>
      </c>
      <c r="X149" s="23">
        <f>IFERROR(求节点([3]节奏预期!$B$122:$B$137,[3]节奏预期!R$122:R$137,$C149),IFERROR(X148*1,0))</f>
        <v>288</v>
      </c>
      <c r="Z149" s="32">
        <v>144</v>
      </c>
      <c r="AA149" s="23">
        <f t="shared" si="12"/>
        <v>5184</v>
      </c>
      <c r="AB149" s="23">
        <f t="shared" si="13"/>
        <v>5184</v>
      </c>
      <c r="AC149" s="23">
        <f t="shared" si="14"/>
        <v>17640</v>
      </c>
      <c r="AD149" s="23">
        <f t="shared" si="15"/>
        <v>17640</v>
      </c>
    </row>
    <row r="150" spans="3:30" x14ac:dyDescent="0.15">
      <c r="C150" s="32">
        <v>145</v>
      </c>
      <c r="D150" s="23">
        <f>求节点([3]节奏预期!$B$6:$B$21,[3]节奏预期!D$6:D$21,$C150)</f>
        <v>0</v>
      </c>
      <c r="E150" s="23">
        <f>求节点([3]节奏预期!$B$6:$B$21,[3]节奏预期!E$6:E$21,$C150)</f>
        <v>0</v>
      </c>
      <c r="F150" s="23">
        <f>求节点([3]节奏预期!$B$6:$B$21,[3]节奏预期!F$6:F$21,$C150)</f>
        <v>0</v>
      </c>
      <c r="G150" s="23">
        <f>求节点([3]节奏预期!$B$6:$B$21,[3]节奏预期!G$6:G$21,$C150)</f>
        <v>0</v>
      </c>
      <c r="H150" s="23">
        <f>求节点([3]节奏预期!$B$6:$B$21,[3]节奏预期!H$6:H$21,$C150)</f>
        <v>18</v>
      </c>
      <c r="I150" s="23">
        <f>求节点([3]节奏预期!$B$122:$B$137,[3]节奏预期!D$122:D$137,$C150)</f>
        <v>0</v>
      </c>
      <c r="J150" s="23">
        <f>求节点([3]节奏预期!$B$122:$B$137,[3]节奏预期!E$122:E$137,$C150)</f>
        <v>0</v>
      </c>
      <c r="K150" s="23">
        <f>求节点([3]节奏预期!$B$122:$B$137,[3]节奏预期!F$122:F$137,$C150)</f>
        <v>0</v>
      </c>
      <c r="L150" s="23">
        <f>求节点([3]节奏预期!$B$122:$B$137,[3]节奏预期!G$122:G$137,$C150)</f>
        <v>0</v>
      </c>
      <c r="M150" s="23">
        <f>求节点([3]节奏预期!$B$122:$B$137,[3]节奏预期!H$122:H$137,$C150)</f>
        <v>18</v>
      </c>
      <c r="O150" s="23">
        <f>IFERROR(求节点([3]节奏预期!$B$6:$B$21,[3]节奏预期!N$6:N$21,$C150),IFERROR(O149*1,0))</f>
        <v>145</v>
      </c>
      <c r="P150" s="23">
        <f>IFERROR(求节点([3]节奏预期!$B$6:$B$21,[3]节奏预期!O$6:O$21,$C150),IFERROR(P149*1,0))</f>
        <v>145</v>
      </c>
      <c r="Q150" s="23">
        <f>IFERROR(求节点([3]节奏预期!$B$6:$B$21,[3]节奏预期!P$6:P$21,$C150),IFERROR(Q149*1,0))</f>
        <v>80</v>
      </c>
      <c r="R150" s="23">
        <f>IFERROR(求节点([3]节奏预期!$B$6:$B$21,[3]节奏预期!Q$6:Q$21,$C150),IFERROR(R149*1,0))</f>
        <v>120</v>
      </c>
      <c r="S150" s="23">
        <f>IFERROR(求节点([3]节奏预期!$B$6:$B$21,[3]节奏预期!R$6:R$21,$C150),IFERROR(S149*1,0))</f>
        <v>290</v>
      </c>
      <c r="T150" s="23">
        <f>IFERROR(求节点([3]节奏预期!$B$122:$B$137,[3]节奏预期!N$122:N$137,$C150),IFERROR(T149*1,0))</f>
        <v>145</v>
      </c>
      <c r="U150" s="23">
        <f>IFERROR(求节点([3]节奏预期!$B$122:$B$137,[3]节奏预期!O$122:O$137,$C150),IFERROR(U149*1,0))</f>
        <v>145</v>
      </c>
      <c r="V150" s="23">
        <f>IFERROR(求节点([3]节奏预期!$B$122:$B$137,[3]节奏预期!P$122:P$137,$C150),IFERROR(V149*1,0))</f>
        <v>80</v>
      </c>
      <c r="W150" s="23">
        <f>IFERROR(求节点([3]节奏预期!$B$122:$B$137,[3]节奏预期!Q$122:Q$137,$C150),IFERROR(W149*1,0))</f>
        <v>120</v>
      </c>
      <c r="X150" s="23">
        <f>IFERROR(求节点([3]节奏预期!$B$122:$B$137,[3]节奏预期!R$122:R$137,$C150),IFERROR(X149*1,0))</f>
        <v>290</v>
      </c>
      <c r="Z150" s="32">
        <v>145</v>
      </c>
      <c r="AA150" s="23">
        <f t="shared" si="12"/>
        <v>5220</v>
      </c>
      <c r="AB150" s="23">
        <f t="shared" si="13"/>
        <v>5220</v>
      </c>
      <c r="AC150" s="23">
        <f t="shared" si="14"/>
        <v>17640</v>
      </c>
      <c r="AD150" s="23">
        <f t="shared" si="15"/>
        <v>17640</v>
      </c>
    </row>
    <row r="151" spans="3:30" x14ac:dyDescent="0.15">
      <c r="C151" s="32">
        <v>146</v>
      </c>
      <c r="D151" s="23">
        <f>求节点([3]节奏预期!$B$6:$B$21,[3]节奏预期!D$6:D$21,$C151)</f>
        <v>0</v>
      </c>
      <c r="E151" s="23">
        <f>求节点([3]节奏预期!$B$6:$B$21,[3]节奏预期!E$6:E$21,$C151)</f>
        <v>0</v>
      </c>
      <c r="F151" s="23">
        <f>求节点([3]节奏预期!$B$6:$B$21,[3]节奏预期!F$6:F$21,$C151)</f>
        <v>0</v>
      </c>
      <c r="G151" s="23">
        <f>求节点([3]节奏预期!$B$6:$B$21,[3]节奏预期!G$6:G$21,$C151)</f>
        <v>0</v>
      </c>
      <c r="H151" s="23">
        <f>求节点([3]节奏预期!$B$6:$B$21,[3]节奏预期!H$6:H$21,$C151)</f>
        <v>18</v>
      </c>
      <c r="I151" s="23">
        <f>求节点([3]节奏预期!$B$122:$B$137,[3]节奏预期!D$122:D$137,$C151)</f>
        <v>0</v>
      </c>
      <c r="J151" s="23">
        <f>求节点([3]节奏预期!$B$122:$B$137,[3]节奏预期!E$122:E$137,$C151)</f>
        <v>0</v>
      </c>
      <c r="K151" s="23">
        <f>求节点([3]节奏预期!$B$122:$B$137,[3]节奏预期!F$122:F$137,$C151)</f>
        <v>0</v>
      </c>
      <c r="L151" s="23">
        <f>求节点([3]节奏预期!$B$122:$B$137,[3]节奏预期!G$122:G$137,$C151)</f>
        <v>0</v>
      </c>
      <c r="M151" s="23">
        <f>求节点([3]节奏预期!$B$122:$B$137,[3]节奏预期!H$122:H$137,$C151)</f>
        <v>18</v>
      </c>
      <c r="O151" s="23">
        <f>IFERROR(求节点([3]节奏预期!$B$6:$B$21,[3]节奏预期!N$6:N$21,$C151),IFERROR(O150*1,0))</f>
        <v>146</v>
      </c>
      <c r="P151" s="23">
        <f>IFERROR(求节点([3]节奏预期!$B$6:$B$21,[3]节奏预期!O$6:O$21,$C151),IFERROR(P150*1,0))</f>
        <v>146</v>
      </c>
      <c r="Q151" s="23">
        <f>IFERROR(求节点([3]节奏预期!$B$6:$B$21,[3]节奏预期!P$6:P$21,$C151),IFERROR(Q150*1,0))</f>
        <v>80</v>
      </c>
      <c r="R151" s="23">
        <f>IFERROR(求节点([3]节奏预期!$B$6:$B$21,[3]节奏预期!Q$6:Q$21,$C151),IFERROR(R150*1,0))</f>
        <v>120</v>
      </c>
      <c r="S151" s="23">
        <f>IFERROR(求节点([3]节奏预期!$B$6:$B$21,[3]节奏预期!R$6:R$21,$C151),IFERROR(S150*1,0))</f>
        <v>292</v>
      </c>
      <c r="T151" s="23">
        <f>IFERROR(求节点([3]节奏预期!$B$122:$B$137,[3]节奏预期!N$122:N$137,$C151),IFERROR(T150*1,0))</f>
        <v>146</v>
      </c>
      <c r="U151" s="23">
        <f>IFERROR(求节点([3]节奏预期!$B$122:$B$137,[3]节奏预期!O$122:O$137,$C151),IFERROR(U150*1,0))</f>
        <v>146</v>
      </c>
      <c r="V151" s="23">
        <f>IFERROR(求节点([3]节奏预期!$B$122:$B$137,[3]节奏预期!P$122:P$137,$C151),IFERROR(V150*1,0))</f>
        <v>80</v>
      </c>
      <c r="W151" s="23">
        <f>IFERROR(求节点([3]节奏预期!$B$122:$B$137,[3]节奏预期!Q$122:Q$137,$C151),IFERROR(W150*1,0))</f>
        <v>120</v>
      </c>
      <c r="X151" s="23">
        <f>IFERROR(求节点([3]节奏预期!$B$122:$B$137,[3]节奏预期!R$122:R$137,$C151),IFERROR(X150*1,0))</f>
        <v>292</v>
      </c>
      <c r="Z151" s="32">
        <v>146</v>
      </c>
      <c r="AA151" s="23">
        <f t="shared" si="12"/>
        <v>5256</v>
      </c>
      <c r="AB151" s="23">
        <f t="shared" si="13"/>
        <v>5256</v>
      </c>
      <c r="AC151" s="23">
        <f t="shared" si="14"/>
        <v>17640</v>
      </c>
      <c r="AD151" s="23">
        <f t="shared" si="15"/>
        <v>17640</v>
      </c>
    </row>
    <row r="152" spans="3:30" x14ac:dyDescent="0.15">
      <c r="C152" s="32">
        <v>147</v>
      </c>
      <c r="D152" s="23">
        <f>求节点([3]节奏预期!$B$6:$B$21,[3]节奏预期!D$6:D$21,$C152)</f>
        <v>0</v>
      </c>
      <c r="E152" s="23">
        <f>求节点([3]节奏预期!$B$6:$B$21,[3]节奏预期!E$6:E$21,$C152)</f>
        <v>0</v>
      </c>
      <c r="F152" s="23">
        <f>求节点([3]节奏预期!$B$6:$B$21,[3]节奏预期!F$6:F$21,$C152)</f>
        <v>0</v>
      </c>
      <c r="G152" s="23">
        <f>求节点([3]节奏预期!$B$6:$B$21,[3]节奏预期!G$6:G$21,$C152)</f>
        <v>0</v>
      </c>
      <c r="H152" s="23">
        <f>求节点([3]节奏预期!$B$6:$B$21,[3]节奏预期!H$6:H$21,$C152)</f>
        <v>18</v>
      </c>
      <c r="I152" s="23">
        <f>求节点([3]节奏预期!$B$122:$B$137,[3]节奏预期!D$122:D$137,$C152)</f>
        <v>0</v>
      </c>
      <c r="J152" s="23">
        <f>求节点([3]节奏预期!$B$122:$B$137,[3]节奏预期!E$122:E$137,$C152)</f>
        <v>0</v>
      </c>
      <c r="K152" s="23">
        <f>求节点([3]节奏预期!$B$122:$B$137,[3]节奏预期!F$122:F$137,$C152)</f>
        <v>0</v>
      </c>
      <c r="L152" s="23">
        <f>求节点([3]节奏预期!$B$122:$B$137,[3]节奏预期!G$122:G$137,$C152)</f>
        <v>0</v>
      </c>
      <c r="M152" s="23">
        <f>求节点([3]节奏预期!$B$122:$B$137,[3]节奏预期!H$122:H$137,$C152)</f>
        <v>18</v>
      </c>
      <c r="O152" s="23">
        <f>IFERROR(求节点([3]节奏预期!$B$6:$B$21,[3]节奏预期!N$6:N$21,$C152),IFERROR(O151*1,0))</f>
        <v>147</v>
      </c>
      <c r="P152" s="23">
        <f>IFERROR(求节点([3]节奏预期!$B$6:$B$21,[3]节奏预期!O$6:O$21,$C152),IFERROR(P151*1,0))</f>
        <v>147</v>
      </c>
      <c r="Q152" s="23">
        <f>IFERROR(求节点([3]节奏预期!$B$6:$B$21,[3]节奏预期!P$6:P$21,$C152),IFERROR(Q151*1,0))</f>
        <v>80</v>
      </c>
      <c r="R152" s="23">
        <f>IFERROR(求节点([3]节奏预期!$B$6:$B$21,[3]节奏预期!Q$6:Q$21,$C152),IFERROR(R151*1,0))</f>
        <v>120</v>
      </c>
      <c r="S152" s="23">
        <f>IFERROR(求节点([3]节奏预期!$B$6:$B$21,[3]节奏预期!R$6:R$21,$C152),IFERROR(S151*1,0))</f>
        <v>294</v>
      </c>
      <c r="T152" s="23">
        <f>IFERROR(求节点([3]节奏预期!$B$122:$B$137,[3]节奏预期!N$122:N$137,$C152),IFERROR(T151*1,0))</f>
        <v>147</v>
      </c>
      <c r="U152" s="23">
        <f>IFERROR(求节点([3]节奏预期!$B$122:$B$137,[3]节奏预期!O$122:O$137,$C152),IFERROR(U151*1,0))</f>
        <v>147</v>
      </c>
      <c r="V152" s="23">
        <f>IFERROR(求节点([3]节奏预期!$B$122:$B$137,[3]节奏预期!P$122:P$137,$C152),IFERROR(V151*1,0))</f>
        <v>80</v>
      </c>
      <c r="W152" s="23">
        <f>IFERROR(求节点([3]节奏预期!$B$122:$B$137,[3]节奏预期!Q$122:Q$137,$C152),IFERROR(W151*1,0))</f>
        <v>120</v>
      </c>
      <c r="X152" s="23">
        <f>IFERROR(求节点([3]节奏预期!$B$122:$B$137,[3]节奏预期!R$122:R$137,$C152),IFERROR(X151*1,0))</f>
        <v>294</v>
      </c>
      <c r="Z152" s="32">
        <v>147</v>
      </c>
      <c r="AA152" s="23">
        <f t="shared" si="12"/>
        <v>5292</v>
      </c>
      <c r="AB152" s="23">
        <f t="shared" si="13"/>
        <v>5292</v>
      </c>
      <c r="AC152" s="23">
        <f t="shared" si="14"/>
        <v>17640</v>
      </c>
      <c r="AD152" s="23">
        <f t="shared" si="15"/>
        <v>17640</v>
      </c>
    </row>
    <row r="153" spans="3:30" x14ac:dyDescent="0.15">
      <c r="C153" s="32">
        <v>148</v>
      </c>
      <c r="D153" s="23">
        <f>求节点([3]节奏预期!$B$6:$B$21,[3]节奏预期!D$6:D$21,$C153)</f>
        <v>0</v>
      </c>
      <c r="E153" s="23">
        <f>求节点([3]节奏预期!$B$6:$B$21,[3]节奏预期!E$6:E$21,$C153)</f>
        <v>0</v>
      </c>
      <c r="F153" s="23">
        <f>求节点([3]节奏预期!$B$6:$B$21,[3]节奏预期!F$6:F$21,$C153)</f>
        <v>0</v>
      </c>
      <c r="G153" s="23">
        <f>求节点([3]节奏预期!$B$6:$B$21,[3]节奏预期!G$6:G$21,$C153)</f>
        <v>0</v>
      </c>
      <c r="H153" s="23">
        <f>求节点([3]节奏预期!$B$6:$B$21,[3]节奏预期!H$6:H$21,$C153)</f>
        <v>18</v>
      </c>
      <c r="I153" s="23">
        <f>求节点([3]节奏预期!$B$122:$B$137,[3]节奏预期!D$122:D$137,$C153)</f>
        <v>0</v>
      </c>
      <c r="J153" s="23">
        <f>求节点([3]节奏预期!$B$122:$B$137,[3]节奏预期!E$122:E$137,$C153)</f>
        <v>0</v>
      </c>
      <c r="K153" s="23">
        <f>求节点([3]节奏预期!$B$122:$B$137,[3]节奏预期!F$122:F$137,$C153)</f>
        <v>0</v>
      </c>
      <c r="L153" s="23">
        <f>求节点([3]节奏预期!$B$122:$B$137,[3]节奏预期!G$122:G$137,$C153)</f>
        <v>0</v>
      </c>
      <c r="M153" s="23">
        <f>求节点([3]节奏预期!$B$122:$B$137,[3]节奏预期!H$122:H$137,$C153)</f>
        <v>18</v>
      </c>
      <c r="O153" s="23">
        <f>IFERROR(求节点([3]节奏预期!$B$6:$B$21,[3]节奏预期!N$6:N$21,$C153),IFERROR(O152*1,0))</f>
        <v>148</v>
      </c>
      <c r="P153" s="23">
        <f>IFERROR(求节点([3]节奏预期!$B$6:$B$21,[3]节奏预期!O$6:O$21,$C153),IFERROR(P152*1,0))</f>
        <v>148</v>
      </c>
      <c r="Q153" s="23">
        <f>IFERROR(求节点([3]节奏预期!$B$6:$B$21,[3]节奏预期!P$6:P$21,$C153),IFERROR(Q152*1,0))</f>
        <v>80</v>
      </c>
      <c r="R153" s="23">
        <f>IFERROR(求节点([3]节奏预期!$B$6:$B$21,[3]节奏预期!Q$6:Q$21,$C153),IFERROR(R152*1,0))</f>
        <v>120</v>
      </c>
      <c r="S153" s="23">
        <f>IFERROR(求节点([3]节奏预期!$B$6:$B$21,[3]节奏预期!R$6:R$21,$C153),IFERROR(S152*1,0))</f>
        <v>296</v>
      </c>
      <c r="T153" s="23">
        <f>IFERROR(求节点([3]节奏预期!$B$122:$B$137,[3]节奏预期!N$122:N$137,$C153),IFERROR(T152*1,0))</f>
        <v>148</v>
      </c>
      <c r="U153" s="23">
        <f>IFERROR(求节点([3]节奏预期!$B$122:$B$137,[3]节奏预期!O$122:O$137,$C153),IFERROR(U152*1,0))</f>
        <v>148</v>
      </c>
      <c r="V153" s="23">
        <f>IFERROR(求节点([3]节奏预期!$B$122:$B$137,[3]节奏预期!P$122:P$137,$C153),IFERROR(V152*1,0))</f>
        <v>80</v>
      </c>
      <c r="W153" s="23">
        <f>IFERROR(求节点([3]节奏预期!$B$122:$B$137,[3]节奏预期!Q$122:Q$137,$C153),IFERROR(W152*1,0))</f>
        <v>120</v>
      </c>
      <c r="X153" s="23">
        <f>IFERROR(求节点([3]节奏预期!$B$122:$B$137,[3]节奏预期!R$122:R$137,$C153),IFERROR(X152*1,0))</f>
        <v>296</v>
      </c>
      <c r="Z153" s="32">
        <v>148</v>
      </c>
      <c r="AA153" s="23">
        <f t="shared" si="12"/>
        <v>5328</v>
      </c>
      <c r="AB153" s="23">
        <f t="shared" si="13"/>
        <v>5328</v>
      </c>
      <c r="AC153" s="23">
        <f t="shared" si="14"/>
        <v>17640</v>
      </c>
      <c r="AD153" s="23">
        <f t="shared" si="15"/>
        <v>17640</v>
      </c>
    </row>
    <row r="154" spans="3:30" x14ac:dyDescent="0.15">
      <c r="C154" s="32">
        <v>149</v>
      </c>
      <c r="D154" s="23">
        <f>求节点([3]节奏预期!$B$6:$B$21,[3]节奏预期!D$6:D$21,$C154)</f>
        <v>0</v>
      </c>
      <c r="E154" s="23">
        <f>求节点([3]节奏预期!$B$6:$B$21,[3]节奏预期!E$6:E$21,$C154)</f>
        <v>0</v>
      </c>
      <c r="F154" s="23">
        <f>求节点([3]节奏预期!$B$6:$B$21,[3]节奏预期!F$6:F$21,$C154)</f>
        <v>0</v>
      </c>
      <c r="G154" s="23">
        <f>求节点([3]节奏预期!$B$6:$B$21,[3]节奏预期!G$6:G$21,$C154)</f>
        <v>0</v>
      </c>
      <c r="H154" s="23">
        <f>求节点([3]节奏预期!$B$6:$B$21,[3]节奏预期!H$6:H$21,$C154)</f>
        <v>18</v>
      </c>
      <c r="I154" s="23">
        <f>求节点([3]节奏预期!$B$122:$B$137,[3]节奏预期!D$122:D$137,$C154)</f>
        <v>0</v>
      </c>
      <c r="J154" s="23">
        <f>求节点([3]节奏预期!$B$122:$B$137,[3]节奏预期!E$122:E$137,$C154)</f>
        <v>0</v>
      </c>
      <c r="K154" s="23">
        <f>求节点([3]节奏预期!$B$122:$B$137,[3]节奏预期!F$122:F$137,$C154)</f>
        <v>0</v>
      </c>
      <c r="L154" s="23">
        <f>求节点([3]节奏预期!$B$122:$B$137,[3]节奏预期!G$122:G$137,$C154)</f>
        <v>0</v>
      </c>
      <c r="M154" s="23">
        <f>求节点([3]节奏预期!$B$122:$B$137,[3]节奏预期!H$122:H$137,$C154)</f>
        <v>18</v>
      </c>
      <c r="O154" s="23">
        <f>IFERROR(求节点([3]节奏预期!$B$6:$B$21,[3]节奏预期!N$6:N$21,$C154),IFERROR(O153*1,0))</f>
        <v>149</v>
      </c>
      <c r="P154" s="23">
        <f>IFERROR(求节点([3]节奏预期!$B$6:$B$21,[3]节奏预期!O$6:O$21,$C154),IFERROR(P153*1,0))</f>
        <v>149</v>
      </c>
      <c r="Q154" s="23">
        <f>IFERROR(求节点([3]节奏预期!$B$6:$B$21,[3]节奏预期!P$6:P$21,$C154),IFERROR(Q153*1,0))</f>
        <v>80</v>
      </c>
      <c r="R154" s="23">
        <f>IFERROR(求节点([3]节奏预期!$B$6:$B$21,[3]节奏预期!Q$6:Q$21,$C154),IFERROR(R153*1,0))</f>
        <v>120</v>
      </c>
      <c r="S154" s="23">
        <f>IFERROR(求节点([3]节奏预期!$B$6:$B$21,[3]节奏预期!R$6:R$21,$C154),IFERROR(S153*1,0))</f>
        <v>298</v>
      </c>
      <c r="T154" s="23">
        <f>IFERROR(求节点([3]节奏预期!$B$122:$B$137,[3]节奏预期!N$122:N$137,$C154),IFERROR(T153*1,0))</f>
        <v>149</v>
      </c>
      <c r="U154" s="23">
        <f>IFERROR(求节点([3]节奏预期!$B$122:$B$137,[3]节奏预期!O$122:O$137,$C154),IFERROR(U153*1,0))</f>
        <v>149</v>
      </c>
      <c r="V154" s="23">
        <f>IFERROR(求节点([3]节奏预期!$B$122:$B$137,[3]节奏预期!P$122:P$137,$C154),IFERROR(V153*1,0))</f>
        <v>80</v>
      </c>
      <c r="W154" s="23">
        <f>IFERROR(求节点([3]节奏预期!$B$122:$B$137,[3]节奏预期!Q$122:Q$137,$C154),IFERROR(W153*1,0))</f>
        <v>120</v>
      </c>
      <c r="X154" s="23">
        <f>IFERROR(求节点([3]节奏预期!$B$122:$B$137,[3]节奏预期!R$122:R$137,$C154),IFERROR(X153*1,0))</f>
        <v>298</v>
      </c>
      <c r="Z154" s="32">
        <v>149</v>
      </c>
      <c r="AA154" s="23">
        <f t="shared" si="12"/>
        <v>5364</v>
      </c>
      <c r="AB154" s="23">
        <f t="shared" si="13"/>
        <v>5364</v>
      </c>
      <c r="AC154" s="23">
        <f t="shared" si="14"/>
        <v>17640</v>
      </c>
      <c r="AD154" s="23">
        <f t="shared" si="15"/>
        <v>17640</v>
      </c>
    </row>
    <row r="155" spans="3:30" x14ac:dyDescent="0.15">
      <c r="C155" s="32">
        <v>150</v>
      </c>
      <c r="D155" s="23">
        <f>求节点([3]节奏预期!$B$6:$B$21,[3]节奏预期!D$6:D$21,$C155)</f>
        <v>0</v>
      </c>
      <c r="E155" s="23">
        <f>求节点([3]节奏预期!$B$6:$B$21,[3]节奏预期!E$6:E$21,$C155)</f>
        <v>0</v>
      </c>
      <c r="F155" s="23">
        <f>求节点([3]节奏预期!$B$6:$B$21,[3]节奏预期!F$6:F$21,$C155)</f>
        <v>0</v>
      </c>
      <c r="G155" s="23">
        <f>求节点([3]节奏预期!$B$6:$B$21,[3]节奏预期!G$6:G$21,$C155)</f>
        <v>0</v>
      </c>
      <c r="H155" s="23">
        <f>求节点([3]节奏预期!$B$6:$B$21,[3]节奏预期!H$6:H$21,$C155)</f>
        <v>18</v>
      </c>
      <c r="I155" s="23">
        <f>求节点([3]节奏预期!$B$122:$B$137,[3]节奏预期!D$122:D$137,$C155)</f>
        <v>0</v>
      </c>
      <c r="J155" s="23">
        <f>求节点([3]节奏预期!$B$122:$B$137,[3]节奏预期!E$122:E$137,$C155)</f>
        <v>0</v>
      </c>
      <c r="K155" s="23">
        <f>求节点([3]节奏预期!$B$122:$B$137,[3]节奏预期!F$122:F$137,$C155)</f>
        <v>0</v>
      </c>
      <c r="L155" s="23">
        <f>求节点([3]节奏预期!$B$122:$B$137,[3]节奏预期!G$122:G$137,$C155)</f>
        <v>0</v>
      </c>
      <c r="M155" s="23">
        <f>求节点([3]节奏预期!$B$122:$B$137,[3]节奏预期!H$122:H$137,$C155)</f>
        <v>18</v>
      </c>
      <c r="O155" s="23">
        <f>IFERROR(求节点([3]节奏预期!$B$6:$B$21,[3]节奏预期!N$6:N$21,$C155),IFERROR(O154*1,0))</f>
        <v>150</v>
      </c>
      <c r="P155" s="23">
        <f>IFERROR(求节点([3]节奏预期!$B$6:$B$21,[3]节奏预期!O$6:O$21,$C155),IFERROR(P154*1,0))</f>
        <v>150</v>
      </c>
      <c r="Q155" s="23">
        <f>IFERROR(求节点([3]节奏预期!$B$6:$B$21,[3]节奏预期!P$6:P$21,$C155),IFERROR(Q154*1,0))</f>
        <v>80</v>
      </c>
      <c r="R155" s="23">
        <f>IFERROR(求节点([3]节奏预期!$B$6:$B$21,[3]节奏预期!Q$6:Q$21,$C155),IFERROR(R154*1,0))</f>
        <v>120</v>
      </c>
      <c r="S155" s="23">
        <f>IFERROR(求节点([3]节奏预期!$B$6:$B$21,[3]节奏预期!R$6:R$21,$C155),IFERROR(S154*1,0))</f>
        <v>300</v>
      </c>
      <c r="T155" s="23">
        <f>IFERROR(求节点([3]节奏预期!$B$122:$B$137,[3]节奏预期!N$122:N$137,$C155),IFERROR(T154*1,0))</f>
        <v>150</v>
      </c>
      <c r="U155" s="23">
        <f>IFERROR(求节点([3]节奏预期!$B$122:$B$137,[3]节奏预期!O$122:O$137,$C155),IFERROR(U154*1,0))</f>
        <v>150</v>
      </c>
      <c r="V155" s="23">
        <f>IFERROR(求节点([3]节奏预期!$B$122:$B$137,[3]节奏预期!P$122:P$137,$C155),IFERROR(V154*1,0))</f>
        <v>80</v>
      </c>
      <c r="W155" s="23">
        <f>IFERROR(求节点([3]节奏预期!$B$122:$B$137,[3]节奏预期!Q$122:Q$137,$C155),IFERROR(W154*1,0))</f>
        <v>120</v>
      </c>
      <c r="X155" s="23">
        <f>IFERROR(求节点([3]节奏预期!$B$122:$B$137,[3]节奏预期!R$122:R$137,$C155),IFERROR(X154*1,0))</f>
        <v>300</v>
      </c>
      <c r="Z155" s="32">
        <v>150</v>
      </c>
      <c r="AA155" s="23">
        <f t="shared" si="12"/>
        <v>5400</v>
      </c>
      <c r="AB155" s="23">
        <f t="shared" si="13"/>
        <v>5400</v>
      </c>
      <c r="AC155" s="23">
        <f t="shared" si="14"/>
        <v>17640</v>
      </c>
      <c r="AD155" s="23">
        <f t="shared" si="15"/>
        <v>17640</v>
      </c>
    </row>
    <row r="156" spans="3:30" x14ac:dyDescent="0.15">
      <c r="C156" s="32">
        <v>151</v>
      </c>
      <c r="D156" s="23">
        <f>求节点([3]节奏预期!$B$6:$B$21,[3]节奏预期!D$6:D$21,$C156)</f>
        <v>0</v>
      </c>
      <c r="E156" s="23">
        <f>求节点([3]节奏预期!$B$6:$B$21,[3]节奏预期!E$6:E$21,$C156)</f>
        <v>0</v>
      </c>
      <c r="F156" s="23">
        <f>求节点([3]节奏预期!$B$6:$B$21,[3]节奏预期!F$6:F$21,$C156)</f>
        <v>0</v>
      </c>
      <c r="G156" s="23">
        <f>求节点([3]节奏预期!$B$6:$B$21,[3]节奏预期!G$6:G$21,$C156)</f>
        <v>0</v>
      </c>
      <c r="H156" s="23">
        <f>求节点([3]节奏预期!$B$6:$B$21,[3]节奏预期!H$6:H$21,$C156)</f>
        <v>18</v>
      </c>
      <c r="I156" s="23">
        <f>求节点([3]节奏预期!$B$122:$B$137,[3]节奏预期!D$122:D$137,$C156)</f>
        <v>0</v>
      </c>
      <c r="J156" s="23">
        <f>求节点([3]节奏预期!$B$122:$B$137,[3]节奏预期!E$122:E$137,$C156)</f>
        <v>0</v>
      </c>
      <c r="K156" s="23">
        <f>求节点([3]节奏预期!$B$122:$B$137,[3]节奏预期!F$122:F$137,$C156)</f>
        <v>0</v>
      </c>
      <c r="L156" s="23">
        <f>求节点([3]节奏预期!$B$122:$B$137,[3]节奏预期!G$122:G$137,$C156)</f>
        <v>0</v>
      </c>
      <c r="M156" s="23">
        <f>求节点([3]节奏预期!$B$122:$B$137,[3]节奏预期!H$122:H$137,$C156)</f>
        <v>18</v>
      </c>
      <c r="O156" s="23">
        <f>IFERROR(求节点([3]节奏预期!$B$6:$B$21,[3]节奏预期!N$6:N$21,$C156),IFERROR(O155*1,0))</f>
        <v>151</v>
      </c>
      <c r="P156" s="23">
        <f>IFERROR(求节点([3]节奏预期!$B$6:$B$21,[3]节奏预期!O$6:O$21,$C156),IFERROR(P155*1,0))</f>
        <v>151</v>
      </c>
      <c r="Q156" s="23">
        <f>IFERROR(求节点([3]节奏预期!$B$6:$B$21,[3]节奏预期!P$6:P$21,$C156),IFERROR(Q155*1,0))</f>
        <v>80</v>
      </c>
      <c r="R156" s="23">
        <f>IFERROR(求节点([3]节奏预期!$B$6:$B$21,[3]节奏预期!Q$6:Q$21,$C156),IFERROR(R155*1,0))</f>
        <v>120</v>
      </c>
      <c r="S156" s="23">
        <f>IFERROR(求节点([3]节奏预期!$B$6:$B$21,[3]节奏预期!R$6:R$21,$C156),IFERROR(S155*1,0))</f>
        <v>302</v>
      </c>
      <c r="T156" s="23">
        <f>IFERROR(求节点([3]节奏预期!$B$122:$B$137,[3]节奏预期!N$122:N$137,$C156),IFERROR(T155*1,0))</f>
        <v>151</v>
      </c>
      <c r="U156" s="23">
        <f>IFERROR(求节点([3]节奏预期!$B$122:$B$137,[3]节奏预期!O$122:O$137,$C156),IFERROR(U155*1,0))</f>
        <v>151</v>
      </c>
      <c r="V156" s="23">
        <f>IFERROR(求节点([3]节奏预期!$B$122:$B$137,[3]节奏预期!P$122:P$137,$C156),IFERROR(V155*1,0))</f>
        <v>80</v>
      </c>
      <c r="W156" s="23">
        <f>IFERROR(求节点([3]节奏预期!$B$122:$B$137,[3]节奏预期!Q$122:Q$137,$C156),IFERROR(W155*1,0))</f>
        <v>120</v>
      </c>
      <c r="X156" s="23">
        <f>IFERROR(求节点([3]节奏预期!$B$122:$B$137,[3]节奏预期!R$122:R$137,$C156),IFERROR(X155*1,0))</f>
        <v>302</v>
      </c>
      <c r="Z156" s="32">
        <v>151</v>
      </c>
      <c r="AA156" s="23">
        <f t="shared" si="12"/>
        <v>5436</v>
      </c>
      <c r="AB156" s="23">
        <f t="shared" si="13"/>
        <v>5436</v>
      </c>
      <c r="AC156" s="23">
        <f t="shared" si="14"/>
        <v>17640</v>
      </c>
      <c r="AD156" s="23">
        <f t="shared" si="15"/>
        <v>17640</v>
      </c>
    </row>
    <row r="157" spans="3:30" x14ac:dyDescent="0.15">
      <c r="C157" s="32">
        <v>152</v>
      </c>
      <c r="D157" s="23">
        <f>求节点([3]节奏预期!$B$6:$B$21,[3]节奏预期!D$6:D$21,$C157)</f>
        <v>0</v>
      </c>
      <c r="E157" s="23">
        <f>求节点([3]节奏预期!$B$6:$B$21,[3]节奏预期!E$6:E$21,$C157)</f>
        <v>0</v>
      </c>
      <c r="F157" s="23">
        <f>求节点([3]节奏预期!$B$6:$B$21,[3]节奏预期!F$6:F$21,$C157)</f>
        <v>0</v>
      </c>
      <c r="G157" s="23">
        <f>求节点([3]节奏预期!$B$6:$B$21,[3]节奏预期!G$6:G$21,$C157)</f>
        <v>0</v>
      </c>
      <c r="H157" s="23">
        <f>求节点([3]节奏预期!$B$6:$B$21,[3]节奏预期!H$6:H$21,$C157)</f>
        <v>18</v>
      </c>
      <c r="I157" s="23">
        <f>求节点([3]节奏预期!$B$122:$B$137,[3]节奏预期!D$122:D$137,$C157)</f>
        <v>0</v>
      </c>
      <c r="J157" s="23">
        <f>求节点([3]节奏预期!$B$122:$B$137,[3]节奏预期!E$122:E$137,$C157)</f>
        <v>0</v>
      </c>
      <c r="K157" s="23">
        <f>求节点([3]节奏预期!$B$122:$B$137,[3]节奏预期!F$122:F$137,$C157)</f>
        <v>0</v>
      </c>
      <c r="L157" s="23">
        <f>求节点([3]节奏预期!$B$122:$B$137,[3]节奏预期!G$122:G$137,$C157)</f>
        <v>0</v>
      </c>
      <c r="M157" s="23">
        <f>求节点([3]节奏预期!$B$122:$B$137,[3]节奏预期!H$122:H$137,$C157)</f>
        <v>18</v>
      </c>
      <c r="O157" s="23">
        <f>IFERROR(求节点([3]节奏预期!$B$6:$B$21,[3]节奏预期!N$6:N$21,$C157),IFERROR(O156*1,0))</f>
        <v>152</v>
      </c>
      <c r="P157" s="23">
        <f>IFERROR(求节点([3]节奏预期!$B$6:$B$21,[3]节奏预期!O$6:O$21,$C157),IFERROR(P156*1,0))</f>
        <v>152</v>
      </c>
      <c r="Q157" s="23">
        <f>IFERROR(求节点([3]节奏预期!$B$6:$B$21,[3]节奏预期!P$6:P$21,$C157),IFERROR(Q156*1,0))</f>
        <v>80</v>
      </c>
      <c r="R157" s="23">
        <f>IFERROR(求节点([3]节奏预期!$B$6:$B$21,[3]节奏预期!Q$6:Q$21,$C157),IFERROR(R156*1,0))</f>
        <v>120</v>
      </c>
      <c r="S157" s="23">
        <f>IFERROR(求节点([3]节奏预期!$B$6:$B$21,[3]节奏预期!R$6:R$21,$C157),IFERROR(S156*1,0))</f>
        <v>304</v>
      </c>
      <c r="T157" s="23">
        <f>IFERROR(求节点([3]节奏预期!$B$122:$B$137,[3]节奏预期!N$122:N$137,$C157),IFERROR(T156*1,0))</f>
        <v>152</v>
      </c>
      <c r="U157" s="23">
        <f>IFERROR(求节点([3]节奏预期!$B$122:$B$137,[3]节奏预期!O$122:O$137,$C157),IFERROR(U156*1,0))</f>
        <v>152</v>
      </c>
      <c r="V157" s="23">
        <f>IFERROR(求节点([3]节奏预期!$B$122:$B$137,[3]节奏预期!P$122:P$137,$C157),IFERROR(V156*1,0))</f>
        <v>80</v>
      </c>
      <c r="W157" s="23">
        <f>IFERROR(求节点([3]节奏预期!$B$122:$B$137,[3]节奏预期!Q$122:Q$137,$C157),IFERROR(W156*1,0))</f>
        <v>120</v>
      </c>
      <c r="X157" s="23">
        <f>IFERROR(求节点([3]节奏预期!$B$122:$B$137,[3]节奏预期!R$122:R$137,$C157),IFERROR(X156*1,0))</f>
        <v>304</v>
      </c>
      <c r="Z157" s="32">
        <v>152</v>
      </c>
      <c r="AA157" s="23">
        <f t="shared" si="12"/>
        <v>5472</v>
      </c>
      <c r="AB157" s="23">
        <f t="shared" si="13"/>
        <v>5472</v>
      </c>
      <c r="AC157" s="23">
        <f t="shared" si="14"/>
        <v>17640</v>
      </c>
      <c r="AD157" s="23">
        <f t="shared" si="15"/>
        <v>17640</v>
      </c>
    </row>
    <row r="158" spans="3:30" x14ac:dyDescent="0.15">
      <c r="C158" s="32">
        <v>153</v>
      </c>
      <c r="D158" s="23">
        <f>求节点([3]节奏预期!$B$6:$B$21,[3]节奏预期!D$6:D$21,$C158)</f>
        <v>0</v>
      </c>
      <c r="E158" s="23">
        <f>求节点([3]节奏预期!$B$6:$B$21,[3]节奏预期!E$6:E$21,$C158)</f>
        <v>0</v>
      </c>
      <c r="F158" s="23">
        <f>求节点([3]节奏预期!$B$6:$B$21,[3]节奏预期!F$6:F$21,$C158)</f>
        <v>0</v>
      </c>
      <c r="G158" s="23">
        <f>求节点([3]节奏预期!$B$6:$B$21,[3]节奏预期!G$6:G$21,$C158)</f>
        <v>0</v>
      </c>
      <c r="H158" s="23">
        <f>求节点([3]节奏预期!$B$6:$B$21,[3]节奏预期!H$6:H$21,$C158)</f>
        <v>18</v>
      </c>
      <c r="I158" s="23">
        <f>求节点([3]节奏预期!$B$122:$B$137,[3]节奏预期!D$122:D$137,$C158)</f>
        <v>0</v>
      </c>
      <c r="J158" s="23">
        <f>求节点([3]节奏预期!$B$122:$B$137,[3]节奏预期!E$122:E$137,$C158)</f>
        <v>0</v>
      </c>
      <c r="K158" s="23">
        <f>求节点([3]节奏预期!$B$122:$B$137,[3]节奏预期!F$122:F$137,$C158)</f>
        <v>0</v>
      </c>
      <c r="L158" s="23">
        <f>求节点([3]节奏预期!$B$122:$B$137,[3]节奏预期!G$122:G$137,$C158)</f>
        <v>0</v>
      </c>
      <c r="M158" s="23">
        <f>求节点([3]节奏预期!$B$122:$B$137,[3]节奏预期!H$122:H$137,$C158)</f>
        <v>18</v>
      </c>
      <c r="O158" s="23">
        <f>IFERROR(求节点([3]节奏预期!$B$6:$B$21,[3]节奏预期!N$6:N$21,$C158),IFERROR(O157*1,0))</f>
        <v>153</v>
      </c>
      <c r="P158" s="23">
        <f>IFERROR(求节点([3]节奏预期!$B$6:$B$21,[3]节奏预期!O$6:O$21,$C158),IFERROR(P157*1,0))</f>
        <v>153</v>
      </c>
      <c r="Q158" s="23">
        <f>IFERROR(求节点([3]节奏预期!$B$6:$B$21,[3]节奏预期!P$6:P$21,$C158),IFERROR(Q157*1,0))</f>
        <v>80</v>
      </c>
      <c r="R158" s="23">
        <f>IFERROR(求节点([3]节奏预期!$B$6:$B$21,[3]节奏预期!Q$6:Q$21,$C158),IFERROR(R157*1,0))</f>
        <v>120</v>
      </c>
      <c r="S158" s="23">
        <f>IFERROR(求节点([3]节奏预期!$B$6:$B$21,[3]节奏预期!R$6:R$21,$C158),IFERROR(S157*1,0))</f>
        <v>306</v>
      </c>
      <c r="T158" s="23">
        <f>IFERROR(求节点([3]节奏预期!$B$122:$B$137,[3]节奏预期!N$122:N$137,$C158),IFERROR(T157*1,0))</f>
        <v>153</v>
      </c>
      <c r="U158" s="23">
        <f>IFERROR(求节点([3]节奏预期!$B$122:$B$137,[3]节奏预期!O$122:O$137,$C158),IFERROR(U157*1,0))</f>
        <v>153</v>
      </c>
      <c r="V158" s="23">
        <f>IFERROR(求节点([3]节奏预期!$B$122:$B$137,[3]节奏预期!P$122:P$137,$C158),IFERROR(V157*1,0))</f>
        <v>80</v>
      </c>
      <c r="W158" s="23">
        <f>IFERROR(求节点([3]节奏预期!$B$122:$B$137,[3]节奏预期!Q$122:Q$137,$C158),IFERROR(W157*1,0))</f>
        <v>120</v>
      </c>
      <c r="X158" s="23">
        <f>IFERROR(求节点([3]节奏预期!$B$122:$B$137,[3]节奏预期!R$122:R$137,$C158),IFERROR(X157*1,0))</f>
        <v>306</v>
      </c>
      <c r="Z158" s="32">
        <v>153</v>
      </c>
      <c r="AA158" s="23">
        <f t="shared" si="12"/>
        <v>5508</v>
      </c>
      <c r="AB158" s="23">
        <f t="shared" si="13"/>
        <v>5508</v>
      </c>
      <c r="AC158" s="23">
        <f t="shared" si="14"/>
        <v>17640</v>
      </c>
      <c r="AD158" s="23">
        <f t="shared" si="15"/>
        <v>17640</v>
      </c>
    </row>
    <row r="159" spans="3:30" x14ac:dyDescent="0.15">
      <c r="C159" s="32">
        <v>154</v>
      </c>
      <c r="D159" s="23">
        <f>求节点([3]节奏预期!$B$6:$B$21,[3]节奏预期!D$6:D$21,$C159)</f>
        <v>0</v>
      </c>
      <c r="E159" s="23">
        <f>求节点([3]节奏预期!$B$6:$B$21,[3]节奏预期!E$6:E$21,$C159)</f>
        <v>0</v>
      </c>
      <c r="F159" s="23">
        <f>求节点([3]节奏预期!$B$6:$B$21,[3]节奏预期!F$6:F$21,$C159)</f>
        <v>0</v>
      </c>
      <c r="G159" s="23">
        <f>求节点([3]节奏预期!$B$6:$B$21,[3]节奏预期!G$6:G$21,$C159)</f>
        <v>0</v>
      </c>
      <c r="H159" s="23">
        <f>求节点([3]节奏预期!$B$6:$B$21,[3]节奏预期!H$6:H$21,$C159)</f>
        <v>18</v>
      </c>
      <c r="I159" s="23">
        <f>求节点([3]节奏预期!$B$122:$B$137,[3]节奏预期!D$122:D$137,$C159)</f>
        <v>0</v>
      </c>
      <c r="J159" s="23">
        <f>求节点([3]节奏预期!$B$122:$B$137,[3]节奏预期!E$122:E$137,$C159)</f>
        <v>0</v>
      </c>
      <c r="K159" s="23">
        <f>求节点([3]节奏预期!$B$122:$B$137,[3]节奏预期!F$122:F$137,$C159)</f>
        <v>0</v>
      </c>
      <c r="L159" s="23">
        <f>求节点([3]节奏预期!$B$122:$B$137,[3]节奏预期!G$122:G$137,$C159)</f>
        <v>0</v>
      </c>
      <c r="M159" s="23">
        <f>求节点([3]节奏预期!$B$122:$B$137,[3]节奏预期!H$122:H$137,$C159)</f>
        <v>18</v>
      </c>
      <c r="O159" s="23">
        <f>IFERROR(求节点([3]节奏预期!$B$6:$B$21,[3]节奏预期!N$6:N$21,$C159),IFERROR(O158*1,0))</f>
        <v>154</v>
      </c>
      <c r="P159" s="23">
        <f>IFERROR(求节点([3]节奏预期!$B$6:$B$21,[3]节奏预期!O$6:O$21,$C159),IFERROR(P158*1,0))</f>
        <v>154</v>
      </c>
      <c r="Q159" s="23">
        <f>IFERROR(求节点([3]节奏预期!$B$6:$B$21,[3]节奏预期!P$6:P$21,$C159),IFERROR(Q158*1,0))</f>
        <v>80</v>
      </c>
      <c r="R159" s="23">
        <f>IFERROR(求节点([3]节奏预期!$B$6:$B$21,[3]节奏预期!Q$6:Q$21,$C159),IFERROR(R158*1,0))</f>
        <v>120</v>
      </c>
      <c r="S159" s="23">
        <f>IFERROR(求节点([3]节奏预期!$B$6:$B$21,[3]节奏预期!R$6:R$21,$C159),IFERROR(S158*1,0))</f>
        <v>308</v>
      </c>
      <c r="T159" s="23">
        <f>IFERROR(求节点([3]节奏预期!$B$122:$B$137,[3]节奏预期!N$122:N$137,$C159),IFERROR(T158*1,0))</f>
        <v>154</v>
      </c>
      <c r="U159" s="23">
        <f>IFERROR(求节点([3]节奏预期!$B$122:$B$137,[3]节奏预期!O$122:O$137,$C159),IFERROR(U158*1,0))</f>
        <v>154</v>
      </c>
      <c r="V159" s="23">
        <f>IFERROR(求节点([3]节奏预期!$B$122:$B$137,[3]节奏预期!P$122:P$137,$C159),IFERROR(V158*1,0))</f>
        <v>80</v>
      </c>
      <c r="W159" s="23">
        <f>IFERROR(求节点([3]节奏预期!$B$122:$B$137,[3]节奏预期!Q$122:Q$137,$C159),IFERROR(W158*1,0))</f>
        <v>120</v>
      </c>
      <c r="X159" s="23">
        <f>IFERROR(求节点([3]节奏预期!$B$122:$B$137,[3]节奏预期!R$122:R$137,$C159),IFERROR(X158*1,0))</f>
        <v>308</v>
      </c>
      <c r="Z159" s="32">
        <v>154</v>
      </c>
      <c r="AA159" s="23">
        <f t="shared" si="12"/>
        <v>5544</v>
      </c>
      <c r="AB159" s="23">
        <f t="shared" si="13"/>
        <v>5544</v>
      </c>
      <c r="AC159" s="23">
        <f t="shared" si="14"/>
        <v>17640</v>
      </c>
      <c r="AD159" s="23">
        <f t="shared" si="15"/>
        <v>17640</v>
      </c>
    </row>
    <row r="160" spans="3:30" x14ac:dyDescent="0.15">
      <c r="C160" s="32">
        <v>155</v>
      </c>
      <c r="D160" s="23">
        <f>求节点([3]节奏预期!$B$6:$B$21,[3]节奏预期!D$6:D$21,$C160)</f>
        <v>0</v>
      </c>
      <c r="E160" s="23">
        <f>求节点([3]节奏预期!$B$6:$B$21,[3]节奏预期!E$6:E$21,$C160)</f>
        <v>0</v>
      </c>
      <c r="F160" s="23">
        <f>求节点([3]节奏预期!$B$6:$B$21,[3]节奏预期!F$6:F$21,$C160)</f>
        <v>0</v>
      </c>
      <c r="G160" s="23">
        <f>求节点([3]节奏预期!$B$6:$B$21,[3]节奏预期!G$6:G$21,$C160)</f>
        <v>0</v>
      </c>
      <c r="H160" s="23">
        <f>求节点([3]节奏预期!$B$6:$B$21,[3]节奏预期!H$6:H$21,$C160)</f>
        <v>18</v>
      </c>
      <c r="I160" s="23">
        <f>求节点([3]节奏预期!$B$122:$B$137,[3]节奏预期!D$122:D$137,$C160)</f>
        <v>0</v>
      </c>
      <c r="J160" s="23">
        <f>求节点([3]节奏预期!$B$122:$B$137,[3]节奏预期!E$122:E$137,$C160)</f>
        <v>0</v>
      </c>
      <c r="K160" s="23">
        <f>求节点([3]节奏预期!$B$122:$B$137,[3]节奏预期!F$122:F$137,$C160)</f>
        <v>0</v>
      </c>
      <c r="L160" s="23">
        <f>求节点([3]节奏预期!$B$122:$B$137,[3]节奏预期!G$122:G$137,$C160)</f>
        <v>0</v>
      </c>
      <c r="M160" s="23">
        <f>求节点([3]节奏预期!$B$122:$B$137,[3]节奏预期!H$122:H$137,$C160)</f>
        <v>18</v>
      </c>
      <c r="O160" s="23">
        <f>IFERROR(求节点([3]节奏预期!$B$6:$B$21,[3]节奏预期!N$6:N$21,$C160),IFERROR(O159*1,0))</f>
        <v>155</v>
      </c>
      <c r="P160" s="23">
        <f>IFERROR(求节点([3]节奏预期!$B$6:$B$21,[3]节奏预期!O$6:O$21,$C160),IFERROR(P159*1,0))</f>
        <v>155</v>
      </c>
      <c r="Q160" s="23">
        <f>IFERROR(求节点([3]节奏预期!$B$6:$B$21,[3]节奏预期!P$6:P$21,$C160),IFERROR(Q159*1,0))</f>
        <v>80</v>
      </c>
      <c r="R160" s="23">
        <f>IFERROR(求节点([3]节奏预期!$B$6:$B$21,[3]节奏预期!Q$6:Q$21,$C160),IFERROR(R159*1,0))</f>
        <v>120</v>
      </c>
      <c r="S160" s="23">
        <f>IFERROR(求节点([3]节奏预期!$B$6:$B$21,[3]节奏预期!R$6:R$21,$C160),IFERROR(S159*1,0))</f>
        <v>310</v>
      </c>
      <c r="T160" s="23">
        <f>IFERROR(求节点([3]节奏预期!$B$122:$B$137,[3]节奏预期!N$122:N$137,$C160),IFERROR(T159*1,0))</f>
        <v>155</v>
      </c>
      <c r="U160" s="23">
        <f>IFERROR(求节点([3]节奏预期!$B$122:$B$137,[3]节奏预期!O$122:O$137,$C160),IFERROR(U159*1,0))</f>
        <v>155</v>
      </c>
      <c r="V160" s="23">
        <f>IFERROR(求节点([3]节奏预期!$B$122:$B$137,[3]节奏预期!P$122:P$137,$C160),IFERROR(V159*1,0))</f>
        <v>80</v>
      </c>
      <c r="W160" s="23">
        <f>IFERROR(求节点([3]节奏预期!$B$122:$B$137,[3]节奏预期!Q$122:Q$137,$C160),IFERROR(W159*1,0))</f>
        <v>120</v>
      </c>
      <c r="X160" s="23">
        <f>IFERROR(求节点([3]节奏预期!$B$122:$B$137,[3]节奏预期!R$122:R$137,$C160),IFERROR(X159*1,0))</f>
        <v>310</v>
      </c>
      <c r="Z160" s="32">
        <v>155</v>
      </c>
      <c r="AA160" s="23">
        <f t="shared" si="12"/>
        <v>5580</v>
      </c>
      <c r="AB160" s="23">
        <f t="shared" si="13"/>
        <v>5580</v>
      </c>
      <c r="AC160" s="23">
        <f t="shared" si="14"/>
        <v>17640</v>
      </c>
      <c r="AD160" s="23">
        <f t="shared" si="15"/>
        <v>17640</v>
      </c>
    </row>
    <row r="161" spans="3:30" x14ac:dyDescent="0.15">
      <c r="C161" s="32">
        <v>156</v>
      </c>
      <c r="D161" s="23">
        <f>求节点([3]节奏预期!$B$6:$B$21,[3]节奏预期!D$6:D$21,$C161)</f>
        <v>0</v>
      </c>
      <c r="E161" s="23">
        <f>求节点([3]节奏预期!$B$6:$B$21,[3]节奏预期!E$6:E$21,$C161)</f>
        <v>0</v>
      </c>
      <c r="F161" s="23">
        <f>求节点([3]节奏预期!$B$6:$B$21,[3]节奏预期!F$6:F$21,$C161)</f>
        <v>0</v>
      </c>
      <c r="G161" s="23">
        <f>求节点([3]节奏预期!$B$6:$B$21,[3]节奏预期!G$6:G$21,$C161)</f>
        <v>0</v>
      </c>
      <c r="H161" s="23">
        <f>求节点([3]节奏预期!$B$6:$B$21,[3]节奏预期!H$6:H$21,$C161)</f>
        <v>18</v>
      </c>
      <c r="I161" s="23">
        <f>求节点([3]节奏预期!$B$122:$B$137,[3]节奏预期!D$122:D$137,$C161)</f>
        <v>0</v>
      </c>
      <c r="J161" s="23">
        <f>求节点([3]节奏预期!$B$122:$B$137,[3]节奏预期!E$122:E$137,$C161)</f>
        <v>0</v>
      </c>
      <c r="K161" s="23">
        <f>求节点([3]节奏预期!$B$122:$B$137,[3]节奏预期!F$122:F$137,$C161)</f>
        <v>0</v>
      </c>
      <c r="L161" s="23">
        <f>求节点([3]节奏预期!$B$122:$B$137,[3]节奏预期!G$122:G$137,$C161)</f>
        <v>0</v>
      </c>
      <c r="M161" s="23">
        <f>求节点([3]节奏预期!$B$122:$B$137,[3]节奏预期!H$122:H$137,$C161)</f>
        <v>18</v>
      </c>
      <c r="O161" s="23">
        <f>IFERROR(求节点([3]节奏预期!$B$6:$B$21,[3]节奏预期!N$6:N$21,$C161),IFERROR(O160*1,0))</f>
        <v>156</v>
      </c>
      <c r="P161" s="23">
        <f>IFERROR(求节点([3]节奏预期!$B$6:$B$21,[3]节奏预期!O$6:O$21,$C161),IFERROR(P160*1,0))</f>
        <v>156</v>
      </c>
      <c r="Q161" s="23">
        <f>IFERROR(求节点([3]节奏预期!$B$6:$B$21,[3]节奏预期!P$6:P$21,$C161),IFERROR(Q160*1,0))</f>
        <v>80</v>
      </c>
      <c r="R161" s="23">
        <f>IFERROR(求节点([3]节奏预期!$B$6:$B$21,[3]节奏预期!Q$6:Q$21,$C161),IFERROR(R160*1,0))</f>
        <v>120</v>
      </c>
      <c r="S161" s="23">
        <f>IFERROR(求节点([3]节奏预期!$B$6:$B$21,[3]节奏预期!R$6:R$21,$C161),IFERROR(S160*1,0))</f>
        <v>312</v>
      </c>
      <c r="T161" s="23">
        <f>IFERROR(求节点([3]节奏预期!$B$122:$B$137,[3]节奏预期!N$122:N$137,$C161),IFERROR(T160*1,0))</f>
        <v>156</v>
      </c>
      <c r="U161" s="23">
        <f>IFERROR(求节点([3]节奏预期!$B$122:$B$137,[3]节奏预期!O$122:O$137,$C161),IFERROR(U160*1,0))</f>
        <v>156</v>
      </c>
      <c r="V161" s="23">
        <f>IFERROR(求节点([3]节奏预期!$B$122:$B$137,[3]节奏预期!P$122:P$137,$C161),IFERROR(V160*1,0))</f>
        <v>80</v>
      </c>
      <c r="W161" s="23">
        <f>IFERROR(求节点([3]节奏预期!$B$122:$B$137,[3]节奏预期!Q$122:Q$137,$C161),IFERROR(W160*1,0))</f>
        <v>120</v>
      </c>
      <c r="X161" s="23">
        <f>IFERROR(求节点([3]节奏预期!$B$122:$B$137,[3]节奏预期!R$122:R$137,$C161),IFERROR(X160*1,0))</f>
        <v>312</v>
      </c>
      <c r="Z161" s="32">
        <v>156</v>
      </c>
      <c r="AA161" s="23">
        <f t="shared" si="12"/>
        <v>5616</v>
      </c>
      <c r="AB161" s="23">
        <f t="shared" si="13"/>
        <v>5616</v>
      </c>
      <c r="AC161" s="23">
        <f t="shared" si="14"/>
        <v>17640</v>
      </c>
      <c r="AD161" s="23">
        <f t="shared" si="15"/>
        <v>17640</v>
      </c>
    </row>
    <row r="162" spans="3:30" x14ac:dyDescent="0.15">
      <c r="C162" s="32">
        <v>157</v>
      </c>
      <c r="D162" s="23">
        <f>求节点([3]节奏预期!$B$6:$B$21,[3]节奏预期!D$6:D$21,$C162)</f>
        <v>0</v>
      </c>
      <c r="E162" s="23">
        <f>求节点([3]节奏预期!$B$6:$B$21,[3]节奏预期!E$6:E$21,$C162)</f>
        <v>0</v>
      </c>
      <c r="F162" s="23">
        <f>求节点([3]节奏预期!$B$6:$B$21,[3]节奏预期!F$6:F$21,$C162)</f>
        <v>0</v>
      </c>
      <c r="G162" s="23">
        <f>求节点([3]节奏预期!$B$6:$B$21,[3]节奏预期!G$6:G$21,$C162)</f>
        <v>0</v>
      </c>
      <c r="H162" s="23">
        <f>求节点([3]节奏预期!$B$6:$B$21,[3]节奏预期!H$6:H$21,$C162)</f>
        <v>18</v>
      </c>
      <c r="I162" s="23">
        <f>求节点([3]节奏预期!$B$122:$B$137,[3]节奏预期!D$122:D$137,$C162)</f>
        <v>0</v>
      </c>
      <c r="J162" s="23">
        <f>求节点([3]节奏预期!$B$122:$B$137,[3]节奏预期!E$122:E$137,$C162)</f>
        <v>0</v>
      </c>
      <c r="K162" s="23">
        <f>求节点([3]节奏预期!$B$122:$B$137,[3]节奏预期!F$122:F$137,$C162)</f>
        <v>0</v>
      </c>
      <c r="L162" s="23">
        <f>求节点([3]节奏预期!$B$122:$B$137,[3]节奏预期!G$122:G$137,$C162)</f>
        <v>0</v>
      </c>
      <c r="M162" s="23">
        <f>求节点([3]节奏预期!$B$122:$B$137,[3]节奏预期!H$122:H$137,$C162)</f>
        <v>18</v>
      </c>
      <c r="O162" s="23">
        <f>IFERROR(求节点([3]节奏预期!$B$6:$B$21,[3]节奏预期!N$6:N$21,$C162),IFERROR(O161*1,0))</f>
        <v>157</v>
      </c>
      <c r="P162" s="23">
        <f>IFERROR(求节点([3]节奏预期!$B$6:$B$21,[3]节奏预期!O$6:O$21,$C162),IFERROR(P161*1,0))</f>
        <v>157</v>
      </c>
      <c r="Q162" s="23">
        <f>IFERROR(求节点([3]节奏预期!$B$6:$B$21,[3]节奏预期!P$6:P$21,$C162),IFERROR(Q161*1,0))</f>
        <v>80</v>
      </c>
      <c r="R162" s="23">
        <f>IFERROR(求节点([3]节奏预期!$B$6:$B$21,[3]节奏预期!Q$6:Q$21,$C162),IFERROR(R161*1,0))</f>
        <v>120</v>
      </c>
      <c r="S162" s="23">
        <f>IFERROR(求节点([3]节奏预期!$B$6:$B$21,[3]节奏预期!R$6:R$21,$C162),IFERROR(S161*1,0))</f>
        <v>314</v>
      </c>
      <c r="T162" s="23">
        <f>IFERROR(求节点([3]节奏预期!$B$122:$B$137,[3]节奏预期!N$122:N$137,$C162),IFERROR(T161*1,0))</f>
        <v>157</v>
      </c>
      <c r="U162" s="23">
        <f>IFERROR(求节点([3]节奏预期!$B$122:$B$137,[3]节奏预期!O$122:O$137,$C162),IFERROR(U161*1,0))</f>
        <v>157</v>
      </c>
      <c r="V162" s="23">
        <f>IFERROR(求节点([3]节奏预期!$B$122:$B$137,[3]节奏预期!P$122:P$137,$C162),IFERROR(V161*1,0))</f>
        <v>80</v>
      </c>
      <c r="W162" s="23">
        <f>IFERROR(求节点([3]节奏预期!$B$122:$B$137,[3]节奏预期!Q$122:Q$137,$C162),IFERROR(W161*1,0))</f>
        <v>120</v>
      </c>
      <c r="X162" s="23">
        <f>IFERROR(求节点([3]节奏预期!$B$122:$B$137,[3]节奏预期!R$122:R$137,$C162),IFERROR(X161*1,0))</f>
        <v>314</v>
      </c>
      <c r="Z162" s="32">
        <v>157</v>
      </c>
      <c r="AA162" s="23">
        <f t="shared" si="12"/>
        <v>5652</v>
      </c>
      <c r="AB162" s="23">
        <f t="shared" si="13"/>
        <v>5652</v>
      </c>
      <c r="AC162" s="23">
        <f t="shared" si="14"/>
        <v>17640</v>
      </c>
      <c r="AD162" s="23">
        <f t="shared" si="15"/>
        <v>17640</v>
      </c>
    </row>
    <row r="163" spans="3:30" x14ac:dyDescent="0.15">
      <c r="C163" s="32">
        <v>158</v>
      </c>
      <c r="D163" s="23">
        <f>求节点([3]节奏预期!$B$6:$B$21,[3]节奏预期!D$6:D$21,$C163)</f>
        <v>0</v>
      </c>
      <c r="E163" s="23">
        <f>求节点([3]节奏预期!$B$6:$B$21,[3]节奏预期!E$6:E$21,$C163)</f>
        <v>0</v>
      </c>
      <c r="F163" s="23">
        <f>求节点([3]节奏预期!$B$6:$B$21,[3]节奏预期!F$6:F$21,$C163)</f>
        <v>0</v>
      </c>
      <c r="G163" s="23">
        <f>求节点([3]节奏预期!$B$6:$B$21,[3]节奏预期!G$6:G$21,$C163)</f>
        <v>0</v>
      </c>
      <c r="H163" s="23">
        <f>求节点([3]节奏预期!$B$6:$B$21,[3]节奏预期!H$6:H$21,$C163)</f>
        <v>18</v>
      </c>
      <c r="I163" s="23">
        <f>求节点([3]节奏预期!$B$122:$B$137,[3]节奏预期!D$122:D$137,$C163)</f>
        <v>0</v>
      </c>
      <c r="J163" s="23">
        <f>求节点([3]节奏预期!$B$122:$B$137,[3]节奏预期!E$122:E$137,$C163)</f>
        <v>0</v>
      </c>
      <c r="K163" s="23">
        <f>求节点([3]节奏预期!$B$122:$B$137,[3]节奏预期!F$122:F$137,$C163)</f>
        <v>0</v>
      </c>
      <c r="L163" s="23">
        <f>求节点([3]节奏预期!$B$122:$B$137,[3]节奏预期!G$122:G$137,$C163)</f>
        <v>0</v>
      </c>
      <c r="M163" s="23">
        <f>求节点([3]节奏预期!$B$122:$B$137,[3]节奏预期!H$122:H$137,$C163)</f>
        <v>18</v>
      </c>
      <c r="O163" s="23">
        <f>IFERROR(求节点([3]节奏预期!$B$6:$B$21,[3]节奏预期!N$6:N$21,$C163),IFERROR(O162*1,0))</f>
        <v>158</v>
      </c>
      <c r="P163" s="23">
        <f>IFERROR(求节点([3]节奏预期!$B$6:$B$21,[3]节奏预期!O$6:O$21,$C163),IFERROR(P162*1,0))</f>
        <v>158</v>
      </c>
      <c r="Q163" s="23">
        <f>IFERROR(求节点([3]节奏预期!$B$6:$B$21,[3]节奏预期!P$6:P$21,$C163),IFERROR(Q162*1,0))</f>
        <v>80</v>
      </c>
      <c r="R163" s="23">
        <f>IFERROR(求节点([3]节奏预期!$B$6:$B$21,[3]节奏预期!Q$6:Q$21,$C163),IFERROR(R162*1,0))</f>
        <v>120</v>
      </c>
      <c r="S163" s="23">
        <f>IFERROR(求节点([3]节奏预期!$B$6:$B$21,[3]节奏预期!R$6:R$21,$C163),IFERROR(S162*1,0))</f>
        <v>316</v>
      </c>
      <c r="T163" s="23">
        <f>IFERROR(求节点([3]节奏预期!$B$122:$B$137,[3]节奏预期!N$122:N$137,$C163),IFERROR(T162*1,0))</f>
        <v>158</v>
      </c>
      <c r="U163" s="23">
        <f>IFERROR(求节点([3]节奏预期!$B$122:$B$137,[3]节奏预期!O$122:O$137,$C163),IFERROR(U162*1,0))</f>
        <v>158</v>
      </c>
      <c r="V163" s="23">
        <f>IFERROR(求节点([3]节奏预期!$B$122:$B$137,[3]节奏预期!P$122:P$137,$C163),IFERROR(V162*1,0))</f>
        <v>80</v>
      </c>
      <c r="W163" s="23">
        <f>IFERROR(求节点([3]节奏预期!$B$122:$B$137,[3]节奏预期!Q$122:Q$137,$C163),IFERROR(W162*1,0))</f>
        <v>120</v>
      </c>
      <c r="X163" s="23">
        <f>IFERROR(求节点([3]节奏预期!$B$122:$B$137,[3]节奏预期!R$122:R$137,$C163),IFERROR(X162*1,0))</f>
        <v>316</v>
      </c>
      <c r="Z163" s="32">
        <v>158</v>
      </c>
      <c r="AA163" s="23">
        <f t="shared" si="12"/>
        <v>5688</v>
      </c>
      <c r="AB163" s="23">
        <f t="shared" si="13"/>
        <v>5688</v>
      </c>
      <c r="AC163" s="23">
        <f t="shared" si="14"/>
        <v>17640</v>
      </c>
      <c r="AD163" s="23">
        <f t="shared" si="15"/>
        <v>17640</v>
      </c>
    </row>
    <row r="164" spans="3:30" x14ac:dyDescent="0.15">
      <c r="C164" s="32">
        <v>159</v>
      </c>
      <c r="D164" s="23">
        <f>求节点([3]节奏预期!$B$6:$B$21,[3]节奏预期!D$6:D$21,$C164)</f>
        <v>0</v>
      </c>
      <c r="E164" s="23">
        <f>求节点([3]节奏预期!$B$6:$B$21,[3]节奏预期!E$6:E$21,$C164)</f>
        <v>0</v>
      </c>
      <c r="F164" s="23">
        <f>求节点([3]节奏预期!$B$6:$B$21,[3]节奏预期!F$6:F$21,$C164)</f>
        <v>0</v>
      </c>
      <c r="G164" s="23">
        <f>求节点([3]节奏预期!$B$6:$B$21,[3]节奏预期!G$6:G$21,$C164)</f>
        <v>0</v>
      </c>
      <c r="H164" s="23">
        <f>求节点([3]节奏预期!$B$6:$B$21,[3]节奏预期!H$6:H$21,$C164)</f>
        <v>18</v>
      </c>
      <c r="I164" s="23">
        <f>求节点([3]节奏预期!$B$122:$B$137,[3]节奏预期!D$122:D$137,$C164)</f>
        <v>0</v>
      </c>
      <c r="J164" s="23">
        <f>求节点([3]节奏预期!$B$122:$B$137,[3]节奏预期!E$122:E$137,$C164)</f>
        <v>0</v>
      </c>
      <c r="K164" s="23">
        <f>求节点([3]节奏预期!$B$122:$B$137,[3]节奏预期!F$122:F$137,$C164)</f>
        <v>0</v>
      </c>
      <c r="L164" s="23">
        <f>求节点([3]节奏预期!$B$122:$B$137,[3]节奏预期!G$122:G$137,$C164)</f>
        <v>0</v>
      </c>
      <c r="M164" s="23">
        <f>求节点([3]节奏预期!$B$122:$B$137,[3]节奏预期!H$122:H$137,$C164)</f>
        <v>18</v>
      </c>
      <c r="O164" s="23">
        <f>IFERROR(求节点([3]节奏预期!$B$6:$B$21,[3]节奏预期!N$6:N$21,$C164),IFERROR(O163*1,0))</f>
        <v>159</v>
      </c>
      <c r="P164" s="23">
        <f>IFERROR(求节点([3]节奏预期!$B$6:$B$21,[3]节奏预期!O$6:O$21,$C164),IFERROR(P163*1,0))</f>
        <v>159</v>
      </c>
      <c r="Q164" s="23">
        <f>IFERROR(求节点([3]节奏预期!$B$6:$B$21,[3]节奏预期!P$6:P$21,$C164),IFERROR(Q163*1,0))</f>
        <v>80</v>
      </c>
      <c r="R164" s="23">
        <f>IFERROR(求节点([3]节奏预期!$B$6:$B$21,[3]节奏预期!Q$6:Q$21,$C164),IFERROR(R163*1,0))</f>
        <v>120</v>
      </c>
      <c r="S164" s="23">
        <f>IFERROR(求节点([3]节奏预期!$B$6:$B$21,[3]节奏预期!R$6:R$21,$C164),IFERROR(S163*1,0))</f>
        <v>318</v>
      </c>
      <c r="T164" s="23">
        <f>IFERROR(求节点([3]节奏预期!$B$122:$B$137,[3]节奏预期!N$122:N$137,$C164),IFERROR(T163*1,0))</f>
        <v>159</v>
      </c>
      <c r="U164" s="23">
        <f>IFERROR(求节点([3]节奏预期!$B$122:$B$137,[3]节奏预期!O$122:O$137,$C164),IFERROR(U163*1,0))</f>
        <v>159</v>
      </c>
      <c r="V164" s="23">
        <f>IFERROR(求节点([3]节奏预期!$B$122:$B$137,[3]节奏预期!P$122:P$137,$C164),IFERROR(V163*1,0))</f>
        <v>80</v>
      </c>
      <c r="W164" s="23">
        <f>IFERROR(求节点([3]节奏预期!$B$122:$B$137,[3]节奏预期!Q$122:Q$137,$C164),IFERROR(W163*1,0))</f>
        <v>120</v>
      </c>
      <c r="X164" s="23">
        <f>IFERROR(求节点([3]节奏预期!$B$122:$B$137,[3]节奏预期!R$122:R$137,$C164),IFERROR(X163*1,0))</f>
        <v>318</v>
      </c>
      <c r="Z164" s="32">
        <v>159</v>
      </c>
      <c r="AA164" s="23">
        <f t="shared" si="12"/>
        <v>5724</v>
      </c>
      <c r="AB164" s="23">
        <f t="shared" si="13"/>
        <v>5724</v>
      </c>
      <c r="AC164" s="23">
        <f t="shared" si="14"/>
        <v>17640</v>
      </c>
      <c r="AD164" s="23">
        <f t="shared" si="15"/>
        <v>17640</v>
      </c>
    </row>
    <row r="165" spans="3:30" x14ac:dyDescent="0.15">
      <c r="C165" s="32">
        <v>160</v>
      </c>
      <c r="D165" s="23">
        <f>求节点([3]节奏预期!$B$6:$B$21,[3]节奏预期!D$6:D$21,$C165)</f>
        <v>0</v>
      </c>
      <c r="E165" s="23">
        <f>求节点([3]节奏预期!$B$6:$B$21,[3]节奏预期!E$6:E$21,$C165)</f>
        <v>0</v>
      </c>
      <c r="F165" s="23">
        <f>求节点([3]节奏预期!$B$6:$B$21,[3]节奏预期!F$6:F$21,$C165)</f>
        <v>0</v>
      </c>
      <c r="G165" s="23">
        <f>求节点([3]节奏预期!$B$6:$B$21,[3]节奏预期!G$6:G$21,$C165)</f>
        <v>0</v>
      </c>
      <c r="H165" s="23">
        <f>求节点([3]节奏预期!$B$6:$B$21,[3]节奏预期!H$6:H$21,$C165)</f>
        <v>18</v>
      </c>
      <c r="I165" s="23">
        <f>求节点([3]节奏预期!$B$122:$B$137,[3]节奏预期!D$122:D$137,$C165)</f>
        <v>0</v>
      </c>
      <c r="J165" s="23">
        <f>求节点([3]节奏预期!$B$122:$B$137,[3]节奏预期!E$122:E$137,$C165)</f>
        <v>0</v>
      </c>
      <c r="K165" s="23">
        <f>求节点([3]节奏预期!$B$122:$B$137,[3]节奏预期!F$122:F$137,$C165)</f>
        <v>0</v>
      </c>
      <c r="L165" s="23">
        <f>求节点([3]节奏预期!$B$122:$B$137,[3]节奏预期!G$122:G$137,$C165)</f>
        <v>0</v>
      </c>
      <c r="M165" s="23">
        <f>求节点([3]节奏预期!$B$122:$B$137,[3]节奏预期!H$122:H$137,$C165)</f>
        <v>18</v>
      </c>
      <c r="O165" s="23">
        <f>IFERROR(求节点([3]节奏预期!$B$6:$B$21,[3]节奏预期!N$6:N$21,$C165),IFERROR(O164*1,0))</f>
        <v>160</v>
      </c>
      <c r="P165" s="23">
        <f>IFERROR(求节点([3]节奏预期!$B$6:$B$21,[3]节奏预期!O$6:O$21,$C165),IFERROR(P164*1,0))</f>
        <v>160</v>
      </c>
      <c r="Q165" s="23">
        <f>IFERROR(求节点([3]节奏预期!$B$6:$B$21,[3]节奏预期!P$6:P$21,$C165),IFERROR(Q164*1,0))</f>
        <v>80</v>
      </c>
      <c r="R165" s="23">
        <f>IFERROR(求节点([3]节奏预期!$B$6:$B$21,[3]节奏预期!Q$6:Q$21,$C165),IFERROR(R164*1,0))</f>
        <v>120</v>
      </c>
      <c r="S165" s="23">
        <f>IFERROR(求节点([3]节奏预期!$B$6:$B$21,[3]节奏预期!R$6:R$21,$C165),IFERROR(S164*1,0))</f>
        <v>320</v>
      </c>
      <c r="T165" s="23">
        <f>IFERROR(求节点([3]节奏预期!$B$122:$B$137,[3]节奏预期!N$122:N$137,$C165),IFERROR(T164*1,0))</f>
        <v>160</v>
      </c>
      <c r="U165" s="23">
        <f>IFERROR(求节点([3]节奏预期!$B$122:$B$137,[3]节奏预期!O$122:O$137,$C165),IFERROR(U164*1,0))</f>
        <v>160</v>
      </c>
      <c r="V165" s="23">
        <f>IFERROR(求节点([3]节奏预期!$B$122:$B$137,[3]节奏预期!P$122:P$137,$C165),IFERROR(V164*1,0))</f>
        <v>80</v>
      </c>
      <c r="W165" s="23">
        <f>IFERROR(求节点([3]节奏预期!$B$122:$B$137,[3]节奏预期!Q$122:Q$137,$C165),IFERROR(W164*1,0))</f>
        <v>120</v>
      </c>
      <c r="X165" s="23">
        <f>IFERROR(求节点([3]节奏预期!$B$122:$B$137,[3]节奏预期!R$122:R$137,$C165),IFERROR(X164*1,0))</f>
        <v>320</v>
      </c>
      <c r="Z165" s="32">
        <v>160</v>
      </c>
      <c r="AA165" s="23">
        <f t="shared" si="12"/>
        <v>5760</v>
      </c>
      <c r="AB165" s="23">
        <f t="shared" si="13"/>
        <v>5760</v>
      </c>
      <c r="AC165" s="23">
        <f t="shared" si="14"/>
        <v>17640</v>
      </c>
      <c r="AD165" s="23">
        <f t="shared" si="15"/>
        <v>17640</v>
      </c>
    </row>
  </sheetData>
  <mergeCells count="4">
    <mergeCell ref="D4:H4"/>
    <mergeCell ref="I4:M4"/>
    <mergeCell ref="O4:S4"/>
    <mergeCell ref="T4:X4"/>
  </mergeCells>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F0319-9BF6-42F0-8F54-6DC2C15FA29D}">
  <sheetPr codeName="Sheet11"/>
  <dimension ref="C5:Q105"/>
  <sheetViews>
    <sheetView workbookViewId="0">
      <selection activeCell="D13" sqref="D13"/>
    </sheetView>
  </sheetViews>
  <sheetFormatPr defaultColWidth="6.625" defaultRowHeight="11.25" x14ac:dyDescent="0.15"/>
  <cols>
    <col min="1" max="3" width="6.625" style="32"/>
    <col min="4" max="5" width="13" style="32" bestFit="1" customWidth="1"/>
    <col min="6" max="10" width="6.625" style="32"/>
    <col min="11" max="11" width="9" style="32" bestFit="1" customWidth="1"/>
    <col min="12" max="13" width="9.75" style="32" bestFit="1" customWidth="1"/>
    <col min="14" max="14" width="7.5" style="32" bestFit="1" customWidth="1"/>
    <col min="15" max="15" width="9" style="32" bestFit="1" customWidth="1"/>
    <col min="16" max="16" width="7.5" style="32" bestFit="1" customWidth="1"/>
    <col min="17" max="17" width="10.5" style="32" bestFit="1" customWidth="1"/>
    <col min="18" max="16384" width="6.625" style="32"/>
  </cols>
  <sheetData>
    <row r="5" spans="3:17" x14ac:dyDescent="0.15">
      <c r="C5" s="32" t="s">
        <v>166</v>
      </c>
      <c r="D5" s="32" t="s">
        <v>176</v>
      </c>
      <c r="E5" s="32" t="s">
        <v>175</v>
      </c>
      <c r="K5" s="32" t="s">
        <v>171</v>
      </c>
      <c r="L5" s="32" t="s">
        <v>168</v>
      </c>
      <c r="M5" s="32" t="s">
        <v>169</v>
      </c>
      <c r="N5" s="32" t="s">
        <v>172</v>
      </c>
      <c r="O5" s="32" t="s">
        <v>173</v>
      </c>
      <c r="P5" s="32" t="s">
        <v>172</v>
      </c>
      <c r="Q5" s="32" t="s">
        <v>174</v>
      </c>
    </row>
    <row r="6" spans="3:17" x14ac:dyDescent="0.15">
      <c r="C6" s="32">
        <v>1</v>
      </c>
      <c r="D6" s="32">
        <f>求节点($L$6:$L$35,$Q$6:$Q$35,C6)</f>
        <v>8.8443482124545163</v>
      </c>
      <c r="E6" s="32">
        <f>求节点($M$6:$M$35,$Q$6:$Q$35,C6)</f>
        <v>11.159909109776581</v>
      </c>
      <c r="K6" s="32">
        <v>1</v>
      </c>
      <c r="L6" s="32">
        <f>[4]士兵训练属性!O106</f>
        <v>4.5226622741597211</v>
      </c>
      <c r="M6" s="32">
        <f>[4]士兵训练属性!S106</f>
        <v>3.5842585819053134</v>
      </c>
      <c r="N6" s="32">
        <v>2</v>
      </c>
      <c r="O6" s="32">
        <v>4</v>
      </c>
      <c r="P6" s="32">
        <v>5</v>
      </c>
      <c r="Q6" s="34">
        <f>N6*O6*P6</f>
        <v>40</v>
      </c>
    </row>
    <row r="7" spans="3:17" x14ac:dyDescent="0.15">
      <c r="C7" s="32">
        <v>2</v>
      </c>
      <c r="D7" s="32">
        <f>求节点($L$6:$L$35,$Q$6:$Q$35,C7)</f>
        <v>17.688696424909029</v>
      </c>
      <c r="E7" s="32">
        <f>求节点($M$6:$M$35,$Q$6:$Q$35,C7)</f>
        <v>22.319818219553163</v>
      </c>
      <c r="K7" s="32">
        <v>2</v>
      </c>
      <c r="L7" s="32">
        <f>[4]士兵训练属性!O107</f>
        <v>7.3083155808381823</v>
      </c>
      <c r="M7" s="32">
        <f>[4]士兵训练属性!S107</f>
        <v>5.7824475492617662</v>
      </c>
      <c r="N7" s="32">
        <v>1</v>
      </c>
      <c r="O7" s="32">
        <v>4</v>
      </c>
      <c r="P7" s="32">
        <v>5</v>
      </c>
      <c r="Q7" s="32">
        <f>N7*O7*P7+Q6</f>
        <v>60</v>
      </c>
    </row>
    <row r="8" spans="3:17" x14ac:dyDescent="0.15">
      <c r="C8" s="32">
        <v>3</v>
      </c>
      <c r="D8" s="32">
        <f>求节点($L$6:$L$35,$Q$6:$Q$35,C8)</f>
        <v>26.533044637363545</v>
      </c>
      <c r="E8" s="32">
        <f>求节点($M$6:$M$35,$Q$6:$Q$35,C8)</f>
        <v>33.479727329329748</v>
      </c>
      <c r="K8" s="32">
        <v>3</v>
      </c>
      <c r="L8" s="32">
        <f>[4]士兵训练属性!O108</f>
        <v>10.312493049872984</v>
      </c>
      <c r="M8" s="32">
        <f>[4]士兵训练属性!S108</f>
        <v>8.3645521871457369</v>
      </c>
      <c r="N8" s="32">
        <v>4</v>
      </c>
      <c r="O8" s="32">
        <v>4</v>
      </c>
      <c r="P8" s="32">
        <v>5</v>
      </c>
      <c r="Q8" s="32">
        <f t="shared" ref="Q8:Q35" si="0">N8*O8*P8+Q7</f>
        <v>140</v>
      </c>
    </row>
    <row r="9" spans="3:17" x14ac:dyDescent="0.15">
      <c r="C9" s="32">
        <v>4</v>
      </c>
      <c r="D9" s="32">
        <f>求节点($L$6:$L$35,$Q$6:$Q$35,C9)</f>
        <v>35.377392849818058</v>
      </c>
      <c r="E9" s="32">
        <f>求节点($M$6:$M$35,$Q$6:$Q$35,C9)</f>
        <v>43.78258124545733</v>
      </c>
      <c r="K9" s="32">
        <v>4</v>
      </c>
      <c r="L9" s="32">
        <f>[4]士兵训练属性!O109</f>
        <v>14.478648759442287</v>
      </c>
      <c r="M9" s="32">
        <f>[4]士兵训练属性!S109</f>
        <v>11.589582338965862</v>
      </c>
      <c r="N9" s="32">
        <v>2</v>
      </c>
      <c r="O9" s="32">
        <v>4</v>
      </c>
      <c r="P9" s="32">
        <v>5</v>
      </c>
      <c r="Q9" s="32">
        <f t="shared" si="0"/>
        <v>180</v>
      </c>
    </row>
    <row r="10" spans="3:17" x14ac:dyDescent="0.15">
      <c r="C10" s="32">
        <v>5</v>
      </c>
      <c r="D10" s="32">
        <f>求节点($L$6:$L$35,$Q$6:$Q$35,C10)</f>
        <v>43.427115102198009</v>
      </c>
      <c r="E10" s="32">
        <f>求节点($M$6:$M$35,$Q$6:$Q$35,C10)</f>
        <v>52.880980107886359</v>
      </c>
      <c r="K10" s="32">
        <v>5</v>
      </c>
      <c r="L10" s="32">
        <f>[4]士兵训练属性!O110</f>
        <v>19.247226661897244</v>
      </c>
      <c r="M10" s="32">
        <f>[4]士兵训练属性!S110</f>
        <v>15.482260535789003</v>
      </c>
      <c r="N10" s="32">
        <v>2</v>
      </c>
      <c r="O10" s="32">
        <v>4</v>
      </c>
      <c r="P10" s="32">
        <v>1</v>
      </c>
      <c r="Q10" s="32">
        <f t="shared" si="0"/>
        <v>188</v>
      </c>
    </row>
    <row r="11" spans="3:17" x14ac:dyDescent="0.15">
      <c r="C11" s="32">
        <v>6</v>
      </c>
      <c r="D11" s="32">
        <f>求节点($L$6:$L$35,$Q$6:$Q$35,C11)</f>
        <v>50.606759443455772</v>
      </c>
      <c r="E11" s="32">
        <f>求节点($M$6:$M$35,$Q$6:$Q$35,C11)</f>
        <v>66.740314007305841</v>
      </c>
      <c r="K11" s="32">
        <v>6</v>
      </c>
      <c r="L11" s="32">
        <f>[4]士兵训练属性!O111</f>
        <v>23.30857127024769</v>
      </c>
      <c r="M11" s="32">
        <f>[4]士兵训练属性!S111</f>
        <v>19.052180411021272</v>
      </c>
      <c r="N11" s="32">
        <v>1</v>
      </c>
      <c r="O11" s="32">
        <v>4</v>
      </c>
      <c r="P11" s="32">
        <v>5</v>
      </c>
      <c r="Q11" s="32">
        <f t="shared" si="0"/>
        <v>208</v>
      </c>
    </row>
    <row r="12" spans="3:17" x14ac:dyDescent="0.15">
      <c r="C12" s="32">
        <v>7</v>
      </c>
      <c r="D12" s="32">
        <f>求节点($L$6:$L$35,$Q$6:$Q$35,C12)</f>
        <v>57.786403784713542</v>
      </c>
      <c r="E12" s="32">
        <f>求节点($M$6:$M$35,$Q$6:$Q$35,C12)</f>
        <v>97.722791954272324</v>
      </c>
      <c r="K12" s="32">
        <v>7</v>
      </c>
      <c r="L12" s="32">
        <f>[4]士兵训练属性!O112</f>
        <v>28.584360328652647</v>
      </c>
      <c r="M12" s="32">
        <f>[4]士兵训练属性!S112</f>
        <v>23.834029842136172</v>
      </c>
      <c r="N12" s="32">
        <v>2</v>
      </c>
      <c r="O12" s="32">
        <v>4</v>
      </c>
      <c r="P12" s="32">
        <v>5</v>
      </c>
      <c r="Q12" s="32">
        <f t="shared" si="0"/>
        <v>248</v>
      </c>
    </row>
    <row r="13" spans="3:17" x14ac:dyDescent="0.15">
      <c r="C13" s="32">
        <v>8</v>
      </c>
      <c r="D13" s="32">
        <f>求节点($L$6:$L$35,$Q$6:$Q$35,C13)</f>
        <v>78.419269202070026</v>
      </c>
      <c r="E13" s="32">
        <f>求节点($M$6:$M$35,$Q$6:$Q$35,C13)</f>
        <v>128.70526990123881</v>
      </c>
      <c r="K13" s="32">
        <v>8</v>
      </c>
      <c r="L13" s="32">
        <f>[4]士兵训练属性!O113</f>
        <v>34.130602806306101</v>
      </c>
      <c r="M13" s="32">
        <f>[4]士兵训练属性!S113</f>
        <v>28.96506192552858</v>
      </c>
      <c r="N13" s="32">
        <v>1</v>
      </c>
      <c r="O13" s="32">
        <v>4</v>
      </c>
      <c r="P13" s="32">
        <v>5</v>
      </c>
      <c r="Q13" s="32">
        <f t="shared" si="0"/>
        <v>268</v>
      </c>
    </row>
    <row r="14" spans="3:17" x14ac:dyDescent="0.15">
      <c r="C14" s="32">
        <v>9</v>
      </c>
      <c r="D14" s="32">
        <f>求节点($L$6:$L$35,$Q$6:$Q$35,C14)</f>
        <v>105.04885444614779</v>
      </c>
      <c r="E14" s="32">
        <f>求节点($M$6:$M$35,$Q$6:$Q$35,C14)</f>
        <v>147.88144957337076</v>
      </c>
      <c r="K14" s="32">
        <v>9</v>
      </c>
      <c r="L14" s="32">
        <f>[4]士兵训练属性!O114</f>
        <v>39.683540456879165</v>
      </c>
      <c r="M14" s="32">
        <f>[4]士兵训练属性!S114</f>
        <v>34.222396456091865</v>
      </c>
      <c r="N14" s="32">
        <v>4</v>
      </c>
      <c r="O14" s="32">
        <v>4</v>
      </c>
      <c r="P14" s="32">
        <v>5</v>
      </c>
      <c r="Q14" s="32">
        <f t="shared" si="0"/>
        <v>348</v>
      </c>
    </row>
    <row r="15" spans="3:17" x14ac:dyDescent="0.15">
      <c r="C15" s="32">
        <v>10</v>
      </c>
      <c r="D15" s="32">
        <f>求节点($L$6:$L$35,$Q$6:$Q$35,C15)</f>
        <v>131.67843969022553</v>
      </c>
      <c r="E15" s="32">
        <f>求节点($M$6:$M$35,$Q$6:$Q$35,C15)</f>
        <v>160.28443438807861</v>
      </c>
      <c r="K15" s="32">
        <v>10</v>
      </c>
      <c r="L15" s="32">
        <f>[4]士兵训练属性!O115</f>
        <v>45.383649304352502</v>
      </c>
      <c r="M15" s="32">
        <f>[4]士兵训练属性!S115</f>
        <v>39.848684638347358</v>
      </c>
      <c r="N15" s="32">
        <v>2</v>
      </c>
      <c r="O15" s="32">
        <v>4</v>
      </c>
      <c r="P15" s="32">
        <v>1</v>
      </c>
      <c r="Q15" s="32">
        <f t="shared" si="0"/>
        <v>356</v>
      </c>
    </row>
    <row r="16" spans="3:17" x14ac:dyDescent="0.15">
      <c r="C16" s="32">
        <v>11</v>
      </c>
      <c r="D16" s="32">
        <f>求节点($L$6:$L$35,$Q$6:$Q$35,C16)</f>
        <v>146.60087618470786</v>
      </c>
      <c r="E16" s="32">
        <f>求节点($M$6:$M$35,$Q$6:$Q$35,C16)</f>
        <v>172.68741920278649</v>
      </c>
      <c r="K16" s="32">
        <v>11</v>
      </c>
      <c r="L16" s="32">
        <f>[4]士兵训练属性!O116</f>
        <v>49.931794673135585</v>
      </c>
      <c r="M16" s="32">
        <f>[4]士兵训练属性!S116</f>
        <v>44.262790985498235</v>
      </c>
      <c r="N16" s="32">
        <v>1</v>
      </c>
      <c r="O16" s="32">
        <v>4</v>
      </c>
      <c r="P16" s="32">
        <v>5</v>
      </c>
      <c r="Q16" s="32">
        <f t="shared" si="0"/>
        <v>376</v>
      </c>
    </row>
    <row r="17" spans="3:17" x14ac:dyDescent="0.15">
      <c r="C17" s="32">
        <v>12</v>
      </c>
      <c r="D17" s="32">
        <f>求节点($L$6:$L$35,$Q$6:$Q$35,C17)</f>
        <v>156.20205357424311</v>
      </c>
      <c r="E17" s="32">
        <f>求节点($M$6:$M$35,$Q$6:$Q$35,C17)</f>
        <v>180.84346589218515</v>
      </c>
      <c r="K17" s="32">
        <v>12</v>
      </c>
      <c r="L17" s="32">
        <f>[4]士兵训练属性!O117</f>
        <v>54.471049071112269</v>
      </c>
      <c r="M17" s="32">
        <f>[4]士兵训练属性!S117</f>
        <v>48.970863982903538</v>
      </c>
      <c r="N17" s="32">
        <v>4</v>
      </c>
      <c r="O17" s="32">
        <v>4</v>
      </c>
      <c r="P17" s="32">
        <v>5</v>
      </c>
      <c r="Q17" s="32">
        <f t="shared" si="0"/>
        <v>456</v>
      </c>
    </row>
    <row r="18" spans="3:17" x14ac:dyDescent="0.15">
      <c r="C18" s="32">
        <v>13</v>
      </c>
      <c r="D18" s="32">
        <f>求节点($L$6:$L$35,$Q$6:$Q$35,C18)</f>
        <v>165.80323096377836</v>
      </c>
      <c r="E18" s="32">
        <f>求节点($M$6:$M$35,$Q$6:$Q$35,C18)</f>
        <v>182.89860623400145</v>
      </c>
      <c r="K18" s="32">
        <v>13</v>
      </c>
      <c r="L18" s="32">
        <f>[4]士兵训练属性!O118</f>
        <v>59.021315114875968</v>
      </c>
      <c r="M18" s="32">
        <f>[4]士兵训练属性!S118</f>
        <v>53.546548019893585</v>
      </c>
      <c r="N18" s="32">
        <v>1</v>
      </c>
      <c r="O18" s="32">
        <v>4</v>
      </c>
      <c r="P18" s="32">
        <v>5</v>
      </c>
      <c r="Q18" s="32">
        <f t="shared" si="0"/>
        <v>476</v>
      </c>
    </row>
    <row r="19" spans="3:17" x14ac:dyDescent="0.15">
      <c r="C19" s="32">
        <v>14</v>
      </c>
      <c r="D19" s="32">
        <f>求节点($L$6:$L$35,$Q$6:$Q$35,C19)</f>
        <v>175.40440835331361</v>
      </c>
      <c r="E19" s="32">
        <f>求节点($M$6:$M$35,$Q$6:$Q$35,C19)</f>
        <v>184.95374657581777</v>
      </c>
      <c r="K19" s="32">
        <v>14</v>
      </c>
      <c r="L19" s="32">
        <f>[4]士兵训练属性!O119</f>
        <v>63.334896238651972</v>
      </c>
      <c r="M19" s="32">
        <f>[4]士兵训练属性!S119</f>
        <v>58.070574661089829</v>
      </c>
      <c r="N19" s="32">
        <v>2</v>
      </c>
      <c r="O19" s="32">
        <v>4</v>
      </c>
      <c r="P19" s="32">
        <v>5</v>
      </c>
      <c r="Q19" s="32">
        <f t="shared" si="0"/>
        <v>516</v>
      </c>
    </row>
    <row r="20" spans="3:17" x14ac:dyDescent="0.15">
      <c r="C20" s="32">
        <v>15</v>
      </c>
      <c r="D20" s="32">
        <f>求节点($L$6:$L$35,$Q$6:$Q$35,C20)</f>
        <v>180.87464439289425</v>
      </c>
      <c r="E20" s="32">
        <f>求节点($M$6:$M$35,$Q$6:$Q$35,C20)</f>
        <v>187.00888691763407</v>
      </c>
      <c r="K20" s="32">
        <v>15</v>
      </c>
      <c r="L20" s="32">
        <f>[4]士兵训练属性!O120</f>
        <v>67.591792941272928</v>
      </c>
      <c r="M20" s="32">
        <f>[4]士兵训练属性!S120</f>
        <v>62.223838585795349</v>
      </c>
      <c r="N20" s="32">
        <v>2</v>
      </c>
      <c r="O20" s="32">
        <v>4</v>
      </c>
      <c r="P20" s="32">
        <v>1</v>
      </c>
      <c r="Q20" s="32">
        <f t="shared" si="0"/>
        <v>524</v>
      </c>
    </row>
    <row r="21" spans="3:17" x14ac:dyDescent="0.15">
      <c r="C21" s="32">
        <v>16</v>
      </c>
      <c r="D21" s="32">
        <f>求节点($L$6:$L$35,$Q$6:$Q$35,C21)</f>
        <v>182.55229340348953</v>
      </c>
      <c r="E21" s="32">
        <f>求节点($M$6:$M$35,$Q$6:$Q$35,C21)</f>
        <v>190.90056630011793</v>
      </c>
      <c r="K21" s="32">
        <v>16</v>
      </c>
      <c r="L21" s="32">
        <f>[4]士兵训练属性!O121</f>
        <v>71.854444767611199</v>
      </c>
      <c r="M21" s="32">
        <f>[4]士兵训练属性!S121</f>
        <v>66.548710739121816</v>
      </c>
      <c r="N21" s="32">
        <v>1</v>
      </c>
      <c r="O21" s="32">
        <v>4</v>
      </c>
      <c r="P21" s="32">
        <v>5</v>
      </c>
      <c r="Q21" s="32">
        <f t="shared" si="0"/>
        <v>544</v>
      </c>
    </row>
    <row r="22" spans="3:17" x14ac:dyDescent="0.15">
      <c r="C22" s="32">
        <v>17</v>
      </c>
      <c r="D22" s="32">
        <f>求节点($L$6:$L$35,$Q$6:$Q$35,C22)</f>
        <v>184.2299424140848</v>
      </c>
      <c r="E22" s="32">
        <f>求节点($M$6:$M$35,$Q$6:$Q$35,C22)</f>
        <v>196.5029329355032</v>
      </c>
      <c r="K22" s="32">
        <v>17</v>
      </c>
      <c r="L22" s="32">
        <f>[4]士兵训练属性!O122</f>
        <v>76.113251160983452</v>
      </c>
      <c r="M22" s="32">
        <f>[4]士兵训练属性!S122</f>
        <v>70.920517078041456</v>
      </c>
      <c r="N22" s="32">
        <v>2</v>
      </c>
      <c r="O22" s="32">
        <v>4</v>
      </c>
      <c r="P22" s="32">
        <v>5</v>
      </c>
      <c r="Q22" s="32">
        <f t="shared" si="0"/>
        <v>584</v>
      </c>
    </row>
    <row r="23" spans="3:17" x14ac:dyDescent="0.15">
      <c r="C23" s="32">
        <v>18</v>
      </c>
      <c r="D23" s="32">
        <f>求节点($L$6:$L$35,$Q$6:$Q$35,C23)</f>
        <v>185.90759142468005</v>
      </c>
      <c r="E23" s="32">
        <f>求节点($M$6:$M$35,$Q$6:$Q$35,C23)</f>
        <v>202.10529957088846</v>
      </c>
      <c r="K23" s="32">
        <v>18</v>
      </c>
      <c r="L23" s="32">
        <f>[4]士兵训练属性!O123</f>
        <v>80.365283131047647</v>
      </c>
      <c r="M23" s="32">
        <f>[4]士兵训练属性!S123</f>
        <v>75.150110170236189</v>
      </c>
      <c r="N23" s="32">
        <v>1</v>
      </c>
      <c r="O23" s="32">
        <v>4</v>
      </c>
      <c r="P23" s="32">
        <v>5</v>
      </c>
      <c r="Q23" s="32">
        <f t="shared" si="0"/>
        <v>604</v>
      </c>
    </row>
    <row r="24" spans="3:17" x14ac:dyDescent="0.15">
      <c r="C24" s="32">
        <v>19</v>
      </c>
      <c r="D24" s="32">
        <f>求节点($L$6:$L$35,$Q$6:$Q$35,C24)</f>
        <v>187.58524043527532</v>
      </c>
      <c r="E24" s="32">
        <f>求节点($M$6:$M$35,$Q$6:$Q$35,C24)</f>
        <v>207.70766620627373</v>
      </c>
      <c r="K24" s="32">
        <v>19</v>
      </c>
      <c r="L24" s="32">
        <f>[4]士兵训练属性!O124</f>
        <v>84.619526088643227</v>
      </c>
      <c r="M24" s="32">
        <f>[4]士兵训练属性!S124</f>
        <v>79.481374570682803</v>
      </c>
      <c r="N24" s="32">
        <v>4</v>
      </c>
      <c r="O24" s="32">
        <v>4</v>
      </c>
      <c r="P24" s="32">
        <v>5</v>
      </c>
      <c r="Q24" s="32">
        <f t="shared" si="0"/>
        <v>684</v>
      </c>
    </row>
    <row r="25" spans="3:17" x14ac:dyDescent="0.15">
      <c r="C25" s="32">
        <v>20</v>
      </c>
      <c r="D25" s="32">
        <f>求节点($L$6:$L$35,$Q$6:$Q$35,C25)</f>
        <v>191.70701533947647</v>
      </c>
      <c r="E25" s="32">
        <f>求节点($M$6:$M$35,$Q$6:$Q$35,C25)</f>
        <v>215.92847706840274</v>
      </c>
      <c r="K25" s="32">
        <v>20</v>
      </c>
      <c r="L25" s="32">
        <f>[4]士兵训练属性!O125</f>
        <v>89.899465210602642</v>
      </c>
      <c r="M25" s="32">
        <f>[4]士兵训练属性!S125</f>
        <v>84.851224267970963</v>
      </c>
      <c r="N25" s="32">
        <v>2</v>
      </c>
      <c r="O25" s="32">
        <v>4</v>
      </c>
      <c r="P25" s="32">
        <v>1</v>
      </c>
      <c r="Q25" s="32">
        <f t="shared" si="0"/>
        <v>692</v>
      </c>
    </row>
    <row r="26" spans="3:17" x14ac:dyDescent="0.15">
      <c r="C26" s="32">
        <v>21</v>
      </c>
      <c r="D26" s="32">
        <f>求节点($L$6:$L$35,$Q$6:$Q$35,C26)</f>
        <v>196.63149280412657</v>
      </c>
      <c r="E26" s="32">
        <f>求节点($M$6:$M$35,$Q$6:$Q$35,C26)</f>
        <v>224.29344141456659</v>
      </c>
      <c r="K26" s="32">
        <v>21</v>
      </c>
      <c r="L26" s="32">
        <f>[4]士兵训练属性!O126</f>
        <v>96.265821375882837</v>
      </c>
      <c r="M26" s="32">
        <f>[4]士兵训练属性!S126</f>
        <v>91.974673441976023</v>
      </c>
      <c r="N26" s="32">
        <v>1</v>
      </c>
      <c r="O26" s="32">
        <v>4</v>
      </c>
      <c r="P26" s="32">
        <v>5</v>
      </c>
      <c r="Q26" s="32">
        <f t="shared" si="0"/>
        <v>712</v>
      </c>
    </row>
    <row r="27" spans="3:17" x14ac:dyDescent="0.15">
      <c r="C27" s="32">
        <v>22</v>
      </c>
      <c r="D27" s="32">
        <f>求节点($L$6:$L$35,$Q$6:$Q$35,C27)</f>
        <v>201.55597026877669</v>
      </c>
      <c r="E27" s="32">
        <f>求节点($M$6:$M$35,$Q$6:$Q$35,C27)</f>
        <v>232.65840576073043</v>
      </c>
      <c r="K27" s="32">
        <v>22</v>
      </c>
      <c r="L27" s="32">
        <f>[4]士兵训练属性!O127</f>
        <v>102.62698291511826</v>
      </c>
      <c r="M27" s="32">
        <f>[4]士兵训练属性!S127</f>
        <v>98.310763326884512</v>
      </c>
      <c r="N27" s="32">
        <v>4</v>
      </c>
      <c r="O27" s="32">
        <v>4</v>
      </c>
      <c r="P27" s="32">
        <v>5</v>
      </c>
      <c r="Q27" s="32">
        <f t="shared" si="0"/>
        <v>792</v>
      </c>
    </row>
    <row r="28" spans="3:17" x14ac:dyDescent="0.15">
      <c r="C28" s="32">
        <v>23</v>
      </c>
      <c r="D28" s="32">
        <f>求节点($L$6:$L$35,$Q$6:$Q$35,C28)</f>
        <v>206.48044773342679</v>
      </c>
      <c r="E28" s="32">
        <f>求节点($M$6:$M$35,$Q$6:$Q$35,C28)</f>
        <v>241.02337010689428</v>
      </c>
      <c r="K28" s="32">
        <v>23</v>
      </c>
      <c r="L28" s="32">
        <f>[4]士兵训练属性!O128</f>
        <v>108.98912790570419</v>
      </c>
      <c r="M28" s="32">
        <f>[4]士兵训练属性!S128</f>
        <v>104.81855388022134</v>
      </c>
      <c r="N28" s="32">
        <v>1</v>
      </c>
      <c r="O28" s="32">
        <v>4</v>
      </c>
      <c r="P28" s="32">
        <v>5</v>
      </c>
      <c r="Q28" s="32">
        <f t="shared" si="0"/>
        <v>812</v>
      </c>
    </row>
    <row r="29" spans="3:17" x14ac:dyDescent="0.15">
      <c r="C29" s="32">
        <v>24</v>
      </c>
      <c r="D29" s="32">
        <f>求节点($L$6:$L$35,$Q$6:$Q$35,C29)</f>
        <v>213.24227729424308</v>
      </c>
      <c r="E29" s="32">
        <f>求节点($M$6:$M$35,$Q$6:$Q$35,C29)</f>
        <v>248.64692699311323</v>
      </c>
      <c r="K29" s="32">
        <v>24</v>
      </c>
      <c r="L29" s="32">
        <f>[4]士兵训练属性!O129</f>
        <v>115.32833539528137</v>
      </c>
      <c r="M29" s="32">
        <f>[4]士兵训练属性!S129</f>
        <v>111.23033277718757</v>
      </c>
      <c r="N29" s="32">
        <v>2</v>
      </c>
      <c r="O29" s="32">
        <v>4</v>
      </c>
      <c r="P29" s="32">
        <v>5</v>
      </c>
      <c r="Q29" s="32">
        <f t="shared" si="0"/>
        <v>852</v>
      </c>
    </row>
    <row r="30" spans="3:17" x14ac:dyDescent="0.15">
      <c r="C30" s="32">
        <v>25</v>
      </c>
      <c r="D30" s="32">
        <f>求节点($L$6:$L$35,$Q$6:$Q$35,C30)</f>
        <v>220.82408156222746</v>
      </c>
      <c r="E30" s="32">
        <f>求节点($M$6:$M$35,$Q$6:$Q$35,C30)</f>
        <v>252.54477827818587</v>
      </c>
      <c r="K30" s="32">
        <v>25</v>
      </c>
      <c r="L30" s="32">
        <f>[4]士兵训练属性!O130</f>
        <v>121.66718889550316</v>
      </c>
      <c r="M30" s="32">
        <f>[4]士兵训练属性!S130</f>
        <v>117.74461571824348</v>
      </c>
      <c r="N30" s="32">
        <v>2</v>
      </c>
      <c r="O30" s="32">
        <v>4</v>
      </c>
      <c r="P30" s="32">
        <v>1</v>
      </c>
      <c r="Q30" s="32">
        <f t="shared" si="0"/>
        <v>860</v>
      </c>
    </row>
    <row r="31" spans="3:17" x14ac:dyDescent="0.15">
      <c r="C31" s="32">
        <v>26</v>
      </c>
      <c r="D31" s="32">
        <f>求节点($L$6:$L$35,$Q$6:$Q$35,C31)</f>
        <v>228.40588583021184</v>
      </c>
      <c r="E31" s="32">
        <f>求节点($M$6:$M$35,$Q$6:$Q$35,C31)</f>
        <v>256.44262956325849</v>
      </c>
      <c r="K31" s="32">
        <v>26</v>
      </c>
      <c r="L31" s="32">
        <f>[4]士兵训练属性!O131</f>
        <v>128.00586023511804</v>
      </c>
      <c r="M31" s="32">
        <f>[4]士兵训练属性!S131</f>
        <v>124.11769622524557</v>
      </c>
      <c r="N31" s="32">
        <v>1</v>
      </c>
      <c r="O31" s="32">
        <v>4</v>
      </c>
      <c r="P31" s="32">
        <v>5</v>
      </c>
      <c r="Q31" s="32">
        <f t="shared" si="0"/>
        <v>880</v>
      </c>
    </row>
    <row r="32" spans="3:17" x14ac:dyDescent="0.15">
      <c r="C32" s="32">
        <v>27</v>
      </c>
      <c r="D32" s="32">
        <f>求节点($L$6:$L$35,$Q$6:$Q$35,C32)</f>
        <v>235.98769009819623</v>
      </c>
      <c r="E32" s="32">
        <f>求节点($M$6:$M$35,$Q$6:$Q$35,C32)</f>
        <v>260.34048084833114</v>
      </c>
      <c r="K32" s="32">
        <v>27</v>
      </c>
      <c r="L32" s="32">
        <f>[4]士兵训练属性!O132</f>
        <v>134.32238585092639</v>
      </c>
      <c r="M32" s="32">
        <f>[4]士兵训练属性!S132</f>
        <v>130.58134521056871</v>
      </c>
      <c r="N32" s="32">
        <v>2</v>
      </c>
      <c r="O32" s="32">
        <v>4</v>
      </c>
      <c r="P32" s="32">
        <v>5</v>
      </c>
      <c r="Q32" s="32">
        <f t="shared" si="0"/>
        <v>920</v>
      </c>
    </row>
    <row r="33" spans="3:17" x14ac:dyDescent="0.15">
      <c r="C33" s="32">
        <v>28</v>
      </c>
      <c r="D33" s="32">
        <f>求节点($L$6:$L$35,$Q$6:$Q$35,C33)</f>
        <v>243.56949436618061</v>
      </c>
      <c r="E33" s="32">
        <f>求节点($M$6:$M$35,$Q$6:$Q$35,C33)</f>
        <v>264.23833213340373</v>
      </c>
      <c r="K33" s="32">
        <v>28</v>
      </c>
      <c r="L33" s="32">
        <f>[4]士兵训练属性!O133</f>
        <v>140.63900152187057</v>
      </c>
      <c r="M33" s="32">
        <f>[4]士兵训练属性!S133</f>
        <v>136.97357153375029</v>
      </c>
      <c r="N33" s="32">
        <v>1</v>
      </c>
      <c r="O33" s="32">
        <v>4</v>
      </c>
      <c r="P33" s="32">
        <v>5</v>
      </c>
      <c r="Q33" s="32">
        <f t="shared" si="0"/>
        <v>940</v>
      </c>
    </row>
    <row r="34" spans="3:17" x14ac:dyDescent="0.15">
      <c r="C34" s="32">
        <v>29</v>
      </c>
      <c r="D34" s="32">
        <f>求节点($L$6:$L$35,$Q$6:$Q$35,C34)</f>
        <v>249.49881536201138</v>
      </c>
      <c r="E34" s="32">
        <f>求节点($M$6:$M$35,$Q$6:$Q$35,C34)</f>
        <v>268.53164696700668</v>
      </c>
      <c r="K34" s="32">
        <v>29</v>
      </c>
      <c r="L34" s="32">
        <f>[4]士兵训练属性!O134</f>
        <v>146.95567436878142</v>
      </c>
      <c r="M34" s="32">
        <f>[4]士兵训练属性!S134</f>
        <v>143.37042732905374</v>
      </c>
      <c r="N34" s="32">
        <v>4</v>
      </c>
      <c r="O34" s="32">
        <v>4</v>
      </c>
      <c r="P34" s="32">
        <v>5</v>
      </c>
      <c r="Q34" s="32">
        <f t="shared" si="0"/>
        <v>1020</v>
      </c>
    </row>
    <row r="35" spans="3:17" x14ac:dyDescent="0.15">
      <c r="C35" s="32">
        <v>30</v>
      </c>
      <c r="D35" s="32">
        <f>求节点($L$6:$L$35,$Q$6:$Q$35,C35)</f>
        <v>253.10486037006552</v>
      </c>
      <c r="E35" s="32">
        <f>求节点($M$6:$M$35,$Q$6:$Q$35,C35)</f>
        <v>283.74848347130819</v>
      </c>
      <c r="K35" s="32">
        <v>30</v>
      </c>
      <c r="L35" s="32">
        <f>[4]士兵训练属性!O135</f>
        <v>153.254142755516</v>
      </c>
      <c r="M35" s="32">
        <f>[4]士兵训练属性!S135</f>
        <v>149.77076991543498</v>
      </c>
      <c r="N35" s="32">
        <v>2</v>
      </c>
      <c r="O35" s="32">
        <v>4</v>
      </c>
      <c r="P35" s="32">
        <v>1</v>
      </c>
      <c r="Q35" s="32">
        <f t="shared" si="0"/>
        <v>1028</v>
      </c>
    </row>
    <row r="36" spans="3:17" x14ac:dyDescent="0.15">
      <c r="C36" s="32">
        <v>31</v>
      </c>
      <c r="D36" s="32">
        <f>求节点($L$6:$L$35,$Q$6:$Q$35,C36)</f>
        <v>256.71090537811966</v>
      </c>
      <c r="E36" s="32">
        <f>求节点($M$6:$M$35,$Q$6:$Q$35,C36)</f>
        <v>298.96531997560965</v>
      </c>
    </row>
    <row r="37" spans="3:17" x14ac:dyDescent="0.15">
      <c r="C37" s="32">
        <v>32</v>
      </c>
      <c r="D37" s="32">
        <f>求节点($L$6:$L$35,$Q$6:$Q$35,C37)</f>
        <v>260.31695038617374</v>
      </c>
      <c r="E37" s="32">
        <f>求节点($M$6:$M$35,$Q$6:$Q$35,C37)</f>
        <v>314.1821564799111</v>
      </c>
    </row>
    <row r="38" spans="3:17" x14ac:dyDescent="0.15">
      <c r="C38" s="32">
        <v>33</v>
      </c>
      <c r="D38" s="32">
        <f>求节点($L$6:$L$35,$Q$6:$Q$35,C38)</f>
        <v>263.92299539422788</v>
      </c>
      <c r="E38" s="32">
        <f>求节点($M$6:$M$35,$Q$6:$Q$35,C38)</f>
        <v>329.39899298421255</v>
      </c>
    </row>
    <row r="39" spans="3:17" x14ac:dyDescent="0.15">
      <c r="C39" s="32">
        <v>34</v>
      </c>
      <c r="D39" s="32">
        <f>求节点($L$6:$L$35,$Q$6:$Q$35,C39)</f>
        <v>267.52904040228202</v>
      </c>
      <c r="E39" s="32">
        <f>求节点($M$6:$M$35,$Q$6:$Q$35,C39)</f>
        <v>344.61582948851401</v>
      </c>
    </row>
    <row r="40" spans="3:17" x14ac:dyDescent="0.15">
      <c r="C40" s="32">
        <v>35</v>
      </c>
      <c r="D40" s="32">
        <f>求节点($L$6:$L$35,$Q$6:$Q$35,C40)</f>
        <v>280.52522176047381</v>
      </c>
      <c r="E40" s="32">
        <f>求节点($M$6:$M$35,$Q$6:$Q$35,C40)</f>
        <v>349.10567183012142</v>
      </c>
    </row>
    <row r="41" spans="3:17" x14ac:dyDescent="0.15">
      <c r="C41" s="32">
        <v>36</v>
      </c>
      <c r="D41" s="32">
        <f>求节点($L$6:$L$35,$Q$6:$Q$35,C41)</f>
        <v>294.93201056923056</v>
      </c>
      <c r="E41" s="32">
        <f>求节点($M$6:$M$35,$Q$6:$Q$35,C41)</f>
        <v>350.52756842355063</v>
      </c>
    </row>
    <row r="42" spans="3:17" x14ac:dyDescent="0.15">
      <c r="C42" s="32">
        <v>37</v>
      </c>
      <c r="D42" s="32">
        <f>求节点($L$6:$L$35,$Q$6:$Q$35,C42)</f>
        <v>309.3387993779873</v>
      </c>
      <c r="E42" s="32">
        <f>求节点($M$6:$M$35,$Q$6:$Q$35,C42)</f>
        <v>351.94946501697984</v>
      </c>
    </row>
    <row r="43" spans="3:17" x14ac:dyDescent="0.15">
      <c r="C43" s="32">
        <v>38</v>
      </c>
      <c r="D43" s="32">
        <f>求节点($L$6:$L$35,$Q$6:$Q$35,C43)</f>
        <v>323.74558818674404</v>
      </c>
      <c r="E43" s="32">
        <f>求节点($M$6:$M$35,$Q$6:$Q$35,C43)</f>
        <v>353.371361610409</v>
      </c>
    </row>
    <row r="44" spans="3:17" x14ac:dyDescent="0.15">
      <c r="C44" s="32">
        <v>39</v>
      </c>
      <c r="D44" s="32">
        <f>求节点($L$6:$L$35,$Q$6:$Q$35,C44)</f>
        <v>338.15237699550079</v>
      </c>
      <c r="E44" s="32">
        <f>求节点($M$6:$M$35,$Q$6:$Q$35,C44)</f>
        <v>354.79325820383821</v>
      </c>
    </row>
    <row r="45" spans="3:17" x14ac:dyDescent="0.15">
      <c r="C45" s="32">
        <v>40</v>
      </c>
      <c r="D45" s="32">
        <f>求节点($L$6:$L$35,$Q$6:$Q$35,C45)</f>
        <v>348.44414526331173</v>
      </c>
      <c r="E45" s="32">
        <f>求节点($M$6:$M$35,$Q$6:$Q$35,C45)</f>
        <v>356.68559907601821</v>
      </c>
    </row>
    <row r="46" spans="3:17" x14ac:dyDescent="0.15">
      <c r="C46" s="32">
        <v>41</v>
      </c>
      <c r="D46" s="32">
        <f>求节点($L$6:$L$35,$Q$6:$Q$35,C46)</f>
        <v>349.84762723428253</v>
      </c>
      <c r="E46" s="32">
        <f>求节点($M$6:$M$35,$Q$6:$Q$35,C46)</f>
        <v>361.21652751930532</v>
      </c>
    </row>
    <row r="47" spans="3:17" x14ac:dyDescent="0.15">
      <c r="C47" s="32">
        <v>42</v>
      </c>
      <c r="D47" s="32">
        <f>求节点($L$6:$L$35,$Q$6:$Q$35,C47)</f>
        <v>351.25110920525339</v>
      </c>
      <c r="E47" s="32">
        <f>求节点($M$6:$M$35,$Q$6:$Q$35,C47)</f>
        <v>365.74745596259243</v>
      </c>
    </row>
    <row r="48" spans="3:17" x14ac:dyDescent="0.15">
      <c r="C48" s="32">
        <v>43</v>
      </c>
      <c r="D48" s="32">
        <f>求节点($L$6:$L$35,$Q$6:$Q$35,C48)</f>
        <v>352.65459117622419</v>
      </c>
      <c r="E48" s="32">
        <f>求节点($M$6:$M$35,$Q$6:$Q$35,C48)</f>
        <v>370.27838440587954</v>
      </c>
    </row>
    <row r="49" spans="3:5" x14ac:dyDescent="0.15">
      <c r="C49" s="32">
        <v>44</v>
      </c>
      <c r="D49" s="32">
        <f>求节点($L$6:$L$35,$Q$6:$Q$35,C49)</f>
        <v>354.05807314719499</v>
      </c>
      <c r="E49" s="32">
        <f>求节点($M$6:$M$35,$Q$6:$Q$35,C49)</f>
        <v>374.80931284916659</v>
      </c>
    </row>
    <row r="50" spans="3:5" x14ac:dyDescent="0.15">
      <c r="C50" s="32">
        <v>45</v>
      </c>
      <c r="D50" s="32">
        <f>求节点($L$6:$L$35,$Q$6:$Q$35,C50)</f>
        <v>355.46155511816579</v>
      </c>
      <c r="E50" s="32">
        <f>求节点($M$6:$M$35,$Q$6:$Q$35,C50)</f>
        <v>388.52672190780481</v>
      </c>
    </row>
    <row r="51" spans="3:5" x14ac:dyDescent="0.15">
      <c r="C51" s="32">
        <v>46</v>
      </c>
      <c r="D51" s="32">
        <f>求节点($L$6:$L$35,$Q$6:$Q$35,C51)</f>
        <v>358.71033859154073</v>
      </c>
      <c r="E51" s="32">
        <f>求节点($M$6:$M$35,$Q$6:$Q$35,C51)</f>
        <v>405.51881188688742</v>
      </c>
    </row>
    <row r="52" spans="3:5" x14ac:dyDescent="0.15">
      <c r="C52" s="32">
        <v>47</v>
      </c>
      <c r="D52" s="32">
        <f>求节点($L$6:$L$35,$Q$6:$Q$35,C52)</f>
        <v>363.10773541558973</v>
      </c>
      <c r="E52" s="32">
        <f>求节点($M$6:$M$35,$Q$6:$Q$35,C52)</f>
        <v>422.51090186596997</v>
      </c>
    </row>
    <row r="53" spans="3:5" x14ac:dyDescent="0.15">
      <c r="C53" s="32">
        <v>48</v>
      </c>
      <c r="D53" s="32">
        <f>求节点($L$6:$L$35,$Q$6:$Q$35,C53)</f>
        <v>367.50513223963878</v>
      </c>
      <c r="E53" s="32">
        <f>求节点($M$6:$M$35,$Q$6:$Q$35,C53)</f>
        <v>439.50299184505258</v>
      </c>
    </row>
    <row r="54" spans="3:5" x14ac:dyDescent="0.15">
      <c r="C54" s="32">
        <v>49</v>
      </c>
      <c r="D54" s="32">
        <f>求节点($L$6:$L$35,$Q$6:$Q$35,C54)</f>
        <v>371.90252906368778</v>
      </c>
      <c r="E54" s="32">
        <f>求节点($M$6:$M$35,$Q$6:$Q$35,C54)</f>
        <v>456.12735152541535</v>
      </c>
    </row>
    <row r="55" spans="3:5" x14ac:dyDescent="0.15">
      <c r="C55" s="32">
        <v>50</v>
      </c>
      <c r="D55" s="32">
        <f>求节点($L$6:$L$35,$Q$6:$Q$35,C55)</f>
        <v>377.20205339264203</v>
      </c>
      <c r="E55" s="32">
        <f>求节点($M$6:$M$35,$Q$6:$Q$35,C55)</f>
        <v>460.49828269949097</v>
      </c>
    </row>
    <row r="56" spans="3:5" x14ac:dyDescent="0.15">
      <c r="C56" s="32">
        <v>51</v>
      </c>
      <c r="D56" s="32">
        <f>求节点($L$6:$L$35,$Q$6:$Q$35,C56)</f>
        <v>394.82609315469176</v>
      </c>
      <c r="E56" s="32">
        <f>求节点($M$6:$M$35,$Q$6:$Q$35,C56)</f>
        <v>464.86921387356659</v>
      </c>
    </row>
    <row r="57" spans="3:5" x14ac:dyDescent="0.15">
      <c r="C57" s="32">
        <v>52</v>
      </c>
      <c r="D57" s="32">
        <f>求节点($L$6:$L$35,$Q$6:$Q$35,C57)</f>
        <v>412.45013291674144</v>
      </c>
      <c r="E57" s="32">
        <f>求节点($M$6:$M$35,$Q$6:$Q$35,C57)</f>
        <v>469.24014504764222</v>
      </c>
    </row>
    <row r="58" spans="3:5" x14ac:dyDescent="0.15">
      <c r="C58" s="32">
        <v>53</v>
      </c>
      <c r="D58" s="32">
        <f>求节点($L$6:$L$35,$Q$6:$Q$35,C58)</f>
        <v>430.07417267879111</v>
      </c>
      <c r="E58" s="32">
        <f>求节点($M$6:$M$35,$Q$6:$Q$35,C58)</f>
        <v>473.61107622171784</v>
      </c>
    </row>
    <row r="59" spans="3:5" x14ac:dyDescent="0.15">
      <c r="C59" s="32">
        <v>54</v>
      </c>
      <c r="D59" s="32">
        <f>求节点($L$6:$L$35,$Q$6:$Q$35,C59)</f>
        <v>447.69821244084079</v>
      </c>
      <c r="E59" s="32">
        <f>求节点($M$6:$M$35,$Q$6:$Q$35,C59)</f>
        <v>480.00927771713134</v>
      </c>
    </row>
    <row r="60" spans="3:5" x14ac:dyDescent="0.15">
      <c r="C60" s="32">
        <v>55</v>
      </c>
      <c r="D60" s="32">
        <f>求节点($L$6:$L$35,$Q$6:$Q$35,C60)</f>
        <v>458.3249230871354</v>
      </c>
      <c r="E60" s="32">
        <f>求节点($M$6:$M$35,$Q$6:$Q$35,C60)</f>
        <v>488.85095862938681</v>
      </c>
    </row>
    <row r="61" spans="3:5" x14ac:dyDescent="0.15">
      <c r="C61" s="32">
        <v>56</v>
      </c>
      <c r="D61" s="32">
        <f>求节点($L$6:$L$35,$Q$6:$Q$35,C61)</f>
        <v>462.72027048169286</v>
      </c>
      <c r="E61" s="32">
        <f>求节点($M$6:$M$35,$Q$6:$Q$35,C61)</f>
        <v>497.69263954164222</v>
      </c>
    </row>
    <row r="62" spans="3:5" x14ac:dyDescent="0.15">
      <c r="C62" s="32">
        <v>57</v>
      </c>
      <c r="D62" s="32">
        <f>求节点($L$6:$L$35,$Q$6:$Q$35,C62)</f>
        <v>467.11561787625033</v>
      </c>
      <c r="E62" s="32">
        <f>求节点($M$6:$M$35,$Q$6:$Q$35,C62)</f>
        <v>506.53432045389769</v>
      </c>
    </row>
    <row r="63" spans="3:5" x14ac:dyDescent="0.15">
      <c r="C63" s="32">
        <v>58</v>
      </c>
      <c r="D63" s="32">
        <f>求节点($L$6:$L$35,$Q$6:$Q$35,C63)</f>
        <v>471.51096527080779</v>
      </c>
      <c r="E63" s="32">
        <f>求节点($M$6:$M$35,$Q$6:$Q$35,C63)</f>
        <v>515.3760013661531</v>
      </c>
    </row>
    <row r="64" spans="3:5" x14ac:dyDescent="0.15">
      <c r="C64" s="32">
        <v>59</v>
      </c>
      <c r="D64" s="32">
        <f>求节点($L$6:$L$35,$Q$6:$Q$35,C64)</f>
        <v>475.90631266536525</v>
      </c>
      <c r="E64" s="32">
        <f>求节点($M$6:$M$35,$Q$6:$Q$35,C64)</f>
        <v>517.79025528983414</v>
      </c>
    </row>
    <row r="65" spans="3:5" x14ac:dyDescent="0.15">
      <c r="C65" s="32">
        <v>60</v>
      </c>
      <c r="D65" s="32">
        <f>求节点($L$6:$L$35,$Q$6:$Q$35,C65)</f>
        <v>485.07538174932773</v>
      </c>
      <c r="E65" s="32">
        <f>求节点($M$6:$M$35,$Q$6:$Q$35,C65)</f>
        <v>519.71645120346545</v>
      </c>
    </row>
    <row r="66" spans="3:5" x14ac:dyDescent="0.15">
      <c r="C66" s="32">
        <v>61</v>
      </c>
      <c r="D66" s="32">
        <f>求节点($L$6:$L$35,$Q$6:$Q$35,C66)</f>
        <v>494.34841936058865</v>
      </c>
      <c r="E66" s="32">
        <f>求节点($M$6:$M$35,$Q$6:$Q$35,C66)</f>
        <v>521.64264711709666</v>
      </c>
    </row>
    <row r="67" spans="3:5" x14ac:dyDescent="0.15">
      <c r="C67" s="32">
        <v>62</v>
      </c>
      <c r="D67" s="32">
        <f>求节点($L$6:$L$35,$Q$6:$Q$35,C67)</f>
        <v>503.62145697184951</v>
      </c>
      <c r="E67" s="32">
        <f>求节点($M$6:$M$35,$Q$6:$Q$35,C67)</f>
        <v>523.56884303072798</v>
      </c>
    </row>
    <row r="68" spans="3:5" x14ac:dyDescent="0.15">
      <c r="C68" s="32">
        <v>63</v>
      </c>
      <c r="D68" s="32">
        <f>求节点($L$6:$L$35,$Q$6:$Q$35,C68)</f>
        <v>512.89449458311049</v>
      </c>
      <c r="E68" s="32">
        <f>求节点($M$6:$M$35,$Q$6:$Q$35,C68)</f>
        <v>527.58929182962163</v>
      </c>
    </row>
    <row r="69" spans="3:5" x14ac:dyDescent="0.15">
      <c r="C69" s="32">
        <v>64</v>
      </c>
      <c r="D69" s="32">
        <f>求节点($L$6:$L$35,$Q$6:$Q$35,C69)</f>
        <v>517.24993169026357</v>
      </c>
      <c r="E69" s="32">
        <f>求节点($M$6:$M$35,$Q$6:$Q$35,C69)</f>
        <v>532.21370598360238</v>
      </c>
    </row>
    <row r="70" spans="3:5" x14ac:dyDescent="0.15">
      <c r="C70" s="32">
        <v>65</v>
      </c>
      <c r="D70" s="32">
        <f>求节点($L$6:$L$35,$Q$6:$Q$35,C70)</f>
        <v>519.12923498533155</v>
      </c>
      <c r="E70" s="32">
        <f>求节点($M$6:$M$35,$Q$6:$Q$35,C70)</f>
        <v>536.83812013758313</v>
      </c>
    </row>
    <row r="71" spans="3:5" x14ac:dyDescent="0.15">
      <c r="C71" s="32">
        <v>66</v>
      </c>
      <c r="D71" s="32">
        <f>求节点($L$6:$L$35,$Q$6:$Q$35,C71)</f>
        <v>521.00853828039965</v>
      </c>
      <c r="E71" s="32">
        <f>求节点($M$6:$M$35,$Q$6:$Q$35,C71)</f>
        <v>541.46253429156388</v>
      </c>
    </row>
    <row r="72" spans="3:5" x14ac:dyDescent="0.15">
      <c r="C72" s="32">
        <v>67</v>
      </c>
      <c r="D72" s="32">
        <f>求节点($L$6:$L$35,$Q$6:$Q$35,C72)</f>
        <v>522.88784157546775</v>
      </c>
      <c r="E72" s="32">
        <f>求节点($M$6:$M$35,$Q$6:$Q$35,C72)</f>
        <v>548.12908739218949</v>
      </c>
    </row>
    <row r="73" spans="3:5" x14ac:dyDescent="0.15">
      <c r="C73" s="32">
        <v>68</v>
      </c>
      <c r="D73" s="32">
        <f>求节点($L$6:$L$35,$Q$6:$Q$35,C73)</f>
        <v>525.91527281775552</v>
      </c>
      <c r="E73" s="32">
        <f>求节点($M$6:$M$35,$Q$6:$Q$35,C73)</f>
        <v>557.27862351045337</v>
      </c>
    </row>
    <row r="74" spans="3:5" x14ac:dyDescent="0.15">
      <c r="C74" s="32">
        <v>69</v>
      </c>
      <c r="D74" s="32">
        <f>求节点($L$6:$L$35,$Q$6:$Q$35,C74)</f>
        <v>530.6071878074863</v>
      </c>
      <c r="E74" s="32">
        <f>求节点($M$6:$M$35,$Q$6:$Q$35,C74)</f>
        <v>566.42815962871714</v>
      </c>
    </row>
    <row r="75" spans="3:5" x14ac:dyDescent="0.15">
      <c r="C75" s="32">
        <v>70</v>
      </c>
      <c r="D75" s="32">
        <f>求节点($L$6:$L$35,$Q$6:$Q$35,C75)</f>
        <v>535.29910279721707</v>
      </c>
      <c r="E75" s="32">
        <f>求节点($M$6:$M$35,$Q$6:$Q$35,C75)</f>
        <v>575.57769574698102</v>
      </c>
    </row>
    <row r="76" spans="3:5" x14ac:dyDescent="0.15">
      <c r="C76" s="32">
        <v>71</v>
      </c>
      <c r="D76" s="32">
        <f>求节点($L$6:$L$35,$Q$6:$Q$35,C76)</f>
        <v>539.99101778694796</v>
      </c>
      <c r="E76" s="32">
        <f>求节点($M$6:$M$35,$Q$6:$Q$35,C76)</f>
        <v>584.37584193195903</v>
      </c>
    </row>
    <row r="77" spans="3:5" x14ac:dyDescent="0.15">
      <c r="C77" s="32">
        <v>72</v>
      </c>
      <c r="D77" s="32">
        <f>求节点($L$6:$L$35,$Q$6:$Q$35,C77)</f>
        <v>545.36709884361323</v>
      </c>
      <c r="E77" s="32">
        <f>求节点($M$6:$M$35,$Q$6:$Q$35,C77)</f>
        <v>589.10442918942067</v>
      </c>
    </row>
    <row r="78" spans="3:5" x14ac:dyDescent="0.15">
      <c r="C78" s="32">
        <v>73</v>
      </c>
      <c r="D78" s="32">
        <f>求节点($L$6:$L$35,$Q$6:$Q$35,C78)</f>
        <v>554.75940182837678</v>
      </c>
      <c r="E78" s="32">
        <f>求节点($M$6:$M$35,$Q$6:$Q$35,C78)</f>
        <v>593.83301644688243</v>
      </c>
    </row>
    <row r="79" spans="3:5" x14ac:dyDescent="0.15">
      <c r="C79" s="32">
        <v>74</v>
      </c>
      <c r="D79" s="32">
        <f>求节点($L$6:$L$35,$Q$6:$Q$35,C79)</f>
        <v>564.15170481314021</v>
      </c>
      <c r="E79" s="32">
        <f>求节点($M$6:$M$35,$Q$6:$Q$35,C79)</f>
        <v>598.56160370434407</v>
      </c>
    </row>
    <row r="80" spans="3:5" x14ac:dyDescent="0.15">
      <c r="C80" s="32">
        <v>75</v>
      </c>
      <c r="D80" s="32">
        <f>求节点($L$6:$L$35,$Q$6:$Q$35,C80)</f>
        <v>573.54400779790376</v>
      </c>
      <c r="E80" s="32">
        <f>求节点($M$6:$M$35,$Q$6:$Q$35,C80)</f>
        <v>603.29019096180571</v>
      </c>
    </row>
    <row r="81" spans="3:5" x14ac:dyDescent="0.15">
      <c r="C81" s="32">
        <v>76</v>
      </c>
      <c r="D81" s="32">
        <f>求节点($L$6:$L$35,$Q$6:$Q$35,C81)</f>
        <v>582.93631078266719</v>
      </c>
      <c r="E81" s="32">
        <f>求节点($M$6:$M$35,$Q$6:$Q$35,C81)</f>
        <v>619.69776861788762</v>
      </c>
    </row>
    <row r="82" spans="3:5" x14ac:dyDescent="0.15">
      <c r="C82" s="32">
        <v>77</v>
      </c>
      <c r="D82" s="32">
        <f>求节点($L$6:$L$35,$Q$6:$Q$35,C82)</f>
        <v>588.17094154164204</v>
      </c>
      <c r="E82" s="32">
        <f>求节点($M$6:$M$35,$Q$6:$Q$35,C82)</f>
        <v>638.16812567846125</v>
      </c>
    </row>
    <row r="83" spans="3:5" x14ac:dyDescent="0.15">
      <c r="C83" s="32">
        <v>78</v>
      </c>
      <c r="D83" s="32">
        <f>求节点($L$6:$L$35,$Q$6:$Q$35,C83)</f>
        <v>592.87457503753467</v>
      </c>
      <c r="E83" s="32">
        <f>求节点($M$6:$M$35,$Q$6:$Q$35,C83)</f>
        <v>656.63848273903477</v>
      </c>
    </row>
    <row r="84" spans="3:5" x14ac:dyDescent="0.15">
      <c r="C84" s="32">
        <v>79</v>
      </c>
      <c r="D84" s="32">
        <f>求节点($L$6:$L$35,$Q$6:$Q$35,C84)</f>
        <v>597.57820853342719</v>
      </c>
      <c r="E84" s="32">
        <f>求节点($M$6:$M$35,$Q$6:$Q$35,C84)</f>
        <v>675.10883979960829</v>
      </c>
    </row>
    <row r="85" spans="3:5" x14ac:dyDescent="0.15">
      <c r="C85" s="32">
        <v>80</v>
      </c>
      <c r="D85" s="32">
        <f>求节点($L$6:$L$35,$Q$6:$Q$35,C85)</f>
        <v>602.28184202931982</v>
      </c>
      <c r="E85" s="32">
        <f>求节点($M$6:$M$35,$Q$6:$Q$35,C85)</f>
        <v>684.77264796380291</v>
      </c>
    </row>
    <row r="86" spans="3:5" x14ac:dyDescent="0.15">
      <c r="C86" s="32">
        <v>81</v>
      </c>
      <c r="D86" s="32">
        <f>求节点($L$6:$L$35,$Q$6:$Q$35,C86)</f>
        <v>615.93569573301636</v>
      </c>
      <c r="E86" s="32">
        <f>求节点($M$6:$M$35,$Q$6:$Q$35,C86)</f>
        <v>686.26244757663756</v>
      </c>
    </row>
    <row r="87" spans="3:5" x14ac:dyDescent="0.15">
      <c r="C87" s="32">
        <v>82</v>
      </c>
      <c r="D87" s="32">
        <f>求节点($L$6:$L$35,$Q$6:$Q$35,C87)</f>
        <v>634.74045154912858</v>
      </c>
      <c r="E87" s="32">
        <f>求节点($M$6:$M$35,$Q$6:$Q$35,C87)</f>
        <v>687.7522471894722</v>
      </c>
    </row>
    <row r="88" spans="3:5" x14ac:dyDescent="0.15">
      <c r="C88" s="32">
        <v>83</v>
      </c>
      <c r="D88" s="32">
        <f>求节点($L$6:$L$35,$Q$6:$Q$35,C88)</f>
        <v>653.5452073652408</v>
      </c>
      <c r="E88" s="32">
        <f>求节点($M$6:$M$35,$Q$6:$Q$35,C88)</f>
        <v>689.24204680230685</v>
      </c>
    </row>
    <row r="89" spans="3:5" x14ac:dyDescent="0.15">
      <c r="C89" s="32">
        <v>84</v>
      </c>
      <c r="D89" s="32">
        <f>求节点($L$6:$L$35,$Q$6:$Q$35,C89)</f>
        <v>672.34996318135302</v>
      </c>
      <c r="E89" s="32">
        <f>求节点($M$6:$M$35,$Q$6:$Q$35,C89)</f>
        <v>690.73184641514138</v>
      </c>
    </row>
    <row r="90" spans="3:5" x14ac:dyDescent="0.15">
      <c r="C90" s="32">
        <v>85</v>
      </c>
      <c r="D90" s="32">
        <f>求节点($L$6:$L$35,$Q$6:$Q$35,C90)</f>
        <v>684.57648227006916</v>
      </c>
      <c r="E90" s="32">
        <f>求节点($M$6:$M$35,$Q$6:$Q$35,C90)</f>
        <v>692.41770700792517</v>
      </c>
    </row>
    <row r="91" spans="3:5" x14ac:dyDescent="0.15">
      <c r="C91" s="32">
        <v>86</v>
      </c>
      <c r="D91" s="32">
        <f>求节点($L$6:$L$35,$Q$6:$Q$35,C91)</f>
        <v>686.0916512550159</v>
      </c>
      <c r="E91" s="32">
        <f>求节点($M$6:$M$35,$Q$6:$Q$35,C91)</f>
        <v>695.22533565964409</v>
      </c>
    </row>
    <row r="92" spans="3:5" x14ac:dyDescent="0.15">
      <c r="C92" s="32">
        <v>87</v>
      </c>
      <c r="D92" s="32">
        <f>求节点($L$6:$L$35,$Q$6:$Q$35,C92)</f>
        <v>687.60682023996276</v>
      </c>
      <c r="E92" s="32">
        <f>求节点($M$6:$M$35,$Q$6:$Q$35,C92)</f>
        <v>698.032964311363</v>
      </c>
    </row>
    <row r="93" spans="3:5" x14ac:dyDescent="0.15">
      <c r="C93" s="32">
        <v>88</v>
      </c>
      <c r="D93" s="32">
        <f>求节点($L$6:$L$35,$Q$6:$Q$35,C93)</f>
        <v>689.1219892249095</v>
      </c>
      <c r="E93" s="32">
        <f>求节点($M$6:$M$35,$Q$6:$Q$35,C93)</f>
        <v>700.84059296308192</v>
      </c>
    </row>
    <row r="94" spans="3:5" x14ac:dyDescent="0.15">
      <c r="C94" s="32">
        <v>89</v>
      </c>
      <c r="D94" s="32">
        <f>求节点($L$6:$L$35,$Q$6:$Q$35,C94)</f>
        <v>690.63715820985624</v>
      </c>
      <c r="E94" s="32">
        <f>求节点($M$6:$M$35,$Q$6:$Q$35,C94)</f>
        <v>703.64822161480083</v>
      </c>
    </row>
    <row r="95" spans="3:5" x14ac:dyDescent="0.15">
      <c r="C95" s="32">
        <v>90</v>
      </c>
      <c r="D95" s="32">
        <f>求节点($L$6:$L$35,$Q$6:$Q$35,C95)</f>
        <v>692.31583149540279</v>
      </c>
      <c r="E95" s="32">
        <f>求节点($M$6:$M$35,$Q$6:$Q$35,C95)</f>
        <v>706.45585026651975</v>
      </c>
    </row>
    <row r="96" spans="3:5" x14ac:dyDescent="0.15">
      <c r="C96" s="32">
        <v>91</v>
      </c>
      <c r="D96" s="32">
        <f>求节点($L$6:$L$35,$Q$6:$Q$35,C96)</f>
        <v>695.45734596314071</v>
      </c>
      <c r="E96" s="32">
        <f>求节点($M$6:$M$35,$Q$6:$Q$35,C96)</f>
        <v>709.26347891823866</v>
      </c>
    </row>
    <row r="97" spans="3:5" x14ac:dyDescent="0.15">
      <c r="C97" s="32">
        <v>92</v>
      </c>
      <c r="D97" s="32">
        <f>求节点($L$6:$L$35,$Q$6:$Q$35,C97)</f>
        <v>698.59886043087852</v>
      </c>
      <c r="E97" s="32">
        <f>求节点($M$6:$M$35,$Q$6:$Q$35,C97)</f>
        <v>712.31977523657679</v>
      </c>
    </row>
    <row r="98" spans="3:5" x14ac:dyDescent="0.15">
      <c r="C98" s="32">
        <v>93</v>
      </c>
      <c r="D98" s="32">
        <f>求节点($L$6:$L$35,$Q$6:$Q$35,C98)</f>
        <v>701.74037489861644</v>
      </c>
      <c r="E98" s="32">
        <f>求节点($M$6:$M$35,$Q$6:$Q$35,C98)</f>
        <v>724.94585874441123</v>
      </c>
    </row>
    <row r="99" spans="3:5" x14ac:dyDescent="0.15">
      <c r="C99" s="32">
        <v>94</v>
      </c>
      <c r="D99" s="32">
        <f>求节点($L$6:$L$35,$Q$6:$Q$35,C99)</f>
        <v>704.88188936635436</v>
      </c>
      <c r="E99" s="32">
        <f>求节点($M$6:$M$35,$Q$6:$Q$35,C99)</f>
        <v>737.57194225224578</v>
      </c>
    </row>
    <row r="100" spans="3:5" x14ac:dyDescent="0.15">
      <c r="C100" s="32">
        <v>95</v>
      </c>
      <c r="D100" s="32">
        <f>求节点($L$6:$L$35,$Q$6:$Q$35,C100)</f>
        <v>708.02340383409216</v>
      </c>
      <c r="E100" s="32">
        <f>求节点($M$6:$M$35,$Q$6:$Q$35,C100)</f>
        <v>750.19802576008021</v>
      </c>
    </row>
    <row r="101" spans="3:5" x14ac:dyDescent="0.15">
      <c r="C101" s="32">
        <v>96</v>
      </c>
      <c r="D101" s="32">
        <f>求节点($L$6:$L$35,$Q$6:$Q$35,C101)</f>
        <v>711.16491830183008</v>
      </c>
      <c r="E101" s="32">
        <f>求节点($M$6:$M$35,$Q$6:$Q$35,C101)</f>
        <v>762.82410926791465</v>
      </c>
    </row>
    <row r="102" spans="3:5" x14ac:dyDescent="0.15">
      <c r="C102" s="32">
        <v>97</v>
      </c>
      <c r="D102" s="32">
        <f>求节点($L$6:$L$35,$Q$6:$Q$35,C102)</f>
        <v>721.23326495752417</v>
      </c>
      <c r="E102" s="32">
        <f>求节点($M$6:$M$35,$Q$6:$Q$35,C102)</f>
        <v>775.4501927757492</v>
      </c>
    </row>
    <row r="103" spans="3:5" x14ac:dyDescent="0.15">
      <c r="C103" s="32">
        <v>98</v>
      </c>
      <c r="D103" s="32">
        <f>求节点($L$6:$L$35,$Q$6:$Q$35,C103)</f>
        <v>733.80958447190267</v>
      </c>
      <c r="E103" s="32">
        <f>求节点($M$6:$M$35,$Q$6:$Q$35,C103)</f>
        <v>788.07627628358364</v>
      </c>
    </row>
    <row r="104" spans="3:5" x14ac:dyDescent="0.15">
      <c r="C104" s="32">
        <v>99</v>
      </c>
      <c r="D104" s="32">
        <f>求节点($L$6:$L$35,$Q$6:$Q$35,C104)</f>
        <v>746.38590398628105</v>
      </c>
      <c r="E104" s="32">
        <f>求节点($M$6:$M$35,$Q$6:$Q$35,C104)</f>
        <v>794.11818947603376</v>
      </c>
    </row>
    <row r="105" spans="3:5" x14ac:dyDescent="0.15">
      <c r="C105" s="32">
        <v>100</v>
      </c>
      <c r="D105" s="32">
        <f>求节点($L$6:$L$35,$Q$6:$Q$35,C105)</f>
        <v>758.96222350065943</v>
      </c>
      <c r="E105" s="32">
        <f>求节点($M$6:$M$35,$Q$6:$Q$35,C105)</f>
        <v>797.19142913180985</v>
      </c>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168DD-06CF-4A91-A259-2ECFE894147D}">
  <sheetPr codeName="Sheet12"/>
  <dimension ref="C4:J165"/>
  <sheetViews>
    <sheetView workbookViewId="0">
      <selection activeCell="D6" sqref="D6"/>
    </sheetView>
  </sheetViews>
  <sheetFormatPr defaultColWidth="6.625" defaultRowHeight="11.25" x14ac:dyDescent="0.15"/>
  <cols>
    <col min="1" max="2" width="6.625" style="23"/>
    <col min="3" max="3" width="6.625" style="18"/>
    <col min="4" max="16384" width="6.625" style="23"/>
  </cols>
  <sheetData>
    <row r="4" spans="3:10" x14ac:dyDescent="0.15">
      <c r="D4" s="23" t="s">
        <v>121</v>
      </c>
      <c r="F4" s="23" t="s">
        <v>170</v>
      </c>
      <c r="I4" s="23" t="s">
        <v>122</v>
      </c>
    </row>
    <row r="5" spans="3:10" x14ac:dyDescent="0.15">
      <c r="C5" s="18" t="s">
        <v>166</v>
      </c>
      <c r="D5" s="23" t="s">
        <v>101</v>
      </c>
      <c r="E5" s="23" t="s">
        <v>112</v>
      </c>
      <c r="F5" s="23" t="s">
        <v>101</v>
      </c>
      <c r="G5" s="23" t="s">
        <v>112</v>
      </c>
      <c r="I5" s="23" t="s">
        <v>101</v>
      </c>
      <c r="J5" s="23" t="s">
        <v>112</v>
      </c>
    </row>
    <row r="6" spans="3:10" x14ac:dyDescent="0.15">
      <c r="C6" s="18">
        <v>1</v>
      </c>
      <c r="D6" s="23">
        <f>求节点([5]基础状态预期!$C$11:$C$40,[5]基础状态预期!$I$11:$I$40,C6)</f>
        <v>0.18904476616138677</v>
      </c>
      <c r="E6" s="23">
        <f>求节点([5]基础状态预期!$C$103:$C$132,[5]基础状态预期!$I$103:$I$132,C6)</f>
        <v>0.49093295944091153</v>
      </c>
      <c r="F6" s="23">
        <f>求节点([5]基础状态预期!$C$11:$C$40,[5]基础状态预期!$G$11:$G$40,C6)</f>
        <v>0.16803979214345532</v>
      </c>
      <c r="G6" s="23">
        <f>求节点([5]基础状态预期!$C$103:$C$132,[5]基础状态预期!$G$103:$G$132,C6)</f>
        <v>0.17539584117216833</v>
      </c>
      <c r="I6" s="23">
        <f>D6*F6</f>
        <v>3.176704321156755E-2</v>
      </c>
      <c r="J6" s="23">
        <f>E6*G6</f>
        <v>8.6107599380280675E-2</v>
      </c>
    </row>
    <row r="7" spans="3:10" x14ac:dyDescent="0.15">
      <c r="C7" s="18">
        <v>2</v>
      </c>
      <c r="D7" s="23">
        <f>求节点([5]基础状态预期!$C$11:$C$40,[5]基础状态预期!$I$11:$I$40,C7)</f>
        <v>0.37808953232277398</v>
      </c>
      <c r="E7" s="23">
        <f>求节点([5]基础状态预期!$C$103:$C$132,[5]基础状态预期!$I$103:$I$132,C7)</f>
        <v>0.98186591888180885</v>
      </c>
      <c r="F7" s="23">
        <f>求节点([5]基础状态预期!$C$11:$C$40,[5]基础状态预期!$G$11:$G$40,C7)</f>
        <v>0.33607958428691043</v>
      </c>
      <c r="G7" s="23">
        <f>求节点([5]基础状态预期!$C$103:$C$132,[5]基础状态预期!$G$103:$G$132,C7)</f>
        <v>0.35079168234434022</v>
      </c>
      <c r="I7" s="23">
        <f t="shared" ref="I7:I70" si="0">D7*F7</f>
        <v>0.12706817284627026</v>
      </c>
      <c r="J7" s="23">
        <f t="shared" ref="J7:J70" si="1">E7*G7</f>
        <v>0.3444303975211212</v>
      </c>
    </row>
    <row r="8" spans="3:10" x14ac:dyDescent="0.15">
      <c r="C8" s="18">
        <v>3</v>
      </c>
      <c r="D8" s="23">
        <f>求节点([5]基础状态预期!$C$11:$C$40,[5]基础状态预期!$I$11:$I$40,C8)</f>
        <v>0.56713429848416119</v>
      </c>
      <c r="E8" s="23">
        <f>求节点([5]基础状态预期!$C$103:$C$132,[5]基础状态预期!$I$103:$I$132,C8)</f>
        <v>1.4727988783227204</v>
      </c>
      <c r="F8" s="23">
        <f>求节点([5]基础状态预期!$C$11:$C$40,[5]基础状态预期!$G$11:$G$40,C8)</f>
        <v>0.50411937643036553</v>
      </c>
      <c r="G8" s="23">
        <f>求节点([5]基础状态预期!$C$103:$C$132,[5]基础状态预期!$G$103:$G$132,C8)</f>
        <v>0.5261875235165121</v>
      </c>
      <c r="I8" s="23">
        <f t="shared" si="0"/>
        <v>0.28590338890410816</v>
      </c>
      <c r="J8" s="23">
        <f t="shared" si="1"/>
        <v>0.77496839442252907</v>
      </c>
    </row>
    <row r="9" spans="3:10" x14ac:dyDescent="0.15">
      <c r="C9" s="18">
        <v>4</v>
      </c>
      <c r="D9" s="23">
        <f>求节点([5]基础状态预期!$C$11:$C$40,[5]基础状态预期!$I$11:$I$40,C9)</f>
        <v>0.75617906464554818</v>
      </c>
      <c r="E9" s="23">
        <f>求节点([5]基础状态预期!$C$103:$C$132,[5]基础状态预期!$I$103:$I$132,C9)</f>
        <v>1.9637318377636177</v>
      </c>
      <c r="F9" s="23">
        <f>求节点([5]基础状态预期!$C$11:$C$40,[5]基础状态预期!$G$11:$G$40,C9)</f>
        <v>0.67215916857382085</v>
      </c>
      <c r="G9" s="23">
        <f>求节点([5]基础状态预期!$C$103:$C$132,[5]基础状态预期!$G$103:$G$132,C9)</f>
        <v>0.70158336468868043</v>
      </c>
      <c r="I9" s="23">
        <f t="shared" si="0"/>
        <v>0.50827269138508124</v>
      </c>
      <c r="J9" s="23">
        <f t="shared" si="1"/>
        <v>1.3777215900844848</v>
      </c>
    </row>
    <row r="10" spans="3:10" x14ac:dyDescent="0.15">
      <c r="C10" s="18">
        <v>5</v>
      </c>
      <c r="D10" s="23">
        <f>求节点([5]基础状态预期!$C$11:$C$40,[5]基础状态预期!$I$11:$I$40,C10)</f>
        <v>0.94522383080693517</v>
      </c>
      <c r="E10" s="23">
        <f>求节点([5]基础状态预期!$C$103:$C$132,[5]基础状态预期!$I$103:$I$132,C10)</f>
        <v>2.4546647972045292</v>
      </c>
      <c r="F10" s="23">
        <f>求节点([5]基础状态预期!$C$11:$C$40,[5]基础状态预期!$G$11:$G$40,C10)</f>
        <v>0.84019896071727596</v>
      </c>
      <c r="G10" s="23">
        <f>求节点([5]基础状态预期!$C$103:$C$132,[5]基础状态预期!$G$103:$G$132,C10)</f>
        <v>0.87697920586085232</v>
      </c>
      <c r="I10" s="23">
        <f t="shared" si="0"/>
        <v>0.79417608028918918</v>
      </c>
      <c r="J10" s="23">
        <f t="shared" si="1"/>
        <v>2.1526899845070182</v>
      </c>
    </row>
    <row r="11" spans="3:10" x14ac:dyDescent="0.15">
      <c r="C11" s="18">
        <v>6</v>
      </c>
      <c r="D11" s="23">
        <f>求节点([5]基础状态预期!$C$11:$C$40,[5]基础状态预期!$I$11:$I$40,C11)</f>
        <v>1.1342685969683224</v>
      </c>
      <c r="E11" s="23">
        <f>求节点([5]基础状态预期!$C$103:$C$132,[5]基础状态预期!$I$103:$I$132,C11)</f>
        <v>2.9455977566454408</v>
      </c>
      <c r="F11" s="23">
        <f>求节点([5]基础状态预期!$C$11:$C$40,[5]基础状态预期!$G$11:$G$40,C11)</f>
        <v>1.0082387528607311</v>
      </c>
      <c r="G11" s="23">
        <f>求节点([5]基础状态预期!$C$103:$C$132,[5]基础状态预期!$G$103:$G$132,C11)</f>
        <v>1.0523750470330242</v>
      </c>
      <c r="I11" s="23">
        <f t="shared" si="0"/>
        <v>1.1436135556164326</v>
      </c>
      <c r="J11" s="23">
        <f t="shared" si="1"/>
        <v>3.0998735776901163</v>
      </c>
    </row>
    <row r="12" spans="3:10" x14ac:dyDescent="0.15">
      <c r="C12" s="18">
        <v>7</v>
      </c>
      <c r="D12" s="23">
        <f>求节点([5]基础状态预期!$C$11:$C$40,[5]基础状态预期!$I$11:$I$40,C12)</f>
        <v>1.3233133631297094</v>
      </c>
      <c r="E12" s="23">
        <f>求节点([5]基础状态预期!$C$103:$C$132,[5]基础状态预期!$I$103:$I$132,C12)</f>
        <v>3.4365307160863381</v>
      </c>
      <c r="F12" s="23">
        <f>求节点([5]基础状态预期!$C$11:$C$40,[5]基础状态预期!$G$11:$G$40,C12)</f>
        <v>1.1762785450041862</v>
      </c>
      <c r="G12" s="23">
        <f>求节点([5]基础状态预期!$C$103:$C$132,[5]基础状态预期!$G$103:$G$132,C12)</f>
        <v>1.2277708882051925</v>
      </c>
      <c r="I12" s="23">
        <f t="shared" si="0"/>
        <v>1.5565851173668108</v>
      </c>
      <c r="J12" s="23">
        <f t="shared" si="1"/>
        <v>4.2192723696337495</v>
      </c>
    </row>
    <row r="13" spans="3:10" x14ac:dyDescent="0.15">
      <c r="C13" s="18">
        <v>8</v>
      </c>
      <c r="D13" s="23">
        <f>求节点([5]基础状态预期!$C$11:$C$40,[5]基础状态预期!$I$11:$I$40,C13)</f>
        <v>1.5123581292910964</v>
      </c>
      <c r="E13" s="23">
        <f>求节点([5]基础状态预期!$C$103:$C$132,[5]基础状态预期!$I$103:$I$132,C13)</f>
        <v>3.9274636755272496</v>
      </c>
      <c r="F13" s="23">
        <f>求节点([5]基础状态预期!$C$11:$C$40,[5]基础状态预期!$G$11:$G$40,C13)</f>
        <v>1.3443183371476413</v>
      </c>
      <c r="G13" s="23">
        <f>求节点([5]基础状态预期!$C$103:$C$132,[5]基础状态预期!$G$103:$G$132,C13)</f>
        <v>1.4031667293773644</v>
      </c>
      <c r="I13" s="23">
        <f t="shared" si="0"/>
        <v>2.0330907655403241</v>
      </c>
      <c r="J13" s="23">
        <f t="shared" si="1"/>
        <v>5.510886360337973</v>
      </c>
    </row>
    <row r="14" spans="3:10" x14ac:dyDescent="0.15">
      <c r="C14" s="18">
        <v>9</v>
      </c>
      <c r="D14" s="23">
        <f>求节点([5]基础状态预期!$C$11:$C$40,[5]基础状态预期!$I$11:$I$40,C14)</f>
        <v>1.7014028954524836</v>
      </c>
      <c r="E14" s="23">
        <f>求节点([5]基础状态预期!$C$103:$C$132,[5]基础状态预期!$I$103:$I$132,C14)</f>
        <v>4.418396634968154</v>
      </c>
      <c r="F14" s="23">
        <f>求节点([5]基础状态预期!$C$11:$C$40,[5]基础状态预期!$G$11:$G$40,C14)</f>
        <v>1.5123581292910966</v>
      </c>
      <c r="G14" s="23">
        <f>求节点([5]基础状态预期!$C$103:$C$132,[5]基础状态预期!$G$103:$G$132,C14)</f>
        <v>1.5785625705495363</v>
      </c>
      <c r="I14" s="23">
        <f t="shared" si="0"/>
        <v>2.5731305001369731</v>
      </c>
      <c r="J14" s="23">
        <f t="shared" si="1"/>
        <v>6.9747155498027507</v>
      </c>
    </row>
    <row r="15" spans="3:10" x14ac:dyDescent="0.15">
      <c r="C15" s="18">
        <v>10</v>
      </c>
      <c r="D15" s="23">
        <f>求节点([5]基础状态预期!$C$11:$C$40,[5]基础状态预期!$I$11:$I$40,C15)</f>
        <v>1.8904476616138706</v>
      </c>
      <c r="E15" s="23">
        <f>求节点([5]基础状态预期!$C$103:$C$132,[5]基础状态预期!$I$103:$I$132,C15)</f>
        <v>4.9093295944090585</v>
      </c>
      <c r="F15" s="23">
        <f>求节点([5]基础状态预期!$C$11:$C$40,[5]基础状态预期!$G$11:$G$40,C15)</f>
        <v>1.6803979214345517</v>
      </c>
      <c r="G15" s="23">
        <f>求节点([5]基础状态预期!$C$103:$C$132,[5]基础状态预期!$G$103:$G$132,C15)</f>
        <v>1.7539584117217082</v>
      </c>
      <c r="I15" s="23">
        <f t="shared" si="0"/>
        <v>3.1767043211567567</v>
      </c>
      <c r="J15" s="23">
        <f t="shared" si="1"/>
        <v>8.6107599380280906</v>
      </c>
    </row>
    <row r="16" spans="3:10" x14ac:dyDescent="0.15">
      <c r="C16" s="18">
        <v>11</v>
      </c>
      <c r="D16" s="23">
        <f>求节点([5]基础状态预期!$C$11:$C$40,[5]基础状态预期!$I$11:$I$40,C16)</f>
        <v>2.0794924277752576</v>
      </c>
      <c r="E16" s="23">
        <f>求节点([5]基础状态预期!$C$103:$C$132,[5]基础状态预期!$I$103:$I$132,C16)</f>
        <v>2.9173352366617991</v>
      </c>
      <c r="F16" s="23">
        <f>求节点([5]基础状态预期!$C$11:$C$40,[5]基础状态预期!$G$11:$G$40,C16)</f>
        <v>1.8484377135780068</v>
      </c>
      <c r="G16" s="23">
        <f>求节点([5]基础状态预期!$C$103:$C$132,[5]基础状态预期!$G$103:$G$132,C16)</f>
        <v>2</v>
      </c>
      <c r="I16" s="23">
        <f t="shared" si="0"/>
        <v>3.8438122285996754</v>
      </c>
      <c r="J16" s="23">
        <f t="shared" si="1"/>
        <v>5.8346704733235981</v>
      </c>
    </row>
    <row r="17" spans="3:10" x14ac:dyDescent="0.15">
      <c r="C17" s="18">
        <v>12</v>
      </c>
      <c r="D17" s="23">
        <f>求节点([5]基础状态预期!$C$11:$C$40,[5]基础状态预期!$I$11:$I$40,C17)</f>
        <v>2.2867544156546855</v>
      </c>
      <c r="E17" s="23">
        <f>求节点([5]基础状态预期!$C$103:$C$132,[5]基础状态预期!$I$103:$I$132,C17)</f>
        <v>3.4267172140382707</v>
      </c>
      <c r="F17" s="23">
        <f>求节点([5]基础状态预期!$C$11:$C$40,[5]基础状态预期!$G$11:$G$40,C17)</f>
        <v>2</v>
      </c>
      <c r="G17" s="23">
        <f>求节点([5]基础状态预期!$C$103:$C$132,[5]基础状态预期!$G$103:$G$132,C17)</f>
        <v>2</v>
      </c>
      <c r="I17" s="23">
        <f t="shared" si="0"/>
        <v>4.573508831309371</v>
      </c>
      <c r="J17" s="23">
        <f t="shared" si="1"/>
        <v>6.8534344280765414</v>
      </c>
    </row>
    <row r="18" spans="3:10" x14ac:dyDescent="0.15">
      <c r="C18" s="18">
        <v>13</v>
      </c>
      <c r="D18" s="23">
        <f>求节点([5]基础状态预期!$C$11:$C$40,[5]基础状态预期!$I$11:$I$40,C18)</f>
        <v>2.6615808287884986</v>
      </c>
      <c r="E18" s="23">
        <f>求节点([5]基础状态预期!$C$103:$C$132,[5]基础状态预期!$I$103:$I$132,C18)</f>
        <v>3.9360991914147427</v>
      </c>
      <c r="F18" s="23">
        <f>求节点([5]基础状态预期!$C$11:$C$40,[5]基础状态预期!$G$11:$G$40,C18)</f>
        <v>2</v>
      </c>
      <c r="G18" s="23">
        <f>求节点([5]基础状态预期!$C$103:$C$132,[5]基础状态预期!$G$103:$G$132,C18)</f>
        <v>2</v>
      </c>
      <c r="I18" s="23">
        <f t="shared" si="0"/>
        <v>5.3231616575769971</v>
      </c>
      <c r="J18" s="23">
        <f t="shared" si="1"/>
        <v>7.8721983828294855</v>
      </c>
    </row>
    <row r="19" spans="3:10" x14ac:dyDescent="0.15">
      <c r="C19" s="18">
        <v>14</v>
      </c>
      <c r="D19" s="23">
        <f>求节点([5]基础状态预期!$C$11:$C$40,[5]基础状态预期!$I$11:$I$40,C19)</f>
        <v>3.0364072419223112</v>
      </c>
      <c r="E19" s="23">
        <f>求节点([5]基础状态预期!$C$103:$C$132,[5]基础状态预期!$I$103:$I$132,C19)</f>
        <v>4.6416538689567597</v>
      </c>
      <c r="F19" s="23">
        <f>求节点([5]基础状态预期!$C$11:$C$40,[5]基础状态预期!$G$11:$G$40,C19)</f>
        <v>2</v>
      </c>
      <c r="G19" s="23">
        <f>求节点([5]基础状态预期!$C$103:$C$132,[5]基础状态预期!$G$103:$G$132,C19)</f>
        <v>2.5214578374293048</v>
      </c>
      <c r="I19" s="23">
        <f t="shared" si="0"/>
        <v>6.0728144838446223</v>
      </c>
      <c r="J19" s="23">
        <f t="shared" si="1"/>
        <v>11.703734526515078</v>
      </c>
    </row>
    <row r="20" spans="3:10" x14ac:dyDescent="0.15">
      <c r="C20" s="18">
        <v>15</v>
      </c>
      <c r="D20" s="23">
        <f>求节点([5]基础状态预期!$C$11:$C$40,[5]基础状态预期!$I$11:$I$40,C20)</f>
        <v>3.4112336550561242</v>
      </c>
      <c r="E20" s="23">
        <f>求节点([5]基础状态预期!$C$103:$C$132,[5]基础状态预期!$I$103:$I$132,C20)</f>
        <v>5.3753479944510794</v>
      </c>
      <c r="F20" s="23">
        <f>求节点([5]基础状态预期!$C$11:$C$40,[5]基础状态预期!$G$11:$G$40,C20)</f>
        <v>2</v>
      </c>
      <c r="G20" s="23">
        <f>求节点([5]基础状态预期!$C$103:$C$132,[5]基础状态预期!$G$103:$G$132,C20)</f>
        <v>3.1177147455921004</v>
      </c>
      <c r="I20" s="23">
        <f t="shared" si="0"/>
        <v>6.8224673101122484</v>
      </c>
      <c r="J20" s="23">
        <f t="shared" si="1"/>
        <v>16.758801704989054</v>
      </c>
    </row>
    <row r="21" spans="3:10" x14ac:dyDescent="0.15">
      <c r="C21" s="18">
        <v>16</v>
      </c>
      <c r="D21" s="23">
        <f>求节点([5]基础状态预期!$C$11:$C$40,[5]基础状态预期!$I$11:$I$40,C21)</f>
        <v>3.9012747569702242</v>
      </c>
      <c r="E21" s="23">
        <f>求节点([5]基础状态预期!$C$103:$C$132,[5]基础状态预期!$I$103:$I$132,C21)</f>
        <v>6.1090421199453999</v>
      </c>
      <c r="F21" s="23">
        <f>求节点([5]基础状态预期!$C$11:$C$40,[5]基础状态预期!$G$11:$G$40,C21)</f>
        <v>2.3159951453428</v>
      </c>
      <c r="G21" s="23">
        <f>求节点([5]基础状态预期!$C$103:$C$132,[5]基础状态预期!$G$103:$G$132,C21)</f>
        <v>3.7139716537548955</v>
      </c>
      <c r="I21" s="23">
        <f t="shared" si="0"/>
        <v>9.0353333977914509</v>
      </c>
      <c r="J21" s="23">
        <f t="shared" si="1"/>
        <v>22.688809265071928</v>
      </c>
    </row>
    <row r="22" spans="3:10" x14ac:dyDescent="0.15">
      <c r="C22" s="18">
        <v>17</v>
      </c>
      <c r="D22" s="23">
        <f>求节点([5]基础状态预期!$C$11:$C$40,[5]基础状态预期!$I$11:$I$40,C22)</f>
        <v>4.4671367160172526</v>
      </c>
      <c r="E22" s="23">
        <f>求节点([5]基础状态预期!$C$103:$C$132,[5]基础状态预期!$I$103:$I$132,C22)</f>
        <v>6.6567213961484066</v>
      </c>
      <c r="F22" s="23">
        <f>求节点([5]基础状态预期!$C$11:$C$40,[5]基础状态预期!$G$11:$G$40,C22)</f>
        <v>2.8399414037196786</v>
      </c>
      <c r="G22" s="23">
        <f>求节点([5]基础状态预期!$C$103:$C$132,[5]基础状态预期!$G$103:$G$132,C22)</f>
        <v>4</v>
      </c>
      <c r="I22" s="23">
        <f t="shared" si="0"/>
        <v>12.686406515893752</v>
      </c>
      <c r="J22" s="23">
        <f t="shared" si="1"/>
        <v>26.626885584593627</v>
      </c>
    </row>
    <row r="23" spans="3:10" x14ac:dyDescent="0.15">
      <c r="C23" s="18">
        <v>18</v>
      </c>
      <c r="D23" s="23">
        <f>求节点([5]基础状态预期!$C$11:$C$40,[5]基础状态预期!$I$11:$I$40,C23)</f>
        <v>5.032998675064281</v>
      </c>
      <c r="E23" s="23">
        <f>求节点([5]基础状态预期!$C$103:$C$132,[5]基础状态预期!$I$103:$I$132,C23)</f>
        <v>7.0328964130693734</v>
      </c>
      <c r="F23" s="23">
        <f>求节点([5]基础状态预期!$C$11:$C$40,[5]基础状态预期!$G$11:$G$40,C23)</f>
        <v>3.3638876620965572</v>
      </c>
      <c r="G23" s="23">
        <f>求节点([5]基础状态预期!$C$103:$C$132,[5]基础状态预期!$G$103:$G$132,C23)</f>
        <v>4</v>
      </c>
      <c r="I23" s="23">
        <f t="shared" si="0"/>
        <v>16.930442146397056</v>
      </c>
      <c r="J23" s="23">
        <f t="shared" si="1"/>
        <v>28.131585652277494</v>
      </c>
    </row>
    <row r="24" spans="3:10" x14ac:dyDescent="0.15">
      <c r="C24" s="18">
        <v>19</v>
      </c>
      <c r="D24" s="23">
        <f>求节点([5]基础状态预期!$C$11:$C$40,[5]基础状态预期!$I$11:$I$40,C24)</f>
        <v>5.5988606341113103</v>
      </c>
      <c r="E24" s="23">
        <f>求节点([5]基础状态预期!$C$103:$C$132,[5]基础状态预期!$I$103:$I$132,C24)</f>
        <v>7.4090714299903393</v>
      </c>
      <c r="F24" s="23">
        <f>求节点([5]基础状态预期!$C$11:$C$40,[5]基础状态预期!$G$11:$G$40,C24)</f>
        <v>3.8878339204734358</v>
      </c>
      <c r="G24" s="23">
        <f>求节点([5]基础状态预期!$C$103:$C$132,[5]基础状态预期!$G$103:$G$132,C24)</f>
        <v>4</v>
      </c>
      <c r="I24" s="23">
        <f t="shared" si="0"/>
        <v>21.767440289301362</v>
      </c>
      <c r="J24" s="23">
        <f t="shared" si="1"/>
        <v>29.636285719961357</v>
      </c>
    </row>
    <row r="25" spans="3:10" x14ac:dyDescent="0.15">
      <c r="C25" s="18">
        <v>20</v>
      </c>
      <c r="D25" s="23">
        <f>求节点([5]基础状态预期!$C$11:$C$40,[5]基础状态预期!$I$11:$I$40,C25)</f>
        <v>5.9601745015045475</v>
      </c>
      <c r="E25" s="23">
        <f>求节点([5]基础状态预期!$C$103:$C$132,[5]基础状态预期!$I$103:$I$132,C25)</f>
        <v>7.7852464469113052</v>
      </c>
      <c r="F25" s="23">
        <f>求节点([5]基础状态预期!$C$11:$C$40,[5]基础状态预期!$G$11:$G$40,C25)</f>
        <v>4</v>
      </c>
      <c r="G25" s="23">
        <f>求节点([5]基础状态预期!$C$103:$C$132,[5]基础状态预期!$G$103:$G$132,C25)</f>
        <v>4</v>
      </c>
      <c r="I25" s="23">
        <f t="shared" si="0"/>
        <v>23.84069800601819</v>
      </c>
      <c r="J25" s="23">
        <f t="shared" si="1"/>
        <v>31.140985787645221</v>
      </c>
    </row>
    <row r="26" spans="3:10" x14ac:dyDescent="0.15">
      <c r="C26" s="18">
        <v>21</v>
      </c>
      <c r="D26" s="23">
        <f>求节点([5]基础状态预期!$C$11:$C$40,[5]基础状态预期!$I$11:$I$40,C26)</f>
        <v>6.2657708800679348</v>
      </c>
      <c r="E26" s="23">
        <f>求节点([5]基础状态预期!$C$103:$C$132,[5]基础状态预期!$I$103:$I$132,C26)</f>
        <v>8.337463363776493</v>
      </c>
      <c r="F26" s="23">
        <f>求节点([5]基础状态预期!$C$11:$C$40,[5]基础状态预期!$G$11:$G$40,C26)</f>
        <v>4</v>
      </c>
      <c r="G26" s="23">
        <f>求节点([5]基础状态预期!$C$103:$C$132,[5]基础状态预期!$G$103:$G$132,C26)</f>
        <v>4.4226799341765917</v>
      </c>
      <c r="I26" s="23">
        <f t="shared" si="0"/>
        <v>25.063083520271739</v>
      </c>
      <c r="J26" s="23">
        <f t="shared" si="1"/>
        <v>36.873931920906763</v>
      </c>
    </row>
    <row r="27" spans="3:10" x14ac:dyDescent="0.15">
      <c r="C27" s="18">
        <v>22</v>
      </c>
      <c r="D27" s="23">
        <f>求节点([5]基础状态预期!$C$11:$C$40,[5]基础状态预期!$I$11:$I$40,C27)</f>
        <v>6.571367258631323</v>
      </c>
      <c r="E27" s="23">
        <f>求节点([5]基础状态预期!$C$103:$C$132,[5]基础状态预期!$I$103:$I$132,C27)</f>
        <v>8.9249275626207361</v>
      </c>
      <c r="F27" s="23">
        <f>求节点([5]基础状态预期!$C$11:$C$40,[5]基础状态预期!$G$11:$G$40,C27)</f>
        <v>4</v>
      </c>
      <c r="G27" s="23">
        <f>求节点([5]基础状态预期!$C$103:$C$132,[5]基础状态预期!$G$103:$G$132,C27)</f>
        <v>4.9299892596034001</v>
      </c>
      <c r="I27" s="23">
        <f t="shared" si="0"/>
        <v>26.285469034525292</v>
      </c>
      <c r="J27" s="23">
        <f t="shared" si="1"/>
        <v>43.99979702645858</v>
      </c>
    </row>
    <row r="28" spans="3:10" x14ac:dyDescent="0.15">
      <c r="C28" s="18">
        <v>23</v>
      </c>
      <c r="D28" s="23">
        <f>求节点([5]基础状态预期!$C$11:$C$40,[5]基础状态预期!$I$11:$I$40,C28)</f>
        <v>6.8769636371947103</v>
      </c>
      <c r="E28" s="23">
        <f>求节点([5]基础状态预期!$C$103:$C$132,[5]基础状态预期!$I$103:$I$132,C28)</f>
        <v>9.5123917614649791</v>
      </c>
      <c r="F28" s="23">
        <f>求节点([5]基础状态预期!$C$11:$C$40,[5]基础状态预期!$G$11:$G$40,C28)</f>
        <v>4</v>
      </c>
      <c r="G28" s="23">
        <f>求节点([5]基础状态预期!$C$103:$C$132,[5]基础状态预期!$G$103:$G$132,C28)</f>
        <v>5.4372985850302076</v>
      </c>
      <c r="I28" s="23">
        <f t="shared" si="0"/>
        <v>27.507854548778841</v>
      </c>
      <c r="J28" s="23">
        <f t="shared" si="1"/>
        <v>51.721714264866534</v>
      </c>
    </row>
    <row r="29" spans="3:10" x14ac:dyDescent="0.15">
      <c r="C29" s="18">
        <v>24</v>
      </c>
      <c r="D29" s="23">
        <f>求节点([5]基础状态预期!$C$11:$C$40,[5]基础状态预期!$I$11:$I$40,C29)</f>
        <v>7.315931536532073</v>
      </c>
      <c r="E29" s="23">
        <f>求节点([5]基础状态预期!$C$103:$C$132,[5]基础状态预期!$I$103:$I$132,C29)</f>
        <v>10.099855960309224</v>
      </c>
      <c r="F29" s="23">
        <f>求节点([5]基础状态预期!$C$11:$C$40,[5]基础状态预期!$G$11:$G$40,C29)</f>
        <v>4.343895204378815</v>
      </c>
      <c r="G29" s="23">
        <f>求节点([5]基础状态预期!$C$103:$C$132,[5]基础状态预期!$G$103:$G$132,C29)</f>
        <v>5.9446079104570151</v>
      </c>
      <c r="I29" s="23">
        <f t="shared" si="0"/>
        <v>31.779639917105406</v>
      </c>
      <c r="J29" s="23">
        <f t="shared" si="1"/>
        <v>60.039683636130647</v>
      </c>
    </row>
    <row r="30" spans="3:10" x14ac:dyDescent="0.15">
      <c r="C30" s="18">
        <v>25</v>
      </c>
      <c r="D30" s="23">
        <f>求节点([5]基础状态预期!$C$11:$C$40,[5]基础状态预期!$I$11:$I$40,C30)</f>
        <v>7.8046598834015679</v>
      </c>
      <c r="E30" s="23">
        <f>求节点([5]基础状态预期!$C$103:$C$132,[5]基础状态预期!$I$103:$I$132,C30)</f>
        <v>10.44251765507722</v>
      </c>
      <c r="F30" s="23">
        <f>求节点([5]基础状态预期!$C$11:$C$40,[5]基础状态预期!$G$11:$G$40,C30)</f>
        <v>4.8160965057019975</v>
      </c>
      <c r="G30" s="23">
        <f>求节点([5]基础状态预期!$C$103:$C$132,[5]基础状态预期!$G$103:$G$132,C30)</f>
        <v>6</v>
      </c>
      <c r="I30" s="23">
        <f t="shared" si="0"/>
        <v>37.58799519264285</v>
      </c>
      <c r="J30" s="23">
        <f t="shared" si="1"/>
        <v>62.655105930463321</v>
      </c>
    </row>
    <row r="31" spans="3:10" x14ac:dyDescent="0.15">
      <c r="C31" s="18">
        <v>26</v>
      </c>
      <c r="D31" s="23">
        <f>求节点([5]基础状态预期!$C$11:$C$40,[5]基础状态预期!$I$11:$I$40,C31)</f>
        <v>8.2933882302710629</v>
      </c>
      <c r="E31" s="23">
        <f>求节点([5]基础状态预期!$C$103:$C$132,[5]基础状态预期!$I$103:$I$132,C31)</f>
        <v>10.755173585184309</v>
      </c>
      <c r="F31" s="23">
        <f>求节点([5]基础状态预期!$C$11:$C$40,[5]基础状态预期!$G$11:$G$40,C31)</f>
        <v>5.2882978070251809</v>
      </c>
      <c r="G31" s="23">
        <f>求节点([5]基础状态预期!$C$103:$C$132,[5]基础状态预期!$G$103:$G$132,C31)</f>
        <v>6</v>
      </c>
      <c r="I31" s="23">
        <f t="shared" si="0"/>
        <v>43.857906790950906</v>
      </c>
      <c r="J31" s="23">
        <f t="shared" si="1"/>
        <v>64.531041511105855</v>
      </c>
    </row>
    <row r="32" spans="3:10" x14ac:dyDescent="0.15">
      <c r="C32" s="18">
        <v>27</v>
      </c>
      <c r="D32" s="23">
        <f>求节点([5]基础状态预期!$C$11:$C$40,[5]基础状态预期!$I$11:$I$40,C32)</f>
        <v>8.782116577140556</v>
      </c>
      <c r="E32" s="23">
        <f>求节点([5]基础状态预期!$C$103:$C$132,[5]基础状态预期!$I$103:$I$132,C32)</f>
        <v>11.067829515291397</v>
      </c>
      <c r="F32" s="23">
        <f>求节点([5]基础状态预期!$C$11:$C$40,[5]基础状态预期!$G$11:$G$40,C32)</f>
        <v>5.7604991083483643</v>
      </c>
      <c r="G32" s="23">
        <f>求节点([5]基础状态预期!$C$103:$C$132,[5]基础状态预期!$G$103:$G$132,C32)</f>
        <v>6</v>
      </c>
      <c r="I32" s="23">
        <f t="shared" si="0"/>
        <v>50.58937471202956</v>
      </c>
      <c r="J32" s="23">
        <f t="shared" si="1"/>
        <v>66.406977091748388</v>
      </c>
    </row>
    <row r="33" spans="3:10" x14ac:dyDescent="0.15">
      <c r="C33" s="18">
        <v>28</v>
      </c>
      <c r="D33" s="23">
        <f>求节点([5]基础状态预期!$C$11:$C$40,[5]基础状态预期!$I$11:$I$40,C33)</f>
        <v>9.1620319645706747</v>
      </c>
      <c r="E33" s="23">
        <f>求节点([5]基础状态预期!$C$103:$C$132,[5]基础状态预期!$I$103:$I$132,C33)</f>
        <v>11.380485445398485</v>
      </c>
      <c r="F33" s="23">
        <f>求节点([5]基础状态预期!$C$11:$C$40,[5]基础状态预期!$G$11:$G$40,C33)</f>
        <v>6</v>
      </c>
      <c r="G33" s="23">
        <f>求节点([5]基础状态预期!$C$103:$C$132,[5]基础状态预期!$G$103:$G$132,C33)</f>
        <v>6</v>
      </c>
      <c r="I33" s="23">
        <f t="shared" si="0"/>
        <v>54.972191787424052</v>
      </c>
      <c r="J33" s="23">
        <f t="shared" si="1"/>
        <v>68.282912672390907</v>
      </c>
    </row>
    <row r="34" spans="3:10" x14ac:dyDescent="0.15">
      <c r="C34" s="18">
        <v>29</v>
      </c>
      <c r="D34" s="23">
        <f>求节点([5]基础状态预期!$C$11:$C$40,[5]基础状态预期!$I$11:$I$40,C34)</f>
        <v>9.4299544214951343</v>
      </c>
      <c r="E34" s="23">
        <f>求节点([5]基础状态预期!$C$103:$C$132,[5]基础状态预期!$I$103:$I$132,C34)</f>
        <v>11.846987767794309</v>
      </c>
      <c r="F34" s="23">
        <f>求节点([5]基础状态预期!$C$11:$C$40,[5]基础状态预期!$G$11:$G$40,C34)</f>
        <v>6</v>
      </c>
      <c r="G34" s="23">
        <f>求节点([5]基础状态预期!$C$103:$C$132,[5]基础状态预期!$G$103:$G$132,C34)</f>
        <v>6.351967046652395</v>
      </c>
      <c r="I34" s="23">
        <f t="shared" si="0"/>
        <v>56.579726528970809</v>
      </c>
      <c r="J34" s="23">
        <f t="shared" si="1"/>
        <v>75.25167590312347</v>
      </c>
    </row>
    <row r="35" spans="3:10" x14ac:dyDescent="0.15">
      <c r="C35" s="18">
        <v>30</v>
      </c>
      <c r="D35" s="23">
        <f>求节点([5]基础状态预期!$C$11:$C$40,[5]基础状态预期!$I$11:$I$40,C35)</f>
        <v>9.6978768784195939</v>
      </c>
      <c r="E35" s="23">
        <f>求节点([5]基础状态预期!$C$103:$C$132,[5]基础状态预期!$I$103:$I$132,C35)</f>
        <v>12.365960516485597</v>
      </c>
      <c r="F35" s="23">
        <f>求节点([5]基础状态预期!$C$11:$C$40,[5]基础状态预期!$G$11:$G$40,C35)</f>
        <v>6</v>
      </c>
      <c r="G35" s="23">
        <f>求节点([5]基础状态预期!$C$103:$C$132,[5]基础状态预期!$G$103:$G$132,C35)</f>
        <v>6.823975003624918</v>
      </c>
      <c r="I35" s="23">
        <f t="shared" si="0"/>
        <v>58.187261270517567</v>
      </c>
      <c r="J35" s="23">
        <f t="shared" si="1"/>
        <v>84.385005460310396</v>
      </c>
    </row>
    <row r="36" spans="3:10" x14ac:dyDescent="0.15">
      <c r="C36" s="18">
        <v>31</v>
      </c>
      <c r="D36" s="23">
        <f>求节点([5]基础状态预期!$C$11:$C$40,[5]基础状态预期!$I$11:$I$40,C36)</f>
        <v>9.9657993353440535</v>
      </c>
      <c r="E36" s="23">
        <f>求节点([5]基础状态预期!$C$103:$C$132,[5]基础状态预期!$I$103:$I$132,C36)</f>
        <v>12.884933265176887</v>
      </c>
      <c r="F36" s="23">
        <f>求节点([5]基础状态预期!$C$11:$C$40,[5]基础状态预期!$G$11:$G$40,C36)</f>
        <v>6</v>
      </c>
      <c r="G36" s="23">
        <f>求节点([5]基础状态预期!$C$103:$C$132,[5]基础状态预期!$G$103:$G$132,C36)</f>
        <v>7.2959829605974411</v>
      </c>
      <c r="I36" s="23">
        <f t="shared" si="0"/>
        <v>59.794796012064324</v>
      </c>
      <c r="J36" s="23">
        <f t="shared" si="1"/>
        <v>94.008253551165723</v>
      </c>
    </row>
    <row r="37" spans="3:10" x14ac:dyDescent="0.15">
      <c r="C37" s="18">
        <v>32</v>
      </c>
      <c r="D37" s="23">
        <f>求节点([5]基础状态预期!$C$11:$C$40,[5]基础状态预期!$I$11:$I$40,C37)</f>
        <v>10.256110957473618</v>
      </c>
      <c r="E37" s="23">
        <f>求节点([5]基础状态预期!$C$103:$C$132,[5]基础状态预期!$I$103:$I$132,C37)</f>
        <v>13.403906013868175</v>
      </c>
      <c r="F37" s="23">
        <f>求节点([5]基础状态预期!$C$11:$C$40,[5]基础状态预期!$G$11:$G$40,C37)</f>
        <v>6.0566777348218368</v>
      </c>
      <c r="G37" s="23">
        <f>求节点([5]基础状态预期!$C$103:$C$132,[5]基础状态预期!$G$103:$G$132,C37)</f>
        <v>7.7679909175699642</v>
      </c>
      <c r="I37" s="23">
        <f t="shared" si="0"/>
        <v>62.117958881992735</v>
      </c>
      <c r="J37" s="23">
        <f t="shared" si="1"/>
        <v>104.12142017568941</v>
      </c>
    </row>
    <row r="38" spans="3:10" x14ac:dyDescent="0.15">
      <c r="C38" s="18">
        <v>33</v>
      </c>
      <c r="D38" s="23">
        <f>求节点([5]基础状态预期!$C$11:$C$40,[5]基础状态预期!$I$11:$I$40,C38)</f>
        <v>10.701917202497922</v>
      </c>
      <c r="E38" s="23">
        <f>求节点([5]基础状态预期!$C$103:$C$132,[5]基础状态预期!$I$103:$I$132,C38)</f>
        <v>13.797822090909552</v>
      </c>
      <c r="F38" s="23">
        <f>求节点([5]基础状态预期!$C$11:$C$40,[5]基础状态预期!$G$11:$G$40,C38)</f>
        <v>6.5069870732302242</v>
      </c>
      <c r="G38" s="23">
        <f>求节点([5]基础状态预期!$C$103:$C$132,[5]基础状态预期!$G$103:$G$132,C38)</f>
        <v>8</v>
      </c>
      <c r="I38" s="23">
        <f t="shared" si="0"/>
        <v>69.637236895434143</v>
      </c>
      <c r="J38" s="23">
        <f t="shared" si="1"/>
        <v>110.38257672727642</v>
      </c>
    </row>
    <row r="39" spans="3:10" x14ac:dyDescent="0.15">
      <c r="C39" s="18">
        <v>34</v>
      </c>
      <c r="D39" s="23">
        <f>求节点([5]基础状态预期!$C$11:$C$40,[5]基础状态预期!$I$11:$I$40,C39)</f>
        <v>11.147723447522225</v>
      </c>
      <c r="E39" s="23">
        <f>求节点([5]基础状态预期!$C$103:$C$132,[5]基础状态预期!$I$103:$I$132,C39)</f>
        <v>14.070844752527371</v>
      </c>
      <c r="F39" s="23">
        <f>求节点([5]基础状态预期!$C$11:$C$40,[5]基础状态预期!$G$11:$G$40,C39)</f>
        <v>6.9572964116386107</v>
      </c>
      <c r="G39" s="23">
        <f>求节点([5]基础状态预期!$C$103:$C$132,[5]基础状态预期!$G$103:$G$132,C39)</f>
        <v>8</v>
      </c>
      <c r="I39" s="23">
        <f t="shared" si="0"/>
        <v>77.558016339385972</v>
      </c>
      <c r="J39" s="23">
        <f t="shared" si="1"/>
        <v>112.56675802021897</v>
      </c>
    </row>
    <row r="40" spans="3:10" x14ac:dyDescent="0.15">
      <c r="C40" s="18">
        <v>35</v>
      </c>
      <c r="D40" s="23">
        <f>求节点([5]基础状态预期!$C$11:$C$40,[5]基础状态预期!$I$11:$I$40,C40)</f>
        <v>11.593529692546529</v>
      </c>
      <c r="E40" s="23">
        <f>求节点([5]基础状态预期!$C$103:$C$132,[5]基础状态预期!$I$103:$I$132,C40)</f>
        <v>14.343867414145191</v>
      </c>
      <c r="F40" s="23">
        <f>求节点([5]基础状态预期!$C$11:$C$40,[5]基础状态预期!$G$11:$G$40,C40)</f>
        <v>7.4076057500469981</v>
      </c>
      <c r="G40" s="23">
        <f>求节点([5]基础状态预期!$C$103:$C$132,[5]基础状态预期!$G$103:$G$132,C40)</f>
        <v>8</v>
      </c>
      <c r="I40" s="23">
        <f t="shared" si="0"/>
        <v>85.880297213848266</v>
      </c>
      <c r="J40" s="23">
        <f t="shared" si="1"/>
        <v>114.75093931316152</v>
      </c>
    </row>
    <row r="41" spans="3:10" x14ac:dyDescent="0.15">
      <c r="C41" s="18">
        <v>36</v>
      </c>
      <c r="D41" s="23">
        <f>求节点([5]基础状态预期!$C$11:$C$40,[5]基础状态预期!$I$11:$I$40,C41)</f>
        <v>12.039335937570833</v>
      </c>
      <c r="E41" s="23">
        <f>求节点([5]基础状态预期!$C$103:$C$132,[5]基础状态预期!$I$103:$I$132,C41)</f>
        <v>14.616890075763012</v>
      </c>
      <c r="F41" s="23">
        <f>求节点([5]基础状态预期!$C$11:$C$40,[5]基础状态预期!$G$11:$G$40,C41)</f>
        <v>7.8579150884553854</v>
      </c>
      <c r="G41" s="23">
        <f>求节点([5]基础状态预期!$C$103:$C$132,[5]基础状态预期!$G$103:$G$132,C41)</f>
        <v>8</v>
      </c>
      <c r="I41" s="23">
        <f t="shared" si="0"/>
        <v>94.60407951882101</v>
      </c>
      <c r="J41" s="23">
        <f t="shared" si="1"/>
        <v>116.93512060610409</v>
      </c>
    </row>
    <row r="42" spans="3:10" x14ac:dyDescent="0.15">
      <c r="C42" s="18">
        <v>37</v>
      </c>
      <c r="D42" s="23">
        <f>求节点([5]基础状态预期!$C$11:$C$40,[5]基础状态预期!$I$11:$I$40,C42)</f>
        <v>12.347321397436209</v>
      </c>
      <c r="E42" s="23">
        <f>求节点([5]基础状态预期!$C$103:$C$132,[5]基础状态预期!$I$103:$I$132,C42)</f>
        <v>15.035391512818894</v>
      </c>
      <c r="F42" s="23">
        <f>求节点([5]基础状态预期!$C$11:$C$40,[5]基础状态预期!$G$11:$G$40,C42)</f>
        <v>8</v>
      </c>
      <c r="G42" s="23">
        <f>求节点([5]基础状态预期!$C$103:$C$132,[5]基础状态预期!$G$103:$G$132,C42)</f>
        <v>8</v>
      </c>
      <c r="I42" s="23">
        <f t="shared" si="0"/>
        <v>98.778571179489674</v>
      </c>
      <c r="J42" s="23">
        <f t="shared" si="1"/>
        <v>120.28313210255115</v>
      </c>
    </row>
    <row r="43" spans="3:10" x14ac:dyDescent="0.15">
      <c r="C43" s="18">
        <v>38</v>
      </c>
      <c r="D43" s="23">
        <f>求节点([5]基础状态预期!$C$11:$C$40,[5]基础状态预期!$I$11:$I$40,C43)</f>
        <v>12.591774403798249</v>
      </c>
      <c r="E43" s="23">
        <f>求节点([5]基础状态预期!$C$103:$C$132,[5]基础状态预期!$I$103:$I$132,C43)</f>
        <v>16.841212577602917</v>
      </c>
      <c r="F43" s="23">
        <f>求节点([5]基础状态预期!$C$11:$C$40,[5]基础状态预期!$G$11:$G$40,C43)</f>
        <v>8</v>
      </c>
      <c r="G43" s="23">
        <f>求节点([5]基础状态预期!$C$103:$C$132,[5]基础状态预期!$G$103:$G$132,C43)</f>
        <v>8</v>
      </c>
      <c r="I43" s="23">
        <f t="shared" si="0"/>
        <v>100.73419523038599</v>
      </c>
      <c r="J43" s="23">
        <f t="shared" si="1"/>
        <v>134.72970062082334</v>
      </c>
    </row>
    <row r="44" spans="3:10" x14ac:dyDescent="0.15">
      <c r="C44" s="18">
        <v>39</v>
      </c>
      <c r="D44" s="23">
        <f>求节点([5]基础状态预期!$C$11:$C$40,[5]基础状态预期!$I$11:$I$40,C44)</f>
        <v>12.836227410160291</v>
      </c>
      <c r="E44" s="23">
        <f>求节点([5]基础状态预期!$C$103:$C$132,[5]基础状态预期!$I$103:$I$132,C44)</f>
        <v>18.64703364238694</v>
      </c>
      <c r="F44" s="23">
        <f>求节点([5]基础状态预期!$C$11:$C$40,[5]基础状态预期!$G$11:$G$40,C44)</f>
        <v>8</v>
      </c>
      <c r="G44" s="23">
        <f>求节点([5]基础状态预期!$C$103:$C$132,[5]基础状态预期!$G$103:$G$132,C44)</f>
        <v>8</v>
      </c>
      <c r="I44" s="23">
        <f t="shared" si="0"/>
        <v>102.68981928128233</v>
      </c>
      <c r="J44" s="23">
        <f t="shared" si="1"/>
        <v>149.17626913909552</v>
      </c>
    </row>
    <row r="45" spans="3:10" x14ac:dyDescent="0.15">
      <c r="C45" s="18">
        <v>40</v>
      </c>
      <c r="D45" s="23">
        <f>求节点([5]基础状态预期!$C$11:$C$40,[5]基础状态预期!$I$11:$I$40,C45)</f>
        <v>13.08068041652233</v>
      </c>
      <c r="E45" s="23">
        <f>求节点([5]基础状态预期!$C$103:$C$132,[5]基础状态预期!$I$103:$I$132,C45)</f>
        <v>20.452854707170964</v>
      </c>
      <c r="F45" s="23">
        <f>求节点([5]基础状态预期!$C$11:$C$40,[5]基础状态预期!$G$11:$G$40,C45)</f>
        <v>8</v>
      </c>
      <c r="G45" s="23">
        <f>求节点([5]基础状态预期!$C$103:$C$132,[5]基础状态预期!$G$103:$G$132,C45)</f>
        <v>8</v>
      </c>
      <c r="I45" s="23">
        <f t="shared" si="0"/>
        <v>104.64544333217864</v>
      </c>
      <c r="J45" s="23">
        <f t="shared" si="1"/>
        <v>163.62283765736771</v>
      </c>
    </row>
    <row r="46" spans="3:10" x14ac:dyDescent="0.15">
      <c r="C46" s="18">
        <v>41</v>
      </c>
      <c r="D46" s="23">
        <f>求节点([5]基础状态预期!$C$11:$C$40,[5]基础状态预期!$I$11:$I$40,C46)</f>
        <v>13.574607706588408</v>
      </c>
      <c r="E46" s="23">
        <f>求节点([5]基础状态预期!$C$103:$C$132,[5]基础状态预期!$I$103:$I$132,C46)</f>
        <v>22.258675771954987</v>
      </c>
      <c r="F46" s="23">
        <f>求节点([5]基础状态预期!$C$11:$C$40,[5]基础状态预期!$G$11:$G$40,C46)</f>
        <v>8</v>
      </c>
      <c r="G46" s="23">
        <f>求节点([5]基础状态预期!$C$103:$C$132,[5]基础状态预期!$G$103:$G$132,C46)</f>
        <v>8</v>
      </c>
      <c r="I46" s="23">
        <f t="shared" si="0"/>
        <v>108.59686165270726</v>
      </c>
      <c r="J46" s="23">
        <f t="shared" si="1"/>
        <v>178.0694061756399</v>
      </c>
    </row>
    <row r="47" spans="3:10" x14ac:dyDescent="0.15">
      <c r="C47" s="18">
        <v>42</v>
      </c>
      <c r="D47" s="23">
        <f>求节点([5]基础状态预期!$C$11:$C$40,[5]基础状态预期!$I$11:$I$40,C47)</f>
        <v>15.170270853110008</v>
      </c>
      <c r="E47" s="23">
        <f>求节点([5]基础状态预期!$C$103:$C$132,[5]基础状态预期!$I$103:$I$132,C47)</f>
        <v>23.499885245085</v>
      </c>
      <c r="F47" s="23">
        <f>求节点([5]基础状态预期!$C$11:$C$40,[5]基础状态预期!$G$11:$G$40,C47)</f>
        <v>8</v>
      </c>
      <c r="G47" s="23">
        <f>求节点([5]基础状态预期!$C$103:$C$132,[5]基础状态预期!$G$103:$G$132,C47)</f>
        <v>8</v>
      </c>
      <c r="I47" s="23">
        <f t="shared" si="0"/>
        <v>121.36216682488006</v>
      </c>
      <c r="J47" s="23">
        <f t="shared" si="1"/>
        <v>187.99908196068</v>
      </c>
    </row>
    <row r="48" spans="3:10" x14ac:dyDescent="0.15">
      <c r="C48" s="18">
        <v>43</v>
      </c>
      <c r="D48" s="23">
        <f>求节点([5]基础状态预期!$C$11:$C$40,[5]基础状态预期!$I$11:$I$40,C48)</f>
        <v>16.765933999631606</v>
      </c>
      <c r="E48" s="23">
        <f>求节点([5]基础状态预期!$C$103:$C$132,[5]基础状态预期!$I$103:$I$132,C48)</f>
        <v>24.430145747175487</v>
      </c>
      <c r="F48" s="23">
        <f>求节点([5]基础状态预期!$C$11:$C$40,[5]基础状态预期!$G$11:$G$40,C48)</f>
        <v>8</v>
      </c>
      <c r="G48" s="23">
        <f>求节点([5]基础状态预期!$C$103:$C$132,[5]基础状态预期!$G$103:$G$132,C48)</f>
        <v>8</v>
      </c>
      <c r="I48" s="23">
        <f t="shared" si="0"/>
        <v>134.12747199705285</v>
      </c>
      <c r="J48" s="23">
        <f t="shared" si="1"/>
        <v>195.4411659774039</v>
      </c>
    </row>
    <row r="49" spans="3:10" x14ac:dyDescent="0.15">
      <c r="C49" s="18">
        <v>44</v>
      </c>
      <c r="D49" s="23">
        <f>求节点([5]基础状态预期!$C$11:$C$40,[5]基础状态预期!$I$11:$I$40,C49)</f>
        <v>18.361597146153208</v>
      </c>
      <c r="E49" s="23">
        <f>求节点([5]基础状态预期!$C$103:$C$132,[5]基础状态预期!$I$103:$I$132,C49)</f>
        <v>25.360406249265974</v>
      </c>
      <c r="F49" s="23">
        <f>求节点([5]基础状态预期!$C$11:$C$40,[5]基础状态预期!$G$11:$G$40,C49)</f>
        <v>8</v>
      </c>
      <c r="G49" s="23">
        <f>求节点([5]基础状态预期!$C$103:$C$132,[5]基础状态预期!$G$103:$G$132,C49)</f>
        <v>8</v>
      </c>
      <c r="I49" s="23">
        <f t="shared" si="0"/>
        <v>146.89277716922567</v>
      </c>
      <c r="J49" s="23">
        <f t="shared" si="1"/>
        <v>202.88324999412779</v>
      </c>
    </row>
    <row r="50" spans="3:10" x14ac:dyDescent="0.15">
      <c r="C50" s="18">
        <v>45</v>
      </c>
      <c r="D50" s="23">
        <f>求节点([5]基础状态预期!$C$11:$C$40,[5]基础状态预期!$I$11:$I$40,C50)</f>
        <v>19.957260292674807</v>
      </c>
      <c r="E50" s="23">
        <f>求节点([5]基础状态预期!$C$103:$C$132,[5]基础状态预期!$I$103:$I$132,C50)</f>
        <v>26.290666751356461</v>
      </c>
      <c r="F50" s="23">
        <f>求节点([5]基础状态预期!$C$11:$C$40,[5]基础状态预期!$G$11:$G$40,C50)</f>
        <v>8</v>
      </c>
      <c r="G50" s="23">
        <f>求节点([5]基础状态预期!$C$103:$C$132,[5]基础状态预期!$G$103:$G$132,C50)</f>
        <v>8</v>
      </c>
      <c r="I50" s="23">
        <f t="shared" si="0"/>
        <v>159.65808234139845</v>
      </c>
      <c r="J50" s="23">
        <f t="shared" si="1"/>
        <v>210.32533401085169</v>
      </c>
    </row>
    <row r="51" spans="3:10" x14ac:dyDescent="0.15">
      <c r="C51" s="18">
        <v>46</v>
      </c>
      <c r="D51" s="23">
        <f>求节点([5]基础状态预期!$C$11:$C$40,[5]基础状态预期!$I$11:$I$40,C51)</f>
        <v>21.051649276766444</v>
      </c>
      <c r="E51" s="23">
        <f>求节点([5]基础状态预期!$C$103:$C$132,[5]基础状态预期!$I$103:$I$132,C51)</f>
        <v>27.213059554618923</v>
      </c>
      <c r="F51" s="23">
        <f>求节点([5]基础状态预期!$C$11:$C$40,[5]基础状态预期!$G$11:$G$40,C51)</f>
        <v>8</v>
      </c>
      <c r="G51" s="23">
        <f>求节点([5]基础状态预期!$C$103:$C$132,[5]基础状态预期!$G$103:$G$132,C51)</f>
        <v>8</v>
      </c>
      <c r="I51" s="23">
        <f t="shared" si="0"/>
        <v>168.41319421413155</v>
      </c>
      <c r="J51" s="23">
        <f t="shared" si="1"/>
        <v>217.70447643695138</v>
      </c>
    </row>
    <row r="52" spans="3:10" x14ac:dyDescent="0.15">
      <c r="C52" s="18">
        <v>47</v>
      </c>
      <c r="D52" s="23">
        <f>求节点([5]基础状态预期!$C$11:$C$40,[5]基础状态预期!$I$11:$I$40,C52)</f>
        <v>21.887651580422368</v>
      </c>
      <c r="E52" s="23">
        <f>求节点([5]基础状态预期!$C$103:$C$132,[5]基础状态预期!$I$103:$I$132,C52)</f>
        <v>28.087418712494475</v>
      </c>
      <c r="F52" s="23">
        <f>求节点([5]基础状态预期!$C$11:$C$40,[5]基础状态预期!$G$11:$G$40,C52)</f>
        <v>8</v>
      </c>
      <c r="G52" s="23">
        <f>求节点([5]基础状态预期!$C$103:$C$132,[5]基础状态预期!$G$103:$G$132,C52)</f>
        <v>8</v>
      </c>
      <c r="I52" s="23">
        <f t="shared" si="0"/>
        <v>175.10121264337894</v>
      </c>
      <c r="J52" s="23">
        <f t="shared" si="1"/>
        <v>224.6993496999558</v>
      </c>
    </row>
    <row r="53" spans="3:10" x14ac:dyDescent="0.15">
      <c r="C53" s="18">
        <v>48</v>
      </c>
      <c r="D53" s="23">
        <f>求节点([5]基础状态预期!$C$11:$C$40,[5]基础状态预期!$I$11:$I$40,C53)</f>
        <v>22.723653884078288</v>
      </c>
      <c r="E53" s="23">
        <f>求节点([5]基础状态预期!$C$103:$C$132,[5]基础状态预期!$I$103:$I$132,C53)</f>
        <v>28.961777870370025</v>
      </c>
      <c r="F53" s="23">
        <f>求节点([5]基础状态预期!$C$11:$C$40,[5]基础状态预期!$G$11:$G$40,C53)</f>
        <v>8</v>
      </c>
      <c r="G53" s="23">
        <f>求节点([5]基础状态预期!$C$103:$C$132,[5]基础状态预期!$G$103:$G$132,C53)</f>
        <v>8</v>
      </c>
      <c r="I53" s="23">
        <f t="shared" si="0"/>
        <v>181.78923107262631</v>
      </c>
      <c r="J53" s="23">
        <f t="shared" si="1"/>
        <v>231.6942229629602</v>
      </c>
    </row>
    <row r="54" spans="3:10" x14ac:dyDescent="0.15">
      <c r="C54" s="18">
        <v>49</v>
      </c>
      <c r="D54" s="23">
        <f>求节点([5]基础状态预期!$C$11:$C$40,[5]基础状态预期!$I$11:$I$40,C54)</f>
        <v>23.559656187734209</v>
      </c>
      <c r="E54" s="23">
        <f>求节点([5]基础状态预期!$C$103:$C$132,[5]基础状态预期!$I$103:$I$132,C54)</f>
        <v>29.836137028245577</v>
      </c>
      <c r="F54" s="23">
        <f>求节点([5]基础状态预期!$C$11:$C$40,[5]基础状态预期!$G$11:$G$40,C54)</f>
        <v>8</v>
      </c>
      <c r="G54" s="23">
        <f>求节点([5]基础状态预期!$C$103:$C$132,[5]基础状态预期!$G$103:$G$132,C54)</f>
        <v>8</v>
      </c>
      <c r="I54" s="23">
        <f t="shared" si="0"/>
        <v>188.47724950187367</v>
      </c>
      <c r="J54" s="23">
        <f t="shared" si="1"/>
        <v>238.68909622596462</v>
      </c>
    </row>
    <row r="55" spans="3:10" x14ac:dyDescent="0.15">
      <c r="C55" s="18">
        <v>50</v>
      </c>
      <c r="D55" s="23">
        <f>求节点([5]基础状态预期!$C$11:$C$40,[5]基础状态预期!$I$11:$I$40,C55)</f>
        <v>24.393220935670815</v>
      </c>
      <c r="E55" s="23">
        <f>求节点([5]基础状态预期!$C$103:$C$132,[5]基础状态预期!$I$103:$I$132,C55)</f>
        <v>30.710496186121127</v>
      </c>
      <c r="F55" s="23">
        <f>求节点([5]基础状态预期!$C$11:$C$40,[5]基础状态预期!$G$11:$G$40,C55)</f>
        <v>8</v>
      </c>
      <c r="G55" s="23">
        <f>求节点([5]基础状态预期!$C$103:$C$132,[5]基础状态预期!$G$103:$G$132,C55)</f>
        <v>8</v>
      </c>
      <c r="I55" s="23">
        <f t="shared" si="0"/>
        <v>195.14576748536652</v>
      </c>
      <c r="J55" s="23">
        <f t="shared" si="1"/>
        <v>245.68396948896901</v>
      </c>
    </row>
    <row r="56" spans="3:10" x14ac:dyDescent="0.15">
      <c r="C56" s="18">
        <v>51</v>
      </c>
      <c r="D56" s="23">
        <f>求节点([5]基础状态预期!$C$11:$C$40,[5]基础状态预期!$I$11:$I$40,C56)</f>
        <v>25.207920350612696</v>
      </c>
      <c r="E56" s="23">
        <f>求节点([5]基础状态预期!$C$103:$C$132,[5]基础状态预期!$I$103:$I$132,C56)</f>
        <v>31.575273268897153</v>
      </c>
      <c r="F56" s="23">
        <f>求节点([5]基础状态预期!$C$11:$C$40,[5]基础状态预期!$G$11:$G$40,C56)</f>
        <v>8</v>
      </c>
      <c r="G56" s="23">
        <f>求节点([5]基础状态预期!$C$103:$C$132,[5]基础状态预期!$G$103:$G$132,C56)</f>
        <v>8</v>
      </c>
      <c r="I56" s="23">
        <f t="shared" si="0"/>
        <v>201.66336280490157</v>
      </c>
      <c r="J56" s="23">
        <f t="shared" si="1"/>
        <v>252.60218615117722</v>
      </c>
    </row>
    <row r="57" spans="3:10" x14ac:dyDescent="0.15">
      <c r="C57" s="18">
        <v>52</v>
      </c>
      <c r="D57" s="23">
        <f>求节点([5]基础状态预期!$C$11:$C$40,[5]基础状态预期!$I$11:$I$40,C57)</f>
        <v>26.022619765554577</v>
      </c>
      <c r="E57" s="23">
        <f>求节点([5]基础状态预期!$C$103:$C$132,[5]基础状态预期!$I$103:$I$132,C57)</f>
        <v>32.430365847137928</v>
      </c>
      <c r="F57" s="23">
        <f>求节点([5]基础状态预期!$C$11:$C$40,[5]基础状态预期!$G$11:$G$40,C57)</f>
        <v>8</v>
      </c>
      <c r="G57" s="23">
        <f>求节点([5]基础状态预期!$C$103:$C$132,[5]基础状态预期!$G$103:$G$132,C57)</f>
        <v>8</v>
      </c>
      <c r="I57" s="23">
        <f t="shared" si="0"/>
        <v>208.18095812443661</v>
      </c>
      <c r="J57" s="23">
        <f t="shared" si="1"/>
        <v>259.44292677710342</v>
      </c>
    </row>
    <row r="58" spans="3:10" x14ac:dyDescent="0.15">
      <c r="C58" s="18">
        <v>53</v>
      </c>
      <c r="D58" s="23">
        <f>求节点([5]基础状态预期!$C$11:$C$40,[5]基础状态预期!$I$11:$I$40,C58)</f>
        <v>26.837319180496458</v>
      </c>
      <c r="E58" s="23">
        <f>求节点([5]基础状态预期!$C$103:$C$132,[5]基础状态预期!$I$103:$I$132,C58)</f>
        <v>33.2854584253787</v>
      </c>
      <c r="F58" s="23">
        <f>求节点([5]基础状态预期!$C$11:$C$40,[5]基础状态预期!$G$11:$G$40,C58)</f>
        <v>8</v>
      </c>
      <c r="G58" s="23">
        <f>求节点([5]基础状态预期!$C$103:$C$132,[5]基础状态预期!$G$103:$G$132,C58)</f>
        <v>8</v>
      </c>
      <c r="I58" s="23">
        <f t="shared" si="0"/>
        <v>214.69855344397166</v>
      </c>
      <c r="J58" s="23">
        <f t="shared" si="1"/>
        <v>266.2836674030296</v>
      </c>
    </row>
    <row r="59" spans="3:10" x14ac:dyDescent="0.15">
      <c r="C59" s="18">
        <v>54</v>
      </c>
      <c r="D59" s="23">
        <f>求节点([5]基础状态预期!$C$11:$C$40,[5]基础状态预期!$I$11:$I$40,C59)</f>
        <v>27.652018595438342</v>
      </c>
      <c r="E59" s="23">
        <f>求节点([5]基础状态预期!$C$103:$C$132,[5]基础状态预期!$I$103:$I$132,C59)</f>
        <v>34.140551003619478</v>
      </c>
      <c r="F59" s="23">
        <f>求节点([5]基础状态预期!$C$11:$C$40,[5]基础状态预期!$G$11:$G$40,C59)</f>
        <v>8</v>
      </c>
      <c r="G59" s="23">
        <f>求节点([5]基础状态预期!$C$103:$C$132,[5]基础状态预期!$G$103:$G$132,C59)</f>
        <v>8</v>
      </c>
      <c r="I59" s="23">
        <f t="shared" si="0"/>
        <v>221.21614876350674</v>
      </c>
      <c r="J59" s="23">
        <f t="shared" si="1"/>
        <v>273.12440802895583</v>
      </c>
    </row>
    <row r="60" spans="3:10" x14ac:dyDescent="0.15">
      <c r="C60" s="18">
        <v>55</v>
      </c>
      <c r="D60" s="23">
        <f>求节点([5]基础状态预期!$C$11:$C$40,[5]基础状态预期!$I$11:$I$40,C60)</f>
        <v>28.453628427911173</v>
      </c>
      <c r="E60" s="23">
        <f>求节点([5]基础状态预期!$C$103:$C$132,[5]基础状态预期!$I$103:$I$132,C60)</f>
        <v>34.99564358186025</v>
      </c>
      <c r="F60" s="23">
        <f>求节点([5]基础状态预期!$C$11:$C$40,[5]基础状态预期!$G$11:$G$40,C60)</f>
        <v>8</v>
      </c>
      <c r="G60" s="23">
        <f>求节点([5]基础状态预期!$C$103:$C$132,[5]基础状态预期!$G$103:$G$132,C60)</f>
        <v>8</v>
      </c>
      <c r="I60" s="23">
        <f t="shared" si="0"/>
        <v>227.62902742328939</v>
      </c>
      <c r="J60" s="23">
        <f t="shared" si="1"/>
        <v>279.965148654882</v>
      </c>
    </row>
    <row r="61" spans="3:10" x14ac:dyDescent="0.15">
      <c r="C61" s="18">
        <v>56</v>
      </c>
      <c r="D61" s="23">
        <f>求节点([5]基础状态预期!$C$11:$C$40,[5]基础状态预期!$I$11:$I$40,C61)</f>
        <v>29.245478767089558</v>
      </c>
      <c r="E61" s="23">
        <f>求节点([5]基础状态预期!$C$103:$C$132,[5]基础状态预期!$I$103:$I$132,C61)</f>
        <v>35.85374884404753</v>
      </c>
      <c r="F61" s="23">
        <f>求节点([5]基础状态预期!$C$11:$C$40,[5]基础状态预期!$G$11:$G$40,C61)</f>
        <v>8</v>
      </c>
      <c r="G61" s="23">
        <f>求节点([5]基础状态预期!$C$103:$C$132,[5]基础状态预期!$G$103:$G$132,C61)</f>
        <v>8</v>
      </c>
      <c r="I61" s="23">
        <f t="shared" si="0"/>
        <v>233.96383013671647</v>
      </c>
      <c r="J61" s="23">
        <f t="shared" si="1"/>
        <v>286.82999075238024</v>
      </c>
    </row>
    <row r="62" spans="3:10" x14ac:dyDescent="0.15">
      <c r="C62" s="18">
        <v>57</v>
      </c>
      <c r="D62" s="23">
        <f>求节点([5]基础状态预期!$C$11:$C$40,[5]基础状态预期!$I$11:$I$40,C62)</f>
        <v>30.037329106267944</v>
      </c>
      <c r="E62" s="23">
        <f>求节点([5]基础状态预期!$C$103:$C$132,[5]基础状态预期!$I$103:$I$132,C62)</f>
        <v>36.712183841934092</v>
      </c>
      <c r="F62" s="23">
        <f>求节点([5]基础状态预期!$C$11:$C$40,[5]基础状态预期!$G$11:$G$40,C62)</f>
        <v>8</v>
      </c>
      <c r="G62" s="23">
        <f>求节点([5]基础状态预期!$C$103:$C$132,[5]基础状态预期!$G$103:$G$132,C62)</f>
        <v>8</v>
      </c>
      <c r="I62" s="23">
        <f t="shared" si="0"/>
        <v>240.29863285014355</v>
      </c>
      <c r="J62" s="23">
        <f t="shared" si="1"/>
        <v>293.69747073547273</v>
      </c>
    </row>
    <row r="63" spans="3:10" x14ac:dyDescent="0.15">
      <c r="C63" s="18">
        <v>58</v>
      </c>
      <c r="D63" s="23">
        <f>求节点([5]基础状态预期!$C$11:$C$40,[5]基础状态预期!$I$11:$I$40,C63)</f>
        <v>30.829179445446329</v>
      </c>
      <c r="E63" s="23">
        <f>求节点([5]基础状态预期!$C$103:$C$132,[5]基础状态预期!$I$103:$I$132,C63)</f>
        <v>37.570618839820654</v>
      </c>
      <c r="F63" s="23">
        <f>求节点([5]基础状态预期!$C$11:$C$40,[5]基础状态预期!$G$11:$G$40,C63)</f>
        <v>8</v>
      </c>
      <c r="G63" s="23">
        <f>求节点([5]基础状态预期!$C$103:$C$132,[5]基础状态预期!$G$103:$G$132,C63)</f>
        <v>8</v>
      </c>
      <c r="I63" s="23">
        <f t="shared" si="0"/>
        <v>246.63343556357063</v>
      </c>
      <c r="J63" s="23">
        <f t="shared" si="1"/>
        <v>300.56495071856523</v>
      </c>
    </row>
    <row r="64" spans="3:10" x14ac:dyDescent="0.15">
      <c r="C64" s="18">
        <v>59</v>
      </c>
      <c r="D64" s="23">
        <f>求节点([5]基础状态预期!$C$11:$C$40,[5]基础状态预期!$I$11:$I$40,C64)</f>
        <v>31.621502404177551</v>
      </c>
      <c r="E64" s="23">
        <f>求节点([5]基础状态预期!$C$103:$C$132,[5]基础状态预期!$I$103:$I$132,C64)</f>
        <v>38.429053837707222</v>
      </c>
      <c r="F64" s="23">
        <f>求节点([5]基础状态预期!$C$11:$C$40,[5]基础状态预期!$G$11:$G$40,C64)</f>
        <v>8</v>
      </c>
      <c r="G64" s="23">
        <f>求节点([5]基础状态预期!$C$103:$C$132,[5]基础状态预期!$G$103:$G$132,C64)</f>
        <v>8</v>
      </c>
      <c r="I64" s="23">
        <f t="shared" si="0"/>
        <v>252.97201923342041</v>
      </c>
      <c r="J64" s="23">
        <f t="shared" si="1"/>
        <v>307.43243070165778</v>
      </c>
    </row>
    <row r="65" spans="3:10" x14ac:dyDescent="0.15">
      <c r="C65" s="18">
        <v>60</v>
      </c>
      <c r="D65" s="23">
        <f>求节点([5]基础状态预期!$C$11:$C$40,[5]基础状态预期!$I$11:$I$40,C65)</f>
        <v>32.431148643784489</v>
      </c>
      <c r="E65" s="23">
        <f>求节点([5]基础状态预期!$C$103:$C$132,[5]基础状态预期!$I$103:$I$132,C65)</f>
        <v>39.295701742515725</v>
      </c>
      <c r="F65" s="23">
        <f>求节点([5]基础状态预期!$C$11:$C$40,[5]基础状态预期!$G$11:$G$40,C65)</f>
        <v>8</v>
      </c>
      <c r="G65" s="23">
        <f>求节点([5]基础状态预期!$C$103:$C$132,[5]基础状态预期!$G$103:$G$132,C65)</f>
        <v>8</v>
      </c>
      <c r="I65" s="23">
        <f t="shared" si="0"/>
        <v>259.44918915027591</v>
      </c>
      <c r="J65" s="23">
        <f t="shared" si="1"/>
        <v>314.3656139401258</v>
      </c>
    </row>
    <row r="66" spans="3:10" x14ac:dyDescent="0.15">
      <c r="C66" s="18">
        <v>61</v>
      </c>
      <c r="D66" s="23">
        <f>求节点([5]基础状态预期!$C$11:$C$40,[5]基础状态预期!$I$11:$I$40,C66)</f>
        <v>33.24079488339143</v>
      </c>
      <c r="E66" s="23">
        <f>求节点([5]基础状态预期!$C$103:$C$132,[5]基础状态预期!$I$103:$I$132,C66)</f>
        <v>40.171438433406728</v>
      </c>
      <c r="F66" s="23">
        <f>求节点([5]基础状态预期!$C$11:$C$40,[5]基础状态预期!$G$11:$G$40,C66)</f>
        <v>8</v>
      </c>
      <c r="G66" s="23">
        <f>求节点([5]基础状态预期!$C$103:$C$132,[5]基础状态预期!$G$103:$G$132,C66)</f>
        <v>8</v>
      </c>
      <c r="I66" s="23">
        <f t="shared" si="0"/>
        <v>265.92635906713144</v>
      </c>
      <c r="J66" s="23">
        <f t="shared" si="1"/>
        <v>321.37150746725382</v>
      </c>
    </row>
    <row r="67" spans="3:10" x14ac:dyDescent="0.15">
      <c r="C67" s="18">
        <v>62</v>
      </c>
      <c r="D67" s="23">
        <f>求节点([5]基础状态预期!$C$11:$C$40,[5]基础状态预期!$I$11:$I$40,C67)</f>
        <v>34.050441122998365</v>
      </c>
      <c r="E67" s="23">
        <f>求节点([5]基础状态预期!$C$103:$C$132,[5]基础状态预期!$I$103:$I$132,C67)</f>
        <v>41.047175124297731</v>
      </c>
      <c r="F67" s="23">
        <f>求节点([5]基础状态预期!$C$11:$C$40,[5]基础状态预期!$G$11:$G$40,C67)</f>
        <v>8</v>
      </c>
      <c r="G67" s="23">
        <f>求节点([5]基础状态预期!$C$103:$C$132,[5]基础状态预期!$G$103:$G$132,C67)</f>
        <v>8</v>
      </c>
      <c r="I67" s="23">
        <f t="shared" si="0"/>
        <v>272.40352898398692</v>
      </c>
      <c r="J67" s="23">
        <f t="shared" si="1"/>
        <v>328.37740099438184</v>
      </c>
    </row>
    <row r="68" spans="3:10" x14ac:dyDescent="0.15">
      <c r="C68" s="18">
        <v>63</v>
      </c>
      <c r="D68" s="23">
        <f>求节点([5]基础状态预期!$C$11:$C$40,[5]基础状态预期!$I$11:$I$40,C68)</f>
        <v>34.860087362605306</v>
      </c>
      <c r="E68" s="23">
        <f>求节点([5]基础状态预期!$C$103:$C$132,[5]基础状态预期!$I$103:$I$132,C68)</f>
        <v>41.922911815188733</v>
      </c>
      <c r="F68" s="23">
        <f>求节点([5]基础状态预期!$C$11:$C$40,[5]基础状态预期!$G$11:$G$40,C68)</f>
        <v>8</v>
      </c>
      <c r="G68" s="23">
        <f>求节点([5]基础状态预期!$C$103:$C$132,[5]基础状态预期!$G$103:$G$132,C68)</f>
        <v>8</v>
      </c>
      <c r="I68" s="23">
        <f t="shared" si="0"/>
        <v>278.88069890084245</v>
      </c>
      <c r="J68" s="23">
        <f t="shared" si="1"/>
        <v>335.38329452150987</v>
      </c>
    </row>
    <row r="69" spans="3:10" x14ac:dyDescent="0.15">
      <c r="C69" s="18">
        <v>64</v>
      </c>
      <c r="D69" s="23">
        <f>求节点([5]基础状态预期!$C$11:$C$40,[5]基础状态预期!$I$11:$I$40,C69)</f>
        <v>35.662130202455245</v>
      </c>
      <c r="E69" s="23">
        <f>求节点([5]基础状态预期!$C$103:$C$132,[5]基础状态预期!$I$103:$I$132,C69)</f>
        <v>42.781554963719366</v>
      </c>
      <c r="F69" s="23">
        <f>求节点([5]基础状态预期!$C$11:$C$40,[5]基础状态预期!$G$11:$G$40,C69)</f>
        <v>8</v>
      </c>
      <c r="G69" s="23">
        <f>求节点([5]基础状态预期!$C$103:$C$132,[5]基础状态预期!$G$103:$G$132,C69)</f>
        <v>8</v>
      </c>
      <c r="I69" s="23">
        <f t="shared" si="0"/>
        <v>285.29704161964196</v>
      </c>
      <c r="J69" s="23">
        <f t="shared" si="1"/>
        <v>342.25243970975492</v>
      </c>
    </row>
    <row r="70" spans="3:10" x14ac:dyDescent="0.15">
      <c r="C70" s="18">
        <v>65</v>
      </c>
      <c r="D70" s="23">
        <f>求节点([5]基础状态预期!$C$11:$C$40,[5]基础状态预期!$I$11:$I$40,C70)</f>
        <v>36.460971279794101</v>
      </c>
      <c r="E70" s="23">
        <f>求节点([5]基础状态预期!$C$103:$C$132,[5]基础状态预期!$I$103:$I$132,C70)</f>
        <v>43.59708842854522</v>
      </c>
      <c r="F70" s="23">
        <f>求节点([5]基础状态预期!$C$11:$C$40,[5]基础状态预期!$G$11:$G$40,C70)</f>
        <v>8</v>
      </c>
      <c r="G70" s="23">
        <f>求节点([5]基础状态预期!$C$103:$C$132,[5]基础状态预期!$G$103:$G$132,C70)</f>
        <v>8</v>
      </c>
      <c r="I70" s="23">
        <f t="shared" si="0"/>
        <v>291.68777023835281</v>
      </c>
      <c r="J70" s="23">
        <f t="shared" si="1"/>
        <v>348.77670742836176</v>
      </c>
    </row>
    <row r="71" spans="3:10" x14ac:dyDescent="0.15">
      <c r="C71" s="18">
        <v>66</v>
      </c>
      <c r="D71" s="23">
        <f>求节点([5]基础状态预期!$C$11:$C$40,[5]基础状态预期!$I$11:$I$40,C71)</f>
        <v>37.259812357132958</v>
      </c>
      <c r="E71" s="23">
        <f>求节点([5]基础状态预期!$C$103:$C$132,[5]基础状态预期!$I$103:$I$132,C71)</f>
        <v>44.412621893371075</v>
      </c>
      <c r="F71" s="23">
        <f>求节点([5]基础状态预期!$C$11:$C$40,[5]基础状态预期!$G$11:$G$40,C71)</f>
        <v>8</v>
      </c>
      <c r="G71" s="23">
        <f>求节点([5]基础状态预期!$C$103:$C$132,[5]基础状态预期!$G$103:$G$132,C71)</f>
        <v>8</v>
      </c>
      <c r="I71" s="23">
        <f t="shared" ref="I71:I105" si="2">D71*F71</f>
        <v>298.07849885706366</v>
      </c>
      <c r="J71" s="23">
        <f t="shared" ref="J71:J105" si="3">E71*G71</f>
        <v>355.3009751469686</v>
      </c>
    </row>
    <row r="72" spans="3:10" x14ac:dyDescent="0.15">
      <c r="C72" s="18">
        <v>67</v>
      </c>
      <c r="D72" s="23">
        <f>求节点([5]基础状态预期!$C$11:$C$40,[5]基础状态预期!$I$11:$I$40,C72)</f>
        <v>38.058653434471815</v>
      </c>
      <c r="E72" s="23">
        <f>求节点([5]基础状态预期!$C$103:$C$132,[5]基础状态预期!$I$103:$I$132,C72)</f>
        <v>45.228155358196929</v>
      </c>
      <c r="F72" s="23">
        <f>求节点([5]基础状态预期!$C$11:$C$40,[5]基础状态预期!$G$11:$G$40,C72)</f>
        <v>8</v>
      </c>
      <c r="G72" s="23">
        <f>求节点([5]基础状态预期!$C$103:$C$132,[5]基础状态预期!$G$103:$G$132,C72)</f>
        <v>8</v>
      </c>
      <c r="I72" s="23">
        <f t="shared" si="2"/>
        <v>304.46922747577452</v>
      </c>
      <c r="J72" s="23">
        <f t="shared" si="3"/>
        <v>361.82524286557543</v>
      </c>
    </row>
    <row r="73" spans="3:10" x14ac:dyDescent="0.15">
      <c r="C73" s="18">
        <v>68</v>
      </c>
      <c r="D73" s="23">
        <f>求节点([5]基础状态预期!$C$11:$C$40,[5]基础状态预期!$I$11:$I$40,C73)</f>
        <v>38.846510149089021</v>
      </c>
      <c r="E73" s="23">
        <f>求节点([5]基础状态预期!$C$103:$C$132,[5]基础状态预期!$I$103:$I$132,C73)</f>
        <v>46.043688823022777</v>
      </c>
      <c r="F73" s="23">
        <f>求节点([5]基础状态预期!$C$11:$C$40,[5]基础状态预期!$G$11:$G$40,C73)</f>
        <v>8</v>
      </c>
      <c r="G73" s="23">
        <f>求节点([5]基础状态预期!$C$103:$C$132,[5]基础状态预期!$G$103:$G$132,C73)</f>
        <v>8</v>
      </c>
      <c r="I73" s="23">
        <f t="shared" si="2"/>
        <v>310.77208119271216</v>
      </c>
      <c r="J73" s="23">
        <f t="shared" si="3"/>
        <v>368.34951058418221</v>
      </c>
    </row>
    <row r="74" spans="3:10" x14ac:dyDescent="0.15">
      <c r="C74" s="18">
        <v>69</v>
      </c>
      <c r="D74" s="23">
        <f>求节点([5]基础状态预期!$C$11:$C$40,[5]基础状态预期!$I$11:$I$40,C74)</f>
        <v>39.620806065983324</v>
      </c>
      <c r="E74" s="23">
        <f>求节点([5]基础状态预期!$C$103:$C$132,[5]基础状态预期!$I$103:$I$132,C74)</f>
        <v>46.835665815028101</v>
      </c>
      <c r="F74" s="23">
        <f>求节点([5]基础状态预期!$C$11:$C$40,[5]基础状态预期!$G$11:$G$40,C74)</f>
        <v>8</v>
      </c>
      <c r="G74" s="23">
        <f>求节点([5]基础状态预期!$C$103:$C$132,[5]基础状态预期!$G$103:$G$132,C74)</f>
        <v>8</v>
      </c>
      <c r="I74" s="23">
        <f t="shared" si="2"/>
        <v>316.96644852786659</v>
      </c>
      <c r="J74" s="23">
        <f t="shared" si="3"/>
        <v>374.68532652022481</v>
      </c>
    </row>
    <row r="75" spans="3:10" x14ac:dyDescent="0.15">
      <c r="C75" s="18">
        <v>70</v>
      </c>
      <c r="D75" s="23">
        <f>求节点([5]基础状态预期!$C$11:$C$40,[5]基础状态预期!$I$11:$I$40,C75)</f>
        <v>40.39510198287762</v>
      </c>
      <c r="E75" s="23">
        <f>求节点([5]基础状态预期!$C$103:$C$132,[5]基础状态预期!$I$103:$I$132,C75)</f>
        <v>47.626224585020118</v>
      </c>
      <c r="F75" s="23">
        <f>求节点([5]基础状态预期!$C$11:$C$40,[5]基础状态预期!$G$11:$G$40,C75)</f>
        <v>8</v>
      </c>
      <c r="G75" s="23">
        <f>求节点([5]基础状态预期!$C$103:$C$132,[5]基础状态预期!$G$103:$G$132,C75)</f>
        <v>8</v>
      </c>
      <c r="I75" s="23">
        <f t="shared" si="2"/>
        <v>323.16081586302096</v>
      </c>
      <c r="J75" s="23">
        <f t="shared" si="3"/>
        <v>381.00979668016095</v>
      </c>
    </row>
    <row r="76" spans="3:10" x14ac:dyDescent="0.15">
      <c r="C76" s="18">
        <v>71</v>
      </c>
      <c r="D76" s="23">
        <f>求节点([5]基础状态预期!$C$11:$C$40,[5]基础状态预期!$I$11:$I$40,C76)</f>
        <v>41.169397899771916</v>
      </c>
      <c r="E76" s="23">
        <f>求节点([5]基础状态预期!$C$103:$C$132,[5]基础状态预期!$I$103:$I$132,C76)</f>
        <v>48.416783355012136</v>
      </c>
      <c r="F76" s="23">
        <f>求节点([5]基础状态预期!$C$11:$C$40,[5]基础状态预期!$G$11:$G$40,C76)</f>
        <v>8</v>
      </c>
      <c r="G76" s="23">
        <f>求节点([5]基础状态预期!$C$103:$C$132,[5]基础状态预期!$G$103:$G$132,C76)</f>
        <v>8</v>
      </c>
      <c r="I76" s="23">
        <f t="shared" si="2"/>
        <v>329.35518319817533</v>
      </c>
      <c r="J76" s="23">
        <f t="shared" si="3"/>
        <v>387.33426684009709</v>
      </c>
    </row>
    <row r="77" spans="3:10" x14ac:dyDescent="0.15">
      <c r="C77" s="18">
        <v>72</v>
      </c>
      <c r="D77" s="23">
        <f>求节点([5]基础状态预期!$C$11:$C$40,[5]基础状态预期!$I$11:$I$40,C77)</f>
        <v>41.939375637754594</v>
      </c>
      <c r="E77" s="23">
        <f>求节点([5]基础状态预期!$C$103:$C$132,[5]基础状态预期!$I$103:$I$132,C77)</f>
        <v>49.207342125004153</v>
      </c>
      <c r="F77" s="23">
        <f>求节点([5]基础状态预期!$C$11:$C$40,[5]基础状态预期!$G$11:$G$40,C77)</f>
        <v>8</v>
      </c>
      <c r="G77" s="23">
        <f>求节点([5]基础状态预期!$C$103:$C$132,[5]基础状态预期!$G$103:$G$132,C77)</f>
        <v>8</v>
      </c>
      <c r="I77" s="23">
        <f t="shared" si="2"/>
        <v>335.51500510203675</v>
      </c>
      <c r="J77" s="23">
        <f t="shared" si="3"/>
        <v>393.65873700003323</v>
      </c>
    </row>
    <row r="78" spans="3:10" x14ac:dyDescent="0.15">
      <c r="C78" s="18">
        <v>73</v>
      </c>
      <c r="D78" s="23">
        <f>求节点([5]基础状态预期!$C$11:$C$40,[5]基础状态预期!$I$11:$I$40,C78)</f>
        <v>42.690402993918454</v>
      </c>
      <c r="E78" s="23">
        <f>求节点([5]基础状态预期!$C$103:$C$132,[5]基础状态预期!$I$103:$I$132,C78)</f>
        <v>49.988807511339644</v>
      </c>
      <c r="F78" s="23">
        <f>求节点([5]基础状态预期!$C$11:$C$40,[5]基础状态预期!$G$11:$G$40,C78)</f>
        <v>8</v>
      </c>
      <c r="G78" s="23">
        <f>求节点([5]基础状态预期!$C$103:$C$132,[5]基础状态预期!$G$103:$G$132,C78)</f>
        <v>8</v>
      </c>
      <c r="I78" s="23">
        <f t="shared" si="2"/>
        <v>341.52322395134763</v>
      </c>
      <c r="J78" s="23">
        <f t="shared" si="3"/>
        <v>399.91046009071715</v>
      </c>
    </row>
    <row r="79" spans="3:10" x14ac:dyDescent="0.15">
      <c r="C79" s="18">
        <v>74</v>
      </c>
      <c r="D79" s="23">
        <f>求节点([5]基础状态预期!$C$11:$C$40,[5]基础状态预期!$I$11:$I$40,C79)</f>
        <v>43.441430350082314</v>
      </c>
      <c r="E79" s="23">
        <f>求节点([5]基础状态预期!$C$103:$C$132,[5]基础状态预期!$I$103:$I$132,C79)</f>
        <v>50.764927957820269</v>
      </c>
      <c r="F79" s="23">
        <f>求节点([5]基础状态预期!$C$11:$C$40,[5]基础状态预期!$G$11:$G$40,C79)</f>
        <v>8</v>
      </c>
      <c r="G79" s="23">
        <f>求节点([5]基础状态预期!$C$103:$C$132,[5]基础状态预期!$G$103:$G$132,C79)</f>
        <v>8</v>
      </c>
      <c r="I79" s="23">
        <f t="shared" si="2"/>
        <v>347.53144280065851</v>
      </c>
      <c r="J79" s="23">
        <f t="shared" si="3"/>
        <v>406.11942366256216</v>
      </c>
    </row>
    <row r="80" spans="3:10" x14ac:dyDescent="0.15">
      <c r="C80" s="18">
        <v>75</v>
      </c>
      <c r="D80" s="23">
        <f>求节点([5]基础状态预期!$C$11:$C$40,[5]基础状态预期!$I$11:$I$40,C80)</f>
        <v>44.192457706246174</v>
      </c>
      <c r="E80" s="23">
        <f>求节点([5]基础状态预期!$C$103:$C$132,[5]基础状态预期!$I$103:$I$132,C80)</f>
        <v>51.541048404300895</v>
      </c>
      <c r="F80" s="23">
        <f>求节点([5]基础状态预期!$C$11:$C$40,[5]基础状态预期!$G$11:$G$40,C80)</f>
        <v>8</v>
      </c>
      <c r="G80" s="23">
        <f>求节点([5]基础状态预期!$C$103:$C$132,[5]基础状态预期!$G$103:$G$132,C80)</f>
        <v>8</v>
      </c>
      <c r="I80" s="23">
        <f t="shared" si="2"/>
        <v>353.53966164996939</v>
      </c>
      <c r="J80" s="23">
        <f t="shared" si="3"/>
        <v>412.32838723440716</v>
      </c>
    </row>
    <row r="81" spans="3:10" x14ac:dyDescent="0.15">
      <c r="C81" s="18">
        <v>76</v>
      </c>
      <c r="D81" s="23">
        <f>求节点([5]基础状态预期!$C$11:$C$40,[5]基础状态预期!$I$11:$I$40,C81)</f>
        <v>44.943485062410026</v>
      </c>
      <c r="E81" s="23">
        <f>求节点([5]基础状态预期!$C$103:$C$132,[5]基础状态预期!$I$103:$I$132,C81)</f>
        <v>52.317168850781513</v>
      </c>
      <c r="F81" s="23">
        <f>求节点([5]基础状态预期!$C$11:$C$40,[5]基础状态预期!$G$11:$G$40,C81)</f>
        <v>8</v>
      </c>
      <c r="G81" s="23">
        <f>求节点([5]基础状态预期!$C$103:$C$132,[5]基础状态预期!$G$103:$G$132,C81)</f>
        <v>8</v>
      </c>
      <c r="I81" s="23">
        <f t="shared" si="2"/>
        <v>359.54788049928021</v>
      </c>
      <c r="J81" s="23">
        <f t="shared" si="3"/>
        <v>418.53735080625211</v>
      </c>
    </row>
    <row r="82" spans="3:10" x14ac:dyDescent="0.15">
      <c r="C82" s="18">
        <v>77</v>
      </c>
      <c r="D82" s="23">
        <f>求节点([5]基础状态预期!$C$11:$C$40,[5]基础状态预期!$I$11:$I$40,C82)</f>
        <v>45.674303899250845</v>
      </c>
      <c r="E82" s="23">
        <f>求节点([5]基础状态预期!$C$103:$C$132,[5]基础状态预期!$I$103:$I$132,C82)</f>
        <v>53.072685276306352</v>
      </c>
      <c r="F82" s="23">
        <f>求节点([5]基础状态预期!$C$11:$C$40,[5]基础状态预期!$G$11:$G$40,C82)</f>
        <v>8</v>
      </c>
      <c r="G82" s="23">
        <f>求节点([5]基础状态预期!$C$103:$C$132,[5]基础状态预期!$G$103:$G$132,C82)</f>
        <v>8</v>
      </c>
      <c r="I82" s="23">
        <f t="shared" si="2"/>
        <v>365.39443119400676</v>
      </c>
      <c r="J82" s="23">
        <f t="shared" si="3"/>
        <v>424.58148221045082</v>
      </c>
    </row>
    <row r="83" spans="3:10" x14ac:dyDescent="0.15">
      <c r="C83" s="18">
        <v>78</v>
      </c>
      <c r="D83" s="23">
        <f>求节点([5]基础状态预期!$C$11:$C$40,[5]基础状态预期!$I$11:$I$40,C83)</f>
        <v>46.403478297233853</v>
      </c>
      <c r="E83" s="23">
        <f>求节点([5]基础状态预期!$C$103:$C$132,[5]基础状态预期!$I$103:$I$132,C83)</f>
        <v>53.797762798297526</v>
      </c>
      <c r="F83" s="23">
        <f>求节点([5]基础状态预期!$C$11:$C$40,[5]基础状态预期!$G$11:$G$40,C83)</f>
        <v>8</v>
      </c>
      <c r="G83" s="23">
        <f>求节点([5]基础状态预期!$C$103:$C$132,[5]基础状态预期!$G$103:$G$132,C83)</f>
        <v>8</v>
      </c>
      <c r="I83" s="23">
        <f t="shared" si="2"/>
        <v>371.22782637787083</v>
      </c>
      <c r="J83" s="23">
        <f t="shared" si="3"/>
        <v>430.38210238638021</v>
      </c>
    </row>
    <row r="84" spans="3:10" x14ac:dyDescent="0.15">
      <c r="C84" s="18">
        <v>79</v>
      </c>
      <c r="D84" s="23">
        <f>求节点([5]基础状态预期!$C$11:$C$40,[5]基础状态预期!$I$11:$I$40,C84)</f>
        <v>47.132652695216869</v>
      </c>
      <c r="E84" s="23">
        <f>求节点([5]基础状态预期!$C$103:$C$132,[5]基础状态预期!$I$103:$I$132,C84)</f>
        <v>54.522840320288708</v>
      </c>
      <c r="F84" s="23">
        <f>求节点([5]基础状态预期!$C$11:$C$40,[5]基础状态预期!$G$11:$G$40,C84)</f>
        <v>8</v>
      </c>
      <c r="G84" s="23">
        <f>求节点([5]基础状态预期!$C$103:$C$132,[5]基础状态预期!$G$103:$G$132,C84)</f>
        <v>8</v>
      </c>
      <c r="I84" s="23">
        <f t="shared" si="2"/>
        <v>377.06122156173495</v>
      </c>
      <c r="J84" s="23">
        <f t="shared" si="3"/>
        <v>436.18272256230966</v>
      </c>
    </row>
    <row r="85" spans="3:10" x14ac:dyDescent="0.15">
      <c r="C85" s="18">
        <v>80</v>
      </c>
      <c r="D85" s="23">
        <f>求节点([5]基础状态预期!$C$11:$C$40,[5]基础状态预期!$I$11:$I$40,C85)</f>
        <v>47.861827093199878</v>
      </c>
      <c r="E85" s="23">
        <f>求节点([5]基础状态预期!$C$103:$C$132,[5]基础状态预期!$I$103:$I$132,C85)</f>
        <v>55.24791784227989</v>
      </c>
      <c r="F85" s="23">
        <f>求节点([5]基础状态预期!$C$11:$C$40,[5]基础状态预期!$G$11:$G$40,C85)</f>
        <v>8</v>
      </c>
      <c r="G85" s="23">
        <f>求节点([5]基础状态预期!$C$103:$C$132,[5]基础状态预期!$G$103:$G$132,C85)</f>
        <v>8</v>
      </c>
      <c r="I85" s="23">
        <f t="shared" si="2"/>
        <v>382.89461674559902</v>
      </c>
      <c r="J85" s="23">
        <f t="shared" si="3"/>
        <v>441.98334273823912</v>
      </c>
    </row>
    <row r="86" spans="3:10" x14ac:dyDescent="0.15">
      <c r="C86" s="18">
        <v>81</v>
      </c>
      <c r="D86" s="23">
        <f>求节点([5]基础状态预期!$C$11:$C$40,[5]基础状态预期!$I$11:$I$40,C86)</f>
        <v>48.574915072478603</v>
      </c>
      <c r="E86" s="23">
        <f>求节点([5]基础状态预期!$C$103:$C$132,[5]基础状态预期!$I$103:$I$132,C86)</f>
        <v>55.971806929233558</v>
      </c>
      <c r="F86" s="23">
        <f>求节点([5]基础状态预期!$C$11:$C$40,[5]基础状态预期!$G$11:$G$40,C86)</f>
        <v>8</v>
      </c>
      <c r="G86" s="23">
        <f>求节点([5]基础状态预期!$C$103:$C$132,[5]基础状态预期!$G$103:$G$132,C86)</f>
        <v>8</v>
      </c>
      <c r="I86" s="23">
        <f t="shared" si="2"/>
        <v>388.59932057982883</v>
      </c>
      <c r="J86" s="23">
        <f t="shared" si="3"/>
        <v>447.77445543386847</v>
      </c>
    </row>
    <row r="87" spans="3:10" x14ac:dyDescent="0.15">
      <c r="C87" s="18">
        <v>82</v>
      </c>
      <c r="D87" s="23">
        <f>求节点([5]基础状态预期!$C$11:$C$40,[5]基础状态预期!$I$11:$I$40,C87)</f>
        <v>49.28019992046017</v>
      </c>
      <c r="E87" s="23">
        <f>求节点([5]基础状态预期!$C$103:$C$132,[5]基础状态预期!$I$103:$I$132,C87)</f>
        <v>56.676842580510197</v>
      </c>
      <c r="F87" s="23">
        <f>求节点([5]基础状态预期!$C$11:$C$40,[5]基础状态预期!$G$11:$G$40,C87)</f>
        <v>8</v>
      </c>
      <c r="G87" s="23">
        <f>求节点([5]基础状态预期!$C$103:$C$132,[5]基础状态预期!$G$103:$G$132,C87)</f>
        <v>8</v>
      </c>
      <c r="I87" s="23">
        <f t="shared" si="2"/>
        <v>394.24159936368136</v>
      </c>
      <c r="J87" s="23">
        <f t="shared" si="3"/>
        <v>453.41474064408158</v>
      </c>
    </row>
    <row r="88" spans="3:10" x14ac:dyDescent="0.15">
      <c r="C88" s="18">
        <v>83</v>
      </c>
      <c r="D88" s="23">
        <f>求节点([5]基础状态预期!$C$11:$C$40,[5]基础状态预期!$I$11:$I$40,C88)</f>
        <v>49.985484768441729</v>
      </c>
      <c r="E88" s="23">
        <f>求节点([5]基础状态预期!$C$103:$C$132,[5]基础状态预期!$I$103:$I$132,C88)</f>
        <v>57.381878231786835</v>
      </c>
      <c r="F88" s="23">
        <f>求节点([5]基础状态预期!$C$11:$C$40,[5]基础状态预期!$G$11:$G$40,C88)</f>
        <v>8</v>
      </c>
      <c r="G88" s="23">
        <f>求节点([5]基础状态预期!$C$103:$C$132,[5]基础状态预期!$G$103:$G$132,C88)</f>
        <v>8</v>
      </c>
      <c r="I88" s="23">
        <f t="shared" si="2"/>
        <v>399.88387814753384</v>
      </c>
      <c r="J88" s="23">
        <f t="shared" si="3"/>
        <v>459.05502585429468</v>
      </c>
    </row>
    <row r="89" spans="3:10" x14ac:dyDescent="0.15">
      <c r="C89" s="18">
        <v>84</v>
      </c>
      <c r="D89" s="23">
        <f>求节点([5]基础状态预期!$C$11:$C$40,[5]基础状态预期!$I$11:$I$40,C89)</f>
        <v>50.690769616423289</v>
      </c>
      <c r="E89" s="23">
        <f>求节点([5]基础状态预期!$C$103:$C$132,[5]基础状态预期!$I$103:$I$132,C89)</f>
        <v>58.086913883063474</v>
      </c>
      <c r="F89" s="23">
        <f>求节点([5]基础状态预期!$C$11:$C$40,[5]基础状态预期!$G$11:$G$40,C89)</f>
        <v>8</v>
      </c>
      <c r="G89" s="23">
        <f>求节点([5]基础状态预期!$C$103:$C$132,[5]基础状态预期!$G$103:$G$132,C89)</f>
        <v>8</v>
      </c>
      <c r="I89" s="23">
        <f t="shared" si="2"/>
        <v>405.52615693138631</v>
      </c>
      <c r="J89" s="23">
        <f t="shared" si="3"/>
        <v>464.69531106450779</v>
      </c>
    </row>
    <row r="90" spans="3:10" x14ac:dyDescent="0.15">
      <c r="C90" s="18">
        <v>85</v>
      </c>
      <c r="D90" s="23">
        <f>求节点([5]基础状态预期!$C$11:$C$40,[5]基础状态预期!$I$11:$I$40,C90)</f>
        <v>51.386075132314787</v>
      </c>
      <c r="E90" s="23">
        <f>求节点([5]基础状态预期!$C$103:$C$132,[5]基础状态预期!$I$103:$I$132,C90)</f>
        <v>58.791949534340112</v>
      </c>
      <c r="F90" s="23">
        <f>求节点([5]基础状态预期!$C$11:$C$40,[5]基础状态预期!$G$11:$G$40,C90)</f>
        <v>8</v>
      </c>
      <c r="G90" s="23">
        <f>求节点([5]基础状态预期!$C$103:$C$132,[5]基础状态预期!$G$103:$G$132,C90)</f>
        <v>8</v>
      </c>
      <c r="I90" s="23">
        <f t="shared" si="2"/>
        <v>411.08860105851829</v>
      </c>
      <c r="J90" s="23">
        <f t="shared" si="3"/>
        <v>470.3355962747209</v>
      </c>
    </row>
    <row r="91" spans="3:10" x14ac:dyDescent="0.15">
      <c r="C91" s="18">
        <v>86</v>
      </c>
      <c r="D91" s="23">
        <f>求节点([5]基础状态预期!$C$11:$C$40,[5]基础状态预期!$I$11:$I$40,C91)</f>
        <v>52.067586409679038</v>
      </c>
      <c r="E91" s="23">
        <f>求节点([5]基础状态预期!$C$103:$C$132,[5]基础状态预期!$I$103:$I$132,C91)</f>
        <v>59.338024104679491</v>
      </c>
      <c r="F91" s="23">
        <f>求节点([5]基础状态预期!$C$11:$C$40,[5]基础状态预期!$G$11:$G$40,C91)</f>
        <v>8</v>
      </c>
      <c r="G91" s="23">
        <f>求节点([5]基础状态预期!$C$103:$C$132,[5]基础状态预期!$G$103:$G$132,C91)</f>
        <v>8.2685287921657356</v>
      </c>
      <c r="I91" s="23">
        <f t="shared" si="2"/>
        <v>416.5406912774323</v>
      </c>
      <c r="J91" s="23">
        <f t="shared" si="3"/>
        <v>490.63816077976679</v>
      </c>
    </row>
    <row r="92" spans="3:10" x14ac:dyDescent="0.15">
      <c r="C92" s="18">
        <v>87</v>
      </c>
      <c r="D92" s="23">
        <f>求节点([5]基础状态预期!$C$11:$C$40,[5]基础状态预期!$I$11:$I$40,C92)</f>
        <v>52.749097687043289</v>
      </c>
      <c r="E92" s="23">
        <f>求节点([5]基础状态预期!$C$103:$C$132,[5]基础状态预期!$I$103:$I$132,C92)</f>
        <v>59.838167133316134</v>
      </c>
      <c r="F92" s="23">
        <f>求节点([5]基础状态预期!$C$11:$C$40,[5]基础状态预期!$G$11:$G$40,C92)</f>
        <v>8</v>
      </c>
      <c r="G92" s="23">
        <f>求节点([5]基础状态预期!$C$103:$C$132,[5]基础状态预期!$G$103:$G$132,C92)</f>
        <v>8.6146485351668733</v>
      </c>
      <c r="I92" s="23">
        <f t="shared" si="2"/>
        <v>421.99278149634631</v>
      </c>
      <c r="J92" s="23">
        <f t="shared" si="3"/>
        <v>515.4847788420924</v>
      </c>
    </row>
    <row r="93" spans="3:10" x14ac:dyDescent="0.15">
      <c r="C93" s="18">
        <v>88</v>
      </c>
      <c r="D93" s="23">
        <f>求节点([5]基础状态预期!$C$11:$C$40,[5]基础状态预期!$I$11:$I$40,C93)</f>
        <v>53.43060896440754</v>
      </c>
      <c r="E93" s="23">
        <f>求节点([5]基础状态预期!$C$103:$C$132,[5]基础状态预期!$I$103:$I$132,C93)</f>
        <v>60.338310161952776</v>
      </c>
      <c r="F93" s="23">
        <f>求节点([5]基础状态预期!$C$11:$C$40,[5]基础状态预期!$G$11:$G$40,C93)</f>
        <v>8</v>
      </c>
      <c r="G93" s="23">
        <f>求节点([5]基础状态预期!$C$103:$C$132,[5]基础状态预期!$G$103:$G$132,C93)</f>
        <v>8.9607682781680094</v>
      </c>
      <c r="I93" s="23">
        <f t="shared" si="2"/>
        <v>427.44487171526032</v>
      </c>
      <c r="J93" s="23">
        <f t="shared" si="3"/>
        <v>540.6776156574889</v>
      </c>
    </row>
    <row r="94" spans="3:10" x14ac:dyDescent="0.15">
      <c r="C94" s="18">
        <v>89</v>
      </c>
      <c r="D94" s="23">
        <f>求节点([5]基础状态预期!$C$11:$C$40,[5]基础状态预期!$I$11:$I$40,C94)</f>
        <v>54.086746784330487</v>
      </c>
      <c r="E94" s="23">
        <f>求节点([5]基础状态预期!$C$103:$C$132,[5]基础状态预期!$I$103:$I$132,C94)</f>
        <v>60.838453190589419</v>
      </c>
      <c r="F94" s="23">
        <f>求节点([5]基础状态预期!$C$11:$C$40,[5]基础状态预期!$G$11:$G$40,C94)</f>
        <v>8.0619619888074912</v>
      </c>
      <c r="G94" s="23">
        <f>求节点([5]基础状态预期!$C$103:$C$132,[5]基础状态预期!$G$103:$G$132,C94)</f>
        <v>9.3068880211691472</v>
      </c>
      <c r="I94" s="23">
        <f t="shared" si="2"/>
        <v>436.04529667352818</v>
      </c>
      <c r="J94" s="23">
        <f t="shared" si="3"/>
        <v>566.21667122595659</v>
      </c>
    </row>
    <row r="95" spans="3:10" x14ac:dyDescent="0.15">
      <c r="C95" s="18">
        <v>90</v>
      </c>
      <c r="D95" s="23">
        <f>求节点([5]基础状态预期!$C$11:$C$40,[5]基础状态预期!$I$11:$I$40,C95)</f>
        <v>54.61402812855593</v>
      </c>
      <c r="E95" s="23">
        <f>求节点([5]基础状态预期!$C$103:$C$132,[5]基础状态预期!$I$103:$I$132,C95)</f>
        <v>61.338596219226062</v>
      </c>
      <c r="F95" s="23">
        <f>求节点([5]基础状态预期!$C$11:$C$40,[5]基础状态预期!$G$11:$G$40,C95)</f>
        <v>8.4385915203970914</v>
      </c>
      <c r="G95" s="23">
        <f>求节点([5]基础状态预期!$C$103:$C$132,[5]基础状态预期!$G$103:$G$132,C95)</f>
        <v>9.6530077641702849</v>
      </c>
      <c r="I95" s="23">
        <f t="shared" si="2"/>
        <v>460.86547466036029</v>
      </c>
      <c r="J95" s="23">
        <f t="shared" si="3"/>
        <v>592.10194554749523</v>
      </c>
    </row>
    <row r="96" spans="3:10" x14ac:dyDescent="0.15">
      <c r="C96" s="18">
        <v>91</v>
      </c>
      <c r="D96" s="23">
        <f>求节点([5]基础状态预期!$C$11:$C$40,[5]基础状态预期!$I$11:$I$40,C96)</f>
        <v>55.141309472781366</v>
      </c>
      <c r="E96" s="23">
        <f>求节点([5]基础状态预期!$C$103:$C$132,[5]基础状态预期!$I$103:$I$132,C96)</f>
        <v>61.838739247862705</v>
      </c>
      <c r="F96" s="23">
        <f>求节点([5]基础状态预期!$C$11:$C$40,[5]基础状态预期!$G$11:$G$40,C96)</f>
        <v>8.8152210519866898</v>
      </c>
      <c r="G96" s="23">
        <f>求节点([5]基础状态预期!$C$103:$C$132,[5]基础状态预期!$G$103:$G$132,C96)</f>
        <v>9.999127507171421</v>
      </c>
      <c r="I96" s="23">
        <f t="shared" si="2"/>
        <v>486.08283209857535</v>
      </c>
      <c r="J96" s="23">
        <f t="shared" si="3"/>
        <v>618.33343862210495</v>
      </c>
    </row>
    <row r="97" spans="3:10" x14ac:dyDescent="0.15">
      <c r="C97" s="18">
        <v>92</v>
      </c>
      <c r="D97" s="23">
        <f>求节点([5]基础状态预期!$C$11:$C$40,[5]基础状态预期!$I$11:$I$40,C97)</f>
        <v>55.668590817006802</v>
      </c>
      <c r="E97" s="23">
        <f>求节点([5]基础状态预期!$C$103:$C$132,[5]基础状态预期!$I$103:$I$132,C97)</f>
        <v>62.148649470550758</v>
      </c>
      <c r="F97" s="23">
        <f>求节点([5]基础状态预期!$C$11:$C$40,[5]基础状态预期!$G$11:$G$40,C97)</f>
        <v>9.19185058357629</v>
      </c>
      <c r="G97" s="23">
        <f>求节点([5]基础状态预期!$C$103:$C$132,[5]基础状态预期!$G$103:$G$132,C97)</f>
        <v>10.308649470550757</v>
      </c>
      <c r="I97" s="23">
        <f t="shared" si="2"/>
        <v>511.69736898817365</v>
      </c>
      <c r="J97" s="23">
        <f t="shared" si="3"/>
        <v>640.66864246003763</v>
      </c>
    </row>
    <row r="98" spans="3:10" x14ac:dyDescent="0.15">
      <c r="C98" s="18">
        <v>93</v>
      </c>
      <c r="D98" s="23">
        <f>求节点([5]基础状态预期!$C$11:$C$40,[5]基础状态预期!$I$11:$I$40,C98)</f>
        <v>56.195872161232245</v>
      </c>
      <c r="E98" s="23">
        <f>求节点([5]基础状态预期!$C$103:$C$132,[5]基础状态预期!$I$103:$I$132,C98)</f>
        <v>62.458078945719848</v>
      </c>
      <c r="F98" s="23">
        <f>求节点([5]基础状态预期!$C$11:$C$40,[5]基础状态预期!$G$11:$G$40,C98)</f>
        <v>9.5684801151658903</v>
      </c>
      <c r="G98" s="23">
        <f>求节点([5]基础状态预期!$C$103:$C$132,[5]基础状态预期!$G$103:$G$132,C98)</f>
        <v>10.618078945719843</v>
      </c>
      <c r="I98" s="23">
        <f t="shared" si="2"/>
        <v>537.70908532915519</v>
      </c>
      <c r="J98" s="23">
        <f t="shared" si="3"/>
        <v>663.18481304365571</v>
      </c>
    </row>
    <row r="99" spans="3:10" x14ac:dyDescent="0.15">
      <c r="C99" s="18">
        <v>94</v>
      </c>
      <c r="D99" s="23">
        <f>求节点([5]基础状态预期!$C$11:$C$40,[5]基础状态预期!$I$11:$I$40,C99)</f>
        <v>56.723153505457681</v>
      </c>
      <c r="E99" s="23">
        <f>求节点([5]基础状态预期!$C$103:$C$132,[5]基础状态预期!$I$103:$I$132,C99)</f>
        <v>62.76750842088893</v>
      </c>
      <c r="F99" s="23">
        <f>求节点([5]基础状态预期!$C$11:$C$40,[5]基础状态预期!$G$11:$G$40,C99)</f>
        <v>9.9451096467554905</v>
      </c>
      <c r="G99" s="23">
        <f>求节点([5]基础状态预期!$C$103:$C$132,[5]基础状态预期!$G$103:$G$132,C99)</f>
        <v>10.927508420888929</v>
      </c>
      <c r="I99" s="23">
        <f t="shared" si="2"/>
        <v>564.11798112151973</v>
      </c>
      <c r="J99" s="23">
        <f t="shared" si="3"/>
        <v>685.89247682748055</v>
      </c>
    </row>
    <row r="100" spans="3:10" x14ac:dyDescent="0.15">
      <c r="C100" s="18">
        <v>95</v>
      </c>
      <c r="D100" s="23">
        <f>求节点([5]基础状态预期!$C$11:$C$40,[5]基础状态预期!$I$11:$I$40,C100)</f>
        <v>57.068604377213063</v>
      </c>
      <c r="E100" s="23">
        <f>求节点([5]基础状态预期!$C$103:$C$132,[5]基础状态预期!$I$103:$I$132,C100)</f>
        <v>63.07693789605802</v>
      </c>
      <c r="F100" s="23">
        <f>求节点([5]基础状态预期!$C$11:$C$40,[5]基础状态预期!$G$11:$G$40,C100)</f>
        <v>10.268604377213064</v>
      </c>
      <c r="G100" s="23">
        <f>求节点([5]基础状态预期!$C$103:$C$132,[5]基础状态预期!$G$103:$G$132,C100)</f>
        <v>11.236937896058013</v>
      </c>
      <c r="I100" s="23">
        <f t="shared" si="2"/>
        <v>586.01492070929066</v>
      </c>
      <c r="J100" s="23">
        <f t="shared" si="3"/>
        <v>708.79163381151216</v>
      </c>
    </row>
    <row r="101" spans="3:10" x14ac:dyDescent="0.15">
      <c r="C101" s="18">
        <v>96</v>
      </c>
      <c r="D101" s="23">
        <f>求节点([5]基础状态预期!$C$11:$C$40,[5]基础状态预期!$I$11:$I$40,C101)</f>
        <v>57.383034038198161</v>
      </c>
      <c r="E101" s="23">
        <f>求节点([5]基础状态预期!$C$103:$C$132,[5]基础状态预期!$I$103:$I$132,C101)</f>
        <v>63.386367371227102</v>
      </c>
      <c r="F101" s="23">
        <f>求节点([5]基础状态预期!$C$11:$C$40,[5]基础状态预期!$G$11:$G$40,C101)</f>
        <v>10.583034038198168</v>
      </c>
      <c r="G101" s="23">
        <f>求节点([5]基础状态预期!$C$103:$C$132,[5]基础状态预期!$G$103:$G$132,C101)</f>
        <v>11.546367371227099</v>
      </c>
      <c r="I101" s="23">
        <f t="shared" si="2"/>
        <v>607.28660244133516</v>
      </c>
      <c r="J101" s="23">
        <f t="shared" si="3"/>
        <v>731.88228399575064</v>
      </c>
    </row>
    <row r="102" spans="3:10" x14ac:dyDescent="0.15">
      <c r="C102" s="18">
        <v>97</v>
      </c>
      <c r="D102" s="23">
        <f>求节点([5]基础状态预期!$C$11:$C$40,[5]基础状态预期!$I$11:$I$40,C102)</f>
        <v>57.697463699183267</v>
      </c>
      <c r="E102" s="23">
        <f>求节点([5]基础状态预期!$C$103:$C$132,[5]基础状态预期!$I$103:$I$132,C102)</f>
        <v>63.695796846396192</v>
      </c>
      <c r="F102" s="23">
        <f>求节点([5]基础状态预期!$C$11:$C$40,[5]基础状态预期!$G$11:$G$40,C102)</f>
        <v>10.897463699183271</v>
      </c>
      <c r="G102" s="23">
        <f>求节点([5]基础状态预期!$C$103:$C$132,[5]基础状态预期!$G$103:$G$132,C102)</f>
        <v>11.855796846396185</v>
      </c>
      <c r="I102" s="23">
        <f t="shared" si="2"/>
        <v>628.75601619679423</v>
      </c>
      <c r="J102" s="23">
        <f t="shared" si="3"/>
        <v>755.164427380196</v>
      </c>
    </row>
    <row r="103" spans="3:10" x14ac:dyDescent="0.15">
      <c r="C103" s="18">
        <v>98</v>
      </c>
      <c r="D103" s="23">
        <f>求节点([5]基础状态预期!$C$11:$C$40,[5]基础状态预期!$I$11:$I$40,C103)</f>
        <v>58.011893360168372</v>
      </c>
      <c r="E103" s="23">
        <f>求节点([5]基础状态预期!$C$103:$C$132,[5]基础状态预期!$I$103:$I$132,C103)</f>
        <v>63.997760036175031</v>
      </c>
      <c r="F103" s="23">
        <f>求节点([5]基础状态预期!$C$11:$C$40,[5]基础状态预期!$G$11:$G$40,C103)</f>
        <v>11.211893360168375</v>
      </c>
      <c r="G103" s="23">
        <f>求节点([5]基础状态预期!$C$103:$C$132,[5]基础状态预期!$G$103:$G$132,C103)</f>
        <v>12.166413540269019</v>
      </c>
      <c r="I103" s="23">
        <f t="shared" si="2"/>
        <v>650.42316197566765</v>
      </c>
      <c r="J103" s="23">
        <f t="shared" si="3"/>
        <v>778.62321425100743</v>
      </c>
    </row>
    <row r="104" spans="3:10" x14ac:dyDescent="0.15">
      <c r="C104" s="18">
        <v>99</v>
      </c>
      <c r="D104" s="23">
        <f>求节点([5]基础状态预期!$C$11:$C$40,[5]基础状态预期!$I$11:$I$40,C104)</f>
        <v>58.326323021153478</v>
      </c>
      <c r="E104" s="23">
        <f>求节点([5]基础状态预期!$C$103:$C$132,[5]基础状态预期!$I$103:$I$132,C104)</f>
        <v>64.293206940359795</v>
      </c>
      <c r="F104" s="23">
        <f>求节点([5]基础状态预期!$C$11:$C$40,[5]基础状态预期!$G$11:$G$40,C104)</f>
        <v>11.526323021153479</v>
      </c>
      <c r="G104" s="23">
        <f>求节点([5]基础状态预期!$C$103:$C$132,[5]基础状态预期!$G$103:$G$132,C104)</f>
        <v>12.478066392784591</v>
      </c>
      <c r="I104" s="23">
        <f t="shared" si="2"/>
        <v>672.28803977795542</v>
      </c>
      <c r="J104" s="23">
        <f t="shared" si="3"/>
        <v>802.25490480684857</v>
      </c>
    </row>
    <row r="105" spans="3:10" x14ac:dyDescent="0.15">
      <c r="C105" s="18">
        <v>100</v>
      </c>
      <c r="D105" s="23">
        <f>求节点([5]基础状态预期!$C$11:$C$40,[5]基础状态预期!$I$11:$I$40,C105)</f>
        <v>58.640752682138576</v>
      </c>
      <c r="E105" s="23">
        <f>求节点([5]基础状态预期!$C$103:$C$132,[5]基础状态预期!$I$103:$I$132,C105)</f>
        <v>64.588653844544552</v>
      </c>
      <c r="F105" s="23">
        <f>求节点([5]基础状态预期!$C$11:$C$40,[5]基础状态预期!$G$11:$G$40,C105)</f>
        <v>11.840752682138582</v>
      </c>
      <c r="G105" s="23">
        <f>求节点([5]基础状态预期!$C$103:$C$132,[5]基础状态预期!$G$103:$G$132,C105)</f>
        <v>12.789719245300162</v>
      </c>
      <c r="I105" s="23">
        <f t="shared" si="2"/>
        <v>694.35064960365764</v>
      </c>
      <c r="J105" s="23">
        <f t="shared" si="3"/>
        <v>826.07074910360177</v>
      </c>
    </row>
    <row r="106" spans="3:10" x14ac:dyDescent="0.15">
      <c r="C106" s="32">
        <v>101</v>
      </c>
      <c r="D106" s="23">
        <f>求节点([5]基础状态预期!$C$11:$C$40,[5]基础状态预期!$I$11:$I$40,C106)</f>
        <v>58.880680337869244</v>
      </c>
      <c r="E106" s="23">
        <f>求节点([5]基础状态预期!$C$103:$C$132,[5]基础状态预期!$I$103:$I$132,C106)</f>
        <v>64.884100748729324</v>
      </c>
      <c r="F106" s="23">
        <f>求节点([5]基础状态预期!$C$11:$C$40,[5]基础状态预期!$G$11:$G$40,C106)</f>
        <v>12.155154495902391</v>
      </c>
      <c r="G106" s="23">
        <f>求节点([5]基础状态预期!$C$103:$C$132,[5]基础状态预期!$G$103:$G$132,C106)</f>
        <v>13.101372097815734</v>
      </c>
      <c r="I106" s="23">
        <f t="shared" ref="I106:I140" si="4">D106*F106</f>
        <v>715.70376633064279</v>
      </c>
      <c r="J106" s="23">
        <f t="shared" ref="J106:J140" si="5">E106*G106</f>
        <v>850.07074714126736</v>
      </c>
    </row>
    <row r="107" spans="3:10" x14ac:dyDescent="0.15">
      <c r="C107" s="32">
        <v>102</v>
      </c>
      <c r="D107" s="23">
        <f>求节点([5]基础状态预期!$C$11:$C$40,[5]基础状态预期!$I$11:$I$40,C107)</f>
        <v>59.044154421155703</v>
      </c>
      <c r="E107" s="23">
        <f>求节点([5]基础状态预期!$C$103:$C$132,[5]基础状态预期!$I$103:$I$132,C107)</f>
        <v>65.179547652914081</v>
      </c>
      <c r="F107" s="23">
        <f>求节点([5]基础状态预期!$C$11:$C$40,[5]基础状态预期!$G$11:$G$40,C107)</f>
        <v>12.469527732991745</v>
      </c>
      <c r="G107" s="23">
        <f>求节点([5]基础状态预期!$C$103:$C$132,[5]基础状态预期!$G$103:$G$132,C107)</f>
        <v>13.413024950331307</v>
      </c>
      <c r="I107" s="23">
        <f t="shared" si="4"/>
        <v>736.25272102564816</v>
      </c>
      <c r="J107" s="23">
        <f t="shared" si="5"/>
        <v>874.254898919845</v>
      </c>
    </row>
    <row r="108" spans="3:10" x14ac:dyDescent="0.15">
      <c r="C108" s="32">
        <v>103</v>
      </c>
      <c r="D108" s="23">
        <f>求节点([5]基础状态预期!$C$11:$C$40,[5]基础状态预期!$I$11:$I$40,C108)</f>
        <v>59.20762850444217</v>
      </c>
      <c r="E108" s="23">
        <f>求节点([5]基础状态预期!$C$103:$C$132,[5]基础状态预期!$I$103:$I$132,C108)</f>
        <v>65.474994557098839</v>
      </c>
      <c r="F108" s="23">
        <f>求节点([5]基础状态预期!$C$11:$C$40,[5]基础状态预期!$G$11:$G$40,C108)</f>
        <v>12.783900970081097</v>
      </c>
      <c r="G108" s="23">
        <f>求节点([5]基础状态预期!$C$103:$C$132,[5]基础状态预期!$G$103:$G$132,C108)</f>
        <v>13.724677802846879</v>
      </c>
      <c r="I108" s="23">
        <f t="shared" si="4"/>
        <v>756.90445947413946</v>
      </c>
      <c r="J108" s="23">
        <f t="shared" si="5"/>
        <v>898.62320443933459</v>
      </c>
    </row>
    <row r="109" spans="3:10" x14ac:dyDescent="0.15">
      <c r="C109" s="32">
        <v>104</v>
      </c>
      <c r="D109" s="23">
        <f>求节点([5]基础状态预期!$C$11:$C$40,[5]基础状态预期!$I$11:$I$40,C109)</f>
        <v>59.371102587728629</v>
      </c>
      <c r="E109" s="23">
        <f>求节点([5]基础状态预期!$C$103:$C$132,[5]基础状态预期!$I$103:$I$132,C109)</f>
        <v>65.768494219627684</v>
      </c>
      <c r="F109" s="23">
        <f>求节点([5]基础状态预期!$C$11:$C$40,[5]基础状态预期!$G$11:$G$40,C109)</f>
        <v>13.09827420717045</v>
      </c>
      <c r="G109" s="23">
        <f>求节点([5]基础状态预期!$C$103:$C$132,[5]基础状态预期!$G$103:$G$132,C109)</f>
        <v>14.036265870120179</v>
      </c>
      <c r="I109" s="23">
        <f t="shared" si="4"/>
        <v>777.65898167611658</v>
      </c>
      <c r="J109" s="23">
        <f t="shared" si="5"/>
        <v>923.14407074415635</v>
      </c>
    </row>
    <row r="110" spans="3:10" x14ac:dyDescent="0.15">
      <c r="C110" s="32">
        <v>105</v>
      </c>
      <c r="D110" s="23">
        <f>求节点([5]基础状态预期!$C$11:$C$40,[5]基础状态预期!$I$11:$I$40,C110)</f>
        <v>59.534576671015095</v>
      </c>
      <c r="E110" s="23">
        <f>求节点([5]基础状态预期!$C$103:$C$132,[5]基础状态预期!$I$103:$I$132,C110)</f>
        <v>66.047237229799208</v>
      </c>
      <c r="F110" s="23">
        <f>求节点([5]基础状态预期!$C$11:$C$40,[5]基础状态预期!$G$11:$G$40,C110)</f>
        <v>13.412647444259804</v>
      </c>
      <c r="G110" s="23">
        <f>求节点([5]基础状态预期!$C$103:$C$132,[5]基础状态预期!$G$103:$G$132,C110)</f>
        <v>14.347362979686615</v>
      </c>
      <c r="I110" s="23">
        <f t="shared" si="4"/>
        <v>798.51628763157998</v>
      </c>
      <c r="J110" s="23">
        <f t="shared" si="5"/>
        <v>947.6036863414007</v>
      </c>
    </row>
    <row r="111" spans="3:10" x14ac:dyDescent="0.15">
      <c r="C111" s="32">
        <v>106</v>
      </c>
      <c r="D111" s="23">
        <f>求节点([5]基础状态预期!$C$11:$C$40,[5]基础状态预期!$I$11:$I$40,C111)</f>
        <v>59.698050754301555</v>
      </c>
      <c r="E111" s="23">
        <f>求节点([5]基础状态预期!$C$103:$C$132,[5]基础状态预期!$I$103:$I$132,C111)</f>
        <v>66.325980239970733</v>
      </c>
      <c r="F111" s="23">
        <f>求节点([5]基础状态预期!$C$11:$C$40,[5]基础状态预期!$G$11:$G$40,C111)</f>
        <v>13.727020681349156</v>
      </c>
      <c r="G111" s="23">
        <f>求节点([5]基础状态预期!$C$103:$C$132,[5]基础状态预期!$G$103:$G$132,C111)</f>
        <v>14.658460089253053</v>
      </c>
      <c r="I111" s="23">
        <f t="shared" si="4"/>
        <v>819.47637734052898</v>
      </c>
      <c r="J111" s="23">
        <f t="shared" si="5"/>
        <v>972.23673422819763</v>
      </c>
    </row>
    <row r="112" spans="3:10" x14ac:dyDescent="0.15">
      <c r="C112" s="32">
        <v>107</v>
      </c>
      <c r="D112" s="23">
        <f>求节点([5]基础状态预期!$C$11:$C$40,[5]基础状态预期!$I$11:$I$40,C112)</f>
        <v>59.858255605758529</v>
      </c>
      <c r="E112" s="23">
        <f>求节点([5]基础状态预期!$C$103:$C$132,[5]基础状态预期!$I$103:$I$132,C112)</f>
        <v>66.604723250142257</v>
      </c>
      <c r="F112" s="23">
        <f>求节点([5]基础状态预期!$C$11:$C$40,[5]基础状态预期!$G$11:$G$40,C112)</f>
        <v>14.04149001308758</v>
      </c>
      <c r="G112" s="23">
        <f>求节点([5]基础状态预期!$C$103:$C$132,[5]基础状态预期!$G$103:$G$132,C112)</f>
        <v>14.969557198819491</v>
      </c>
      <c r="I112" s="23">
        <f t="shared" si="4"/>
        <v>840.49909828910211</v>
      </c>
      <c r="J112" s="23">
        <f t="shared" si="5"/>
        <v>997.04321440454692</v>
      </c>
    </row>
    <row r="113" spans="3:10" x14ac:dyDescent="0.15">
      <c r="C113" s="32">
        <v>108</v>
      </c>
      <c r="D113" s="23">
        <f>求节点([5]基础状态预期!$C$11:$C$40,[5]基础状态预期!$I$11:$I$40,C113)</f>
        <v>59.996900945311566</v>
      </c>
      <c r="E113" s="23">
        <f>求节点([5]基础状态预期!$C$103:$C$132,[5]基础状态预期!$I$103:$I$132,C113)</f>
        <v>66.883466260313782</v>
      </c>
      <c r="F113" s="23">
        <f>求节点([5]基础状态预期!$C$11:$C$40,[5]基础状态预期!$G$11:$G$40,C113)</f>
        <v>14.3565930575263</v>
      </c>
      <c r="G113" s="23">
        <f>求节点([5]基础状态预期!$C$103:$C$132,[5]基础状态预期!$G$103:$G$132,C113)</f>
        <v>15.280654308385929</v>
      </c>
      <c r="I113" s="23">
        <f t="shared" si="4"/>
        <v>861.35109158455316</v>
      </c>
      <c r="J113" s="23">
        <f t="shared" si="5"/>
        <v>1022.0231268704487</v>
      </c>
    </row>
    <row r="114" spans="3:10" x14ac:dyDescent="0.15">
      <c r="C114" s="32">
        <v>109</v>
      </c>
      <c r="D114" s="23">
        <f>求节点([5]基础状态预期!$C$11:$C$40,[5]基础状态预期!$I$11:$I$40,C114)</f>
        <v>60.135546284864603</v>
      </c>
      <c r="E114" s="23">
        <f>求节点([5]基础状态预期!$C$103:$C$132,[5]基础状态预期!$I$103:$I$132,C114)</f>
        <v>67.16220927048532</v>
      </c>
      <c r="F114" s="23">
        <f>求节点([5]基础状态预期!$C$11:$C$40,[5]基础状态预期!$G$11:$G$40,C114)</f>
        <v>14.67169610196502</v>
      </c>
      <c r="G114" s="23">
        <f>求节点([5]基础状态预期!$C$103:$C$132,[5]基础状态预期!$G$103:$G$132,C114)</f>
        <v>15.591751417952366</v>
      </c>
      <c r="I114" s="23">
        <f t="shared" si="4"/>
        <v>882.29046001718507</v>
      </c>
      <c r="J114" s="23">
        <f t="shared" si="5"/>
        <v>1047.1764716259031</v>
      </c>
    </row>
    <row r="115" spans="3:10" x14ac:dyDescent="0.15">
      <c r="C115" s="32">
        <v>110</v>
      </c>
      <c r="D115" s="23">
        <f>求节点([5]基础状态预期!$C$11:$C$40,[5]基础状态预期!$I$11:$I$40,C115)</f>
        <v>60.274191624417639</v>
      </c>
      <c r="E115" s="23">
        <f>求节点([5]基础状态预期!$C$103:$C$132,[5]基础状态预期!$I$103:$I$132,C115)</f>
        <v>67.440952280656845</v>
      </c>
      <c r="F115" s="23">
        <f>求节点([5]基础状态预期!$C$11:$C$40,[5]基础状态预期!$G$11:$G$40,C115)</f>
        <v>14.98679914640374</v>
      </c>
      <c r="G115" s="23">
        <f>求节点([5]基础状态预期!$C$103:$C$132,[5]基础状态预期!$G$103:$G$132,C115)</f>
        <v>15.902848527518803</v>
      </c>
      <c r="I115" s="23">
        <f t="shared" si="4"/>
        <v>903.31720358699772</v>
      </c>
      <c r="J115" s="23">
        <f t="shared" si="5"/>
        <v>1072.5032486709094</v>
      </c>
    </row>
    <row r="116" spans="3:10" x14ac:dyDescent="0.15">
      <c r="C116" s="32">
        <v>111</v>
      </c>
      <c r="D116" s="23">
        <f>求节点([5]基础状态预期!$C$11:$C$40,[5]基础状态预期!$I$11:$I$40,C116)</f>
        <v>60.412836963970676</v>
      </c>
      <c r="E116" s="23">
        <f>求节点([5]基础状态预期!$C$103:$C$132,[5]基础状态预期!$I$103:$I$132,C116)</f>
        <v>67.527999999999992</v>
      </c>
      <c r="F116" s="23">
        <f>求节点([5]基础状态预期!$C$11:$C$40,[5]基础状态预期!$G$11:$G$40,C116)</f>
        <v>15.30190219084246</v>
      </c>
      <c r="G116" s="23">
        <f>求节点([5]基础状态预期!$C$103:$C$132,[5]基础状态预期!$G$103:$G$132,C116)</f>
        <v>16</v>
      </c>
      <c r="I116" s="23">
        <f t="shared" si="4"/>
        <v>924.43132229399123</v>
      </c>
      <c r="J116" s="23">
        <f t="shared" si="5"/>
        <v>1080.4479999999999</v>
      </c>
    </row>
    <row r="117" spans="3:10" x14ac:dyDescent="0.15">
      <c r="C117" s="32">
        <v>112</v>
      </c>
      <c r="D117" s="23">
        <f>求节点([5]基础状态预期!$C$11:$C$40,[5]基础状态预期!$I$11:$I$40,C117)</f>
        <v>60.551482303523713</v>
      </c>
      <c r="E117" s="23">
        <f>求节点([5]基础状态预期!$C$103:$C$132,[5]基础状态预期!$I$103:$I$132,C117)</f>
        <v>67.527999999999992</v>
      </c>
      <c r="F117" s="23">
        <f>求节点([5]基础状态预期!$C$11:$C$40,[5]基础状态预期!$G$11:$G$40,C117)</f>
        <v>15.61700523528118</v>
      </c>
      <c r="G117" s="23">
        <f>求节点([5]基础状态预期!$C$103:$C$132,[5]基础状态预期!$G$103:$G$132,C117)</f>
        <v>16</v>
      </c>
      <c r="I117" s="23">
        <f t="shared" si="4"/>
        <v>945.63281613816559</v>
      </c>
      <c r="J117" s="23">
        <f t="shared" si="5"/>
        <v>1080.4479999999999</v>
      </c>
    </row>
    <row r="118" spans="3:10" x14ac:dyDescent="0.15">
      <c r="C118" s="32">
        <v>113</v>
      </c>
      <c r="D118" s="23">
        <f>求节点([5]基础状态预期!$C$11:$C$40,[5]基础状态预期!$I$11:$I$40,C118)</f>
        <v>60.69012764307675</v>
      </c>
      <c r="E118" s="23">
        <f>求节点([5]基础状态预期!$C$103:$C$132,[5]基础状态预期!$I$103:$I$132,C118)</f>
        <v>67.527999999999992</v>
      </c>
      <c r="F118" s="23">
        <f>求节点([5]基础状态预期!$C$11:$C$40,[5]基础状态预期!$G$11:$G$40,C118)</f>
        <v>15.9321082797199</v>
      </c>
      <c r="G118" s="23">
        <f>求节点([5]基础状态预期!$C$103:$C$132,[5]基础状态预期!$G$103:$G$132,C118)</f>
        <v>16</v>
      </c>
      <c r="I118" s="23">
        <f t="shared" si="4"/>
        <v>966.9216851195207</v>
      </c>
      <c r="J118" s="23">
        <f t="shared" si="5"/>
        <v>1080.4479999999999</v>
      </c>
    </row>
    <row r="119" spans="3:10" x14ac:dyDescent="0.15">
      <c r="C119" s="32">
        <v>114</v>
      </c>
      <c r="D119" s="23">
        <f>求节点([5]基础状态预期!$C$11:$C$40,[5]基础状态预期!$I$11:$I$40,C119)</f>
        <v>60.809113775150564</v>
      </c>
      <c r="E119" s="23">
        <f>求节点([5]基础状态预期!$C$103:$C$132,[5]基础状态预期!$I$103:$I$132,C119)</f>
        <v>67.527999999999992</v>
      </c>
      <c r="F119" s="23">
        <f>求节点([5]基础状态预期!$C$11:$C$40,[5]基础状态预期!$G$11:$G$40,C119)</f>
        <v>16.247538264307149</v>
      </c>
      <c r="G119" s="23">
        <f>求节点([5]基础状态预期!$C$103:$C$132,[5]基础状态预期!$G$103:$G$132,C119)</f>
        <v>16</v>
      </c>
      <c r="I119" s="23">
        <f t="shared" si="4"/>
        <v>987.9984028803658</v>
      </c>
      <c r="J119" s="23">
        <f t="shared" si="5"/>
        <v>1080.4479999999999</v>
      </c>
    </row>
    <row r="120" spans="3:10" x14ac:dyDescent="0.15">
      <c r="C120" s="32">
        <v>115</v>
      </c>
      <c r="D120" s="23">
        <f>求节点([5]基础状态预期!$C$11:$C$40,[5]基础状态预期!$I$11:$I$40,C120)</f>
        <v>60.922700893163643</v>
      </c>
      <c r="E120" s="23">
        <f>求节点([5]基础状态预期!$C$103:$C$132,[5]基础状态预期!$I$103:$I$132,C120)</f>
        <v>67.527999999999992</v>
      </c>
      <c r="F120" s="23">
        <f>求节点([5]基础状态预期!$C$11:$C$40,[5]基础状态预期!$G$11:$G$40,C120)</f>
        <v>16.563058036565685</v>
      </c>
      <c r="G120" s="23">
        <f>求节点([5]基础状态预期!$C$103:$C$132,[5]基础状态预期!$G$103:$G$132,C120)</f>
        <v>16</v>
      </c>
      <c r="I120" s="23">
        <f t="shared" si="4"/>
        <v>1009.0662306378016</v>
      </c>
      <c r="J120" s="23">
        <f t="shared" si="5"/>
        <v>1080.4479999999999</v>
      </c>
    </row>
    <row r="121" spans="3:10" x14ac:dyDescent="0.15">
      <c r="C121" s="32">
        <v>116</v>
      </c>
      <c r="D121" s="23">
        <f>求节点([5]基础状态预期!$C$11:$C$40,[5]基础状态预期!$I$11:$I$40,C121)</f>
        <v>61.036288011176715</v>
      </c>
      <c r="E121" s="23">
        <f>求节点([5]基础状态预期!$C$103:$C$132,[5]基础状态预期!$I$103:$I$132,C121)</f>
        <v>67.527999999999992</v>
      </c>
      <c r="F121" s="23">
        <f>求节点([5]基础状态预期!$C$11:$C$40,[5]基础状态预期!$G$11:$G$40,C121)</f>
        <v>16.878577808824225</v>
      </c>
      <c r="G121" s="23">
        <f>求节点([5]基础状态预期!$C$103:$C$132,[5]基础状态预期!$G$103:$G$132,C121)</f>
        <v>16</v>
      </c>
      <c r="I121" s="23">
        <f t="shared" si="4"/>
        <v>1030.2057363584515</v>
      </c>
      <c r="J121" s="23">
        <f t="shared" si="5"/>
        <v>1080.4479999999999</v>
      </c>
    </row>
    <row r="122" spans="3:10" x14ac:dyDescent="0.15">
      <c r="C122" s="32">
        <v>117</v>
      </c>
      <c r="D122" s="23">
        <f>求节点([5]基础状态预期!$C$11:$C$40,[5]基础状态预期!$I$11:$I$40,C122)</f>
        <v>61.149875129189788</v>
      </c>
      <c r="E122" s="23">
        <f>求节点([5]基础状态预期!$C$103:$C$132,[5]基础状态预期!$I$103:$I$132,C122)</f>
        <v>67.527999999999992</v>
      </c>
      <c r="F122" s="23">
        <f>求节点([5]基础状态预期!$C$11:$C$40,[5]基础状态预期!$G$11:$G$40,C122)</f>
        <v>17.194097581082762</v>
      </c>
      <c r="G122" s="23">
        <f>求节点([5]基础状态预期!$C$103:$C$132,[5]基础状态预期!$G$103:$G$132,C122)</f>
        <v>16</v>
      </c>
      <c r="I122" s="23">
        <f t="shared" si="4"/>
        <v>1051.416920042315</v>
      </c>
      <c r="J122" s="23">
        <f t="shared" si="5"/>
        <v>1080.4479999999999</v>
      </c>
    </row>
    <row r="123" spans="3:10" x14ac:dyDescent="0.15">
      <c r="C123" s="32">
        <v>118</v>
      </c>
      <c r="D123" s="23">
        <f>求节点([5]基础状态预期!$C$11:$C$40,[5]基础状态预期!$I$11:$I$40,C123)</f>
        <v>61.263462247202867</v>
      </c>
      <c r="E123" s="23">
        <f>求节点([5]基础状态预期!$C$103:$C$132,[5]基础状态预期!$I$103:$I$132,C123)</f>
        <v>67.527999999999992</v>
      </c>
      <c r="F123" s="23">
        <f>求节点([5]基础状态预期!$C$11:$C$40,[5]基础状态预期!$G$11:$G$40,C123)</f>
        <v>17.509617353341298</v>
      </c>
      <c r="G123" s="23">
        <f>求节点([5]基础状态预期!$C$103:$C$132,[5]基础状态预期!$G$103:$G$132,C123)</f>
        <v>16</v>
      </c>
      <c r="I123" s="23">
        <f t="shared" si="4"/>
        <v>1072.6997816893927</v>
      </c>
      <c r="J123" s="23">
        <f t="shared" si="5"/>
        <v>1080.4479999999999</v>
      </c>
    </row>
    <row r="124" spans="3:10" x14ac:dyDescent="0.15">
      <c r="C124" s="32">
        <v>119</v>
      </c>
      <c r="D124" s="23">
        <f>求节点([5]基础状态预期!$C$11:$C$40,[5]基础状态预期!$I$11:$I$40,C124)</f>
        <v>61.377049365215939</v>
      </c>
      <c r="E124" s="23">
        <f>求节点([5]基础状态预期!$C$103:$C$132,[5]基础状态预期!$I$103:$I$132,C124)</f>
        <v>67.527999999999992</v>
      </c>
      <c r="F124" s="23">
        <f>求节点([5]基础状态预期!$C$11:$C$40,[5]基础状态预期!$G$11:$G$40,C124)</f>
        <v>17.825137125599838</v>
      </c>
      <c r="G124" s="23">
        <f>求节点([5]基础状态预期!$C$103:$C$132,[5]基础状态预期!$G$103:$G$132,C124)</f>
        <v>16</v>
      </c>
      <c r="I124" s="23">
        <f t="shared" si="4"/>
        <v>1094.0543212996845</v>
      </c>
      <c r="J124" s="23">
        <f t="shared" si="5"/>
        <v>1080.4479999999999</v>
      </c>
    </row>
    <row r="125" spans="3:10" x14ac:dyDescent="0.15">
      <c r="C125" s="32">
        <v>120</v>
      </c>
      <c r="D125" s="23">
        <f>求节点([5]基础状态预期!$C$11:$C$40,[5]基础状态预期!$I$11:$I$40,C125)</f>
        <v>61.479382209770236</v>
      </c>
      <c r="E125" s="23">
        <f>求节点([5]基础状态预期!$C$103:$C$132,[5]基础状态预期!$I$103:$I$132,C125)</f>
        <v>67.527999999999992</v>
      </c>
      <c r="F125" s="23">
        <f>求节点([5]基础状态预期!$C$11:$C$40,[5]基础状态预期!$G$11:$G$40,C125)</f>
        <v>18.140650749179411</v>
      </c>
      <c r="G125" s="23">
        <f>求节点([5]基础状态预期!$C$103:$C$132,[5]基础状态预期!$G$103:$G$132,C125)</f>
        <v>16</v>
      </c>
      <c r="I125" s="23">
        <f t="shared" si="4"/>
        <v>1115.2760009427557</v>
      </c>
      <c r="J125" s="23">
        <f t="shared" si="5"/>
        <v>1080.4479999999999</v>
      </c>
    </row>
    <row r="126" spans="3:10" x14ac:dyDescent="0.15">
      <c r="C126" s="32">
        <v>121</v>
      </c>
      <c r="D126" s="23">
        <f>求节点([5]基础状态预期!$C$11:$C$40,[5]基础状态预期!$I$11:$I$40,C126)</f>
        <v>61.56772388406376</v>
      </c>
      <c r="E126" s="23">
        <f>求节点([5]基础状态预期!$C$103:$C$132,[5]基础状态预期!$I$103:$I$132,C126)</f>
        <v>67.527999999999992</v>
      </c>
      <c r="F126" s="23">
        <f>求节点([5]基础状态预期!$C$11:$C$40,[5]基础状态预期!$G$11:$G$40,C126)</f>
        <v>18.456156728799158</v>
      </c>
      <c r="G126" s="23">
        <f>求节点([5]基础状态预期!$C$103:$C$132,[5]基础状态预期!$G$103:$G$132,C126)</f>
        <v>16</v>
      </c>
      <c r="I126" s="23">
        <f t="shared" si="4"/>
        <v>1136.303561439712</v>
      </c>
      <c r="J126" s="23">
        <f t="shared" si="5"/>
        <v>1080.4479999999999</v>
      </c>
    </row>
    <row r="127" spans="3:10" x14ac:dyDescent="0.15">
      <c r="C127" s="32">
        <v>122</v>
      </c>
      <c r="D127" s="23">
        <f>求节点([5]基础状态预期!$C$11:$C$40,[5]基础状态预期!$I$11:$I$40,C127)</f>
        <v>61.656065558357291</v>
      </c>
      <c r="E127" s="23">
        <f>求节点([5]基础状态预期!$C$103:$C$132,[5]基础状态预期!$I$103:$I$132,C127)</f>
        <v>67.527999999999992</v>
      </c>
      <c r="F127" s="23">
        <f>求节点([5]基础状态预期!$C$11:$C$40,[5]基础状态预期!$G$11:$G$40,C127)</f>
        <v>18.771662708418905</v>
      </c>
      <c r="G127" s="23">
        <f>求节点([5]基础状态预期!$C$103:$C$132,[5]基础状态预期!$G$103:$G$132,C127)</f>
        <v>16</v>
      </c>
      <c r="I127" s="23">
        <f t="shared" si="4"/>
        <v>1157.3868665896468</v>
      </c>
      <c r="J127" s="23">
        <f t="shared" si="5"/>
        <v>1080.4479999999999</v>
      </c>
    </row>
    <row r="128" spans="3:10" x14ac:dyDescent="0.15">
      <c r="C128" s="32">
        <v>123</v>
      </c>
      <c r="D128" s="23">
        <f>求节点([5]基础状态预期!$C$11:$C$40,[5]基础状态预期!$I$11:$I$40,C128)</f>
        <v>61.744407232650822</v>
      </c>
      <c r="E128" s="23">
        <f>求节点([5]基础状态预期!$C$103:$C$132,[5]基础状态预期!$I$103:$I$132,C128)</f>
        <v>67.527999999999992</v>
      </c>
      <c r="F128" s="23">
        <f>求节点([5]基础状态预期!$C$11:$C$40,[5]基础状态预期!$G$11:$G$40,C128)</f>
        <v>19.087168688038652</v>
      </c>
      <c r="G128" s="23">
        <f>求节点([5]基础状态预期!$C$103:$C$132,[5]基础状态预期!$G$103:$G$132,C128)</f>
        <v>16</v>
      </c>
      <c r="I128" s="23">
        <f t="shared" si="4"/>
        <v>1178.52591639256</v>
      </c>
      <c r="J128" s="23">
        <f t="shared" si="5"/>
        <v>1080.4479999999999</v>
      </c>
    </row>
    <row r="129" spans="3:10" x14ac:dyDescent="0.15">
      <c r="C129" s="32">
        <v>124</v>
      </c>
      <c r="D129" s="23">
        <f>求节点([5]基础状态预期!$C$11:$C$40,[5]基础状态预期!$I$11:$I$40,C129)</f>
        <v>61.832748906944353</v>
      </c>
      <c r="E129" s="23">
        <f>求节点([5]基础状态预期!$C$103:$C$132,[5]基础状态预期!$I$103:$I$132,C129)</f>
        <v>67.527999999999992</v>
      </c>
      <c r="F129" s="23">
        <f>求节点([5]基础状态预期!$C$11:$C$40,[5]基础状态预期!$G$11:$G$40,C129)</f>
        <v>19.402674667658395</v>
      </c>
      <c r="G129" s="23">
        <f>求节点([5]基础状态预期!$C$103:$C$132,[5]基础状态预期!$G$103:$G$132,C129)</f>
        <v>16</v>
      </c>
      <c r="I129" s="23">
        <f t="shared" si="4"/>
        <v>1199.7207108484515</v>
      </c>
      <c r="J129" s="23">
        <f t="shared" si="5"/>
        <v>1080.4479999999999</v>
      </c>
    </row>
    <row r="130" spans="3:10" x14ac:dyDescent="0.15">
      <c r="C130" s="32">
        <v>125</v>
      </c>
      <c r="D130" s="23">
        <f>求节点([5]基础状态预期!$C$11:$C$40,[5]基础状态预期!$I$11:$I$40,C130)</f>
        <v>61.921090581237877</v>
      </c>
      <c r="E130" s="23">
        <f>求节点([5]基础状态预期!$C$103:$C$132,[5]基础状态预期!$I$103:$I$132,C130)</f>
        <v>67.527999999999992</v>
      </c>
      <c r="F130" s="23">
        <f>求节点([5]基础状态预期!$C$11:$C$40,[5]基础状态预期!$G$11:$G$40,C130)</f>
        <v>19.718180647278142</v>
      </c>
      <c r="G130" s="23">
        <f>求节点([5]基础状态预期!$C$103:$C$132,[5]基础状态预期!$G$103:$G$132,C130)</f>
        <v>16</v>
      </c>
      <c r="I130" s="23">
        <f t="shared" si="4"/>
        <v>1220.9712499573216</v>
      </c>
      <c r="J130" s="23">
        <f t="shared" si="5"/>
        <v>1080.4479999999999</v>
      </c>
    </row>
    <row r="131" spans="3:10" x14ac:dyDescent="0.15">
      <c r="C131" s="32">
        <v>126</v>
      </c>
      <c r="D131" s="23">
        <f>求节点([5]基础状态预期!$C$11:$C$40,[5]基础状态预期!$I$11:$I$40,C131)</f>
        <v>62.006753720779727</v>
      </c>
      <c r="E131" s="23">
        <f>求节点([5]基础状态预期!$C$103:$C$132,[5]基础状态预期!$I$103:$I$132,C131)</f>
        <v>67.527999999999992</v>
      </c>
      <c r="F131" s="23">
        <f>求节点([5]基础状态预期!$C$11:$C$40,[5]基础状态预期!$G$11:$G$40,C131)</f>
        <v>20.033768603898633</v>
      </c>
      <c r="G131" s="23">
        <f>求节点([5]基础状态预期!$C$103:$C$132,[5]基础状态预期!$G$103:$G$132,C131)</f>
        <v>16</v>
      </c>
      <c r="I131" s="23">
        <f t="shared" si="4"/>
        <v>1242.2289559210317</v>
      </c>
      <c r="J131" s="23">
        <f t="shared" si="5"/>
        <v>1080.4479999999999</v>
      </c>
    </row>
    <row r="132" spans="3:10" x14ac:dyDescent="0.15">
      <c r="C132" s="32">
        <v>127</v>
      </c>
      <c r="D132" s="23">
        <f>求节点([5]基础状态预期!$C$11:$C$40,[5]基础状态预期!$I$11:$I$40,C132)</f>
        <v>62.07000847457698</v>
      </c>
      <c r="E132" s="23">
        <f>求节点([5]基础状态预期!$C$103:$C$132,[5]基础状态预期!$I$103:$I$132,C132)</f>
        <v>67.527999999999992</v>
      </c>
      <c r="F132" s="23">
        <f>求节点([5]基础状态预期!$C$11:$C$40,[5]基础状态预期!$G$11:$G$40,C132)</f>
        <v>20.350042372884904</v>
      </c>
      <c r="G132" s="23">
        <f>求节点([5]基础状态预期!$C$103:$C$132,[5]基础状态预期!$G$103:$G$132,C132)</f>
        <v>16</v>
      </c>
      <c r="I132" s="23">
        <f t="shared" si="4"/>
        <v>1263.1273025429666</v>
      </c>
      <c r="J132" s="23">
        <f t="shared" si="5"/>
        <v>1080.4479999999999</v>
      </c>
    </row>
    <row r="133" spans="3:10" x14ac:dyDescent="0.15">
      <c r="C133" s="32">
        <v>128</v>
      </c>
      <c r="D133" s="23">
        <f>求节点([5]基础状态预期!$C$11:$C$40,[5]基础状态预期!$I$11:$I$40,C133)</f>
        <v>62.133263228374233</v>
      </c>
      <c r="E133" s="23">
        <f>求节点([5]基础状态预期!$C$103:$C$132,[5]基础状态预期!$I$103:$I$132,C133)</f>
        <v>67.527999999999992</v>
      </c>
      <c r="F133" s="23">
        <f>求节点([5]基础状态预期!$C$11:$C$40,[5]基础状态预期!$G$11:$G$40,C133)</f>
        <v>20.666316141871174</v>
      </c>
      <c r="G133" s="23">
        <f>求节点([5]基础状态预期!$C$103:$C$132,[5]基础状态预期!$G$103:$G$132,C133)</f>
        <v>16</v>
      </c>
      <c r="I133" s="23">
        <f t="shared" si="4"/>
        <v>1284.0656608036811</v>
      </c>
      <c r="J133" s="23">
        <f t="shared" si="5"/>
        <v>1080.4479999999999</v>
      </c>
    </row>
    <row r="134" spans="3:10" x14ac:dyDescent="0.15">
      <c r="C134" s="32">
        <v>129</v>
      </c>
      <c r="D134" s="23">
        <f>求节点([5]基础状态预期!$C$11:$C$40,[5]基础状态预期!$I$11:$I$40,C134)</f>
        <v>62.196517982171486</v>
      </c>
      <c r="E134" s="23">
        <f>求节点([5]基础状态预期!$C$103:$C$132,[5]基础状态预期!$I$103:$I$132,C134)</f>
        <v>67.527999999999992</v>
      </c>
      <c r="F134" s="23">
        <f>求节点([5]基础状态预期!$C$11:$C$40,[5]基础状态预期!$G$11:$G$40,C134)</f>
        <v>20.982589910857445</v>
      </c>
      <c r="G134" s="23">
        <f>求节点([5]基础状态预期!$C$103:$C$132,[5]基础状态预期!$G$103:$G$132,C134)</f>
        <v>16</v>
      </c>
      <c r="I134" s="23">
        <f t="shared" si="4"/>
        <v>1305.0440307031752</v>
      </c>
      <c r="J134" s="23">
        <f t="shared" si="5"/>
        <v>1080.4479999999999</v>
      </c>
    </row>
    <row r="135" spans="3:10" x14ac:dyDescent="0.15">
      <c r="C135" s="32">
        <v>130</v>
      </c>
      <c r="D135" s="23">
        <f>求节点([5]基础状态预期!$C$11:$C$40,[5]基础状态预期!$I$11:$I$40,C135)</f>
        <v>62.259772735968745</v>
      </c>
      <c r="E135" s="23">
        <f>求节点([5]基础状态预期!$C$103:$C$132,[5]基础状态预期!$I$103:$I$132,C135)</f>
        <v>67.527999999999992</v>
      </c>
      <c r="F135" s="23">
        <f>求节点([5]基础状态预期!$C$11:$C$40,[5]基础状态预期!$G$11:$G$40,C135)</f>
        <v>21.298863679843713</v>
      </c>
      <c r="G135" s="23">
        <f>求节点([5]基础状态预期!$C$103:$C$132,[5]基础状态预期!$G$103:$G$132,C135)</f>
        <v>16</v>
      </c>
      <c r="I135" s="23">
        <f t="shared" si="4"/>
        <v>1326.0624122414486</v>
      </c>
      <c r="J135" s="23">
        <f t="shared" si="5"/>
        <v>1080.4479999999999</v>
      </c>
    </row>
    <row r="136" spans="3:10" x14ac:dyDescent="0.15">
      <c r="C136" s="32">
        <v>131</v>
      </c>
      <c r="D136" s="23">
        <f>求节点([5]基础状态预期!$C$11:$C$40,[5]基础状态预期!$I$11:$I$40,C136)</f>
        <v>62.323027489765998</v>
      </c>
      <c r="E136" s="23">
        <f>求节点([5]基础状态预期!$C$103:$C$132,[5]基础状态预期!$I$103:$I$132,C136)</f>
        <v>67.527999999999992</v>
      </c>
      <c r="F136" s="23">
        <f>求节点([5]基础状态预期!$C$11:$C$40,[5]基础状态预期!$G$11:$G$40,C136)</f>
        <v>21.615137448829984</v>
      </c>
      <c r="G136" s="23">
        <f>求节点([5]基础状态预期!$C$103:$C$132,[5]基础状态预期!$G$103:$G$132,C136)</f>
        <v>16</v>
      </c>
      <c r="I136" s="23">
        <f t="shared" si="4"/>
        <v>1347.1208054185015</v>
      </c>
      <c r="J136" s="23">
        <f t="shared" si="5"/>
        <v>1080.4479999999999</v>
      </c>
    </row>
    <row r="137" spans="3:10" x14ac:dyDescent="0.15">
      <c r="C137" s="32">
        <v>132</v>
      </c>
      <c r="D137" s="23">
        <f>求节点([5]基础状态预期!$C$11:$C$40,[5]基础状态预期!$I$11:$I$40,C137)</f>
        <v>62.386282243563251</v>
      </c>
      <c r="E137" s="23">
        <f>求节点([5]基础状态预期!$C$103:$C$132,[5]基础状态预期!$I$103:$I$132,C137)</f>
        <v>67.527999999999992</v>
      </c>
      <c r="F137" s="23">
        <f>求节点([5]基础状态预期!$C$11:$C$40,[5]基础状态预期!$G$11:$G$40,C137)</f>
        <v>21.931411217816255</v>
      </c>
      <c r="G137" s="23">
        <f>求节点([5]基础状态预期!$C$103:$C$132,[5]基础状态预期!$G$103:$G$132,C137)</f>
        <v>16</v>
      </c>
      <c r="I137" s="23">
        <f t="shared" si="4"/>
        <v>1368.219210234334</v>
      </c>
      <c r="J137" s="23">
        <f t="shared" si="5"/>
        <v>1080.4479999999999</v>
      </c>
    </row>
    <row r="138" spans="3:10" x14ac:dyDescent="0.15">
      <c r="C138" s="32">
        <v>133</v>
      </c>
      <c r="D138" s="23">
        <f>求节点([5]基础状态预期!$C$11:$C$40,[5]基础状态预期!$I$11:$I$40,C138)</f>
        <v>62.429755349658073</v>
      </c>
      <c r="E138" s="23">
        <f>求节点([5]基础状态预期!$C$103:$C$132,[5]基础状态预期!$I$103:$I$132,C138)</f>
        <v>67.527999999999992</v>
      </c>
      <c r="F138" s="23">
        <f>求节点([5]基础状态预期!$C$11:$C$40,[5]基础状态预期!$G$11:$G$40,C138)</f>
        <v>22.247961247150613</v>
      </c>
      <c r="G138" s="23">
        <f>求节点([5]基础状态预期!$C$103:$C$132,[5]基础状态预期!$G$103:$G$132,C138)</f>
        <v>16</v>
      </c>
      <c r="I138" s="23">
        <f t="shared" si="4"/>
        <v>1388.9347776882864</v>
      </c>
      <c r="J138" s="23">
        <f t="shared" si="5"/>
        <v>1080.4479999999999</v>
      </c>
    </row>
    <row r="139" spans="3:10" x14ac:dyDescent="0.15">
      <c r="C139" s="32">
        <v>134</v>
      </c>
      <c r="D139" s="23">
        <f>求节点([5]基础状态预期!$C$11:$C$40,[5]基础状态预期!$I$11:$I$40,C139)</f>
        <v>62.467750533400739</v>
      </c>
      <c r="E139" s="23">
        <f>求节点([5]基础状态预期!$C$103:$C$132,[5]基础状态预期!$I$103:$I$132,C139)</f>
        <v>67.527999999999992</v>
      </c>
      <c r="F139" s="23">
        <f>求节点([5]基础状态预期!$C$11:$C$40,[5]基础状态预期!$G$11:$G$40,C139)</f>
        <v>22.564587778339543</v>
      </c>
      <c r="G139" s="23">
        <f>求节点([5]基础状态预期!$C$103:$C$132,[5]基础状态预期!$G$103:$G$132,C139)</f>
        <v>16</v>
      </c>
      <c r="I139" s="23">
        <f t="shared" si="4"/>
        <v>1409.5590402263379</v>
      </c>
      <c r="J139" s="23">
        <f t="shared" si="5"/>
        <v>1080.4479999999999</v>
      </c>
    </row>
    <row r="140" spans="3:10" x14ac:dyDescent="0.15">
      <c r="C140" s="32">
        <v>135</v>
      </c>
      <c r="D140" s="23">
        <f>求节点([5]基础状态预期!$C$11:$C$40,[5]基础状态预期!$I$11:$I$40,C140)</f>
        <v>62.505745717143412</v>
      </c>
      <c r="E140" s="23">
        <f>求节点([5]基础状态预期!$C$103:$C$132,[5]基础状态预期!$I$103:$I$132,C140)</f>
        <v>67.527999999999992</v>
      </c>
      <c r="F140" s="23">
        <f>求节点([5]基础状态预期!$C$11:$C$40,[5]基础状态预期!$G$11:$G$40,C140)</f>
        <v>22.881214309528477</v>
      </c>
      <c r="G140" s="23">
        <f>求节点([5]基础状态预期!$C$103:$C$132,[5]基础状态预期!$G$103:$G$132,C140)</f>
        <v>16</v>
      </c>
      <c r="I140" s="23">
        <f t="shared" si="4"/>
        <v>1430.2073633308503</v>
      </c>
      <c r="J140" s="23">
        <f t="shared" si="5"/>
        <v>1080.4479999999999</v>
      </c>
    </row>
    <row r="141" spans="3:10" x14ac:dyDescent="0.15">
      <c r="C141" s="32">
        <v>136</v>
      </c>
      <c r="D141" s="23">
        <f>求节点([5]基础状态预期!$C$11:$C$40,[5]基础状态预期!$I$11:$I$40,C141)</f>
        <v>62.543740900886085</v>
      </c>
      <c r="E141" s="23">
        <f>求节点([5]基础状态预期!$C$103:$C$132,[5]基础状态预期!$I$103:$I$132,C141)</f>
        <v>67.527999999999992</v>
      </c>
      <c r="F141" s="23">
        <f>求节点([5]基础状态预期!$C$11:$C$40,[5]基础状态预期!$G$11:$G$40,C141)</f>
        <v>23.197840840717411</v>
      </c>
      <c r="G141" s="23">
        <f>求节点([5]基础状态预期!$C$103:$C$132,[5]基础状态预期!$G$103:$G$132,C141)</f>
        <v>16</v>
      </c>
      <c r="I141" s="23">
        <f t="shared" ref="I141:I165" si="6">D141*F141</f>
        <v>1450.8797470018233</v>
      </c>
      <c r="J141" s="23">
        <f t="shared" ref="J141:J165" si="7">E141*G141</f>
        <v>1080.4479999999999</v>
      </c>
    </row>
    <row r="142" spans="3:10" x14ac:dyDescent="0.15">
      <c r="C142" s="32">
        <v>137</v>
      </c>
      <c r="D142" s="23">
        <f>求节点([5]基础状态预期!$C$11:$C$40,[5]基础状态预期!$I$11:$I$40,C142)</f>
        <v>62.581736084628758</v>
      </c>
      <c r="E142" s="23">
        <f>求节点([5]基础状态预期!$C$103:$C$132,[5]基础状态预期!$I$103:$I$132,C142)</f>
        <v>67.527999999999992</v>
      </c>
      <c r="F142" s="23">
        <f>求节点([5]基础状态预期!$C$11:$C$40,[5]基础状态预期!$G$11:$G$40,C142)</f>
        <v>23.514467371906346</v>
      </c>
      <c r="G142" s="23">
        <f>求节点([5]基础状态预期!$C$103:$C$132,[5]基础状态预期!$G$103:$G$132,C142)</f>
        <v>16</v>
      </c>
      <c r="I142" s="23">
        <f t="shared" si="6"/>
        <v>1471.576191239257</v>
      </c>
      <c r="J142" s="23">
        <f t="shared" si="7"/>
        <v>1080.4479999999999</v>
      </c>
    </row>
    <row r="143" spans="3:10" x14ac:dyDescent="0.15">
      <c r="C143" s="32">
        <v>138</v>
      </c>
      <c r="D143" s="23">
        <f>求节点([5]基础状态预期!$C$11:$C$40,[5]基础状态预期!$I$11:$I$40,C143)</f>
        <v>62.619731268371424</v>
      </c>
      <c r="E143" s="23">
        <f>求节点([5]基础状态预期!$C$103:$C$132,[5]基础状态预期!$I$103:$I$132,C143)</f>
        <v>67.527999999999992</v>
      </c>
      <c r="F143" s="23">
        <f>求节点([5]基础状态预期!$C$11:$C$40,[5]基础状态预期!$G$11:$G$40,C143)</f>
        <v>23.831093903095276</v>
      </c>
      <c r="G143" s="23">
        <f>求节点([5]基础状态预期!$C$103:$C$132,[5]基础状态预期!$G$103:$G$132,C143)</f>
        <v>16</v>
      </c>
      <c r="I143" s="23">
        <f t="shared" si="6"/>
        <v>1492.2966960431509</v>
      </c>
      <c r="J143" s="23">
        <f t="shared" si="7"/>
        <v>1080.4479999999999</v>
      </c>
    </row>
    <row r="144" spans="3:10" x14ac:dyDescent="0.15">
      <c r="C144" s="32">
        <v>139</v>
      </c>
      <c r="D144" s="23">
        <f>求节点([5]基础状态预期!$C$11:$C$40,[5]基础状态预期!$I$11:$I$40,C144)</f>
        <v>62.645908755132268</v>
      </c>
      <c r="E144" s="23">
        <f>求节点([5]基础状态预期!$C$103:$C$132,[5]基础状态预期!$I$103:$I$132,C144)</f>
        <v>67.527999999999992</v>
      </c>
      <c r="F144" s="23">
        <f>求节点([5]基础状态预期!$C$11:$C$40,[5]基础状态预期!$G$11:$G$40,C144)</f>
        <v>24.147718878306861</v>
      </c>
      <c r="G144" s="23">
        <f>求节点([5]基础状态预期!$C$103:$C$132,[5]基础状态预期!$G$103:$G$132,C144)</f>
        <v>16</v>
      </c>
      <c r="I144" s="23">
        <f t="shared" si="6"/>
        <v>1512.7557934949966</v>
      </c>
      <c r="J144" s="23">
        <f t="shared" si="7"/>
        <v>1080.4479999999999</v>
      </c>
    </row>
    <row r="145" spans="3:10" x14ac:dyDescent="0.15">
      <c r="C145" s="32">
        <v>140</v>
      </c>
      <c r="D145" s="23">
        <f>求节点([5]基础状态预期!$C$11:$C$40,[5]基础状态预期!$I$11:$I$40,C145)</f>
        <v>62.658573682975472</v>
      </c>
      <c r="E145" s="23">
        <f>求节点([5]基础状态预期!$C$103:$C$132,[5]基础状态预期!$I$103:$I$132,C145)</f>
        <v>67.527999999999992</v>
      </c>
      <c r="F145" s="23">
        <f>求节点([5]基础状态预期!$C$11:$C$40,[5]基础状态预期!$G$11:$G$40,C145)</f>
        <v>24.464342074387062</v>
      </c>
      <c r="G145" s="23">
        <f>求节点([5]基础状态预期!$C$103:$C$132,[5]基础状态预期!$G$103:$G$132,C145)</f>
        <v>16</v>
      </c>
      <c r="I145" s="23">
        <f t="shared" si="6"/>
        <v>1532.9007804734988</v>
      </c>
      <c r="J145" s="23">
        <f t="shared" si="7"/>
        <v>1080.4479999999999</v>
      </c>
    </row>
    <row r="146" spans="3:10" x14ac:dyDescent="0.15">
      <c r="C146" s="32">
        <v>141</v>
      </c>
      <c r="D146" s="23">
        <f>求节点([5]基础状态预期!$C$11:$C$40,[5]基础状态预期!$I$11:$I$40,C146)</f>
        <v>62.671238610818683</v>
      </c>
      <c r="E146" s="23">
        <f>求节点([5]基础状态预期!$C$103:$C$132,[5]基础状态预期!$I$103:$I$132,C146)</f>
        <v>67.527999999999992</v>
      </c>
      <c r="F146" s="23">
        <f>求节点([5]基础状态预期!$C$11:$C$40,[5]基础状态预期!$G$11:$G$40,C146)</f>
        <v>24.780965270467263</v>
      </c>
      <c r="G146" s="23">
        <f>求节点([5]基础状态预期!$C$103:$C$132,[5]基础状态预期!$G$103:$G$132,C146)</f>
        <v>16</v>
      </c>
      <c r="I146" s="23">
        <f t="shared" si="6"/>
        <v>1553.0537874718648</v>
      </c>
      <c r="J146" s="23">
        <f t="shared" si="7"/>
        <v>1080.4479999999999</v>
      </c>
    </row>
    <row r="147" spans="3:10" x14ac:dyDescent="0.15">
      <c r="C147" s="32">
        <v>142</v>
      </c>
      <c r="D147" s="23">
        <f>求节点([5]基础状态预期!$C$11:$C$40,[5]基础状态预期!$I$11:$I$40,C147)</f>
        <v>62.683903538661887</v>
      </c>
      <c r="E147" s="23">
        <f>求节点([5]基础状态预期!$C$103:$C$132,[5]基础状态预期!$I$103:$I$132,C147)</f>
        <v>67.527999999999992</v>
      </c>
      <c r="F147" s="23">
        <f>求节点([5]基础状态预期!$C$11:$C$40,[5]基础状态预期!$G$11:$G$40,C147)</f>
        <v>25.09758846654746</v>
      </c>
      <c r="G147" s="23">
        <f>求节点([5]基础状态预期!$C$103:$C$132,[5]基础状态预期!$G$103:$G$132,C147)</f>
        <v>16</v>
      </c>
      <c r="I147" s="23">
        <f t="shared" si="6"/>
        <v>1573.2148144900941</v>
      </c>
      <c r="J147" s="23">
        <f t="shared" si="7"/>
        <v>1080.4479999999999</v>
      </c>
    </row>
    <row r="148" spans="3:10" x14ac:dyDescent="0.15">
      <c r="C148" s="32">
        <v>143</v>
      </c>
      <c r="D148" s="23">
        <f>求节点([5]基础状态预期!$C$11:$C$40,[5]基础状态预期!$I$11:$I$40,C148)</f>
        <v>62.696568466505099</v>
      </c>
      <c r="E148" s="23">
        <f>求节点([5]基础状态预期!$C$103:$C$132,[5]基础状态预期!$I$103:$I$132,C148)</f>
        <v>67.527999999999992</v>
      </c>
      <c r="F148" s="23">
        <f>求节点([5]基础状态预期!$C$11:$C$40,[5]基础状态预期!$G$11:$G$40,C148)</f>
        <v>25.414211662627661</v>
      </c>
      <c r="G148" s="23">
        <f>求节点([5]基础状态预期!$C$103:$C$132,[5]基础状态预期!$G$103:$G$132,C148)</f>
        <v>16</v>
      </c>
      <c r="I148" s="23">
        <f t="shared" si="6"/>
        <v>1593.3838615281875</v>
      </c>
      <c r="J148" s="23">
        <f t="shared" si="7"/>
        <v>1080.4479999999999</v>
      </c>
    </row>
    <row r="149" spans="3:10" x14ac:dyDescent="0.15">
      <c r="C149" s="32">
        <v>144</v>
      </c>
      <c r="D149" s="23">
        <f>求节点([5]基础状态预期!$C$11:$C$40,[5]基础状态预期!$I$11:$I$40,C149)</f>
        <v>62.70923339434831</v>
      </c>
      <c r="E149" s="23">
        <f>求节点([5]基础状态预期!$C$103:$C$132,[5]基础状态预期!$I$103:$I$132,C149)</f>
        <v>67.527999999999992</v>
      </c>
      <c r="F149" s="23">
        <f>求节点([5]基础状态预期!$C$11:$C$40,[5]基础状态预期!$G$11:$G$40,C149)</f>
        <v>25.730834858707862</v>
      </c>
      <c r="G149" s="23">
        <f>求节点([5]基础状态预期!$C$103:$C$132,[5]基础状态预期!$G$103:$G$132,C149)</f>
        <v>16</v>
      </c>
      <c r="I149" s="23">
        <f t="shared" si="6"/>
        <v>1613.5609285861447</v>
      </c>
      <c r="J149" s="23">
        <f t="shared" si="7"/>
        <v>1080.4479999999999</v>
      </c>
    </row>
    <row r="150" spans="3:10" x14ac:dyDescent="0.15">
      <c r="C150" s="32">
        <v>145</v>
      </c>
      <c r="D150" s="23">
        <f>求节点([5]基础状态预期!$C$11:$C$40,[5]基础状态预期!$I$11:$I$40,C150)</f>
        <v>62.718098327464027</v>
      </c>
      <c r="E150" s="23">
        <f>求节点([5]基础状态预期!$C$103:$C$132,[5]基础状态预期!$I$103:$I$132,C150)</f>
        <v>67.527999999999992</v>
      </c>
      <c r="F150" s="23">
        <f>求节点([5]基础状态预期!$C$11:$C$40,[5]基础状态预期!$G$11:$G$40,C150)</f>
        <v>26.047541813399068</v>
      </c>
      <c r="G150" s="23">
        <f>求节点([5]基础状态预期!$C$103:$C$132,[5]基础状态预期!$G$103:$G$132,C150)</f>
        <v>16</v>
      </c>
      <c r="I150" s="23">
        <f t="shared" si="6"/>
        <v>1633.6522886414934</v>
      </c>
      <c r="J150" s="23">
        <f t="shared" si="7"/>
        <v>1080.4479999999999</v>
      </c>
    </row>
    <row r="151" spans="3:10" x14ac:dyDescent="0.15">
      <c r="C151" s="32">
        <v>146</v>
      </c>
      <c r="D151" s="23">
        <f>求节点([5]基础状态预期!$C$11:$C$40,[5]基础状态预期!$I$11:$I$40,C151)</f>
        <v>62.705411047318997</v>
      </c>
      <c r="E151" s="23">
        <f>求节点([5]基础状态预期!$C$103:$C$132,[5]基础状态预期!$I$103:$I$132,C151)</f>
        <v>67.527999999999992</v>
      </c>
      <c r="F151" s="23">
        <f>求节点([5]基础状态预期!$C$11:$C$40,[5]基础状态预期!$G$11:$G$40,C151)</f>
        <v>26.364723817024881</v>
      </c>
      <c r="G151" s="23">
        <f>求节点([5]基础状态预期!$C$103:$C$132,[5]基础状态预期!$G$103:$G$132,C151)</f>
        <v>16</v>
      </c>
      <c r="I151" s="23">
        <f t="shared" si="6"/>
        <v>1653.2108440955863</v>
      </c>
      <c r="J151" s="23">
        <f t="shared" si="7"/>
        <v>1080.4479999999999</v>
      </c>
    </row>
    <row r="152" spans="3:10" x14ac:dyDescent="0.15">
      <c r="C152" s="32">
        <v>147</v>
      </c>
      <c r="D152" s="23">
        <f>求节点([5]基础状态预期!$C$11:$C$40,[5]基础状态预期!$I$11:$I$40,C152)</f>
        <v>62.692723767173966</v>
      </c>
      <c r="E152" s="23">
        <f>求节点([5]基础状态预期!$C$103:$C$132,[5]基础状态预期!$I$103:$I$132,C152)</f>
        <v>67.527999999999992</v>
      </c>
      <c r="F152" s="23">
        <f>求节点([5]基础状态预期!$C$11:$C$40,[5]基础状态预期!$G$11:$G$40,C152)</f>
        <v>26.681905820650698</v>
      </c>
      <c r="G152" s="23">
        <f>求节点([5]基础状态预期!$C$103:$C$132,[5]基础状态预期!$G$103:$G$132,C152)</f>
        <v>16</v>
      </c>
      <c r="I152" s="23">
        <f t="shared" si="6"/>
        <v>1672.7613511958054</v>
      </c>
      <c r="J152" s="23">
        <f t="shared" si="7"/>
        <v>1080.4479999999999</v>
      </c>
    </row>
    <row r="153" spans="3:10" x14ac:dyDescent="0.15">
      <c r="C153" s="32">
        <v>148</v>
      </c>
      <c r="D153" s="23">
        <f>求节点([5]基础状态预期!$C$11:$C$40,[5]基础状态预期!$I$11:$I$40,C153)</f>
        <v>62.680036487028929</v>
      </c>
      <c r="E153" s="23">
        <f>求节点([5]基础状态预期!$C$103:$C$132,[5]基础状态预期!$I$103:$I$132,C153)</f>
        <v>67.527999999999992</v>
      </c>
      <c r="F153" s="23">
        <f>求节点([5]基础状态预期!$C$11:$C$40,[5]基础状态预期!$G$11:$G$40,C153)</f>
        <v>26.999087824276511</v>
      </c>
      <c r="G153" s="23">
        <f>求节点([5]基础状态预期!$C$103:$C$132,[5]基础状态预期!$G$103:$G$132,C153)</f>
        <v>16</v>
      </c>
      <c r="I153" s="23">
        <f t="shared" si="6"/>
        <v>1692.3038099421501</v>
      </c>
      <c r="J153" s="23">
        <f t="shared" si="7"/>
        <v>1080.4479999999999</v>
      </c>
    </row>
    <row r="154" spans="3:10" x14ac:dyDescent="0.15">
      <c r="C154" s="32">
        <v>149</v>
      </c>
      <c r="D154" s="23">
        <f>求节点([5]基础状态预期!$C$11:$C$40,[5]基础状态预期!$I$11:$I$40,C154)</f>
        <v>62.667349206883898</v>
      </c>
      <c r="E154" s="23">
        <f>求节点([5]基础状态预期!$C$103:$C$132,[5]基础状态预期!$I$103:$I$132,C154)</f>
        <v>67.527999999999992</v>
      </c>
      <c r="F154" s="23">
        <f>求节点([5]基础状态预期!$C$11:$C$40,[5]基础状态预期!$G$11:$G$40,C154)</f>
        <v>27.316269827902328</v>
      </c>
      <c r="G154" s="23">
        <f>求节点([5]基础状态预期!$C$103:$C$132,[5]基础状态预期!$G$103:$G$132,C154)</f>
        <v>16</v>
      </c>
      <c r="I154" s="23">
        <f t="shared" si="6"/>
        <v>1711.8382203346216</v>
      </c>
      <c r="J154" s="23">
        <f t="shared" si="7"/>
        <v>1080.4479999999999</v>
      </c>
    </row>
    <row r="155" spans="3:10" x14ac:dyDescent="0.15">
      <c r="C155" s="32">
        <v>150</v>
      </c>
      <c r="D155" s="23">
        <f>求节点([5]基础状态预期!$C$11:$C$40,[5]基础状态预期!$I$11:$I$40,C155)</f>
        <v>62.654661926738868</v>
      </c>
      <c r="E155" s="23">
        <f>求节点([5]基础状态预期!$C$103:$C$132,[5]基础状态预期!$I$103:$I$132,C155)</f>
        <v>67.527999999999992</v>
      </c>
      <c r="F155" s="23">
        <f>求节点([5]基础状态预期!$C$11:$C$40,[5]基础状态预期!$G$11:$G$40,C155)</f>
        <v>27.633451831528145</v>
      </c>
      <c r="G155" s="23">
        <f>求节点([5]基础状态预期!$C$103:$C$132,[5]基础状态预期!$G$103:$G$132,C155)</f>
        <v>16</v>
      </c>
      <c r="I155" s="23">
        <f t="shared" si="6"/>
        <v>1731.3645823732188</v>
      </c>
      <c r="J155" s="23">
        <f t="shared" si="7"/>
        <v>1080.4479999999999</v>
      </c>
    </row>
    <row r="156" spans="3:10" x14ac:dyDescent="0.15">
      <c r="C156" s="32">
        <v>151</v>
      </c>
      <c r="D156" s="23">
        <f>求节点([5]基础状态预期!$C$11:$C$40,[5]基础状态预期!$I$11:$I$40,C156)</f>
        <v>62.641974646593837</v>
      </c>
      <c r="E156" s="23">
        <f>求节点([5]基础状态预期!$C$103:$C$132,[5]基础状态预期!$I$103:$I$132,C156)</f>
        <v>67.527999999999992</v>
      </c>
      <c r="F156" s="23">
        <f>求节点([5]基础状态预期!$C$11:$C$40,[5]基础状态预期!$G$11:$G$40,C156)</f>
        <v>27.950633835153958</v>
      </c>
      <c r="G156" s="23">
        <f>求节点([5]基础状态预期!$C$103:$C$132,[5]基础状态预期!$G$103:$G$132,C156)</f>
        <v>16</v>
      </c>
      <c r="I156" s="23">
        <f t="shared" si="6"/>
        <v>1750.8828960579422</v>
      </c>
      <c r="J156" s="23">
        <f t="shared" si="7"/>
        <v>1080.4479999999999</v>
      </c>
    </row>
    <row r="157" spans="3:10" x14ac:dyDescent="0.15">
      <c r="C157" s="32">
        <v>152</v>
      </c>
      <c r="D157" s="23">
        <f>求节点([5]基础状态预期!$C$11:$C$40,[5]基础状态预期!$I$11:$I$40,C157)</f>
        <v>62.591716454628582</v>
      </c>
      <c r="E157" s="23">
        <f>求节点([5]基础状态预期!$C$103:$C$132,[5]基础状态预期!$I$103:$I$132,C157)</f>
        <v>67.527999999999992</v>
      </c>
      <c r="F157" s="23">
        <f>求节点([5]基础状态预期!$C$11:$C$40,[5]基础状态预期!$G$11:$G$40,C157)</f>
        <v>28.402362878095119</v>
      </c>
      <c r="G157" s="23">
        <f>求节点([5]基础状态预期!$C$103:$C$132,[5]基础状态预期!$G$103:$G$132,C157)</f>
        <v>16</v>
      </c>
      <c r="I157" s="23">
        <f t="shared" si="6"/>
        <v>1777.7526439071983</v>
      </c>
      <c r="J157" s="23">
        <f t="shared" si="7"/>
        <v>1080.4479999999999</v>
      </c>
    </row>
    <row r="158" spans="3:10" x14ac:dyDescent="0.15">
      <c r="C158" s="32">
        <v>153</v>
      </c>
      <c r="D158" s="23">
        <f>求节点([5]基础状态预期!$C$11:$C$40,[5]基础状态预期!$I$11:$I$40,C158)</f>
        <v>62.534532862601914</v>
      </c>
      <c r="E158" s="23">
        <f>求节点([5]基础状态预期!$C$103:$C$132,[5]基础状态预期!$I$103:$I$132,C158)</f>
        <v>67.527999999999992</v>
      </c>
      <c r="F158" s="23">
        <f>求节点([5]基础状态预期!$C$11:$C$40,[5]基础状态预期!$G$11:$G$40,C158)</f>
        <v>28.878892811650704</v>
      </c>
      <c r="G158" s="23">
        <f>求节点([5]基础状态预期!$C$103:$C$132,[5]基础状态预期!$G$103:$G$132,C158)</f>
        <v>16</v>
      </c>
      <c r="I158" s="23">
        <f t="shared" si="6"/>
        <v>1805.9280715657292</v>
      </c>
      <c r="J158" s="23">
        <f t="shared" si="7"/>
        <v>1080.4479999999999</v>
      </c>
    </row>
    <row r="159" spans="3:10" x14ac:dyDescent="0.15">
      <c r="C159" s="32">
        <v>154</v>
      </c>
      <c r="D159" s="23">
        <f>求节点([5]基础状态预期!$C$11:$C$40,[5]基础状态预期!$I$11:$I$40,C159)</f>
        <v>62.477349270575246</v>
      </c>
      <c r="E159" s="23">
        <f>求节点([5]基础状态预期!$C$103:$C$132,[5]基础状态预期!$I$103:$I$132,C159)</f>
        <v>67.527999999999992</v>
      </c>
      <c r="F159" s="23">
        <f>求节点([5]基础状态预期!$C$11:$C$40,[5]基础状态预期!$G$11:$G$40,C159)</f>
        <v>29.35542274520629</v>
      </c>
      <c r="G159" s="23">
        <f>求节点([5]基础状态预期!$C$103:$C$132,[5]基础状态预期!$G$103:$G$132,C159)</f>
        <v>16</v>
      </c>
      <c r="I159" s="23">
        <f t="shared" si="6"/>
        <v>1834.0489998376422</v>
      </c>
      <c r="J159" s="23">
        <f t="shared" si="7"/>
        <v>1080.4479999999999</v>
      </c>
    </row>
    <row r="160" spans="3:10" x14ac:dyDescent="0.15">
      <c r="C160" s="32">
        <v>155</v>
      </c>
      <c r="D160" s="23">
        <f>求节点([5]基础状态预期!$C$11:$C$40,[5]基础状态预期!$I$11:$I$40,C160)</f>
        <v>62.420165678548578</v>
      </c>
      <c r="E160" s="23">
        <f>求节点([5]基础状态预期!$C$103:$C$132,[5]基础状态预期!$I$103:$I$132,C160)</f>
        <v>67.527999999999992</v>
      </c>
      <c r="F160" s="23">
        <f>求节点([5]基础状态预期!$C$11:$C$40,[5]基础状态预期!$G$11:$G$40,C160)</f>
        <v>29.831952678761876</v>
      </c>
      <c r="G160" s="23">
        <f>求节点([5]基础状态预期!$C$103:$C$132,[5]基础状态预期!$G$103:$G$132,C160)</f>
        <v>16</v>
      </c>
      <c r="I160" s="23">
        <f t="shared" si="6"/>
        <v>1862.1154287229374</v>
      </c>
      <c r="J160" s="23">
        <f t="shared" si="7"/>
        <v>1080.4479999999999</v>
      </c>
    </row>
    <row r="161" spans="3:10" x14ac:dyDescent="0.15">
      <c r="C161" s="32">
        <v>156</v>
      </c>
      <c r="D161" s="23">
        <f>求节点([5]基础状态预期!$C$11:$C$40,[5]基础状态预期!$I$11:$I$40,C161)</f>
        <v>62.400000000000006</v>
      </c>
      <c r="E161" s="23">
        <f>求节点([5]基础状态预期!$C$103:$C$132,[5]基础状态预期!$I$103:$I$132,C161)</f>
        <v>67.527999999999992</v>
      </c>
      <c r="F161" s="23">
        <f>求节点([5]基础状态预期!$C$11:$C$40,[5]基础状态预期!$G$11:$G$40,C161)</f>
        <v>30</v>
      </c>
      <c r="G161" s="23">
        <f>求节点([5]基础状态预期!$C$103:$C$132,[5]基础状态预期!$G$103:$G$132,C161)</f>
        <v>16</v>
      </c>
      <c r="I161" s="23">
        <f t="shared" si="6"/>
        <v>1872.0000000000002</v>
      </c>
      <c r="J161" s="23">
        <f t="shared" si="7"/>
        <v>1080.4479999999999</v>
      </c>
    </row>
    <row r="162" spans="3:10" x14ac:dyDescent="0.15">
      <c r="C162" s="32">
        <v>157</v>
      </c>
      <c r="D162" s="23">
        <f>求节点([5]基础状态预期!$C$11:$C$40,[5]基础状态预期!$I$11:$I$40,C162)</f>
        <v>62.400000000000006</v>
      </c>
      <c r="E162" s="23">
        <f>求节点([5]基础状态预期!$C$103:$C$132,[5]基础状态预期!$I$103:$I$132,C162)</f>
        <v>67.527999999999992</v>
      </c>
      <c r="F162" s="23">
        <f>求节点([5]基础状态预期!$C$11:$C$40,[5]基础状态预期!$G$11:$G$40,C162)</f>
        <v>30</v>
      </c>
      <c r="G162" s="23">
        <f>求节点([5]基础状态预期!$C$103:$C$132,[5]基础状态预期!$G$103:$G$132,C162)</f>
        <v>16</v>
      </c>
      <c r="I162" s="23">
        <f t="shared" si="6"/>
        <v>1872.0000000000002</v>
      </c>
      <c r="J162" s="23">
        <f t="shared" si="7"/>
        <v>1080.4479999999999</v>
      </c>
    </row>
    <row r="163" spans="3:10" x14ac:dyDescent="0.15">
      <c r="C163" s="32">
        <v>158</v>
      </c>
      <c r="D163" s="23">
        <f>求节点([5]基础状态预期!$C$11:$C$40,[5]基础状态预期!$I$11:$I$40,C163)</f>
        <v>62.400000000000006</v>
      </c>
      <c r="E163" s="23">
        <f>求节点([5]基础状态预期!$C$103:$C$132,[5]基础状态预期!$I$103:$I$132,C163)</f>
        <v>67.527999999999992</v>
      </c>
      <c r="F163" s="23">
        <f>求节点([5]基础状态预期!$C$11:$C$40,[5]基础状态预期!$G$11:$G$40,C163)</f>
        <v>30</v>
      </c>
      <c r="G163" s="23">
        <f>求节点([5]基础状态预期!$C$103:$C$132,[5]基础状态预期!$G$103:$G$132,C163)</f>
        <v>16</v>
      </c>
      <c r="I163" s="23">
        <f t="shared" si="6"/>
        <v>1872.0000000000002</v>
      </c>
      <c r="J163" s="23">
        <f t="shared" si="7"/>
        <v>1080.4479999999999</v>
      </c>
    </row>
    <row r="164" spans="3:10" x14ac:dyDescent="0.15">
      <c r="C164" s="32">
        <v>159</v>
      </c>
      <c r="D164" s="23">
        <f>求节点([5]基础状态预期!$C$11:$C$40,[5]基础状态预期!$I$11:$I$40,C164)</f>
        <v>62.400000000000006</v>
      </c>
      <c r="E164" s="23">
        <f>求节点([5]基础状态预期!$C$103:$C$132,[5]基础状态预期!$I$103:$I$132,C164)</f>
        <v>67.527999999999992</v>
      </c>
      <c r="F164" s="23">
        <f>求节点([5]基础状态预期!$C$11:$C$40,[5]基础状态预期!$G$11:$G$40,C164)</f>
        <v>30</v>
      </c>
      <c r="G164" s="23">
        <f>求节点([5]基础状态预期!$C$103:$C$132,[5]基础状态预期!$G$103:$G$132,C164)</f>
        <v>16</v>
      </c>
      <c r="I164" s="23">
        <f t="shared" si="6"/>
        <v>1872.0000000000002</v>
      </c>
      <c r="J164" s="23">
        <f t="shared" si="7"/>
        <v>1080.4479999999999</v>
      </c>
    </row>
    <row r="165" spans="3:10" x14ac:dyDescent="0.15">
      <c r="C165" s="32">
        <v>160</v>
      </c>
      <c r="D165" s="23">
        <f>求节点([5]基础状态预期!$C$11:$C$40,[5]基础状态预期!$I$11:$I$40,C165)</f>
        <v>62.400000000000006</v>
      </c>
      <c r="E165" s="23">
        <f>求节点([5]基础状态预期!$C$103:$C$132,[5]基础状态预期!$I$103:$I$132,C165)</f>
        <v>67.527999999999992</v>
      </c>
      <c r="F165" s="23">
        <f>求节点([5]基础状态预期!$C$11:$C$40,[5]基础状态预期!$G$11:$G$40,C165)</f>
        <v>30</v>
      </c>
      <c r="G165" s="23">
        <f>求节点([5]基础状态预期!$C$103:$C$132,[5]基础状态预期!$G$103:$G$132,C165)</f>
        <v>16</v>
      </c>
      <c r="I165" s="23">
        <f t="shared" si="6"/>
        <v>1872.0000000000002</v>
      </c>
      <c r="J165" s="23">
        <f t="shared" si="7"/>
        <v>1080.4479999999999</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6906C-B9A2-4CB9-BBC1-C21E96152466}">
  <sheetPr codeName="Sheet13"/>
  <dimension ref="C1:BE171"/>
  <sheetViews>
    <sheetView topLeftCell="AN1" workbookViewId="0">
      <selection activeCell="AZ7" sqref="AZ7"/>
    </sheetView>
  </sheetViews>
  <sheetFormatPr defaultColWidth="6.625" defaultRowHeight="11.25" x14ac:dyDescent="0.15"/>
  <cols>
    <col min="1" max="2" width="6.625" style="23"/>
    <col min="3" max="3" width="6.625" style="18"/>
    <col min="4" max="8" width="6.625" style="23"/>
    <col min="9" max="9" width="8.25" style="1" bestFit="1" customWidth="1"/>
    <col min="10" max="22" width="6.625" style="23"/>
    <col min="23" max="23" width="8.25" style="1" bestFit="1" customWidth="1"/>
    <col min="24" max="36" width="6.625" style="23"/>
    <col min="37" max="37" width="8.25" style="24" bestFit="1" customWidth="1"/>
    <col min="38" max="50" width="6.625" style="23"/>
    <col min="51" max="51" width="6.625" style="18"/>
    <col min="52" max="16384" width="6.625" style="23"/>
  </cols>
  <sheetData>
    <row r="1" spans="3:57" x14ac:dyDescent="0.15">
      <c r="AK1" s="1"/>
    </row>
    <row r="3" spans="3:57" x14ac:dyDescent="0.15">
      <c r="I3" s="40" t="s">
        <v>138</v>
      </c>
      <c r="J3" s="40"/>
      <c r="K3" s="40"/>
      <c r="L3" s="40"/>
      <c r="M3" s="40"/>
      <c r="N3" s="40"/>
      <c r="O3" s="40"/>
      <c r="P3" s="40"/>
      <c r="Q3" s="40"/>
      <c r="R3" s="40"/>
      <c r="S3" s="40"/>
      <c r="T3" s="40"/>
      <c r="W3" s="40" t="s">
        <v>139</v>
      </c>
      <c r="X3" s="40"/>
      <c r="Y3" s="40"/>
      <c r="Z3" s="40"/>
      <c r="AA3" s="40"/>
      <c r="AB3" s="40"/>
      <c r="AC3" s="40"/>
      <c r="AD3" s="40"/>
      <c r="AE3" s="40"/>
      <c r="AF3" s="40"/>
      <c r="AG3" s="40"/>
      <c r="AH3" s="40"/>
      <c r="AK3" s="40" t="s">
        <v>140</v>
      </c>
      <c r="AL3" s="40"/>
      <c r="AM3" s="40"/>
      <c r="AN3" s="40"/>
      <c r="AO3" s="40"/>
      <c r="AP3" s="40"/>
      <c r="AQ3" s="40"/>
      <c r="AR3" s="40"/>
      <c r="AS3" s="40"/>
      <c r="AT3" s="40"/>
      <c r="AU3" s="40"/>
      <c r="AV3" s="40"/>
    </row>
    <row r="4" spans="3:57" x14ac:dyDescent="0.15">
      <c r="D4" s="23" t="s">
        <v>120</v>
      </c>
      <c r="I4" s="41" t="s">
        <v>124</v>
      </c>
      <c r="J4" s="41" t="s">
        <v>125</v>
      </c>
      <c r="K4" s="41" t="s">
        <v>126</v>
      </c>
      <c r="L4" s="40" t="s">
        <v>127</v>
      </c>
      <c r="M4" s="40"/>
      <c r="N4" s="40"/>
      <c r="O4" s="40"/>
      <c r="P4" s="40"/>
      <c r="Q4" s="40" t="s">
        <v>128</v>
      </c>
      <c r="R4" s="40"/>
      <c r="S4" s="40"/>
      <c r="T4" s="40"/>
      <c r="W4" s="41" t="s">
        <v>124</v>
      </c>
      <c r="X4" s="41" t="s">
        <v>125</v>
      </c>
      <c r="Y4" s="41" t="s">
        <v>126</v>
      </c>
      <c r="Z4" s="40" t="s">
        <v>127</v>
      </c>
      <c r="AA4" s="40"/>
      <c r="AB4" s="40"/>
      <c r="AC4" s="40"/>
      <c r="AD4" s="40"/>
      <c r="AE4" s="40" t="s">
        <v>128</v>
      </c>
      <c r="AF4" s="40"/>
      <c r="AG4" s="40"/>
      <c r="AH4" s="40"/>
      <c r="AK4" s="41" t="s">
        <v>123</v>
      </c>
      <c r="AL4" s="41" t="s">
        <v>125</v>
      </c>
      <c r="AM4" s="41" t="s">
        <v>126</v>
      </c>
      <c r="AN4" s="40" t="s">
        <v>127</v>
      </c>
      <c r="AO4" s="40"/>
      <c r="AP4" s="40"/>
      <c r="AQ4" s="40"/>
      <c r="AR4" s="40"/>
      <c r="AS4" s="40" t="s">
        <v>128</v>
      </c>
      <c r="AT4" s="40"/>
      <c r="AU4" s="40"/>
      <c r="AV4" s="40"/>
      <c r="AZ4" s="39" t="s">
        <v>144</v>
      </c>
      <c r="BA4" s="39"/>
      <c r="BB4" s="39"/>
      <c r="BC4" s="39" t="s">
        <v>145</v>
      </c>
      <c r="BD4" s="39"/>
      <c r="BE4" s="39"/>
    </row>
    <row r="5" spans="3:57" x14ac:dyDescent="0.15">
      <c r="C5" s="18" t="s">
        <v>166</v>
      </c>
      <c r="D5" s="23" t="s">
        <v>101</v>
      </c>
      <c r="E5" s="23" t="s">
        <v>112</v>
      </c>
      <c r="I5" s="41"/>
      <c r="J5" s="41"/>
      <c r="K5" s="41"/>
      <c r="L5" s="24" t="s">
        <v>129</v>
      </c>
      <c r="M5" s="24" t="s">
        <v>130</v>
      </c>
      <c r="N5" s="24" t="s">
        <v>131</v>
      </c>
      <c r="O5" s="24" t="s">
        <v>132</v>
      </c>
      <c r="P5" s="24" t="s">
        <v>133</v>
      </c>
      <c r="Q5" s="24" t="s">
        <v>134</v>
      </c>
      <c r="R5" s="24" t="s">
        <v>135</v>
      </c>
      <c r="S5" s="24" t="s">
        <v>136</v>
      </c>
      <c r="T5" s="24" t="s">
        <v>137</v>
      </c>
      <c r="W5" s="41"/>
      <c r="X5" s="41"/>
      <c r="Y5" s="41"/>
      <c r="Z5" s="24" t="s">
        <v>129</v>
      </c>
      <c r="AA5" s="24" t="s">
        <v>130</v>
      </c>
      <c r="AB5" s="24" t="s">
        <v>131</v>
      </c>
      <c r="AC5" s="24" t="s">
        <v>132</v>
      </c>
      <c r="AD5" s="24" t="s">
        <v>133</v>
      </c>
      <c r="AE5" s="24" t="s">
        <v>134</v>
      </c>
      <c r="AF5" s="24" t="s">
        <v>135</v>
      </c>
      <c r="AG5" s="24" t="s">
        <v>136</v>
      </c>
      <c r="AH5" s="24" t="s">
        <v>137</v>
      </c>
      <c r="AK5" s="41"/>
      <c r="AL5" s="41"/>
      <c r="AM5" s="41"/>
      <c r="AN5" s="24" t="s">
        <v>129</v>
      </c>
      <c r="AO5" s="24" t="s">
        <v>130</v>
      </c>
      <c r="AP5" s="24" t="s">
        <v>131</v>
      </c>
      <c r="AQ5" s="24" t="s">
        <v>132</v>
      </c>
      <c r="AR5" s="24" t="s">
        <v>133</v>
      </c>
      <c r="AS5" s="24" t="s">
        <v>134</v>
      </c>
      <c r="AT5" s="24" t="s">
        <v>135</v>
      </c>
      <c r="AU5" s="24" t="s">
        <v>136</v>
      </c>
      <c r="AV5" s="24" t="s">
        <v>137</v>
      </c>
      <c r="AY5" s="18" t="s">
        <v>166</v>
      </c>
      <c r="AZ5" s="23" t="s">
        <v>141</v>
      </c>
      <c r="BA5" s="23" t="s">
        <v>142</v>
      </c>
      <c r="BB5" s="23" t="s">
        <v>143</v>
      </c>
      <c r="BC5" s="23" t="s">
        <v>141</v>
      </c>
      <c r="BD5" s="23" t="s">
        <v>142</v>
      </c>
      <c r="BE5" s="23" t="s">
        <v>143</v>
      </c>
    </row>
    <row r="6" spans="3:57" x14ac:dyDescent="0.15">
      <c r="C6" s="18">
        <v>1</v>
      </c>
      <c r="D6" s="23">
        <f>[6]节奏总纲!BX4</f>
        <v>3.4919352669146524</v>
      </c>
      <c r="E6" s="23">
        <f>[6]节奏总纲!CB4</f>
        <v>3.8187662869079366</v>
      </c>
      <c r="I6" s="1">
        <v>1</v>
      </c>
      <c r="J6" s="23">
        <f>'[6]功能-城建'!AS6</f>
        <v>1</v>
      </c>
      <c r="K6" s="23">
        <f>'[6]功能-城建'!AT6</f>
        <v>1</v>
      </c>
      <c r="L6" s="23">
        <f>'[6]功能-城建'!AW6</f>
        <v>1</v>
      </c>
      <c r="M6" s="23">
        <f>'[6]功能-城建'!AX6</f>
        <v>1</v>
      </c>
      <c r="N6" s="23">
        <f>'[6]功能-城建'!AY6</f>
        <v>1</v>
      </c>
      <c r="O6" s="23">
        <f>'[6]功能-城建'!AZ6</f>
        <v>1</v>
      </c>
      <c r="P6" s="23">
        <f>'[6]功能-城建'!BA6</f>
        <v>28</v>
      </c>
      <c r="Q6" s="23">
        <f>'[6]功能-城建'!BE6</f>
        <v>1</v>
      </c>
      <c r="R6" s="23">
        <f>'[6]功能-城建'!BF6</f>
        <v>1</v>
      </c>
      <c r="S6" s="23">
        <f>'[6]功能-城建'!BG6</f>
        <v>1</v>
      </c>
      <c r="T6" s="23">
        <f>'[6]功能-城建'!BH6</f>
        <v>6</v>
      </c>
      <c r="W6" s="1">
        <v>1</v>
      </c>
      <c r="X6" s="23">
        <f>'[6]功能-城建'!BN6</f>
        <v>1</v>
      </c>
      <c r="Y6" s="23">
        <f>'[6]功能-城建'!BO6</f>
        <v>1</v>
      </c>
      <c r="Z6" s="23">
        <f>'[6]功能-城建'!BR6</f>
        <v>1</v>
      </c>
      <c r="AA6" s="23">
        <f>'[6]功能-城建'!BS6</f>
        <v>1</v>
      </c>
      <c r="AB6" s="23">
        <f>'[6]功能-城建'!BT6</f>
        <v>1</v>
      </c>
      <c r="AC6" s="23">
        <f>'[6]功能-城建'!BU6</f>
        <v>1</v>
      </c>
      <c r="AD6" s="23">
        <f>'[6]功能-城建'!BV6</f>
        <v>28</v>
      </c>
      <c r="AE6" s="23">
        <f>'[6]功能-城建'!BZ6</f>
        <v>2</v>
      </c>
      <c r="AF6" s="23">
        <f>'[6]功能-城建'!CA6</f>
        <v>1</v>
      </c>
      <c r="AG6" s="23">
        <f>'[6]功能-城建'!CB6</f>
        <v>3</v>
      </c>
      <c r="AH6" s="23">
        <f>'[6]功能-城建'!CC6</f>
        <v>6</v>
      </c>
      <c r="AK6" s="24">
        <v>1</v>
      </c>
      <c r="AL6" s="23">
        <f>'[6]功能-城建'!X6</f>
        <v>1</v>
      </c>
      <c r="AM6" s="23">
        <f>'[6]功能-城建'!Y6</f>
        <v>1</v>
      </c>
      <c r="AN6" s="23">
        <f>'[6]功能-城建'!AB6</f>
        <v>1</v>
      </c>
      <c r="AO6" s="23">
        <f>'[6]功能-城建'!AC6</f>
        <v>1</v>
      </c>
      <c r="AP6" s="23">
        <f>'[6]功能-城建'!AD6</f>
        <v>1</v>
      </c>
      <c r="AQ6" s="23">
        <f>'[6]功能-城建'!AE6</f>
        <v>1</v>
      </c>
      <c r="AR6" s="23">
        <f>'[6]功能-城建'!AF6</f>
        <v>0</v>
      </c>
      <c r="AS6" s="23">
        <f>'[6]功能-城建'!AJ6</f>
        <v>0</v>
      </c>
      <c r="AT6" s="23">
        <f>'[6]功能-城建'!AK6</f>
        <v>1</v>
      </c>
      <c r="AU6" s="23">
        <f>'[6]功能-城建'!AL6</f>
        <v>0</v>
      </c>
      <c r="AV6" s="23">
        <f>'[6]功能-城建'!AM6</f>
        <v>0</v>
      </c>
      <c r="AY6" s="18">
        <v>1</v>
      </c>
      <c r="AZ6" s="23">
        <f>IFERROR(INDEX($I$6:$I$35,MATCH($D6,Q$6:Q$35,1)),0)+IFERROR(INDEX($I$6:$I$35,MATCH($D6,R$6:R$35,1)),0)+IFERROR(INDEX($I$6:$I$35,MATCH($D6,S$6:S$35,1)),0)+IFERROR(INDEX($I$6:$I$35,MATCH($D6,T$6:T$35,1)),0)</f>
        <v>5</v>
      </c>
      <c r="BA6" s="23">
        <f>IFERROR(INDEX($I$6:$I$85,MATCH($D6,K$6:K$85,1)),0)</f>
        <v>3</v>
      </c>
      <c r="BB6" s="23">
        <f>INDEX(AN$6:AN$85,MATCH($D6,$AK$6:$AK$85,1))*$D6*4+INDEX(AR$6:AR$85,MATCH($D6,$AK$6:$AK$85,1))*$D6</f>
        <v>13.96774106765861</v>
      </c>
      <c r="BC6" s="23">
        <f>IFERROR(INDEX($W$6:$W$35,MATCH($E6,AE$6:AE$35,1)),0)+IFERROR(INDEX($W$6:$W$35,MATCH($E6,AF$6:AF$35,1)),0)+IFERROR(INDEX($W$6:$W$35,MATCH($E6,AG$6:AG$35,1)),0)+IFERROR(INDEX($W$6:$W$35,MATCH($E6,AH$6:AH$35,1)),0)</f>
        <v>3</v>
      </c>
      <c r="BD6" s="23">
        <f>IFERROR(INDEX($I$6:$I$85,MATCH($E6,K$6:K$85,1)),0)</f>
        <v>3</v>
      </c>
      <c r="BE6" s="23">
        <f>INDEX(AN$6:AN$85,MATCH($E6,$AK$6:$AK$85,1))*$E6*4+INDEX(AR$6:AR$85,MATCH($E6,$AK$6:$AK$85,1))*$E6</f>
        <v>15.275065147631746</v>
      </c>
    </row>
    <row r="7" spans="3:57" x14ac:dyDescent="0.15">
      <c r="C7" s="18">
        <v>2</v>
      </c>
      <c r="D7" s="23">
        <f>[6]节奏总纲!BX5</f>
        <v>4.977308377450588</v>
      </c>
      <c r="E7" s="23">
        <f>[6]节奏总纲!CB5</f>
        <v>5.5020994005782997</v>
      </c>
      <c r="I7" s="1">
        <v>2</v>
      </c>
      <c r="J7" s="23">
        <f>'[6]功能-城建'!AS7</f>
        <v>2</v>
      </c>
      <c r="K7" s="23">
        <f>'[6]功能-城建'!AT7</f>
        <v>2</v>
      </c>
      <c r="L7" s="23">
        <f>'[6]功能-城建'!AW7</f>
        <v>2</v>
      </c>
      <c r="M7" s="23">
        <f>'[6]功能-城建'!AX7</f>
        <v>2</v>
      </c>
      <c r="N7" s="23">
        <f>'[6]功能-城建'!AY7</f>
        <v>2</v>
      </c>
      <c r="O7" s="23">
        <f>'[6]功能-城建'!AZ7</f>
        <v>2</v>
      </c>
      <c r="P7" s="23">
        <f>'[6]功能-城建'!BA7</f>
        <v>28</v>
      </c>
      <c r="Q7" s="23">
        <f>'[6]功能-城建'!BE7</f>
        <v>3</v>
      </c>
      <c r="R7" s="23">
        <f>'[6]功能-城建'!BF7</f>
        <v>2</v>
      </c>
      <c r="S7" s="23">
        <f>'[6]功能-城建'!BG7</f>
        <v>4</v>
      </c>
      <c r="T7" s="23">
        <f>'[6]功能-城建'!BH7</f>
        <v>7</v>
      </c>
      <c r="W7" s="1">
        <v>2</v>
      </c>
      <c r="X7" s="23">
        <f>'[6]功能-城建'!BN7</f>
        <v>2</v>
      </c>
      <c r="Y7" s="23">
        <f>'[6]功能-城建'!BO7</f>
        <v>2</v>
      </c>
      <c r="Z7" s="23">
        <f>'[6]功能-城建'!BR7</f>
        <v>2</v>
      </c>
      <c r="AA7" s="23">
        <f>'[6]功能-城建'!BS7</f>
        <v>2</v>
      </c>
      <c r="AB7" s="23">
        <f>'[6]功能-城建'!BT7</f>
        <v>2</v>
      </c>
      <c r="AC7" s="23">
        <f>'[6]功能-城建'!BU7</f>
        <v>2</v>
      </c>
      <c r="AD7" s="23">
        <f>'[6]功能-城建'!BV7</f>
        <v>28</v>
      </c>
      <c r="AE7" s="23">
        <f>'[6]功能-城建'!BZ7</f>
        <v>6</v>
      </c>
      <c r="AF7" s="23">
        <f>'[6]功能-城建'!CA7</f>
        <v>5</v>
      </c>
      <c r="AG7" s="23">
        <f>'[6]功能-城建'!CB7</f>
        <v>7</v>
      </c>
      <c r="AH7" s="23">
        <f>'[6]功能-城建'!CC7</f>
        <v>8</v>
      </c>
      <c r="AK7" s="24">
        <v>2</v>
      </c>
      <c r="AL7" s="23">
        <f>'[6]功能-城建'!X7</f>
        <v>1</v>
      </c>
      <c r="AM7" s="23">
        <f>'[6]功能-城建'!Y7</f>
        <v>1</v>
      </c>
      <c r="AN7" s="23">
        <f>'[6]功能-城建'!AB7</f>
        <v>1</v>
      </c>
      <c r="AO7" s="23">
        <f>'[6]功能-城建'!AC7</f>
        <v>1</v>
      </c>
      <c r="AP7" s="23">
        <f>'[6]功能-城建'!AD7</f>
        <v>1</v>
      </c>
      <c r="AQ7" s="23">
        <f>'[6]功能-城建'!AE7</f>
        <v>1</v>
      </c>
      <c r="AR7" s="23">
        <f>'[6]功能-城建'!AF7</f>
        <v>0</v>
      </c>
      <c r="AS7" s="23">
        <f>'[6]功能-城建'!AJ7</f>
        <v>0</v>
      </c>
      <c r="AT7" s="23">
        <f>'[6]功能-城建'!AK7</f>
        <v>1</v>
      </c>
      <c r="AU7" s="23">
        <f>'[6]功能-城建'!AL7</f>
        <v>1</v>
      </c>
      <c r="AV7" s="23">
        <f>'[6]功能-城建'!AM7</f>
        <v>0</v>
      </c>
      <c r="AY7" s="18">
        <v>2</v>
      </c>
      <c r="AZ7" s="23">
        <f t="shared" ref="AZ7:AZ70" si="0">IFERROR(INDEX($I$6:$I$35,MATCH($D7,Q$6:Q$35,1)),0)+IFERROR(INDEX($I$6:$I$35,MATCH($D7,R$6:R$35,1)),0)+IFERROR(INDEX($I$6:$I$35,MATCH($D7,S$6:S$35,1)),0)+IFERROR(INDEX($I$6:$I$35,MATCH($D7,T$6:T$35,1)),0)</f>
        <v>6</v>
      </c>
      <c r="BA7" s="23">
        <f t="shared" ref="BA7:BA70" si="1">IFERROR(INDEX($I$6:$I$85,MATCH($D7,K$6:K$85,1)),0)</f>
        <v>4</v>
      </c>
      <c r="BB7" s="23">
        <f t="shared" ref="BB7:BB70" si="2">INDEX(AN$6:AN$85,MATCH($D7,$AK$6:$AK$85,1))*$D7*4+INDEX(AR$6:AR$85,MATCH($D7,$AK$6:$AK$85,1))*$D7</f>
        <v>19.909233509802352</v>
      </c>
      <c r="BC7" s="23">
        <f t="shared" ref="BC7:BC70" si="3">IFERROR(INDEX($W$6:$W$35,MATCH($E7,AE$6:AE$35,1)),0)+IFERROR(INDEX($W$6:$W$35,MATCH($E7,AF$6:AF$35,1)),0)+IFERROR(INDEX($W$6:$W$35,MATCH($E7,AG$6:AG$35,1)),0)+IFERROR(INDEX($W$6:$W$35,MATCH($E7,AH$6:AH$35,1)),0)</f>
        <v>4</v>
      </c>
      <c r="BD7" s="23">
        <f t="shared" ref="BD7:BD70" si="4">IFERROR(INDEX($I$6:$I$85,MATCH($E7,K$6:K$85,1)),0)</f>
        <v>5</v>
      </c>
      <c r="BE7" s="23">
        <f t="shared" ref="BE7:BE70" si="5">INDEX(AN$6:AN$85,MATCH($E7,$AK$6:$AK$85,1))*$E7*4+INDEX(AR$6:AR$85,MATCH($E7,$AK$6:$AK$85,1))*$E7</f>
        <v>22.008397602313199</v>
      </c>
    </row>
    <row r="8" spans="3:57" x14ac:dyDescent="0.15">
      <c r="C8" s="18">
        <v>3</v>
      </c>
      <c r="D8" s="23">
        <f>[6]节奏总纲!BX6</f>
        <v>6.1165253069520942</v>
      </c>
      <c r="E8" s="23">
        <f>[6]节奏总纲!CB6</f>
        <v>6.8403179035964721</v>
      </c>
      <c r="I8" s="1">
        <v>3</v>
      </c>
      <c r="J8" s="23">
        <f>'[6]功能-城建'!AS8</f>
        <v>3</v>
      </c>
      <c r="K8" s="23">
        <f>'[6]功能-城建'!AT8</f>
        <v>3</v>
      </c>
      <c r="L8" s="23">
        <f>'[6]功能-城建'!AW8</f>
        <v>3</v>
      </c>
      <c r="M8" s="23">
        <f>'[6]功能-城建'!AX8</f>
        <v>3</v>
      </c>
      <c r="N8" s="23">
        <f>'[6]功能-城建'!AY8</f>
        <v>3</v>
      </c>
      <c r="O8" s="23">
        <f>'[6]功能-城建'!AZ8</f>
        <v>3</v>
      </c>
      <c r="P8" s="23">
        <f>'[6]功能-城建'!BA8</f>
        <v>28</v>
      </c>
      <c r="Q8" s="23">
        <f>'[6]功能-城建'!BE8</f>
        <v>7</v>
      </c>
      <c r="R8" s="23">
        <f>'[6]功能-城建'!BF8</f>
        <v>6</v>
      </c>
      <c r="S8" s="23">
        <f>'[6]功能-城建'!BG8</f>
        <v>8</v>
      </c>
      <c r="T8" s="23">
        <f>'[6]功能-城建'!BH8</f>
        <v>9</v>
      </c>
      <c r="W8" s="1">
        <v>3</v>
      </c>
      <c r="X8" s="23">
        <f>'[6]功能-城建'!BN8</f>
        <v>3</v>
      </c>
      <c r="Y8" s="23">
        <f>'[6]功能-城建'!BO8</f>
        <v>3</v>
      </c>
      <c r="Z8" s="23">
        <f>'[6]功能-城建'!BR8</f>
        <v>3</v>
      </c>
      <c r="AA8" s="23">
        <f>'[6]功能-城建'!BS8</f>
        <v>3</v>
      </c>
      <c r="AB8" s="23">
        <f>'[6]功能-城建'!BT8</f>
        <v>3</v>
      </c>
      <c r="AC8" s="23">
        <f>'[6]功能-城建'!BU8</f>
        <v>3</v>
      </c>
      <c r="AD8" s="23">
        <f>'[6]功能-城建'!BV8</f>
        <v>28</v>
      </c>
      <c r="AE8" s="23">
        <f>'[6]功能-城建'!BZ8</f>
        <v>10</v>
      </c>
      <c r="AF8" s="23">
        <f>'[6]功能-城建'!CA8</f>
        <v>9</v>
      </c>
      <c r="AG8" s="23">
        <f>'[6]功能-城建'!CB8</f>
        <v>10</v>
      </c>
      <c r="AH8" s="23">
        <f>'[6]功能-城建'!CC8</f>
        <v>11</v>
      </c>
      <c r="AK8" s="24">
        <v>3</v>
      </c>
      <c r="AL8" s="23">
        <f>'[6]功能-城建'!X8</f>
        <v>1</v>
      </c>
      <c r="AM8" s="23">
        <f>'[6]功能-城建'!Y8</f>
        <v>1</v>
      </c>
      <c r="AN8" s="23">
        <f>'[6]功能-城建'!AB8</f>
        <v>1</v>
      </c>
      <c r="AO8" s="23">
        <f>'[6]功能-城建'!AC8</f>
        <v>1</v>
      </c>
      <c r="AP8" s="23">
        <f>'[6]功能-城建'!AD8</f>
        <v>1</v>
      </c>
      <c r="AQ8" s="23">
        <f>'[6]功能-城建'!AE8</f>
        <v>1</v>
      </c>
      <c r="AR8" s="23">
        <f>'[6]功能-城建'!AF8</f>
        <v>0</v>
      </c>
      <c r="AS8" s="23">
        <f>'[6]功能-城建'!AJ8</f>
        <v>1</v>
      </c>
      <c r="AT8" s="23">
        <f>'[6]功能-城建'!AK8</f>
        <v>1</v>
      </c>
      <c r="AU8" s="23">
        <f>'[6]功能-城建'!AL8</f>
        <v>1</v>
      </c>
      <c r="AV8" s="23">
        <f>'[6]功能-城建'!AM8</f>
        <v>0</v>
      </c>
      <c r="AY8" s="18">
        <v>3</v>
      </c>
      <c r="AZ8" s="23">
        <f t="shared" si="0"/>
        <v>8</v>
      </c>
      <c r="BA8" s="23">
        <f t="shared" si="1"/>
        <v>6</v>
      </c>
      <c r="BB8" s="23">
        <f t="shared" si="2"/>
        <v>24.466101227808377</v>
      </c>
      <c r="BC8" s="23">
        <f t="shared" si="3"/>
        <v>6</v>
      </c>
      <c r="BD8" s="23">
        <f t="shared" si="4"/>
        <v>6</v>
      </c>
      <c r="BE8" s="23">
        <f t="shared" si="5"/>
        <v>27.361271614385888</v>
      </c>
    </row>
    <row r="9" spans="3:57" x14ac:dyDescent="0.15">
      <c r="C9" s="18">
        <v>4</v>
      </c>
      <c r="D9" s="23">
        <f>[6]节奏总纲!BX7</f>
        <v>7.0702756195404151</v>
      </c>
      <c r="E9" s="23">
        <f>[6]节奏总纲!CB7</f>
        <v>7.9454083416525796</v>
      </c>
      <c r="I9" s="1">
        <v>4</v>
      </c>
      <c r="J9" s="23">
        <f>'[6]功能-城建'!AS9</f>
        <v>4</v>
      </c>
      <c r="K9" s="23">
        <f>'[6]功能-城建'!AT9</f>
        <v>4</v>
      </c>
      <c r="L9" s="23">
        <f>'[6]功能-城建'!AW9</f>
        <v>4</v>
      </c>
      <c r="M9" s="23">
        <f>'[6]功能-城建'!AX9</f>
        <v>4</v>
      </c>
      <c r="N9" s="23">
        <f>'[6]功能-城建'!AY9</f>
        <v>4</v>
      </c>
      <c r="O9" s="23">
        <f>'[6]功能-城建'!AZ9</f>
        <v>4</v>
      </c>
      <c r="P9" s="23">
        <f>'[6]功能-城建'!BA9</f>
        <v>28</v>
      </c>
      <c r="Q9" s="23">
        <f>'[6]功能-城建'!BE9</f>
        <v>11</v>
      </c>
      <c r="R9" s="23">
        <f>'[6]功能-城建'!BF9</f>
        <v>10</v>
      </c>
      <c r="S9" s="23">
        <f>'[6]功能-城建'!BG9</f>
        <v>11</v>
      </c>
      <c r="T9" s="23">
        <f>'[6]功能-城建'!BH9</f>
        <v>12</v>
      </c>
      <c r="W9" s="1">
        <v>4</v>
      </c>
      <c r="X9" s="23">
        <f>'[6]功能-城建'!BN9</f>
        <v>4</v>
      </c>
      <c r="Y9" s="23">
        <f>'[6]功能-城建'!BO9</f>
        <v>4</v>
      </c>
      <c r="Z9" s="23">
        <f>'[6]功能-城建'!BR9</f>
        <v>4</v>
      </c>
      <c r="AA9" s="23">
        <f>'[6]功能-城建'!BS9</f>
        <v>4</v>
      </c>
      <c r="AB9" s="23">
        <f>'[6]功能-城建'!BT9</f>
        <v>4</v>
      </c>
      <c r="AC9" s="23">
        <f>'[6]功能-城建'!BU9</f>
        <v>4</v>
      </c>
      <c r="AD9" s="23">
        <f>'[6]功能-城建'!BV9</f>
        <v>28</v>
      </c>
      <c r="AE9" s="23">
        <f>'[6]功能-城建'!BZ9</f>
        <v>13</v>
      </c>
      <c r="AF9" s="23">
        <f>'[6]功能-城建'!CA9</f>
        <v>13</v>
      </c>
      <c r="AG9" s="23">
        <f>'[6]功能-城建'!CB9</f>
        <v>13</v>
      </c>
      <c r="AH9" s="23">
        <f>'[6]功能-城建'!CC9</f>
        <v>13</v>
      </c>
      <c r="AK9" s="24">
        <v>4</v>
      </c>
      <c r="AL9" s="23">
        <f>'[6]功能-城建'!X9</f>
        <v>1</v>
      </c>
      <c r="AM9" s="23">
        <f>'[6]功能-城建'!Y9</f>
        <v>1</v>
      </c>
      <c r="AN9" s="23">
        <f>'[6]功能-城建'!AB9</f>
        <v>1</v>
      </c>
      <c r="AO9" s="23">
        <f>'[6]功能-城建'!AC9</f>
        <v>1</v>
      </c>
      <c r="AP9" s="23">
        <f>'[6]功能-城建'!AD9</f>
        <v>1</v>
      </c>
      <c r="AQ9" s="23">
        <f>'[6]功能-城建'!AE9</f>
        <v>1</v>
      </c>
      <c r="AR9" s="23">
        <f>'[6]功能-城建'!AF9</f>
        <v>0</v>
      </c>
      <c r="AS9" s="23">
        <f>'[6]功能-城建'!AJ9</f>
        <v>1</v>
      </c>
      <c r="AT9" s="23">
        <f>'[6]功能-城建'!AK9</f>
        <v>1</v>
      </c>
      <c r="AU9" s="23">
        <f>'[6]功能-城建'!AL9</f>
        <v>1</v>
      </c>
      <c r="AV9" s="23">
        <f>'[6]功能-城建'!AM9</f>
        <v>1</v>
      </c>
      <c r="AY9" s="18">
        <v>4</v>
      </c>
      <c r="AZ9" s="23">
        <f t="shared" si="0"/>
        <v>10</v>
      </c>
      <c r="BA9" s="23">
        <f t="shared" si="1"/>
        <v>7</v>
      </c>
      <c r="BB9" s="23">
        <f t="shared" si="2"/>
        <v>28.28110247816166</v>
      </c>
      <c r="BC9" s="23">
        <f t="shared" si="3"/>
        <v>7</v>
      </c>
      <c r="BD9" s="23">
        <f t="shared" si="4"/>
        <v>7</v>
      </c>
      <c r="BE9" s="23">
        <f t="shared" si="5"/>
        <v>31.781633366610318</v>
      </c>
    </row>
    <row r="10" spans="3:57" x14ac:dyDescent="0.15">
      <c r="C10" s="18">
        <v>5</v>
      </c>
      <c r="D10" s="23">
        <f>[6]节奏总纲!BX8</f>
        <v>7.8924592775257718</v>
      </c>
      <c r="E10" s="23">
        <f>[6]节奏总纲!CB8</f>
        <v>8.8384248761652557</v>
      </c>
      <c r="I10" s="1">
        <v>5</v>
      </c>
      <c r="J10" s="23">
        <f>'[6]功能-城建'!AS10</f>
        <v>5</v>
      </c>
      <c r="K10" s="23">
        <f>'[6]功能-城建'!AT10</f>
        <v>5</v>
      </c>
      <c r="L10" s="23">
        <f>'[6]功能-城建'!AW10</f>
        <v>5</v>
      </c>
      <c r="M10" s="23">
        <f>'[6]功能-城建'!AX10</f>
        <v>5</v>
      </c>
      <c r="N10" s="23">
        <f>'[6]功能-城建'!AY10</f>
        <v>5</v>
      </c>
      <c r="O10" s="23">
        <f>'[6]功能-城建'!AZ10</f>
        <v>5</v>
      </c>
      <c r="P10" s="23">
        <f>'[6]功能-城建'!BA10</f>
        <v>28</v>
      </c>
      <c r="Q10" s="23">
        <f>'[6]功能-城建'!BE10</f>
        <v>14</v>
      </c>
      <c r="R10" s="23">
        <f>'[6]功能-城建'!BF10</f>
        <v>14</v>
      </c>
      <c r="S10" s="23">
        <f>'[6]功能-城建'!BG10</f>
        <v>14</v>
      </c>
      <c r="T10" s="23">
        <f>'[6]功能-城建'!BH10</f>
        <v>14</v>
      </c>
      <c r="W10" s="1">
        <v>5</v>
      </c>
      <c r="X10" s="23">
        <f>'[6]功能-城建'!BN10</f>
        <v>5</v>
      </c>
      <c r="Y10" s="23">
        <f>'[6]功能-城建'!BO10</f>
        <v>5</v>
      </c>
      <c r="Z10" s="23">
        <f>'[6]功能-城建'!BR10</f>
        <v>5</v>
      </c>
      <c r="AA10" s="23">
        <f>'[6]功能-城建'!BS10</f>
        <v>5</v>
      </c>
      <c r="AB10" s="23">
        <f>'[6]功能-城建'!BT10</f>
        <v>5</v>
      </c>
      <c r="AC10" s="23">
        <f>'[6]功能-城建'!BU10</f>
        <v>5</v>
      </c>
      <c r="AD10" s="23">
        <f>'[6]功能-城建'!BV10</f>
        <v>28</v>
      </c>
      <c r="AE10" s="23">
        <f>'[6]功能-城建'!BZ10</f>
        <v>15</v>
      </c>
      <c r="AF10" s="23">
        <f>'[6]功能-城建'!CA10</f>
        <v>15</v>
      </c>
      <c r="AG10" s="23">
        <f>'[6]功能-城建'!CB10</f>
        <v>15</v>
      </c>
      <c r="AH10" s="23">
        <f>'[6]功能-城建'!CC10</f>
        <v>15</v>
      </c>
      <c r="AK10" s="24">
        <v>5</v>
      </c>
      <c r="AL10" s="23">
        <f>'[6]功能-城建'!X10</f>
        <v>1</v>
      </c>
      <c r="AM10" s="23">
        <f>'[6]功能-城建'!Y10</f>
        <v>1</v>
      </c>
      <c r="AN10" s="23">
        <f>'[6]功能-城建'!AB10</f>
        <v>1</v>
      </c>
      <c r="AO10" s="23">
        <f>'[6]功能-城建'!AC10</f>
        <v>1</v>
      </c>
      <c r="AP10" s="23">
        <f>'[6]功能-城建'!AD10</f>
        <v>1</v>
      </c>
      <c r="AQ10" s="23">
        <f>'[6]功能-城建'!AE10</f>
        <v>1</v>
      </c>
      <c r="AR10" s="23">
        <f>'[6]功能-城建'!AF10</f>
        <v>0</v>
      </c>
      <c r="AS10" s="23">
        <f>'[6]功能-城建'!AJ10</f>
        <v>1</v>
      </c>
      <c r="AT10" s="23">
        <f>'[6]功能-城建'!AK10</f>
        <v>1</v>
      </c>
      <c r="AU10" s="23">
        <f>'[6]功能-城建'!AL10</f>
        <v>1</v>
      </c>
      <c r="AV10" s="23">
        <f>'[6]功能-城建'!AM10</f>
        <v>1</v>
      </c>
      <c r="AY10" s="18">
        <v>5</v>
      </c>
      <c r="AZ10" s="23">
        <f t="shared" si="0"/>
        <v>10</v>
      </c>
      <c r="BA10" s="23">
        <f t="shared" si="1"/>
        <v>7</v>
      </c>
      <c r="BB10" s="23">
        <f t="shared" si="2"/>
        <v>31.569837110103087</v>
      </c>
      <c r="BC10" s="23">
        <f t="shared" si="3"/>
        <v>8</v>
      </c>
      <c r="BD10" s="23">
        <f t="shared" si="4"/>
        <v>8</v>
      </c>
      <c r="BE10" s="23">
        <f t="shared" si="5"/>
        <v>35.353699504661023</v>
      </c>
    </row>
    <row r="11" spans="3:57" x14ac:dyDescent="0.15">
      <c r="C11" s="18">
        <v>6</v>
      </c>
      <c r="D11" s="23">
        <f>[6]节奏总纲!BX9</f>
        <v>8.6175479890862157</v>
      </c>
      <c r="E11" s="23">
        <f>[6]节奏总纲!CB9</f>
        <v>9.6752186318997833</v>
      </c>
      <c r="I11" s="1">
        <v>6</v>
      </c>
      <c r="J11" s="23">
        <f>'[6]功能-城建'!AS11</f>
        <v>6</v>
      </c>
      <c r="K11" s="23">
        <f>'[6]功能-城建'!AT11</f>
        <v>6</v>
      </c>
      <c r="L11" s="23">
        <f>'[6]功能-城建'!AW11</f>
        <v>6</v>
      </c>
      <c r="M11" s="23">
        <f>'[6]功能-城建'!AX11</f>
        <v>6</v>
      </c>
      <c r="N11" s="23">
        <f>'[6]功能-城建'!AY11</f>
        <v>6</v>
      </c>
      <c r="O11" s="23">
        <f>'[6]功能-城建'!AZ11</f>
        <v>6</v>
      </c>
      <c r="P11" s="23">
        <f>'[6]功能-城建'!BA11</f>
        <v>29</v>
      </c>
      <c r="Q11" s="23">
        <f>'[6]功能-城建'!BE11</f>
        <v>16</v>
      </c>
      <c r="R11" s="23">
        <f>'[6]功能-城建'!BF11</f>
        <v>16</v>
      </c>
      <c r="S11" s="23">
        <f>'[6]功能-城建'!BG11</f>
        <v>16</v>
      </c>
      <c r="T11" s="23">
        <f>'[6]功能-城建'!BH11</f>
        <v>16</v>
      </c>
      <c r="W11" s="1">
        <v>6</v>
      </c>
      <c r="X11" s="23">
        <f>'[6]功能-城建'!BN11</f>
        <v>6</v>
      </c>
      <c r="Y11" s="23">
        <f>'[6]功能-城建'!BO11</f>
        <v>6</v>
      </c>
      <c r="Z11" s="23">
        <f>'[6]功能-城建'!BR11</f>
        <v>6</v>
      </c>
      <c r="AA11" s="23">
        <f>'[6]功能-城建'!BS11</f>
        <v>6</v>
      </c>
      <c r="AB11" s="23">
        <f>'[6]功能-城建'!BT11</f>
        <v>6</v>
      </c>
      <c r="AC11" s="23">
        <f>'[6]功能-城建'!BU11</f>
        <v>6</v>
      </c>
      <c r="AD11" s="23">
        <f>'[6]功能-城建'!BV11</f>
        <v>29</v>
      </c>
      <c r="AE11" s="23">
        <f>'[6]功能-城建'!BZ11</f>
        <v>19</v>
      </c>
      <c r="AF11" s="23">
        <f>'[6]功能-城建'!CA11</f>
        <v>19</v>
      </c>
      <c r="AG11" s="23">
        <f>'[6]功能-城建'!CB11</f>
        <v>19</v>
      </c>
      <c r="AH11" s="23">
        <f>'[6]功能-城建'!CC11</f>
        <v>19</v>
      </c>
      <c r="AK11" s="24">
        <v>6</v>
      </c>
      <c r="AL11" s="23">
        <f>'[6]功能-城建'!X11</f>
        <v>1</v>
      </c>
      <c r="AM11" s="23">
        <f>'[6]功能-城建'!Y11</f>
        <v>1</v>
      </c>
      <c r="AN11" s="23">
        <f>'[6]功能-城建'!AB11</f>
        <v>1</v>
      </c>
      <c r="AO11" s="23">
        <f>'[6]功能-城建'!AC11</f>
        <v>1</v>
      </c>
      <c r="AP11" s="23">
        <f>'[6]功能-城建'!AD11</f>
        <v>1</v>
      </c>
      <c r="AQ11" s="23">
        <f>'[6]功能-城建'!AE11</f>
        <v>1</v>
      </c>
      <c r="AR11" s="23">
        <f>'[6]功能-城建'!AF11</f>
        <v>0</v>
      </c>
      <c r="AS11" s="23">
        <f>'[6]功能-城建'!AJ11</f>
        <v>1</v>
      </c>
      <c r="AT11" s="23">
        <f>'[6]功能-城建'!AK11</f>
        <v>1</v>
      </c>
      <c r="AU11" s="23">
        <f>'[6]功能-城建'!AL11</f>
        <v>1</v>
      </c>
      <c r="AV11" s="23">
        <f>'[6]功能-城建'!AM11</f>
        <v>1</v>
      </c>
      <c r="AY11" s="18">
        <v>6</v>
      </c>
      <c r="AZ11" s="23">
        <f t="shared" si="0"/>
        <v>11</v>
      </c>
      <c r="BA11" s="23">
        <f t="shared" si="1"/>
        <v>8</v>
      </c>
      <c r="BB11" s="23">
        <f t="shared" si="2"/>
        <v>34.470191956344863</v>
      </c>
      <c r="BC11" s="23">
        <f t="shared" si="3"/>
        <v>9</v>
      </c>
      <c r="BD11" s="23">
        <f t="shared" si="4"/>
        <v>9</v>
      </c>
      <c r="BE11" s="23">
        <f t="shared" si="5"/>
        <v>38.700874527599133</v>
      </c>
    </row>
    <row r="12" spans="3:57" x14ac:dyDescent="0.15">
      <c r="C12" s="18">
        <v>7</v>
      </c>
      <c r="D12" s="23">
        <f>[6]节奏总纲!BX10</f>
        <v>9.2992754060675331</v>
      </c>
      <c r="E12" s="23">
        <f>[6]节奏总纲!CB10</f>
        <v>10.460138723751793</v>
      </c>
      <c r="I12" s="1">
        <v>7</v>
      </c>
      <c r="J12" s="23">
        <f>'[6]功能-城建'!AS12</f>
        <v>7</v>
      </c>
      <c r="K12" s="23">
        <f>'[6]功能-城建'!AT12</f>
        <v>7</v>
      </c>
      <c r="L12" s="23">
        <f>'[6]功能-城建'!AW12</f>
        <v>7</v>
      </c>
      <c r="M12" s="23">
        <f>'[6]功能-城建'!AX12</f>
        <v>7</v>
      </c>
      <c r="N12" s="23">
        <f>'[6]功能-城建'!AY12</f>
        <v>7</v>
      </c>
      <c r="O12" s="23">
        <f>'[6]功能-城建'!AZ12</f>
        <v>7</v>
      </c>
      <c r="P12" s="23">
        <f>'[6]功能-城建'!BA12</f>
        <v>29</v>
      </c>
      <c r="Q12" s="23">
        <f>'[6]功能-城建'!BE12</f>
        <v>20</v>
      </c>
      <c r="R12" s="23">
        <f>'[6]功能-城建'!BF12</f>
        <v>20</v>
      </c>
      <c r="S12" s="23">
        <f>'[6]功能-城建'!BG12</f>
        <v>20</v>
      </c>
      <c r="T12" s="23">
        <f>'[6]功能-城建'!BH12</f>
        <v>20</v>
      </c>
      <c r="W12" s="1">
        <v>7</v>
      </c>
      <c r="X12" s="23">
        <f>'[6]功能-城建'!BN12</f>
        <v>7</v>
      </c>
      <c r="Y12" s="23">
        <f>'[6]功能-城建'!BO12</f>
        <v>7</v>
      </c>
      <c r="Z12" s="23">
        <f>'[6]功能-城建'!BR12</f>
        <v>7</v>
      </c>
      <c r="AA12" s="23">
        <f>'[6]功能-城建'!BS12</f>
        <v>7</v>
      </c>
      <c r="AB12" s="23">
        <f>'[6]功能-城建'!BT12</f>
        <v>7</v>
      </c>
      <c r="AC12" s="23">
        <f>'[6]功能-城建'!BU12</f>
        <v>7</v>
      </c>
      <c r="AD12" s="23">
        <f>'[6]功能-城建'!BV12</f>
        <v>29</v>
      </c>
      <c r="AE12" s="23">
        <f>'[6]功能-城建'!BZ12</f>
        <v>21</v>
      </c>
      <c r="AF12" s="23">
        <f>'[6]功能-城建'!CA12</f>
        <v>21</v>
      </c>
      <c r="AG12" s="23">
        <f>'[6]功能-城建'!CB12</f>
        <v>21</v>
      </c>
      <c r="AH12" s="23">
        <f>'[6]功能-城建'!CC12</f>
        <v>21</v>
      </c>
      <c r="AK12" s="24">
        <v>7</v>
      </c>
      <c r="AL12" s="23">
        <f>'[6]功能-城建'!X12</f>
        <v>1</v>
      </c>
      <c r="AM12" s="23">
        <f>'[6]功能-城建'!Y12</f>
        <v>1</v>
      </c>
      <c r="AN12" s="23">
        <f>'[6]功能-城建'!AB12</f>
        <v>1</v>
      </c>
      <c r="AO12" s="23">
        <f>'[6]功能-城建'!AC12</f>
        <v>1</v>
      </c>
      <c r="AP12" s="23">
        <f>'[6]功能-城建'!AD12</f>
        <v>1</v>
      </c>
      <c r="AQ12" s="23">
        <f>'[6]功能-城建'!AE12</f>
        <v>1</v>
      </c>
      <c r="AR12" s="23">
        <f>'[6]功能-城建'!AF12</f>
        <v>0</v>
      </c>
      <c r="AS12" s="23">
        <f>'[6]功能-城建'!AJ12</f>
        <v>1</v>
      </c>
      <c r="AT12" s="23">
        <f>'[6]功能-城建'!AK12</f>
        <v>1</v>
      </c>
      <c r="AU12" s="23">
        <f>'[6]功能-城建'!AL12</f>
        <v>1</v>
      </c>
      <c r="AV12" s="23">
        <f>'[6]功能-城建'!AM12</f>
        <v>1</v>
      </c>
      <c r="AY12" s="18">
        <v>7</v>
      </c>
      <c r="AZ12" s="23">
        <f t="shared" si="0"/>
        <v>12</v>
      </c>
      <c r="BA12" s="23">
        <f t="shared" si="1"/>
        <v>9</v>
      </c>
      <c r="BB12" s="23">
        <f t="shared" si="2"/>
        <v>37.197101624270132</v>
      </c>
      <c r="BC12" s="23">
        <f t="shared" si="3"/>
        <v>11</v>
      </c>
      <c r="BD12" s="23">
        <f t="shared" si="4"/>
        <v>10</v>
      </c>
      <c r="BE12" s="23">
        <f t="shared" si="5"/>
        <v>41.840554895007173</v>
      </c>
    </row>
    <row r="13" spans="3:57" x14ac:dyDescent="0.15">
      <c r="C13" s="18">
        <v>8</v>
      </c>
      <c r="D13" s="23">
        <f>[6]节奏总纲!BX11</f>
        <v>9.9503115729287064</v>
      </c>
      <c r="E13" s="23">
        <f>[6]节奏总纲!CB11</f>
        <v>11.201197012273351</v>
      </c>
      <c r="I13" s="1">
        <v>8</v>
      </c>
      <c r="J13" s="23">
        <f>'[6]功能-城建'!AS13</f>
        <v>8</v>
      </c>
      <c r="K13" s="23">
        <f>'[6]功能-城建'!AT13</f>
        <v>8</v>
      </c>
      <c r="L13" s="23">
        <f>'[6]功能-城建'!AW13</f>
        <v>8</v>
      </c>
      <c r="M13" s="23">
        <f>'[6]功能-城建'!AX13</f>
        <v>8</v>
      </c>
      <c r="N13" s="23">
        <f>'[6]功能-城建'!AY13</f>
        <v>8</v>
      </c>
      <c r="O13" s="23">
        <f>'[6]功能-城建'!AZ13</f>
        <v>8</v>
      </c>
      <c r="P13" s="23">
        <f>'[6]功能-城建'!BA13</f>
        <v>29</v>
      </c>
      <c r="Q13" s="23">
        <f>'[6]功能-城建'!BE13</f>
        <v>22</v>
      </c>
      <c r="R13" s="23">
        <f>'[6]功能-城建'!BF13</f>
        <v>22</v>
      </c>
      <c r="S13" s="23">
        <f>'[6]功能-城建'!BG13</f>
        <v>22</v>
      </c>
      <c r="T13" s="23">
        <f>'[6]功能-城建'!BH13</f>
        <v>22</v>
      </c>
      <c r="W13" s="1">
        <v>8</v>
      </c>
      <c r="X13" s="23">
        <f>'[6]功能-城建'!BN13</f>
        <v>8</v>
      </c>
      <c r="Y13" s="23">
        <f>'[6]功能-城建'!BO13</f>
        <v>8</v>
      </c>
      <c r="Z13" s="23">
        <f>'[6]功能-城建'!BR13</f>
        <v>8</v>
      </c>
      <c r="AA13" s="23">
        <f>'[6]功能-城建'!BS13</f>
        <v>8</v>
      </c>
      <c r="AB13" s="23">
        <f>'[6]功能-城建'!BT13</f>
        <v>8</v>
      </c>
      <c r="AC13" s="23">
        <f>'[6]功能-城建'!BU13</f>
        <v>8</v>
      </c>
      <c r="AD13" s="23">
        <f>'[6]功能-城建'!BV13</f>
        <v>29</v>
      </c>
      <c r="AE13" s="23">
        <f>'[6]功能-城建'!BZ13</f>
        <v>23</v>
      </c>
      <c r="AF13" s="23">
        <f>'[6]功能-城建'!CA13</f>
        <v>23</v>
      </c>
      <c r="AG13" s="23">
        <f>'[6]功能-城建'!CB13</f>
        <v>23</v>
      </c>
      <c r="AH13" s="23">
        <f>'[6]功能-城建'!CC13</f>
        <v>23</v>
      </c>
      <c r="AK13" s="24">
        <v>8</v>
      </c>
      <c r="AL13" s="23">
        <f>'[6]功能-城建'!X13</f>
        <v>1</v>
      </c>
      <c r="AM13" s="23">
        <f>'[6]功能-城建'!Y13</f>
        <v>1</v>
      </c>
      <c r="AN13" s="23">
        <f>'[6]功能-城建'!AB13</f>
        <v>1</v>
      </c>
      <c r="AO13" s="23">
        <f>'[6]功能-城建'!AC13</f>
        <v>1</v>
      </c>
      <c r="AP13" s="23">
        <f>'[6]功能-城建'!AD13</f>
        <v>1</v>
      </c>
      <c r="AQ13" s="23">
        <f>'[6]功能-城建'!AE13</f>
        <v>1</v>
      </c>
      <c r="AR13" s="23">
        <f>'[6]功能-城建'!AF13</f>
        <v>0</v>
      </c>
      <c r="AS13" s="23">
        <f>'[6]功能-城建'!AJ13</f>
        <v>1</v>
      </c>
      <c r="AT13" s="23">
        <f>'[6]功能-城建'!AK13</f>
        <v>1</v>
      </c>
      <c r="AU13" s="23">
        <f>'[6]功能-城建'!AL13</f>
        <v>1</v>
      </c>
      <c r="AV13" s="23">
        <f>'[6]功能-城建'!AM13</f>
        <v>1</v>
      </c>
      <c r="AY13" s="18">
        <v>8</v>
      </c>
      <c r="AZ13" s="23">
        <f t="shared" si="0"/>
        <v>12</v>
      </c>
      <c r="BA13" s="23">
        <f t="shared" si="1"/>
        <v>9</v>
      </c>
      <c r="BB13" s="23">
        <f t="shared" si="2"/>
        <v>39.801246291714826</v>
      </c>
      <c r="BC13" s="23">
        <f t="shared" si="3"/>
        <v>12</v>
      </c>
      <c r="BD13" s="23">
        <f t="shared" si="4"/>
        <v>11</v>
      </c>
      <c r="BE13" s="23">
        <f t="shared" si="5"/>
        <v>44.804788049093403</v>
      </c>
    </row>
    <row r="14" spans="3:57" x14ac:dyDescent="0.15">
      <c r="C14" s="18">
        <v>9</v>
      </c>
      <c r="D14" s="23">
        <f>[6]节奏总纲!BX12</f>
        <v>10.62858551654854</v>
      </c>
      <c r="E14" s="23">
        <f>[6]节奏总纲!CB12</f>
        <v>12.017497952687538</v>
      </c>
      <c r="I14" s="1">
        <v>9</v>
      </c>
      <c r="J14" s="23">
        <f>'[6]功能-城建'!AS14</f>
        <v>9</v>
      </c>
      <c r="K14" s="23">
        <f>'[6]功能-城建'!AT14</f>
        <v>9</v>
      </c>
      <c r="L14" s="23">
        <f>'[6]功能-城建'!AW14</f>
        <v>9</v>
      </c>
      <c r="M14" s="23">
        <f>'[6]功能-城建'!AX14</f>
        <v>9</v>
      </c>
      <c r="N14" s="23">
        <f>'[6]功能-城建'!AY14</f>
        <v>9</v>
      </c>
      <c r="O14" s="23">
        <f>'[6]功能-城建'!AZ14</f>
        <v>9</v>
      </c>
      <c r="P14" s="23">
        <f>'[6]功能-城建'!BA14</f>
        <v>29</v>
      </c>
      <c r="Q14" s="23">
        <f>'[6]功能-城建'!BE14</f>
        <v>24</v>
      </c>
      <c r="R14" s="23">
        <f>'[6]功能-城建'!BF14</f>
        <v>24</v>
      </c>
      <c r="S14" s="23">
        <f>'[6]功能-城建'!BG14</f>
        <v>24</v>
      </c>
      <c r="T14" s="23">
        <f>'[6]功能-城建'!BH14</f>
        <v>24</v>
      </c>
      <c r="W14" s="1">
        <v>9</v>
      </c>
      <c r="X14" s="23">
        <f>'[6]功能-城建'!BN14</f>
        <v>9</v>
      </c>
      <c r="Y14" s="23">
        <f>'[6]功能-城建'!BO14</f>
        <v>9</v>
      </c>
      <c r="Z14" s="23">
        <f>'[6]功能-城建'!BR14</f>
        <v>9</v>
      </c>
      <c r="AA14" s="23">
        <f>'[6]功能-城建'!BS14</f>
        <v>9</v>
      </c>
      <c r="AB14" s="23">
        <f>'[6]功能-城建'!BT14</f>
        <v>9</v>
      </c>
      <c r="AC14" s="23">
        <f>'[6]功能-城建'!BU14</f>
        <v>9</v>
      </c>
      <c r="AD14" s="23">
        <f>'[6]功能-城建'!BV14</f>
        <v>29</v>
      </c>
      <c r="AE14" s="23">
        <f>'[6]功能-城建'!BZ14</f>
        <v>27</v>
      </c>
      <c r="AF14" s="23">
        <f>'[6]功能-城建'!CA14</f>
        <v>27</v>
      </c>
      <c r="AG14" s="23">
        <f>'[6]功能-城建'!CB14</f>
        <v>27</v>
      </c>
      <c r="AH14" s="23">
        <f>'[6]功能-城建'!CC14</f>
        <v>27</v>
      </c>
      <c r="AK14" s="24">
        <v>9</v>
      </c>
      <c r="AL14" s="23">
        <f>'[6]功能-城建'!X14</f>
        <v>1</v>
      </c>
      <c r="AM14" s="23">
        <f>'[6]功能-城建'!Y14</f>
        <v>1</v>
      </c>
      <c r="AN14" s="23">
        <f>'[6]功能-城建'!AB14</f>
        <v>1</v>
      </c>
      <c r="AO14" s="23">
        <f>'[6]功能-城建'!AC14</f>
        <v>1</v>
      </c>
      <c r="AP14" s="23">
        <f>'[6]功能-城建'!AD14</f>
        <v>1</v>
      </c>
      <c r="AQ14" s="23">
        <f>'[6]功能-城建'!AE14</f>
        <v>1</v>
      </c>
      <c r="AR14" s="23">
        <f>'[6]功能-城建'!AF14</f>
        <v>0</v>
      </c>
      <c r="AS14" s="23">
        <f>'[6]功能-城建'!AJ14</f>
        <v>1</v>
      </c>
      <c r="AT14" s="23">
        <f>'[6]功能-城建'!AK14</f>
        <v>1</v>
      </c>
      <c r="AU14" s="23">
        <f>'[6]功能-城建'!AL14</f>
        <v>1</v>
      </c>
      <c r="AV14" s="23">
        <f>'[6]功能-城建'!AM14</f>
        <v>1</v>
      </c>
      <c r="AY14" s="18">
        <v>9</v>
      </c>
      <c r="AZ14" s="23">
        <f t="shared" si="0"/>
        <v>13</v>
      </c>
      <c r="BA14" s="23">
        <f t="shared" si="1"/>
        <v>10</v>
      </c>
      <c r="BB14" s="23">
        <f t="shared" si="2"/>
        <v>42.51434206619416</v>
      </c>
      <c r="BC14" s="23">
        <f t="shared" si="3"/>
        <v>12</v>
      </c>
      <c r="BD14" s="23">
        <f t="shared" si="4"/>
        <v>12</v>
      </c>
      <c r="BE14" s="23">
        <f t="shared" si="5"/>
        <v>48.069991810750153</v>
      </c>
    </row>
    <row r="15" spans="3:57" x14ac:dyDescent="0.15">
      <c r="C15" s="18">
        <v>10</v>
      </c>
      <c r="D15" s="23">
        <f>[6]节奏总纲!BX13</f>
        <v>11.296493250964016</v>
      </c>
      <c r="E15" s="23">
        <f>[6]节奏总纲!CB13</f>
        <v>12.803444306803474</v>
      </c>
      <c r="I15" s="1">
        <v>10</v>
      </c>
      <c r="J15" s="23">
        <f>'[6]功能-城建'!AS15</f>
        <v>10</v>
      </c>
      <c r="K15" s="23">
        <f>'[6]功能-城建'!AT15</f>
        <v>10</v>
      </c>
      <c r="L15" s="23">
        <f>'[6]功能-城建'!AW15</f>
        <v>10</v>
      </c>
      <c r="M15" s="23">
        <f>'[6]功能-城建'!AX15</f>
        <v>10</v>
      </c>
      <c r="N15" s="23">
        <f>'[6]功能-城建'!AY15</f>
        <v>10</v>
      </c>
      <c r="O15" s="23">
        <f>'[6]功能-城建'!AZ15</f>
        <v>10</v>
      </c>
      <c r="P15" s="23">
        <f>'[6]功能-城建'!BA15</f>
        <v>30</v>
      </c>
      <c r="Q15" s="23">
        <f>'[6]功能-城建'!BE15</f>
        <v>28</v>
      </c>
      <c r="R15" s="23">
        <f>'[6]功能-城建'!BF15</f>
        <v>28</v>
      </c>
      <c r="S15" s="23">
        <f>'[6]功能-城建'!BG15</f>
        <v>28</v>
      </c>
      <c r="T15" s="23">
        <f>'[6]功能-城建'!BH15</f>
        <v>28</v>
      </c>
      <c r="W15" s="1">
        <v>10</v>
      </c>
      <c r="X15" s="23">
        <f>'[6]功能-城建'!BN15</f>
        <v>10</v>
      </c>
      <c r="Y15" s="23">
        <f>'[6]功能-城建'!BO15</f>
        <v>10</v>
      </c>
      <c r="Z15" s="23">
        <f>'[6]功能-城建'!BR15</f>
        <v>10</v>
      </c>
      <c r="AA15" s="23">
        <f>'[6]功能-城建'!BS15</f>
        <v>10</v>
      </c>
      <c r="AB15" s="23">
        <f>'[6]功能-城建'!BT15</f>
        <v>10</v>
      </c>
      <c r="AC15" s="23">
        <f>'[6]功能-城建'!BU15</f>
        <v>10</v>
      </c>
      <c r="AD15" s="23">
        <f>'[6]功能-城建'!BV15</f>
        <v>30</v>
      </c>
      <c r="AE15" s="23">
        <f>'[6]功能-城建'!BZ15</f>
        <v>29</v>
      </c>
      <c r="AF15" s="23">
        <f>'[6]功能-城建'!CA15</f>
        <v>29</v>
      </c>
      <c r="AG15" s="23">
        <f>'[6]功能-城建'!CB15</f>
        <v>29</v>
      </c>
      <c r="AH15" s="23">
        <f>'[6]功能-城建'!CC15</f>
        <v>29</v>
      </c>
      <c r="AK15" s="24">
        <v>10</v>
      </c>
      <c r="AL15" s="23">
        <f>'[6]功能-城建'!X15</f>
        <v>1</v>
      </c>
      <c r="AM15" s="23">
        <f>'[6]功能-城建'!Y15</f>
        <v>1</v>
      </c>
      <c r="AN15" s="23">
        <f>'[6]功能-城建'!AB15</f>
        <v>1</v>
      </c>
      <c r="AO15" s="23">
        <f>'[6]功能-城建'!AC15</f>
        <v>1</v>
      </c>
      <c r="AP15" s="23">
        <f>'[6]功能-城建'!AD15</f>
        <v>1</v>
      </c>
      <c r="AQ15" s="23">
        <f>'[6]功能-城建'!AE15</f>
        <v>1</v>
      </c>
      <c r="AR15" s="23">
        <f>'[6]功能-城建'!AF15</f>
        <v>0</v>
      </c>
      <c r="AS15" s="23">
        <f>'[6]功能-城建'!AJ15</f>
        <v>1</v>
      </c>
      <c r="AT15" s="23">
        <f>'[6]功能-城建'!AK15</f>
        <v>1</v>
      </c>
      <c r="AU15" s="23">
        <f>'[6]功能-城建'!AL15</f>
        <v>1</v>
      </c>
      <c r="AV15" s="23">
        <f>'[6]功能-城建'!AM15</f>
        <v>1</v>
      </c>
      <c r="AY15" s="18">
        <v>10</v>
      </c>
      <c r="AZ15" s="23">
        <f t="shared" si="0"/>
        <v>15</v>
      </c>
      <c r="BA15" s="23">
        <f t="shared" si="1"/>
        <v>11</v>
      </c>
      <c r="BB15" s="23">
        <f t="shared" si="2"/>
        <v>45.185973003856063</v>
      </c>
      <c r="BC15" s="23">
        <f t="shared" si="3"/>
        <v>12</v>
      </c>
      <c r="BD15" s="23">
        <f t="shared" si="4"/>
        <v>12</v>
      </c>
      <c r="BE15" s="23">
        <f t="shared" si="5"/>
        <v>51.213777227213896</v>
      </c>
    </row>
    <row r="16" spans="3:57" x14ac:dyDescent="0.15">
      <c r="C16" s="18">
        <v>11</v>
      </c>
      <c r="D16" s="23">
        <f>[6]节奏总纲!BX14</f>
        <v>11.947729331634296</v>
      </c>
      <c r="E16" s="23">
        <f>[6]节奏总纲!CB14</f>
        <v>13.547253897167892</v>
      </c>
      <c r="I16" s="1">
        <v>11</v>
      </c>
      <c r="J16" s="23">
        <f>'[6]功能-城建'!AS16</f>
        <v>11</v>
      </c>
      <c r="K16" s="23">
        <f>'[6]功能-城建'!AT16</f>
        <v>11</v>
      </c>
      <c r="L16" s="23">
        <f>'[6]功能-城建'!AW16</f>
        <v>11</v>
      </c>
      <c r="M16" s="23">
        <f>'[6]功能-城建'!AX16</f>
        <v>11</v>
      </c>
      <c r="N16" s="23">
        <f>'[6]功能-城建'!AY16</f>
        <v>11</v>
      </c>
      <c r="O16" s="23">
        <f>'[6]功能-城建'!AZ16</f>
        <v>11</v>
      </c>
      <c r="P16" s="23">
        <f>'[6]功能-城建'!BA16</f>
        <v>30</v>
      </c>
      <c r="Q16" s="23">
        <f>'[6]功能-城建'!BE16</f>
        <v>30</v>
      </c>
      <c r="R16" s="23">
        <f>'[6]功能-城建'!BF16</f>
        <v>30</v>
      </c>
      <c r="S16" s="23">
        <f>'[6]功能-城建'!BG16</f>
        <v>30</v>
      </c>
      <c r="T16" s="23">
        <f>'[6]功能-城建'!BH16</f>
        <v>30</v>
      </c>
      <c r="W16" s="1">
        <v>11</v>
      </c>
      <c r="X16" s="23">
        <f>'[6]功能-城建'!BN16</f>
        <v>11</v>
      </c>
      <c r="Y16" s="23">
        <f>'[6]功能-城建'!BO16</f>
        <v>11</v>
      </c>
      <c r="Z16" s="23">
        <f>'[6]功能-城建'!BR16</f>
        <v>11</v>
      </c>
      <c r="AA16" s="23">
        <f>'[6]功能-城建'!BS16</f>
        <v>11</v>
      </c>
      <c r="AB16" s="23">
        <f>'[6]功能-城建'!BT16</f>
        <v>11</v>
      </c>
      <c r="AC16" s="23">
        <f>'[6]功能-城建'!BU16</f>
        <v>11</v>
      </c>
      <c r="AD16" s="23">
        <f>'[6]功能-城建'!BV16</f>
        <v>30</v>
      </c>
      <c r="AE16" s="23">
        <f>'[6]功能-城建'!BZ16</f>
        <v>32</v>
      </c>
      <c r="AF16" s="23">
        <f>'[6]功能-城建'!CA16</f>
        <v>32</v>
      </c>
      <c r="AG16" s="23">
        <f>'[6]功能-城建'!CB16</f>
        <v>32</v>
      </c>
      <c r="AH16" s="23">
        <f>'[6]功能-城建'!CC16</f>
        <v>32</v>
      </c>
      <c r="AK16" s="24">
        <v>11</v>
      </c>
      <c r="AL16" s="23">
        <f>'[6]功能-城建'!X16</f>
        <v>1</v>
      </c>
      <c r="AM16" s="23">
        <f>'[6]功能-城建'!Y16</f>
        <v>1</v>
      </c>
      <c r="AN16" s="23">
        <f>'[6]功能-城建'!AB16</f>
        <v>1</v>
      </c>
      <c r="AO16" s="23">
        <f>'[6]功能-城建'!AC16</f>
        <v>1</v>
      </c>
      <c r="AP16" s="23">
        <f>'[6]功能-城建'!AD16</f>
        <v>1</v>
      </c>
      <c r="AQ16" s="23">
        <f>'[6]功能-城建'!AE16</f>
        <v>1</v>
      </c>
      <c r="AR16" s="23">
        <f>'[6]功能-城建'!AF16</f>
        <v>0</v>
      </c>
      <c r="AS16" s="23">
        <f>'[6]功能-城建'!AJ16</f>
        <v>1</v>
      </c>
      <c r="AT16" s="23">
        <f>'[6]功能-城建'!AK16</f>
        <v>1</v>
      </c>
      <c r="AU16" s="23">
        <f>'[6]功能-城建'!AL16</f>
        <v>1</v>
      </c>
      <c r="AV16" s="23">
        <f>'[6]功能-城建'!AM16</f>
        <v>1</v>
      </c>
      <c r="AY16" s="18">
        <v>11</v>
      </c>
      <c r="AZ16" s="23">
        <f t="shared" si="0"/>
        <v>15</v>
      </c>
      <c r="BA16" s="23">
        <f t="shared" si="1"/>
        <v>11</v>
      </c>
      <c r="BB16" s="23">
        <f t="shared" si="2"/>
        <v>47.790917326537183</v>
      </c>
      <c r="BC16" s="23">
        <f t="shared" si="3"/>
        <v>16</v>
      </c>
      <c r="BD16" s="23">
        <f t="shared" si="4"/>
        <v>13</v>
      </c>
      <c r="BE16" s="23">
        <f t="shared" si="5"/>
        <v>54.189015588671566</v>
      </c>
    </row>
    <row r="17" spans="3:57" x14ac:dyDescent="0.15">
      <c r="C17" s="18">
        <v>12</v>
      </c>
      <c r="D17" s="23">
        <f>[6]节奏总纲!BX15</f>
        <v>12.542132297048981</v>
      </c>
      <c r="E17" s="23">
        <f>[6]节奏总纲!CB15</f>
        <v>14.265591764569512</v>
      </c>
      <c r="I17" s="1">
        <v>12</v>
      </c>
      <c r="J17" s="23">
        <f>'[6]功能-城建'!AS17</f>
        <v>12</v>
      </c>
      <c r="K17" s="23">
        <f>'[6]功能-城建'!AT17</f>
        <v>12</v>
      </c>
      <c r="L17" s="23">
        <f>'[6]功能-城建'!AW17</f>
        <v>12</v>
      </c>
      <c r="M17" s="23">
        <f>'[6]功能-城建'!AX17</f>
        <v>12</v>
      </c>
      <c r="N17" s="23">
        <f>'[6]功能-城建'!AY17</f>
        <v>12</v>
      </c>
      <c r="O17" s="23">
        <f>'[6]功能-城建'!AZ17</f>
        <v>12</v>
      </c>
      <c r="P17" s="23">
        <f>'[6]功能-城建'!BA17</f>
        <v>30</v>
      </c>
      <c r="Q17" s="23">
        <f>'[6]功能-城建'!BE17</f>
        <v>33</v>
      </c>
      <c r="R17" s="23">
        <f>'[6]功能-城建'!BF17</f>
        <v>33</v>
      </c>
      <c r="S17" s="23">
        <f>'[6]功能-城建'!BG17</f>
        <v>33</v>
      </c>
      <c r="T17" s="23">
        <f>'[6]功能-城建'!BH17</f>
        <v>33</v>
      </c>
      <c r="W17" s="1">
        <v>12</v>
      </c>
      <c r="X17" s="23">
        <f>'[6]功能-城建'!BN17</f>
        <v>12</v>
      </c>
      <c r="Y17" s="23">
        <f>'[6]功能-城建'!BO17</f>
        <v>12</v>
      </c>
      <c r="Z17" s="23">
        <f>'[6]功能-城建'!BR17</f>
        <v>12</v>
      </c>
      <c r="AA17" s="23">
        <f>'[6]功能-城建'!BS17</f>
        <v>12</v>
      </c>
      <c r="AB17" s="23">
        <f>'[6]功能-城建'!BT17</f>
        <v>12</v>
      </c>
      <c r="AC17" s="23">
        <f>'[6]功能-城建'!BU17</f>
        <v>12</v>
      </c>
      <c r="AD17" s="23">
        <f>'[6]功能-城建'!BV17</f>
        <v>30</v>
      </c>
      <c r="AE17" s="23">
        <f>'[6]功能-城建'!BZ17</f>
        <v>34</v>
      </c>
      <c r="AF17" s="23">
        <f>'[6]功能-城建'!CA17</f>
        <v>34</v>
      </c>
      <c r="AG17" s="23">
        <f>'[6]功能-城建'!CB17</f>
        <v>34</v>
      </c>
      <c r="AH17" s="23">
        <f>'[6]功能-城建'!CC17</f>
        <v>34</v>
      </c>
      <c r="AK17" s="24">
        <v>12</v>
      </c>
      <c r="AL17" s="23">
        <f>'[6]功能-城建'!X17</f>
        <v>1</v>
      </c>
      <c r="AM17" s="23">
        <f>'[6]功能-城建'!Y17</f>
        <v>1</v>
      </c>
      <c r="AN17" s="23">
        <f>'[6]功能-城建'!AB17</f>
        <v>1</v>
      </c>
      <c r="AO17" s="23">
        <f>'[6]功能-城建'!AC17</f>
        <v>1</v>
      </c>
      <c r="AP17" s="23">
        <f>'[6]功能-城建'!AD17</f>
        <v>1</v>
      </c>
      <c r="AQ17" s="23">
        <f>'[6]功能-城建'!AE17</f>
        <v>1</v>
      </c>
      <c r="AR17" s="23">
        <f>'[6]功能-城建'!AF17</f>
        <v>0</v>
      </c>
      <c r="AS17" s="23">
        <f>'[6]功能-城建'!AJ17</f>
        <v>1</v>
      </c>
      <c r="AT17" s="23">
        <f>'[6]功能-城建'!AK17</f>
        <v>1</v>
      </c>
      <c r="AU17" s="23">
        <f>'[6]功能-城建'!AL17</f>
        <v>1</v>
      </c>
      <c r="AV17" s="23">
        <f>'[6]功能-城建'!AM17</f>
        <v>1</v>
      </c>
      <c r="AY17" s="18">
        <v>12</v>
      </c>
      <c r="AZ17" s="23">
        <f t="shared" si="0"/>
        <v>16</v>
      </c>
      <c r="BA17" s="23">
        <f t="shared" si="1"/>
        <v>12</v>
      </c>
      <c r="BB17" s="23">
        <f t="shared" si="2"/>
        <v>50.168529188195926</v>
      </c>
      <c r="BC17" s="23">
        <f t="shared" si="3"/>
        <v>16</v>
      </c>
      <c r="BD17" s="23">
        <f t="shared" si="4"/>
        <v>14</v>
      </c>
      <c r="BE17" s="23">
        <f t="shared" si="5"/>
        <v>57.062367058278049</v>
      </c>
    </row>
    <row r="18" spans="3:57" x14ac:dyDescent="0.15">
      <c r="C18" s="18">
        <v>13</v>
      </c>
      <c r="D18" s="23">
        <f>[6]节奏总纲!BX16</f>
        <v>13.143190924164548</v>
      </c>
      <c r="E18" s="23">
        <f>[6]节奏总纲!CB16</f>
        <v>14.981817088938907</v>
      </c>
      <c r="I18" s="1">
        <v>13</v>
      </c>
      <c r="J18" s="23">
        <f>'[6]功能-城建'!AS18</f>
        <v>13</v>
      </c>
      <c r="K18" s="23">
        <f>'[6]功能-城建'!AT18</f>
        <v>13</v>
      </c>
      <c r="L18" s="23">
        <f>'[6]功能-城建'!AW18</f>
        <v>13</v>
      </c>
      <c r="M18" s="23">
        <f>'[6]功能-城建'!AX18</f>
        <v>13</v>
      </c>
      <c r="N18" s="23">
        <f>'[6]功能-城建'!AY18</f>
        <v>13</v>
      </c>
      <c r="O18" s="23">
        <f>'[6]功能-城建'!AZ18</f>
        <v>13</v>
      </c>
      <c r="P18" s="23">
        <f>'[6]功能-城建'!BA18</f>
        <v>30</v>
      </c>
      <c r="Q18" s="23">
        <f>'[6]功能-城建'!BE18</f>
        <v>35</v>
      </c>
      <c r="R18" s="23">
        <f>'[6]功能-城建'!BF18</f>
        <v>35</v>
      </c>
      <c r="S18" s="23">
        <f>'[6]功能-城建'!BG18</f>
        <v>35</v>
      </c>
      <c r="T18" s="23">
        <f>'[6]功能-城建'!BH18</f>
        <v>35</v>
      </c>
      <c r="W18" s="1">
        <v>13</v>
      </c>
      <c r="X18" s="23">
        <f>'[6]功能-城建'!BN18</f>
        <v>13</v>
      </c>
      <c r="Y18" s="23">
        <f>'[6]功能-城建'!BO18</f>
        <v>13</v>
      </c>
      <c r="Z18" s="23">
        <f>'[6]功能-城建'!BR18</f>
        <v>13</v>
      </c>
      <c r="AA18" s="23">
        <f>'[6]功能-城建'!BS18</f>
        <v>13</v>
      </c>
      <c r="AB18" s="23">
        <f>'[6]功能-城建'!BT18</f>
        <v>13</v>
      </c>
      <c r="AC18" s="23">
        <f>'[6]功能-城建'!BU18</f>
        <v>13</v>
      </c>
      <c r="AD18" s="23">
        <f>'[6]功能-城建'!BV18</f>
        <v>30</v>
      </c>
      <c r="AE18" s="23">
        <f>'[6]功能-城建'!BZ18</f>
        <v>35</v>
      </c>
      <c r="AF18" s="23">
        <f>'[6]功能-城建'!CA18</f>
        <v>35</v>
      </c>
      <c r="AG18" s="23">
        <f>'[6]功能-城建'!CB18</f>
        <v>35</v>
      </c>
      <c r="AH18" s="23">
        <f>'[6]功能-城建'!CC18</f>
        <v>35</v>
      </c>
      <c r="AK18" s="24">
        <v>13</v>
      </c>
      <c r="AL18" s="23">
        <f>'[6]功能-城建'!X18</f>
        <v>1</v>
      </c>
      <c r="AM18" s="23">
        <f>'[6]功能-城建'!Y18</f>
        <v>1</v>
      </c>
      <c r="AN18" s="23">
        <f>'[6]功能-城建'!AB18</f>
        <v>1</v>
      </c>
      <c r="AO18" s="23">
        <f>'[6]功能-城建'!AC18</f>
        <v>1</v>
      </c>
      <c r="AP18" s="23">
        <f>'[6]功能-城建'!AD18</f>
        <v>1</v>
      </c>
      <c r="AQ18" s="23">
        <f>'[6]功能-城建'!AE18</f>
        <v>1</v>
      </c>
      <c r="AR18" s="23">
        <f>'[6]功能-城建'!AF18</f>
        <v>0</v>
      </c>
      <c r="AS18" s="23">
        <f>'[6]功能-城建'!AJ18</f>
        <v>1</v>
      </c>
      <c r="AT18" s="23">
        <f>'[6]功能-城建'!AK18</f>
        <v>1</v>
      </c>
      <c r="AU18" s="23">
        <f>'[6]功能-城建'!AL18</f>
        <v>1</v>
      </c>
      <c r="AV18" s="23">
        <f>'[6]功能-城建'!AM18</f>
        <v>1</v>
      </c>
      <c r="AY18" s="18">
        <v>13</v>
      </c>
      <c r="AZ18" s="23">
        <f t="shared" si="0"/>
        <v>16</v>
      </c>
      <c r="BA18" s="23">
        <f t="shared" si="1"/>
        <v>13</v>
      </c>
      <c r="BB18" s="23">
        <f t="shared" si="2"/>
        <v>52.572763696658193</v>
      </c>
      <c r="BC18" s="23">
        <f t="shared" si="3"/>
        <v>16</v>
      </c>
      <c r="BD18" s="23">
        <f t="shared" si="4"/>
        <v>14</v>
      </c>
      <c r="BE18" s="23">
        <f t="shared" si="5"/>
        <v>59.927268355755629</v>
      </c>
    </row>
    <row r="19" spans="3:57" x14ac:dyDescent="0.15">
      <c r="C19" s="18">
        <v>14</v>
      </c>
      <c r="D19" s="23">
        <f>[6]节奏总纲!BX17</f>
        <v>13.709487920387797</v>
      </c>
      <c r="E19" s="23">
        <f>[6]节奏总纲!CB17</f>
        <v>15.548154022600523</v>
      </c>
      <c r="I19" s="1">
        <v>14</v>
      </c>
      <c r="J19" s="23">
        <f>'[6]功能-城建'!AS19</f>
        <v>14</v>
      </c>
      <c r="K19" s="23">
        <f>'[6]功能-城建'!AT19</f>
        <v>14</v>
      </c>
      <c r="L19" s="23">
        <f>'[6]功能-城建'!AW19</f>
        <v>14</v>
      </c>
      <c r="M19" s="23">
        <f>'[6]功能-城建'!AX19</f>
        <v>14</v>
      </c>
      <c r="N19" s="23">
        <f>'[6]功能-城建'!AY19</f>
        <v>14</v>
      </c>
      <c r="O19" s="23">
        <f>'[6]功能-城建'!AZ19</f>
        <v>14</v>
      </c>
      <c r="P19" s="23">
        <f>'[6]功能-城建'!BA19</f>
        <v>30</v>
      </c>
      <c r="Q19" s="23">
        <f>'[6]功能-城建'!BE19</f>
        <v>36</v>
      </c>
      <c r="R19" s="23">
        <f>'[6]功能-城建'!BF19</f>
        <v>36</v>
      </c>
      <c r="S19" s="23">
        <f>'[6]功能-城建'!BG19</f>
        <v>36</v>
      </c>
      <c r="T19" s="23">
        <f>'[6]功能-城建'!BH19</f>
        <v>36</v>
      </c>
      <c r="W19" s="1">
        <v>14</v>
      </c>
      <c r="X19" s="23">
        <f>'[6]功能-城建'!BN19</f>
        <v>14</v>
      </c>
      <c r="Y19" s="23">
        <f>'[6]功能-城建'!BO19</f>
        <v>14</v>
      </c>
      <c r="Z19" s="23">
        <f>'[6]功能-城建'!BR19</f>
        <v>14</v>
      </c>
      <c r="AA19" s="23">
        <f>'[6]功能-城建'!BS19</f>
        <v>14</v>
      </c>
      <c r="AB19" s="23">
        <f>'[6]功能-城建'!BT19</f>
        <v>14</v>
      </c>
      <c r="AC19" s="23">
        <f>'[6]功能-城建'!BU19</f>
        <v>14</v>
      </c>
      <c r="AD19" s="23">
        <f>'[6]功能-城建'!BV19</f>
        <v>30</v>
      </c>
      <c r="AE19" s="23">
        <f>'[6]功能-城建'!BZ19</f>
        <v>37</v>
      </c>
      <c r="AF19" s="23">
        <f>'[6]功能-城建'!CA19</f>
        <v>37</v>
      </c>
      <c r="AG19" s="23">
        <f>'[6]功能-城建'!CB19</f>
        <v>37</v>
      </c>
      <c r="AH19" s="23">
        <f>'[6]功能-城建'!CC19</f>
        <v>37</v>
      </c>
      <c r="AK19" s="24">
        <v>14</v>
      </c>
      <c r="AL19" s="23">
        <f>'[6]功能-城建'!X19</f>
        <v>1</v>
      </c>
      <c r="AM19" s="23">
        <f>'[6]功能-城建'!Y19</f>
        <v>1</v>
      </c>
      <c r="AN19" s="23">
        <f>'[6]功能-城建'!AB19</f>
        <v>1</v>
      </c>
      <c r="AO19" s="23">
        <f>'[6]功能-城建'!AC19</f>
        <v>1</v>
      </c>
      <c r="AP19" s="23">
        <f>'[6]功能-城建'!AD19</f>
        <v>1</v>
      </c>
      <c r="AQ19" s="23">
        <f>'[6]功能-城建'!AE19</f>
        <v>1</v>
      </c>
      <c r="AR19" s="23">
        <f>'[6]功能-城建'!AF19</f>
        <v>0</v>
      </c>
      <c r="AS19" s="23">
        <f>'[6]功能-城建'!AJ19</f>
        <v>1</v>
      </c>
      <c r="AT19" s="23">
        <f>'[6]功能-城建'!AK19</f>
        <v>1</v>
      </c>
      <c r="AU19" s="23">
        <f>'[6]功能-城建'!AL19</f>
        <v>1</v>
      </c>
      <c r="AV19" s="23">
        <f>'[6]功能-城建'!AM19</f>
        <v>1</v>
      </c>
      <c r="AY19" s="18">
        <v>14</v>
      </c>
      <c r="AZ19" s="23">
        <f t="shared" si="0"/>
        <v>16</v>
      </c>
      <c r="BA19" s="23">
        <f t="shared" si="1"/>
        <v>13</v>
      </c>
      <c r="BB19" s="23">
        <f t="shared" si="2"/>
        <v>54.837951681551189</v>
      </c>
      <c r="BC19" s="23">
        <f t="shared" si="3"/>
        <v>20</v>
      </c>
      <c r="BD19" s="23">
        <f t="shared" si="4"/>
        <v>15</v>
      </c>
      <c r="BE19" s="23">
        <f t="shared" si="5"/>
        <v>62.19261609040209</v>
      </c>
    </row>
    <row r="20" spans="3:57" x14ac:dyDescent="0.15">
      <c r="C20" s="18">
        <v>15</v>
      </c>
      <c r="D20" s="23">
        <f>[6]节奏总纲!BX18</f>
        <v>14.266658834916136</v>
      </c>
      <c r="E20" s="23">
        <f>[6]节奏总纲!CB18</f>
        <v>16.186655799493046</v>
      </c>
      <c r="I20" s="1">
        <v>15</v>
      </c>
      <c r="J20" s="23">
        <f>'[6]功能-城建'!AS20</f>
        <v>15</v>
      </c>
      <c r="K20" s="23">
        <f>'[6]功能-城建'!AT20</f>
        <v>15</v>
      </c>
      <c r="L20" s="23">
        <f>'[6]功能-城建'!AW20</f>
        <v>15</v>
      </c>
      <c r="M20" s="23">
        <f>'[6]功能-城建'!AX20</f>
        <v>15</v>
      </c>
      <c r="N20" s="23">
        <f>'[6]功能-城建'!AY20</f>
        <v>15</v>
      </c>
      <c r="O20" s="23">
        <f>'[6]功能-城建'!AZ20</f>
        <v>15</v>
      </c>
      <c r="P20" s="23">
        <f>'[6]功能-城建'!BA20</f>
        <v>30</v>
      </c>
      <c r="Q20" s="23">
        <f>'[6]功能-城建'!BE20</f>
        <v>38</v>
      </c>
      <c r="R20" s="23">
        <f>'[6]功能-城建'!BF20</f>
        <v>38</v>
      </c>
      <c r="S20" s="23">
        <f>'[6]功能-城建'!BG20</f>
        <v>38</v>
      </c>
      <c r="T20" s="23">
        <f>'[6]功能-城建'!BH20</f>
        <v>38</v>
      </c>
      <c r="W20" s="1">
        <v>15</v>
      </c>
      <c r="X20" s="23">
        <f>'[6]功能-城建'!BN20</f>
        <v>15</v>
      </c>
      <c r="Y20" s="23">
        <f>'[6]功能-城建'!BO20</f>
        <v>15</v>
      </c>
      <c r="Z20" s="23">
        <f>'[6]功能-城建'!BR20</f>
        <v>15</v>
      </c>
      <c r="AA20" s="23">
        <f>'[6]功能-城建'!BS20</f>
        <v>15</v>
      </c>
      <c r="AB20" s="23">
        <f>'[6]功能-城建'!BT20</f>
        <v>15</v>
      </c>
      <c r="AC20" s="23">
        <f>'[6]功能-城建'!BU20</f>
        <v>15</v>
      </c>
      <c r="AD20" s="23">
        <f>'[6]功能-城建'!BV20</f>
        <v>30</v>
      </c>
      <c r="AE20" s="23">
        <f>'[6]功能-城建'!BZ20</f>
        <v>40</v>
      </c>
      <c r="AF20" s="23">
        <f>'[6]功能-城建'!CA20</f>
        <v>40</v>
      </c>
      <c r="AG20" s="23">
        <f>'[6]功能-城建'!CB20</f>
        <v>40</v>
      </c>
      <c r="AH20" s="23">
        <f>'[6]功能-城建'!CC20</f>
        <v>40</v>
      </c>
      <c r="AK20" s="24">
        <v>15</v>
      </c>
      <c r="AL20" s="23">
        <f>'[6]功能-城建'!X20</f>
        <v>1</v>
      </c>
      <c r="AM20" s="23">
        <f>'[6]功能-城建'!Y20</f>
        <v>1</v>
      </c>
      <c r="AN20" s="23">
        <f>'[6]功能-城建'!AB20</f>
        <v>1</v>
      </c>
      <c r="AO20" s="23">
        <f>'[6]功能-城建'!AC20</f>
        <v>1</v>
      </c>
      <c r="AP20" s="23">
        <f>'[6]功能-城建'!AD20</f>
        <v>1</v>
      </c>
      <c r="AQ20" s="23">
        <f>'[6]功能-城建'!AE20</f>
        <v>1</v>
      </c>
      <c r="AR20" s="23">
        <f>'[6]功能-城建'!AF20</f>
        <v>0</v>
      </c>
      <c r="AS20" s="23">
        <f>'[6]功能-城建'!AJ20</f>
        <v>1</v>
      </c>
      <c r="AT20" s="23">
        <f>'[6]功能-城建'!AK20</f>
        <v>1</v>
      </c>
      <c r="AU20" s="23">
        <f>'[6]功能-城建'!AL20</f>
        <v>1</v>
      </c>
      <c r="AV20" s="23">
        <f>'[6]功能-城建'!AM20</f>
        <v>1</v>
      </c>
      <c r="AY20" s="18">
        <v>15</v>
      </c>
      <c r="AZ20" s="23">
        <f t="shared" si="0"/>
        <v>20</v>
      </c>
      <c r="BA20" s="23">
        <f t="shared" si="1"/>
        <v>14</v>
      </c>
      <c r="BB20" s="23">
        <f t="shared" si="2"/>
        <v>57.066635339664543</v>
      </c>
      <c r="BC20" s="23">
        <f t="shared" si="3"/>
        <v>20</v>
      </c>
      <c r="BD20" s="23">
        <f t="shared" si="4"/>
        <v>16</v>
      </c>
      <c r="BE20" s="23">
        <f t="shared" si="5"/>
        <v>64.746623197972184</v>
      </c>
    </row>
    <row r="21" spans="3:57" x14ac:dyDescent="0.15">
      <c r="C21" s="18">
        <v>16</v>
      </c>
      <c r="D21" s="23">
        <f>[6]节奏总纲!BX19</f>
        <v>14.814845624513547</v>
      </c>
      <c r="E21" s="23">
        <f>[6]节奏总纲!CB19</f>
        <v>16.836396297114952</v>
      </c>
      <c r="I21" s="1">
        <v>16</v>
      </c>
      <c r="J21" s="23">
        <f>'[6]功能-城建'!AS21</f>
        <v>16</v>
      </c>
      <c r="K21" s="23">
        <f>'[6]功能-城建'!AT21</f>
        <v>16</v>
      </c>
      <c r="L21" s="23">
        <f>'[6]功能-城建'!AW21</f>
        <v>16</v>
      </c>
      <c r="M21" s="23">
        <f>'[6]功能-城建'!AX21</f>
        <v>16</v>
      </c>
      <c r="N21" s="23">
        <f>'[6]功能-城建'!AY21</f>
        <v>16</v>
      </c>
      <c r="O21" s="23">
        <f>'[6]功能-城建'!AZ21</f>
        <v>16</v>
      </c>
      <c r="P21" s="23">
        <f>'[6]功能-城建'!BA21</f>
        <v>30</v>
      </c>
      <c r="Q21" s="23">
        <f>'[6]功能-城建'!BE21</f>
        <v>41</v>
      </c>
      <c r="R21" s="23">
        <f>'[6]功能-城建'!BF21</f>
        <v>41</v>
      </c>
      <c r="S21" s="23">
        <f>'[6]功能-城建'!BG21</f>
        <v>41</v>
      </c>
      <c r="T21" s="23">
        <f>'[6]功能-城建'!BH21</f>
        <v>41</v>
      </c>
      <c r="W21" s="1">
        <v>16</v>
      </c>
      <c r="X21" s="23">
        <f>'[6]功能-城建'!BN21</f>
        <v>16</v>
      </c>
      <c r="Y21" s="23">
        <f>'[6]功能-城建'!BO21</f>
        <v>16</v>
      </c>
      <c r="Z21" s="23">
        <f>'[6]功能-城建'!BR21</f>
        <v>16</v>
      </c>
      <c r="AA21" s="23">
        <f>'[6]功能-城建'!BS21</f>
        <v>16</v>
      </c>
      <c r="AB21" s="23">
        <f>'[6]功能-城建'!BT21</f>
        <v>16</v>
      </c>
      <c r="AC21" s="23">
        <f>'[6]功能-城建'!BU21</f>
        <v>16</v>
      </c>
      <c r="AD21" s="23">
        <f>'[6]功能-城建'!BV21</f>
        <v>30</v>
      </c>
      <c r="AE21" s="23">
        <f>'[6]功能-城建'!BZ21</f>
        <v>41</v>
      </c>
      <c r="AF21" s="23">
        <f>'[6]功能-城建'!CA21</f>
        <v>41</v>
      </c>
      <c r="AG21" s="23">
        <f>'[6]功能-城建'!CB21</f>
        <v>41</v>
      </c>
      <c r="AH21" s="23">
        <f>'[6]功能-城建'!CC21</f>
        <v>41</v>
      </c>
      <c r="AK21" s="24">
        <v>16</v>
      </c>
      <c r="AL21" s="23">
        <f>'[6]功能-城建'!X21</f>
        <v>1</v>
      </c>
      <c r="AM21" s="23">
        <f>'[6]功能-城建'!Y21</f>
        <v>1</v>
      </c>
      <c r="AN21" s="23">
        <f>'[6]功能-城建'!AB21</f>
        <v>1</v>
      </c>
      <c r="AO21" s="23">
        <f>'[6]功能-城建'!AC21</f>
        <v>1</v>
      </c>
      <c r="AP21" s="23">
        <f>'[6]功能-城建'!AD21</f>
        <v>1</v>
      </c>
      <c r="AQ21" s="23">
        <f>'[6]功能-城建'!AE21</f>
        <v>1</v>
      </c>
      <c r="AR21" s="23">
        <f>'[6]功能-城建'!AF21</f>
        <v>0</v>
      </c>
      <c r="AS21" s="23">
        <f>'[6]功能-城建'!AJ21</f>
        <v>1</v>
      </c>
      <c r="AT21" s="23">
        <f>'[6]功能-城建'!AK21</f>
        <v>1</v>
      </c>
      <c r="AU21" s="23">
        <f>'[6]功能-城建'!AL21</f>
        <v>1</v>
      </c>
      <c r="AV21" s="23">
        <f>'[6]功能-城建'!AM21</f>
        <v>1</v>
      </c>
      <c r="AY21" s="18">
        <v>16</v>
      </c>
      <c r="AZ21" s="23">
        <f t="shared" si="0"/>
        <v>20</v>
      </c>
      <c r="BA21" s="23">
        <f t="shared" si="1"/>
        <v>14</v>
      </c>
      <c r="BB21" s="23">
        <f t="shared" si="2"/>
        <v>59.259382498054187</v>
      </c>
      <c r="BC21" s="23">
        <f t="shared" si="3"/>
        <v>20</v>
      </c>
      <c r="BD21" s="23">
        <f t="shared" si="4"/>
        <v>16</v>
      </c>
      <c r="BE21" s="23">
        <f t="shared" si="5"/>
        <v>67.345585188459808</v>
      </c>
    </row>
    <row r="22" spans="3:57" x14ac:dyDescent="0.15">
      <c r="C22" s="18">
        <v>17</v>
      </c>
      <c r="D22" s="23">
        <f>[6]节奏总纲!BX20</f>
        <v>15.339606019664149</v>
      </c>
      <c r="E22" s="23">
        <f>[6]节奏总纲!CB20</f>
        <v>17.338393226762065</v>
      </c>
      <c r="I22" s="1">
        <v>17</v>
      </c>
      <c r="J22" s="23">
        <f>'[6]功能-城建'!AS22</f>
        <v>17</v>
      </c>
      <c r="K22" s="23">
        <f>'[6]功能-城建'!AT22</f>
        <v>17</v>
      </c>
      <c r="L22" s="23">
        <f>'[6]功能-城建'!AW22</f>
        <v>17</v>
      </c>
      <c r="M22" s="23">
        <f>'[6]功能-城建'!AX22</f>
        <v>17</v>
      </c>
      <c r="N22" s="23">
        <f>'[6]功能-城建'!AY22</f>
        <v>17</v>
      </c>
      <c r="O22" s="23">
        <f>'[6]功能-城建'!AZ22</f>
        <v>17</v>
      </c>
      <c r="P22" s="23">
        <f>'[6]功能-城建'!BA22</f>
        <v>30</v>
      </c>
      <c r="Q22" s="23">
        <f>'[6]功能-城建'!BE22</f>
        <v>42</v>
      </c>
      <c r="R22" s="23">
        <f>'[6]功能-城建'!BF22</f>
        <v>42</v>
      </c>
      <c r="S22" s="23">
        <f>'[6]功能-城建'!BG22</f>
        <v>42</v>
      </c>
      <c r="T22" s="23">
        <f>'[6]功能-城建'!BH22</f>
        <v>42</v>
      </c>
      <c r="W22" s="1">
        <v>17</v>
      </c>
      <c r="X22" s="23">
        <f>'[6]功能-城建'!BN22</f>
        <v>17</v>
      </c>
      <c r="Y22" s="23">
        <f>'[6]功能-城建'!BO22</f>
        <v>17</v>
      </c>
      <c r="Z22" s="23">
        <f>'[6]功能-城建'!BR22</f>
        <v>17</v>
      </c>
      <c r="AA22" s="23">
        <f>'[6]功能-城建'!BS22</f>
        <v>17</v>
      </c>
      <c r="AB22" s="23">
        <f>'[6]功能-城建'!BT22</f>
        <v>17</v>
      </c>
      <c r="AC22" s="23">
        <f>'[6]功能-城建'!BU22</f>
        <v>17</v>
      </c>
      <c r="AD22" s="23">
        <f>'[6]功能-城建'!BV22</f>
        <v>30</v>
      </c>
      <c r="AE22" s="23">
        <f>'[6]功能-城建'!BZ22</f>
        <v>43</v>
      </c>
      <c r="AF22" s="23">
        <f>'[6]功能-城建'!CA22</f>
        <v>43</v>
      </c>
      <c r="AG22" s="23">
        <f>'[6]功能-城建'!CB22</f>
        <v>43</v>
      </c>
      <c r="AH22" s="23">
        <f>'[6]功能-城建'!CC22</f>
        <v>43</v>
      </c>
      <c r="AK22" s="24">
        <v>17</v>
      </c>
      <c r="AL22" s="23">
        <f>'[6]功能-城建'!X22</f>
        <v>1</v>
      </c>
      <c r="AM22" s="23">
        <f>'[6]功能-城建'!Y22</f>
        <v>1</v>
      </c>
      <c r="AN22" s="23">
        <f>'[6]功能-城建'!AB22</f>
        <v>1</v>
      </c>
      <c r="AO22" s="23">
        <f>'[6]功能-城建'!AC22</f>
        <v>1</v>
      </c>
      <c r="AP22" s="23">
        <f>'[6]功能-城建'!AD22</f>
        <v>1</v>
      </c>
      <c r="AQ22" s="23">
        <f>'[6]功能-城建'!AE22</f>
        <v>1</v>
      </c>
      <c r="AR22" s="23">
        <f>'[6]功能-城建'!AF22</f>
        <v>0</v>
      </c>
      <c r="AS22" s="23">
        <f>'[6]功能-城建'!AJ22</f>
        <v>1</v>
      </c>
      <c r="AT22" s="23">
        <f>'[6]功能-城建'!AK22</f>
        <v>1</v>
      </c>
      <c r="AU22" s="23">
        <f>'[6]功能-城建'!AL22</f>
        <v>1</v>
      </c>
      <c r="AV22" s="23">
        <f>'[6]功能-城建'!AM22</f>
        <v>1</v>
      </c>
      <c r="AY22" s="18">
        <v>17</v>
      </c>
      <c r="AZ22" s="23">
        <f t="shared" si="0"/>
        <v>20</v>
      </c>
      <c r="BA22" s="23">
        <f t="shared" si="1"/>
        <v>15</v>
      </c>
      <c r="BB22" s="23">
        <f t="shared" si="2"/>
        <v>61.358424078656597</v>
      </c>
      <c r="BC22" s="23">
        <f t="shared" si="3"/>
        <v>20</v>
      </c>
      <c r="BD22" s="23">
        <f t="shared" si="4"/>
        <v>17</v>
      </c>
      <c r="BE22" s="23">
        <f t="shared" si="5"/>
        <v>69.35357290704826</v>
      </c>
    </row>
    <row r="23" spans="3:57" x14ac:dyDescent="0.15">
      <c r="C23" s="18">
        <v>18</v>
      </c>
      <c r="D23" s="23">
        <f>[6]节奏总纲!BX21</f>
        <v>15.871072726902106</v>
      </c>
      <c r="E23" s="23">
        <f>[6]节奏总纲!CB21</f>
        <v>17.928688718553115</v>
      </c>
      <c r="I23" s="1">
        <v>18</v>
      </c>
      <c r="J23" s="23">
        <f>'[6]功能-城建'!AS23</f>
        <v>18</v>
      </c>
      <c r="K23" s="23">
        <f>'[6]功能-城建'!AT23</f>
        <v>18</v>
      </c>
      <c r="L23" s="23">
        <f>'[6]功能-城建'!AW23</f>
        <v>18</v>
      </c>
      <c r="M23" s="23">
        <f>'[6]功能-城建'!AX23</f>
        <v>18</v>
      </c>
      <c r="N23" s="23">
        <f>'[6]功能-城建'!AY23</f>
        <v>18</v>
      </c>
      <c r="O23" s="23">
        <f>'[6]功能-城建'!AZ23</f>
        <v>18</v>
      </c>
      <c r="P23" s="23">
        <f>'[6]功能-城建'!BA23</f>
        <v>30</v>
      </c>
      <c r="Q23" s="23">
        <f>'[6]功能-城建'!BE23</f>
        <v>44</v>
      </c>
      <c r="R23" s="23">
        <f>'[6]功能-城建'!BF23</f>
        <v>44</v>
      </c>
      <c r="S23" s="23">
        <f>'[6]功能-城建'!BG23</f>
        <v>44</v>
      </c>
      <c r="T23" s="23">
        <f>'[6]功能-城建'!BH23</f>
        <v>44</v>
      </c>
      <c r="W23" s="1">
        <v>18</v>
      </c>
      <c r="X23" s="23">
        <f>'[6]功能-城建'!BN23</f>
        <v>18</v>
      </c>
      <c r="Y23" s="23">
        <f>'[6]功能-城建'!BO23</f>
        <v>18</v>
      </c>
      <c r="Z23" s="23">
        <f>'[6]功能-城建'!BR23</f>
        <v>18</v>
      </c>
      <c r="AA23" s="23">
        <f>'[6]功能-城建'!BS23</f>
        <v>18</v>
      </c>
      <c r="AB23" s="23">
        <f>'[6]功能-城建'!BT23</f>
        <v>18</v>
      </c>
      <c r="AC23" s="23">
        <f>'[6]功能-城建'!BU23</f>
        <v>18</v>
      </c>
      <c r="AD23" s="23">
        <f>'[6]功能-城建'!BV23</f>
        <v>30</v>
      </c>
      <c r="AE23" s="23">
        <f>'[6]功能-城建'!BZ23</f>
        <v>46</v>
      </c>
      <c r="AF23" s="23">
        <f>'[6]功能-城建'!CA23</f>
        <v>46</v>
      </c>
      <c r="AG23" s="23">
        <f>'[6]功能-城建'!CB23</f>
        <v>46</v>
      </c>
      <c r="AH23" s="23">
        <f>'[6]功能-城建'!CC23</f>
        <v>46</v>
      </c>
      <c r="AK23" s="24">
        <v>18</v>
      </c>
      <c r="AL23" s="23">
        <f>'[6]功能-城建'!X23</f>
        <v>1</v>
      </c>
      <c r="AM23" s="23">
        <f>'[6]功能-城建'!Y23</f>
        <v>1</v>
      </c>
      <c r="AN23" s="23">
        <f>'[6]功能-城建'!AB23</f>
        <v>1</v>
      </c>
      <c r="AO23" s="23">
        <f>'[6]功能-城建'!AC23</f>
        <v>1</v>
      </c>
      <c r="AP23" s="23">
        <f>'[6]功能-城建'!AD23</f>
        <v>1</v>
      </c>
      <c r="AQ23" s="23">
        <f>'[6]功能-城建'!AE23</f>
        <v>1</v>
      </c>
      <c r="AR23" s="23">
        <f>'[6]功能-城建'!AF23</f>
        <v>0</v>
      </c>
      <c r="AS23" s="23">
        <f>'[6]功能-城建'!AJ23</f>
        <v>1</v>
      </c>
      <c r="AT23" s="23">
        <f>'[6]功能-城建'!AK23</f>
        <v>1</v>
      </c>
      <c r="AU23" s="23">
        <f>'[6]功能-城建'!AL23</f>
        <v>1</v>
      </c>
      <c r="AV23" s="23">
        <f>'[6]功能-城建'!AM23</f>
        <v>1</v>
      </c>
      <c r="AY23" s="18">
        <v>18</v>
      </c>
      <c r="AZ23" s="23">
        <f t="shared" si="0"/>
        <v>20</v>
      </c>
      <c r="BA23" s="23">
        <f t="shared" si="1"/>
        <v>15</v>
      </c>
      <c r="BB23" s="23">
        <f t="shared" si="2"/>
        <v>63.484290907608425</v>
      </c>
      <c r="BC23" s="23">
        <f t="shared" si="3"/>
        <v>20</v>
      </c>
      <c r="BD23" s="23">
        <f t="shared" si="4"/>
        <v>17</v>
      </c>
      <c r="BE23" s="23">
        <f t="shared" si="5"/>
        <v>71.71475487421246</v>
      </c>
    </row>
    <row r="24" spans="3:57" x14ac:dyDescent="0.15">
      <c r="C24" s="18">
        <v>19</v>
      </c>
      <c r="D24" s="23">
        <f>[6]节奏总纲!BX22</f>
        <v>16.372441911687645</v>
      </c>
      <c r="E24" s="23">
        <f>[6]节奏总纲!CB22</f>
        <v>18.472191841608893</v>
      </c>
      <c r="I24" s="1">
        <v>19</v>
      </c>
      <c r="J24" s="23">
        <f>'[6]功能-城建'!AS24</f>
        <v>19</v>
      </c>
      <c r="K24" s="23">
        <f>'[6]功能-城建'!AT24</f>
        <v>19</v>
      </c>
      <c r="L24" s="23">
        <f>'[6]功能-城建'!AW24</f>
        <v>19</v>
      </c>
      <c r="M24" s="23">
        <f>'[6]功能-城建'!AX24</f>
        <v>19</v>
      </c>
      <c r="N24" s="23">
        <f>'[6]功能-城建'!AY24</f>
        <v>19</v>
      </c>
      <c r="O24" s="23">
        <f>'[6]功能-城建'!AZ24</f>
        <v>19</v>
      </c>
      <c r="P24" s="23">
        <f>'[6]功能-城建'!BA24</f>
        <v>30</v>
      </c>
      <c r="Q24" s="23">
        <f>'[6]功能-城建'!BE24</f>
        <v>47</v>
      </c>
      <c r="R24" s="23">
        <f>'[6]功能-城建'!BF24</f>
        <v>47</v>
      </c>
      <c r="S24" s="23">
        <f>'[6]功能-城建'!BG24</f>
        <v>47</v>
      </c>
      <c r="T24" s="23">
        <f>'[6]功能-城建'!BH24</f>
        <v>47</v>
      </c>
      <c r="W24" s="1">
        <v>19</v>
      </c>
      <c r="X24" s="23">
        <f>'[6]功能-城建'!BN24</f>
        <v>19</v>
      </c>
      <c r="Y24" s="23">
        <f>'[6]功能-城建'!BO24</f>
        <v>19</v>
      </c>
      <c r="Z24" s="23">
        <f>'[6]功能-城建'!BR24</f>
        <v>19</v>
      </c>
      <c r="AA24" s="23">
        <f>'[6]功能-城建'!BS24</f>
        <v>19</v>
      </c>
      <c r="AB24" s="23">
        <f>'[6]功能-城建'!BT24</f>
        <v>19</v>
      </c>
      <c r="AC24" s="23">
        <f>'[6]功能-城建'!BU24</f>
        <v>19</v>
      </c>
      <c r="AD24" s="23">
        <f>'[6]功能-城建'!BV24</f>
        <v>30</v>
      </c>
      <c r="AE24" s="23">
        <f>'[6]功能-城建'!BZ24</f>
        <v>47</v>
      </c>
      <c r="AF24" s="23">
        <f>'[6]功能-城建'!CA24</f>
        <v>47</v>
      </c>
      <c r="AG24" s="23">
        <f>'[6]功能-城建'!CB24</f>
        <v>47</v>
      </c>
      <c r="AH24" s="23">
        <f>'[6]功能-城建'!CC24</f>
        <v>47</v>
      </c>
      <c r="AK24" s="24">
        <v>19</v>
      </c>
      <c r="AL24" s="23">
        <f>'[6]功能-城建'!X24</f>
        <v>1</v>
      </c>
      <c r="AM24" s="23">
        <f>'[6]功能-城建'!Y24</f>
        <v>1</v>
      </c>
      <c r="AN24" s="23">
        <f>'[6]功能-城建'!AB24</f>
        <v>1</v>
      </c>
      <c r="AO24" s="23">
        <f>'[6]功能-城建'!AC24</f>
        <v>1</v>
      </c>
      <c r="AP24" s="23">
        <f>'[6]功能-城建'!AD24</f>
        <v>1</v>
      </c>
      <c r="AQ24" s="23">
        <f>'[6]功能-城建'!AE24</f>
        <v>1</v>
      </c>
      <c r="AR24" s="23">
        <f>'[6]功能-城建'!AF24</f>
        <v>0</v>
      </c>
      <c r="AS24" s="23">
        <f>'[6]功能-城建'!AJ24</f>
        <v>1</v>
      </c>
      <c r="AT24" s="23">
        <f>'[6]功能-城建'!AK24</f>
        <v>1</v>
      </c>
      <c r="AU24" s="23">
        <f>'[6]功能-城建'!AL24</f>
        <v>1</v>
      </c>
      <c r="AV24" s="23">
        <f>'[6]功能-城建'!AM24</f>
        <v>1</v>
      </c>
      <c r="AY24" s="18">
        <v>19</v>
      </c>
      <c r="AZ24" s="23">
        <f t="shared" si="0"/>
        <v>24</v>
      </c>
      <c r="BA24" s="23">
        <f t="shared" si="1"/>
        <v>16</v>
      </c>
      <c r="BB24" s="23">
        <f t="shared" si="2"/>
        <v>65.489767646750579</v>
      </c>
      <c r="BC24" s="23">
        <f t="shared" si="3"/>
        <v>20</v>
      </c>
      <c r="BD24" s="23">
        <f t="shared" si="4"/>
        <v>18</v>
      </c>
      <c r="BE24" s="23">
        <f t="shared" si="5"/>
        <v>73.888767366435573</v>
      </c>
    </row>
    <row r="25" spans="3:57" x14ac:dyDescent="0.15">
      <c r="C25" s="18">
        <v>20</v>
      </c>
      <c r="D25" s="23">
        <f>[6]节奏总纲!BX23</f>
        <v>16.888397947066121</v>
      </c>
      <c r="E25" s="23">
        <f>[6]节奏总纲!CB23</f>
        <v>19.004337291338853</v>
      </c>
      <c r="I25" s="1">
        <v>20</v>
      </c>
      <c r="J25" s="23">
        <f>'[6]功能-城建'!AS25</f>
        <v>20</v>
      </c>
      <c r="K25" s="23">
        <f>'[6]功能-城建'!AT25</f>
        <v>20</v>
      </c>
      <c r="L25" s="23">
        <f>'[6]功能-城建'!AW25</f>
        <v>20</v>
      </c>
      <c r="M25" s="23">
        <f>'[6]功能-城建'!AX25</f>
        <v>20</v>
      </c>
      <c r="N25" s="23">
        <f>'[6]功能-城建'!AY25</f>
        <v>20</v>
      </c>
      <c r="O25" s="23">
        <f>'[6]功能-城建'!AZ25</f>
        <v>20</v>
      </c>
      <c r="P25" s="23">
        <f>'[6]功能-城建'!BA25</f>
        <v>31</v>
      </c>
      <c r="Q25" s="23">
        <f>'[6]功能-城建'!BE25</f>
        <v>48</v>
      </c>
      <c r="R25" s="23">
        <f>'[6]功能-城建'!BF25</f>
        <v>48</v>
      </c>
      <c r="S25" s="23">
        <f>'[6]功能-城建'!BG25</f>
        <v>48</v>
      </c>
      <c r="T25" s="23">
        <f>'[6]功能-城建'!BH25</f>
        <v>48</v>
      </c>
      <c r="W25" s="1">
        <v>20</v>
      </c>
      <c r="X25" s="23">
        <f>'[6]功能-城建'!BN25</f>
        <v>20</v>
      </c>
      <c r="Y25" s="23">
        <f>'[6]功能-城建'!BO25</f>
        <v>20</v>
      </c>
      <c r="Z25" s="23">
        <f>'[6]功能-城建'!BR25</f>
        <v>20</v>
      </c>
      <c r="AA25" s="23">
        <f>'[6]功能-城建'!BS25</f>
        <v>20</v>
      </c>
      <c r="AB25" s="23">
        <f>'[6]功能-城建'!BT25</f>
        <v>20</v>
      </c>
      <c r="AC25" s="23">
        <f>'[6]功能-城建'!BU25</f>
        <v>20</v>
      </c>
      <c r="AD25" s="23">
        <f>'[6]功能-城建'!BV25</f>
        <v>31</v>
      </c>
      <c r="AE25" s="23">
        <f>'[6]功能-城建'!BZ25</f>
        <v>50</v>
      </c>
      <c r="AF25" s="23">
        <f>'[6]功能-城建'!CA25</f>
        <v>50</v>
      </c>
      <c r="AG25" s="23">
        <f>'[6]功能-城建'!CB25</f>
        <v>50</v>
      </c>
      <c r="AH25" s="23">
        <f>'[6]功能-城建'!CC25</f>
        <v>50</v>
      </c>
      <c r="AK25" s="24">
        <v>20</v>
      </c>
      <c r="AL25" s="23">
        <f>'[6]功能-城建'!X25</f>
        <v>1</v>
      </c>
      <c r="AM25" s="23">
        <f>'[6]功能-城建'!Y25</f>
        <v>1</v>
      </c>
      <c r="AN25" s="23">
        <f>'[6]功能-城建'!AB25</f>
        <v>1</v>
      </c>
      <c r="AO25" s="23">
        <f>'[6]功能-城建'!AC25</f>
        <v>1</v>
      </c>
      <c r="AP25" s="23">
        <f>'[6]功能-城建'!AD25</f>
        <v>1</v>
      </c>
      <c r="AQ25" s="23">
        <f>'[6]功能-城建'!AE25</f>
        <v>1</v>
      </c>
      <c r="AR25" s="23">
        <f>'[6]功能-城建'!AF25</f>
        <v>0</v>
      </c>
      <c r="AS25" s="23">
        <f>'[6]功能-城建'!AJ25</f>
        <v>1</v>
      </c>
      <c r="AT25" s="23">
        <f>'[6]功能-城建'!AK25</f>
        <v>1</v>
      </c>
      <c r="AU25" s="23">
        <f>'[6]功能-城建'!AL25</f>
        <v>1</v>
      </c>
      <c r="AV25" s="23">
        <f>'[6]功能-城建'!AM25</f>
        <v>1</v>
      </c>
      <c r="AY25" s="18">
        <v>20</v>
      </c>
      <c r="AZ25" s="23">
        <f t="shared" si="0"/>
        <v>24</v>
      </c>
      <c r="BA25" s="23">
        <f t="shared" si="1"/>
        <v>16</v>
      </c>
      <c r="BB25" s="23">
        <f t="shared" si="2"/>
        <v>67.553591788264484</v>
      </c>
      <c r="BC25" s="23">
        <f t="shared" si="3"/>
        <v>24</v>
      </c>
      <c r="BD25" s="23">
        <f t="shared" si="4"/>
        <v>19</v>
      </c>
      <c r="BE25" s="23">
        <f t="shared" si="5"/>
        <v>76.017349165355412</v>
      </c>
    </row>
    <row r="26" spans="3:57" x14ac:dyDescent="0.15">
      <c r="C26" s="18">
        <v>21</v>
      </c>
      <c r="D26" s="23">
        <f>[6]节奏总纲!BX24</f>
        <v>17.373487155583607</v>
      </c>
      <c r="E26" s="23">
        <f>[6]节奏总纲!CB24</f>
        <v>19.541473862851607</v>
      </c>
      <c r="I26" s="1">
        <v>21</v>
      </c>
      <c r="J26" s="23">
        <f>'[6]功能-城建'!AS26</f>
        <v>21</v>
      </c>
      <c r="K26" s="23">
        <f>'[6]功能-城建'!AT26</f>
        <v>21</v>
      </c>
      <c r="L26" s="23">
        <f>'[6]功能-城建'!AW26</f>
        <v>21</v>
      </c>
      <c r="M26" s="23">
        <f>'[6]功能-城建'!AX26</f>
        <v>21</v>
      </c>
      <c r="N26" s="23">
        <f>'[6]功能-城建'!AY26</f>
        <v>21</v>
      </c>
      <c r="O26" s="23">
        <f>'[6]功能-城建'!AZ26</f>
        <v>21</v>
      </c>
      <c r="P26" s="23">
        <f>'[6]功能-城建'!BA26</f>
        <v>31</v>
      </c>
      <c r="Q26" s="23">
        <f>'[6]功能-城建'!BE26</f>
        <v>51</v>
      </c>
      <c r="R26" s="23">
        <f>'[6]功能-城建'!BF26</f>
        <v>51</v>
      </c>
      <c r="S26" s="23">
        <f>'[6]功能-城建'!BG26</f>
        <v>51</v>
      </c>
      <c r="T26" s="23">
        <f>'[6]功能-城建'!BH26</f>
        <v>51</v>
      </c>
      <c r="W26" s="1">
        <v>21</v>
      </c>
      <c r="X26" s="23">
        <f>'[6]功能-城建'!BN26</f>
        <v>21</v>
      </c>
      <c r="Y26" s="23">
        <f>'[6]功能-城建'!BO26</f>
        <v>21</v>
      </c>
      <c r="Z26" s="23">
        <f>'[6]功能-城建'!BR26</f>
        <v>21</v>
      </c>
      <c r="AA26" s="23">
        <f>'[6]功能-城建'!BS26</f>
        <v>21</v>
      </c>
      <c r="AB26" s="23">
        <f>'[6]功能-城建'!BT26</f>
        <v>21</v>
      </c>
      <c r="AC26" s="23">
        <f>'[6]功能-城建'!BU26</f>
        <v>21</v>
      </c>
      <c r="AD26" s="23">
        <f>'[6]功能-城建'!BV26</f>
        <v>31</v>
      </c>
      <c r="AE26" s="23">
        <f>'[6]功能-城建'!BZ26</f>
        <v>53</v>
      </c>
      <c r="AF26" s="23">
        <f>'[6]功能-城建'!CA26</f>
        <v>53</v>
      </c>
      <c r="AG26" s="23">
        <f>'[6]功能-城建'!CB26</f>
        <v>53</v>
      </c>
      <c r="AH26" s="23">
        <f>'[6]功能-城建'!CC26</f>
        <v>53</v>
      </c>
      <c r="AK26" s="24">
        <v>21</v>
      </c>
      <c r="AL26" s="23">
        <f>'[6]功能-城建'!X26</f>
        <v>1</v>
      </c>
      <c r="AM26" s="23">
        <f>'[6]功能-城建'!Y26</f>
        <v>1</v>
      </c>
      <c r="AN26" s="23">
        <f>'[6]功能-城建'!AB26</f>
        <v>1</v>
      </c>
      <c r="AO26" s="23">
        <f>'[6]功能-城建'!AC26</f>
        <v>1</v>
      </c>
      <c r="AP26" s="23">
        <f>'[6]功能-城建'!AD26</f>
        <v>1</v>
      </c>
      <c r="AQ26" s="23">
        <f>'[6]功能-城建'!AE26</f>
        <v>1</v>
      </c>
      <c r="AR26" s="23">
        <f>'[6]功能-城建'!AF26</f>
        <v>0</v>
      </c>
      <c r="AS26" s="23">
        <f>'[6]功能-城建'!AJ26</f>
        <v>1</v>
      </c>
      <c r="AT26" s="23">
        <f>'[6]功能-城建'!AK26</f>
        <v>1</v>
      </c>
      <c r="AU26" s="23">
        <f>'[6]功能-城建'!AL26</f>
        <v>1</v>
      </c>
      <c r="AV26" s="23">
        <f>'[6]功能-城建'!AM26</f>
        <v>1</v>
      </c>
      <c r="AY26" s="18">
        <v>21</v>
      </c>
      <c r="AZ26" s="23">
        <f t="shared" si="0"/>
        <v>24</v>
      </c>
      <c r="BA26" s="23">
        <f t="shared" si="1"/>
        <v>17</v>
      </c>
      <c r="BB26" s="23">
        <f t="shared" si="2"/>
        <v>69.493948622334429</v>
      </c>
      <c r="BC26" s="23">
        <f t="shared" si="3"/>
        <v>24</v>
      </c>
      <c r="BD26" s="23">
        <f t="shared" si="4"/>
        <v>19</v>
      </c>
      <c r="BE26" s="23">
        <f t="shared" si="5"/>
        <v>78.165895451406428</v>
      </c>
    </row>
    <row r="27" spans="3:57" x14ac:dyDescent="0.15">
      <c r="C27" s="18">
        <v>22</v>
      </c>
      <c r="D27" s="23">
        <f>[6]节奏总纲!BX25</f>
        <v>17.874992861074709</v>
      </c>
      <c r="E27" s="23">
        <f>[6]节奏总纲!CB25</f>
        <v>20.093055324260185</v>
      </c>
      <c r="I27" s="1">
        <v>22</v>
      </c>
      <c r="J27" s="23">
        <f>'[6]功能-城建'!AS27</f>
        <v>22</v>
      </c>
      <c r="K27" s="23">
        <f>'[6]功能-城建'!AT27</f>
        <v>22</v>
      </c>
      <c r="L27" s="23">
        <f>'[6]功能-城建'!AW27</f>
        <v>22</v>
      </c>
      <c r="M27" s="23">
        <f>'[6]功能-城建'!AX27</f>
        <v>22</v>
      </c>
      <c r="N27" s="23">
        <f>'[6]功能-城建'!AY27</f>
        <v>22</v>
      </c>
      <c r="O27" s="23">
        <f>'[6]功能-城建'!AZ27</f>
        <v>22</v>
      </c>
      <c r="P27" s="23">
        <f>'[6]功能-城建'!BA27</f>
        <v>31</v>
      </c>
      <c r="Q27" s="23">
        <f>'[6]功能-城建'!BE27</f>
        <v>54</v>
      </c>
      <c r="R27" s="23">
        <f>'[6]功能-城建'!BF27</f>
        <v>54</v>
      </c>
      <c r="S27" s="23">
        <f>'[6]功能-城建'!BG27</f>
        <v>54</v>
      </c>
      <c r="T27" s="23">
        <f>'[6]功能-城建'!BH27</f>
        <v>54</v>
      </c>
      <c r="W27" s="1">
        <v>22</v>
      </c>
      <c r="X27" s="23">
        <f>'[6]功能-城建'!BN27</f>
        <v>22</v>
      </c>
      <c r="Y27" s="23">
        <f>'[6]功能-城建'!BO27</f>
        <v>22</v>
      </c>
      <c r="Z27" s="23">
        <f>'[6]功能-城建'!BR27</f>
        <v>22</v>
      </c>
      <c r="AA27" s="23">
        <f>'[6]功能-城建'!BS27</f>
        <v>22</v>
      </c>
      <c r="AB27" s="23">
        <f>'[6]功能-城建'!BT27</f>
        <v>22</v>
      </c>
      <c r="AC27" s="23">
        <f>'[6]功能-城建'!BU27</f>
        <v>22</v>
      </c>
      <c r="AD27" s="23">
        <f>'[6]功能-城建'!BV27</f>
        <v>31</v>
      </c>
      <c r="AE27" s="23">
        <f>'[6]功能-城建'!BZ27</f>
        <v>56</v>
      </c>
      <c r="AF27" s="23">
        <f>'[6]功能-城建'!CA27</f>
        <v>56</v>
      </c>
      <c r="AG27" s="23">
        <f>'[6]功能-城建'!CB27</f>
        <v>56</v>
      </c>
      <c r="AH27" s="23">
        <f>'[6]功能-城建'!CC27</f>
        <v>56</v>
      </c>
      <c r="AK27" s="24">
        <v>22</v>
      </c>
      <c r="AL27" s="23">
        <f>'[6]功能-城建'!X27</f>
        <v>1</v>
      </c>
      <c r="AM27" s="23">
        <f>'[6]功能-城建'!Y27</f>
        <v>1</v>
      </c>
      <c r="AN27" s="23">
        <f>'[6]功能-城建'!AB27</f>
        <v>1</v>
      </c>
      <c r="AO27" s="23">
        <f>'[6]功能-城建'!AC27</f>
        <v>1</v>
      </c>
      <c r="AP27" s="23">
        <f>'[6]功能-城建'!AD27</f>
        <v>1</v>
      </c>
      <c r="AQ27" s="23">
        <f>'[6]功能-城建'!AE27</f>
        <v>1</v>
      </c>
      <c r="AR27" s="23">
        <f>'[6]功能-城建'!AF27</f>
        <v>0</v>
      </c>
      <c r="AS27" s="23">
        <f>'[6]功能-城建'!AJ27</f>
        <v>1</v>
      </c>
      <c r="AT27" s="23">
        <f>'[6]功能-城建'!AK27</f>
        <v>1</v>
      </c>
      <c r="AU27" s="23">
        <f>'[6]功能-城建'!AL27</f>
        <v>1</v>
      </c>
      <c r="AV27" s="23">
        <f>'[6]功能-城建'!AM27</f>
        <v>1</v>
      </c>
      <c r="AY27" s="18">
        <v>22</v>
      </c>
      <c r="AZ27" s="23">
        <f t="shared" si="0"/>
        <v>24</v>
      </c>
      <c r="BA27" s="23">
        <f t="shared" si="1"/>
        <v>17</v>
      </c>
      <c r="BB27" s="23">
        <f t="shared" si="2"/>
        <v>71.499971444298836</v>
      </c>
      <c r="BC27" s="23">
        <f t="shared" si="3"/>
        <v>24</v>
      </c>
      <c r="BD27" s="23">
        <f t="shared" si="4"/>
        <v>20</v>
      </c>
      <c r="BE27" s="23">
        <f t="shared" si="5"/>
        <v>80.372221297040738</v>
      </c>
    </row>
    <row r="28" spans="3:57" x14ac:dyDescent="0.15">
      <c r="C28" s="18">
        <v>23</v>
      </c>
      <c r="D28" s="23">
        <f>[6]节奏总纲!BX26</f>
        <v>18.349419791058079</v>
      </c>
      <c r="E28" s="23">
        <f>[6]节奏总纲!CB26</f>
        <v>20.55086831448148</v>
      </c>
      <c r="I28" s="1">
        <v>23</v>
      </c>
      <c r="J28" s="23">
        <f>'[6]功能-城建'!AS28</f>
        <v>23</v>
      </c>
      <c r="K28" s="23">
        <f>'[6]功能-城建'!AT28</f>
        <v>23</v>
      </c>
      <c r="L28" s="23">
        <f>'[6]功能-城建'!AW28</f>
        <v>23</v>
      </c>
      <c r="M28" s="23">
        <f>'[6]功能-城建'!AX28</f>
        <v>23</v>
      </c>
      <c r="N28" s="23">
        <f>'[6]功能-城建'!AY28</f>
        <v>23</v>
      </c>
      <c r="O28" s="23">
        <f>'[6]功能-城建'!AZ28</f>
        <v>23</v>
      </c>
      <c r="P28" s="23">
        <f>'[6]功能-城建'!BA28</f>
        <v>31</v>
      </c>
      <c r="Q28" s="23">
        <f>'[6]功能-城建'!BE28</f>
        <v>57</v>
      </c>
      <c r="R28" s="23">
        <f>'[6]功能-城建'!BF28</f>
        <v>57</v>
      </c>
      <c r="S28" s="23">
        <f>'[6]功能-城建'!BG28</f>
        <v>57</v>
      </c>
      <c r="T28" s="23">
        <f>'[6]功能-城建'!BH28</f>
        <v>57</v>
      </c>
      <c r="W28" s="1">
        <v>23</v>
      </c>
      <c r="X28" s="23">
        <f>'[6]功能-城建'!BN28</f>
        <v>23</v>
      </c>
      <c r="Y28" s="23">
        <f>'[6]功能-城建'!BO28</f>
        <v>23</v>
      </c>
      <c r="Z28" s="23">
        <f>'[6]功能-城建'!BR28</f>
        <v>23</v>
      </c>
      <c r="AA28" s="23">
        <f>'[6]功能-城建'!BS28</f>
        <v>23</v>
      </c>
      <c r="AB28" s="23">
        <f>'[6]功能-城建'!BT28</f>
        <v>23</v>
      </c>
      <c r="AC28" s="23">
        <f>'[6]功能-城建'!BU28</f>
        <v>23</v>
      </c>
      <c r="AD28" s="23">
        <f>'[6]功能-城建'!BV28</f>
        <v>31</v>
      </c>
      <c r="AE28" s="23">
        <f>'[6]功能-城建'!BZ28</f>
        <v>59</v>
      </c>
      <c r="AF28" s="23">
        <f>'[6]功能-城建'!CA28</f>
        <v>59</v>
      </c>
      <c r="AG28" s="23">
        <f>'[6]功能-城建'!CB28</f>
        <v>59</v>
      </c>
      <c r="AH28" s="23">
        <f>'[6]功能-城建'!CC28</f>
        <v>59</v>
      </c>
      <c r="AK28" s="24">
        <v>23</v>
      </c>
      <c r="AL28" s="23">
        <f>'[6]功能-城建'!X28</f>
        <v>1</v>
      </c>
      <c r="AM28" s="23">
        <f>'[6]功能-城建'!Y28</f>
        <v>1</v>
      </c>
      <c r="AN28" s="23">
        <f>'[6]功能-城建'!AB28</f>
        <v>1</v>
      </c>
      <c r="AO28" s="23">
        <f>'[6]功能-城建'!AC28</f>
        <v>1</v>
      </c>
      <c r="AP28" s="23">
        <f>'[6]功能-城建'!AD28</f>
        <v>1</v>
      </c>
      <c r="AQ28" s="23">
        <f>'[6]功能-城建'!AE28</f>
        <v>1</v>
      </c>
      <c r="AR28" s="23">
        <f>'[6]功能-城建'!AF28</f>
        <v>0</v>
      </c>
      <c r="AS28" s="23">
        <f>'[6]功能-城建'!AJ28</f>
        <v>1</v>
      </c>
      <c r="AT28" s="23">
        <f>'[6]功能-城建'!AK28</f>
        <v>1</v>
      </c>
      <c r="AU28" s="23">
        <f>'[6]功能-城建'!AL28</f>
        <v>1</v>
      </c>
      <c r="AV28" s="23">
        <f>'[6]功能-城建'!AM28</f>
        <v>1</v>
      </c>
      <c r="AY28" s="18">
        <v>23</v>
      </c>
      <c r="AZ28" s="23">
        <f t="shared" si="0"/>
        <v>24</v>
      </c>
      <c r="BA28" s="23">
        <f t="shared" si="1"/>
        <v>18</v>
      </c>
      <c r="BB28" s="23">
        <f t="shared" si="2"/>
        <v>73.397679164232315</v>
      </c>
      <c r="BC28" s="23">
        <f t="shared" si="3"/>
        <v>24</v>
      </c>
      <c r="BD28" s="23">
        <f t="shared" si="4"/>
        <v>20</v>
      </c>
      <c r="BE28" s="23">
        <f t="shared" si="5"/>
        <v>82.203473257925921</v>
      </c>
    </row>
    <row r="29" spans="3:57" x14ac:dyDescent="0.15">
      <c r="C29" s="18">
        <v>24</v>
      </c>
      <c r="D29" s="23">
        <f>[6]节奏总纲!BX27</f>
        <v>18.837411459307198</v>
      </c>
      <c r="E29" s="23">
        <f>[6]节奏总纲!CB27</f>
        <v>21.075914438033141</v>
      </c>
      <c r="I29" s="1">
        <v>24</v>
      </c>
      <c r="J29" s="23">
        <f>'[6]功能-城建'!AS29</f>
        <v>24</v>
      </c>
      <c r="K29" s="23">
        <f>'[6]功能-城建'!AT29</f>
        <v>24</v>
      </c>
      <c r="L29" s="23">
        <f>'[6]功能-城建'!AW29</f>
        <v>24</v>
      </c>
      <c r="M29" s="23">
        <f>'[6]功能-城建'!AX29</f>
        <v>24</v>
      </c>
      <c r="N29" s="23">
        <f>'[6]功能-城建'!AY29</f>
        <v>24</v>
      </c>
      <c r="O29" s="23">
        <f>'[6]功能-城建'!AZ29</f>
        <v>24</v>
      </c>
      <c r="P29" s="23">
        <f>'[6]功能-城建'!BA29</f>
        <v>31</v>
      </c>
      <c r="Q29" s="23">
        <f>'[6]功能-城建'!BE29</f>
        <v>60</v>
      </c>
      <c r="R29" s="23">
        <f>'[6]功能-城建'!BF29</f>
        <v>60</v>
      </c>
      <c r="S29" s="23">
        <f>'[6]功能-城建'!BG29</f>
        <v>60</v>
      </c>
      <c r="T29" s="23">
        <f>'[6]功能-城建'!BH29</f>
        <v>60</v>
      </c>
      <c r="W29" s="1">
        <v>24</v>
      </c>
      <c r="X29" s="23">
        <f>'[6]功能-城建'!BN29</f>
        <v>24</v>
      </c>
      <c r="Y29" s="23">
        <f>'[6]功能-城建'!BO29</f>
        <v>24</v>
      </c>
      <c r="Z29" s="23">
        <f>'[6]功能-城建'!BR29</f>
        <v>24</v>
      </c>
      <c r="AA29" s="23">
        <f>'[6]功能-城建'!BS29</f>
        <v>24</v>
      </c>
      <c r="AB29" s="23">
        <f>'[6]功能-城建'!BT29</f>
        <v>24</v>
      </c>
      <c r="AC29" s="23">
        <f>'[6]功能-城建'!BU29</f>
        <v>24</v>
      </c>
      <c r="AD29" s="23">
        <f>'[6]功能-城建'!BV29</f>
        <v>31</v>
      </c>
      <c r="AE29" s="23">
        <f>'[6]功能-城建'!BZ29</f>
        <v>62</v>
      </c>
      <c r="AF29" s="23">
        <f>'[6]功能-城建'!CA29</f>
        <v>62</v>
      </c>
      <c r="AG29" s="23">
        <f>'[6]功能-城建'!CB29</f>
        <v>62</v>
      </c>
      <c r="AH29" s="23">
        <f>'[6]功能-城建'!CC29</f>
        <v>62</v>
      </c>
      <c r="AK29" s="24">
        <v>24</v>
      </c>
      <c r="AL29" s="23">
        <f>'[6]功能-城建'!X29</f>
        <v>1</v>
      </c>
      <c r="AM29" s="23">
        <f>'[6]功能-城建'!Y29</f>
        <v>1</v>
      </c>
      <c r="AN29" s="23">
        <f>'[6]功能-城建'!AB29</f>
        <v>1</v>
      </c>
      <c r="AO29" s="23">
        <f>'[6]功能-城建'!AC29</f>
        <v>1</v>
      </c>
      <c r="AP29" s="23">
        <f>'[6]功能-城建'!AD29</f>
        <v>1</v>
      </c>
      <c r="AQ29" s="23">
        <f>'[6]功能-城建'!AE29</f>
        <v>1</v>
      </c>
      <c r="AR29" s="23">
        <f>'[6]功能-城建'!AF29</f>
        <v>0</v>
      </c>
      <c r="AS29" s="23">
        <f>'[6]功能-城建'!AJ29</f>
        <v>1</v>
      </c>
      <c r="AT29" s="23">
        <f>'[6]功能-城建'!AK29</f>
        <v>1</v>
      </c>
      <c r="AU29" s="23">
        <f>'[6]功能-城建'!AL29</f>
        <v>1</v>
      </c>
      <c r="AV29" s="23">
        <f>'[6]功能-城建'!AM29</f>
        <v>1</v>
      </c>
      <c r="AY29" s="18">
        <v>24</v>
      </c>
      <c r="AZ29" s="23">
        <f t="shared" si="0"/>
        <v>24</v>
      </c>
      <c r="BA29" s="23">
        <f t="shared" si="1"/>
        <v>18</v>
      </c>
      <c r="BB29" s="23">
        <f t="shared" si="2"/>
        <v>75.349645837228792</v>
      </c>
      <c r="BC29" s="23">
        <f t="shared" si="3"/>
        <v>28</v>
      </c>
      <c r="BD29" s="23">
        <f t="shared" si="4"/>
        <v>21</v>
      </c>
      <c r="BE29" s="23">
        <f t="shared" si="5"/>
        <v>84.303657752132565</v>
      </c>
    </row>
    <row r="30" spans="3:57" x14ac:dyDescent="0.15">
      <c r="C30" s="18">
        <v>25</v>
      </c>
      <c r="D30" s="23">
        <f>[6]节奏总纲!BX28</f>
        <v>19.305616573096692</v>
      </c>
      <c r="E30" s="23">
        <f>[6]节奏总纲!CB28</f>
        <v>21.544273429748305</v>
      </c>
      <c r="I30" s="1">
        <v>25</v>
      </c>
      <c r="J30" s="23">
        <f>'[6]功能-城建'!AS30</f>
        <v>25</v>
      </c>
      <c r="K30" s="23">
        <f>'[6]功能-城建'!AT30</f>
        <v>25</v>
      </c>
      <c r="L30" s="23">
        <f>'[6]功能-城建'!AW30</f>
        <v>25</v>
      </c>
      <c r="M30" s="23">
        <f>'[6]功能-城建'!AX30</f>
        <v>25</v>
      </c>
      <c r="N30" s="23">
        <f>'[6]功能-城建'!AY30</f>
        <v>25</v>
      </c>
      <c r="O30" s="23">
        <f>'[6]功能-城建'!AZ30</f>
        <v>25</v>
      </c>
      <c r="P30" s="23">
        <f>'[6]功能-城建'!BA30</f>
        <v>31</v>
      </c>
      <c r="Q30" s="23">
        <f>'[6]功能-城建'!BE30</f>
        <v>63</v>
      </c>
      <c r="R30" s="23">
        <f>'[6]功能-城建'!BF30</f>
        <v>63</v>
      </c>
      <c r="S30" s="23">
        <f>'[6]功能-城建'!BG30</f>
        <v>63</v>
      </c>
      <c r="T30" s="23">
        <f>'[6]功能-城建'!BH30</f>
        <v>63</v>
      </c>
      <c r="W30" s="1">
        <v>25</v>
      </c>
      <c r="X30" s="23">
        <f>'[6]功能-城建'!BN30</f>
        <v>25</v>
      </c>
      <c r="Y30" s="23">
        <f>'[6]功能-城建'!BO30</f>
        <v>25</v>
      </c>
      <c r="Z30" s="23">
        <f>'[6]功能-城建'!BR30</f>
        <v>25</v>
      </c>
      <c r="AA30" s="23">
        <f>'[6]功能-城建'!BS30</f>
        <v>25</v>
      </c>
      <c r="AB30" s="23">
        <f>'[6]功能-城建'!BT30</f>
        <v>25</v>
      </c>
      <c r="AC30" s="23">
        <f>'[6]功能-城建'!BU30</f>
        <v>25</v>
      </c>
      <c r="AD30" s="23">
        <f>'[6]功能-城建'!BV30</f>
        <v>31</v>
      </c>
      <c r="AE30" s="23">
        <f>'[6]功能-城建'!BZ30</f>
        <v>65</v>
      </c>
      <c r="AF30" s="23">
        <f>'[6]功能-城建'!CA30</f>
        <v>65</v>
      </c>
      <c r="AG30" s="23">
        <f>'[6]功能-城建'!CB30</f>
        <v>65</v>
      </c>
      <c r="AH30" s="23">
        <f>'[6]功能-城建'!CC30</f>
        <v>65</v>
      </c>
      <c r="AK30" s="24">
        <v>25</v>
      </c>
      <c r="AL30" s="23">
        <f>'[6]功能-城建'!X30</f>
        <v>1</v>
      </c>
      <c r="AM30" s="23">
        <f>'[6]功能-城建'!Y30</f>
        <v>1</v>
      </c>
      <c r="AN30" s="23">
        <f>'[6]功能-城建'!AB30</f>
        <v>1</v>
      </c>
      <c r="AO30" s="23">
        <f>'[6]功能-城建'!AC30</f>
        <v>1</v>
      </c>
      <c r="AP30" s="23">
        <f>'[6]功能-城建'!AD30</f>
        <v>1</v>
      </c>
      <c r="AQ30" s="23">
        <f>'[6]功能-城建'!AE30</f>
        <v>1</v>
      </c>
      <c r="AR30" s="23">
        <f>'[6]功能-城建'!AF30</f>
        <v>0</v>
      </c>
      <c r="AS30" s="23">
        <f>'[6]功能-城建'!AJ30</f>
        <v>1</v>
      </c>
      <c r="AT30" s="23">
        <f>'[6]功能-城建'!AK30</f>
        <v>1</v>
      </c>
      <c r="AU30" s="23">
        <f>'[6]功能-城建'!AL30</f>
        <v>1</v>
      </c>
      <c r="AV30" s="23">
        <f>'[6]功能-城建'!AM30</f>
        <v>1</v>
      </c>
      <c r="AY30" s="18">
        <v>25</v>
      </c>
      <c r="AZ30" s="23">
        <f t="shared" si="0"/>
        <v>24</v>
      </c>
      <c r="BA30" s="23">
        <f t="shared" si="1"/>
        <v>19</v>
      </c>
      <c r="BB30" s="23">
        <f t="shared" si="2"/>
        <v>77.22246629238677</v>
      </c>
      <c r="BC30" s="23">
        <f t="shared" si="3"/>
        <v>28</v>
      </c>
      <c r="BD30" s="23">
        <f t="shared" si="4"/>
        <v>21</v>
      </c>
      <c r="BE30" s="23">
        <f t="shared" si="5"/>
        <v>86.17709371899322</v>
      </c>
    </row>
    <row r="31" spans="3:57" x14ac:dyDescent="0.15">
      <c r="C31" s="18">
        <v>26</v>
      </c>
      <c r="D31" s="23">
        <f>[6]节奏总纲!BX29</f>
        <v>19.780926419241737</v>
      </c>
      <c r="E31" s="23">
        <f>[6]节奏总纲!CB29</f>
        <v>22.040613536331495</v>
      </c>
      <c r="I31" s="1">
        <v>26</v>
      </c>
      <c r="J31" s="23">
        <f>'[6]功能-城建'!AS31</f>
        <v>26</v>
      </c>
      <c r="K31" s="23">
        <f>'[6]功能-城建'!AT31</f>
        <v>26</v>
      </c>
      <c r="L31" s="23">
        <f>'[6]功能-城建'!AW31</f>
        <v>26</v>
      </c>
      <c r="M31" s="23">
        <f>'[6]功能-城建'!AX31</f>
        <v>26</v>
      </c>
      <c r="N31" s="23">
        <f>'[6]功能-城建'!AY31</f>
        <v>26</v>
      </c>
      <c r="O31" s="23">
        <f>'[6]功能-城建'!AZ31</f>
        <v>26</v>
      </c>
      <c r="P31" s="23">
        <f>'[6]功能-城建'!BA31</f>
        <v>31</v>
      </c>
      <c r="Q31" s="23">
        <f>'[6]功能-城建'!BE31</f>
        <v>66</v>
      </c>
      <c r="R31" s="23">
        <f>'[6]功能-城建'!BF31</f>
        <v>66</v>
      </c>
      <c r="S31" s="23">
        <f>'[6]功能-城建'!BG31</f>
        <v>66</v>
      </c>
      <c r="T31" s="23">
        <f>'[6]功能-城建'!BH31</f>
        <v>66</v>
      </c>
      <c r="W31" s="1">
        <v>26</v>
      </c>
      <c r="X31" s="23">
        <f>'[6]功能-城建'!BN31</f>
        <v>26</v>
      </c>
      <c r="Y31" s="23">
        <f>'[6]功能-城建'!BO31</f>
        <v>26</v>
      </c>
      <c r="Z31" s="23">
        <f>'[6]功能-城建'!BR31</f>
        <v>26</v>
      </c>
      <c r="AA31" s="23">
        <f>'[6]功能-城建'!BS31</f>
        <v>26</v>
      </c>
      <c r="AB31" s="23">
        <f>'[6]功能-城建'!BT31</f>
        <v>26</v>
      </c>
      <c r="AC31" s="23">
        <f>'[6]功能-城建'!BU31</f>
        <v>26</v>
      </c>
      <c r="AD31" s="23">
        <f>'[6]功能-城建'!BV31</f>
        <v>31</v>
      </c>
      <c r="AE31" s="23">
        <f>'[6]功能-城建'!BZ31</f>
        <v>68</v>
      </c>
      <c r="AF31" s="23">
        <f>'[6]功能-城建'!CA31</f>
        <v>68</v>
      </c>
      <c r="AG31" s="23">
        <f>'[6]功能-城建'!CB31</f>
        <v>68</v>
      </c>
      <c r="AH31" s="23">
        <f>'[6]功能-城建'!CC31</f>
        <v>68</v>
      </c>
      <c r="AK31" s="24">
        <v>26</v>
      </c>
      <c r="AL31" s="23">
        <f>'[6]功能-城建'!X31</f>
        <v>1</v>
      </c>
      <c r="AM31" s="23">
        <f>'[6]功能-城建'!Y31</f>
        <v>1</v>
      </c>
      <c r="AN31" s="23">
        <f>'[6]功能-城建'!AB31</f>
        <v>1</v>
      </c>
      <c r="AO31" s="23">
        <f>'[6]功能-城建'!AC31</f>
        <v>1</v>
      </c>
      <c r="AP31" s="23">
        <f>'[6]功能-城建'!AD31</f>
        <v>1</v>
      </c>
      <c r="AQ31" s="23">
        <f>'[6]功能-城建'!AE31</f>
        <v>1</v>
      </c>
      <c r="AR31" s="23">
        <f>'[6]功能-城建'!AF31</f>
        <v>0</v>
      </c>
      <c r="AS31" s="23">
        <f>'[6]功能-城建'!AJ31</f>
        <v>1</v>
      </c>
      <c r="AT31" s="23">
        <f>'[6]功能-城建'!AK31</f>
        <v>1</v>
      </c>
      <c r="AU31" s="23">
        <f>'[6]功能-城建'!AL31</f>
        <v>1</v>
      </c>
      <c r="AV31" s="23">
        <f>'[6]功能-城建'!AM31</f>
        <v>1</v>
      </c>
      <c r="AY31" s="18">
        <v>26</v>
      </c>
      <c r="AZ31" s="23">
        <f t="shared" si="0"/>
        <v>24</v>
      </c>
      <c r="BA31" s="23">
        <f t="shared" si="1"/>
        <v>19</v>
      </c>
      <c r="BB31" s="23">
        <f t="shared" si="2"/>
        <v>79.123705676966949</v>
      </c>
      <c r="BC31" s="23">
        <f t="shared" si="3"/>
        <v>28</v>
      </c>
      <c r="BD31" s="23">
        <f t="shared" si="4"/>
        <v>22</v>
      </c>
      <c r="BE31" s="23">
        <f t="shared" si="5"/>
        <v>88.162454145325981</v>
      </c>
    </row>
    <row r="32" spans="3:57" x14ac:dyDescent="0.15">
      <c r="C32" s="18">
        <v>27</v>
      </c>
      <c r="D32" s="23">
        <f>[6]节奏总纲!BX30</f>
        <v>20.246416839245761</v>
      </c>
      <c r="E32" s="23">
        <f>[6]节奏总纲!CB30</f>
        <v>22.50487323022379</v>
      </c>
      <c r="I32" s="1">
        <v>27</v>
      </c>
      <c r="J32" s="23">
        <f>'[6]功能-城建'!AS32</f>
        <v>27</v>
      </c>
      <c r="K32" s="23">
        <f>'[6]功能-城建'!AT32</f>
        <v>27</v>
      </c>
      <c r="L32" s="23">
        <f>'[6]功能-城建'!AW32</f>
        <v>27</v>
      </c>
      <c r="M32" s="23">
        <f>'[6]功能-城建'!AX32</f>
        <v>27</v>
      </c>
      <c r="N32" s="23">
        <f>'[6]功能-城建'!AY32</f>
        <v>27</v>
      </c>
      <c r="O32" s="23">
        <f>'[6]功能-城建'!AZ32</f>
        <v>27</v>
      </c>
      <c r="P32" s="23">
        <f>'[6]功能-城建'!BA32</f>
        <v>31</v>
      </c>
      <c r="Q32" s="23">
        <f>'[6]功能-城建'!BE32</f>
        <v>69</v>
      </c>
      <c r="R32" s="23">
        <f>'[6]功能-城建'!BF32</f>
        <v>69</v>
      </c>
      <c r="S32" s="23">
        <f>'[6]功能-城建'!BG32</f>
        <v>69</v>
      </c>
      <c r="T32" s="23">
        <f>'[6]功能-城建'!BH32</f>
        <v>69</v>
      </c>
      <c r="W32" s="1">
        <v>27</v>
      </c>
      <c r="X32" s="23">
        <f>'[6]功能-城建'!BN32</f>
        <v>27</v>
      </c>
      <c r="Y32" s="23">
        <f>'[6]功能-城建'!BO32</f>
        <v>27</v>
      </c>
      <c r="Z32" s="23">
        <f>'[6]功能-城建'!BR32</f>
        <v>27</v>
      </c>
      <c r="AA32" s="23">
        <f>'[6]功能-城建'!BS32</f>
        <v>27</v>
      </c>
      <c r="AB32" s="23">
        <f>'[6]功能-城建'!BT32</f>
        <v>27</v>
      </c>
      <c r="AC32" s="23">
        <f>'[6]功能-城建'!BU32</f>
        <v>27</v>
      </c>
      <c r="AD32" s="23">
        <f>'[6]功能-城建'!BV32</f>
        <v>31</v>
      </c>
      <c r="AE32" s="23">
        <f>'[6]功能-城建'!BZ32</f>
        <v>71</v>
      </c>
      <c r="AF32" s="23">
        <f>'[6]功能-城建'!CA32</f>
        <v>71</v>
      </c>
      <c r="AG32" s="23">
        <f>'[6]功能-城建'!CB32</f>
        <v>71</v>
      </c>
      <c r="AH32" s="23">
        <f>'[6]功能-城建'!CC32</f>
        <v>71</v>
      </c>
      <c r="AK32" s="24">
        <v>27</v>
      </c>
      <c r="AL32" s="23">
        <f>'[6]功能-城建'!X32</f>
        <v>1</v>
      </c>
      <c r="AM32" s="23">
        <f>'[6]功能-城建'!Y32</f>
        <v>1</v>
      </c>
      <c r="AN32" s="23">
        <f>'[6]功能-城建'!AB32</f>
        <v>1</v>
      </c>
      <c r="AO32" s="23">
        <f>'[6]功能-城建'!AC32</f>
        <v>1</v>
      </c>
      <c r="AP32" s="23">
        <f>'[6]功能-城建'!AD32</f>
        <v>1</v>
      </c>
      <c r="AQ32" s="23">
        <f>'[6]功能-城建'!AE32</f>
        <v>1</v>
      </c>
      <c r="AR32" s="23">
        <f>'[6]功能-城建'!AF32</f>
        <v>0</v>
      </c>
      <c r="AS32" s="23">
        <f>'[6]功能-城建'!AJ32</f>
        <v>1</v>
      </c>
      <c r="AT32" s="23">
        <f>'[6]功能-城建'!AK32</f>
        <v>1</v>
      </c>
      <c r="AU32" s="23">
        <f>'[6]功能-城建'!AL32</f>
        <v>1</v>
      </c>
      <c r="AV32" s="23">
        <f>'[6]功能-城建'!AM32</f>
        <v>1</v>
      </c>
      <c r="AY32" s="18">
        <v>27</v>
      </c>
      <c r="AZ32" s="23">
        <f t="shared" si="0"/>
        <v>28</v>
      </c>
      <c r="BA32" s="23">
        <f t="shared" si="1"/>
        <v>20</v>
      </c>
      <c r="BB32" s="23">
        <f t="shared" si="2"/>
        <v>80.985667356983043</v>
      </c>
      <c r="BC32" s="23">
        <f t="shared" si="3"/>
        <v>28</v>
      </c>
      <c r="BD32" s="23">
        <f t="shared" si="4"/>
        <v>22</v>
      </c>
      <c r="BE32" s="23">
        <f t="shared" si="5"/>
        <v>90.019492920895161</v>
      </c>
    </row>
    <row r="33" spans="3:57" x14ac:dyDescent="0.15">
      <c r="C33" s="18">
        <v>28</v>
      </c>
      <c r="D33" s="23">
        <f>[6]节奏总纲!BX31</f>
        <v>20.709789085251497</v>
      </c>
      <c r="E33" s="23">
        <f>[6]节奏总纲!CB31</f>
        <v>23.020448156730307</v>
      </c>
      <c r="I33" s="1">
        <v>28</v>
      </c>
      <c r="J33" s="23">
        <f>'[6]功能-城建'!AS33</f>
        <v>28</v>
      </c>
      <c r="K33" s="23">
        <f>'[6]功能-城建'!AT33</f>
        <v>28</v>
      </c>
      <c r="L33" s="23">
        <f>'[6]功能-城建'!AW33</f>
        <v>28</v>
      </c>
      <c r="M33" s="23">
        <f>'[6]功能-城建'!AX33</f>
        <v>28</v>
      </c>
      <c r="N33" s="23">
        <f>'[6]功能-城建'!AY33</f>
        <v>28</v>
      </c>
      <c r="O33" s="23">
        <f>'[6]功能-城建'!AZ33</f>
        <v>28</v>
      </c>
      <c r="P33" s="23">
        <f>'[6]功能-城建'!BA33</f>
        <v>31</v>
      </c>
      <c r="Q33" s="23">
        <f>'[6]功能-城建'!BE33</f>
        <v>72</v>
      </c>
      <c r="R33" s="23">
        <f>'[6]功能-城建'!BF33</f>
        <v>72</v>
      </c>
      <c r="S33" s="23">
        <f>'[6]功能-城建'!BG33</f>
        <v>72</v>
      </c>
      <c r="T33" s="23">
        <f>'[6]功能-城建'!BH33</f>
        <v>72</v>
      </c>
      <c r="W33" s="1">
        <v>28</v>
      </c>
      <c r="X33" s="23">
        <f>'[6]功能-城建'!BN33</f>
        <v>28</v>
      </c>
      <c r="Y33" s="23">
        <f>'[6]功能-城建'!BO33</f>
        <v>28</v>
      </c>
      <c r="Z33" s="23">
        <f>'[6]功能-城建'!BR33</f>
        <v>28</v>
      </c>
      <c r="AA33" s="23">
        <f>'[6]功能-城建'!BS33</f>
        <v>28</v>
      </c>
      <c r="AB33" s="23">
        <f>'[6]功能-城建'!BT33</f>
        <v>28</v>
      </c>
      <c r="AC33" s="23">
        <f>'[6]功能-城建'!BU33</f>
        <v>28</v>
      </c>
      <c r="AD33" s="23">
        <f>'[6]功能-城建'!BV33</f>
        <v>31</v>
      </c>
      <c r="AE33" s="23">
        <f>'[6]功能-城建'!BZ33</f>
        <v>74</v>
      </c>
      <c r="AF33" s="23">
        <f>'[6]功能-城建'!CA33</f>
        <v>74</v>
      </c>
      <c r="AG33" s="23">
        <f>'[6]功能-城建'!CB33</f>
        <v>74</v>
      </c>
      <c r="AH33" s="23">
        <f>'[6]功能-城建'!CC33</f>
        <v>74</v>
      </c>
      <c r="AK33" s="24">
        <v>28</v>
      </c>
      <c r="AL33" s="23">
        <f>'[6]功能-城建'!X33</f>
        <v>1</v>
      </c>
      <c r="AM33" s="23">
        <f>'[6]功能-城建'!Y33</f>
        <v>1</v>
      </c>
      <c r="AN33" s="23">
        <f>'[6]功能-城建'!AB33</f>
        <v>1</v>
      </c>
      <c r="AO33" s="23">
        <f>'[6]功能-城建'!AC33</f>
        <v>1</v>
      </c>
      <c r="AP33" s="23">
        <f>'[6]功能-城建'!AD33</f>
        <v>1</v>
      </c>
      <c r="AQ33" s="23">
        <f>'[6]功能-城建'!AE33</f>
        <v>1</v>
      </c>
      <c r="AR33" s="23">
        <f>'[6]功能-城建'!AF33</f>
        <v>1</v>
      </c>
      <c r="AS33" s="23">
        <f>'[6]功能-城建'!AJ33</f>
        <v>1</v>
      </c>
      <c r="AT33" s="23">
        <f>'[6]功能-城建'!AK33</f>
        <v>1</v>
      </c>
      <c r="AU33" s="23">
        <f>'[6]功能-城建'!AL33</f>
        <v>1</v>
      </c>
      <c r="AV33" s="23">
        <f>'[6]功能-城建'!AM33</f>
        <v>1</v>
      </c>
      <c r="AY33" s="18">
        <v>28</v>
      </c>
      <c r="AZ33" s="23">
        <f t="shared" si="0"/>
        <v>28</v>
      </c>
      <c r="BA33" s="23">
        <f t="shared" si="1"/>
        <v>20</v>
      </c>
      <c r="BB33" s="23">
        <f t="shared" si="2"/>
        <v>82.839156341005989</v>
      </c>
      <c r="BC33" s="23">
        <f t="shared" si="3"/>
        <v>32</v>
      </c>
      <c r="BD33" s="23">
        <f t="shared" si="4"/>
        <v>23</v>
      </c>
      <c r="BE33" s="23">
        <f t="shared" si="5"/>
        <v>92.081792626921228</v>
      </c>
    </row>
    <row r="34" spans="3:57" x14ac:dyDescent="0.15">
      <c r="C34" s="18">
        <v>29</v>
      </c>
      <c r="D34" s="23">
        <f>[6]节奏总纲!BX32</f>
        <v>21.175328404170024</v>
      </c>
      <c r="E34" s="23">
        <f>[6]节奏总纲!CB32</f>
        <v>23.517361184365331</v>
      </c>
      <c r="I34" s="1">
        <v>29</v>
      </c>
      <c r="J34" s="23">
        <f>'[6]功能-城建'!AS34</f>
        <v>29</v>
      </c>
      <c r="K34" s="23">
        <f>'[6]功能-城建'!AT34</f>
        <v>29</v>
      </c>
      <c r="L34" s="23">
        <f>'[6]功能-城建'!AW34</f>
        <v>29</v>
      </c>
      <c r="M34" s="23">
        <f>'[6]功能-城建'!AX34</f>
        <v>29</v>
      </c>
      <c r="N34" s="23">
        <f>'[6]功能-城建'!AY34</f>
        <v>29</v>
      </c>
      <c r="O34" s="23">
        <f>'[6]功能-城建'!AZ34</f>
        <v>29</v>
      </c>
      <c r="P34" s="23">
        <f>'[6]功能-城建'!BA34</f>
        <v>31</v>
      </c>
      <c r="Q34" s="23">
        <f>'[6]功能-城建'!BE34</f>
        <v>75</v>
      </c>
      <c r="R34" s="23">
        <f>'[6]功能-城建'!BF34</f>
        <v>75</v>
      </c>
      <c r="S34" s="23">
        <f>'[6]功能-城建'!BG34</f>
        <v>75</v>
      </c>
      <c r="T34" s="23">
        <f>'[6]功能-城建'!BH34</f>
        <v>75</v>
      </c>
      <c r="W34" s="1">
        <v>29</v>
      </c>
      <c r="X34" s="23">
        <f>'[6]功能-城建'!BN34</f>
        <v>29</v>
      </c>
      <c r="Y34" s="23">
        <f>'[6]功能-城建'!BO34</f>
        <v>29</v>
      </c>
      <c r="Z34" s="23">
        <f>'[6]功能-城建'!BR34</f>
        <v>29</v>
      </c>
      <c r="AA34" s="23">
        <f>'[6]功能-城建'!BS34</f>
        <v>29</v>
      </c>
      <c r="AB34" s="23">
        <f>'[6]功能-城建'!BT34</f>
        <v>29</v>
      </c>
      <c r="AC34" s="23">
        <f>'[6]功能-城建'!BU34</f>
        <v>29</v>
      </c>
      <c r="AD34" s="23">
        <f>'[6]功能-城建'!BV34</f>
        <v>31</v>
      </c>
      <c r="AE34" s="23">
        <f>'[6]功能-城建'!BZ34</f>
        <v>77</v>
      </c>
      <c r="AF34" s="23">
        <f>'[6]功能-城建'!CA34</f>
        <v>77</v>
      </c>
      <c r="AG34" s="23">
        <f>'[6]功能-城建'!CB34</f>
        <v>77</v>
      </c>
      <c r="AH34" s="23">
        <f>'[6]功能-城建'!CC34</f>
        <v>77</v>
      </c>
      <c r="AK34" s="24">
        <v>29</v>
      </c>
      <c r="AL34" s="23">
        <f>'[6]功能-城建'!X34</f>
        <v>1</v>
      </c>
      <c r="AM34" s="23">
        <f>'[6]功能-城建'!Y34</f>
        <v>1</v>
      </c>
      <c r="AN34" s="23">
        <f>'[6]功能-城建'!AB34</f>
        <v>1</v>
      </c>
      <c r="AO34" s="23">
        <f>'[6]功能-城建'!AC34</f>
        <v>1</v>
      </c>
      <c r="AP34" s="23">
        <f>'[6]功能-城建'!AD34</f>
        <v>1</v>
      </c>
      <c r="AQ34" s="23">
        <f>'[6]功能-城建'!AE34</f>
        <v>1</v>
      </c>
      <c r="AR34" s="23">
        <f>'[6]功能-城建'!AF34</f>
        <v>1</v>
      </c>
      <c r="AS34" s="23">
        <f>'[6]功能-城建'!AJ34</f>
        <v>1</v>
      </c>
      <c r="AT34" s="23">
        <f>'[6]功能-城建'!AK34</f>
        <v>1</v>
      </c>
      <c r="AU34" s="23">
        <f>'[6]功能-城建'!AL34</f>
        <v>1</v>
      </c>
      <c r="AV34" s="23">
        <f>'[6]功能-城建'!AM34</f>
        <v>1</v>
      </c>
      <c r="AY34" s="18">
        <v>29</v>
      </c>
      <c r="AZ34" s="23">
        <f t="shared" si="0"/>
        <v>28</v>
      </c>
      <c r="BA34" s="23">
        <f t="shared" si="1"/>
        <v>21</v>
      </c>
      <c r="BB34" s="23">
        <f t="shared" si="2"/>
        <v>84.701313616680096</v>
      </c>
      <c r="BC34" s="23">
        <f t="shared" si="3"/>
        <v>32</v>
      </c>
      <c r="BD34" s="23">
        <f t="shared" si="4"/>
        <v>23</v>
      </c>
      <c r="BE34" s="23">
        <f t="shared" si="5"/>
        <v>94.069444737461325</v>
      </c>
    </row>
    <row r="35" spans="3:57" x14ac:dyDescent="0.15">
      <c r="C35" s="18">
        <v>30</v>
      </c>
      <c r="D35" s="23">
        <f>[6]节奏总纲!BX33</f>
        <v>21.627432338833255</v>
      </c>
      <c r="E35" s="23">
        <f>[6]节奏总纲!CB33</f>
        <v>24.015075841763835</v>
      </c>
      <c r="I35" s="1">
        <v>30</v>
      </c>
      <c r="J35" s="23">
        <f>'[6]功能-城建'!AS35</f>
        <v>30</v>
      </c>
      <c r="K35" s="23">
        <f>'[6]功能-城建'!AT35</f>
        <v>30</v>
      </c>
      <c r="L35" s="23">
        <f>'[6]功能-城建'!AW35</f>
        <v>30</v>
      </c>
      <c r="M35" s="23">
        <f>'[6]功能-城建'!AX35</f>
        <v>30</v>
      </c>
      <c r="N35" s="23">
        <f>'[6]功能-城建'!AY35</f>
        <v>30</v>
      </c>
      <c r="O35" s="23">
        <f>'[6]功能-城建'!AZ35</f>
        <v>30</v>
      </c>
      <c r="P35" s="23">
        <f>'[6]功能-城建'!BA35</f>
        <v>32</v>
      </c>
      <c r="Q35" s="23">
        <f>'[6]功能-城建'!BE35</f>
        <v>78</v>
      </c>
      <c r="R35" s="23">
        <f>'[6]功能-城建'!BF35</f>
        <v>78</v>
      </c>
      <c r="S35" s="23">
        <f>'[6]功能-城建'!BG35</f>
        <v>78</v>
      </c>
      <c r="T35" s="23">
        <f>'[6]功能-城建'!BH35</f>
        <v>78</v>
      </c>
      <c r="W35" s="1">
        <v>30</v>
      </c>
      <c r="X35" s="23">
        <f>'[6]功能-城建'!BN35</f>
        <v>30</v>
      </c>
      <c r="Y35" s="23">
        <f>'[6]功能-城建'!BO35</f>
        <v>30</v>
      </c>
      <c r="Z35" s="23">
        <f>'[6]功能-城建'!BR35</f>
        <v>30</v>
      </c>
      <c r="AA35" s="23">
        <f>'[6]功能-城建'!BS35</f>
        <v>30</v>
      </c>
      <c r="AB35" s="23">
        <f>'[6]功能-城建'!BT35</f>
        <v>30</v>
      </c>
      <c r="AC35" s="23">
        <f>'[6]功能-城建'!BU35</f>
        <v>30</v>
      </c>
      <c r="AD35" s="23">
        <f>'[6]功能-城建'!BV35</f>
        <v>32</v>
      </c>
      <c r="AE35" s="23">
        <f>'[6]功能-城建'!BZ35</f>
        <v>80</v>
      </c>
      <c r="AF35" s="23">
        <f>'[6]功能-城建'!CA35</f>
        <v>80</v>
      </c>
      <c r="AG35" s="23">
        <f>'[6]功能-城建'!CB35</f>
        <v>80</v>
      </c>
      <c r="AH35" s="23">
        <f>'[6]功能-城建'!CC35</f>
        <v>80</v>
      </c>
      <c r="AK35" s="24">
        <v>30</v>
      </c>
      <c r="AL35" s="23">
        <f>'[6]功能-城建'!X35</f>
        <v>1</v>
      </c>
      <c r="AM35" s="23">
        <f>'[6]功能-城建'!Y35</f>
        <v>1</v>
      </c>
      <c r="AN35" s="23">
        <f>'[6]功能-城建'!AB35</f>
        <v>1</v>
      </c>
      <c r="AO35" s="23">
        <f>'[6]功能-城建'!AC35</f>
        <v>1</v>
      </c>
      <c r="AP35" s="23">
        <f>'[6]功能-城建'!AD35</f>
        <v>1</v>
      </c>
      <c r="AQ35" s="23">
        <f>'[6]功能-城建'!AE35</f>
        <v>1</v>
      </c>
      <c r="AR35" s="23">
        <f>'[6]功能-城建'!AF35</f>
        <v>1</v>
      </c>
      <c r="AS35" s="23">
        <f>'[6]功能-城建'!AJ35</f>
        <v>1</v>
      </c>
      <c r="AT35" s="23">
        <f>'[6]功能-城建'!AK35</f>
        <v>1</v>
      </c>
      <c r="AU35" s="23">
        <f>'[6]功能-城建'!AL35</f>
        <v>1</v>
      </c>
      <c r="AV35" s="23">
        <f>'[6]功能-城建'!AM35</f>
        <v>1</v>
      </c>
      <c r="AY35" s="18">
        <v>30</v>
      </c>
      <c r="AZ35" s="23">
        <f t="shared" si="0"/>
        <v>28</v>
      </c>
      <c r="BA35" s="23">
        <f t="shared" si="1"/>
        <v>21</v>
      </c>
      <c r="BB35" s="23">
        <f t="shared" si="2"/>
        <v>86.509729355333022</v>
      </c>
      <c r="BC35" s="23">
        <f t="shared" si="3"/>
        <v>32</v>
      </c>
      <c r="BD35" s="23">
        <f t="shared" si="4"/>
        <v>24</v>
      </c>
      <c r="BE35" s="23">
        <f t="shared" si="5"/>
        <v>96.06030336705534</v>
      </c>
    </row>
    <row r="36" spans="3:57" x14ac:dyDescent="0.15">
      <c r="C36" s="18">
        <v>31</v>
      </c>
      <c r="D36" s="23">
        <f>[6]节奏总纲!BX34</f>
        <v>22.095189537639744</v>
      </c>
      <c r="E36" s="23">
        <f>[6]节奏总纲!CB34</f>
        <v>24.476288482572343</v>
      </c>
      <c r="I36" s="1">
        <v>31</v>
      </c>
      <c r="J36" s="23">
        <f>'[6]功能-城建'!AS36</f>
        <v>31</v>
      </c>
      <c r="K36" s="23">
        <f>'[6]功能-城建'!AT36</f>
        <v>31</v>
      </c>
      <c r="L36" s="23">
        <f>'[6]功能-城建'!AW36</f>
        <v>31</v>
      </c>
      <c r="M36" s="23">
        <f>'[6]功能-城建'!AX36</f>
        <v>31</v>
      </c>
      <c r="N36" s="23">
        <f>'[6]功能-城建'!AY36</f>
        <v>31</v>
      </c>
      <c r="O36" s="23">
        <f>'[6]功能-城建'!AZ36</f>
        <v>31</v>
      </c>
      <c r="P36" s="23">
        <f>'[6]功能-城建'!BA36</f>
        <v>32</v>
      </c>
      <c r="Q36" s="23" t="str">
        <f>'[6]功能-城建'!BE36</f>
        <v/>
      </c>
      <c r="R36" s="23" t="str">
        <f>'[6]功能-城建'!BF36</f>
        <v/>
      </c>
      <c r="S36" s="23" t="str">
        <f>'[6]功能-城建'!BG36</f>
        <v/>
      </c>
      <c r="T36" s="23" t="str">
        <f>'[6]功能-城建'!BH36</f>
        <v/>
      </c>
      <c r="W36" s="1">
        <v>31</v>
      </c>
      <c r="X36" s="23">
        <f>'[6]功能-城建'!BN36</f>
        <v>31</v>
      </c>
      <c r="Y36" s="23">
        <f>'[6]功能-城建'!BO36</f>
        <v>31</v>
      </c>
      <c r="Z36" s="23">
        <f>'[6]功能-城建'!BR36</f>
        <v>31</v>
      </c>
      <c r="AA36" s="23">
        <f>'[6]功能-城建'!BS36</f>
        <v>31</v>
      </c>
      <c r="AB36" s="23">
        <f>'[6]功能-城建'!BT36</f>
        <v>31</v>
      </c>
      <c r="AC36" s="23">
        <f>'[6]功能-城建'!BU36</f>
        <v>31</v>
      </c>
      <c r="AD36" s="23">
        <f>'[6]功能-城建'!BV36</f>
        <v>32</v>
      </c>
      <c r="AE36" s="23" t="str">
        <f>'[6]功能-城建'!BZ36</f>
        <v/>
      </c>
      <c r="AF36" s="23" t="str">
        <f>'[6]功能-城建'!CA36</f>
        <v/>
      </c>
      <c r="AG36" s="23" t="str">
        <f>'[6]功能-城建'!CB36</f>
        <v/>
      </c>
      <c r="AH36" s="23" t="str">
        <f>'[6]功能-城建'!CC36</f>
        <v/>
      </c>
      <c r="AK36" s="24">
        <v>31</v>
      </c>
      <c r="AL36" s="23">
        <f>'[6]功能-城建'!X36</f>
        <v>1</v>
      </c>
      <c r="AM36" s="23">
        <f>'[6]功能-城建'!Y36</f>
        <v>1</v>
      </c>
      <c r="AN36" s="23">
        <f>'[6]功能-城建'!AB36</f>
        <v>1</v>
      </c>
      <c r="AO36" s="23">
        <f>'[6]功能-城建'!AC36</f>
        <v>1</v>
      </c>
      <c r="AP36" s="23">
        <f>'[6]功能-城建'!AD36</f>
        <v>1</v>
      </c>
      <c r="AQ36" s="23">
        <f>'[6]功能-城建'!AE36</f>
        <v>1</v>
      </c>
      <c r="AR36" s="23">
        <f>'[6]功能-城建'!AF36</f>
        <v>1</v>
      </c>
      <c r="AS36" s="23">
        <f>'[6]功能-城建'!AJ36</f>
        <v>1</v>
      </c>
      <c r="AT36" s="23">
        <f>'[6]功能-城建'!AK36</f>
        <v>1</v>
      </c>
      <c r="AU36" s="23">
        <f>'[6]功能-城建'!AL36</f>
        <v>1</v>
      </c>
      <c r="AV36" s="23">
        <f>'[6]功能-城建'!AM36</f>
        <v>1</v>
      </c>
      <c r="AY36" s="18">
        <v>31</v>
      </c>
      <c r="AZ36" s="23">
        <f t="shared" si="0"/>
        <v>32</v>
      </c>
      <c r="BA36" s="23">
        <f t="shared" si="1"/>
        <v>22</v>
      </c>
      <c r="BB36" s="23">
        <f t="shared" si="2"/>
        <v>88.380758150558975</v>
      </c>
      <c r="BC36" s="23">
        <f t="shared" si="3"/>
        <v>32</v>
      </c>
      <c r="BD36" s="23">
        <f t="shared" si="4"/>
        <v>24</v>
      </c>
      <c r="BE36" s="23">
        <f t="shared" si="5"/>
        <v>97.905153930289373</v>
      </c>
    </row>
    <row r="37" spans="3:57" x14ac:dyDescent="0.15">
      <c r="C37" s="18">
        <v>32</v>
      </c>
      <c r="D37" s="23">
        <f>[6]节奏总纲!BX35</f>
        <v>22.536630202092223</v>
      </c>
      <c r="E37" s="23">
        <f>[6]节奏总纲!CB35</f>
        <v>24.96122010782668</v>
      </c>
      <c r="I37" s="1">
        <v>32</v>
      </c>
      <c r="J37" s="23">
        <f>'[6]功能-城建'!AS37</f>
        <v>32</v>
      </c>
      <c r="K37" s="23">
        <f>'[6]功能-城建'!AT37</f>
        <v>32</v>
      </c>
      <c r="L37" s="23">
        <f>'[6]功能-城建'!AW37</f>
        <v>32</v>
      </c>
      <c r="M37" s="23">
        <f>'[6]功能-城建'!AX37</f>
        <v>32</v>
      </c>
      <c r="N37" s="23">
        <f>'[6]功能-城建'!AY37</f>
        <v>32</v>
      </c>
      <c r="O37" s="23">
        <f>'[6]功能-城建'!AZ37</f>
        <v>32</v>
      </c>
      <c r="P37" s="23">
        <f>'[6]功能-城建'!BA37</f>
        <v>32</v>
      </c>
      <c r="Q37" s="23" t="str">
        <f>'[6]功能-城建'!BE37</f>
        <v/>
      </c>
      <c r="R37" s="23" t="str">
        <f>'[6]功能-城建'!BF37</f>
        <v/>
      </c>
      <c r="S37" s="23" t="str">
        <f>'[6]功能-城建'!BG37</f>
        <v/>
      </c>
      <c r="T37" s="23" t="str">
        <f>'[6]功能-城建'!BH37</f>
        <v/>
      </c>
      <c r="W37" s="1">
        <v>32</v>
      </c>
      <c r="X37" s="23">
        <f>'[6]功能-城建'!BN37</f>
        <v>32</v>
      </c>
      <c r="Y37" s="23">
        <f>'[6]功能-城建'!BO37</f>
        <v>32</v>
      </c>
      <c r="Z37" s="23">
        <f>'[6]功能-城建'!BR37</f>
        <v>32</v>
      </c>
      <c r="AA37" s="23">
        <f>'[6]功能-城建'!BS37</f>
        <v>32</v>
      </c>
      <c r="AB37" s="23">
        <f>'[6]功能-城建'!BT37</f>
        <v>32</v>
      </c>
      <c r="AC37" s="23">
        <f>'[6]功能-城建'!BU37</f>
        <v>32</v>
      </c>
      <c r="AD37" s="23">
        <f>'[6]功能-城建'!BV37</f>
        <v>32</v>
      </c>
      <c r="AE37" s="23" t="str">
        <f>'[6]功能-城建'!BZ37</f>
        <v/>
      </c>
      <c r="AF37" s="23" t="str">
        <f>'[6]功能-城建'!CA37</f>
        <v/>
      </c>
      <c r="AG37" s="23" t="str">
        <f>'[6]功能-城建'!CB37</f>
        <v/>
      </c>
      <c r="AH37" s="23" t="str">
        <f>'[6]功能-城建'!CC37</f>
        <v/>
      </c>
      <c r="AK37" s="24">
        <v>32</v>
      </c>
      <c r="AL37" s="23">
        <f>'[6]功能-城建'!X37</f>
        <v>1</v>
      </c>
      <c r="AM37" s="23">
        <f>'[6]功能-城建'!Y37</f>
        <v>1</v>
      </c>
      <c r="AN37" s="23">
        <f>'[6]功能-城建'!AB37</f>
        <v>1</v>
      </c>
      <c r="AO37" s="23">
        <f>'[6]功能-城建'!AC37</f>
        <v>1</v>
      </c>
      <c r="AP37" s="23">
        <f>'[6]功能-城建'!AD37</f>
        <v>1</v>
      </c>
      <c r="AQ37" s="23">
        <f>'[6]功能-城建'!AE37</f>
        <v>1</v>
      </c>
      <c r="AR37" s="23">
        <f>'[6]功能-城建'!AF37</f>
        <v>1</v>
      </c>
      <c r="AS37" s="23">
        <f>'[6]功能-城建'!AJ37</f>
        <v>1</v>
      </c>
      <c r="AT37" s="23">
        <f>'[6]功能-城建'!AK37</f>
        <v>1</v>
      </c>
      <c r="AU37" s="23">
        <f>'[6]功能-城建'!AL37</f>
        <v>1</v>
      </c>
      <c r="AV37" s="23">
        <f>'[6]功能-城建'!AM37</f>
        <v>1</v>
      </c>
      <c r="AY37" s="18">
        <v>32</v>
      </c>
      <c r="AZ37" s="23">
        <f t="shared" si="0"/>
        <v>32</v>
      </c>
      <c r="BA37" s="23">
        <f t="shared" si="1"/>
        <v>22</v>
      </c>
      <c r="BB37" s="23">
        <f t="shared" si="2"/>
        <v>90.146520808368891</v>
      </c>
      <c r="BC37" s="23">
        <f t="shared" si="3"/>
        <v>32</v>
      </c>
      <c r="BD37" s="23">
        <f t="shared" si="4"/>
        <v>24</v>
      </c>
      <c r="BE37" s="23">
        <f t="shared" si="5"/>
        <v>99.84488043130672</v>
      </c>
    </row>
    <row r="38" spans="3:57" x14ac:dyDescent="0.15">
      <c r="C38" s="18">
        <v>33</v>
      </c>
      <c r="D38" s="23">
        <f>[6]节奏总纲!BX36</f>
        <v>23.008297311415273</v>
      </c>
      <c r="E38" s="23">
        <f>[6]节奏总纲!CB36</f>
        <v>25.404062586103631</v>
      </c>
      <c r="I38" s="1">
        <v>33</v>
      </c>
      <c r="J38" s="23">
        <f>'[6]功能-城建'!AS38</f>
        <v>33</v>
      </c>
      <c r="K38" s="23">
        <f>'[6]功能-城建'!AT38</f>
        <v>33</v>
      </c>
      <c r="L38" s="23">
        <f>'[6]功能-城建'!AW38</f>
        <v>33</v>
      </c>
      <c r="M38" s="23">
        <f>'[6]功能-城建'!AX38</f>
        <v>33</v>
      </c>
      <c r="N38" s="23">
        <f>'[6]功能-城建'!AY38</f>
        <v>33</v>
      </c>
      <c r="O38" s="23">
        <f>'[6]功能-城建'!AZ38</f>
        <v>33</v>
      </c>
      <c r="P38" s="23">
        <f>'[6]功能-城建'!BA38</f>
        <v>33</v>
      </c>
      <c r="Q38" s="23" t="str">
        <f>'[6]功能-城建'!BE38</f>
        <v/>
      </c>
      <c r="R38" s="23" t="str">
        <f>'[6]功能-城建'!BF38</f>
        <v/>
      </c>
      <c r="S38" s="23" t="str">
        <f>'[6]功能-城建'!BG38</f>
        <v/>
      </c>
      <c r="T38" s="23" t="str">
        <f>'[6]功能-城建'!BH38</f>
        <v/>
      </c>
      <c r="W38" s="1">
        <v>33</v>
      </c>
      <c r="X38" s="23">
        <f>'[6]功能-城建'!BN38</f>
        <v>33</v>
      </c>
      <c r="Y38" s="23">
        <f>'[6]功能-城建'!BO38</f>
        <v>33</v>
      </c>
      <c r="Z38" s="23">
        <f>'[6]功能-城建'!BR38</f>
        <v>33</v>
      </c>
      <c r="AA38" s="23">
        <f>'[6]功能-城建'!BS38</f>
        <v>33</v>
      </c>
      <c r="AB38" s="23">
        <f>'[6]功能-城建'!BT38</f>
        <v>33</v>
      </c>
      <c r="AC38" s="23">
        <f>'[6]功能-城建'!BU38</f>
        <v>33</v>
      </c>
      <c r="AD38" s="23">
        <f>'[6]功能-城建'!BV38</f>
        <v>33</v>
      </c>
      <c r="AE38" s="23" t="str">
        <f>'[6]功能-城建'!BZ38</f>
        <v/>
      </c>
      <c r="AF38" s="23" t="str">
        <f>'[6]功能-城建'!CA38</f>
        <v/>
      </c>
      <c r="AG38" s="23" t="str">
        <f>'[6]功能-城建'!CB38</f>
        <v/>
      </c>
      <c r="AH38" s="23" t="str">
        <f>'[6]功能-城建'!CC38</f>
        <v/>
      </c>
      <c r="AK38" s="24">
        <v>33</v>
      </c>
      <c r="AL38" s="23">
        <f>'[6]功能-城建'!X38</f>
        <v>1</v>
      </c>
      <c r="AM38" s="23">
        <f>'[6]功能-城建'!Y38</f>
        <v>1</v>
      </c>
      <c r="AN38" s="23">
        <f>'[6]功能-城建'!AB38</f>
        <v>1</v>
      </c>
      <c r="AO38" s="23">
        <f>'[6]功能-城建'!AC38</f>
        <v>1</v>
      </c>
      <c r="AP38" s="23">
        <f>'[6]功能-城建'!AD38</f>
        <v>1</v>
      </c>
      <c r="AQ38" s="23">
        <f>'[6]功能-城建'!AE38</f>
        <v>1</v>
      </c>
      <c r="AR38" s="23">
        <f>'[6]功能-城建'!AF38</f>
        <v>1</v>
      </c>
      <c r="AS38" s="23">
        <f>'[6]功能-城建'!AJ38</f>
        <v>1</v>
      </c>
      <c r="AT38" s="23">
        <f>'[6]功能-城建'!AK38</f>
        <v>1</v>
      </c>
      <c r="AU38" s="23">
        <f>'[6]功能-城建'!AL38</f>
        <v>1</v>
      </c>
      <c r="AV38" s="23">
        <f>'[6]功能-城建'!AM38</f>
        <v>1</v>
      </c>
      <c r="AY38" s="18">
        <v>33</v>
      </c>
      <c r="AZ38" s="23">
        <f t="shared" si="0"/>
        <v>32</v>
      </c>
      <c r="BA38" s="23">
        <f t="shared" si="1"/>
        <v>23</v>
      </c>
      <c r="BB38" s="23">
        <f t="shared" si="2"/>
        <v>92.033189245661092</v>
      </c>
      <c r="BC38" s="23">
        <f t="shared" si="3"/>
        <v>32</v>
      </c>
      <c r="BD38" s="23">
        <f t="shared" si="4"/>
        <v>25</v>
      </c>
      <c r="BE38" s="23">
        <f t="shared" si="5"/>
        <v>101.61625034441452</v>
      </c>
    </row>
    <row r="39" spans="3:57" x14ac:dyDescent="0.15">
      <c r="C39" s="18">
        <v>34</v>
      </c>
      <c r="D39" s="23">
        <f>[6]节奏总纲!BX37</f>
        <v>23.439624304552691</v>
      </c>
      <c r="E39" s="23">
        <f>[6]节奏总纲!CB37</f>
        <v>25.887144728338249</v>
      </c>
      <c r="I39" s="1">
        <v>34</v>
      </c>
      <c r="J39" s="23">
        <f>'[6]功能-城建'!AS39</f>
        <v>34</v>
      </c>
      <c r="K39" s="23">
        <f>'[6]功能-城建'!AT39</f>
        <v>34</v>
      </c>
      <c r="L39" s="23">
        <f>'[6]功能-城建'!AW39</f>
        <v>34</v>
      </c>
      <c r="M39" s="23">
        <f>'[6]功能-城建'!AX39</f>
        <v>34</v>
      </c>
      <c r="N39" s="23">
        <f>'[6]功能-城建'!AY39</f>
        <v>34</v>
      </c>
      <c r="O39" s="23">
        <f>'[6]功能-城建'!AZ39</f>
        <v>34</v>
      </c>
      <c r="P39" s="23">
        <f>'[6]功能-城建'!BA39</f>
        <v>34</v>
      </c>
      <c r="Q39" s="23" t="str">
        <f>'[6]功能-城建'!BE39</f>
        <v/>
      </c>
      <c r="R39" s="23" t="str">
        <f>'[6]功能-城建'!BF39</f>
        <v/>
      </c>
      <c r="S39" s="23" t="str">
        <f>'[6]功能-城建'!BG39</f>
        <v/>
      </c>
      <c r="T39" s="23" t="str">
        <f>'[6]功能-城建'!BH39</f>
        <v/>
      </c>
      <c r="W39" s="1">
        <v>34</v>
      </c>
      <c r="X39" s="23">
        <f>'[6]功能-城建'!BN39</f>
        <v>34</v>
      </c>
      <c r="Y39" s="23">
        <f>'[6]功能-城建'!BO39</f>
        <v>34</v>
      </c>
      <c r="Z39" s="23">
        <f>'[6]功能-城建'!BR39</f>
        <v>34</v>
      </c>
      <c r="AA39" s="23">
        <f>'[6]功能-城建'!BS39</f>
        <v>34</v>
      </c>
      <c r="AB39" s="23">
        <f>'[6]功能-城建'!BT39</f>
        <v>34</v>
      </c>
      <c r="AC39" s="23">
        <f>'[6]功能-城建'!BU39</f>
        <v>34</v>
      </c>
      <c r="AD39" s="23">
        <f>'[6]功能-城建'!BV39</f>
        <v>34</v>
      </c>
      <c r="AE39" s="23" t="str">
        <f>'[6]功能-城建'!BZ39</f>
        <v/>
      </c>
      <c r="AF39" s="23" t="str">
        <f>'[6]功能-城建'!CA39</f>
        <v/>
      </c>
      <c r="AG39" s="23" t="str">
        <f>'[6]功能-城建'!CB39</f>
        <v/>
      </c>
      <c r="AH39" s="23" t="str">
        <f>'[6]功能-城建'!CC39</f>
        <v/>
      </c>
      <c r="AK39" s="24">
        <v>34</v>
      </c>
      <c r="AL39" s="23">
        <f>'[6]功能-城建'!X39</f>
        <v>1</v>
      </c>
      <c r="AM39" s="23">
        <f>'[6]功能-城建'!Y39</f>
        <v>1</v>
      </c>
      <c r="AN39" s="23">
        <f>'[6]功能-城建'!AB39</f>
        <v>1</v>
      </c>
      <c r="AO39" s="23">
        <f>'[6]功能-城建'!AC39</f>
        <v>1</v>
      </c>
      <c r="AP39" s="23">
        <f>'[6]功能-城建'!AD39</f>
        <v>1</v>
      </c>
      <c r="AQ39" s="23">
        <f>'[6]功能-城建'!AE39</f>
        <v>1</v>
      </c>
      <c r="AR39" s="23">
        <f>'[6]功能-城建'!AF39</f>
        <v>1</v>
      </c>
      <c r="AS39" s="23">
        <f>'[6]功能-城建'!AJ39</f>
        <v>1</v>
      </c>
      <c r="AT39" s="23">
        <f>'[6]功能-城建'!AK39</f>
        <v>1</v>
      </c>
      <c r="AU39" s="23">
        <f>'[6]功能-城建'!AL39</f>
        <v>1</v>
      </c>
      <c r="AV39" s="23">
        <f>'[6]功能-城建'!AM39</f>
        <v>1</v>
      </c>
      <c r="AY39" s="18">
        <v>34</v>
      </c>
      <c r="AZ39" s="23">
        <f t="shared" si="0"/>
        <v>32</v>
      </c>
      <c r="BA39" s="23">
        <f t="shared" si="1"/>
        <v>23</v>
      </c>
      <c r="BB39" s="23">
        <f t="shared" si="2"/>
        <v>93.758497218210763</v>
      </c>
      <c r="BC39" s="23">
        <f t="shared" si="3"/>
        <v>32</v>
      </c>
      <c r="BD39" s="23">
        <f t="shared" si="4"/>
        <v>25</v>
      </c>
      <c r="BE39" s="23">
        <f t="shared" si="5"/>
        <v>103.548578913353</v>
      </c>
    </row>
    <row r="40" spans="3:57" x14ac:dyDescent="0.15">
      <c r="C40" s="18">
        <v>35</v>
      </c>
      <c r="D40" s="23">
        <f>[6]节奏总纲!BX38</f>
        <v>23.901909129472951</v>
      </c>
      <c r="E40" s="23">
        <f>[6]节奏总纲!CB38</f>
        <v>26.336246235371831</v>
      </c>
      <c r="I40" s="1">
        <v>35</v>
      </c>
      <c r="J40" s="23">
        <f>'[6]功能-城建'!AS40</f>
        <v>35</v>
      </c>
      <c r="K40" s="23">
        <f>'[6]功能-城建'!AT40</f>
        <v>35</v>
      </c>
      <c r="L40" s="23">
        <f>'[6]功能-城建'!AW40</f>
        <v>35</v>
      </c>
      <c r="M40" s="23">
        <f>'[6]功能-城建'!AX40</f>
        <v>35</v>
      </c>
      <c r="N40" s="23">
        <f>'[6]功能-城建'!AY40</f>
        <v>35</v>
      </c>
      <c r="O40" s="23">
        <f>'[6]功能-城建'!AZ40</f>
        <v>35</v>
      </c>
      <c r="P40" s="23">
        <f>'[6]功能-城建'!BA40</f>
        <v>35</v>
      </c>
      <c r="Q40" s="23" t="str">
        <f>'[6]功能-城建'!BE40</f>
        <v/>
      </c>
      <c r="R40" s="23" t="str">
        <f>'[6]功能-城建'!BF40</f>
        <v/>
      </c>
      <c r="S40" s="23" t="str">
        <f>'[6]功能-城建'!BG40</f>
        <v/>
      </c>
      <c r="T40" s="23" t="str">
        <f>'[6]功能-城建'!BH40</f>
        <v/>
      </c>
      <c r="W40" s="1">
        <v>35</v>
      </c>
      <c r="X40" s="23">
        <f>'[6]功能-城建'!BN40</f>
        <v>35</v>
      </c>
      <c r="Y40" s="23">
        <f>'[6]功能-城建'!BO40</f>
        <v>35</v>
      </c>
      <c r="Z40" s="23">
        <f>'[6]功能-城建'!BR40</f>
        <v>35</v>
      </c>
      <c r="AA40" s="23">
        <f>'[6]功能-城建'!BS40</f>
        <v>35</v>
      </c>
      <c r="AB40" s="23">
        <f>'[6]功能-城建'!BT40</f>
        <v>35</v>
      </c>
      <c r="AC40" s="23">
        <f>'[6]功能-城建'!BU40</f>
        <v>35</v>
      </c>
      <c r="AD40" s="23">
        <f>'[6]功能-城建'!BV40</f>
        <v>35</v>
      </c>
      <c r="AE40" s="23" t="str">
        <f>'[6]功能-城建'!BZ40</f>
        <v/>
      </c>
      <c r="AF40" s="23" t="str">
        <f>'[6]功能-城建'!CA40</f>
        <v/>
      </c>
      <c r="AG40" s="23" t="str">
        <f>'[6]功能-城建'!CB40</f>
        <v/>
      </c>
      <c r="AH40" s="23" t="str">
        <f>'[6]功能-城建'!CC40</f>
        <v/>
      </c>
      <c r="AK40" s="24">
        <v>35</v>
      </c>
      <c r="AL40" s="23">
        <f>'[6]功能-城建'!X40</f>
        <v>1</v>
      </c>
      <c r="AM40" s="23">
        <f>'[6]功能-城建'!Y40</f>
        <v>1</v>
      </c>
      <c r="AN40" s="23">
        <f>'[6]功能-城建'!AB40</f>
        <v>1</v>
      </c>
      <c r="AO40" s="23">
        <f>'[6]功能-城建'!AC40</f>
        <v>1</v>
      </c>
      <c r="AP40" s="23">
        <f>'[6]功能-城建'!AD40</f>
        <v>1</v>
      </c>
      <c r="AQ40" s="23">
        <f>'[6]功能-城建'!AE40</f>
        <v>1</v>
      </c>
      <c r="AR40" s="23">
        <f>'[6]功能-城建'!AF40</f>
        <v>1</v>
      </c>
      <c r="AS40" s="23">
        <f>'[6]功能-城建'!AJ40</f>
        <v>1</v>
      </c>
      <c r="AT40" s="23">
        <f>'[6]功能-城建'!AK40</f>
        <v>1</v>
      </c>
      <c r="AU40" s="23">
        <f>'[6]功能-城建'!AL40</f>
        <v>1</v>
      </c>
      <c r="AV40" s="23">
        <f>'[6]功能-城建'!AM40</f>
        <v>1</v>
      </c>
      <c r="AY40" s="18">
        <v>35</v>
      </c>
      <c r="AZ40" s="23">
        <f t="shared" si="0"/>
        <v>32</v>
      </c>
      <c r="BA40" s="23">
        <f t="shared" si="1"/>
        <v>23</v>
      </c>
      <c r="BB40" s="23">
        <f t="shared" si="2"/>
        <v>95.607636517891805</v>
      </c>
      <c r="BC40" s="23">
        <f t="shared" si="3"/>
        <v>32</v>
      </c>
      <c r="BD40" s="23">
        <f t="shared" si="4"/>
        <v>26</v>
      </c>
      <c r="BE40" s="23">
        <f t="shared" si="5"/>
        <v>105.34498494148733</v>
      </c>
    </row>
    <row r="41" spans="3:57" x14ac:dyDescent="0.15">
      <c r="C41" s="18">
        <v>36</v>
      </c>
      <c r="D41" s="23">
        <f>[6]节奏总纲!BX39</f>
        <v>24.338224722802163</v>
      </c>
      <c r="E41" s="23">
        <f>[6]节奏总纲!CB39</f>
        <v>26.766316250847538</v>
      </c>
      <c r="I41" s="1">
        <v>36</v>
      </c>
      <c r="J41" s="23">
        <f>'[6]功能-城建'!AS41</f>
        <v>36</v>
      </c>
      <c r="K41" s="23">
        <f>'[6]功能-城建'!AT41</f>
        <v>36</v>
      </c>
      <c r="L41" s="23">
        <f>'[6]功能-城建'!AW41</f>
        <v>36</v>
      </c>
      <c r="M41" s="23">
        <f>'[6]功能-城建'!AX41</f>
        <v>36</v>
      </c>
      <c r="N41" s="23">
        <f>'[6]功能-城建'!AY41</f>
        <v>36</v>
      </c>
      <c r="O41" s="23">
        <f>'[6]功能-城建'!AZ41</f>
        <v>36</v>
      </c>
      <c r="P41" s="23">
        <f>'[6]功能-城建'!BA41</f>
        <v>36</v>
      </c>
      <c r="Q41" s="23" t="str">
        <f>'[6]功能-城建'!BE41</f>
        <v/>
      </c>
      <c r="R41" s="23" t="str">
        <f>'[6]功能-城建'!BF41</f>
        <v/>
      </c>
      <c r="S41" s="23" t="str">
        <f>'[6]功能-城建'!BG41</f>
        <v/>
      </c>
      <c r="T41" s="23" t="str">
        <f>'[6]功能-城建'!BH41</f>
        <v/>
      </c>
      <c r="W41" s="1">
        <v>36</v>
      </c>
      <c r="X41" s="23">
        <f>'[6]功能-城建'!BN41</f>
        <v>36</v>
      </c>
      <c r="Y41" s="23">
        <f>'[6]功能-城建'!BO41</f>
        <v>36</v>
      </c>
      <c r="Z41" s="23">
        <f>'[6]功能-城建'!BR41</f>
        <v>36</v>
      </c>
      <c r="AA41" s="23">
        <f>'[6]功能-城建'!BS41</f>
        <v>36</v>
      </c>
      <c r="AB41" s="23">
        <f>'[6]功能-城建'!BT41</f>
        <v>36</v>
      </c>
      <c r="AC41" s="23">
        <f>'[6]功能-城建'!BU41</f>
        <v>36</v>
      </c>
      <c r="AD41" s="23">
        <f>'[6]功能-城建'!BV41</f>
        <v>36</v>
      </c>
      <c r="AE41" s="23" t="str">
        <f>'[6]功能-城建'!BZ41</f>
        <v/>
      </c>
      <c r="AF41" s="23" t="str">
        <f>'[6]功能-城建'!CA41</f>
        <v/>
      </c>
      <c r="AG41" s="23" t="str">
        <f>'[6]功能-城建'!CB41</f>
        <v/>
      </c>
      <c r="AH41" s="23" t="str">
        <f>'[6]功能-城建'!CC41</f>
        <v/>
      </c>
      <c r="AK41" s="24">
        <v>36</v>
      </c>
      <c r="AL41" s="23">
        <f>'[6]功能-城建'!X41</f>
        <v>1</v>
      </c>
      <c r="AM41" s="23">
        <f>'[6]功能-城建'!Y41</f>
        <v>1</v>
      </c>
      <c r="AN41" s="23">
        <f>'[6]功能-城建'!AB41</f>
        <v>1</v>
      </c>
      <c r="AO41" s="23">
        <f>'[6]功能-城建'!AC41</f>
        <v>1</v>
      </c>
      <c r="AP41" s="23">
        <f>'[6]功能-城建'!AD41</f>
        <v>1</v>
      </c>
      <c r="AQ41" s="23">
        <f>'[6]功能-城建'!AE41</f>
        <v>1</v>
      </c>
      <c r="AR41" s="23">
        <f>'[6]功能-城建'!AF41</f>
        <v>1</v>
      </c>
      <c r="AS41" s="23">
        <f>'[6]功能-城建'!AJ41</f>
        <v>1</v>
      </c>
      <c r="AT41" s="23">
        <f>'[6]功能-城建'!AK41</f>
        <v>1</v>
      </c>
      <c r="AU41" s="23">
        <f>'[6]功能-城建'!AL41</f>
        <v>1</v>
      </c>
      <c r="AV41" s="23">
        <f>'[6]功能-城建'!AM41</f>
        <v>1</v>
      </c>
      <c r="AY41" s="18">
        <v>36</v>
      </c>
      <c r="AZ41" s="23">
        <f t="shared" si="0"/>
        <v>36</v>
      </c>
      <c r="BA41" s="23">
        <f t="shared" si="1"/>
        <v>24</v>
      </c>
      <c r="BB41" s="23">
        <f t="shared" si="2"/>
        <v>97.352898891208653</v>
      </c>
      <c r="BC41" s="23">
        <f t="shared" si="3"/>
        <v>32</v>
      </c>
      <c r="BD41" s="23">
        <f t="shared" si="4"/>
        <v>26</v>
      </c>
      <c r="BE41" s="23">
        <f t="shared" si="5"/>
        <v>107.06526500339015</v>
      </c>
    </row>
    <row r="42" spans="3:57" x14ac:dyDescent="0.15">
      <c r="C42" s="18">
        <v>37</v>
      </c>
      <c r="D42" s="23">
        <f>[6]节奏总纲!BX40</f>
        <v>24.790207436719726</v>
      </c>
      <c r="E42" s="23">
        <f>[6]节奏总纲!CB40</f>
        <v>27.220389775920598</v>
      </c>
      <c r="I42" s="1">
        <v>37</v>
      </c>
      <c r="J42" s="23">
        <f>'[6]功能-城建'!AS42</f>
        <v>37</v>
      </c>
      <c r="K42" s="23">
        <f>'[6]功能-城建'!AT42</f>
        <v>37</v>
      </c>
      <c r="L42" s="23">
        <f>'[6]功能-城建'!AW42</f>
        <v>37</v>
      </c>
      <c r="M42" s="23">
        <f>'[6]功能-城建'!AX42</f>
        <v>37</v>
      </c>
      <c r="N42" s="23">
        <f>'[6]功能-城建'!AY42</f>
        <v>37</v>
      </c>
      <c r="O42" s="23">
        <f>'[6]功能-城建'!AZ42</f>
        <v>37</v>
      </c>
      <c r="P42" s="23">
        <f>'[6]功能-城建'!BA42</f>
        <v>37</v>
      </c>
      <c r="Q42" s="23" t="str">
        <f>'[6]功能-城建'!BE42</f>
        <v/>
      </c>
      <c r="R42" s="23" t="str">
        <f>'[6]功能-城建'!BF42</f>
        <v/>
      </c>
      <c r="S42" s="23" t="str">
        <f>'[6]功能-城建'!BG42</f>
        <v/>
      </c>
      <c r="T42" s="23" t="str">
        <f>'[6]功能-城建'!BH42</f>
        <v/>
      </c>
      <c r="W42" s="1">
        <v>37</v>
      </c>
      <c r="X42" s="23">
        <f>'[6]功能-城建'!BN42</f>
        <v>37</v>
      </c>
      <c r="Y42" s="23">
        <f>'[6]功能-城建'!BO42</f>
        <v>37</v>
      </c>
      <c r="Z42" s="23">
        <f>'[6]功能-城建'!BR42</f>
        <v>37</v>
      </c>
      <c r="AA42" s="23">
        <f>'[6]功能-城建'!BS42</f>
        <v>37</v>
      </c>
      <c r="AB42" s="23">
        <f>'[6]功能-城建'!BT42</f>
        <v>37</v>
      </c>
      <c r="AC42" s="23">
        <f>'[6]功能-城建'!BU42</f>
        <v>37</v>
      </c>
      <c r="AD42" s="23">
        <f>'[6]功能-城建'!BV42</f>
        <v>37</v>
      </c>
      <c r="AE42" s="23" t="str">
        <f>'[6]功能-城建'!BZ42</f>
        <v/>
      </c>
      <c r="AF42" s="23" t="str">
        <f>'[6]功能-城建'!CA42</f>
        <v/>
      </c>
      <c r="AG42" s="23" t="str">
        <f>'[6]功能-城建'!CB42</f>
        <v/>
      </c>
      <c r="AH42" s="23" t="str">
        <f>'[6]功能-城建'!CC42</f>
        <v/>
      </c>
      <c r="AK42" s="24">
        <v>37</v>
      </c>
      <c r="AL42" s="23">
        <f>'[6]功能-城建'!X42</f>
        <v>1</v>
      </c>
      <c r="AM42" s="23">
        <f>'[6]功能-城建'!Y42</f>
        <v>1</v>
      </c>
      <c r="AN42" s="23">
        <f>'[6]功能-城建'!AB42</f>
        <v>1</v>
      </c>
      <c r="AO42" s="23">
        <f>'[6]功能-城建'!AC42</f>
        <v>1</v>
      </c>
      <c r="AP42" s="23">
        <f>'[6]功能-城建'!AD42</f>
        <v>1</v>
      </c>
      <c r="AQ42" s="23">
        <f>'[6]功能-城建'!AE42</f>
        <v>1</v>
      </c>
      <c r="AR42" s="23">
        <f>'[6]功能-城建'!AF42</f>
        <v>1</v>
      </c>
      <c r="AS42" s="23">
        <f>'[6]功能-城建'!AJ42</f>
        <v>1</v>
      </c>
      <c r="AT42" s="23">
        <f>'[6]功能-城建'!AK42</f>
        <v>1</v>
      </c>
      <c r="AU42" s="23">
        <f>'[6]功能-城建'!AL42</f>
        <v>1</v>
      </c>
      <c r="AV42" s="23">
        <f>'[6]功能-城建'!AM42</f>
        <v>1</v>
      </c>
      <c r="AY42" s="18">
        <v>37</v>
      </c>
      <c r="AZ42" s="23">
        <f t="shared" si="0"/>
        <v>36</v>
      </c>
      <c r="BA42" s="23">
        <f t="shared" si="1"/>
        <v>24</v>
      </c>
      <c r="BB42" s="23">
        <f t="shared" si="2"/>
        <v>99.160829746878903</v>
      </c>
      <c r="BC42" s="23">
        <f t="shared" si="3"/>
        <v>36</v>
      </c>
      <c r="BD42" s="23">
        <f t="shared" si="4"/>
        <v>27</v>
      </c>
      <c r="BE42" s="23">
        <f t="shared" si="5"/>
        <v>108.88155910368239</v>
      </c>
    </row>
    <row r="43" spans="3:57" x14ac:dyDescent="0.15">
      <c r="C43" s="18">
        <v>38</v>
      </c>
      <c r="D43" s="23">
        <f>[6]节奏总纲!BX41</f>
        <v>25.233890826430223</v>
      </c>
      <c r="E43" s="23">
        <f>[6]节奏总纲!CB41</f>
        <v>27.655588848776532</v>
      </c>
      <c r="I43" s="1">
        <v>38</v>
      </c>
      <c r="J43" s="23">
        <f>'[6]功能-城建'!AS43</f>
        <v>38</v>
      </c>
      <c r="K43" s="23">
        <f>'[6]功能-城建'!AT43</f>
        <v>38</v>
      </c>
      <c r="L43" s="23">
        <f>'[6]功能-城建'!AW43</f>
        <v>38</v>
      </c>
      <c r="M43" s="23">
        <f>'[6]功能-城建'!AX43</f>
        <v>38</v>
      </c>
      <c r="N43" s="23">
        <f>'[6]功能-城建'!AY43</f>
        <v>38</v>
      </c>
      <c r="O43" s="23">
        <f>'[6]功能-城建'!AZ43</f>
        <v>38</v>
      </c>
      <c r="P43" s="23">
        <f>'[6]功能-城建'!BA43</f>
        <v>38</v>
      </c>
      <c r="Q43" s="23" t="str">
        <f>'[6]功能-城建'!BE43</f>
        <v/>
      </c>
      <c r="R43" s="23" t="str">
        <f>'[6]功能-城建'!BF43</f>
        <v/>
      </c>
      <c r="S43" s="23" t="str">
        <f>'[6]功能-城建'!BG43</f>
        <v/>
      </c>
      <c r="T43" s="23" t="str">
        <f>'[6]功能-城建'!BH43</f>
        <v/>
      </c>
      <c r="W43" s="1">
        <v>38</v>
      </c>
      <c r="X43" s="23">
        <f>'[6]功能-城建'!BN43</f>
        <v>38</v>
      </c>
      <c r="Y43" s="23">
        <f>'[6]功能-城建'!BO43</f>
        <v>38</v>
      </c>
      <c r="Z43" s="23">
        <f>'[6]功能-城建'!BR43</f>
        <v>38</v>
      </c>
      <c r="AA43" s="23">
        <f>'[6]功能-城建'!BS43</f>
        <v>38</v>
      </c>
      <c r="AB43" s="23">
        <f>'[6]功能-城建'!BT43</f>
        <v>38</v>
      </c>
      <c r="AC43" s="23">
        <f>'[6]功能-城建'!BU43</f>
        <v>38</v>
      </c>
      <c r="AD43" s="23">
        <f>'[6]功能-城建'!BV43</f>
        <v>38</v>
      </c>
      <c r="AE43" s="23" t="str">
        <f>'[6]功能-城建'!BZ43</f>
        <v/>
      </c>
      <c r="AF43" s="23" t="str">
        <f>'[6]功能-城建'!CA43</f>
        <v/>
      </c>
      <c r="AG43" s="23" t="str">
        <f>'[6]功能-城建'!CB43</f>
        <v/>
      </c>
      <c r="AH43" s="23" t="str">
        <f>'[6]功能-城建'!CC43</f>
        <v/>
      </c>
      <c r="AK43" s="24">
        <v>38</v>
      </c>
      <c r="AL43" s="23">
        <f>'[6]功能-城建'!X43</f>
        <v>1</v>
      </c>
      <c r="AM43" s="23">
        <f>'[6]功能-城建'!Y43</f>
        <v>1</v>
      </c>
      <c r="AN43" s="23">
        <f>'[6]功能-城建'!AB43</f>
        <v>1</v>
      </c>
      <c r="AO43" s="23">
        <f>'[6]功能-城建'!AC43</f>
        <v>1</v>
      </c>
      <c r="AP43" s="23">
        <f>'[6]功能-城建'!AD43</f>
        <v>1</v>
      </c>
      <c r="AQ43" s="23">
        <f>'[6]功能-城建'!AE43</f>
        <v>1</v>
      </c>
      <c r="AR43" s="23">
        <f>'[6]功能-城建'!AF43</f>
        <v>1</v>
      </c>
      <c r="AS43" s="23">
        <f>'[6]功能-城建'!AJ43</f>
        <v>1</v>
      </c>
      <c r="AT43" s="23">
        <f>'[6]功能-城建'!AK43</f>
        <v>1</v>
      </c>
      <c r="AU43" s="23">
        <f>'[6]功能-城建'!AL43</f>
        <v>1</v>
      </c>
      <c r="AV43" s="23">
        <f>'[6]功能-城建'!AM43</f>
        <v>1</v>
      </c>
      <c r="AY43" s="18">
        <v>38</v>
      </c>
      <c r="AZ43" s="23">
        <f t="shared" si="0"/>
        <v>36</v>
      </c>
      <c r="BA43" s="23">
        <f t="shared" si="1"/>
        <v>25</v>
      </c>
      <c r="BB43" s="23">
        <f t="shared" si="2"/>
        <v>100.93556330572089</v>
      </c>
      <c r="BC43" s="23">
        <f t="shared" si="3"/>
        <v>36</v>
      </c>
      <c r="BD43" s="23">
        <f t="shared" si="4"/>
        <v>27</v>
      </c>
      <c r="BE43" s="23">
        <f t="shared" si="5"/>
        <v>110.62235539510613</v>
      </c>
    </row>
    <row r="44" spans="3:57" x14ac:dyDescent="0.15">
      <c r="C44" s="18">
        <v>39</v>
      </c>
      <c r="D44" s="23">
        <f>[6]节奏总纲!BX42</f>
        <v>25.676063828071452</v>
      </c>
      <c r="E44" s="23">
        <f>[6]节奏总纲!CB42</f>
        <v>28.116418470149469</v>
      </c>
      <c r="I44" s="1">
        <v>39</v>
      </c>
      <c r="J44" s="23">
        <f>'[6]功能-城建'!AS44</f>
        <v>39</v>
      </c>
      <c r="K44" s="23">
        <f>'[6]功能-城建'!AT44</f>
        <v>39</v>
      </c>
      <c r="L44" s="23">
        <f>'[6]功能-城建'!AW44</f>
        <v>39</v>
      </c>
      <c r="M44" s="23">
        <f>'[6]功能-城建'!AX44</f>
        <v>39</v>
      </c>
      <c r="N44" s="23">
        <f>'[6]功能-城建'!AY44</f>
        <v>39</v>
      </c>
      <c r="O44" s="23">
        <f>'[6]功能-城建'!AZ44</f>
        <v>39</v>
      </c>
      <c r="P44" s="23">
        <f>'[6]功能-城建'!BA44</f>
        <v>39</v>
      </c>
      <c r="Q44" s="23" t="str">
        <f>'[6]功能-城建'!BE44</f>
        <v/>
      </c>
      <c r="R44" s="23" t="str">
        <f>'[6]功能-城建'!BF44</f>
        <v/>
      </c>
      <c r="S44" s="23" t="str">
        <f>'[6]功能-城建'!BG44</f>
        <v/>
      </c>
      <c r="T44" s="23" t="str">
        <f>'[6]功能-城建'!BH44</f>
        <v/>
      </c>
      <c r="W44" s="1">
        <v>39</v>
      </c>
      <c r="X44" s="23">
        <f>'[6]功能-城建'!BN44</f>
        <v>39</v>
      </c>
      <c r="Y44" s="23">
        <f>'[6]功能-城建'!BO44</f>
        <v>39</v>
      </c>
      <c r="Z44" s="23">
        <f>'[6]功能-城建'!BR44</f>
        <v>39</v>
      </c>
      <c r="AA44" s="23">
        <f>'[6]功能-城建'!BS44</f>
        <v>39</v>
      </c>
      <c r="AB44" s="23">
        <f>'[6]功能-城建'!BT44</f>
        <v>39</v>
      </c>
      <c r="AC44" s="23">
        <f>'[6]功能-城建'!BU44</f>
        <v>39</v>
      </c>
      <c r="AD44" s="23">
        <f>'[6]功能-城建'!BV44</f>
        <v>39</v>
      </c>
      <c r="AE44" s="23" t="str">
        <f>'[6]功能-城建'!BZ44</f>
        <v/>
      </c>
      <c r="AF44" s="23" t="str">
        <f>'[6]功能-城建'!CA44</f>
        <v/>
      </c>
      <c r="AG44" s="23" t="str">
        <f>'[6]功能-城建'!CB44</f>
        <v/>
      </c>
      <c r="AH44" s="23" t="str">
        <f>'[6]功能-城建'!CC44</f>
        <v/>
      </c>
      <c r="AK44" s="24">
        <v>39</v>
      </c>
      <c r="AL44" s="23">
        <f>'[6]功能-城建'!X44</f>
        <v>1</v>
      </c>
      <c r="AM44" s="23">
        <f>'[6]功能-城建'!Y44</f>
        <v>1</v>
      </c>
      <c r="AN44" s="23">
        <f>'[6]功能-城建'!AB44</f>
        <v>1</v>
      </c>
      <c r="AO44" s="23">
        <f>'[6]功能-城建'!AC44</f>
        <v>1</v>
      </c>
      <c r="AP44" s="23">
        <f>'[6]功能-城建'!AD44</f>
        <v>1</v>
      </c>
      <c r="AQ44" s="23">
        <f>'[6]功能-城建'!AE44</f>
        <v>1</v>
      </c>
      <c r="AR44" s="23">
        <f>'[6]功能-城建'!AF44</f>
        <v>1</v>
      </c>
      <c r="AS44" s="23">
        <f>'[6]功能-城建'!AJ44</f>
        <v>1</v>
      </c>
      <c r="AT44" s="23">
        <f>'[6]功能-城建'!AK44</f>
        <v>1</v>
      </c>
      <c r="AU44" s="23">
        <f>'[6]功能-城建'!AL44</f>
        <v>1</v>
      </c>
      <c r="AV44" s="23">
        <f>'[6]功能-城建'!AM44</f>
        <v>1</v>
      </c>
      <c r="AY44" s="18">
        <v>39</v>
      </c>
      <c r="AZ44" s="23">
        <f t="shared" si="0"/>
        <v>36</v>
      </c>
      <c r="BA44" s="23">
        <f t="shared" si="1"/>
        <v>25</v>
      </c>
      <c r="BB44" s="23">
        <f t="shared" si="2"/>
        <v>102.70425531228581</v>
      </c>
      <c r="BC44" s="23">
        <f t="shared" si="3"/>
        <v>36</v>
      </c>
      <c r="BD44" s="23">
        <f t="shared" si="4"/>
        <v>28</v>
      </c>
      <c r="BE44" s="23">
        <f t="shared" si="5"/>
        <v>140.58209235074736</v>
      </c>
    </row>
    <row r="45" spans="3:57" x14ac:dyDescent="0.15">
      <c r="C45" s="18">
        <v>40</v>
      </c>
      <c r="D45" s="23">
        <f>[6]节奏总纲!BX43</f>
        <v>26.127796402772656</v>
      </c>
      <c r="E45" s="23">
        <f>[6]节奏总纲!CB43</f>
        <v>28.568390277483555</v>
      </c>
      <c r="I45" s="1">
        <v>40</v>
      </c>
      <c r="J45" s="23">
        <f>'[6]功能-城建'!AS45</f>
        <v>40</v>
      </c>
      <c r="K45" s="23">
        <f>'[6]功能-城建'!AT45</f>
        <v>40</v>
      </c>
      <c r="L45" s="23">
        <f>'[6]功能-城建'!AW45</f>
        <v>40</v>
      </c>
      <c r="M45" s="23">
        <f>'[6]功能-城建'!AX45</f>
        <v>40</v>
      </c>
      <c r="N45" s="23">
        <f>'[6]功能-城建'!AY45</f>
        <v>40</v>
      </c>
      <c r="O45" s="23">
        <f>'[6]功能-城建'!AZ45</f>
        <v>40</v>
      </c>
      <c r="P45" s="23">
        <f>'[6]功能-城建'!BA45</f>
        <v>40</v>
      </c>
      <c r="Q45" s="23" t="str">
        <f>'[6]功能-城建'!BE45</f>
        <v/>
      </c>
      <c r="R45" s="23" t="str">
        <f>'[6]功能-城建'!BF45</f>
        <v/>
      </c>
      <c r="S45" s="23" t="str">
        <f>'[6]功能-城建'!BG45</f>
        <v/>
      </c>
      <c r="T45" s="23" t="str">
        <f>'[6]功能-城建'!BH45</f>
        <v/>
      </c>
      <c r="W45" s="1">
        <v>40</v>
      </c>
      <c r="X45" s="23">
        <f>'[6]功能-城建'!BN45</f>
        <v>40</v>
      </c>
      <c r="Y45" s="23">
        <f>'[6]功能-城建'!BO45</f>
        <v>40</v>
      </c>
      <c r="Z45" s="23">
        <f>'[6]功能-城建'!BR45</f>
        <v>40</v>
      </c>
      <c r="AA45" s="23">
        <f>'[6]功能-城建'!BS45</f>
        <v>40</v>
      </c>
      <c r="AB45" s="23">
        <f>'[6]功能-城建'!BT45</f>
        <v>40</v>
      </c>
      <c r="AC45" s="23">
        <f>'[6]功能-城建'!BU45</f>
        <v>40</v>
      </c>
      <c r="AD45" s="23">
        <f>'[6]功能-城建'!BV45</f>
        <v>40</v>
      </c>
      <c r="AE45" s="23" t="str">
        <f>'[6]功能-城建'!BZ45</f>
        <v/>
      </c>
      <c r="AF45" s="23" t="str">
        <f>'[6]功能-城建'!CA45</f>
        <v/>
      </c>
      <c r="AG45" s="23" t="str">
        <f>'[6]功能-城建'!CB45</f>
        <v/>
      </c>
      <c r="AH45" s="23" t="str">
        <f>'[6]功能-城建'!CC45</f>
        <v/>
      </c>
      <c r="AK45" s="24">
        <v>40</v>
      </c>
      <c r="AL45" s="23">
        <f>'[6]功能-城建'!X45</f>
        <v>1</v>
      </c>
      <c r="AM45" s="23">
        <f>'[6]功能-城建'!Y45</f>
        <v>1</v>
      </c>
      <c r="AN45" s="23">
        <f>'[6]功能-城建'!AB45</f>
        <v>1</v>
      </c>
      <c r="AO45" s="23">
        <f>'[6]功能-城建'!AC45</f>
        <v>1</v>
      </c>
      <c r="AP45" s="23">
        <f>'[6]功能-城建'!AD45</f>
        <v>1</v>
      </c>
      <c r="AQ45" s="23">
        <f>'[6]功能-城建'!AE45</f>
        <v>1</v>
      </c>
      <c r="AR45" s="23">
        <f>'[6]功能-城建'!AF45</f>
        <v>1</v>
      </c>
      <c r="AS45" s="23">
        <f>'[6]功能-城建'!AJ45</f>
        <v>1</v>
      </c>
      <c r="AT45" s="23">
        <f>'[6]功能-城建'!AK45</f>
        <v>1</v>
      </c>
      <c r="AU45" s="23">
        <f>'[6]功能-城建'!AL45</f>
        <v>1</v>
      </c>
      <c r="AV45" s="23">
        <f>'[6]功能-城建'!AM45</f>
        <v>1</v>
      </c>
      <c r="AY45" s="18">
        <v>40</v>
      </c>
      <c r="AZ45" s="23">
        <f t="shared" si="0"/>
        <v>36</v>
      </c>
      <c r="BA45" s="23">
        <f t="shared" si="1"/>
        <v>26</v>
      </c>
      <c r="BB45" s="23">
        <f t="shared" si="2"/>
        <v>104.51118561109062</v>
      </c>
      <c r="BC45" s="23">
        <f t="shared" si="3"/>
        <v>36</v>
      </c>
      <c r="BD45" s="23">
        <f t="shared" si="4"/>
        <v>28</v>
      </c>
      <c r="BE45" s="23">
        <f t="shared" si="5"/>
        <v>142.84195138741777</v>
      </c>
    </row>
    <row r="46" spans="3:57" x14ac:dyDescent="0.15">
      <c r="C46" s="18">
        <v>41</v>
      </c>
      <c r="D46" s="23">
        <f>[6]节奏总纲!BX44</f>
        <v>26.560612527540403</v>
      </c>
      <c r="E46" s="23">
        <f>[6]节奏总纲!CB44</f>
        <v>29.053470241147885</v>
      </c>
      <c r="I46" s="1">
        <v>41</v>
      </c>
      <c r="J46" s="23">
        <f>'[6]功能-城建'!AS46</f>
        <v>41</v>
      </c>
      <c r="K46" s="23">
        <f>'[6]功能-城建'!AT46</f>
        <v>41</v>
      </c>
      <c r="L46" s="23">
        <f>'[6]功能-城建'!AW46</f>
        <v>41</v>
      </c>
      <c r="M46" s="23">
        <f>'[6]功能-城建'!AX46</f>
        <v>41</v>
      </c>
      <c r="N46" s="23">
        <f>'[6]功能-城建'!AY46</f>
        <v>41</v>
      </c>
      <c r="O46" s="23">
        <f>'[6]功能-城建'!AZ46</f>
        <v>41</v>
      </c>
      <c r="P46" s="23">
        <f>'[6]功能-城建'!BA46</f>
        <v>41</v>
      </c>
      <c r="Q46" s="23" t="str">
        <f>'[6]功能-城建'!BE46</f>
        <v/>
      </c>
      <c r="R46" s="23" t="str">
        <f>'[6]功能-城建'!BF46</f>
        <v/>
      </c>
      <c r="S46" s="23" t="str">
        <f>'[6]功能-城建'!BG46</f>
        <v/>
      </c>
      <c r="T46" s="23" t="str">
        <f>'[6]功能-城建'!BH46</f>
        <v/>
      </c>
      <c r="W46" s="1">
        <v>41</v>
      </c>
      <c r="X46" s="23">
        <f>'[6]功能-城建'!BN46</f>
        <v>41</v>
      </c>
      <c r="Y46" s="23">
        <f>'[6]功能-城建'!BO46</f>
        <v>41</v>
      </c>
      <c r="Z46" s="23">
        <f>'[6]功能-城建'!BR46</f>
        <v>41</v>
      </c>
      <c r="AA46" s="23">
        <f>'[6]功能-城建'!BS46</f>
        <v>41</v>
      </c>
      <c r="AB46" s="23">
        <f>'[6]功能-城建'!BT46</f>
        <v>41</v>
      </c>
      <c r="AC46" s="23">
        <f>'[6]功能-城建'!BU46</f>
        <v>41</v>
      </c>
      <c r="AD46" s="23">
        <f>'[6]功能-城建'!BV46</f>
        <v>41</v>
      </c>
      <c r="AE46" s="23" t="str">
        <f>'[6]功能-城建'!BZ46</f>
        <v/>
      </c>
      <c r="AF46" s="23" t="str">
        <f>'[6]功能-城建'!CA46</f>
        <v/>
      </c>
      <c r="AG46" s="23" t="str">
        <f>'[6]功能-城建'!CB46</f>
        <v/>
      </c>
      <c r="AH46" s="23" t="str">
        <f>'[6]功能-城建'!CC46</f>
        <v/>
      </c>
      <c r="AK46" s="24">
        <v>41</v>
      </c>
      <c r="AL46" s="23">
        <f>'[6]功能-城建'!X46</f>
        <v>1</v>
      </c>
      <c r="AM46" s="23">
        <f>'[6]功能-城建'!Y46</f>
        <v>1</v>
      </c>
      <c r="AN46" s="23">
        <f>'[6]功能-城建'!AB46</f>
        <v>1</v>
      </c>
      <c r="AO46" s="23">
        <f>'[6]功能-城建'!AC46</f>
        <v>1</v>
      </c>
      <c r="AP46" s="23">
        <f>'[6]功能-城建'!AD46</f>
        <v>1</v>
      </c>
      <c r="AQ46" s="23">
        <f>'[6]功能-城建'!AE46</f>
        <v>1</v>
      </c>
      <c r="AR46" s="23">
        <f>'[6]功能-城建'!AF46</f>
        <v>1</v>
      </c>
      <c r="AS46" s="23">
        <f>'[6]功能-城建'!AJ46</f>
        <v>1</v>
      </c>
      <c r="AT46" s="23">
        <f>'[6]功能-城建'!AK46</f>
        <v>1</v>
      </c>
      <c r="AU46" s="23">
        <f>'[6]功能-城建'!AL46</f>
        <v>1</v>
      </c>
      <c r="AV46" s="23">
        <f>'[6]功能-城建'!AM46</f>
        <v>1</v>
      </c>
      <c r="AY46" s="18">
        <v>41</v>
      </c>
      <c r="AZ46" s="23">
        <f t="shared" si="0"/>
        <v>36</v>
      </c>
      <c r="BA46" s="23">
        <f t="shared" si="1"/>
        <v>26</v>
      </c>
      <c r="BB46" s="23">
        <f t="shared" si="2"/>
        <v>106.24245011016161</v>
      </c>
      <c r="BC46" s="23">
        <f t="shared" si="3"/>
        <v>40</v>
      </c>
      <c r="BD46" s="23">
        <f t="shared" si="4"/>
        <v>29</v>
      </c>
      <c r="BE46" s="23">
        <f t="shared" si="5"/>
        <v>145.26735120573943</v>
      </c>
    </row>
    <row r="47" spans="3:57" x14ac:dyDescent="0.15">
      <c r="C47" s="18">
        <v>42</v>
      </c>
      <c r="D47" s="23">
        <f>[6]节奏总纲!BX45</f>
        <v>27.020882333389096</v>
      </c>
      <c r="E47" s="23">
        <f>[6]节奏总纲!CB45</f>
        <v>29.507063914299049</v>
      </c>
      <c r="I47" s="1">
        <v>42</v>
      </c>
      <c r="J47" s="23">
        <f>'[6]功能-城建'!AS47</f>
        <v>42</v>
      </c>
      <c r="K47" s="23">
        <f>'[6]功能-城建'!AT47</f>
        <v>42</v>
      </c>
      <c r="L47" s="23">
        <f>'[6]功能-城建'!AW47</f>
        <v>42</v>
      </c>
      <c r="M47" s="23">
        <f>'[6]功能-城建'!AX47</f>
        <v>42</v>
      </c>
      <c r="N47" s="23">
        <f>'[6]功能-城建'!AY47</f>
        <v>42</v>
      </c>
      <c r="O47" s="23">
        <f>'[6]功能-城建'!AZ47</f>
        <v>42</v>
      </c>
      <c r="P47" s="23">
        <f>'[6]功能-城建'!BA47</f>
        <v>42</v>
      </c>
      <c r="Q47" s="23" t="str">
        <f>'[6]功能-城建'!BE47</f>
        <v/>
      </c>
      <c r="R47" s="23" t="str">
        <f>'[6]功能-城建'!BF47</f>
        <v/>
      </c>
      <c r="S47" s="23" t="str">
        <f>'[6]功能-城建'!BG47</f>
        <v/>
      </c>
      <c r="T47" s="23" t="str">
        <f>'[6]功能-城建'!BH47</f>
        <v/>
      </c>
      <c r="W47" s="1">
        <v>42</v>
      </c>
      <c r="X47" s="23">
        <f>'[6]功能-城建'!BN47</f>
        <v>42</v>
      </c>
      <c r="Y47" s="23">
        <f>'[6]功能-城建'!BO47</f>
        <v>42</v>
      </c>
      <c r="Z47" s="23">
        <f>'[6]功能-城建'!BR47</f>
        <v>42</v>
      </c>
      <c r="AA47" s="23">
        <f>'[6]功能-城建'!BS47</f>
        <v>42</v>
      </c>
      <c r="AB47" s="23">
        <f>'[6]功能-城建'!BT47</f>
        <v>42</v>
      </c>
      <c r="AC47" s="23">
        <f>'[6]功能-城建'!BU47</f>
        <v>42</v>
      </c>
      <c r="AD47" s="23">
        <f>'[6]功能-城建'!BV47</f>
        <v>42</v>
      </c>
      <c r="AE47" s="23" t="str">
        <f>'[6]功能-城建'!BZ47</f>
        <v/>
      </c>
      <c r="AF47" s="23" t="str">
        <f>'[6]功能-城建'!CA47</f>
        <v/>
      </c>
      <c r="AG47" s="23" t="str">
        <f>'[6]功能-城建'!CB47</f>
        <v/>
      </c>
      <c r="AH47" s="23" t="str">
        <f>'[6]功能-城建'!CC47</f>
        <v/>
      </c>
      <c r="AK47" s="24">
        <v>42</v>
      </c>
      <c r="AL47" s="23">
        <f>'[6]功能-城建'!X47</f>
        <v>1</v>
      </c>
      <c r="AM47" s="23">
        <f>'[6]功能-城建'!Y47</f>
        <v>1</v>
      </c>
      <c r="AN47" s="23">
        <f>'[6]功能-城建'!AB47</f>
        <v>1</v>
      </c>
      <c r="AO47" s="23">
        <f>'[6]功能-城建'!AC47</f>
        <v>1</v>
      </c>
      <c r="AP47" s="23">
        <f>'[6]功能-城建'!AD47</f>
        <v>1</v>
      </c>
      <c r="AQ47" s="23">
        <f>'[6]功能-城建'!AE47</f>
        <v>1</v>
      </c>
      <c r="AR47" s="23">
        <f>'[6]功能-城建'!AF47</f>
        <v>1</v>
      </c>
      <c r="AS47" s="23">
        <f>'[6]功能-城建'!AJ47</f>
        <v>1</v>
      </c>
      <c r="AT47" s="23">
        <f>'[6]功能-城建'!AK47</f>
        <v>1</v>
      </c>
      <c r="AU47" s="23">
        <f>'[6]功能-城建'!AL47</f>
        <v>1</v>
      </c>
      <c r="AV47" s="23">
        <f>'[6]功能-城建'!AM47</f>
        <v>1</v>
      </c>
      <c r="AY47" s="18">
        <v>42</v>
      </c>
      <c r="AZ47" s="23">
        <f t="shared" si="0"/>
        <v>36</v>
      </c>
      <c r="BA47" s="23">
        <f t="shared" si="1"/>
        <v>27</v>
      </c>
      <c r="BB47" s="23">
        <f t="shared" si="2"/>
        <v>108.08352933355638</v>
      </c>
      <c r="BC47" s="23">
        <f t="shared" si="3"/>
        <v>40</v>
      </c>
      <c r="BD47" s="23">
        <f t="shared" si="4"/>
        <v>29</v>
      </c>
      <c r="BE47" s="23">
        <f t="shared" si="5"/>
        <v>147.53531957149525</v>
      </c>
    </row>
    <row r="48" spans="3:57" x14ac:dyDescent="0.15">
      <c r="C48" s="18">
        <v>43</v>
      </c>
      <c r="D48" s="23">
        <f>[6]节奏总纲!BX46</f>
        <v>27.444759493295177</v>
      </c>
      <c r="E48" s="23">
        <f>[6]节奏总纲!CB46</f>
        <v>29.964225263024609</v>
      </c>
      <c r="I48" s="1">
        <v>43</v>
      </c>
      <c r="J48" s="23">
        <f>'[6]功能-城建'!AS48</f>
        <v>43</v>
      </c>
      <c r="K48" s="23">
        <f>'[6]功能-城建'!AT48</f>
        <v>43</v>
      </c>
      <c r="L48" s="23">
        <f>'[6]功能-城建'!AW48</f>
        <v>43</v>
      </c>
      <c r="M48" s="23">
        <f>'[6]功能-城建'!AX48</f>
        <v>43</v>
      </c>
      <c r="N48" s="23">
        <f>'[6]功能-城建'!AY48</f>
        <v>43</v>
      </c>
      <c r="O48" s="23">
        <f>'[6]功能-城建'!AZ48</f>
        <v>43</v>
      </c>
      <c r="P48" s="23">
        <f>'[6]功能-城建'!BA48</f>
        <v>43</v>
      </c>
      <c r="Q48" s="23" t="str">
        <f>'[6]功能-城建'!BE48</f>
        <v/>
      </c>
      <c r="R48" s="23" t="str">
        <f>'[6]功能-城建'!BF48</f>
        <v/>
      </c>
      <c r="S48" s="23" t="str">
        <f>'[6]功能-城建'!BG48</f>
        <v/>
      </c>
      <c r="T48" s="23" t="str">
        <f>'[6]功能-城建'!BH48</f>
        <v/>
      </c>
      <c r="W48" s="1">
        <v>43</v>
      </c>
      <c r="X48" s="23">
        <f>'[6]功能-城建'!BN48</f>
        <v>43</v>
      </c>
      <c r="Y48" s="23">
        <f>'[6]功能-城建'!BO48</f>
        <v>43</v>
      </c>
      <c r="Z48" s="23">
        <f>'[6]功能-城建'!BR48</f>
        <v>43</v>
      </c>
      <c r="AA48" s="23">
        <f>'[6]功能-城建'!BS48</f>
        <v>43</v>
      </c>
      <c r="AB48" s="23">
        <f>'[6]功能-城建'!BT48</f>
        <v>43</v>
      </c>
      <c r="AC48" s="23">
        <f>'[6]功能-城建'!BU48</f>
        <v>43</v>
      </c>
      <c r="AD48" s="23">
        <f>'[6]功能-城建'!BV48</f>
        <v>43</v>
      </c>
      <c r="AE48" s="23" t="str">
        <f>'[6]功能-城建'!BZ48</f>
        <v/>
      </c>
      <c r="AF48" s="23" t="str">
        <f>'[6]功能-城建'!CA48</f>
        <v/>
      </c>
      <c r="AG48" s="23" t="str">
        <f>'[6]功能-城建'!CB48</f>
        <v/>
      </c>
      <c r="AH48" s="23" t="str">
        <f>'[6]功能-城建'!CC48</f>
        <v/>
      </c>
      <c r="AK48" s="24">
        <v>43</v>
      </c>
      <c r="AL48" s="23">
        <f>'[6]功能-城建'!X48</f>
        <v>1</v>
      </c>
      <c r="AM48" s="23">
        <f>'[6]功能-城建'!Y48</f>
        <v>1</v>
      </c>
      <c r="AN48" s="23">
        <f>'[6]功能-城建'!AB48</f>
        <v>1</v>
      </c>
      <c r="AO48" s="23">
        <f>'[6]功能-城建'!AC48</f>
        <v>1</v>
      </c>
      <c r="AP48" s="23">
        <f>'[6]功能-城建'!AD48</f>
        <v>1</v>
      </c>
      <c r="AQ48" s="23">
        <f>'[6]功能-城建'!AE48</f>
        <v>1</v>
      </c>
      <c r="AR48" s="23">
        <f>'[6]功能-城建'!AF48</f>
        <v>1</v>
      </c>
      <c r="AS48" s="23">
        <f>'[6]功能-城建'!AJ48</f>
        <v>1</v>
      </c>
      <c r="AT48" s="23">
        <f>'[6]功能-城建'!AK48</f>
        <v>1</v>
      </c>
      <c r="AU48" s="23">
        <f>'[6]功能-城建'!AL48</f>
        <v>1</v>
      </c>
      <c r="AV48" s="23">
        <f>'[6]功能-城建'!AM48</f>
        <v>1</v>
      </c>
      <c r="AY48" s="18">
        <v>43</v>
      </c>
      <c r="AZ48" s="23">
        <f t="shared" si="0"/>
        <v>36</v>
      </c>
      <c r="BA48" s="23">
        <f t="shared" si="1"/>
        <v>27</v>
      </c>
      <c r="BB48" s="23">
        <f t="shared" si="2"/>
        <v>109.77903797318071</v>
      </c>
      <c r="BC48" s="23">
        <f t="shared" si="3"/>
        <v>40</v>
      </c>
      <c r="BD48" s="23">
        <f t="shared" si="4"/>
        <v>29</v>
      </c>
      <c r="BE48" s="23">
        <f t="shared" si="5"/>
        <v>149.82112631512305</v>
      </c>
    </row>
    <row r="49" spans="3:57" x14ac:dyDescent="0.15">
      <c r="C49" s="18">
        <v>44</v>
      </c>
      <c r="D49" s="23">
        <f>[6]节奏总纲!BX47</f>
        <v>27.899059784657766</v>
      </c>
      <c r="E49" s="23">
        <f>[6]节奏总纲!CB47</f>
        <v>30.383161594939057</v>
      </c>
      <c r="I49" s="1">
        <v>44</v>
      </c>
      <c r="J49" s="23">
        <f>'[6]功能-城建'!AS49</f>
        <v>44</v>
      </c>
      <c r="K49" s="23">
        <f>'[6]功能-城建'!AT49</f>
        <v>44</v>
      </c>
      <c r="L49" s="23">
        <f>'[6]功能-城建'!AW49</f>
        <v>44</v>
      </c>
      <c r="M49" s="23">
        <f>'[6]功能-城建'!AX49</f>
        <v>44</v>
      </c>
      <c r="N49" s="23">
        <f>'[6]功能-城建'!AY49</f>
        <v>44</v>
      </c>
      <c r="O49" s="23">
        <f>'[6]功能-城建'!AZ49</f>
        <v>44</v>
      </c>
      <c r="P49" s="23">
        <f>'[6]功能-城建'!BA49</f>
        <v>44</v>
      </c>
      <c r="Q49" s="23" t="str">
        <f>'[6]功能-城建'!BE49</f>
        <v/>
      </c>
      <c r="R49" s="23" t="str">
        <f>'[6]功能-城建'!BF49</f>
        <v/>
      </c>
      <c r="S49" s="23" t="str">
        <f>'[6]功能-城建'!BG49</f>
        <v/>
      </c>
      <c r="T49" s="23" t="str">
        <f>'[6]功能-城建'!BH49</f>
        <v/>
      </c>
      <c r="W49" s="1">
        <v>44</v>
      </c>
      <c r="X49" s="23">
        <f>'[6]功能-城建'!BN49</f>
        <v>44</v>
      </c>
      <c r="Y49" s="23">
        <f>'[6]功能-城建'!BO49</f>
        <v>44</v>
      </c>
      <c r="Z49" s="23">
        <f>'[6]功能-城建'!BR49</f>
        <v>44</v>
      </c>
      <c r="AA49" s="23">
        <f>'[6]功能-城建'!BS49</f>
        <v>44</v>
      </c>
      <c r="AB49" s="23">
        <f>'[6]功能-城建'!BT49</f>
        <v>44</v>
      </c>
      <c r="AC49" s="23">
        <f>'[6]功能-城建'!BU49</f>
        <v>44</v>
      </c>
      <c r="AD49" s="23">
        <f>'[6]功能-城建'!BV49</f>
        <v>44</v>
      </c>
      <c r="AE49" s="23" t="str">
        <f>'[6]功能-城建'!BZ49</f>
        <v/>
      </c>
      <c r="AF49" s="23" t="str">
        <f>'[6]功能-城建'!CA49</f>
        <v/>
      </c>
      <c r="AG49" s="23" t="str">
        <f>'[6]功能-城建'!CB49</f>
        <v/>
      </c>
      <c r="AH49" s="23" t="str">
        <f>'[6]功能-城建'!CC49</f>
        <v/>
      </c>
      <c r="AK49" s="24">
        <v>44</v>
      </c>
      <c r="AL49" s="23">
        <f>'[6]功能-城建'!X49</f>
        <v>1</v>
      </c>
      <c r="AM49" s="23">
        <f>'[6]功能-城建'!Y49</f>
        <v>1</v>
      </c>
      <c r="AN49" s="23">
        <f>'[6]功能-城建'!AB49</f>
        <v>1</v>
      </c>
      <c r="AO49" s="23">
        <f>'[6]功能-城建'!AC49</f>
        <v>1</v>
      </c>
      <c r="AP49" s="23">
        <f>'[6]功能-城建'!AD49</f>
        <v>1</v>
      </c>
      <c r="AQ49" s="23">
        <f>'[6]功能-城建'!AE49</f>
        <v>1</v>
      </c>
      <c r="AR49" s="23">
        <f>'[6]功能-城建'!AF49</f>
        <v>1</v>
      </c>
      <c r="AS49" s="23">
        <f>'[6]功能-城建'!AJ49</f>
        <v>1</v>
      </c>
      <c r="AT49" s="23">
        <f>'[6]功能-城建'!AK49</f>
        <v>1</v>
      </c>
      <c r="AU49" s="23">
        <f>'[6]功能-城建'!AL49</f>
        <v>1</v>
      </c>
      <c r="AV49" s="23">
        <f>'[6]功能-城建'!AM49</f>
        <v>1</v>
      </c>
      <c r="AY49" s="18">
        <v>44</v>
      </c>
      <c r="AZ49" s="23">
        <f t="shared" si="0"/>
        <v>36</v>
      </c>
      <c r="BA49" s="23">
        <f t="shared" si="1"/>
        <v>27</v>
      </c>
      <c r="BB49" s="23">
        <f t="shared" si="2"/>
        <v>111.59623913863106</v>
      </c>
      <c r="BC49" s="23">
        <f t="shared" si="3"/>
        <v>40</v>
      </c>
      <c r="BD49" s="23">
        <f t="shared" si="4"/>
        <v>30</v>
      </c>
      <c r="BE49" s="23">
        <f t="shared" si="5"/>
        <v>151.9158079746953</v>
      </c>
    </row>
    <row r="50" spans="3:57" x14ac:dyDescent="0.15">
      <c r="C50" s="18">
        <v>45</v>
      </c>
      <c r="D50" s="23">
        <f>[6]节奏总纲!BX48</f>
        <v>28.329224478524736</v>
      </c>
      <c r="E50" s="23">
        <f>[6]节奏总纲!CB48</f>
        <v>30.827767428124027</v>
      </c>
      <c r="I50" s="1">
        <v>45</v>
      </c>
      <c r="J50" s="23">
        <f>'[6]功能-城建'!AS50</f>
        <v>45</v>
      </c>
      <c r="K50" s="23">
        <f>'[6]功能-城建'!AT50</f>
        <v>45</v>
      </c>
      <c r="L50" s="23">
        <f>'[6]功能-城建'!AW50</f>
        <v>45</v>
      </c>
      <c r="M50" s="23">
        <f>'[6]功能-城建'!AX50</f>
        <v>45</v>
      </c>
      <c r="N50" s="23">
        <f>'[6]功能-城建'!AY50</f>
        <v>45</v>
      </c>
      <c r="O50" s="23">
        <f>'[6]功能-城建'!AZ50</f>
        <v>45</v>
      </c>
      <c r="P50" s="23">
        <f>'[6]功能-城建'!BA50</f>
        <v>45</v>
      </c>
      <c r="Q50" s="23" t="str">
        <f>'[6]功能-城建'!BE50</f>
        <v/>
      </c>
      <c r="R50" s="23" t="str">
        <f>'[6]功能-城建'!BF50</f>
        <v/>
      </c>
      <c r="S50" s="23" t="str">
        <f>'[6]功能-城建'!BG50</f>
        <v/>
      </c>
      <c r="T50" s="23" t="str">
        <f>'[6]功能-城建'!BH50</f>
        <v/>
      </c>
      <c r="W50" s="1">
        <v>45</v>
      </c>
      <c r="X50" s="23">
        <f>'[6]功能-城建'!BN50</f>
        <v>45</v>
      </c>
      <c r="Y50" s="23">
        <f>'[6]功能-城建'!BO50</f>
        <v>45</v>
      </c>
      <c r="Z50" s="23">
        <f>'[6]功能-城建'!BR50</f>
        <v>45</v>
      </c>
      <c r="AA50" s="23">
        <f>'[6]功能-城建'!BS50</f>
        <v>45</v>
      </c>
      <c r="AB50" s="23">
        <f>'[6]功能-城建'!BT50</f>
        <v>45</v>
      </c>
      <c r="AC50" s="23">
        <f>'[6]功能-城建'!BU50</f>
        <v>45</v>
      </c>
      <c r="AD50" s="23">
        <f>'[6]功能-城建'!BV50</f>
        <v>45</v>
      </c>
      <c r="AE50" s="23" t="str">
        <f>'[6]功能-城建'!BZ50</f>
        <v/>
      </c>
      <c r="AF50" s="23" t="str">
        <f>'[6]功能-城建'!CA50</f>
        <v/>
      </c>
      <c r="AG50" s="23" t="str">
        <f>'[6]功能-城建'!CB50</f>
        <v/>
      </c>
      <c r="AH50" s="23" t="str">
        <f>'[6]功能-城建'!CC50</f>
        <v/>
      </c>
      <c r="AK50" s="24">
        <v>45</v>
      </c>
      <c r="AL50" s="23">
        <f>'[6]功能-城建'!X50</f>
        <v>1</v>
      </c>
      <c r="AM50" s="23">
        <f>'[6]功能-城建'!Y50</f>
        <v>1</v>
      </c>
      <c r="AN50" s="23">
        <f>'[6]功能-城建'!AB50</f>
        <v>1</v>
      </c>
      <c r="AO50" s="23">
        <f>'[6]功能-城建'!AC50</f>
        <v>1</v>
      </c>
      <c r="AP50" s="23">
        <f>'[6]功能-城建'!AD50</f>
        <v>1</v>
      </c>
      <c r="AQ50" s="23">
        <f>'[6]功能-城建'!AE50</f>
        <v>1</v>
      </c>
      <c r="AR50" s="23">
        <f>'[6]功能-城建'!AF50</f>
        <v>1</v>
      </c>
      <c r="AS50" s="23">
        <f>'[6]功能-城建'!AJ50</f>
        <v>1</v>
      </c>
      <c r="AT50" s="23">
        <f>'[6]功能-城建'!AK50</f>
        <v>1</v>
      </c>
      <c r="AU50" s="23">
        <f>'[6]功能-城建'!AL50</f>
        <v>1</v>
      </c>
      <c r="AV50" s="23">
        <f>'[6]功能-城建'!AM50</f>
        <v>1</v>
      </c>
      <c r="AY50" s="18">
        <v>45</v>
      </c>
      <c r="AZ50" s="23">
        <f t="shared" si="0"/>
        <v>40</v>
      </c>
      <c r="BA50" s="23">
        <f t="shared" si="1"/>
        <v>28</v>
      </c>
      <c r="BB50" s="23">
        <f t="shared" si="2"/>
        <v>141.64612239262368</v>
      </c>
      <c r="BC50" s="23">
        <f t="shared" si="3"/>
        <v>40</v>
      </c>
      <c r="BD50" s="23">
        <f t="shared" si="4"/>
        <v>30</v>
      </c>
      <c r="BE50" s="23">
        <f t="shared" si="5"/>
        <v>154.13883714062013</v>
      </c>
    </row>
    <row r="51" spans="3:57" x14ac:dyDescent="0.15">
      <c r="C51" s="18">
        <v>46</v>
      </c>
      <c r="D51" s="23">
        <f>[6]节奏总纲!BX49</f>
        <v>28.77435892693326</v>
      </c>
      <c r="E51" s="23">
        <f>[6]节奏总纲!CB49</f>
        <v>31.241319778905254</v>
      </c>
      <c r="I51" s="1">
        <v>46</v>
      </c>
      <c r="J51" s="23">
        <f>'[6]功能-城建'!AS51</f>
        <v>46</v>
      </c>
      <c r="K51" s="23">
        <f>'[6]功能-城建'!AT51</f>
        <v>46</v>
      </c>
      <c r="L51" s="23">
        <f>'[6]功能-城建'!AW51</f>
        <v>46</v>
      </c>
      <c r="M51" s="23">
        <f>'[6]功能-城建'!AX51</f>
        <v>46</v>
      </c>
      <c r="N51" s="23">
        <f>'[6]功能-城建'!AY51</f>
        <v>46</v>
      </c>
      <c r="O51" s="23">
        <f>'[6]功能-城建'!AZ51</f>
        <v>46</v>
      </c>
      <c r="P51" s="23">
        <f>'[6]功能-城建'!BA51</f>
        <v>46</v>
      </c>
      <c r="Q51" s="23" t="str">
        <f>'[6]功能-城建'!BE51</f>
        <v/>
      </c>
      <c r="R51" s="23" t="str">
        <f>'[6]功能-城建'!BF51</f>
        <v/>
      </c>
      <c r="S51" s="23" t="str">
        <f>'[6]功能-城建'!BG51</f>
        <v/>
      </c>
      <c r="T51" s="23" t="str">
        <f>'[6]功能-城建'!BH51</f>
        <v/>
      </c>
      <c r="W51" s="1">
        <v>46</v>
      </c>
      <c r="X51" s="23">
        <f>'[6]功能-城建'!BN51</f>
        <v>46</v>
      </c>
      <c r="Y51" s="23">
        <f>'[6]功能-城建'!BO51</f>
        <v>46</v>
      </c>
      <c r="Z51" s="23">
        <f>'[6]功能-城建'!BR51</f>
        <v>46</v>
      </c>
      <c r="AA51" s="23">
        <f>'[6]功能-城建'!BS51</f>
        <v>46</v>
      </c>
      <c r="AB51" s="23">
        <f>'[6]功能-城建'!BT51</f>
        <v>46</v>
      </c>
      <c r="AC51" s="23">
        <f>'[6]功能-城建'!BU51</f>
        <v>46</v>
      </c>
      <c r="AD51" s="23">
        <f>'[6]功能-城建'!BV51</f>
        <v>46</v>
      </c>
      <c r="AE51" s="23" t="str">
        <f>'[6]功能-城建'!BZ51</f>
        <v/>
      </c>
      <c r="AF51" s="23" t="str">
        <f>'[6]功能-城建'!CA51</f>
        <v/>
      </c>
      <c r="AG51" s="23" t="str">
        <f>'[6]功能-城建'!CB51</f>
        <v/>
      </c>
      <c r="AH51" s="23" t="str">
        <f>'[6]功能-城建'!CC51</f>
        <v/>
      </c>
      <c r="AK51" s="24">
        <v>46</v>
      </c>
      <c r="AL51" s="23">
        <f>'[6]功能-城建'!X51</f>
        <v>1</v>
      </c>
      <c r="AM51" s="23">
        <f>'[6]功能-城建'!Y51</f>
        <v>1</v>
      </c>
      <c r="AN51" s="23">
        <f>'[6]功能-城建'!AB51</f>
        <v>1</v>
      </c>
      <c r="AO51" s="23">
        <f>'[6]功能-城建'!AC51</f>
        <v>1</v>
      </c>
      <c r="AP51" s="23">
        <f>'[6]功能-城建'!AD51</f>
        <v>1</v>
      </c>
      <c r="AQ51" s="23">
        <f>'[6]功能-城建'!AE51</f>
        <v>1</v>
      </c>
      <c r="AR51" s="23">
        <f>'[6]功能-城建'!AF51</f>
        <v>1</v>
      </c>
      <c r="AS51" s="23">
        <f>'[6]功能-城建'!AJ51</f>
        <v>1</v>
      </c>
      <c r="AT51" s="23">
        <f>'[6]功能-城建'!AK51</f>
        <v>1</v>
      </c>
      <c r="AU51" s="23">
        <f>'[6]功能-城建'!AL51</f>
        <v>1</v>
      </c>
      <c r="AV51" s="23">
        <f>'[6]功能-城建'!AM51</f>
        <v>1</v>
      </c>
      <c r="AY51" s="18">
        <v>46</v>
      </c>
      <c r="AZ51" s="23">
        <f t="shared" si="0"/>
        <v>40</v>
      </c>
      <c r="BA51" s="23">
        <f t="shared" si="1"/>
        <v>28</v>
      </c>
      <c r="BB51" s="23">
        <f t="shared" si="2"/>
        <v>143.87179463466629</v>
      </c>
      <c r="BC51" s="23">
        <f t="shared" si="3"/>
        <v>40</v>
      </c>
      <c r="BD51" s="23">
        <f t="shared" si="4"/>
        <v>31</v>
      </c>
      <c r="BE51" s="23">
        <f t="shared" si="5"/>
        <v>156.20659889452628</v>
      </c>
    </row>
    <row r="52" spans="3:57" x14ac:dyDescent="0.15">
      <c r="C52" s="18">
        <v>47</v>
      </c>
      <c r="D52" s="23">
        <f>[6]节奏总纲!BX50</f>
        <v>29.214575269515649</v>
      </c>
      <c r="E52" s="23">
        <f>[6]节奏总纲!CB50</f>
        <v>31.657589077576048</v>
      </c>
      <c r="I52" s="1">
        <v>47</v>
      </c>
      <c r="J52" s="23">
        <f>'[6]功能-城建'!AS52</f>
        <v>47</v>
      </c>
      <c r="K52" s="23">
        <f>'[6]功能-城建'!AT52</f>
        <v>47</v>
      </c>
      <c r="L52" s="23">
        <f>'[6]功能-城建'!AW52</f>
        <v>47</v>
      </c>
      <c r="M52" s="23">
        <f>'[6]功能-城建'!AX52</f>
        <v>47</v>
      </c>
      <c r="N52" s="23">
        <f>'[6]功能-城建'!AY52</f>
        <v>47</v>
      </c>
      <c r="O52" s="23">
        <f>'[6]功能-城建'!AZ52</f>
        <v>47</v>
      </c>
      <c r="P52" s="23">
        <f>'[6]功能-城建'!BA52</f>
        <v>47</v>
      </c>
      <c r="Q52" s="23" t="str">
        <f>'[6]功能-城建'!BE52</f>
        <v/>
      </c>
      <c r="R52" s="23" t="str">
        <f>'[6]功能-城建'!BF52</f>
        <v/>
      </c>
      <c r="S52" s="23" t="str">
        <f>'[6]功能-城建'!BG52</f>
        <v/>
      </c>
      <c r="T52" s="23" t="str">
        <f>'[6]功能-城建'!BH52</f>
        <v/>
      </c>
      <c r="W52" s="1">
        <v>47</v>
      </c>
      <c r="X52" s="23">
        <f>'[6]功能-城建'!BN52</f>
        <v>47</v>
      </c>
      <c r="Y52" s="23">
        <f>'[6]功能-城建'!BO52</f>
        <v>47</v>
      </c>
      <c r="Z52" s="23">
        <f>'[6]功能-城建'!BR52</f>
        <v>47</v>
      </c>
      <c r="AA52" s="23">
        <f>'[6]功能-城建'!BS52</f>
        <v>47</v>
      </c>
      <c r="AB52" s="23">
        <f>'[6]功能-城建'!BT52</f>
        <v>47</v>
      </c>
      <c r="AC52" s="23">
        <f>'[6]功能-城建'!BU52</f>
        <v>47</v>
      </c>
      <c r="AD52" s="23">
        <f>'[6]功能-城建'!BV52</f>
        <v>47</v>
      </c>
      <c r="AE52" s="23" t="str">
        <f>'[6]功能-城建'!BZ52</f>
        <v/>
      </c>
      <c r="AF52" s="23" t="str">
        <f>'[6]功能-城建'!CA52</f>
        <v/>
      </c>
      <c r="AG52" s="23" t="str">
        <f>'[6]功能-城建'!CB52</f>
        <v/>
      </c>
      <c r="AH52" s="23" t="str">
        <f>'[6]功能-城建'!CC52</f>
        <v/>
      </c>
      <c r="AK52" s="24">
        <v>47</v>
      </c>
      <c r="AL52" s="23">
        <f>'[6]功能-城建'!X52</f>
        <v>1</v>
      </c>
      <c r="AM52" s="23">
        <f>'[6]功能-城建'!Y52</f>
        <v>1</v>
      </c>
      <c r="AN52" s="23">
        <f>'[6]功能-城建'!AB52</f>
        <v>1</v>
      </c>
      <c r="AO52" s="23">
        <f>'[6]功能-城建'!AC52</f>
        <v>1</v>
      </c>
      <c r="AP52" s="23">
        <f>'[6]功能-城建'!AD52</f>
        <v>1</v>
      </c>
      <c r="AQ52" s="23">
        <f>'[6]功能-城建'!AE52</f>
        <v>1</v>
      </c>
      <c r="AR52" s="23">
        <f>'[6]功能-城建'!AF52</f>
        <v>1</v>
      </c>
      <c r="AS52" s="23">
        <f>'[6]功能-城建'!AJ52</f>
        <v>1</v>
      </c>
      <c r="AT52" s="23">
        <f>'[6]功能-城建'!AK52</f>
        <v>1</v>
      </c>
      <c r="AU52" s="23">
        <f>'[6]功能-城建'!AL52</f>
        <v>1</v>
      </c>
      <c r="AV52" s="23">
        <f>'[6]功能-城建'!AM52</f>
        <v>1</v>
      </c>
      <c r="AY52" s="18">
        <v>47</v>
      </c>
      <c r="AZ52" s="23">
        <f t="shared" si="0"/>
        <v>40</v>
      </c>
      <c r="BA52" s="23">
        <f t="shared" si="1"/>
        <v>29</v>
      </c>
      <c r="BB52" s="23">
        <f t="shared" si="2"/>
        <v>146.07287634757824</v>
      </c>
      <c r="BC52" s="23">
        <f t="shared" si="3"/>
        <v>40</v>
      </c>
      <c r="BD52" s="23">
        <f t="shared" si="4"/>
        <v>31</v>
      </c>
      <c r="BE52" s="23">
        <f t="shared" si="5"/>
        <v>158.28794538788026</v>
      </c>
    </row>
    <row r="53" spans="3:57" x14ac:dyDescent="0.15">
      <c r="C53" s="18">
        <v>48</v>
      </c>
      <c r="D53" s="23">
        <f>[6]节奏总纲!BX51</f>
        <v>29.65092898211061</v>
      </c>
      <c r="E53" s="23">
        <f>[6]节奏总纲!CB51</f>
        <v>32.084842711724434</v>
      </c>
      <c r="I53" s="1">
        <v>48</v>
      </c>
      <c r="J53" s="23">
        <f>'[6]功能-城建'!AS53</f>
        <v>48</v>
      </c>
      <c r="K53" s="23">
        <f>'[6]功能-城建'!AT53</f>
        <v>48</v>
      </c>
      <c r="L53" s="23">
        <f>'[6]功能-城建'!AW53</f>
        <v>48</v>
      </c>
      <c r="M53" s="23">
        <f>'[6]功能-城建'!AX53</f>
        <v>48</v>
      </c>
      <c r="N53" s="23">
        <f>'[6]功能-城建'!AY53</f>
        <v>48</v>
      </c>
      <c r="O53" s="23">
        <f>'[6]功能-城建'!AZ53</f>
        <v>48</v>
      </c>
      <c r="P53" s="23">
        <f>'[6]功能-城建'!BA53</f>
        <v>48</v>
      </c>
      <c r="Q53" s="23" t="str">
        <f>'[6]功能-城建'!BE53</f>
        <v/>
      </c>
      <c r="R53" s="23" t="str">
        <f>'[6]功能-城建'!BF53</f>
        <v/>
      </c>
      <c r="S53" s="23" t="str">
        <f>'[6]功能-城建'!BG53</f>
        <v/>
      </c>
      <c r="T53" s="23" t="str">
        <f>'[6]功能-城建'!BH53</f>
        <v/>
      </c>
      <c r="W53" s="1">
        <v>48</v>
      </c>
      <c r="X53" s="23">
        <f>'[6]功能-城建'!BN53</f>
        <v>48</v>
      </c>
      <c r="Y53" s="23">
        <f>'[6]功能-城建'!BO53</f>
        <v>48</v>
      </c>
      <c r="Z53" s="23">
        <f>'[6]功能-城建'!BR53</f>
        <v>48</v>
      </c>
      <c r="AA53" s="23">
        <f>'[6]功能-城建'!BS53</f>
        <v>48</v>
      </c>
      <c r="AB53" s="23">
        <f>'[6]功能-城建'!BT53</f>
        <v>48</v>
      </c>
      <c r="AC53" s="23">
        <f>'[6]功能-城建'!BU53</f>
        <v>48</v>
      </c>
      <c r="AD53" s="23">
        <f>'[6]功能-城建'!BV53</f>
        <v>48</v>
      </c>
      <c r="AE53" s="23" t="str">
        <f>'[6]功能-城建'!BZ53</f>
        <v/>
      </c>
      <c r="AF53" s="23" t="str">
        <f>'[6]功能-城建'!CA53</f>
        <v/>
      </c>
      <c r="AG53" s="23" t="str">
        <f>'[6]功能-城建'!CB53</f>
        <v/>
      </c>
      <c r="AH53" s="23" t="str">
        <f>'[6]功能-城建'!CC53</f>
        <v/>
      </c>
      <c r="AK53" s="24">
        <v>48</v>
      </c>
      <c r="AL53" s="23">
        <f>'[6]功能-城建'!X53</f>
        <v>1</v>
      </c>
      <c r="AM53" s="23">
        <f>'[6]功能-城建'!Y53</f>
        <v>1</v>
      </c>
      <c r="AN53" s="23">
        <f>'[6]功能-城建'!AB53</f>
        <v>1</v>
      </c>
      <c r="AO53" s="23">
        <f>'[6]功能-城建'!AC53</f>
        <v>1</v>
      </c>
      <c r="AP53" s="23">
        <f>'[6]功能-城建'!AD53</f>
        <v>1</v>
      </c>
      <c r="AQ53" s="23">
        <f>'[6]功能-城建'!AE53</f>
        <v>1</v>
      </c>
      <c r="AR53" s="23">
        <f>'[6]功能-城建'!AF53</f>
        <v>1</v>
      </c>
      <c r="AS53" s="23">
        <f>'[6]功能-城建'!AJ53</f>
        <v>1</v>
      </c>
      <c r="AT53" s="23">
        <f>'[6]功能-城建'!AK53</f>
        <v>1</v>
      </c>
      <c r="AU53" s="23">
        <f>'[6]功能-城建'!AL53</f>
        <v>1</v>
      </c>
      <c r="AV53" s="23">
        <f>'[6]功能-城建'!AM53</f>
        <v>1</v>
      </c>
      <c r="AY53" s="18">
        <v>48</v>
      </c>
      <c r="AZ53" s="23">
        <f t="shared" si="0"/>
        <v>40</v>
      </c>
      <c r="BA53" s="23">
        <f t="shared" si="1"/>
        <v>29</v>
      </c>
      <c r="BB53" s="23">
        <f t="shared" si="2"/>
        <v>148.25464491055305</v>
      </c>
      <c r="BC53" s="23">
        <f t="shared" si="3"/>
        <v>44</v>
      </c>
      <c r="BD53" s="23">
        <f t="shared" si="4"/>
        <v>32</v>
      </c>
      <c r="BE53" s="23">
        <f t="shared" si="5"/>
        <v>160.42421355862217</v>
      </c>
    </row>
    <row r="54" spans="3:57" x14ac:dyDescent="0.15">
      <c r="C54" s="18">
        <v>49</v>
      </c>
      <c r="D54" s="23">
        <f>[6]节奏总纲!BX52</f>
        <v>30.101255625879666</v>
      </c>
      <c r="E54" s="23">
        <f>[6]节奏总纲!CB52</f>
        <v>32.512459036550872</v>
      </c>
      <c r="I54" s="1">
        <v>49</v>
      </c>
      <c r="J54" s="23">
        <f>'[6]功能-城建'!AS54</f>
        <v>49</v>
      </c>
      <c r="K54" s="23">
        <f>'[6]功能-城建'!AT54</f>
        <v>49</v>
      </c>
      <c r="L54" s="23">
        <f>'[6]功能-城建'!AW54</f>
        <v>49</v>
      </c>
      <c r="M54" s="23">
        <f>'[6]功能-城建'!AX54</f>
        <v>49</v>
      </c>
      <c r="N54" s="23">
        <f>'[6]功能-城建'!AY54</f>
        <v>49</v>
      </c>
      <c r="O54" s="23">
        <f>'[6]功能-城建'!AZ54</f>
        <v>49</v>
      </c>
      <c r="P54" s="23">
        <f>'[6]功能-城建'!BA54</f>
        <v>49</v>
      </c>
      <c r="Q54" s="23" t="str">
        <f>'[6]功能-城建'!BE54</f>
        <v/>
      </c>
      <c r="R54" s="23" t="str">
        <f>'[6]功能-城建'!BF54</f>
        <v/>
      </c>
      <c r="S54" s="23" t="str">
        <f>'[6]功能-城建'!BG54</f>
        <v/>
      </c>
      <c r="T54" s="23" t="str">
        <f>'[6]功能-城建'!BH54</f>
        <v/>
      </c>
      <c r="W54" s="1">
        <v>49</v>
      </c>
      <c r="X54" s="23">
        <f>'[6]功能-城建'!BN54</f>
        <v>49</v>
      </c>
      <c r="Y54" s="23">
        <f>'[6]功能-城建'!BO54</f>
        <v>49</v>
      </c>
      <c r="Z54" s="23">
        <f>'[6]功能-城建'!BR54</f>
        <v>49</v>
      </c>
      <c r="AA54" s="23">
        <f>'[6]功能-城建'!BS54</f>
        <v>49</v>
      </c>
      <c r="AB54" s="23">
        <f>'[6]功能-城建'!BT54</f>
        <v>49</v>
      </c>
      <c r="AC54" s="23">
        <f>'[6]功能-城建'!BU54</f>
        <v>49</v>
      </c>
      <c r="AD54" s="23">
        <f>'[6]功能-城建'!BV54</f>
        <v>49</v>
      </c>
      <c r="AE54" s="23" t="str">
        <f>'[6]功能-城建'!BZ54</f>
        <v/>
      </c>
      <c r="AF54" s="23" t="str">
        <f>'[6]功能-城建'!CA54</f>
        <v/>
      </c>
      <c r="AG54" s="23" t="str">
        <f>'[6]功能-城建'!CB54</f>
        <v/>
      </c>
      <c r="AH54" s="23" t="str">
        <f>'[6]功能-城建'!CC54</f>
        <v/>
      </c>
      <c r="AK54" s="24">
        <v>49</v>
      </c>
      <c r="AL54" s="23">
        <f>'[6]功能-城建'!X54</f>
        <v>1</v>
      </c>
      <c r="AM54" s="23">
        <f>'[6]功能-城建'!Y54</f>
        <v>1</v>
      </c>
      <c r="AN54" s="23">
        <f>'[6]功能-城建'!AB54</f>
        <v>1</v>
      </c>
      <c r="AO54" s="23">
        <f>'[6]功能-城建'!AC54</f>
        <v>1</v>
      </c>
      <c r="AP54" s="23">
        <f>'[6]功能-城建'!AD54</f>
        <v>1</v>
      </c>
      <c r="AQ54" s="23">
        <f>'[6]功能-城建'!AE54</f>
        <v>1</v>
      </c>
      <c r="AR54" s="23">
        <f>'[6]功能-城建'!AF54</f>
        <v>1</v>
      </c>
      <c r="AS54" s="23">
        <f>'[6]功能-城建'!AJ54</f>
        <v>1</v>
      </c>
      <c r="AT54" s="23">
        <f>'[6]功能-城建'!AK54</f>
        <v>1</v>
      </c>
      <c r="AU54" s="23">
        <f>'[6]功能-城建'!AL54</f>
        <v>1</v>
      </c>
      <c r="AV54" s="23">
        <f>'[6]功能-城建'!AM54</f>
        <v>1</v>
      </c>
      <c r="AY54" s="18">
        <v>49</v>
      </c>
      <c r="AZ54" s="23">
        <f t="shared" si="0"/>
        <v>44</v>
      </c>
      <c r="BA54" s="23">
        <f t="shared" si="1"/>
        <v>30</v>
      </c>
      <c r="BB54" s="23">
        <f t="shared" si="2"/>
        <v>150.50627812939834</v>
      </c>
      <c r="BC54" s="23">
        <f t="shared" si="3"/>
        <v>44</v>
      </c>
      <c r="BD54" s="23">
        <f t="shared" si="4"/>
        <v>32</v>
      </c>
      <c r="BE54" s="23">
        <f t="shared" si="5"/>
        <v>162.56229518275435</v>
      </c>
    </row>
    <row r="55" spans="3:57" x14ac:dyDescent="0.15">
      <c r="C55" s="18">
        <v>50</v>
      </c>
      <c r="D55" s="23">
        <f>[6]节奏总纲!BX53</f>
        <v>30.529187213831889</v>
      </c>
      <c r="E55" s="23">
        <f>[6]节奏总纲!CB53</f>
        <v>32.979479362275733</v>
      </c>
      <c r="I55" s="1">
        <v>50</v>
      </c>
      <c r="J55" s="23">
        <f>'[6]功能-城建'!AS55</f>
        <v>50</v>
      </c>
      <c r="K55" s="23">
        <f>'[6]功能-城建'!AT55</f>
        <v>50</v>
      </c>
      <c r="L55" s="23">
        <f>'[6]功能-城建'!AW55</f>
        <v>50</v>
      </c>
      <c r="M55" s="23">
        <f>'[6]功能-城建'!AX55</f>
        <v>50</v>
      </c>
      <c r="N55" s="23">
        <f>'[6]功能-城建'!AY55</f>
        <v>50</v>
      </c>
      <c r="O55" s="23">
        <f>'[6]功能-城建'!AZ55</f>
        <v>50</v>
      </c>
      <c r="P55" s="23">
        <f>'[6]功能-城建'!BA55</f>
        <v>50</v>
      </c>
      <c r="Q55" s="23" t="str">
        <f>'[6]功能-城建'!BE55</f>
        <v/>
      </c>
      <c r="R55" s="23" t="str">
        <f>'[6]功能-城建'!BF55</f>
        <v/>
      </c>
      <c r="S55" s="23" t="str">
        <f>'[6]功能-城建'!BG55</f>
        <v/>
      </c>
      <c r="T55" s="23" t="str">
        <f>'[6]功能-城建'!BH55</f>
        <v/>
      </c>
      <c r="W55" s="1">
        <v>50</v>
      </c>
      <c r="X55" s="23">
        <f>'[6]功能-城建'!BN55</f>
        <v>50</v>
      </c>
      <c r="Y55" s="23">
        <f>'[6]功能-城建'!BO55</f>
        <v>50</v>
      </c>
      <c r="Z55" s="23">
        <f>'[6]功能-城建'!BR55</f>
        <v>50</v>
      </c>
      <c r="AA55" s="23">
        <f>'[6]功能-城建'!BS55</f>
        <v>50</v>
      </c>
      <c r="AB55" s="23">
        <f>'[6]功能-城建'!BT55</f>
        <v>50</v>
      </c>
      <c r="AC55" s="23">
        <f>'[6]功能-城建'!BU55</f>
        <v>50</v>
      </c>
      <c r="AD55" s="23">
        <f>'[6]功能-城建'!BV55</f>
        <v>50</v>
      </c>
      <c r="AE55" s="23" t="str">
        <f>'[6]功能-城建'!BZ55</f>
        <v/>
      </c>
      <c r="AF55" s="23" t="str">
        <f>'[6]功能-城建'!CA55</f>
        <v/>
      </c>
      <c r="AG55" s="23" t="str">
        <f>'[6]功能-城建'!CB55</f>
        <v/>
      </c>
      <c r="AH55" s="23" t="str">
        <f>'[6]功能-城建'!CC55</f>
        <v/>
      </c>
      <c r="AK55" s="24">
        <v>50</v>
      </c>
      <c r="AL55" s="23">
        <f>'[6]功能-城建'!X55</f>
        <v>1</v>
      </c>
      <c r="AM55" s="23">
        <f>'[6]功能-城建'!Y55</f>
        <v>1</v>
      </c>
      <c r="AN55" s="23">
        <f>'[6]功能-城建'!AB55</f>
        <v>1</v>
      </c>
      <c r="AO55" s="23">
        <f>'[6]功能-城建'!AC55</f>
        <v>1</v>
      </c>
      <c r="AP55" s="23">
        <f>'[6]功能-城建'!AD55</f>
        <v>1</v>
      </c>
      <c r="AQ55" s="23">
        <f>'[6]功能-城建'!AE55</f>
        <v>1</v>
      </c>
      <c r="AR55" s="23">
        <f>'[6]功能-城建'!AF55</f>
        <v>1</v>
      </c>
      <c r="AS55" s="23">
        <f>'[6]功能-城建'!AJ55</f>
        <v>1</v>
      </c>
      <c r="AT55" s="23">
        <f>'[6]功能-城建'!AK55</f>
        <v>1</v>
      </c>
      <c r="AU55" s="23">
        <f>'[6]功能-城建'!AL55</f>
        <v>1</v>
      </c>
      <c r="AV55" s="23">
        <f>'[6]功能-城建'!AM55</f>
        <v>1</v>
      </c>
      <c r="AY55" s="18">
        <v>50</v>
      </c>
      <c r="AZ55" s="23">
        <f t="shared" si="0"/>
        <v>44</v>
      </c>
      <c r="BA55" s="23">
        <f t="shared" si="1"/>
        <v>30</v>
      </c>
      <c r="BB55" s="23">
        <f t="shared" si="2"/>
        <v>152.64593606915946</v>
      </c>
      <c r="BC55" s="23">
        <f t="shared" si="3"/>
        <v>44</v>
      </c>
      <c r="BD55" s="23">
        <f t="shared" si="4"/>
        <v>32</v>
      </c>
      <c r="BE55" s="23">
        <f t="shared" si="5"/>
        <v>164.89739681137866</v>
      </c>
    </row>
    <row r="56" spans="3:57" x14ac:dyDescent="0.15">
      <c r="C56" s="18">
        <v>51</v>
      </c>
      <c r="D56" s="23">
        <f>[6]节奏总纲!BX54</f>
        <v>30.987832933580094</v>
      </c>
      <c r="E56" s="23">
        <f>[6]节奏总纲!CB54</f>
        <v>33.39192659810282</v>
      </c>
      <c r="I56" s="31">
        <v>51</v>
      </c>
      <c r="J56" s="23">
        <f>'[6]功能-城建'!AS56</f>
        <v>51</v>
      </c>
      <c r="K56" s="23">
        <f>'[6]功能-城建'!AT56</f>
        <v>51</v>
      </c>
      <c r="L56" s="23">
        <f>'[6]功能-城建'!AW56</f>
        <v>51</v>
      </c>
      <c r="M56" s="23">
        <f>'[6]功能-城建'!AX56</f>
        <v>51</v>
      </c>
      <c r="N56" s="23">
        <f>'[6]功能-城建'!AY56</f>
        <v>51</v>
      </c>
      <c r="O56" s="23">
        <f>'[6]功能-城建'!AZ56</f>
        <v>51</v>
      </c>
      <c r="P56" s="23">
        <f>'[6]功能-城建'!BA56</f>
        <v>51</v>
      </c>
      <c r="Q56" s="23" t="str">
        <f>'[6]功能-城建'!BE56</f>
        <v/>
      </c>
      <c r="R56" s="23" t="str">
        <f>'[6]功能-城建'!BF56</f>
        <v/>
      </c>
      <c r="S56" s="23" t="str">
        <f>'[6]功能-城建'!BG56</f>
        <v/>
      </c>
      <c r="T56" s="23" t="str">
        <f>'[6]功能-城建'!BH56</f>
        <v/>
      </c>
      <c r="W56" s="31">
        <v>51</v>
      </c>
      <c r="X56" s="23">
        <f>'[6]功能-城建'!BN56</f>
        <v>51</v>
      </c>
      <c r="Y56" s="23">
        <f>'[6]功能-城建'!BO56</f>
        <v>51</v>
      </c>
      <c r="Z56" s="23">
        <f>'[6]功能-城建'!BR56</f>
        <v>51</v>
      </c>
      <c r="AA56" s="23">
        <f>'[6]功能-城建'!BS56</f>
        <v>51</v>
      </c>
      <c r="AB56" s="23">
        <f>'[6]功能-城建'!BT56</f>
        <v>51</v>
      </c>
      <c r="AC56" s="23">
        <f>'[6]功能-城建'!BU56</f>
        <v>51</v>
      </c>
      <c r="AD56" s="23">
        <f>'[6]功能-城建'!BV56</f>
        <v>51</v>
      </c>
      <c r="AE56" s="23" t="str">
        <f>'[6]功能-城建'!BZ56</f>
        <v/>
      </c>
      <c r="AF56" s="23" t="str">
        <f>'[6]功能-城建'!CA56</f>
        <v/>
      </c>
      <c r="AG56" s="23" t="str">
        <f>'[6]功能-城建'!CB56</f>
        <v/>
      </c>
      <c r="AH56" s="23" t="str">
        <f>'[6]功能-城建'!CC56</f>
        <v/>
      </c>
      <c r="AK56" s="30">
        <v>51</v>
      </c>
      <c r="AL56" s="23">
        <f>'[6]功能-城建'!X56</f>
        <v>1</v>
      </c>
      <c r="AM56" s="23">
        <f>'[6]功能-城建'!Y56</f>
        <v>1</v>
      </c>
      <c r="AN56" s="23">
        <f>'[6]功能-城建'!AB56</f>
        <v>1</v>
      </c>
      <c r="AO56" s="23">
        <f>'[6]功能-城建'!AC56</f>
        <v>1</v>
      </c>
      <c r="AP56" s="23">
        <f>'[6]功能-城建'!AD56</f>
        <v>1</v>
      </c>
      <c r="AQ56" s="23">
        <f>'[6]功能-城建'!AE56</f>
        <v>1</v>
      </c>
      <c r="AR56" s="23">
        <f>'[6]功能-城建'!AF56</f>
        <v>1</v>
      </c>
      <c r="AS56" s="23">
        <f>'[6]功能-城建'!AJ56</f>
        <v>1</v>
      </c>
      <c r="AT56" s="23">
        <f>'[6]功能-城建'!AK56</f>
        <v>1</v>
      </c>
      <c r="AU56" s="23">
        <f>'[6]功能-城建'!AL56</f>
        <v>1</v>
      </c>
      <c r="AV56" s="23">
        <f>'[6]功能-城建'!AM56</f>
        <v>1</v>
      </c>
      <c r="AY56" s="18">
        <v>51</v>
      </c>
      <c r="AZ56" s="23">
        <f t="shared" si="0"/>
        <v>44</v>
      </c>
      <c r="BA56" s="23">
        <f t="shared" si="1"/>
        <v>30</v>
      </c>
      <c r="BB56" s="23">
        <f t="shared" si="2"/>
        <v>154.93916466790046</v>
      </c>
      <c r="BC56" s="23">
        <f t="shared" si="3"/>
        <v>44</v>
      </c>
      <c r="BD56" s="23">
        <f t="shared" si="4"/>
        <v>33</v>
      </c>
      <c r="BE56" s="23">
        <f t="shared" si="5"/>
        <v>166.95963299051411</v>
      </c>
    </row>
    <row r="57" spans="3:57" x14ac:dyDescent="0.15">
      <c r="C57" s="18">
        <v>52</v>
      </c>
      <c r="D57" s="23">
        <f>[6]节奏总纲!BX55</f>
        <v>31.409452382022582</v>
      </c>
      <c r="E57" s="23">
        <f>[6]节奏总纲!CB55</f>
        <v>33.843039941845369</v>
      </c>
      <c r="I57" s="31">
        <v>52</v>
      </c>
      <c r="J57" s="23">
        <f>'[6]功能-城建'!AS57</f>
        <v>52</v>
      </c>
      <c r="K57" s="23">
        <f>'[6]功能-城建'!AT57</f>
        <v>52</v>
      </c>
      <c r="L57" s="23">
        <f>'[6]功能-城建'!AW57</f>
        <v>52</v>
      </c>
      <c r="M57" s="23">
        <f>'[6]功能-城建'!AX57</f>
        <v>52</v>
      </c>
      <c r="N57" s="23">
        <f>'[6]功能-城建'!AY57</f>
        <v>52</v>
      </c>
      <c r="O57" s="23">
        <f>'[6]功能-城建'!AZ57</f>
        <v>52</v>
      </c>
      <c r="P57" s="23">
        <f>'[6]功能-城建'!BA57</f>
        <v>52</v>
      </c>
      <c r="Q57" s="23" t="str">
        <f>'[6]功能-城建'!BE57</f>
        <v/>
      </c>
      <c r="R57" s="23" t="str">
        <f>'[6]功能-城建'!BF57</f>
        <v/>
      </c>
      <c r="S57" s="23" t="str">
        <f>'[6]功能-城建'!BG57</f>
        <v/>
      </c>
      <c r="T57" s="23" t="str">
        <f>'[6]功能-城建'!BH57</f>
        <v/>
      </c>
      <c r="W57" s="31">
        <v>52</v>
      </c>
      <c r="X57" s="23">
        <f>'[6]功能-城建'!BN57</f>
        <v>52</v>
      </c>
      <c r="Y57" s="23">
        <f>'[6]功能-城建'!BO57</f>
        <v>52</v>
      </c>
      <c r="Z57" s="23">
        <f>'[6]功能-城建'!BR57</f>
        <v>52</v>
      </c>
      <c r="AA57" s="23">
        <f>'[6]功能-城建'!BS57</f>
        <v>52</v>
      </c>
      <c r="AB57" s="23">
        <f>'[6]功能-城建'!BT57</f>
        <v>52</v>
      </c>
      <c r="AC57" s="23">
        <f>'[6]功能-城建'!BU57</f>
        <v>52</v>
      </c>
      <c r="AD57" s="23">
        <f>'[6]功能-城建'!BV57</f>
        <v>52</v>
      </c>
      <c r="AE57" s="23" t="str">
        <f>'[6]功能-城建'!BZ57</f>
        <v/>
      </c>
      <c r="AF57" s="23" t="str">
        <f>'[6]功能-城建'!CA57</f>
        <v/>
      </c>
      <c r="AG57" s="23" t="str">
        <f>'[6]功能-城建'!CB57</f>
        <v/>
      </c>
      <c r="AH57" s="23" t="str">
        <f>'[6]功能-城建'!CC57</f>
        <v/>
      </c>
      <c r="AK57" s="30">
        <v>52</v>
      </c>
      <c r="AL57" s="23">
        <f>'[6]功能-城建'!X57</f>
        <v>1</v>
      </c>
      <c r="AM57" s="23">
        <f>'[6]功能-城建'!Y57</f>
        <v>1</v>
      </c>
      <c r="AN57" s="23">
        <f>'[6]功能-城建'!AB57</f>
        <v>1</v>
      </c>
      <c r="AO57" s="23">
        <f>'[6]功能-城建'!AC57</f>
        <v>1</v>
      </c>
      <c r="AP57" s="23">
        <f>'[6]功能-城建'!AD57</f>
        <v>1</v>
      </c>
      <c r="AQ57" s="23">
        <f>'[6]功能-城建'!AE57</f>
        <v>1</v>
      </c>
      <c r="AR57" s="23">
        <f>'[6]功能-城建'!AF57</f>
        <v>1</v>
      </c>
      <c r="AS57" s="23">
        <f>'[6]功能-城建'!AJ57</f>
        <v>1</v>
      </c>
      <c r="AT57" s="23">
        <f>'[6]功能-城建'!AK57</f>
        <v>1</v>
      </c>
      <c r="AU57" s="23">
        <f>'[6]功能-城建'!AL57</f>
        <v>1</v>
      </c>
      <c r="AV57" s="23">
        <f>'[6]功能-城建'!AM57</f>
        <v>1</v>
      </c>
      <c r="AY57" s="18">
        <v>52</v>
      </c>
      <c r="AZ57" s="23">
        <f t="shared" si="0"/>
        <v>44</v>
      </c>
      <c r="BA57" s="23">
        <f t="shared" si="1"/>
        <v>31</v>
      </c>
      <c r="BB57" s="23">
        <f t="shared" si="2"/>
        <v>157.04726191011292</v>
      </c>
      <c r="BC57" s="23">
        <f t="shared" si="3"/>
        <v>44</v>
      </c>
      <c r="BD57" s="23">
        <f t="shared" si="4"/>
        <v>33</v>
      </c>
      <c r="BE57" s="23">
        <f t="shared" si="5"/>
        <v>169.21519970922685</v>
      </c>
    </row>
    <row r="58" spans="3:57" x14ac:dyDescent="0.15">
      <c r="C58" s="18">
        <v>53</v>
      </c>
      <c r="D58" s="23">
        <f>[6]节奏总纲!BX56</f>
        <v>31.859430310817384</v>
      </c>
      <c r="E58" s="23">
        <f>[6]节奏总纲!CB56</f>
        <v>34.274966559784382</v>
      </c>
      <c r="I58" s="31">
        <v>53</v>
      </c>
      <c r="J58" s="23">
        <f>'[6]功能-城建'!AS58</f>
        <v>53</v>
      </c>
      <c r="K58" s="23">
        <f>'[6]功能-城建'!AT58</f>
        <v>53</v>
      </c>
      <c r="L58" s="23">
        <f>'[6]功能-城建'!AW58</f>
        <v>53</v>
      </c>
      <c r="M58" s="23">
        <f>'[6]功能-城建'!AX58</f>
        <v>53</v>
      </c>
      <c r="N58" s="23">
        <f>'[6]功能-城建'!AY58</f>
        <v>53</v>
      </c>
      <c r="O58" s="23">
        <f>'[6]功能-城建'!AZ58</f>
        <v>53</v>
      </c>
      <c r="P58" s="23">
        <f>'[6]功能-城建'!BA58</f>
        <v>53</v>
      </c>
      <c r="Q58" s="23" t="str">
        <f>'[6]功能-城建'!BE58</f>
        <v/>
      </c>
      <c r="R58" s="23" t="str">
        <f>'[6]功能-城建'!BF58</f>
        <v/>
      </c>
      <c r="S58" s="23" t="str">
        <f>'[6]功能-城建'!BG58</f>
        <v/>
      </c>
      <c r="T58" s="23" t="str">
        <f>'[6]功能-城建'!BH58</f>
        <v/>
      </c>
      <c r="W58" s="31">
        <v>53</v>
      </c>
      <c r="X58" s="23">
        <f>'[6]功能-城建'!BN58</f>
        <v>53</v>
      </c>
      <c r="Y58" s="23">
        <f>'[6]功能-城建'!BO58</f>
        <v>53</v>
      </c>
      <c r="Z58" s="23">
        <f>'[6]功能-城建'!BR58</f>
        <v>53</v>
      </c>
      <c r="AA58" s="23">
        <f>'[6]功能-城建'!BS58</f>
        <v>53</v>
      </c>
      <c r="AB58" s="23">
        <f>'[6]功能-城建'!BT58</f>
        <v>53</v>
      </c>
      <c r="AC58" s="23">
        <f>'[6]功能-城建'!BU58</f>
        <v>53</v>
      </c>
      <c r="AD58" s="23">
        <f>'[6]功能-城建'!BV58</f>
        <v>53</v>
      </c>
      <c r="AE58" s="23" t="str">
        <f>'[6]功能-城建'!BZ58</f>
        <v/>
      </c>
      <c r="AF58" s="23" t="str">
        <f>'[6]功能-城建'!CA58</f>
        <v/>
      </c>
      <c r="AG58" s="23" t="str">
        <f>'[6]功能-城建'!CB58</f>
        <v/>
      </c>
      <c r="AH58" s="23" t="str">
        <f>'[6]功能-城建'!CC58</f>
        <v/>
      </c>
      <c r="AK58" s="30">
        <v>53</v>
      </c>
      <c r="AL58" s="23">
        <f>'[6]功能-城建'!X58</f>
        <v>1</v>
      </c>
      <c r="AM58" s="23">
        <f>'[6]功能-城建'!Y58</f>
        <v>1</v>
      </c>
      <c r="AN58" s="23">
        <f>'[6]功能-城建'!AB58</f>
        <v>1</v>
      </c>
      <c r="AO58" s="23">
        <f>'[6]功能-城建'!AC58</f>
        <v>1</v>
      </c>
      <c r="AP58" s="23">
        <f>'[6]功能-城建'!AD58</f>
        <v>1</v>
      </c>
      <c r="AQ58" s="23">
        <f>'[6]功能-城建'!AE58</f>
        <v>1</v>
      </c>
      <c r="AR58" s="23">
        <f>'[6]功能-城建'!AF58</f>
        <v>1</v>
      </c>
      <c r="AS58" s="23">
        <f>'[6]功能-城建'!AJ58</f>
        <v>1</v>
      </c>
      <c r="AT58" s="23">
        <f>'[6]功能-城建'!AK58</f>
        <v>1</v>
      </c>
      <c r="AU58" s="23">
        <f>'[6]功能-城建'!AL58</f>
        <v>1</v>
      </c>
      <c r="AV58" s="23">
        <f>'[6]功能-城建'!AM58</f>
        <v>1</v>
      </c>
      <c r="AY58" s="18">
        <v>53</v>
      </c>
      <c r="AZ58" s="23">
        <f t="shared" si="0"/>
        <v>44</v>
      </c>
      <c r="BA58" s="23">
        <f t="shared" si="1"/>
        <v>31</v>
      </c>
      <c r="BB58" s="23">
        <f t="shared" si="2"/>
        <v>159.29715155408692</v>
      </c>
      <c r="BC58" s="23">
        <f t="shared" si="3"/>
        <v>48</v>
      </c>
      <c r="BD58" s="23">
        <f t="shared" si="4"/>
        <v>34</v>
      </c>
      <c r="BE58" s="23">
        <f t="shared" si="5"/>
        <v>171.37483279892191</v>
      </c>
    </row>
    <row r="59" spans="3:57" x14ac:dyDescent="0.15">
      <c r="C59" s="18">
        <v>54</v>
      </c>
      <c r="D59" s="23">
        <f>[6]节奏总纲!BX57</f>
        <v>32.291963103880526</v>
      </c>
      <c r="E59" s="23">
        <f>[6]节奏总纲!CB57</f>
        <v>34.686702458597871</v>
      </c>
      <c r="I59" s="31">
        <v>54</v>
      </c>
      <c r="J59" s="23">
        <f>'[6]功能-城建'!AS59</f>
        <v>54</v>
      </c>
      <c r="K59" s="23">
        <f>'[6]功能-城建'!AT59</f>
        <v>54</v>
      </c>
      <c r="L59" s="23">
        <f>'[6]功能-城建'!AW59</f>
        <v>54</v>
      </c>
      <c r="M59" s="23">
        <f>'[6]功能-城建'!AX59</f>
        <v>54</v>
      </c>
      <c r="N59" s="23">
        <f>'[6]功能-城建'!AY59</f>
        <v>54</v>
      </c>
      <c r="O59" s="23">
        <f>'[6]功能-城建'!AZ59</f>
        <v>54</v>
      </c>
      <c r="P59" s="23">
        <f>'[6]功能-城建'!BA59</f>
        <v>54</v>
      </c>
      <c r="Q59" s="23" t="str">
        <f>'[6]功能-城建'!BE59</f>
        <v/>
      </c>
      <c r="R59" s="23" t="str">
        <f>'[6]功能-城建'!BF59</f>
        <v/>
      </c>
      <c r="S59" s="23" t="str">
        <f>'[6]功能-城建'!BG59</f>
        <v/>
      </c>
      <c r="T59" s="23" t="str">
        <f>'[6]功能-城建'!BH59</f>
        <v/>
      </c>
      <c r="W59" s="31">
        <v>54</v>
      </c>
      <c r="X59" s="23">
        <f>'[6]功能-城建'!BN59</f>
        <v>54</v>
      </c>
      <c r="Y59" s="23">
        <f>'[6]功能-城建'!BO59</f>
        <v>54</v>
      </c>
      <c r="Z59" s="23">
        <f>'[6]功能-城建'!BR59</f>
        <v>54</v>
      </c>
      <c r="AA59" s="23">
        <f>'[6]功能-城建'!BS59</f>
        <v>54</v>
      </c>
      <c r="AB59" s="23">
        <f>'[6]功能-城建'!BT59</f>
        <v>54</v>
      </c>
      <c r="AC59" s="23">
        <f>'[6]功能-城建'!BU59</f>
        <v>54</v>
      </c>
      <c r="AD59" s="23">
        <f>'[6]功能-城建'!BV59</f>
        <v>54</v>
      </c>
      <c r="AE59" s="23" t="str">
        <f>'[6]功能-城建'!BZ59</f>
        <v/>
      </c>
      <c r="AF59" s="23" t="str">
        <f>'[6]功能-城建'!CA59</f>
        <v/>
      </c>
      <c r="AG59" s="23" t="str">
        <f>'[6]功能-城建'!CB59</f>
        <v/>
      </c>
      <c r="AH59" s="23" t="str">
        <f>'[6]功能-城建'!CC59</f>
        <v/>
      </c>
      <c r="AK59" s="30">
        <v>54</v>
      </c>
      <c r="AL59" s="23">
        <f>'[6]功能-城建'!X59</f>
        <v>1</v>
      </c>
      <c r="AM59" s="23">
        <f>'[6]功能-城建'!Y59</f>
        <v>1</v>
      </c>
      <c r="AN59" s="23">
        <f>'[6]功能-城建'!AB59</f>
        <v>1</v>
      </c>
      <c r="AO59" s="23">
        <f>'[6]功能-城建'!AC59</f>
        <v>1</v>
      </c>
      <c r="AP59" s="23">
        <f>'[6]功能-城建'!AD59</f>
        <v>1</v>
      </c>
      <c r="AQ59" s="23">
        <f>'[6]功能-城建'!AE59</f>
        <v>1</v>
      </c>
      <c r="AR59" s="23">
        <f>'[6]功能-城建'!AF59</f>
        <v>1</v>
      </c>
      <c r="AS59" s="23">
        <f>'[6]功能-城建'!AJ59</f>
        <v>1</v>
      </c>
      <c r="AT59" s="23">
        <f>'[6]功能-城建'!AK59</f>
        <v>1</v>
      </c>
      <c r="AU59" s="23">
        <f>'[6]功能-城建'!AL59</f>
        <v>1</v>
      </c>
      <c r="AV59" s="23">
        <f>'[6]功能-城建'!AM59</f>
        <v>1</v>
      </c>
      <c r="AY59" s="18">
        <v>54</v>
      </c>
      <c r="AZ59" s="23">
        <f t="shared" si="0"/>
        <v>44</v>
      </c>
      <c r="BA59" s="23">
        <f t="shared" si="1"/>
        <v>32</v>
      </c>
      <c r="BB59" s="23">
        <f t="shared" si="2"/>
        <v>161.45981551940264</v>
      </c>
      <c r="BC59" s="23">
        <f t="shared" si="3"/>
        <v>48</v>
      </c>
      <c r="BD59" s="23">
        <f t="shared" si="4"/>
        <v>34</v>
      </c>
      <c r="BE59" s="23">
        <f t="shared" si="5"/>
        <v>173.43351229298935</v>
      </c>
    </row>
    <row r="60" spans="3:57" x14ac:dyDescent="0.15">
      <c r="C60" s="18">
        <v>55</v>
      </c>
      <c r="D60" s="23">
        <f>[6]节奏总纲!BX58</f>
        <v>32.733609014843147</v>
      </c>
      <c r="E60" s="23">
        <f>[6]节奏总纲!CB58</f>
        <v>35.119323824093144</v>
      </c>
      <c r="I60" s="31">
        <v>55</v>
      </c>
      <c r="J60" s="23">
        <f>'[6]功能-城建'!AS60</f>
        <v>55</v>
      </c>
      <c r="K60" s="23">
        <f>'[6]功能-城建'!AT60</f>
        <v>55</v>
      </c>
      <c r="L60" s="23">
        <f>'[6]功能-城建'!AW60</f>
        <v>55</v>
      </c>
      <c r="M60" s="23">
        <f>'[6]功能-城建'!AX60</f>
        <v>55</v>
      </c>
      <c r="N60" s="23">
        <f>'[6]功能-城建'!AY60</f>
        <v>55</v>
      </c>
      <c r="O60" s="23">
        <f>'[6]功能-城建'!AZ60</f>
        <v>55</v>
      </c>
      <c r="P60" s="23">
        <f>'[6]功能-城建'!BA60</f>
        <v>55</v>
      </c>
      <c r="Q60" s="23" t="str">
        <f>'[6]功能-城建'!BE60</f>
        <v/>
      </c>
      <c r="R60" s="23" t="str">
        <f>'[6]功能-城建'!BF60</f>
        <v/>
      </c>
      <c r="S60" s="23" t="str">
        <f>'[6]功能-城建'!BG60</f>
        <v/>
      </c>
      <c r="T60" s="23" t="str">
        <f>'[6]功能-城建'!BH60</f>
        <v/>
      </c>
      <c r="W60" s="31">
        <v>55</v>
      </c>
      <c r="X60" s="23">
        <f>'[6]功能-城建'!BN60</f>
        <v>55</v>
      </c>
      <c r="Y60" s="23">
        <f>'[6]功能-城建'!BO60</f>
        <v>55</v>
      </c>
      <c r="Z60" s="23">
        <f>'[6]功能-城建'!BR60</f>
        <v>55</v>
      </c>
      <c r="AA60" s="23">
        <f>'[6]功能-城建'!BS60</f>
        <v>55</v>
      </c>
      <c r="AB60" s="23">
        <f>'[6]功能-城建'!BT60</f>
        <v>55</v>
      </c>
      <c r="AC60" s="23">
        <f>'[6]功能-城建'!BU60</f>
        <v>55</v>
      </c>
      <c r="AD60" s="23">
        <f>'[6]功能-城建'!BV60</f>
        <v>55</v>
      </c>
      <c r="AE60" s="23" t="str">
        <f>'[6]功能-城建'!BZ60</f>
        <v/>
      </c>
      <c r="AF60" s="23" t="str">
        <f>'[6]功能-城建'!CA60</f>
        <v/>
      </c>
      <c r="AG60" s="23" t="str">
        <f>'[6]功能-城建'!CB60</f>
        <v/>
      </c>
      <c r="AH60" s="23" t="str">
        <f>'[6]功能-城建'!CC60</f>
        <v/>
      </c>
      <c r="AK60" s="30">
        <v>55</v>
      </c>
      <c r="AL60" s="23">
        <f>'[6]功能-城建'!X60</f>
        <v>1</v>
      </c>
      <c r="AM60" s="23">
        <f>'[6]功能-城建'!Y60</f>
        <v>1</v>
      </c>
      <c r="AN60" s="23">
        <f>'[6]功能-城建'!AB60</f>
        <v>1</v>
      </c>
      <c r="AO60" s="23">
        <f>'[6]功能-城建'!AC60</f>
        <v>1</v>
      </c>
      <c r="AP60" s="23">
        <f>'[6]功能-城建'!AD60</f>
        <v>1</v>
      </c>
      <c r="AQ60" s="23">
        <f>'[6]功能-城建'!AE60</f>
        <v>1</v>
      </c>
      <c r="AR60" s="23">
        <f>'[6]功能-城建'!AF60</f>
        <v>1</v>
      </c>
      <c r="AS60" s="23">
        <f>'[6]功能-城建'!AJ60</f>
        <v>1</v>
      </c>
      <c r="AT60" s="23">
        <f>'[6]功能-城建'!AK60</f>
        <v>1</v>
      </c>
      <c r="AU60" s="23">
        <f>'[6]功能-城建'!AL60</f>
        <v>1</v>
      </c>
      <c r="AV60" s="23">
        <f>'[6]功能-城建'!AM60</f>
        <v>1</v>
      </c>
      <c r="AY60" s="18">
        <v>55</v>
      </c>
      <c r="AZ60" s="23">
        <f t="shared" si="0"/>
        <v>44</v>
      </c>
      <c r="BA60" s="23">
        <f t="shared" si="1"/>
        <v>32</v>
      </c>
      <c r="BB60" s="23">
        <f t="shared" si="2"/>
        <v>163.66804507421574</v>
      </c>
      <c r="BC60" s="23">
        <f t="shared" si="3"/>
        <v>52</v>
      </c>
      <c r="BD60" s="23">
        <f t="shared" si="4"/>
        <v>35</v>
      </c>
      <c r="BE60" s="23">
        <f t="shared" si="5"/>
        <v>175.59661912046573</v>
      </c>
    </row>
    <row r="61" spans="3:57" x14ac:dyDescent="0.15">
      <c r="C61" s="18">
        <v>56</v>
      </c>
      <c r="D61" s="23">
        <f>[6]节奏总纲!BX59</f>
        <v>33.176892907302189</v>
      </c>
      <c r="E61" s="23">
        <f>[6]节奏总纲!CB59</f>
        <v>35.555098518625485</v>
      </c>
      <c r="I61" s="31">
        <v>56</v>
      </c>
      <c r="J61" s="23">
        <f>'[6]功能-城建'!AS61</f>
        <v>56</v>
      </c>
      <c r="K61" s="23">
        <f>'[6]功能-城建'!AT61</f>
        <v>56</v>
      </c>
      <c r="L61" s="23">
        <f>'[6]功能-城建'!AW61</f>
        <v>56</v>
      </c>
      <c r="M61" s="23">
        <f>'[6]功能-城建'!AX61</f>
        <v>56</v>
      </c>
      <c r="N61" s="23">
        <f>'[6]功能-城建'!AY61</f>
        <v>56</v>
      </c>
      <c r="O61" s="23">
        <f>'[6]功能-城建'!AZ61</f>
        <v>56</v>
      </c>
      <c r="P61" s="23">
        <f>'[6]功能-城建'!BA61</f>
        <v>56</v>
      </c>
      <c r="Q61" s="23" t="str">
        <f>'[6]功能-城建'!BE61</f>
        <v/>
      </c>
      <c r="R61" s="23" t="str">
        <f>'[6]功能-城建'!BF61</f>
        <v/>
      </c>
      <c r="S61" s="23" t="str">
        <f>'[6]功能-城建'!BG61</f>
        <v/>
      </c>
      <c r="T61" s="23" t="str">
        <f>'[6]功能-城建'!BH61</f>
        <v/>
      </c>
      <c r="W61" s="31">
        <v>56</v>
      </c>
      <c r="X61" s="23">
        <f>'[6]功能-城建'!BN61</f>
        <v>56</v>
      </c>
      <c r="Y61" s="23">
        <f>'[6]功能-城建'!BO61</f>
        <v>56</v>
      </c>
      <c r="Z61" s="23">
        <f>'[6]功能-城建'!BR61</f>
        <v>56</v>
      </c>
      <c r="AA61" s="23">
        <f>'[6]功能-城建'!BS61</f>
        <v>56</v>
      </c>
      <c r="AB61" s="23">
        <f>'[6]功能-城建'!BT61</f>
        <v>56</v>
      </c>
      <c r="AC61" s="23">
        <f>'[6]功能-城建'!BU61</f>
        <v>56</v>
      </c>
      <c r="AD61" s="23">
        <f>'[6]功能-城建'!BV61</f>
        <v>56</v>
      </c>
      <c r="AE61" s="23" t="str">
        <f>'[6]功能-城建'!BZ61</f>
        <v/>
      </c>
      <c r="AF61" s="23" t="str">
        <f>'[6]功能-城建'!CA61</f>
        <v/>
      </c>
      <c r="AG61" s="23" t="str">
        <f>'[6]功能-城建'!CB61</f>
        <v/>
      </c>
      <c r="AH61" s="23" t="str">
        <f>'[6]功能-城建'!CC61</f>
        <v/>
      </c>
      <c r="AK61" s="30">
        <v>56</v>
      </c>
      <c r="AL61" s="23">
        <f>'[6]功能-城建'!X61</f>
        <v>1</v>
      </c>
      <c r="AM61" s="23">
        <f>'[6]功能-城建'!Y61</f>
        <v>1</v>
      </c>
      <c r="AN61" s="23">
        <f>'[6]功能-城建'!AB61</f>
        <v>1</v>
      </c>
      <c r="AO61" s="23">
        <f>'[6]功能-城建'!AC61</f>
        <v>1</v>
      </c>
      <c r="AP61" s="23">
        <f>'[6]功能-城建'!AD61</f>
        <v>1</v>
      </c>
      <c r="AQ61" s="23">
        <f>'[6]功能-城建'!AE61</f>
        <v>1</v>
      </c>
      <c r="AR61" s="23">
        <f>'[6]功能-城建'!AF61</f>
        <v>1</v>
      </c>
      <c r="AS61" s="23">
        <f>'[6]功能-城建'!AJ61</f>
        <v>1</v>
      </c>
      <c r="AT61" s="23">
        <f>'[6]功能-城建'!AK61</f>
        <v>1</v>
      </c>
      <c r="AU61" s="23">
        <f>'[6]功能-城建'!AL61</f>
        <v>1</v>
      </c>
      <c r="AV61" s="23">
        <f>'[6]功能-城建'!AM61</f>
        <v>1</v>
      </c>
      <c r="AY61" s="18">
        <v>56</v>
      </c>
      <c r="AZ61" s="23">
        <f t="shared" si="0"/>
        <v>48</v>
      </c>
      <c r="BA61" s="23">
        <f t="shared" si="1"/>
        <v>33</v>
      </c>
      <c r="BB61" s="23">
        <f t="shared" si="2"/>
        <v>165.88446453651096</v>
      </c>
      <c r="BC61" s="23">
        <f t="shared" si="3"/>
        <v>52</v>
      </c>
      <c r="BD61" s="23">
        <f t="shared" si="4"/>
        <v>35</v>
      </c>
      <c r="BE61" s="23">
        <f t="shared" si="5"/>
        <v>177.77549259312741</v>
      </c>
    </row>
    <row r="62" spans="3:57" x14ac:dyDescent="0.15">
      <c r="C62" s="18">
        <v>57</v>
      </c>
      <c r="D62" s="23">
        <f>[6]节奏总纲!BX60</f>
        <v>33.610521693288518</v>
      </c>
      <c r="E62" s="23">
        <f>[6]节奏总纲!CB60</f>
        <v>36.028038378653754</v>
      </c>
      <c r="I62" s="31">
        <v>57</v>
      </c>
      <c r="J62" s="23">
        <f>'[6]功能-城建'!AS62</f>
        <v>57</v>
      </c>
      <c r="K62" s="23">
        <f>'[6]功能-城建'!AT62</f>
        <v>57</v>
      </c>
      <c r="L62" s="23">
        <f>'[6]功能-城建'!AW62</f>
        <v>57</v>
      </c>
      <c r="M62" s="23">
        <f>'[6]功能-城建'!AX62</f>
        <v>57</v>
      </c>
      <c r="N62" s="23">
        <f>'[6]功能-城建'!AY62</f>
        <v>57</v>
      </c>
      <c r="O62" s="23">
        <f>'[6]功能-城建'!AZ62</f>
        <v>57</v>
      </c>
      <c r="P62" s="23">
        <f>'[6]功能-城建'!BA62</f>
        <v>57</v>
      </c>
      <c r="Q62" s="23" t="str">
        <f>'[6]功能-城建'!BE62</f>
        <v/>
      </c>
      <c r="R62" s="23" t="str">
        <f>'[6]功能-城建'!BF62</f>
        <v/>
      </c>
      <c r="S62" s="23" t="str">
        <f>'[6]功能-城建'!BG62</f>
        <v/>
      </c>
      <c r="T62" s="23" t="str">
        <f>'[6]功能-城建'!BH62</f>
        <v/>
      </c>
      <c r="W62" s="31">
        <v>57</v>
      </c>
      <c r="X62" s="23">
        <f>'[6]功能-城建'!BN62</f>
        <v>57</v>
      </c>
      <c r="Y62" s="23">
        <f>'[6]功能-城建'!BO62</f>
        <v>57</v>
      </c>
      <c r="Z62" s="23">
        <f>'[6]功能-城建'!BR62</f>
        <v>57</v>
      </c>
      <c r="AA62" s="23">
        <f>'[6]功能-城建'!BS62</f>
        <v>57</v>
      </c>
      <c r="AB62" s="23">
        <f>'[6]功能-城建'!BT62</f>
        <v>57</v>
      </c>
      <c r="AC62" s="23">
        <f>'[6]功能-城建'!BU62</f>
        <v>57</v>
      </c>
      <c r="AD62" s="23">
        <f>'[6]功能-城建'!BV62</f>
        <v>57</v>
      </c>
      <c r="AE62" s="23" t="str">
        <f>'[6]功能-城建'!BZ62</f>
        <v/>
      </c>
      <c r="AF62" s="23" t="str">
        <f>'[6]功能-城建'!CA62</f>
        <v/>
      </c>
      <c r="AG62" s="23" t="str">
        <f>'[6]功能-城建'!CB62</f>
        <v/>
      </c>
      <c r="AH62" s="23" t="str">
        <f>'[6]功能-城建'!CC62</f>
        <v/>
      </c>
      <c r="AK62" s="30">
        <v>57</v>
      </c>
      <c r="AL62" s="23">
        <f>'[6]功能-城建'!X62</f>
        <v>1</v>
      </c>
      <c r="AM62" s="23">
        <f>'[6]功能-城建'!Y62</f>
        <v>1</v>
      </c>
      <c r="AN62" s="23">
        <f>'[6]功能-城建'!AB62</f>
        <v>1</v>
      </c>
      <c r="AO62" s="23">
        <f>'[6]功能-城建'!AC62</f>
        <v>1</v>
      </c>
      <c r="AP62" s="23">
        <f>'[6]功能-城建'!AD62</f>
        <v>1</v>
      </c>
      <c r="AQ62" s="23">
        <f>'[6]功能-城建'!AE62</f>
        <v>1</v>
      </c>
      <c r="AR62" s="23">
        <f>'[6]功能-城建'!AF62</f>
        <v>1</v>
      </c>
      <c r="AS62" s="23">
        <f>'[6]功能-城建'!AJ62</f>
        <v>1</v>
      </c>
      <c r="AT62" s="23">
        <f>'[6]功能-城建'!AK62</f>
        <v>1</v>
      </c>
      <c r="AU62" s="23">
        <f>'[6]功能-城建'!AL62</f>
        <v>1</v>
      </c>
      <c r="AV62" s="23">
        <f>'[6]功能-城建'!AM62</f>
        <v>1</v>
      </c>
      <c r="AY62" s="18">
        <v>57</v>
      </c>
      <c r="AZ62" s="23">
        <f t="shared" si="0"/>
        <v>48</v>
      </c>
      <c r="BA62" s="23">
        <f t="shared" si="1"/>
        <v>33</v>
      </c>
      <c r="BB62" s="23">
        <f t="shared" si="2"/>
        <v>168.05260846644259</v>
      </c>
      <c r="BC62" s="23">
        <f t="shared" si="3"/>
        <v>52</v>
      </c>
      <c r="BD62" s="23">
        <f t="shared" si="4"/>
        <v>36</v>
      </c>
      <c r="BE62" s="23">
        <f t="shared" si="5"/>
        <v>180.14019189326876</v>
      </c>
    </row>
    <row r="63" spans="3:57" x14ac:dyDescent="0.15">
      <c r="C63" s="18">
        <v>58</v>
      </c>
      <c r="D63" s="23">
        <f>[6]节奏总纲!BX61</f>
        <v>34.064362584006396</v>
      </c>
      <c r="E63" s="23">
        <f>[6]节奏总纲!CB61</f>
        <v>36.465928362136154</v>
      </c>
      <c r="I63" s="31">
        <v>58</v>
      </c>
      <c r="J63" s="23">
        <f>'[6]功能-城建'!AS63</f>
        <v>58</v>
      </c>
      <c r="K63" s="23">
        <f>'[6]功能-城建'!AT63</f>
        <v>58</v>
      </c>
      <c r="L63" s="23">
        <f>'[6]功能-城建'!AW63</f>
        <v>58</v>
      </c>
      <c r="M63" s="23">
        <f>'[6]功能-城建'!AX63</f>
        <v>58</v>
      </c>
      <c r="N63" s="23">
        <f>'[6]功能-城建'!AY63</f>
        <v>58</v>
      </c>
      <c r="O63" s="23">
        <f>'[6]功能-城建'!AZ63</f>
        <v>58</v>
      </c>
      <c r="P63" s="23">
        <f>'[6]功能-城建'!BA63</f>
        <v>58</v>
      </c>
      <c r="Q63" s="23" t="str">
        <f>'[6]功能-城建'!BE63</f>
        <v/>
      </c>
      <c r="R63" s="23" t="str">
        <f>'[6]功能-城建'!BF63</f>
        <v/>
      </c>
      <c r="S63" s="23" t="str">
        <f>'[6]功能-城建'!BG63</f>
        <v/>
      </c>
      <c r="T63" s="23" t="str">
        <f>'[6]功能-城建'!BH63</f>
        <v/>
      </c>
      <c r="W63" s="31">
        <v>58</v>
      </c>
      <c r="X63" s="23">
        <f>'[6]功能-城建'!BN63</f>
        <v>58</v>
      </c>
      <c r="Y63" s="23">
        <f>'[6]功能-城建'!BO63</f>
        <v>58</v>
      </c>
      <c r="Z63" s="23">
        <f>'[6]功能-城建'!BR63</f>
        <v>58</v>
      </c>
      <c r="AA63" s="23">
        <f>'[6]功能-城建'!BS63</f>
        <v>58</v>
      </c>
      <c r="AB63" s="23">
        <f>'[6]功能-城建'!BT63</f>
        <v>58</v>
      </c>
      <c r="AC63" s="23">
        <f>'[6]功能-城建'!BU63</f>
        <v>58</v>
      </c>
      <c r="AD63" s="23">
        <f>'[6]功能-城建'!BV63</f>
        <v>58</v>
      </c>
      <c r="AE63" s="23" t="str">
        <f>'[6]功能-城建'!BZ63</f>
        <v/>
      </c>
      <c r="AF63" s="23" t="str">
        <f>'[6]功能-城建'!CA63</f>
        <v/>
      </c>
      <c r="AG63" s="23" t="str">
        <f>'[6]功能-城建'!CB63</f>
        <v/>
      </c>
      <c r="AH63" s="23" t="str">
        <f>'[6]功能-城建'!CC63</f>
        <v/>
      </c>
      <c r="AK63" s="30">
        <v>58</v>
      </c>
      <c r="AL63" s="23">
        <f>'[6]功能-城建'!X63</f>
        <v>1</v>
      </c>
      <c r="AM63" s="23">
        <f>'[6]功能-城建'!Y63</f>
        <v>1</v>
      </c>
      <c r="AN63" s="23">
        <f>'[6]功能-城建'!AB63</f>
        <v>1</v>
      </c>
      <c r="AO63" s="23">
        <f>'[6]功能-城建'!AC63</f>
        <v>1</v>
      </c>
      <c r="AP63" s="23">
        <f>'[6]功能-城建'!AD63</f>
        <v>1</v>
      </c>
      <c r="AQ63" s="23">
        <f>'[6]功能-城建'!AE63</f>
        <v>1</v>
      </c>
      <c r="AR63" s="23">
        <f>'[6]功能-城建'!AF63</f>
        <v>1</v>
      </c>
      <c r="AS63" s="23">
        <f>'[6]功能-城建'!AJ63</f>
        <v>1</v>
      </c>
      <c r="AT63" s="23">
        <f>'[6]功能-城建'!AK63</f>
        <v>1</v>
      </c>
      <c r="AU63" s="23">
        <f>'[6]功能-城建'!AL63</f>
        <v>1</v>
      </c>
      <c r="AV63" s="23">
        <f>'[6]功能-城建'!AM63</f>
        <v>1</v>
      </c>
      <c r="AY63" s="18">
        <v>58</v>
      </c>
      <c r="AZ63" s="23">
        <f t="shared" si="0"/>
        <v>48</v>
      </c>
      <c r="BA63" s="23">
        <f t="shared" si="1"/>
        <v>34</v>
      </c>
      <c r="BB63" s="23">
        <f t="shared" si="2"/>
        <v>170.32181292003199</v>
      </c>
      <c r="BC63" s="23">
        <f t="shared" si="3"/>
        <v>52</v>
      </c>
      <c r="BD63" s="23">
        <f t="shared" si="4"/>
        <v>36</v>
      </c>
      <c r="BE63" s="23">
        <f t="shared" si="5"/>
        <v>182.32964181068076</v>
      </c>
    </row>
    <row r="64" spans="3:57" x14ac:dyDescent="0.15">
      <c r="C64" s="18">
        <v>59</v>
      </c>
      <c r="D64" s="23">
        <f>[6]节奏总纲!BX62</f>
        <v>34.490270152469755</v>
      </c>
      <c r="E64" s="23">
        <f>[6]节奏总纲!CB62</f>
        <v>36.948702736645387</v>
      </c>
      <c r="I64" s="31">
        <v>59</v>
      </c>
      <c r="J64" s="23">
        <f>'[6]功能-城建'!AS64</f>
        <v>59</v>
      </c>
      <c r="K64" s="23">
        <f>'[6]功能-城建'!AT64</f>
        <v>59</v>
      </c>
      <c r="L64" s="23">
        <f>'[6]功能-城建'!AW64</f>
        <v>59</v>
      </c>
      <c r="M64" s="23">
        <f>'[6]功能-城建'!AX64</f>
        <v>59</v>
      </c>
      <c r="N64" s="23">
        <f>'[6]功能-城建'!AY64</f>
        <v>59</v>
      </c>
      <c r="O64" s="23">
        <f>'[6]功能-城建'!AZ64</f>
        <v>59</v>
      </c>
      <c r="P64" s="23">
        <f>'[6]功能-城建'!BA64</f>
        <v>59</v>
      </c>
      <c r="Q64" s="23" t="str">
        <f>'[6]功能-城建'!BE64</f>
        <v/>
      </c>
      <c r="R64" s="23" t="str">
        <f>'[6]功能-城建'!BF64</f>
        <v/>
      </c>
      <c r="S64" s="23" t="str">
        <f>'[6]功能-城建'!BG64</f>
        <v/>
      </c>
      <c r="T64" s="23" t="str">
        <f>'[6]功能-城建'!BH64</f>
        <v/>
      </c>
      <c r="W64" s="31">
        <v>59</v>
      </c>
      <c r="X64" s="23">
        <f>'[6]功能-城建'!BN64</f>
        <v>59</v>
      </c>
      <c r="Y64" s="23">
        <f>'[6]功能-城建'!BO64</f>
        <v>59</v>
      </c>
      <c r="Z64" s="23">
        <f>'[6]功能-城建'!BR64</f>
        <v>59</v>
      </c>
      <c r="AA64" s="23">
        <f>'[6]功能-城建'!BS64</f>
        <v>59</v>
      </c>
      <c r="AB64" s="23">
        <f>'[6]功能-城建'!BT64</f>
        <v>59</v>
      </c>
      <c r="AC64" s="23">
        <f>'[6]功能-城建'!BU64</f>
        <v>59</v>
      </c>
      <c r="AD64" s="23">
        <f>'[6]功能-城建'!BV64</f>
        <v>59</v>
      </c>
      <c r="AE64" s="23" t="str">
        <f>'[6]功能-城建'!BZ64</f>
        <v/>
      </c>
      <c r="AF64" s="23" t="str">
        <f>'[6]功能-城建'!CA64</f>
        <v/>
      </c>
      <c r="AG64" s="23" t="str">
        <f>'[6]功能-城建'!CB64</f>
        <v/>
      </c>
      <c r="AH64" s="23" t="str">
        <f>'[6]功能-城建'!CC64</f>
        <v/>
      </c>
      <c r="AK64" s="30">
        <v>59</v>
      </c>
      <c r="AL64" s="23">
        <f>'[6]功能-城建'!X64</f>
        <v>1</v>
      </c>
      <c r="AM64" s="23">
        <f>'[6]功能-城建'!Y64</f>
        <v>1</v>
      </c>
      <c r="AN64" s="23">
        <f>'[6]功能-城建'!AB64</f>
        <v>1</v>
      </c>
      <c r="AO64" s="23">
        <f>'[6]功能-城建'!AC64</f>
        <v>1</v>
      </c>
      <c r="AP64" s="23">
        <f>'[6]功能-城建'!AD64</f>
        <v>1</v>
      </c>
      <c r="AQ64" s="23">
        <f>'[6]功能-城建'!AE64</f>
        <v>1</v>
      </c>
      <c r="AR64" s="23">
        <f>'[6]功能-城建'!AF64</f>
        <v>1</v>
      </c>
      <c r="AS64" s="23">
        <f>'[6]功能-城建'!AJ64</f>
        <v>1</v>
      </c>
      <c r="AT64" s="23">
        <f>'[6]功能-城建'!AK64</f>
        <v>1</v>
      </c>
      <c r="AU64" s="23">
        <f>'[6]功能-城建'!AL64</f>
        <v>1</v>
      </c>
      <c r="AV64" s="23">
        <f>'[6]功能-城建'!AM64</f>
        <v>1</v>
      </c>
      <c r="AY64" s="18">
        <v>59</v>
      </c>
      <c r="AZ64" s="23">
        <f t="shared" si="0"/>
        <v>48</v>
      </c>
      <c r="BA64" s="23">
        <f t="shared" si="1"/>
        <v>34</v>
      </c>
      <c r="BB64" s="23">
        <f t="shared" si="2"/>
        <v>172.45135076234877</v>
      </c>
      <c r="BC64" s="23">
        <f t="shared" si="3"/>
        <v>52</v>
      </c>
      <c r="BD64" s="23">
        <f t="shared" si="4"/>
        <v>36</v>
      </c>
      <c r="BE64" s="23">
        <f t="shared" si="5"/>
        <v>184.74351368322692</v>
      </c>
    </row>
    <row r="65" spans="3:57" x14ac:dyDescent="0.15">
      <c r="C65" s="18">
        <v>60</v>
      </c>
      <c r="D65" s="23">
        <f>[6]节奏总纲!BX63</f>
        <v>34.946746581842135</v>
      </c>
      <c r="E65" s="23">
        <f>[6]节奏总纲!CB63</f>
        <v>37.417758642742506</v>
      </c>
      <c r="I65" s="31">
        <v>60</v>
      </c>
      <c r="J65" s="23">
        <f>'[6]功能-城建'!AS65</f>
        <v>60</v>
      </c>
      <c r="K65" s="23">
        <f>'[6]功能-城建'!AT65</f>
        <v>60</v>
      </c>
      <c r="L65" s="23">
        <f>'[6]功能-城建'!AW65</f>
        <v>60</v>
      </c>
      <c r="M65" s="23">
        <f>'[6]功能-城建'!AX65</f>
        <v>60</v>
      </c>
      <c r="N65" s="23">
        <f>'[6]功能-城建'!AY65</f>
        <v>60</v>
      </c>
      <c r="O65" s="23">
        <f>'[6]功能-城建'!AZ65</f>
        <v>60</v>
      </c>
      <c r="P65" s="23">
        <f>'[6]功能-城建'!BA65</f>
        <v>60</v>
      </c>
      <c r="Q65" s="23" t="str">
        <f>'[6]功能-城建'!BE65</f>
        <v/>
      </c>
      <c r="R65" s="23" t="str">
        <f>'[6]功能-城建'!BF65</f>
        <v/>
      </c>
      <c r="S65" s="23" t="str">
        <f>'[6]功能-城建'!BG65</f>
        <v/>
      </c>
      <c r="T65" s="23" t="str">
        <f>'[6]功能-城建'!BH65</f>
        <v/>
      </c>
      <c r="W65" s="31">
        <v>60</v>
      </c>
      <c r="X65" s="23">
        <f>'[6]功能-城建'!BN65</f>
        <v>60</v>
      </c>
      <c r="Y65" s="23">
        <f>'[6]功能-城建'!BO65</f>
        <v>60</v>
      </c>
      <c r="Z65" s="23">
        <f>'[6]功能-城建'!BR65</f>
        <v>60</v>
      </c>
      <c r="AA65" s="23">
        <f>'[6]功能-城建'!BS65</f>
        <v>60</v>
      </c>
      <c r="AB65" s="23">
        <f>'[6]功能-城建'!BT65</f>
        <v>60</v>
      </c>
      <c r="AC65" s="23">
        <f>'[6]功能-城建'!BU65</f>
        <v>60</v>
      </c>
      <c r="AD65" s="23">
        <f>'[6]功能-城建'!BV65</f>
        <v>60</v>
      </c>
      <c r="AE65" s="23" t="str">
        <f>'[6]功能-城建'!BZ65</f>
        <v/>
      </c>
      <c r="AF65" s="23" t="str">
        <f>'[6]功能-城建'!CA65</f>
        <v/>
      </c>
      <c r="AG65" s="23" t="str">
        <f>'[6]功能-城建'!CB65</f>
        <v/>
      </c>
      <c r="AH65" s="23" t="str">
        <f>'[6]功能-城建'!CC65</f>
        <v/>
      </c>
      <c r="AK65" s="30">
        <v>60</v>
      </c>
      <c r="AL65" s="23">
        <f>'[6]功能-城建'!X65</f>
        <v>1</v>
      </c>
      <c r="AM65" s="23">
        <f>'[6]功能-城建'!Y65</f>
        <v>1</v>
      </c>
      <c r="AN65" s="23">
        <f>'[6]功能-城建'!AB65</f>
        <v>1</v>
      </c>
      <c r="AO65" s="23">
        <f>'[6]功能-城建'!AC65</f>
        <v>1</v>
      </c>
      <c r="AP65" s="23">
        <f>'[6]功能-城建'!AD65</f>
        <v>1</v>
      </c>
      <c r="AQ65" s="23">
        <f>'[6]功能-城建'!AE65</f>
        <v>1</v>
      </c>
      <c r="AR65" s="23">
        <f>'[6]功能-城建'!AF65</f>
        <v>1</v>
      </c>
      <c r="AS65" s="23">
        <f>'[6]功能-城建'!AJ65</f>
        <v>1</v>
      </c>
      <c r="AT65" s="23">
        <f>'[6]功能-城建'!AK65</f>
        <v>1</v>
      </c>
      <c r="AU65" s="23">
        <f>'[6]功能-城建'!AL65</f>
        <v>1</v>
      </c>
      <c r="AV65" s="23">
        <f>'[6]功能-城建'!AM65</f>
        <v>1</v>
      </c>
      <c r="AY65" s="18">
        <v>60</v>
      </c>
      <c r="AZ65" s="23">
        <f t="shared" si="0"/>
        <v>48</v>
      </c>
      <c r="BA65" s="23">
        <f t="shared" si="1"/>
        <v>34</v>
      </c>
      <c r="BB65" s="23">
        <f t="shared" si="2"/>
        <v>174.73373290921069</v>
      </c>
      <c r="BC65" s="23">
        <f t="shared" si="3"/>
        <v>56</v>
      </c>
      <c r="BD65" s="23">
        <f t="shared" si="4"/>
        <v>37</v>
      </c>
      <c r="BE65" s="23">
        <f t="shared" si="5"/>
        <v>187.08879321371253</v>
      </c>
    </row>
    <row r="66" spans="3:57" x14ac:dyDescent="0.15">
      <c r="C66" s="18">
        <v>61</v>
      </c>
      <c r="D66" s="23">
        <f>[6]节奏总纲!BX64</f>
        <v>35.39948832484999</v>
      </c>
      <c r="E66" s="23">
        <f>[6]节奏总纲!CB64</f>
        <v>37.899048700813722</v>
      </c>
      <c r="I66" s="31">
        <v>61</v>
      </c>
      <c r="J66" s="23">
        <f>'[6]功能-城建'!AS66</f>
        <v>61</v>
      </c>
      <c r="K66" s="23">
        <f>'[6]功能-城建'!AT66</f>
        <v>61</v>
      </c>
      <c r="L66" s="23">
        <f>'[6]功能-城建'!AW66</f>
        <v>61</v>
      </c>
      <c r="M66" s="23">
        <f>'[6]功能-城建'!AX66</f>
        <v>61</v>
      </c>
      <c r="N66" s="23">
        <f>'[6]功能-城建'!AY66</f>
        <v>61</v>
      </c>
      <c r="O66" s="23">
        <f>'[6]功能-城建'!AZ66</f>
        <v>61</v>
      </c>
      <c r="P66" s="23">
        <f>'[6]功能-城建'!BA66</f>
        <v>61</v>
      </c>
      <c r="Q66" s="23" t="str">
        <f>'[6]功能-城建'!BE66</f>
        <v/>
      </c>
      <c r="R66" s="23" t="str">
        <f>'[6]功能-城建'!BF66</f>
        <v/>
      </c>
      <c r="S66" s="23" t="str">
        <f>'[6]功能-城建'!BG66</f>
        <v/>
      </c>
      <c r="T66" s="23" t="str">
        <f>'[6]功能-城建'!BH66</f>
        <v/>
      </c>
      <c r="W66" s="31">
        <v>61</v>
      </c>
      <c r="X66" s="23">
        <f>'[6]功能-城建'!BN66</f>
        <v>61</v>
      </c>
      <c r="Y66" s="23">
        <f>'[6]功能-城建'!BO66</f>
        <v>61</v>
      </c>
      <c r="Z66" s="23">
        <f>'[6]功能-城建'!BR66</f>
        <v>61</v>
      </c>
      <c r="AA66" s="23">
        <f>'[6]功能-城建'!BS66</f>
        <v>61</v>
      </c>
      <c r="AB66" s="23">
        <f>'[6]功能-城建'!BT66</f>
        <v>61</v>
      </c>
      <c r="AC66" s="23">
        <f>'[6]功能-城建'!BU66</f>
        <v>61</v>
      </c>
      <c r="AD66" s="23">
        <f>'[6]功能-城建'!BV66</f>
        <v>61</v>
      </c>
      <c r="AE66" s="23" t="str">
        <f>'[6]功能-城建'!BZ66</f>
        <v/>
      </c>
      <c r="AF66" s="23" t="str">
        <f>'[6]功能-城建'!CA66</f>
        <v/>
      </c>
      <c r="AG66" s="23" t="str">
        <f>'[6]功能-城建'!CB66</f>
        <v/>
      </c>
      <c r="AH66" s="23" t="str">
        <f>'[6]功能-城建'!CC66</f>
        <v/>
      </c>
      <c r="AK66" s="30">
        <v>61</v>
      </c>
      <c r="AL66" s="23">
        <f>'[6]功能-城建'!X66</f>
        <v>1</v>
      </c>
      <c r="AM66" s="23">
        <f>'[6]功能-城建'!Y66</f>
        <v>1</v>
      </c>
      <c r="AN66" s="23">
        <f>'[6]功能-城建'!AB66</f>
        <v>1</v>
      </c>
      <c r="AO66" s="23">
        <f>'[6]功能-城建'!AC66</f>
        <v>1</v>
      </c>
      <c r="AP66" s="23">
        <f>'[6]功能-城建'!AD66</f>
        <v>1</v>
      </c>
      <c r="AQ66" s="23">
        <f>'[6]功能-城建'!AE66</f>
        <v>1</v>
      </c>
      <c r="AR66" s="23">
        <f>'[6]功能-城建'!AF66</f>
        <v>1</v>
      </c>
      <c r="AS66" s="23">
        <f>'[6]功能-城建'!AJ66</f>
        <v>1</v>
      </c>
      <c r="AT66" s="23">
        <f>'[6]功能-城建'!AK66</f>
        <v>1</v>
      </c>
      <c r="AU66" s="23">
        <f>'[6]功能-城建'!AL66</f>
        <v>1</v>
      </c>
      <c r="AV66" s="23">
        <f>'[6]功能-城建'!AM66</f>
        <v>1</v>
      </c>
      <c r="AY66" s="18">
        <v>61</v>
      </c>
      <c r="AZ66" s="23">
        <f t="shared" si="0"/>
        <v>52</v>
      </c>
      <c r="BA66" s="23">
        <f t="shared" si="1"/>
        <v>35</v>
      </c>
      <c r="BB66" s="23">
        <f t="shared" si="2"/>
        <v>176.99744162424994</v>
      </c>
      <c r="BC66" s="23">
        <f t="shared" si="3"/>
        <v>56</v>
      </c>
      <c r="BD66" s="23">
        <f t="shared" si="4"/>
        <v>37</v>
      </c>
      <c r="BE66" s="23">
        <f t="shared" si="5"/>
        <v>189.49524350406861</v>
      </c>
    </row>
    <row r="67" spans="3:57" x14ac:dyDescent="0.15">
      <c r="C67" s="18">
        <v>62</v>
      </c>
      <c r="D67" s="23">
        <f>[6]节奏总纲!BX65</f>
        <v>35.879946954767739</v>
      </c>
      <c r="E67" s="23">
        <f>[6]节奏总纲!CB65</f>
        <v>38.389532424015663</v>
      </c>
      <c r="I67" s="31">
        <v>62</v>
      </c>
      <c r="J67" s="23">
        <f>'[6]功能-城建'!AS67</f>
        <v>62</v>
      </c>
      <c r="K67" s="23">
        <f>'[6]功能-城建'!AT67</f>
        <v>62</v>
      </c>
      <c r="L67" s="23">
        <f>'[6]功能-城建'!AW67</f>
        <v>62</v>
      </c>
      <c r="M67" s="23">
        <f>'[6]功能-城建'!AX67</f>
        <v>62</v>
      </c>
      <c r="N67" s="23">
        <f>'[6]功能-城建'!AY67</f>
        <v>62</v>
      </c>
      <c r="O67" s="23">
        <f>'[6]功能-城建'!AZ67</f>
        <v>62</v>
      </c>
      <c r="P67" s="23">
        <f>'[6]功能-城建'!BA67</f>
        <v>62</v>
      </c>
      <c r="Q67" s="23" t="str">
        <f>'[6]功能-城建'!BE67</f>
        <v/>
      </c>
      <c r="R67" s="23" t="str">
        <f>'[6]功能-城建'!BF67</f>
        <v/>
      </c>
      <c r="S67" s="23" t="str">
        <f>'[6]功能-城建'!BG67</f>
        <v/>
      </c>
      <c r="T67" s="23" t="str">
        <f>'[6]功能-城建'!BH67</f>
        <v/>
      </c>
      <c r="W67" s="31">
        <v>62</v>
      </c>
      <c r="X67" s="23">
        <f>'[6]功能-城建'!BN67</f>
        <v>62</v>
      </c>
      <c r="Y67" s="23">
        <f>'[6]功能-城建'!BO67</f>
        <v>62</v>
      </c>
      <c r="Z67" s="23">
        <f>'[6]功能-城建'!BR67</f>
        <v>62</v>
      </c>
      <c r="AA67" s="23">
        <f>'[6]功能-城建'!BS67</f>
        <v>62</v>
      </c>
      <c r="AB67" s="23">
        <f>'[6]功能-城建'!BT67</f>
        <v>62</v>
      </c>
      <c r="AC67" s="23">
        <f>'[6]功能-城建'!BU67</f>
        <v>62</v>
      </c>
      <c r="AD67" s="23">
        <f>'[6]功能-城建'!BV67</f>
        <v>62</v>
      </c>
      <c r="AE67" s="23" t="str">
        <f>'[6]功能-城建'!BZ67</f>
        <v/>
      </c>
      <c r="AF67" s="23" t="str">
        <f>'[6]功能-城建'!CA67</f>
        <v/>
      </c>
      <c r="AG67" s="23" t="str">
        <f>'[6]功能-城建'!CB67</f>
        <v/>
      </c>
      <c r="AH67" s="23" t="str">
        <f>'[6]功能-城建'!CC67</f>
        <v/>
      </c>
      <c r="AK67" s="30">
        <v>62</v>
      </c>
      <c r="AL67" s="23">
        <f>'[6]功能-城建'!X67</f>
        <v>1</v>
      </c>
      <c r="AM67" s="23">
        <f>'[6]功能-城建'!Y67</f>
        <v>1</v>
      </c>
      <c r="AN67" s="23">
        <f>'[6]功能-城建'!AB67</f>
        <v>1</v>
      </c>
      <c r="AO67" s="23">
        <f>'[6]功能-城建'!AC67</f>
        <v>1</v>
      </c>
      <c r="AP67" s="23">
        <f>'[6]功能-城建'!AD67</f>
        <v>1</v>
      </c>
      <c r="AQ67" s="23">
        <f>'[6]功能-城建'!AE67</f>
        <v>1</v>
      </c>
      <c r="AR67" s="23">
        <f>'[6]功能-城建'!AF67</f>
        <v>1</v>
      </c>
      <c r="AS67" s="23">
        <f>'[6]功能-城建'!AJ67</f>
        <v>1</v>
      </c>
      <c r="AT67" s="23">
        <f>'[6]功能-城建'!AK67</f>
        <v>1</v>
      </c>
      <c r="AU67" s="23">
        <f>'[6]功能-城建'!AL67</f>
        <v>1</v>
      </c>
      <c r="AV67" s="23">
        <f>'[6]功能-城建'!AM67</f>
        <v>1</v>
      </c>
      <c r="AY67" s="18">
        <v>62</v>
      </c>
      <c r="AZ67" s="23">
        <f t="shared" si="0"/>
        <v>52</v>
      </c>
      <c r="BA67" s="23">
        <f t="shared" si="1"/>
        <v>35</v>
      </c>
      <c r="BB67" s="23">
        <f t="shared" si="2"/>
        <v>179.3997347738387</v>
      </c>
      <c r="BC67" s="23">
        <f t="shared" si="3"/>
        <v>56</v>
      </c>
      <c r="BD67" s="23">
        <f t="shared" si="4"/>
        <v>38</v>
      </c>
      <c r="BE67" s="23">
        <f t="shared" si="5"/>
        <v>191.94766212007832</v>
      </c>
    </row>
    <row r="68" spans="3:57" x14ac:dyDescent="0.15">
      <c r="C68" s="18">
        <v>63</v>
      </c>
      <c r="D68" s="23">
        <f>[6]节奏总纲!BX66</f>
        <v>36.340586819184892</v>
      </c>
      <c r="E68" s="23">
        <f>[6]节奏总纲!CB66</f>
        <v>38.883046871454752</v>
      </c>
      <c r="I68" s="31">
        <v>63</v>
      </c>
      <c r="J68" s="23">
        <f>'[6]功能-城建'!AS68</f>
        <v>63</v>
      </c>
      <c r="K68" s="23">
        <f>'[6]功能-城建'!AT68</f>
        <v>63</v>
      </c>
      <c r="L68" s="23">
        <f>'[6]功能-城建'!AW68</f>
        <v>63</v>
      </c>
      <c r="M68" s="23">
        <f>'[6]功能-城建'!AX68</f>
        <v>63</v>
      </c>
      <c r="N68" s="23">
        <f>'[6]功能-城建'!AY68</f>
        <v>63</v>
      </c>
      <c r="O68" s="23">
        <f>'[6]功能-城建'!AZ68</f>
        <v>63</v>
      </c>
      <c r="P68" s="23">
        <f>'[6]功能-城建'!BA68</f>
        <v>63</v>
      </c>
      <c r="Q68" s="23" t="str">
        <f>'[6]功能-城建'!BE68</f>
        <v/>
      </c>
      <c r="R68" s="23" t="str">
        <f>'[6]功能-城建'!BF68</f>
        <v/>
      </c>
      <c r="S68" s="23" t="str">
        <f>'[6]功能-城建'!BG68</f>
        <v/>
      </c>
      <c r="T68" s="23" t="str">
        <f>'[6]功能-城建'!BH68</f>
        <v/>
      </c>
      <c r="W68" s="31">
        <v>63</v>
      </c>
      <c r="X68" s="23">
        <f>'[6]功能-城建'!BN68</f>
        <v>63</v>
      </c>
      <c r="Y68" s="23">
        <f>'[6]功能-城建'!BO68</f>
        <v>63</v>
      </c>
      <c r="Z68" s="23">
        <f>'[6]功能-城建'!BR68</f>
        <v>63</v>
      </c>
      <c r="AA68" s="23">
        <f>'[6]功能-城建'!BS68</f>
        <v>63</v>
      </c>
      <c r="AB68" s="23">
        <f>'[6]功能-城建'!BT68</f>
        <v>63</v>
      </c>
      <c r="AC68" s="23">
        <f>'[6]功能-城建'!BU68</f>
        <v>63</v>
      </c>
      <c r="AD68" s="23">
        <f>'[6]功能-城建'!BV68</f>
        <v>63</v>
      </c>
      <c r="AE68" s="23" t="str">
        <f>'[6]功能-城建'!BZ68</f>
        <v/>
      </c>
      <c r="AF68" s="23" t="str">
        <f>'[6]功能-城建'!CA68</f>
        <v/>
      </c>
      <c r="AG68" s="23" t="str">
        <f>'[6]功能-城建'!CB68</f>
        <v/>
      </c>
      <c r="AH68" s="23" t="str">
        <f>'[6]功能-城建'!CC68</f>
        <v/>
      </c>
      <c r="AK68" s="30">
        <v>63</v>
      </c>
      <c r="AL68" s="23">
        <f>'[6]功能-城建'!X68</f>
        <v>1</v>
      </c>
      <c r="AM68" s="23">
        <f>'[6]功能-城建'!Y68</f>
        <v>1</v>
      </c>
      <c r="AN68" s="23">
        <f>'[6]功能-城建'!AB68</f>
        <v>1</v>
      </c>
      <c r="AO68" s="23">
        <f>'[6]功能-城建'!AC68</f>
        <v>1</v>
      </c>
      <c r="AP68" s="23">
        <f>'[6]功能-城建'!AD68</f>
        <v>1</v>
      </c>
      <c r="AQ68" s="23">
        <f>'[6]功能-城建'!AE68</f>
        <v>1</v>
      </c>
      <c r="AR68" s="23">
        <f>'[6]功能-城建'!AF68</f>
        <v>1</v>
      </c>
      <c r="AS68" s="23">
        <f>'[6]功能-城建'!AJ68</f>
        <v>1</v>
      </c>
      <c r="AT68" s="23">
        <f>'[6]功能-城建'!AK68</f>
        <v>1</v>
      </c>
      <c r="AU68" s="23">
        <f>'[6]功能-城建'!AL68</f>
        <v>1</v>
      </c>
      <c r="AV68" s="23">
        <f>'[6]功能-城建'!AM68</f>
        <v>1</v>
      </c>
      <c r="AY68" s="18">
        <v>63</v>
      </c>
      <c r="AZ68" s="23">
        <f t="shared" si="0"/>
        <v>56</v>
      </c>
      <c r="BA68" s="23">
        <f t="shared" si="1"/>
        <v>36</v>
      </c>
      <c r="BB68" s="23">
        <f t="shared" si="2"/>
        <v>181.70293409592446</v>
      </c>
      <c r="BC68" s="23">
        <f t="shared" si="3"/>
        <v>56</v>
      </c>
      <c r="BD68" s="23">
        <f t="shared" si="4"/>
        <v>38</v>
      </c>
      <c r="BE68" s="23">
        <f t="shared" si="5"/>
        <v>194.41523435727376</v>
      </c>
    </row>
    <row r="69" spans="3:57" x14ac:dyDescent="0.15">
      <c r="C69" s="18">
        <v>64</v>
      </c>
      <c r="D69" s="23">
        <f>[6]节奏总纲!BX67</f>
        <v>36.816594496836878</v>
      </c>
      <c r="E69" s="23">
        <f>[6]节奏总纲!CB67</f>
        <v>39.342673018124934</v>
      </c>
      <c r="I69" s="31">
        <v>64</v>
      </c>
      <c r="J69" s="23">
        <f>'[6]功能-城建'!AS69</f>
        <v>64</v>
      </c>
      <c r="K69" s="23">
        <f>'[6]功能-城建'!AT69</f>
        <v>64</v>
      </c>
      <c r="L69" s="23">
        <f>'[6]功能-城建'!AW69</f>
        <v>64</v>
      </c>
      <c r="M69" s="23">
        <f>'[6]功能-城建'!AX69</f>
        <v>64</v>
      </c>
      <c r="N69" s="23">
        <f>'[6]功能-城建'!AY69</f>
        <v>64</v>
      </c>
      <c r="O69" s="23">
        <f>'[6]功能-城建'!AZ69</f>
        <v>64</v>
      </c>
      <c r="P69" s="23">
        <f>'[6]功能-城建'!BA69</f>
        <v>64</v>
      </c>
      <c r="Q69" s="23" t="str">
        <f>'[6]功能-城建'!BE69</f>
        <v/>
      </c>
      <c r="R69" s="23" t="str">
        <f>'[6]功能-城建'!BF69</f>
        <v/>
      </c>
      <c r="S69" s="23" t="str">
        <f>'[6]功能-城建'!BG69</f>
        <v/>
      </c>
      <c r="T69" s="23" t="str">
        <f>'[6]功能-城建'!BH69</f>
        <v/>
      </c>
      <c r="W69" s="31">
        <v>64</v>
      </c>
      <c r="X69" s="23">
        <f>'[6]功能-城建'!BN69</f>
        <v>64</v>
      </c>
      <c r="Y69" s="23">
        <f>'[6]功能-城建'!BO69</f>
        <v>64</v>
      </c>
      <c r="Z69" s="23">
        <f>'[6]功能-城建'!BR69</f>
        <v>64</v>
      </c>
      <c r="AA69" s="23">
        <f>'[6]功能-城建'!BS69</f>
        <v>64</v>
      </c>
      <c r="AB69" s="23">
        <f>'[6]功能-城建'!BT69</f>
        <v>64</v>
      </c>
      <c r="AC69" s="23">
        <f>'[6]功能-城建'!BU69</f>
        <v>64</v>
      </c>
      <c r="AD69" s="23">
        <f>'[6]功能-城建'!BV69</f>
        <v>64</v>
      </c>
      <c r="AE69" s="23" t="str">
        <f>'[6]功能-城建'!BZ69</f>
        <v/>
      </c>
      <c r="AF69" s="23" t="str">
        <f>'[6]功能-城建'!CA69</f>
        <v/>
      </c>
      <c r="AG69" s="23" t="str">
        <f>'[6]功能-城建'!CB69</f>
        <v/>
      </c>
      <c r="AH69" s="23" t="str">
        <f>'[6]功能-城建'!CC69</f>
        <v/>
      </c>
      <c r="AK69" s="30">
        <v>64</v>
      </c>
      <c r="AL69" s="23">
        <f>'[6]功能-城建'!X69</f>
        <v>1</v>
      </c>
      <c r="AM69" s="23">
        <f>'[6]功能-城建'!Y69</f>
        <v>1</v>
      </c>
      <c r="AN69" s="23">
        <f>'[6]功能-城建'!AB69</f>
        <v>1</v>
      </c>
      <c r="AO69" s="23">
        <f>'[6]功能-城建'!AC69</f>
        <v>1</v>
      </c>
      <c r="AP69" s="23">
        <f>'[6]功能-城建'!AD69</f>
        <v>1</v>
      </c>
      <c r="AQ69" s="23">
        <f>'[6]功能-城建'!AE69</f>
        <v>1</v>
      </c>
      <c r="AR69" s="23">
        <f>'[6]功能-城建'!AF69</f>
        <v>1</v>
      </c>
      <c r="AS69" s="23">
        <f>'[6]功能-城建'!AJ69</f>
        <v>1</v>
      </c>
      <c r="AT69" s="23">
        <f>'[6]功能-城建'!AK69</f>
        <v>1</v>
      </c>
      <c r="AU69" s="23">
        <f>'[6]功能-城建'!AL69</f>
        <v>1</v>
      </c>
      <c r="AV69" s="23">
        <f>'[6]功能-城建'!AM69</f>
        <v>1</v>
      </c>
      <c r="AY69" s="18">
        <v>64</v>
      </c>
      <c r="AZ69" s="23">
        <f t="shared" si="0"/>
        <v>56</v>
      </c>
      <c r="BA69" s="23">
        <f t="shared" si="1"/>
        <v>36</v>
      </c>
      <c r="BB69" s="23">
        <f t="shared" si="2"/>
        <v>184.08297248418438</v>
      </c>
      <c r="BC69" s="23">
        <f t="shared" si="3"/>
        <v>56</v>
      </c>
      <c r="BD69" s="23">
        <f t="shared" si="4"/>
        <v>39</v>
      </c>
      <c r="BE69" s="23">
        <f t="shared" si="5"/>
        <v>196.71336509062468</v>
      </c>
    </row>
    <row r="70" spans="3:57" x14ac:dyDescent="0.15">
      <c r="C70" s="18">
        <v>65</v>
      </c>
      <c r="D70" s="23">
        <f>[6]节奏总纲!BX68</f>
        <v>37.281858261446175</v>
      </c>
      <c r="E70" s="23">
        <f>[6]节奏总纲!CB68</f>
        <v>39.788896264020153</v>
      </c>
      <c r="I70" s="31">
        <v>65</v>
      </c>
      <c r="J70" s="23">
        <f>'[6]功能-城建'!AS70</f>
        <v>65</v>
      </c>
      <c r="K70" s="23">
        <f>'[6]功能-城建'!AT70</f>
        <v>65</v>
      </c>
      <c r="L70" s="23">
        <f>'[6]功能-城建'!AW70</f>
        <v>65</v>
      </c>
      <c r="M70" s="23">
        <f>'[6]功能-城建'!AX70</f>
        <v>65</v>
      </c>
      <c r="N70" s="23">
        <f>'[6]功能-城建'!AY70</f>
        <v>65</v>
      </c>
      <c r="O70" s="23">
        <f>'[6]功能-城建'!AZ70</f>
        <v>65</v>
      </c>
      <c r="P70" s="23">
        <f>'[6]功能-城建'!BA70</f>
        <v>65</v>
      </c>
      <c r="Q70" s="23" t="str">
        <f>'[6]功能-城建'!BE70</f>
        <v/>
      </c>
      <c r="R70" s="23" t="str">
        <f>'[6]功能-城建'!BF70</f>
        <v/>
      </c>
      <c r="S70" s="23" t="str">
        <f>'[6]功能-城建'!BG70</f>
        <v/>
      </c>
      <c r="T70" s="23" t="str">
        <f>'[6]功能-城建'!BH70</f>
        <v/>
      </c>
      <c r="W70" s="31">
        <v>65</v>
      </c>
      <c r="X70" s="23">
        <f>'[6]功能-城建'!BN70</f>
        <v>65</v>
      </c>
      <c r="Y70" s="23">
        <f>'[6]功能-城建'!BO70</f>
        <v>65</v>
      </c>
      <c r="Z70" s="23">
        <f>'[6]功能-城建'!BR70</f>
        <v>65</v>
      </c>
      <c r="AA70" s="23">
        <f>'[6]功能-城建'!BS70</f>
        <v>65</v>
      </c>
      <c r="AB70" s="23">
        <f>'[6]功能-城建'!BT70</f>
        <v>65</v>
      </c>
      <c r="AC70" s="23">
        <f>'[6]功能-城建'!BU70</f>
        <v>65</v>
      </c>
      <c r="AD70" s="23">
        <f>'[6]功能-城建'!BV70</f>
        <v>65</v>
      </c>
      <c r="AE70" s="23" t="str">
        <f>'[6]功能-城建'!BZ70</f>
        <v/>
      </c>
      <c r="AF70" s="23" t="str">
        <f>'[6]功能-城建'!CA70</f>
        <v/>
      </c>
      <c r="AG70" s="23" t="str">
        <f>'[6]功能-城建'!CB70</f>
        <v/>
      </c>
      <c r="AH70" s="23" t="str">
        <f>'[6]功能-城建'!CC70</f>
        <v/>
      </c>
      <c r="AK70" s="30">
        <v>65</v>
      </c>
      <c r="AL70" s="23">
        <f>'[6]功能-城建'!X70</f>
        <v>1</v>
      </c>
      <c r="AM70" s="23">
        <f>'[6]功能-城建'!Y70</f>
        <v>1</v>
      </c>
      <c r="AN70" s="23">
        <f>'[6]功能-城建'!AB70</f>
        <v>1</v>
      </c>
      <c r="AO70" s="23">
        <f>'[6]功能-城建'!AC70</f>
        <v>1</v>
      </c>
      <c r="AP70" s="23">
        <f>'[6]功能-城建'!AD70</f>
        <v>1</v>
      </c>
      <c r="AQ70" s="23">
        <f>'[6]功能-城建'!AE70</f>
        <v>1</v>
      </c>
      <c r="AR70" s="23">
        <f>'[6]功能-城建'!AF70</f>
        <v>1</v>
      </c>
      <c r="AS70" s="23">
        <f>'[6]功能-城建'!AJ70</f>
        <v>1</v>
      </c>
      <c r="AT70" s="23">
        <f>'[6]功能-城建'!AK70</f>
        <v>1</v>
      </c>
      <c r="AU70" s="23">
        <f>'[6]功能-城建'!AL70</f>
        <v>1</v>
      </c>
      <c r="AV70" s="23">
        <f>'[6]功能-城建'!AM70</f>
        <v>1</v>
      </c>
      <c r="AY70" s="18">
        <v>65</v>
      </c>
      <c r="AZ70" s="23">
        <f t="shared" si="0"/>
        <v>56</v>
      </c>
      <c r="BA70" s="23">
        <f t="shared" si="1"/>
        <v>37</v>
      </c>
      <c r="BB70" s="23">
        <f t="shared" si="2"/>
        <v>186.40929130723089</v>
      </c>
      <c r="BC70" s="23">
        <f t="shared" si="3"/>
        <v>56</v>
      </c>
      <c r="BD70" s="23">
        <f t="shared" si="4"/>
        <v>39</v>
      </c>
      <c r="BE70" s="23">
        <f t="shared" si="5"/>
        <v>198.94448132010075</v>
      </c>
    </row>
    <row r="71" spans="3:57" x14ac:dyDescent="0.15">
      <c r="C71" s="18">
        <v>66</v>
      </c>
      <c r="D71" s="23">
        <f>[6]节奏总纲!BX69</f>
        <v>37.753500482504599</v>
      </c>
      <c r="E71" s="23">
        <f>[6]节奏总纲!CB69</f>
        <v>40.250881200683118</v>
      </c>
      <c r="I71" s="31">
        <v>66</v>
      </c>
      <c r="J71" s="23">
        <f>'[6]功能-城建'!AS71</f>
        <v>66</v>
      </c>
      <c r="K71" s="23">
        <f>'[6]功能-城建'!AT71</f>
        <v>66</v>
      </c>
      <c r="L71" s="23">
        <f>'[6]功能-城建'!AW71</f>
        <v>66</v>
      </c>
      <c r="M71" s="23">
        <f>'[6]功能-城建'!AX71</f>
        <v>66</v>
      </c>
      <c r="N71" s="23">
        <f>'[6]功能-城建'!AY71</f>
        <v>66</v>
      </c>
      <c r="O71" s="23">
        <f>'[6]功能-城建'!AZ71</f>
        <v>66</v>
      </c>
      <c r="P71" s="23">
        <f>'[6]功能-城建'!BA71</f>
        <v>66</v>
      </c>
      <c r="Q71" s="23" t="str">
        <f>'[6]功能-城建'!BE71</f>
        <v/>
      </c>
      <c r="R71" s="23" t="str">
        <f>'[6]功能-城建'!BF71</f>
        <v/>
      </c>
      <c r="S71" s="23" t="str">
        <f>'[6]功能-城建'!BG71</f>
        <v/>
      </c>
      <c r="T71" s="23" t="str">
        <f>'[6]功能-城建'!BH71</f>
        <v/>
      </c>
      <c r="W71" s="31">
        <v>66</v>
      </c>
      <c r="X71" s="23">
        <f>'[6]功能-城建'!BN71</f>
        <v>66</v>
      </c>
      <c r="Y71" s="23">
        <f>'[6]功能-城建'!BO71</f>
        <v>66</v>
      </c>
      <c r="Z71" s="23">
        <f>'[6]功能-城建'!BR71</f>
        <v>66</v>
      </c>
      <c r="AA71" s="23">
        <f>'[6]功能-城建'!BS71</f>
        <v>66</v>
      </c>
      <c r="AB71" s="23">
        <f>'[6]功能-城建'!BT71</f>
        <v>66</v>
      </c>
      <c r="AC71" s="23">
        <f>'[6]功能-城建'!BU71</f>
        <v>66</v>
      </c>
      <c r="AD71" s="23">
        <f>'[6]功能-城建'!BV71</f>
        <v>66</v>
      </c>
      <c r="AE71" s="23" t="str">
        <f>'[6]功能-城建'!BZ71</f>
        <v/>
      </c>
      <c r="AF71" s="23" t="str">
        <f>'[6]功能-城建'!CA71</f>
        <v/>
      </c>
      <c r="AG71" s="23" t="str">
        <f>'[6]功能-城建'!CB71</f>
        <v/>
      </c>
      <c r="AH71" s="23" t="str">
        <f>'[6]功能-城建'!CC71</f>
        <v/>
      </c>
      <c r="AK71" s="30">
        <v>66</v>
      </c>
      <c r="AL71" s="23">
        <f>'[6]功能-城建'!X71</f>
        <v>1</v>
      </c>
      <c r="AM71" s="23">
        <f>'[6]功能-城建'!Y71</f>
        <v>1</v>
      </c>
      <c r="AN71" s="23">
        <f>'[6]功能-城建'!AB71</f>
        <v>1</v>
      </c>
      <c r="AO71" s="23">
        <f>'[6]功能-城建'!AC71</f>
        <v>1</v>
      </c>
      <c r="AP71" s="23">
        <f>'[6]功能-城建'!AD71</f>
        <v>1</v>
      </c>
      <c r="AQ71" s="23">
        <f>'[6]功能-城建'!AE71</f>
        <v>1</v>
      </c>
      <c r="AR71" s="23">
        <f>'[6]功能-城建'!AF71</f>
        <v>1</v>
      </c>
      <c r="AS71" s="23">
        <f>'[6]功能-城建'!AJ71</f>
        <v>1</v>
      </c>
      <c r="AT71" s="23">
        <f>'[6]功能-城建'!AK71</f>
        <v>1</v>
      </c>
      <c r="AU71" s="23">
        <f>'[6]功能-城建'!AL71</f>
        <v>1</v>
      </c>
      <c r="AV71" s="23">
        <f>'[6]功能-城建'!AM71</f>
        <v>1</v>
      </c>
      <c r="AY71" s="18">
        <v>66</v>
      </c>
      <c r="AZ71" s="23">
        <f t="shared" ref="AZ71:AZ105" si="6">IFERROR(INDEX($I$6:$I$35,MATCH($D71,Q$6:Q$35,1)),0)+IFERROR(INDEX($I$6:$I$35,MATCH($D71,R$6:R$35,1)),0)+IFERROR(INDEX($I$6:$I$35,MATCH($D71,S$6:S$35,1)),0)+IFERROR(INDEX($I$6:$I$35,MATCH($D71,T$6:T$35,1)),0)</f>
        <v>56</v>
      </c>
      <c r="BA71" s="23">
        <f t="shared" ref="BA71:BA105" si="7">IFERROR(INDEX($I$6:$I$85,MATCH($D71,K$6:K$85,1)),0)</f>
        <v>37</v>
      </c>
      <c r="BB71" s="23">
        <f t="shared" ref="BB71:BB105" si="8">INDEX(AN$6:AN$85,MATCH($D71,$AK$6:$AK$85,1))*$D71*4+INDEX(AR$6:AR$85,MATCH($D71,$AK$6:$AK$85,1))*$D71</f>
        <v>188.76750241252299</v>
      </c>
      <c r="BC71" s="23">
        <f t="shared" ref="BC71:BC105" si="9">IFERROR(INDEX($W$6:$W$35,MATCH($E71,AE$6:AE$35,1)),0)+IFERROR(INDEX($W$6:$W$35,MATCH($E71,AF$6:AF$35,1)),0)+IFERROR(INDEX($W$6:$W$35,MATCH($E71,AG$6:AG$35,1)),0)+IFERROR(INDEX($W$6:$W$35,MATCH($E71,AH$6:AH$35,1)),0)</f>
        <v>60</v>
      </c>
      <c r="BD71" s="23">
        <f t="shared" ref="BD71:BD105" si="10">IFERROR(INDEX($I$6:$I$85,MATCH($E71,K$6:K$85,1)),0)</f>
        <v>40</v>
      </c>
      <c r="BE71" s="23">
        <f t="shared" ref="BE71:BE105" si="11">INDEX(AN$6:AN$85,MATCH($E71,$AK$6:$AK$85,1))*$E71*4+INDEX(AR$6:AR$85,MATCH($E71,$AK$6:$AK$85,1))*$E71</f>
        <v>201.2544060034156</v>
      </c>
    </row>
    <row r="72" spans="3:57" x14ac:dyDescent="0.15">
      <c r="C72" s="18">
        <v>67</v>
      </c>
      <c r="D72" s="23">
        <f>[6]节奏总纲!BX70</f>
        <v>38.223420039247138</v>
      </c>
      <c r="E72" s="23">
        <f>[6]节奏总纲!CB70</f>
        <v>40.704888716037352</v>
      </c>
      <c r="I72" s="31">
        <v>67</v>
      </c>
      <c r="J72" s="23">
        <f>'[6]功能-城建'!AS72</f>
        <v>67</v>
      </c>
      <c r="K72" s="23">
        <f>'[6]功能-城建'!AT72</f>
        <v>67</v>
      </c>
      <c r="L72" s="23">
        <f>'[6]功能-城建'!AW72</f>
        <v>67</v>
      </c>
      <c r="M72" s="23">
        <f>'[6]功能-城建'!AX72</f>
        <v>67</v>
      </c>
      <c r="N72" s="23">
        <f>'[6]功能-城建'!AY72</f>
        <v>67</v>
      </c>
      <c r="O72" s="23">
        <f>'[6]功能-城建'!AZ72</f>
        <v>67</v>
      </c>
      <c r="P72" s="23">
        <f>'[6]功能-城建'!BA72</f>
        <v>67</v>
      </c>
      <c r="Q72" s="23" t="str">
        <f>'[6]功能-城建'!BE72</f>
        <v/>
      </c>
      <c r="R72" s="23" t="str">
        <f>'[6]功能-城建'!BF72</f>
        <v/>
      </c>
      <c r="S72" s="23" t="str">
        <f>'[6]功能-城建'!BG72</f>
        <v/>
      </c>
      <c r="T72" s="23" t="str">
        <f>'[6]功能-城建'!BH72</f>
        <v/>
      </c>
      <c r="W72" s="31">
        <v>67</v>
      </c>
      <c r="X72" s="23">
        <f>'[6]功能-城建'!BN72</f>
        <v>67</v>
      </c>
      <c r="Y72" s="23">
        <f>'[6]功能-城建'!BO72</f>
        <v>67</v>
      </c>
      <c r="Z72" s="23">
        <f>'[6]功能-城建'!BR72</f>
        <v>67</v>
      </c>
      <c r="AA72" s="23">
        <f>'[6]功能-城建'!BS72</f>
        <v>67</v>
      </c>
      <c r="AB72" s="23">
        <f>'[6]功能-城建'!BT72</f>
        <v>67</v>
      </c>
      <c r="AC72" s="23">
        <f>'[6]功能-城建'!BU72</f>
        <v>67</v>
      </c>
      <c r="AD72" s="23">
        <f>'[6]功能-城建'!BV72</f>
        <v>67</v>
      </c>
      <c r="AE72" s="23" t="str">
        <f>'[6]功能-城建'!BZ72</f>
        <v/>
      </c>
      <c r="AF72" s="23" t="str">
        <f>'[6]功能-城建'!CA72</f>
        <v/>
      </c>
      <c r="AG72" s="23" t="str">
        <f>'[6]功能-城建'!CB72</f>
        <v/>
      </c>
      <c r="AH72" s="23" t="str">
        <f>'[6]功能-城建'!CC72</f>
        <v/>
      </c>
      <c r="AK72" s="30">
        <v>67</v>
      </c>
      <c r="AL72" s="23">
        <f>'[6]功能-城建'!X72</f>
        <v>1</v>
      </c>
      <c r="AM72" s="23">
        <f>'[6]功能-城建'!Y72</f>
        <v>1</v>
      </c>
      <c r="AN72" s="23">
        <f>'[6]功能-城建'!AB72</f>
        <v>1</v>
      </c>
      <c r="AO72" s="23">
        <f>'[6]功能-城建'!AC72</f>
        <v>1</v>
      </c>
      <c r="AP72" s="23">
        <f>'[6]功能-城建'!AD72</f>
        <v>1</v>
      </c>
      <c r="AQ72" s="23">
        <f>'[6]功能-城建'!AE72</f>
        <v>1</v>
      </c>
      <c r="AR72" s="23">
        <f>'[6]功能-城建'!AF72</f>
        <v>1</v>
      </c>
      <c r="AS72" s="23">
        <f>'[6]功能-城建'!AJ72</f>
        <v>1</v>
      </c>
      <c r="AT72" s="23">
        <f>'[6]功能-城建'!AK72</f>
        <v>1</v>
      </c>
      <c r="AU72" s="23">
        <f>'[6]功能-城建'!AL72</f>
        <v>1</v>
      </c>
      <c r="AV72" s="23">
        <f>'[6]功能-城建'!AM72</f>
        <v>1</v>
      </c>
      <c r="AY72" s="18">
        <v>67</v>
      </c>
      <c r="AZ72" s="23">
        <f t="shared" si="6"/>
        <v>60</v>
      </c>
      <c r="BA72" s="23">
        <f t="shared" si="7"/>
        <v>38</v>
      </c>
      <c r="BB72" s="23">
        <f t="shared" si="8"/>
        <v>191.1171001962357</v>
      </c>
      <c r="BC72" s="23">
        <f t="shared" si="9"/>
        <v>60</v>
      </c>
      <c r="BD72" s="23">
        <f t="shared" si="10"/>
        <v>40</v>
      </c>
      <c r="BE72" s="23">
        <f t="shared" si="11"/>
        <v>203.52444358018676</v>
      </c>
    </row>
    <row r="73" spans="3:57" x14ac:dyDescent="0.15">
      <c r="C73" s="18">
        <v>68</v>
      </c>
      <c r="D73" s="23">
        <f>[6]节奏总纲!BX71</f>
        <v>38.690779383138512</v>
      </c>
      <c r="E73" s="23">
        <f>[6]节奏总纲!CB71</f>
        <v>41.159720729358739</v>
      </c>
      <c r="I73" s="31">
        <v>68</v>
      </c>
      <c r="J73" s="23">
        <f>'[6]功能-城建'!AS73</f>
        <v>68</v>
      </c>
      <c r="K73" s="23">
        <f>'[6]功能-城建'!AT73</f>
        <v>68</v>
      </c>
      <c r="L73" s="23">
        <f>'[6]功能-城建'!AW73</f>
        <v>68</v>
      </c>
      <c r="M73" s="23">
        <f>'[6]功能-城建'!AX73</f>
        <v>68</v>
      </c>
      <c r="N73" s="23">
        <f>'[6]功能-城建'!AY73</f>
        <v>68</v>
      </c>
      <c r="O73" s="23">
        <f>'[6]功能-城建'!AZ73</f>
        <v>68</v>
      </c>
      <c r="P73" s="23">
        <f>'[6]功能-城建'!BA73</f>
        <v>68</v>
      </c>
      <c r="Q73" s="23" t="str">
        <f>'[6]功能-城建'!BE73</f>
        <v/>
      </c>
      <c r="R73" s="23" t="str">
        <f>'[6]功能-城建'!BF73</f>
        <v/>
      </c>
      <c r="S73" s="23" t="str">
        <f>'[6]功能-城建'!BG73</f>
        <v/>
      </c>
      <c r="T73" s="23" t="str">
        <f>'[6]功能-城建'!BH73</f>
        <v/>
      </c>
      <c r="W73" s="31">
        <v>68</v>
      </c>
      <c r="X73" s="23">
        <f>'[6]功能-城建'!BN73</f>
        <v>68</v>
      </c>
      <c r="Y73" s="23">
        <f>'[6]功能-城建'!BO73</f>
        <v>68</v>
      </c>
      <c r="Z73" s="23">
        <f>'[6]功能-城建'!BR73</f>
        <v>68</v>
      </c>
      <c r="AA73" s="23">
        <f>'[6]功能-城建'!BS73</f>
        <v>68</v>
      </c>
      <c r="AB73" s="23">
        <f>'[6]功能-城建'!BT73</f>
        <v>68</v>
      </c>
      <c r="AC73" s="23">
        <f>'[6]功能-城建'!BU73</f>
        <v>68</v>
      </c>
      <c r="AD73" s="23">
        <f>'[6]功能-城建'!BV73</f>
        <v>68</v>
      </c>
      <c r="AE73" s="23" t="str">
        <f>'[6]功能-城建'!BZ73</f>
        <v/>
      </c>
      <c r="AF73" s="23" t="str">
        <f>'[6]功能-城建'!CA73</f>
        <v/>
      </c>
      <c r="AG73" s="23" t="str">
        <f>'[6]功能-城建'!CB73</f>
        <v/>
      </c>
      <c r="AH73" s="23" t="str">
        <f>'[6]功能-城建'!CC73</f>
        <v/>
      </c>
      <c r="AK73" s="30">
        <v>68</v>
      </c>
      <c r="AL73" s="23">
        <f>'[6]功能-城建'!X73</f>
        <v>1</v>
      </c>
      <c r="AM73" s="23">
        <f>'[6]功能-城建'!Y73</f>
        <v>1</v>
      </c>
      <c r="AN73" s="23">
        <f>'[6]功能-城建'!AB73</f>
        <v>1</v>
      </c>
      <c r="AO73" s="23">
        <f>'[6]功能-城建'!AC73</f>
        <v>1</v>
      </c>
      <c r="AP73" s="23">
        <f>'[6]功能-城建'!AD73</f>
        <v>1</v>
      </c>
      <c r="AQ73" s="23">
        <f>'[6]功能-城建'!AE73</f>
        <v>1</v>
      </c>
      <c r="AR73" s="23">
        <f>'[6]功能-城建'!AF73</f>
        <v>1</v>
      </c>
      <c r="AS73" s="23">
        <f>'[6]功能-城建'!AJ73</f>
        <v>1</v>
      </c>
      <c r="AT73" s="23">
        <f>'[6]功能-城建'!AK73</f>
        <v>1</v>
      </c>
      <c r="AU73" s="23">
        <f>'[6]功能-城建'!AL73</f>
        <v>1</v>
      </c>
      <c r="AV73" s="23">
        <f>'[6]功能-城建'!AM73</f>
        <v>1</v>
      </c>
      <c r="AY73" s="18">
        <v>68</v>
      </c>
      <c r="AZ73" s="23">
        <f t="shared" si="6"/>
        <v>60</v>
      </c>
      <c r="BA73" s="23">
        <f t="shared" si="7"/>
        <v>38</v>
      </c>
      <c r="BB73" s="23">
        <f t="shared" si="8"/>
        <v>193.45389691569255</v>
      </c>
      <c r="BC73" s="23">
        <f t="shared" si="9"/>
        <v>64</v>
      </c>
      <c r="BD73" s="23">
        <f t="shared" si="10"/>
        <v>41</v>
      </c>
      <c r="BE73" s="23">
        <f t="shared" si="11"/>
        <v>205.79860364679371</v>
      </c>
    </row>
    <row r="74" spans="3:57" x14ac:dyDescent="0.15">
      <c r="C74" s="18">
        <v>69</v>
      </c>
      <c r="D74" s="23">
        <f>[6]节奏总纲!BX72</f>
        <v>39.165368824198744</v>
      </c>
      <c r="E74" s="23">
        <f>[6]节奏总纲!CB72</f>
        <v>41.602363103332472</v>
      </c>
      <c r="I74" s="31">
        <v>69</v>
      </c>
      <c r="J74" s="23">
        <f>'[6]功能-城建'!AS74</f>
        <v>69</v>
      </c>
      <c r="K74" s="23">
        <f>'[6]功能-城建'!AT74</f>
        <v>69</v>
      </c>
      <c r="L74" s="23">
        <f>'[6]功能-城建'!AW74</f>
        <v>69</v>
      </c>
      <c r="M74" s="23">
        <f>'[6]功能-城建'!AX74</f>
        <v>69</v>
      </c>
      <c r="N74" s="23">
        <f>'[6]功能-城建'!AY74</f>
        <v>69</v>
      </c>
      <c r="O74" s="23">
        <f>'[6]功能-城建'!AZ74</f>
        <v>69</v>
      </c>
      <c r="P74" s="23">
        <f>'[6]功能-城建'!BA74</f>
        <v>69</v>
      </c>
      <c r="Q74" s="23" t="str">
        <f>'[6]功能-城建'!BE74</f>
        <v/>
      </c>
      <c r="R74" s="23" t="str">
        <f>'[6]功能-城建'!BF74</f>
        <v/>
      </c>
      <c r="S74" s="23" t="str">
        <f>'[6]功能-城建'!BG74</f>
        <v/>
      </c>
      <c r="T74" s="23" t="str">
        <f>'[6]功能-城建'!BH74</f>
        <v/>
      </c>
      <c r="W74" s="31">
        <v>69</v>
      </c>
      <c r="X74" s="23">
        <f>'[6]功能-城建'!BN74</f>
        <v>69</v>
      </c>
      <c r="Y74" s="23">
        <f>'[6]功能-城建'!BO74</f>
        <v>69</v>
      </c>
      <c r="Z74" s="23">
        <f>'[6]功能-城建'!BR74</f>
        <v>69</v>
      </c>
      <c r="AA74" s="23">
        <f>'[6]功能-城建'!BS74</f>
        <v>69</v>
      </c>
      <c r="AB74" s="23">
        <f>'[6]功能-城建'!BT74</f>
        <v>69</v>
      </c>
      <c r="AC74" s="23">
        <f>'[6]功能-城建'!BU74</f>
        <v>69</v>
      </c>
      <c r="AD74" s="23">
        <f>'[6]功能-城建'!BV74</f>
        <v>69</v>
      </c>
      <c r="AE74" s="23" t="str">
        <f>'[6]功能-城建'!BZ74</f>
        <v/>
      </c>
      <c r="AF74" s="23" t="str">
        <f>'[6]功能-城建'!CA74</f>
        <v/>
      </c>
      <c r="AG74" s="23" t="str">
        <f>'[6]功能-城建'!CB74</f>
        <v/>
      </c>
      <c r="AH74" s="23" t="str">
        <f>'[6]功能-城建'!CC74</f>
        <v/>
      </c>
      <c r="AK74" s="30">
        <v>69</v>
      </c>
      <c r="AL74" s="23">
        <f>'[6]功能-城建'!X74</f>
        <v>1</v>
      </c>
      <c r="AM74" s="23">
        <f>'[6]功能-城建'!Y74</f>
        <v>1</v>
      </c>
      <c r="AN74" s="23">
        <f>'[6]功能-城建'!AB74</f>
        <v>1</v>
      </c>
      <c r="AO74" s="23">
        <f>'[6]功能-城建'!AC74</f>
        <v>1</v>
      </c>
      <c r="AP74" s="23">
        <f>'[6]功能-城建'!AD74</f>
        <v>1</v>
      </c>
      <c r="AQ74" s="23">
        <f>'[6]功能-城建'!AE74</f>
        <v>1</v>
      </c>
      <c r="AR74" s="23">
        <f>'[6]功能-城建'!AF74</f>
        <v>1</v>
      </c>
      <c r="AS74" s="23">
        <f>'[6]功能-城建'!AJ74</f>
        <v>1</v>
      </c>
      <c r="AT74" s="23">
        <f>'[6]功能-城建'!AK74</f>
        <v>1</v>
      </c>
      <c r="AU74" s="23">
        <f>'[6]功能-城建'!AL74</f>
        <v>1</v>
      </c>
      <c r="AV74" s="23">
        <f>'[6]功能-城建'!AM74</f>
        <v>1</v>
      </c>
      <c r="AY74" s="18">
        <v>69</v>
      </c>
      <c r="AZ74" s="23">
        <f t="shared" si="6"/>
        <v>60</v>
      </c>
      <c r="BA74" s="23">
        <f t="shared" si="7"/>
        <v>39</v>
      </c>
      <c r="BB74" s="23">
        <f t="shared" si="8"/>
        <v>195.82684412099371</v>
      </c>
      <c r="BC74" s="23">
        <f t="shared" si="9"/>
        <v>64</v>
      </c>
      <c r="BD74" s="23">
        <f t="shared" si="10"/>
        <v>41</v>
      </c>
      <c r="BE74" s="23">
        <f t="shared" si="11"/>
        <v>208.01181551666235</v>
      </c>
    </row>
    <row r="75" spans="3:57" x14ac:dyDescent="0.15">
      <c r="C75" s="18">
        <v>70</v>
      </c>
      <c r="D75" s="23">
        <f>[6]节奏总纲!BX73</f>
        <v>39.628525141348646</v>
      </c>
      <c r="E75" s="23">
        <f>[6]节奏总纲!CB73</f>
        <v>42.080332137364977</v>
      </c>
      <c r="I75" s="31">
        <v>70</v>
      </c>
      <c r="J75" s="23">
        <f>'[6]功能-城建'!AS75</f>
        <v>70</v>
      </c>
      <c r="K75" s="23">
        <f>'[6]功能-城建'!AT75</f>
        <v>70</v>
      </c>
      <c r="L75" s="23">
        <f>'[6]功能-城建'!AW75</f>
        <v>70</v>
      </c>
      <c r="M75" s="23">
        <f>'[6]功能-城建'!AX75</f>
        <v>70</v>
      </c>
      <c r="N75" s="23">
        <f>'[6]功能-城建'!AY75</f>
        <v>70</v>
      </c>
      <c r="O75" s="23">
        <f>'[6]功能-城建'!AZ75</f>
        <v>70</v>
      </c>
      <c r="P75" s="23">
        <f>'[6]功能-城建'!BA75</f>
        <v>70</v>
      </c>
      <c r="Q75" s="23" t="str">
        <f>'[6]功能-城建'!BE75</f>
        <v/>
      </c>
      <c r="R75" s="23" t="str">
        <f>'[6]功能-城建'!BF75</f>
        <v/>
      </c>
      <c r="S75" s="23" t="str">
        <f>'[6]功能-城建'!BG75</f>
        <v/>
      </c>
      <c r="T75" s="23" t="str">
        <f>'[6]功能-城建'!BH75</f>
        <v/>
      </c>
      <c r="W75" s="31">
        <v>70</v>
      </c>
      <c r="X75" s="23">
        <f>'[6]功能-城建'!BN75</f>
        <v>70</v>
      </c>
      <c r="Y75" s="23">
        <f>'[6]功能-城建'!BO75</f>
        <v>70</v>
      </c>
      <c r="Z75" s="23">
        <f>'[6]功能-城建'!BR75</f>
        <v>70</v>
      </c>
      <c r="AA75" s="23">
        <f>'[6]功能-城建'!BS75</f>
        <v>70</v>
      </c>
      <c r="AB75" s="23">
        <f>'[6]功能-城建'!BT75</f>
        <v>70</v>
      </c>
      <c r="AC75" s="23">
        <f>'[6]功能-城建'!BU75</f>
        <v>70</v>
      </c>
      <c r="AD75" s="23">
        <f>'[6]功能-城建'!BV75</f>
        <v>70</v>
      </c>
      <c r="AE75" s="23" t="str">
        <f>'[6]功能-城建'!BZ75</f>
        <v/>
      </c>
      <c r="AF75" s="23" t="str">
        <f>'[6]功能-城建'!CA75</f>
        <v/>
      </c>
      <c r="AG75" s="23" t="str">
        <f>'[6]功能-城建'!CB75</f>
        <v/>
      </c>
      <c r="AH75" s="23" t="str">
        <f>'[6]功能-城建'!CC75</f>
        <v/>
      </c>
      <c r="AK75" s="30">
        <v>70</v>
      </c>
      <c r="AL75" s="23">
        <f>'[6]功能-城建'!X75</f>
        <v>1</v>
      </c>
      <c r="AM75" s="23">
        <f>'[6]功能-城建'!Y75</f>
        <v>1</v>
      </c>
      <c r="AN75" s="23">
        <f>'[6]功能-城建'!AB75</f>
        <v>1</v>
      </c>
      <c r="AO75" s="23">
        <f>'[6]功能-城建'!AC75</f>
        <v>1</v>
      </c>
      <c r="AP75" s="23">
        <f>'[6]功能-城建'!AD75</f>
        <v>1</v>
      </c>
      <c r="AQ75" s="23">
        <f>'[6]功能-城建'!AE75</f>
        <v>1</v>
      </c>
      <c r="AR75" s="23">
        <f>'[6]功能-城建'!AF75</f>
        <v>1</v>
      </c>
      <c r="AS75" s="23">
        <f>'[6]功能-城建'!AJ75</f>
        <v>1</v>
      </c>
      <c r="AT75" s="23">
        <f>'[6]功能-城建'!AK75</f>
        <v>1</v>
      </c>
      <c r="AU75" s="23">
        <f>'[6]功能-城建'!AL75</f>
        <v>1</v>
      </c>
      <c r="AV75" s="23">
        <f>'[6]功能-城建'!AM75</f>
        <v>1</v>
      </c>
      <c r="AY75" s="18">
        <v>70</v>
      </c>
      <c r="AZ75" s="23">
        <f t="shared" si="6"/>
        <v>60</v>
      </c>
      <c r="BA75" s="23">
        <f t="shared" si="7"/>
        <v>39</v>
      </c>
      <c r="BB75" s="23">
        <f t="shared" si="8"/>
        <v>198.14262570674322</v>
      </c>
      <c r="BC75" s="23">
        <f t="shared" si="9"/>
        <v>64</v>
      </c>
      <c r="BD75" s="23">
        <f t="shared" si="10"/>
        <v>42</v>
      </c>
      <c r="BE75" s="23">
        <f t="shared" si="11"/>
        <v>210.40166068682487</v>
      </c>
    </row>
    <row r="76" spans="3:57" x14ac:dyDescent="0.15">
      <c r="C76" s="18">
        <v>71</v>
      </c>
      <c r="D76" s="23">
        <f>[6]节奏总纲!BX74</f>
        <v>40.107783723382404</v>
      </c>
      <c r="E76" s="23">
        <f>[6]节奏总纲!CB74</f>
        <v>42.536236620449564</v>
      </c>
      <c r="I76" s="31">
        <v>71</v>
      </c>
      <c r="J76" s="23">
        <f>'[6]功能-城建'!AS76</f>
        <v>71</v>
      </c>
      <c r="K76" s="23">
        <f>'[6]功能-城建'!AT76</f>
        <v>71</v>
      </c>
      <c r="L76" s="23">
        <f>'[6]功能-城建'!AW76</f>
        <v>71</v>
      </c>
      <c r="M76" s="23">
        <f>'[6]功能-城建'!AX76</f>
        <v>71</v>
      </c>
      <c r="N76" s="23">
        <f>'[6]功能-城建'!AY76</f>
        <v>71</v>
      </c>
      <c r="O76" s="23">
        <f>'[6]功能-城建'!AZ76</f>
        <v>71</v>
      </c>
      <c r="P76" s="23">
        <f>'[6]功能-城建'!BA76</f>
        <v>71</v>
      </c>
      <c r="Q76" s="23" t="str">
        <f>'[6]功能-城建'!BE76</f>
        <v/>
      </c>
      <c r="R76" s="23" t="str">
        <f>'[6]功能-城建'!BF76</f>
        <v/>
      </c>
      <c r="S76" s="23" t="str">
        <f>'[6]功能-城建'!BG76</f>
        <v/>
      </c>
      <c r="T76" s="23" t="str">
        <f>'[6]功能-城建'!BH76</f>
        <v/>
      </c>
      <c r="W76" s="31">
        <v>71</v>
      </c>
      <c r="X76" s="23">
        <f>'[6]功能-城建'!BN76</f>
        <v>71</v>
      </c>
      <c r="Y76" s="23">
        <f>'[6]功能-城建'!BO76</f>
        <v>71</v>
      </c>
      <c r="Z76" s="23">
        <f>'[6]功能-城建'!BR76</f>
        <v>71</v>
      </c>
      <c r="AA76" s="23">
        <f>'[6]功能-城建'!BS76</f>
        <v>71</v>
      </c>
      <c r="AB76" s="23">
        <f>'[6]功能-城建'!BT76</f>
        <v>71</v>
      </c>
      <c r="AC76" s="23">
        <f>'[6]功能-城建'!BU76</f>
        <v>71</v>
      </c>
      <c r="AD76" s="23">
        <f>'[6]功能-城建'!BV76</f>
        <v>71</v>
      </c>
      <c r="AE76" s="23" t="str">
        <f>'[6]功能-城建'!BZ76</f>
        <v/>
      </c>
      <c r="AF76" s="23" t="str">
        <f>'[6]功能-城建'!CA76</f>
        <v/>
      </c>
      <c r="AG76" s="23" t="str">
        <f>'[6]功能-城建'!CB76</f>
        <v/>
      </c>
      <c r="AH76" s="23" t="str">
        <f>'[6]功能-城建'!CC76</f>
        <v/>
      </c>
      <c r="AK76" s="30">
        <v>71</v>
      </c>
      <c r="AL76" s="23">
        <f>'[6]功能-城建'!X76</f>
        <v>1</v>
      </c>
      <c r="AM76" s="23">
        <f>'[6]功能-城建'!Y76</f>
        <v>1</v>
      </c>
      <c r="AN76" s="23">
        <f>'[6]功能-城建'!AB76</f>
        <v>1</v>
      </c>
      <c r="AO76" s="23">
        <f>'[6]功能-城建'!AC76</f>
        <v>1</v>
      </c>
      <c r="AP76" s="23">
        <f>'[6]功能-城建'!AD76</f>
        <v>1</v>
      </c>
      <c r="AQ76" s="23">
        <f>'[6]功能-城建'!AE76</f>
        <v>1</v>
      </c>
      <c r="AR76" s="23">
        <f>'[6]功能-城建'!AF76</f>
        <v>1</v>
      </c>
      <c r="AS76" s="23">
        <f>'[6]功能-城建'!AJ76</f>
        <v>1</v>
      </c>
      <c r="AT76" s="23">
        <f>'[6]功能-城建'!AK76</f>
        <v>1</v>
      </c>
      <c r="AU76" s="23">
        <f>'[6]功能-城建'!AL76</f>
        <v>1</v>
      </c>
      <c r="AV76" s="23">
        <f>'[6]功能-城建'!AM76</f>
        <v>1</v>
      </c>
      <c r="AY76" s="18">
        <v>71</v>
      </c>
      <c r="AZ76" s="23">
        <f t="shared" si="6"/>
        <v>60</v>
      </c>
      <c r="BA76" s="23">
        <f t="shared" si="7"/>
        <v>40</v>
      </c>
      <c r="BB76" s="23">
        <f t="shared" si="8"/>
        <v>200.53891861691201</v>
      </c>
      <c r="BC76" s="23">
        <f t="shared" si="9"/>
        <v>64</v>
      </c>
      <c r="BD76" s="23">
        <f t="shared" si="10"/>
        <v>42</v>
      </c>
      <c r="BE76" s="23">
        <f t="shared" si="11"/>
        <v>212.68118310224781</v>
      </c>
    </row>
    <row r="77" spans="3:57" x14ac:dyDescent="0.15">
      <c r="C77" s="18">
        <v>72</v>
      </c>
      <c r="D77" s="23">
        <f>[6]节奏总纲!BX75</f>
        <v>40.566814302636963</v>
      </c>
      <c r="E77" s="23">
        <f>[6]节奏总纲!CB75</f>
        <v>43.014746184152813</v>
      </c>
      <c r="I77" s="31">
        <v>72</v>
      </c>
      <c r="J77" s="23">
        <f>'[6]功能-城建'!AS77</f>
        <v>72</v>
      </c>
      <c r="K77" s="23">
        <f>'[6]功能-城建'!AT77</f>
        <v>72</v>
      </c>
      <c r="L77" s="23">
        <f>'[6]功能-城建'!AW77</f>
        <v>72</v>
      </c>
      <c r="M77" s="23">
        <f>'[6]功能-城建'!AX77</f>
        <v>72</v>
      </c>
      <c r="N77" s="23">
        <f>'[6]功能-城建'!AY77</f>
        <v>72</v>
      </c>
      <c r="O77" s="23">
        <f>'[6]功能-城建'!AZ77</f>
        <v>72</v>
      </c>
      <c r="P77" s="23">
        <f>'[6]功能-城建'!BA77</f>
        <v>72</v>
      </c>
      <c r="Q77" s="23" t="str">
        <f>'[6]功能-城建'!BE77</f>
        <v/>
      </c>
      <c r="R77" s="23" t="str">
        <f>'[6]功能-城建'!BF77</f>
        <v/>
      </c>
      <c r="S77" s="23" t="str">
        <f>'[6]功能-城建'!BG77</f>
        <v/>
      </c>
      <c r="T77" s="23" t="str">
        <f>'[6]功能-城建'!BH77</f>
        <v/>
      </c>
      <c r="W77" s="31">
        <v>72</v>
      </c>
      <c r="X77" s="23">
        <f>'[6]功能-城建'!BN77</f>
        <v>72</v>
      </c>
      <c r="Y77" s="23">
        <f>'[6]功能-城建'!BO77</f>
        <v>72</v>
      </c>
      <c r="Z77" s="23">
        <f>'[6]功能-城建'!BR77</f>
        <v>72</v>
      </c>
      <c r="AA77" s="23">
        <f>'[6]功能-城建'!BS77</f>
        <v>72</v>
      </c>
      <c r="AB77" s="23">
        <f>'[6]功能-城建'!BT77</f>
        <v>72</v>
      </c>
      <c r="AC77" s="23">
        <f>'[6]功能-城建'!BU77</f>
        <v>72</v>
      </c>
      <c r="AD77" s="23">
        <f>'[6]功能-城建'!BV77</f>
        <v>72</v>
      </c>
      <c r="AE77" s="23" t="str">
        <f>'[6]功能-城建'!BZ77</f>
        <v/>
      </c>
      <c r="AF77" s="23" t="str">
        <f>'[6]功能-城建'!CA77</f>
        <v/>
      </c>
      <c r="AG77" s="23" t="str">
        <f>'[6]功能-城建'!CB77</f>
        <v/>
      </c>
      <c r="AH77" s="23" t="str">
        <f>'[6]功能-城建'!CC77</f>
        <v/>
      </c>
      <c r="AK77" s="30">
        <v>72</v>
      </c>
      <c r="AL77" s="23">
        <f>'[6]功能-城建'!X77</f>
        <v>1</v>
      </c>
      <c r="AM77" s="23">
        <f>'[6]功能-城建'!Y77</f>
        <v>1</v>
      </c>
      <c r="AN77" s="23">
        <f>'[6]功能-城建'!AB77</f>
        <v>1</v>
      </c>
      <c r="AO77" s="23">
        <f>'[6]功能-城建'!AC77</f>
        <v>1</v>
      </c>
      <c r="AP77" s="23">
        <f>'[6]功能-城建'!AD77</f>
        <v>1</v>
      </c>
      <c r="AQ77" s="23">
        <f>'[6]功能-城建'!AE77</f>
        <v>1</v>
      </c>
      <c r="AR77" s="23">
        <f>'[6]功能-城建'!AF77</f>
        <v>1</v>
      </c>
      <c r="AS77" s="23">
        <f>'[6]功能-城建'!AJ77</f>
        <v>1</v>
      </c>
      <c r="AT77" s="23">
        <f>'[6]功能-城建'!AK77</f>
        <v>1</v>
      </c>
      <c r="AU77" s="23">
        <f>'[6]功能-城建'!AL77</f>
        <v>1</v>
      </c>
      <c r="AV77" s="23">
        <f>'[6]功能-城建'!AM77</f>
        <v>1</v>
      </c>
      <c r="AY77" s="18">
        <v>72</v>
      </c>
      <c r="AZ77" s="23">
        <f t="shared" si="6"/>
        <v>60</v>
      </c>
      <c r="BA77" s="23">
        <f t="shared" si="7"/>
        <v>40</v>
      </c>
      <c r="BB77" s="23">
        <f t="shared" si="8"/>
        <v>202.83407151318482</v>
      </c>
      <c r="BC77" s="23">
        <f t="shared" si="9"/>
        <v>68</v>
      </c>
      <c r="BD77" s="23">
        <f t="shared" si="10"/>
        <v>43</v>
      </c>
      <c r="BE77" s="23">
        <f t="shared" si="11"/>
        <v>215.07373092076406</v>
      </c>
    </row>
    <row r="78" spans="3:57" x14ac:dyDescent="0.15">
      <c r="C78" s="18">
        <v>73</v>
      </c>
      <c r="D78" s="23">
        <f>[6]节奏总纲!BX76</f>
        <v>41.050728962151652</v>
      </c>
      <c r="E78" s="23">
        <f>[6]节奏总纲!CB76</f>
        <v>43.461216869621744</v>
      </c>
      <c r="I78" s="31">
        <v>73</v>
      </c>
      <c r="J78" s="23">
        <f>'[6]功能-城建'!AS78</f>
        <v>73</v>
      </c>
      <c r="K78" s="23">
        <f>'[6]功能-城建'!AT78</f>
        <v>73</v>
      </c>
      <c r="L78" s="23">
        <f>'[6]功能-城建'!AW78</f>
        <v>73</v>
      </c>
      <c r="M78" s="23">
        <f>'[6]功能-城建'!AX78</f>
        <v>73</v>
      </c>
      <c r="N78" s="23">
        <f>'[6]功能-城建'!AY78</f>
        <v>73</v>
      </c>
      <c r="O78" s="23">
        <f>'[6]功能-城建'!AZ78</f>
        <v>73</v>
      </c>
      <c r="P78" s="23">
        <f>'[6]功能-城建'!BA78</f>
        <v>73</v>
      </c>
      <c r="Q78" s="23" t="str">
        <f>'[6]功能-城建'!BE78</f>
        <v/>
      </c>
      <c r="R78" s="23" t="str">
        <f>'[6]功能-城建'!BF78</f>
        <v/>
      </c>
      <c r="S78" s="23" t="str">
        <f>'[6]功能-城建'!BG78</f>
        <v/>
      </c>
      <c r="T78" s="23" t="str">
        <f>'[6]功能-城建'!BH78</f>
        <v/>
      </c>
      <c r="W78" s="31">
        <v>73</v>
      </c>
      <c r="X78" s="23">
        <f>'[6]功能-城建'!BN78</f>
        <v>73</v>
      </c>
      <c r="Y78" s="23">
        <f>'[6]功能-城建'!BO78</f>
        <v>73</v>
      </c>
      <c r="Z78" s="23">
        <f>'[6]功能-城建'!BR78</f>
        <v>73</v>
      </c>
      <c r="AA78" s="23">
        <f>'[6]功能-城建'!BS78</f>
        <v>73</v>
      </c>
      <c r="AB78" s="23">
        <f>'[6]功能-城建'!BT78</f>
        <v>73</v>
      </c>
      <c r="AC78" s="23">
        <f>'[6]功能-城建'!BU78</f>
        <v>73</v>
      </c>
      <c r="AD78" s="23">
        <f>'[6]功能-城建'!BV78</f>
        <v>73</v>
      </c>
      <c r="AE78" s="23" t="str">
        <f>'[6]功能-城建'!BZ78</f>
        <v/>
      </c>
      <c r="AF78" s="23" t="str">
        <f>'[6]功能-城建'!CA78</f>
        <v/>
      </c>
      <c r="AG78" s="23" t="str">
        <f>'[6]功能-城建'!CB78</f>
        <v/>
      </c>
      <c r="AH78" s="23" t="str">
        <f>'[6]功能-城建'!CC78</f>
        <v/>
      </c>
      <c r="AK78" s="30">
        <v>73</v>
      </c>
      <c r="AL78" s="23">
        <f>'[6]功能-城建'!X78</f>
        <v>1</v>
      </c>
      <c r="AM78" s="23">
        <f>'[6]功能-城建'!Y78</f>
        <v>1</v>
      </c>
      <c r="AN78" s="23">
        <f>'[6]功能-城建'!AB78</f>
        <v>1</v>
      </c>
      <c r="AO78" s="23">
        <f>'[6]功能-城建'!AC78</f>
        <v>1</v>
      </c>
      <c r="AP78" s="23">
        <f>'[6]功能-城建'!AD78</f>
        <v>1</v>
      </c>
      <c r="AQ78" s="23">
        <f>'[6]功能-城建'!AE78</f>
        <v>1</v>
      </c>
      <c r="AR78" s="23">
        <f>'[6]功能-城建'!AF78</f>
        <v>1</v>
      </c>
      <c r="AS78" s="23">
        <f>'[6]功能-城建'!AJ78</f>
        <v>1</v>
      </c>
      <c r="AT78" s="23">
        <f>'[6]功能-城建'!AK78</f>
        <v>1</v>
      </c>
      <c r="AU78" s="23">
        <f>'[6]功能-城建'!AL78</f>
        <v>1</v>
      </c>
      <c r="AV78" s="23">
        <f>'[6]功能-城建'!AM78</f>
        <v>1</v>
      </c>
      <c r="AY78" s="18">
        <v>73</v>
      </c>
      <c r="AZ78" s="23">
        <f t="shared" si="6"/>
        <v>64</v>
      </c>
      <c r="BA78" s="23">
        <f t="shared" si="7"/>
        <v>41</v>
      </c>
      <c r="BB78" s="23">
        <f t="shared" si="8"/>
        <v>205.25364481075826</v>
      </c>
      <c r="BC78" s="23">
        <f t="shared" si="9"/>
        <v>68</v>
      </c>
      <c r="BD78" s="23">
        <f t="shared" si="10"/>
        <v>43</v>
      </c>
      <c r="BE78" s="23">
        <f t="shared" si="11"/>
        <v>217.30608434810873</v>
      </c>
    </row>
    <row r="79" spans="3:57" x14ac:dyDescent="0.15">
      <c r="C79" s="18">
        <v>74</v>
      </c>
      <c r="D79" s="23">
        <f>[6]节奏总纲!BX77</f>
        <v>41.505708681037625</v>
      </c>
      <c r="E79" s="23">
        <f>[6]节奏总纲!CB77</f>
        <v>43.954310083598529</v>
      </c>
      <c r="I79" s="31">
        <v>74</v>
      </c>
      <c r="J79" s="23">
        <f>'[6]功能-城建'!AS79</f>
        <v>74</v>
      </c>
      <c r="K79" s="23">
        <f>'[6]功能-城建'!AT79</f>
        <v>74</v>
      </c>
      <c r="L79" s="23">
        <f>'[6]功能-城建'!AW79</f>
        <v>74</v>
      </c>
      <c r="M79" s="23">
        <f>'[6]功能-城建'!AX79</f>
        <v>74</v>
      </c>
      <c r="N79" s="23">
        <f>'[6]功能-城建'!AY79</f>
        <v>74</v>
      </c>
      <c r="O79" s="23">
        <f>'[6]功能-城建'!AZ79</f>
        <v>74</v>
      </c>
      <c r="P79" s="23">
        <f>'[6]功能-城建'!BA79</f>
        <v>74</v>
      </c>
      <c r="Q79" s="23" t="str">
        <f>'[6]功能-城建'!BE79</f>
        <v/>
      </c>
      <c r="R79" s="23" t="str">
        <f>'[6]功能-城建'!BF79</f>
        <v/>
      </c>
      <c r="S79" s="23" t="str">
        <f>'[6]功能-城建'!BG79</f>
        <v/>
      </c>
      <c r="T79" s="23" t="str">
        <f>'[6]功能-城建'!BH79</f>
        <v/>
      </c>
      <c r="W79" s="31">
        <v>74</v>
      </c>
      <c r="X79" s="23">
        <f>'[6]功能-城建'!BN79</f>
        <v>74</v>
      </c>
      <c r="Y79" s="23">
        <f>'[6]功能-城建'!BO79</f>
        <v>74</v>
      </c>
      <c r="Z79" s="23">
        <f>'[6]功能-城建'!BR79</f>
        <v>74</v>
      </c>
      <c r="AA79" s="23">
        <f>'[6]功能-城建'!BS79</f>
        <v>74</v>
      </c>
      <c r="AB79" s="23">
        <f>'[6]功能-城建'!BT79</f>
        <v>74</v>
      </c>
      <c r="AC79" s="23">
        <f>'[6]功能-城建'!BU79</f>
        <v>74</v>
      </c>
      <c r="AD79" s="23">
        <f>'[6]功能-城建'!BV79</f>
        <v>74</v>
      </c>
      <c r="AE79" s="23" t="str">
        <f>'[6]功能-城建'!BZ79</f>
        <v/>
      </c>
      <c r="AF79" s="23" t="str">
        <f>'[6]功能-城建'!CA79</f>
        <v/>
      </c>
      <c r="AG79" s="23" t="str">
        <f>'[6]功能-城建'!CB79</f>
        <v/>
      </c>
      <c r="AH79" s="23" t="str">
        <f>'[6]功能-城建'!CC79</f>
        <v/>
      </c>
      <c r="AK79" s="30">
        <v>74</v>
      </c>
      <c r="AL79" s="23">
        <f>'[6]功能-城建'!X79</f>
        <v>1</v>
      </c>
      <c r="AM79" s="23">
        <f>'[6]功能-城建'!Y79</f>
        <v>1</v>
      </c>
      <c r="AN79" s="23">
        <f>'[6]功能-城建'!AB79</f>
        <v>1</v>
      </c>
      <c r="AO79" s="23">
        <f>'[6]功能-城建'!AC79</f>
        <v>1</v>
      </c>
      <c r="AP79" s="23">
        <f>'[6]功能-城建'!AD79</f>
        <v>1</v>
      </c>
      <c r="AQ79" s="23">
        <f>'[6]功能-城建'!AE79</f>
        <v>1</v>
      </c>
      <c r="AR79" s="23">
        <f>'[6]功能-城建'!AF79</f>
        <v>1</v>
      </c>
      <c r="AS79" s="23">
        <f>'[6]功能-城建'!AJ79</f>
        <v>1</v>
      </c>
      <c r="AT79" s="23">
        <f>'[6]功能-城建'!AK79</f>
        <v>1</v>
      </c>
      <c r="AU79" s="23">
        <f>'[6]功能-城建'!AL79</f>
        <v>1</v>
      </c>
      <c r="AV79" s="23">
        <f>'[6]功能-城建'!AM79</f>
        <v>1</v>
      </c>
      <c r="AY79" s="18">
        <v>74</v>
      </c>
      <c r="AZ79" s="23">
        <f t="shared" si="6"/>
        <v>64</v>
      </c>
      <c r="BA79" s="23">
        <f t="shared" si="7"/>
        <v>41</v>
      </c>
      <c r="BB79" s="23">
        <f t="shared" si="8"/>
        <v>207.52854340518812</v>
      </c>
      <c r="BC79" s="23">
        <f t="shared" si="9"/>
        <v>68</v>
      </c>
      <c r="BD79" s="23">
        <f t="shared" si="10"/>
        <v>43</v>
      </c>
      <c r="BE79" s="23">
        <f t="shared" si="11"/>
        <v>219.77155041799264</v>
      </c>
    </row>
    <row r="80" spans="3:57" x14ac:dyDescent="0.15">
      <c r="C80" s="18">
        <v>75</v>
      </c>
      <c r="D80" s="23">
        <f>[6]节奏总纲!BX78</f>
        <v>41.993343869731824</v>
      </c>
      <c r="E80" s="23">
        <f>[6]节奏总纲!CB78</f>
        <v>44.424142211876969</v>
      </c>
      <c r="I80" s="31">
        <v>75</v>
      </c>
      <c r="J80" s="23">
        <f>'[6]功能-城建'!AS80</f>
        <v>75</v>
      </c>
      <c r="K80" s="23">
        <f>'[6]功能-城建'!AT80</f>
        <v>75</v>
      </c>
      <c r="L80" s="23">
        <f>'[6]功能-城建'!AW80</f>
        <v>75</v>
      </c>
      <c r="M80" s="23">
        <f>'[6]功能-城建'!AX80</f>
        <v>75</v>
      </c>
      <c r="N80" s="23">
        <f>'[6]功能-城建'!AY80</f>
        <v>75</v>
      </c>
      <c r="O80" s="23">
        <f>'[6]功能-城建'!AZ80</f>
        <v>75</v>
      </c>
      <c r="P80" s="23">
        <f>'[6]功能-城建'!BA80</f>
        <v>75</v>
      </c>
      <c r="Q80" s="23" t="str">
        <f>'[6]功能-城建'!BE80</f>
        <v/>
      </c>
      <c r="R80" s="23" t="str">
        <f>'[6]功能-城建'!BF80</f>
        <v/>
      </c>
      <c r="S80" s="23" t="str">
        <f>'[6]功能-城建'!BG80</f>
        <v/>
      </c>
      <c r="T80" s="23" t="str">
        <f>'[6]功能-城建'!BH80</f>
        <v/>
      </c>
      <c r="W80" s="31">
        <v>75</v>
      </c>
      <c r="X80" s="23">
        <f>'[6]功能-城建'!BN80</f>
        <v>75</v>
      </c>
      <c r="Y80" s="23">
        <f>'[6]功能-城建'!BO80</f>
        <v>75</v>
      </c>
      <c r="Z80" s="23">
        <f>'[6]功能-城建'!BR80</f>
        <v>75</v>
      </c>
      <c r="AA80" s="23">
        <f>'[6]功能-城建'!BS80</f>
        <v>75</v>
      </c>
      <c r="AB80" s="23">
        <f>'[6]功能-城建'!BT80</f>
        <v>75</v>
      </c>
      <c r="AC80" s="23">
        <f>'[6]功能-城建'!BU80</f>
        <v>75</v>
      </c>
      <c r="AD80" s="23">
        <f>'[6]功能-城建'!BV80</f>
        <v>75</v>
      </c>
      <c r="AE80" s="23" t="str">
        <f>'[6]功能-城建'!BZ80</f>
        <v/>
      </c>
      <c r="AF80" s="23" t="str">
        <f>'[6]功能-城建'!CA80</f>
        <v/>
      </c>
      <c r="AG80" s="23" t="str">
        <f>'[6]功能-城建'!CB80</f>
        <v/>
      </c>
      <c r="AH80" s="23" t="str">
        <f>'[6]功能-城建'!CC80</f>
        <v/>
      </c>
      <c r="AK80" s="30">
        <v>75</v>
      </c>
      <c r="AL80" s="23">
        <f>'[6]功能-城建'!X80</f>
        <v>1</v>
      </c>
      <c r="AM80" s="23">
        <f>'[6]功能-城建'!Y80</f>
        <v>1</v>
      </c>
      <c r="AN80" s="23">
        <f>'[6]功能-城建'!AB80</f>
        <v>1</v>
      </c>
      <c r="AO80" s="23">
        <f>'[6]功能-城建'!AC80</f>
        <v>1</v>
      </c>
      <c r="AP80" s="23">
        <f>'[6]功能-城建'!AD80</f>
        <v>1</v>
      </c>
      <c r="AQ80" s="23">
        <f>'[6]功能-城建'!AE80</f>
        <v>1</v>
      </c>
      <c r="AR80" s="23">
        <f>'[6]功能-城建'!AF80</f>
        <v>1</v>
      </c>
      <c r="AS80" s="23">
        <f>'[6]功能-城建'!AJ80</f>
        <v>1</v>
      </c>
      <c r="AT80" s="23">
        <f>'[6]功能-城建'!AK80</f>
        <v>1</v>
      </c>
      <c r="AU80" s="23">
        <f>'[6]功能-城建'!AL80</f>
        <v>1</v>
      </c>
      <c r="AV80" s="23">
        <f>'[6]功能-城建'!AM80</f>
        <v>1</v>
      </c>
      <c r="AY80" s="18">
        <v>75</v>
      </c>
      <c r="AZ80" s="23">
        <f t="shared" si="6"/>
        <v>64</v>
      </c>
      <c r="BA80" s="23">
        <f t="shared" si="7"/>
        <v>41</v>
      </c>
      <c r="BB80" s="23">
        <f t="shared" si="8"/>
        <v>209.96671934865913</v>
      </c>
      <c r="BC80" s="23">
        <f t="shared" si="9"/>
        <v>68</v>
      </c>
      <c r="BD80" s="23">
        <f t="shared" si="10"/>
        <v>44</v>
      </c>
      <c r="BE80" s="23">
        <f t="shared" si="11"/>
        <v>222.12071105938486</v>
      </c>
    </row>
    <row r="81" spans="3:57" x14ac:dyDescent="0.15">
      <c r="C81" s="18">
        <v>76</v>
      </c>
      <c r="D81" s="23">
        <f>[6]节奏总纲!BX79</f>
        <v>42.445257628160959</v>
      </c>
      <c r="E81" s="23">
        <f>[6]节奏总纲!CB79</f>
        <v>44.929489637728736</v>
      </c>
      <c r="I81" s="31">
        <v>76</v>
      </c>
      <c r="J81" s="23">
        <f>'[6]功能-城建'!AS81</f>
        <v>76</v>
      </c>
      <c r="K81" s="23">
        <f>'[6]功能-城建'!AT81</f>
        <v>76</v>
      </c>
      <c r="L81" s="23">
        <f>'[6]功能-城建'!AW81</f>
        <v>76</v>
      </c>
      <c r="M81" s="23">
        <f>'[6]功能-城建'!AX81</f>
        <v>76</v>
      </c>
      <c r="N81" s="23">
        <f>'[6]功能-城建'!AY81</f>
        <v>76</v>
      </c>
      <c r="O81" s="23">
        <f>'[6]功能-城建'!AZ81</f>
        <v>76</v>
      </c>
      <c r="P81" s="23">
        <f>'[6]功能-城建'!BA81</f>
        <v>76</v>
      </c>
      <c r="Q81" s="23" t="str">
        <f>'[6]功能-城建'!BE81</f>
        <v/>
      </c>
      <c r="R81" s="23" t="str">
        <f>'[6]功能-城建'!BF81</f>
        <v/>
      </c>
      <c r="S81" s="23" t="str">
        <f>'[6]功能-城建'!BG81</f>
        <v/>
      </c>
      <c r="T81" s="23" t="str">
        <f>'[6]功能-城建'!BH81</f>
        <v/>
      </c>
      <c r="W81" s="31">
        <v>76</v>
      </c>
      <c r="X81" s="23">
        <f>'[6]功能-城建'!BN81</f>
        <v>76</v>
      </c>
      <c r="Y81" s="23">
        <f>'[6]功能-城建'!BO81</f>
        <v>76</v>
      </c>
      <c r="Z81" s="23">
        <f>'[6]功能-城建'!BR81</f>
        <v>76</v>
      </c>
      <c r="AA81" s="23">
        <f>'[6]功能-城建'!BS81</f>
        <v>76</v>
      </c>
      <c r="AB81" s="23">
        <f>'[6]功能-城建'!BT81</f>
        <v>76</v>
      </c>
      <c r="AC81" s="23">
        <f>'[6]功能-城建'!BU81</f>
        <v>76</v>
      </c>
      <c r="AD81" s="23">
        <f>'[6]功能-城建'!BV81</f>
        <v>76</v>
      </c>
      <c r="AE81" s="23" t="str">
        <f>'[6]功能-城建'!BZ81</f>
        <v/>
      </c>
      <c r="AF81" s="23" t="str">
        <f>'[6]功能-城建'!CA81</f>
        <v/>
      </c>
      <c r="AG81" s="23" t="str">
        <f>'[6]功能-城建'!CB81</f>
        <v/>
      </c>
      <c r="AH81" s="23" t="str">
        <f>'[6]功能-城建'!CC81</f>
        <v/>
      </c>
      <c r="AK81" s="30">
        <v>76</v>
      </c>
      <c r="AL81" s="23">
        <f>'[6]功能-城建'!X81</f>
        <v>1</v>
      </c>
      <c r="AM81" s="23">
        <f>'[6]功能-城建'!Y81</f>
        <v>1</v>
      </c>
      <c r="AN81" s="23">
        <f>'[6]功能-城建'!AB81</f>
        <v>1</v>
      </c>
      <c r="AO81" s="23">
        <f>'[6]功能-城建'!AC81</f>
        <v>1</v>
      </c>
      <c r="AP81" s="23">
        <f>'[6]功能-城建'!AD81</f>
        <v>1</v>
      </c>
      <c r="AQ81" s="23">
        <f>'[6]功能-城建'!AE81</f>
        <v>1</v>
      </c>
      <c r="AR81" s="23">
        <f>'[6]功能-城建'!AF81</f>
        <v>1</v>
      </c>
      <c r="AS81" s="23">
        <f>'[6]功能-城建'!AJ81</f>
        <v>1</v>
      </c>
      <c r="AT81" s="23">
        <f>'[6]功能-城建'!AK81</f>
        <v>1</v>
      </c>
      <c r="AU81" s="23">
        <f>'[6]功能-城建'!AL81</f>
        <v>1</v>
      </c>
      <c r="AV81" s="23">
        <f>'[6]功能-城建'!AM81</f>
        <v>1</v>
      </c>
      <c r="AY81" s="18">
        <v>76</v>
      </c>
      <c r="AZ81" s="23">
        <f t="shared" si="6"/>
        <v>68</v>
      </c>
      <c r="BA81" s="23">
        <f t="shared" si="7"/>
        <v>42</v>
      </c>
      <c r="BB81" s="23">
        <f t="shared" si="8"/>
        <v>212.2262881408048</v>
      </c>
      <c r="BC81" s="23">
        <f t="shared" si="9"/>
        <v>68</v>
      </c>
      <c r="BD81" s="23">
        <f t="shared" si="10"/>
        <v>44</v>
      </c>
      <c r="BE81" s="23">
        <f t="shared" si="11"/>
        <v>224.64744818864369</v>
      </c>
    </row>
    <row r="82" spans="3:57" x14ac:dyDescent="0.15">
      <c r="C82" s="18">
        <v>77</v>
      </c>
      <c r="D82" s="23">
        <f>[6]节奏总纲!BX80</f>
        <v>42.928629024654093</v>
      </c>
      <c r="E82" s="23">
        <f>[6]节奏总纲!CB80</f>
        <v>45.371092241532111</v>
      </c>
      <c r="I82" s="31">
        <v>77</v>
      </c>
      <c r="J82" s="23">
        <f>'[6]功能-城建'!AS82</f>
        <v>77</v>
      </c>
      <c r="K82" s="23">
        <f>'[6]功能-城建'!AT82</f>
        <v>77</v>
      </c>
      <c r="L82" s="23">
        <f>'[6]功能-城建'!AW82</f>
        <v>77</v>
      </c>
      <c r="M82" s="23">
        <f>'[6]功能-城建'!AX82</f>
        <v>77</v>
      </c>
      <c r="N82" s="23">
        <f>'[6]功能-城建'!AY82</f>
        <v>77</v>
      </c>
      <c r="O82" s="23">
        <f>'[6]功能-城建'!AZ82</f>
        <v>77</v>
      </c>
      <c r="P82" s="23">
        <f>'[6]功能-城建'!BA82</f>
        <v>77</v>
      </c>
      <c r="Q82" s="23" t="str">
        <f>'[6]功能-城建'!BE82</f>
        <v/>
      </c>
      <c r="R82" s="23" t="str">
        <f>'[6]功能-城建'!BF82</f>
        <v/>
      </c>
      <c r="S82" s="23" t="str">
        <f>'[6]功能-城建'!BG82</f>
        <v/>
      </c>
      <c r="T82" s="23" t="str">
        <f>'[6]功能-城建'!BH82</f>
        <v/>
      </c>
      <c r="W82" s="31">
        <v>77</v>
      </c>
      <c r="X82" s="23">
        <f>'[6]功能-城建'!BN82</f>
        <v>77</v>
      </c>
      <c r="Y82" s="23">
        <f>'[6]功能-城建'!BO82</f>
        <v>77</v>
      </c>
      <c r="Z82" s="23">
        <f>'[6]功能-城建'!BR82</f>
        <v>77</v>
      </c>
      <c r="AA82" s="23">
        <f>'[6]功能-城建'!BS82</f>
        <v>77</v>
      </c>
      <c r="AB82" s="23">
        <f>'[6]功能-城建'!BT82</f>
        <v>77</v>
      </c>
      <c r="AC82" s="23">
        <f>'[6]功能-城建'!BU82</f>
        <v>77</v>
      </c>
      <c r="AD82" s="23">
        <f>'[6]功能-城建'!BV82</f>
        <v>77</v>
      </c>
      <c r="AE82" s="23" t="str">
        <f>'[6]功能-城建'!BZ82</f>
        <v/>
      </c>
      <c r="AF82" s="23" t="str">
        <f>'[6]功能-城建'!CA82</f>
        <v/>
      </c>
      <c r="AG82" s="23" t="str">
        <f>'[6]功能-城建'!CB82</f>
        <v/>
      </c>
      <c r="AH82" s="23" t="str">
        <f>'[6]功能-城建'!CC82</f>
        <v/>
      </c>
      <c r="AK82" s="30">
        <v>77</v>
      </c>
      <c r="AL82" s="23">
        <f>'[6]功能-城建'!X82</f>
        <v>1</v>
      </c>
      <c r="AM82" s="23">
        <f>'[6]功能-城建'!Y82</f>
        <v>1</v>
      </c>
      <c r="AN82" s="23">
        <f>'[6]功能-城建'!AB82</f>
        <v>1</v>
      </c>
      <c r="AO82" s="23">
        <f>'[6]功能-城建'!AC82</f>
        <v>1</v>
      </c>
      <c r="AP82" s="23">
        <f>'[6]功能-城建'!AD82</f>
        <v>1</v>
      </c>
      <c r="AQ82" s="23">
        <f>'[6]功能-城建'!AE82</f>
        <v>1</v>
      </c>
      <c r="AR82" s="23">
        <f>'[6]功能-城建'!AF82</f>
        <v>1</v>
      </c>
      <c r="AS82" s="23">
        <f>'[6]功能-城建'!AJ82</f>
        <v>1</v>
      </c>
      <c r="AT82" s="23">
        <f>'[6]功能-城建'!AK82</f>
        <v>1</v>
      </c>
      <c r="AU82" s="23">
        <f>'[6]功能-城建'!AL82</f>
        <v>1</v>
      </c>
      <c r="AV82" s="23">
        <f>'[6]功能-城建'!AM82</f>
        <v>1</v>
      </c>
      <c r="AY82" s="18">
        <v>77</v>
      </c>
      <c r="AZ82" s="23">
        <f t="shared" si="6"/>
        <v>68</v>
      </c>
      <c r="BA82" s="23">
        <f t="shared" si="7"/>
        <v>42</v>
      </c>
      <c r="BB82" s="23">
        <f t="shared" si="8"/>
        <v>214.64314512327047</v>
      </c>
      <c r="BC82" s="23">
        <f t="shared" si="9"/>
        <v>68</v>
      </c>
      <c r="BD82" s="23">
        <f t="shared" si="10"/>
        <v>45</v>
      </c>
      <c r="BE82" s="23">
        <f t="shared" si="11"/>
        <v>226.85546120766054</v>
      </c>
    </row>
    <row r="83" spans="3:57" x14ac:dyDescent="0.15">
      <c r="C83" s="18">
        <v>78</v>
      </c>
      <c r="D83" s="23">
        <f>[6]节奏总纲!BX81</f>
        <v>43.385499964596733</v>
      </c>
      <c r="E83" s="23">
        <f>[6]节奏总纲!CB81</f>
        <v>45.830400612131918</v>
      </c>
      <c r="I83" s="31">
        <v>78</v>
      </c>
      <c r="J83" s="23">
        <f>'[6]功能-城建'!AS83</f>
        <v>78</v>
      </c>
      <c r="K83" s="23">
        <f>'[6]功能-城建'!AT83</f>
        <v>78</v>
      </c>
      <c r="L83" s="23">
        <f>'[6]功能-城建'!AW83</f>
        <v>78</v>
      </c>
      <c r="M83" s="23">
        <f>'[6]功能-城建'!AX83</f>
        <v>78</v>
      </c>
      <c r="N83" s="23">
        <f>'[6]功能-城建'!AY83</f>
        <v>78</v>
      </c>
      <c r="O83" s="23">
        <f>'[6]功能-城建'!AZ83</f>
        <v>78</v>
      </c>
      <c r="P83" s="23">
        <f>'[6]功能-城建'!BA83</f>
        <v>78</v>
      </c>
      <c r="Q83" s="23" t="str">
        <f>'[6]功能-城建'!BE83</f>
        <v/>
      </c>
      <c r="R83" s="23" t="str">
        <f>'[6]功能-城建'!BF83</f>
        <v/>
      </c>
      <c r="S83" s="23" t="str">
        <f>'[6]功能-城建'!BG83</f>
        <v/>
      </c>
      <c r="T83" s="23" t="str">
        <f>'[6]功能-城建'!BH83</f>
        <v/>
      </c>
      <c r="W83" s="31">
        <v>78</v>
      </c>
      <c r="X83" s="23">
        <f>'[6]功能-城建'!BN83</f>
        <v>78</v>
      </c>
      <c r="Y83" s="23">
        <f>'[6]功能-城建'!BO83</f>
        <v>78</v>
      </c>
      <c r="Z83" s="23">
        <f>'[6]功能-城建'!BR83</f>
        <v>78</v>
      </c>
      <c r="AA83" s="23">
        <f>'[6]功能-城建'!BS83</f>
        <v>78</v>
      </c>
      <c r="AB83" s="23">
        <f>'[6]功能-城建'!BT83</f>
        <v>78</v>
      </c>
      <c r="AC83" s="23">
        <f>'[6]功能-城建'!BU83</f>
        <v>78</v>
      </c>
      <c r="AD83" s="23">
        <f>'[6]功能-城建'!BV83</f>
        <v>78</v>
      </c>
      <c r="AE83" s="23" t="str">
        <f>'[6]功能-城建'!BZ83</f>
        <v/>
      </c>
      <c r="AF83" s="23" t="str">
        <f>'[6]功能-城建'!CA83</f>
        <v/>
      </c>
      <c r="AG83" s="23" t="str">
        <f>'[6]功能-城建'!CB83</f>
        <v/>
      </c>
      <c r="AH83" s="23" t="str">
        <f>'[6]功能-城建'!CC83</f>
        <v/>
      </c>
      <c r="AK83" s="30">
        <v>78</v>
      </c>
      <c r="AL83" s="23">
        <f>'[6]功能-城建'!X83</f>
        <v>1</v>
      </c>
      <c r="AM83" s="23">
        <f>'[6]功能-城建'!Y83</f>
        <v>1</v>
      </c>
      <c r="AN83" s="23">
        <f>'[6]功能-城建'!AB83</f>
        <v>1</v>
      </c>
      <c r="AO83" s="23">
        <f>'[6]功能-城建'!AC83</f>
        <v>1</v>
      </c>
      <c r="AP83" s="23">
        <f>'[6]功能-城建'!AD83</f>
        <v>1</v>
      </c>
      <c r="AQ83" s="23">
        <f>'[6]功能-城建'!AE83</f>
        <v>1</v>
      </c>
      <c r="AR83" s="23">
        <f>'[6]功能-城建'!AF83</f>
        <v>1</v>
      </c>
      <c r="AS83" s="23">
        <f>'[6]功能-城建'!AJ83</f>
        <v>1</v>
      </c>
      <c r="AT83" s="23">
        <f>'[6]功能-城建'!AK83</f>
        <v>1</v>
      </c>
      <c r="AU83" s="23">
        <f>'[6]功能-城建'!AL83</f>
        <v>1</v>
      </c>
      <c r="AV83" s="23">
        <f>'[6]功能-城建'!AM83</f>
        <v>1</v>
      </c>
      <c r="AY83" s="18">
        <v>78</v>
      </c>
      <c r="AZ83" s="23">
        <f t="shared" si="6"/>
        <v>68</v>
      </c>
      <c r="BA83" s="23">
        <f t="shared" si="7"/>
        <v>43</v>
      </c>
      <c r="BB83" s="23">
        <f t="shared" si="8"/>
        <v>216.92749982298366</v>
      </c>
      <c r="BC83" s="23">
        <f t="shared" si="9"/>
        <v>68</v>
      </c>
      <c r="BD83" s="23">
        <f t="shared" si="10"/>
        <v>45</v>
      </c>
      <c r="BE83" s="23">
        <f t="shared" si="11"/>
        <v>229.15200306065958</v>
      </c>
    </row>
    <row r="84" spans="3:57" x14ac:dyDescent="0.15">
      <c r="C84" s="18">
        <v>79</v>
      </c>
      <c r="D84" s="23">
        <f>[6]节奏总纲!BX82</f>
        <v>43.864683073228825</v>
      </c>
      <c r="E84" s="23">
        <f>[6]节奏总纲!CB82</f>
        <v>46.284169788056381</v>
      </c>
      <c r="I84" s="31">
        <v>79</v>
      </c>
      <c r="J84" s="23">
        <f>'[6]功能-城建'!AS84</f>
        <v>79</v>
      </c>
      <c r="K84" s="23">
        <f>'[6]功能-城建'!AT84</f>
        <v>79</v>
      </c>
      <c r="L84" s="23">
        <f>'[6]功能-城建'!AW84</f>
        <v>79</v>
      </c>
      <c r="M84" s="23">
        <f>'[6]功能-城建'!AX84</f>
        <v>79</v>
      </c>
      <c r="N84" s="23">
        <f>'[6]功能-城建'!AY84</f>
        <v>79</v>
      </c>
      <c r="O84" s="23">
        <f>'[6]功能-城建'!AZ84</f>
        <v>79</v>
      </c>
      <c r="P84" s="23">
        <f>'[6]功能-城建'!BA84</f>
        <v>79</v>
      </c>
      <c r="Q84" s="23" t="str">
        <f>'[6]功能-城建'!BE84</f>
        <v/>
      </c>
      <c r="R84" s="23" t="str">
        <f>'[6]功能-城建'!BF84</f>
        <v/>
      </c>
      <c r="S84" s="23" t="str">
        <f>'[6]功能-城建'!BG84</f>
        <v/>
      </c>
      <c r="T84" s="23" t="str">
        <f>'[6]功能-城建'!BH84</f>
        <v/>
      </c>
      <c r="W84" s="31">
        <v>79</v>
      </c>
      <c r="X84" s="23">
        <f>'[6]功能-城建'!BN84</f>
        <v>79</v>
      </c>
      <c r="Y84" s="23">
        <f>'[6]功能-城建'!BO84</f>
        <v>79</v>
      </c>
      <c r="Z84" s="23">
        <f>'[6]功能-城建'!BR84</f>
        <v>79</v>
      </c>
      <c r="AA84" s="23">
        <f>'[6]功能-城建'!BS84</f>
        <v>79</v>
      </c>
      <c r="AB84" s="23">
        <f>'[6]功能-城建'!BT84</f>
        <v>79</v>
      </c>
      <c r="AC84" s="23">
        <f>'[6]功能-城建'!BU84</f>
        <v>79</v>
      </c>
      <c r="AD84" s="23">
        <f>'[6]功能-城建'!BV84</f>
        <v>79</v>
      </c>
      <c r="AE84" s="23" t="str">
        <f>'[6]功能-城建'!BZ84</f>
        <v/>
      </c>
      <c r="AF84" s="23" t="str">
        <f>'[6]功能-城建'!CA84</f>
        <v/>
      </c>
      <c r="AG84" s="23" t="str">
        <f>'[6]功能-城建'!CB84</f>
        <v/>
      </c>
      <c r="AH84" s="23" t="str">
        <f>'[6]功能-城建'!CC84</f>
        <v/>
      </c>
      <c r="AK84" s="30">
        <v>79</v>
      </c>
      <c r="AL84" s="23">
        <f>'[6]功能-城建'!X84</f>
        <v>1</v>
      </c>
      <c r="AM84" s="23">
        <f>'[6]功能-城建'!Y84</f>
        <v>1</v>
      </c>
      <c r="AN84" s="23">
        <f>'[6]功能-城建'!AB84</f>
        <v>1</v>
      </c>
      <c r="AO84" s="23">
        <f>'[6]功能-城建'!AC84</f>
        <v>1</v>
      </c>
      <c r="AP84" s="23">
        <f>'[6]功能-城建'!AD84</f>
        <v>1</v>
      </c>
      <c r="AQ84" s="23">
        <f>'[6]功能-城建'!AE84</f>
        <v>1</v>
      </c>
      <c r="AR84" s="23">
        <f>'[6]功能-城建'!AF84</f>
        <v>1</v>
      </c>
      <c r="AS84" s="23">
        <f>'[6]功能-城建'!AJ84</f>
        <v>1</v>
      </c>
      <c r="AT84" s="23">
        <f>'[6]功能-城建'!AK84</f>
        <v>1</v>
      </c>
      <c r="AU84" s="23">
        <f>'[6]功能-城建'!AL84</f>
        <v>1</v>
      </c>
      <c r="AV84" s="23">
        <f>'[6]功能-城建'!AM84</f>
        <v>1</v>
      </c>
      <c r="AY84" s="18">
        <v>79</v>
      </c>
      <c r="AZ84" s="23">
        <f t="shared" si="6"/>
        <v>68</v>
      </c>
      <c r="BA84" s="23">
        <f t="shared" si="7"/>
        <v>43</v>
      </c>
      <c r="BB84" s="23">
        <f t="shared" si="8"/>
        <v>219.32341536614413</v>
      </c>
      <c r="BC84" s="23">
        <f t="shared" si="9"/>
        <v>72</v>
      </c>
      <c r="BD84" s="23">
        <f t="shared" si="10"/>
        <v>46</v>
      </c>
      <c r="BE84" s="23">
        <f t="shared" si="11"/>
        <v>231.4208489402819</v>
      </c>
    </row>
    <row r="85" spans="3:57" x14ac:dyDescent="0.15">
      <c r="C85" s="18">
        <v>80</v>
      </c>
      <c r="D85" s="23">
        <f>[6]节奏总纲!BX83</f>
        <v>44.326465623783335</v>
      </c>
      <c r="E85" s="23">
        <f>[6]节奏总纲!CB83</f>
        <v>46.732532092773639</v>
      </c>
      <c r="I85" s="31">
        <v>80</v>
      </c>
      <c r="J85" s="23">
        <f>'[6]功能-城建'!AS85</f>
        <v>80</v>
      </c>
      <c r="K85" s="23">
        <f>'[6]功能-城建'!AT85</f>
        <v>80</v>
      </c>
      <c r="L85" s="23">
        <f>'[6]功能-城建'!AW85</f>
        <v>80</v>
      </c>
      <c r="M85" s="23">
        <f>'[6]功能-城建'!AX85</f>
        <v>80</v>
      </c>
      <c r="N85" s="23">
        <f>'[6]功能-城建'!AY85</f>
        <v>80</v>
      </c>
      <c r="O85" s="23">
        <f>'[6]功能-城建'!AZ85</f>
        <v>80</v>
      </c>
      <c r="P85" s="23">
        <f>'[6]功能-城建'!BA85</f>
        <v>80</v>
      </c>
      <c r="Q85" s="23" t="str">
        <f>'[6]功能-城建'!BE85</f>
        <v/>
      </c>
      <c r="R85" s="23" t="str">
        <f>'[6]功能-城建'!BF85</f>
        <v/>
      </c>
      <c r="S85" s="23" t="str">
        <f>'[6]功能-城建'!BG85</f>
        <v/>
      </c>
      <c r="T85" s="23" t="str">
        <f>'[6]功能-城建'!BH85</f>
        <v/>
      </c>
      <c r="W85" s="31">
        <v>80</v>
      </c>
      <c r="X85" s="23">
        <f>'[6]功能-城建'!BN85</f>
        <v>80</v>
      </c>
      <c r="Y85" s="23">
        <f>'[6]功能-城建'!BO85</f>
        <v>80</v>
      </c>
      <c r="Z85" s="23">
        <f>'[6]功能-城建'!BR85</f>
        <v>80</v>
      </c>
      <c r="AA85" s="23">
        <f>'[6]功能-城建'!BS85</f>
        <v>80</v>
      </c>
      <c r="AB85" s="23">
        <f>'[6]功能-城建'!BT85</f>
        <v>80</v>
      </c>
      <c r="AC85" s="23">
        <f>'[6]功能-城建'!BU85</f>
        <v>80</v>
      </c>
      <c r="AD85" s="23">
        <f>'[6]功能-城建'!BV85</f>
        <v>80</v>
      </c>
      <c r="AE85" s="23" t="str">
        <f>'[6]功能-城建'!BZ85</f>
        <v/>
      </c>
      <c r="AF85" s="23" t="str">
        <f>'[6]功能-城建'!CA85</f>
        <v/>
      </c>
      <c r="AG85" s="23" t="str">
        <f>'[6]功能-城建'!CB85</f>
        <v/>
      </c>
      <c r="AH85" s="23" t="str">
        <f>'[6]功能-城建'!CC85</f>
        <v/>
      </c>
      <c r="AK85" s="30">
        <v>80</v>
      </c>
      <c r="AL85" s="23">
        <f>'[6]功能-城建'!X85</f>
        <v>1</v>
      </c>
      <c r="AM85" s="23">
        <f>'[6]功能-城建'!Y85</f>
        <v>1</v>
      </c>
      <c r="AN85" s="23">
        <f>'[6]功能-城建'!AB85</f>
        <v>1</v>
      </c>
      <c r="AO85" s="23">
        <f>'[6]功能-城建'!AC85</f>
        <v>1</v>
      </c>
      <c r="AP85" s="23">
        <f>'[6]功能-城建'!AD85</f>
        <v>1</v>
      </c>
      <c r="AQ85" s="23">
        <f>'[6]功能-城建'!AE85</f>
        <v>1</v>
      </c>
      <c r="AR85" s="23">
        <f>'[6]功能-城建'!AF85</f>
        <v>1</v>
      </c>
      <c r="AS85" s="23">
        <f>'[6]功能-城建'!AJ85</f>
        <v>1</v>
      </c>
      <c r="AT85" s="23">
        <f>'[6]功能-城建'!AK85</f>
        <v>1</v>
      </c>
      <c r="AU85" s="23">
        <f>'[6]功能-城建'!AL85</f>
        <v>1</v>
      </c>
      <c r="AV85" s="23">
        <f>'[6]功能-城建'!AM85</f>
        <v>1</v>
      </c>
      <c r="AY85" s="18">
        <v>80</v>
      </c>
      <c r="AZ85" s="23">
        <f t="shared" si="6"/>
        <v>72</v>
      </c>
      <c r="BA85" s="23">
        <f t="shared" si="7"/>
        <v>44</v>
      </c>
      <c r="BB85" s="23">
        <f t="shared" si="8"/>
        <v>221.63232811891669</v>
      </c>
      <c r="BC85" s="23">
        <f t="shared" si="9"/>
        <v>72</v>
      </c>
      <c r="BD85" s="23">
        <f t="shared" si="10"/>
        <v>46</v>
      </c>
      <c r="BE85" s="23">
        <f t="shared" si="11"/>
        <v>233.66266046386818</v>
      </c>
    </row>
    <row r="86" spans="3:57" x14ac:dyDescent="0.15">
      <c r="C86" s="18">
        <v>81</v>
      </c>
      <c r="D86" s="23">
        <f>[6]节奏总纲!BX84</f>
        <v>44.801533759886318</v>
      </c>
      <c r="E86" s="23">
        <f>[6]节奏总纲!CB84</f>
        <v>47.191499408717924</v>
      </c>
      <c r="I86" s="23"/>
      <c r="W86" s="23"/>
      <c r="AY86" s="18">
        <v>81</v>
      </c>
      <c r="AZ86" s="23">
        <f t="shared" si="6"/>
        <v>72</v>
      </c>
      <c r="BA86" s="23">
        <f t="shared" si="7"/>
        <v>44</v>
      </c>
      <c r="BB86" s="23">
        <f t="shared" si="8"/>
        <v>224.0076687994316</v>
      </c>
      <c r="BC86" s="23">
        <f t="shared" si="9"/>
        <v>76</v>
      </c>
      <c r="BD86" s="23">
        <f t="shared" si="10"/>
        <v>47</v>
      </c>
      <c r="BE86" s="23">
        <f t="shared" si="11"/>
        <v>235.95749704358963</v>
      </c>
    </row>
    <row r="87" spans="3:57" x14ac:dyDescent="0.15">
      <c r="C87" s="18">
        <v>82</v>
      </c>
      <c r="D87" s="23">
        <f>[6]节奏总纲!BX85</f>
        <v>45.268177050953859</v>
      </c>
      <c r="E87" s="23">
        <f>[6]节奏总纲!CB85</f>
        <v>47.638352338376762</v>
      </c>
      <c r="I87" s="23"/>
      <c r="W87" s="23"/>
      <c r="AY87" s="18">
        <v>82</v>
      </c>
      <c r="AZ87" s="23">
        <f t="shared" si="6"/>
        <v>72</v>
      </c>
      <c r="BA87" s="23">
        <f t="shared" si="7"/>
        <v>45</v>
      </c>
      <c r="BB87" s="23">
        <f t="shared" si="8"/>
        <v>226.34088525476929</v>
      </c>
      <c r="BC87" s="23">
        <f t="shared" si="9"/>
        <v>76</v>
      </c>
      <c r="BD87" s="23">
        <f t="shared" si="10"/>
        <v>47</v>
      </c>
      <c r="BE87" s="23">
        <f t="shared" si="11"/>
        <v>238.19176169188381</v>
      </c>
    </row>
    <row r="88" spans="3:57" x14ac:dyDescent="0.15">
      <c r="C88" s="18">
        <v>83</v>
      </c>
      <c r="D88" s="23">
        <f>[6]节奏总纲!BX86</f>
        <v>45.739201449359612</v>
      </c>
      <c r="E88" s="23">
        <f>[6]节奏总纲!CB86</f>
        <v>48.115820139041681</v>
      </c>
      <c r="I88" s="23"/>
      <c r="W88" s="23"/>
      <c r="AY88" s="18">
        <v>83</v>
      </c>
      <c r="AZ88" s="23">
        <f t="shared" si="6"/>
        <v>72</v>
      </c>
      <c r="BA88" s="23">
        <f t="shared" si="7"/>
        <v>45</v>
      </c>
      <c r="BB88" s="23">
        <f t="shared" si="8"/>
        <v>228.69600724679805</v>
      </c>
      <c r="BC88" s="23">
        <f t="shared" si="9"/>
        <v>76</v>
      </c>
      <c r="BD88" s="23">
        <f t="shared" si="10"/>
        <v>48</v>
      </c>
      <c r="BE88" s="23">
        <f t="shared" si="11"/>
        <v>240.57910069520841</v>
      </c>
    </row>
    <row r="89" spans="3:57" x14ac:dyDescent="0.15">
      <c r="C89" s="18">
        <v>84</v>
      </c>
      <c r="D89" s="23">
        <f>[6]节奏总纲!BX87</f>
        <v>46.210650393413601</v>
      </c>
      <c r="E89" s="23">
        <f>[6]节奏总纲!CB87</f>
        <v>48.579255981153665</v>
      </c>
      <c r="I89" s="23"/>
      <c r="W89" s="23"/>
      <c r="AY89" s="18">
        <v>84</v>
      </c>
      <c r="AZ89" s="23">
        <f t="shared" si="6"/>
        <v>72</v>
      </c>
      <c r="BA89" s="23">
        <f t="shared" si="7"/>
        <v>46</v>
      </c>
      <c r="BB89" s="23">
        <f t="shared" si="8"/>
        <v>231.05325196706801</v>
      </c>
      <c r="BC89" s="23">
        <f t="shared" si="9"/>
        <v>76</v>
      </c>
      <c r="BD89" s="23">
        <f t="shared" si="10"/>
        <v>48</v>
      </c>
      <c r="BE89" s="23">
        <f t="shared" si="11"/>
        <v>242.89627990576832</v>
      </c>
    </row>
    <row r="90" spans="3:57" x14ac:dyDescent="0.15">
      <c r="C90" s="18">
        <v>85</v>
      </c>
      <c r="D90" s="23">
        <f>[6]节奏总纲!BX88</f>
        <v>46.67770030767965</v>
      </c>
      <c r="E90" s="23">
        <f>[6]节奏总纲!CB88</f>
        <v>49.063491154445543</v>
      </c>
      <c r="I90" s="23"/>
      <c r="W90" s="23"/>
      <c r="AY90" s="18">
        <v>85</v>
      </c>
      <c r="AZ90" s="23">
        <f t="shared" si="6"/>
        <v>72</v>
      </c>
      <c r="BA90" s="23">
        <f t="shared" si="7"/>
        <v>46</v>
      </c>
      <c r="BB90" s="23">
        <f t="shared" si="8"/>
        <v>233.38850153839826</v>
      </c>
      <c r="BC90" s="23">
        <f t="shared" si="9"/>
        <v>76</v>
      </c>
      <c r="BD90" s="23">
        <f t="shared" si="10"/>
        <v>49</v>
      </c>
      <c r="BE90" s="23">
        <f t="shared" si="11"/>
        <v>245.31745577222773</v>
      </c>
    </row>
    <row r="91" spans="3:57" x14ac:dyDescent="0.15">
      <c r="C91" s="18">
        <v>86</v>
      </c>
      <c r="D91" s="23">
        <f>[6]节奏总纲!BX89</f>
        <v>47.153896513009251</v>
      </c>
      <c r="E91" s="23">
        <f>[6]节奏总纲!CB89</f>
        <v>49.460909841064307</v>
      </c>
      <c r="I91" s="23"/>
      <c r="W91" s="23"/>
      <c r="AY91" s="18">
        <v>86</v>
      </c>
      <c r="AZ91" s="23">
        <f t="shared" si="6"/>
        <v>76</v>
      </c>
      <c r="BA91" s="23">
        <f t="shared" si="7"/>
        <v>47</v>
      </c>
      <c r="BB91" s="23">
        <f t="shared" si="8"/>
        <v>235.76948256504625</v>
      </c>
      <c r="BC91" s="23">
        <f t="shared" si="9"/>
        <v>76</v>
      </c>
      <c r="BD91" s="23">
        <f t="shared" si="10"/>
        <v>49</v>
      </c>
      <c r="BE91" s="23">
        <f t="shared" si="11"/>
        <v>247.30454920532154</v>
      </c>
    </row>
    <row r="92" spans="3:57" x14ac:dyDescent="0.15">
      <c r="C92" s="18">
        <v>87</v>
      </c>
      <c r="D92" s="23">
        <f>[6]节奏总纲!BX90</f>
        <v>47.617039306482319</v>
      </c>
      <c r="E92" s="23">
        <f>[6]节奏总纲!CB90</f>
        <v>49.882526243554615</v>
      </c>
      <c r="I92" s="23"/>
      <c r="W92" s="23"/>
      <c r="AY92" s="18">
        <v>87</v>
      </c>
      <c r="AZ92" s="23">
        <f t="shared" si="6"/>
        <v>76</v>
      </c>
      <c r="BA92" s="23">
        <f t="shared" si="7"/>
        <v>47</v>
      </c>
      <c r="BB92" s="23">
        <f t="shared" si="8"/>
        <v>238.0851965324116</v>
      </c>
      <c r="BC92" s="23">
        <f t="shared" si="9"/>
        <v>76</v>
      </c>
      <c r="BD92" s="23">
        <f t="shared" si="10"/>
        <v>49</v>
      </c>
      <c r="BE92" s="23">
        <f t="shared" si="11"/>
        <v>249.41263121777308</v>
      </c>
    </row>
    <row r="93" spans="3:57" x14ac:dyDescent="0.15">
      <c r="C93" s="18">
        <v>88</v>
      </c>
      <c r="D93" s="23">
        <f>[6]节奏总纲!BX91</f>
        <v>48.097921847068633</v>
      </c>
      <c r="E93" s="23">
        <f>[6]节奏总纲!CB91</f>
        <v>50.296637451558702</v>
      </c>
      <c r="I93" s="23"/>
      <c r="W93" s="23"/>
      <c r="AY93" s="18">
        <v>88</v>
      </c>
      <c r="AZ93" s="23">
        <f t="shared" si="6"/>
        <v>80</v>
      </c>
      <c r="BA93" s="23">
        <f t="shared" si="7"/>
        <v>48</v>
      </c>
      <c r="BB93" s="23">
        <f t="shared" si="8"/>
        <v>240.48960923534315</v>
      </c>
      <c r="BC93" s="23">
        <f t="shared" si="9"/>
        <v>80</v>
      </c>
      <c r="BD93" s="23">
        <f t="shared" si="10"/>
        <v>50</v>
      </c>
      <c r="BE93" s="23">
        <f t="shared" si="11"/>
        <v>251.4831872577935</v>
      </c>
    </row>
    <row r="94" spans="3:57" x14ac:dyDescent="0.15">
      <c r="C94" s="18">
        <v>89</v>
      </c>
      <c r="D94" s="23">
        <f>[6]节奏总纲!BX92</f>
        <v>48.557223076748912</v>
      </c>
      <c r="E94" s="23">
        <f>[6]节奏总纲!CB92</f>
        <v>50.6943349274338</v>
      </c>
      <c r="I94" s="23"/>
      <c r="W94" s="23"/>
      <c r="AY94" s="18">
        <v>89</v>
      </c>
      <c r="AZ94" s="23">
        <f t="shared" si="6"/>
        <v>80</v>
      </c>
      <c r="BA94" s="23">
        <f t="shared" si="7"/>
        <v>48</v>
      </c>
      <c r="BB94" s="23">
        <f t="shared" si="8"/>
        <v>242.78611538374457</v>
      </c>
      <c r="BC94" s="23">
        <f t="shared" si="9"/>
        <v>80</v>
      </c>
      <c r="BD94" s="23">
        <f t="shared" si="10"/>
        <v>50</v>
      </c>
      <c r="BE94" s="23">
        <f t="shared" si="11"/>
        <v>253.471674637169</v>
      </c>
    </row>
    <row r="95" spans="3:57" x14ac:dyDescent="0.15">
      <c r="C95" s="18">
        <v>90</v>
      </c>
      <c r="D95" s="23">
        <f>[6]节奏总纲!BX93</f>
        <v>49.042729140195462</v>
      </c>
      <c r="E95" s="23">
        <f>[6]节奏总纲!CB93</f>
        <v>51.099355476740961</v>
      </c>
      <c r="I95" s="23"/>
      <c r="W95" s="23"/>
      <c r="AY95" s="18">
        <v>90</v>
      </c>
      <c r="AZ95" s="23">
        <f t="shared" si="6"/>
        <v>80</v>
      </c>
      <c r="BA95" s="23">
        <f t="shared" si="7"/>
        <v>49</v>
      </c>
      <c r="BB95" s="23">
        <f t="shared" si="8"/>
        <v>245.21364570097731</v>
      </c>
      <c r="BC95" s="23">
        <f t="shared" si="9"/>
        <v>80</v>
      </c>
      <c r="BD95" s="23">
        <f t="shared" si="10"/>
        <v>51</v>
      </c>
      <c r="BE95" s="23">
        <f t="shared" si="11"/>
        <v>255.4967773837048</v>
      </c>
    </row>
    <row r="96" spans="3:57" x14ac:dyDescent="0.15">
      <c r="C96" s="18">
        <v>91</v>
      </c>
      <c r="D96" s="23">
        <f>[6]节奏总纲!BX94</f>
        <v>49.498252634231747</v>
      </c>
      <c r="E96" s="23">
        <f>[6]节奏总纲!CB94</f>
        <v>51.534250551986972</v>
      </c>
      <c r="I96" s="23"/>
      <c r="W96" s="23"/>
      <c r="AY96" s="18">
        <v>91</v>
      </c>
      <c r="AZ96" s="23">
        <f t="shared" si="6"/>
        <v>80</v>
      </c>
      <c r="BA96" s="23">
        <f t="shared" si="7"/>
        <v>49</v>
      </c>
      <c r="BB96" s="23">
        <f t="shared" si="8"/>
        <v>247.49126317115872</v>
      </c>
      <c r="BC96" s="23">
        <f t="shared" si="9"/>
        <v>80</v>
      </c>
      <c r="BD96" s="23">
        <f t="shared" si="10"/>
        <v>51</v>
      </c>
      <c r="BE96" s="23">
        <f t="shared" si="11"/>
        <v>257.67125275993487</v>
      </c>
    </row>
    <row r="97" spans="3:57" x14ac:dyDescent="0.15">
      <c r="C97" s="18">
        <v>92</v>
      </c>
      <c r="D97" s="23">
        <f>[6]节奏总纲!BX95</f>
        <v>49.986470626701646</v>
      </c>
      <c r="E97" s="23">
        <f>[6]节奏总纲!CB95</f>
        <v>52.010451162519502</v>
      </c>
      <c r="AY97" s="18">
        <v>92</v>
      </c>
      <c r="AZ97" s="23">
        <f t="shared" si="6"/>
        <v>80</v>
      </c>
      <c r="BA97" s="23">
        <f t="shared" si="7"/>
        <v>49</v>
      </c>
      <c r="BB97" s="23">
        <f t="shared" si="8"/>
        <v>249.93235313350823</v>
      </c>
      <c r="BC97" s="23">
        <f t="shared" si="9"/>
        <v>80</v>
      </c>
      <c r="BD97" s="23">
        <f t="shared" si="10"/>
        <v>52</v>
      </c>
      <c r="BE97" s="23">
        <f t="shared" si="11"/>
        <v>260.05225581259754</v>
      </c>
    </row>
    <row r="98" spans="3:57" x14ac:dyDescent="0.15">
      <c r="C98" s="18">
        <v>93</v>
      </c>
      <c r="D98" s="23">
        <f>[6]节奏总纲!BX96</f>
        <v>50.440125995524625</v>
      </c>
      <c r="E98" s="23">
        <f>[6]节奏总纲!CB96</f>
        <v>52.426766364769314</v>
      </c>
      <c r="AY98" s="18">
        <v>93</v>
      </c>
      <c r="AZ98" s="23">
        <f t="shared" si="6"/>
        <v>80</v>
      </c>
      <c r="BA98" s="23">
        <f t="shared" si="7"/>
        <v>50</v>
      </c>
      <c r="BB98" s="23">
        <f t="shared" si="8"/>
        <v>252.20062997762312</v>
      </c>
      <c r="BC98" s="23">
        <f t="shared" si="9"/>
        <v>80</v>
      </c>
      <c r="BD98" s="23">
        <f t="shared" si="10"/>
        <v>52</v>
      </c>
      <c r="BE98" s="23">
        <f t="shared" si="11"/>
        <v>262.13383182384655</v>
      </c>
    </row>
    <row r="99" spans="3:57" x14ac:dyDescent="0.15">
      <c r="C99" s="18">
        <v>94</v>
      </c>
      <c r="D99" s="23">
        <f>[6]节奏总纲!BX97</f>
        <v>50.924361744560407</v>
      </c>
      <c r="E99" s="23">
        <f>[6]节奏总纲!CB97</f>
        <v>52.870249460471626</v>
      </c>
      <c r="AY99" s="18">
        <v>94</v>
      </c>
      <c r="AZ99" s="23">
        <f t="shared" si="6"/>
        <v>80</v>
      </c>
      <c r="BA99" s="23">
        <f t="shared" si="7"/>
        <v>50</v>
      </c>
      <c r="BB99" s="23">
        <f t="shared" si="8"/>
        <v>254.62180872280203</v>
      </c>
      <c r="BC99" s="23">
        <f t="shared" si="9"/>
        <v>80</v>
      </c>
      <c r="BD99" s="23">
        <f t="shared" si="10"/>
        <v>52</v>
      </c>
      <c r="BE99" s="23">
        <f t="shared" si="11"/>
        <v>264.35124730235816</v>
      </c>
    </row>
    <row r="100" spans="3:57" x14ac:dyDescent="0.15">
      <c r="C100" s="18">
        <v>95</v>
      </c>
      <c r="D100" s="23">
        <f>[6]节奏总纲!BX98</f>
        <v>51.382838700936844</v>
      </c>
      <c r="E100" s="23">
        <f>[6]节奏总纲!CB98</f>
        <v>53.333305638588627</v>
      </c>
      <c r="AY100" s="18">
        <v>95</v>
      </c>
      <c r="AZ100" s="23">
        <f t="shared" si="6"/>
        <v>84</v>
      </c>
      <c r="BA100" s="23">
        <f t="shared" si="7"/>
        <v>51</v>
      </c>
      <c r="BB100" s="23">
        <f t="shared" si="8"/>
        <v>256.91419350468425</v>
      </c>
      <c r="BC100" s="23">
        <f t="shared" si="9"/>
        <v>84</v>
      </c>
      <c r="BD100" s="23">
        <f t="shared" si="10"/>
        <v>53</v>
      </c>
      <c r="BE100" s="23">
        <f t="shared" si="11"/>
        <v>266.66652819294313</v>
      </c>
    </row>
    <row r="101" spans="3:57" x14ac:dyDescent="0.15">
      <c r="C101" s="18">
        <v>96</v>
      </c>
      <c r="D101" s="23">
        <f>[6]节奏总纲!BX99</f>
        <v>51.863157135581275</v>
      </c>
      <c r="E101" s="23">
        <f>[6]节奏总纲!CB99</f>
        <v>53.810631750165662</v>
      </c>
      <c r="AY101" s="18">
        <v>96</v>
      </c>
      <c r="AZ101" s="23">
        <f t="shared" si="6"/>
        <v>84</v>
      </c>
      <c r="BA101" s="23">
        <f t="shared" si="7"/>
        <v>51</v>
      </c>
      <c r="BB101" s="23">
        <f t="shared" si="8"/>
        <v>259.31578567790638</v>
      </c>
      <c r="BC101" s="23">
        <f t="shared" si="9"/>
        <v>84</v>
      </c>
      <c r="BD101" s="23">
        <f t="shared" si="10"/>
        <v>53</v>
      </c>
      <c r="BE101" s="23">
        <f t="shared" si="11"/>
        <v>269.05315875082829</v>
      </c>
    </row>
    <row r="102" spans="3:57" x14ac:dyDescent="0.15">
      <c r="C102" s="18">
        <v>97</v>
      </c>
      <c r="D102" s="23">
        <f>[6]节奏总纲!BX100</f>
        <v>52.326384257945534</v>
      </c>
      <c r="E102" s="23">
        <f>[6]节奏总纲!CB100</f>
        <v>54.315383555781132</v>
      </c>
      <c r="AY102" s="18">
        <v>97</v>
      </c>
      <c r="AZ102" s="23">
        <f t="shared" si="6"/>
        <v>84</v>
      </c>
      <c r="BA102" s="23">
        <f t="shared" si="7"/>
        <v>52</v>
      </c>
      <c r="BB102" s="23">
        <f t="shared" si="8"/>
        <v>261.63192128972764</v>
      </c>
      <c r="BC102" s="23">
        <f t="shared" si="9"/>
        <v>84</v>
      </c>
      <c r="BD102" s="23">
        <f t="shared" si="10"/>
        <v>54</v>
      </c>
      <c r="BE102" s="23">
        <f t="shared" si="11"/>
        <v>271.57691777890568</v>
      </c>
    </row>
    <row r="103" spans="3:57" x14ac:dyDescent="0.15">
      <c r="C103" s="18">
        <v>98</v>
      </c>
      <c r="D103" s="23">
        <f>[6]节奏总纲!BX101</f>
        <v>52.802848669690398</v>
      </c>
      <c r="E103" s="23">
        <f>[6]节奏总纲!CB101</f>
        <v>54.844616132153519</v>
      </c>
      <c r="AY103" s="18">
        <v>98</v>
      </c>
      <c r="AZ103" s="23">
        <f t="shared" si="6"/>
        <v>84</v>
      </c>
      <c r="BA103" s="23">
        <f t="shared" si="7"/>
        <v>52</v>
      </c>
      <c r="BB103" s="23">
        <f t="shared" si="8"/>
        <v>264.014243348452</v>
      </c>
      <c r="BC103" s="23">
        <f t="shared" si="9"/>
        <v>84</v>
      </c>
      <c r="BD103" s="23">
        <f t="shared" si="10"/>
        <v>54</v>
      </c>
      <c r="BE103" s="23">
        <f t="shared" si="11"/>
        <v>274.22308066076761</v>
      </c>
    </row>
    <row r="104" spans="3:57" x14ac:dyDescent="0.15">
      <c r="C104" s="18">
        <v>99</v>
      </c>
      <c r="D104" s="23">
        <f>[6]节奏总纲!BX102</f>
        <v>53.27075451697057</v>
      </c>
      <c r="E104" s="23">
        <f>[6]节奏总纲!CB102</f>
        <v>55.297661846584077</v>
      </c>
      <c r="AY104" s="18">
        <v>99</v>
      </c>
      <c r="AZ104" s="23">
        <f t="shared" si="6"/>
        <v>84</v>
      </c>
      <c r="BA104" s="23">
        <f t="shared" si="7"/>
        <v>53</v>
      </c>
      <c r="BB104" s="23">
        <f t="shared" si="8"/>
        <v>266.35377258485283</v>
      </c>
      <c r="BC104" s="23">
        <f t="shared" si="9"/>
        <v>84</v>
      </c>
      <c r="BD104" s="23">
        <f t="shared" si="10"/>
        <v>55</v>
      </c>
      <c r="BE104" s="23">
        <f t="shared" si="11"/>
        <v>276.48830923292041</v>
      </c>
    </row>
    <row r="105" spans="3:57" x14ac:dyDescent="0.15">
      <c r="C105" s="18">
        <v>100</v>
      </c>
      <c r="D105" s="23">
        <f>[6]节奏总纲!BX103</f>
        <v>53.743426622219623</v>
      </c>
      <c r="E105" s="23">
        <f>[6]节奏总纲!CB103</f>
        <v>55.733346939817153</v>
      </c>
      <c r="AY105" s="18">
        <v>100</v>
      </c>
      <c r="AZ105" s="23">
        <f t="shared" si="6"/>
        <v>84</v>
      </c>
      <c r="BA105" s="23">
        <f t="shared" si="7"/>
        <v>53</v>
      </c>
      <c r="BB105" s="23">
        <f t="shared" si="8"/>
        <v>268.71713311109812</v>
      </c>
      <c r="BC105" s="23">
        <f t="shared" si="9"/>
        <v>84</v>
      </c>
      <c r="BD105" s="23">
        <f t="shared" si="10"/>
        <v>55</v>
      </c>
      <c r="BE105" s="23">
        <f t="shared" si="11"/>
        <v>278.66673469908574</v>
      </c>
    </row>
    <row r="106" spans="3:57" x14ac:dyDescent="0.15">
      <c r="C106" s="29">
        <v>101</v>
      </c>
      <c r="D106" s="23">
        <f>[6]节奏总纲!BX104</f>
        <v>54.215939989486415</v>
      </c>
      <c r="E106" s="23">
        <f>[6]节奏总纲!CB104</f>
        <v>56.182743059058012</v>
      </c>
      <c r="AY106" s="29">
        <v>101</v>
      </c>
      <c r="AZ106" s="23">
        <f t="shared" ref="AZ106:AZ151" si="12">IFERROR(INDEX($I$6:$I$35,MATCH($D106,Q$6:Q$35,1)),0)+IFERROR(INDEX($I$6:$I$35,MATCH($D106,R$6:R$35,1)),0)+IFERROR(INDEX($I$6:$I$35,MATCH($D106,S$6:S$35,1)),0)+IFERROR(INDEX($I$6:$I$35,MATCH($D106,T$6:T$35,1)),0)</f>
        <v>88</v>
      </c>
      <c r="BA106" s="23">
        <f t="shared" ref="BA106:BA151" si="13">IFERROR(INDEX($I$6:$I$85,MATCH($D106,K$6:K$85,1)),0)</f>
        <v>54</v>
      </c>
      <c r="BB106" s="23">
        <f t="shared" ref="BB106:BB151" si="14">INDEX(AN$6:AN$85,MATCH($D106,$AK$6:$AK$85,1))*$D106*4+INDEX(AR$6:AR$85,MATCH($D106,$AK$6:$AK$85,1))*$D106</f>
        <v>271.07969994743206</v>
      </c>
      <c r="BC106" s="23">
        <f t="shared" ref="BC106:BC151" si="15">IFERROR(INDEX($W$6:$W$35,MATCH($E106,AE$6:AE$35,1)),0)+IFERROR(INDEX($W$6:$W$35,MATCH($E106,AF$6:AF$35,1)),0)+IFERROR(INDEX($W$6:$W$35,MATCH($E106,AG$6:AG$35,1)),0)+IFERROR(INDEX($W$6:$W$35,MATCH($E106,AH$6:AH$35,1)),0)</f>
        <v>88</v>
      </c>
      <c r="BD106" s="23">
        <f t="shared" ref="BD106:BD151" si="16">IFERROR(INDEX($I$6:$I$85,MATCH($E106,K$6:K$85,1)),0)</f>
        <v>56</v>
      </c>
      <c r="BE106" s="23">
        <f t="shared" ref="BE106:BE151" si="17">INDEX(AN$6:AN$85,MATCH($E106,$AK$6:$AK$85,1))*$E106*4+INDEX(AR$6:AR$85,MATCH($E106,$AK$6:$AK$85,1))*$E106</f>
        <v>280.91371529529005</v>
      </c>
    </row>
    <row r="107" spans="3:57" x14ac:dyDescent="0.15">
      <c r="C107" s="29">
        <v>102</v>
      </c>
      <c r="D107" s="23">
        <f>[6]节奏总纲!BX105</f>
        <v>54.684879988131968</v>
      </c>
      <c r="E107" s="23">
        <f>[6]节奏总纲!CB105</f>
        <v>56.623713763755269</v>
      </c>
      <c r="AY107" s="29">
        <v>102</v>
      </c>
      <c r="AZ107" s="23">
        <f t="shared" si="12"/>
        <v>88</v>
      </c>
      <c r="BA107" s="23">
        <f t="shared" si="13"/>
        <v>54</v>
      </c>
      <c r="BB107" s="23">
        <f t="shared" si="14"/>
        <v>273.42439994065984</v>
      </c>
      <c r="BC107" s="23">
        <f t="shared" si="15"/>
        <v>88</v>
      </c>
      <c r="BD107" s="23">
        <f t="shared" si="16"/>
        <v>56</v>
      </c>
      <c r="BE107" s="23">
        <f t="shared" si="17"/>
        <v>283.11856881877634</v>
      </c>
    </row>
    <row r="108" spans="3:57" x14ac:dyDescent="0.15">
      <c r="C108" s="29">
        <v>103</v>
      </c>
      <c r="D108" s="23">
        <f>[6]节奏总纲!BX106</f>
        <v>55.161930117011792</v>
      </c>
      <c r="E108" s="23">
        <f>[6]节奏总纲!CB106</f>
        <v>57.105762100783302</v>
      </c>
      <c r="AY108" s="29">
        <v>103</v>
      </c>
      <c r="AZ108" s="23">
        <f t="shared" si="12"/>
        <v>88</v>
      </c>
      <c r="BA108" s="23">
        <f t="shared" si="13"/>
        <v>55</v>
      </c>
      <c r="BB108" s="23">
        <f t="shared" si="14"/>
        <v>275.80965058505899</v>
      </c>
      <c r="BC108" s="23">
        <f t="shared" si="15"/>
        <v>88</v>
      </c>
      <c r="BD108" s="23">
        <f t="shared" si="16"/>
        <v>57</v>
      </c>
      <c r="BE108" s="23">
        <f t="shared" si="17"/>
        <v>285.52881050391653</v>
      </c>
    </row>
    <row r="109" spans="3:57" x14ac:dyDescent="0.15">
      <c r="C109" s="29">
        <v>104</v>
      </c>
      <c r="D109" s="23">
        <f>[6]节奏总纲!BX107</f>
        <v>55.627196747503149</v>
      </c>
      <c r="E109" s="23">
        <f>[6]节奏总纲!CB107</f>
        <v>57.593396752318156</v>
      </c>
      <c r="AY109" s="29">
        <v>104</v>
      </c>
      <c r="AZ109" s="23">
        <f t="shared" si="12"/>
        <v>88</v>
      </c>
      <c r="BA109" s="23">
        <f t="shared" si="13"/>
        <v>55</v>
      </c>
      <c r="BB109" s="23">
        <f t="shared" si="14"/>
        <v>278.13598373751574</v>
      </c>
      <c r="BC109" s="23">
        <f t="shared" si="15"/>
        <v>88</v>
      </c>
      <c r="BD109" s="23">
        <f t="shared" si="16"/>
        <v>57</v>
      </c>
      <c r="BE109" s="23">
        <f t="shared" si="17"/>
        <v>287.96698376159077</v>
      </c>
    </row>
    <row r="110" spans="3:57" x14ac:dyDescent="0.15">
      <c r="C110" s="29">
        <v>105</v>
      </c>
      <c r="D110" s="23">
        <f>[6]节奏总纲!BX108</f>
        <v>56.108713498260869</v>
      </c>
      <c r="E110" s="23">
        <f>[6]节奏总纲!CB108</f>
        <v>58.077862645108048</v>
      </c>
      <c r="AY110" s="29">
        <v>105</v>
      </c>
      <c r="AZ110" s="23">
        <f t="shared" si="12"/>
        <v>88</v>
      </c>
      <c r="BA110" s="23">
        <f t="shared" si="13"/>
        <v>56</v>
      </c>
      <c r="BB110" s="23">
        <f t="shared" si="14"/>
        <v>280.54356749130432</v>
      </c>
      <c r="BC110" s="23">
        <f t="shared" si="15"/>
        <v>88</v>
      </c>
      <c r="BD110" s="23">
        <f t="shared" si="16"/>
        <v>58</v>
      </c>
      <c r="BE110" s="23">
        <f t="shared" si="17"/>
        <v>290.38931322554026</v>
      </c>
    </row>
    <row r="111" spans="3:57" x14ac:dyDescent="0.15">
      <c r="C111" s="29">
        <v>106</v>
      </c>
      <c r="D111" s="23">
        <f>[6]节奏总纲!BX109</f>
        <v>56.570364089495698</v>
      </c>
      <c r="E111" s="23">
        <f>[6]节奏总纲!CB109</f>
        <v>58.512079069363097</v>
      </c>
      <c r="AY111" s="29">
        <v>106</v>
      </c>
      <c r="AZ111" s="23">
        <f t="shared" si="12"/>
        <v>88</v>
      </c>
      <c r="BA111" s="23">
        <f t="shared" si="13"/>
        <v>56</v>
      </c>
      <c r="BB111" s="23">
        <f t="shared" si="14"/>
        <v>282.85182044747847</v>
      </c>
      <c r="BC111" s="23">
        <f t="shared" si="15"/>
        <v>88</v>
      </c>
      <c r="BD111" s="23">
        <f t="shared" si="16"/>
        <v>58</v>
      </c>
      <c r="BE111" s="23">
        <f t="shared" si="17"/>
        <v>292.56039534681548</v>
      </c>
    </row>
    <row r="112" spans="3:57" x14ac:dyDescent="0.15">
      <c r="C112" s="29">
        <v>107</v>
      </c>
      <c r="D112" s="23">
        <f>[6]节奏总纲!BX110</f>
        <v>57.056278080669266</v>
      </c>
      <c r="E112" s="23">
        <f>[6]节奏总纲!CB110</f>
        <v>58.964592505184726</v>
      </c>
      <c r="AY112" s="29">
        <v>107</v>
      </c>
      <c r="AZ112" s="23">
        <f t="shared" si="12"/>
        <v>92</v>
      </c>
      <c r="BA112" s="23">
        <f t="shared" si="13"/>
        <v>57</v>
      </c>
      <c r="BB112" s="23">
        <f t="shared" si="14"/>
        <v>285.28139040334634</v>
      </c>
      <c r="BC112" s="23">
        <f t="shared" si="15"/>
        <v>88</v>
      </c>
      <c r="BD112" s="23">
        <f t="shared" si="16"/>
        <v>58</v>
      </c>
      <c r="BE112" s="23">
        <f t="shared" si="17"/>
        <v>294.82296252592363</v>
      </c>
    </row>
    <row r="113" spans="3:57" x14ac:dyDescent="0.15">
      <c r="C113" s="29">
        <v>108</v>
      </c>
      <c r="D113" s="23">
        <f>[6]节奏总纲!BX111</f>
        <v>57.514368600997656</v>
      </c>
      <c r="E113" s="23">
        <f>[6]节奏总纲!CB111</f>
        <v>59.406429375981553</v>
      </c>
      <c r="AY113" s="29">
        <v>108</v>
      </c>
      <c r="AZ113" s="23">
        <f t="shared" si="12"/>
        <v>92</v>
      </c>
      <c r="BA113" s="23">
        <f t="shared" si="13"/>
        <v>57</v>
      </c>
      <c r="BB113" s="23">
        <f t="shared" si="14"/>
        <v>287.5718430049883</v>
      </c>
      <c r="BC113" s="23">
        <f t="shared" si="15"/>
        <v>92</v>
      </c>
      <c r="BD113" s="23">
        <f t="shared" si="16"/>
        <v>59</v>
      </c>
      <c r="BE113" s="23">
        <f t="shared" si="17"/>
        <v>297.03214687990777</v>
      </c>
    </row>
    <row r="114" spans="3:57" x14ac:dyDescent="0.15">
      <c r="C114" s="29">
        <v>109</v>
      </c>
      <c r="D114" s="23">
        <f>[6]节奏总纲!BX112</f>
        <v>58.004611321594084</v>
      </c>
      <c r="E114" s="23">
        <f>[6]节奏总纲!CB112</f>
        <v>59.873715166188049</v>
      </c>
      <c r="AY114" s="29">
        <v>109</v>
      </c>
      <c r="AZ114" s="23">
        <f t="shared" si="12"/>
        <v>92</v>
      </c>
      <c r="BA114" s="23">
        <f t="shared" si="13"/>
        <v>58</v>
      </c>
      <c r="BB114" s="23">
        <f t="shared" si="14"/>
        <v>290.02305660797043</v>
      </c>
      <c r="BC114" s="23">
        <f t="shared" si="15"/>
        <v>92</v>
      </c>
      <c r="BD114" s="23">
        <f t="shared" si="16"/>
        <v>59</v>
      </c>
      <c r="BE114" s="23">
        <f t="shared" si="17"/>
        <v>299.36857583094024</v>
      </c>
    </row>
    <row r="115" spans="3:57" x14ac:dyDescent="0.15">
      <c r="C115" s="29">
        <v>110</v>
      </c>
      <c r="D115" s="23">
        <f>[6]节奏总纲!BX113</f>
        <v>58.459196425189646</v>
      </c>
      <c r="E115" s="23">
        <f>[6]节奏总纲!CB113</f>
        <v>60.363095768298777</v>
      </c>
      <c r="AY115" s="29">
        <v>110</v>
      </c>
      <c r="AZ115" s="23">
        <f t="shared" si="12"/>
        <v>92</v>
      </c>
      <c r="BA115" s="23">
        <f t="shared" si="13"/>
        <v>58</v>
      </c>
      <c r="BB115" s="23">
        <f t="shared" si="14"/>
        <v>292.29598212594823</v>
      </c>
      <c r="BC115" s="23">
        <f t="shared" si="15"/>
        <v>92</v>
      </c>
      <c r="BD115" s="23">
        <f t="shared" si="16"/>
        <v>60</v>
      </c>
      <c r="BE115" s="23">
        <f t="shared" si="17"/>
        <v>301.81547884149387</v>
      </c>
    </row>
    <row r="116" spans="3:57" x14ac:dyDescent="0.15">
      <c r="C116" s="29">
        <v>111</v>
      </c>
      <c r="D116" s="23">
        <f>[6]节奏总纲!BX114</f>
        <v>58.946408675687671</v>
      </c>
      <c r="E116" s="23">
        <f>[6]节奏总纲!CB114</f>
        <v>60.887295792720067</v>
      </c>
      <c r="AY116" s="29">
        <v>111</v>
      </c>
      <c r="AZ116" s="23">
        <f t="shared" si="12"/>
        <v>92</v>
      </c>
      <c r="BA116" s="23">
        <f t="shared" si="13"/>
        <v>58</v>
      </c>
      <c r="BB116" s="23">
        <f t="shared" si="14"/>
        <v>294.73204337843833</v>
      </c>
      <c r="BC116" s="23">
        <f t="shared" si="15"/>
        <v>92</v>
      </c>
      <c r="BD116" s="23">
        <f t="shared" si="16"/>
        <v>60</v>
      </c>
      <c r="BE116" s="23">
        <f t="shared" si="17"/>
        <v>304.43647896360034</v>
      </c>
    </row>
    <row r="117" spans="3:57" x14ac:dyDescent="0.15">
      <c r="C117" s="29">
        <v>112</v>
      </c>
      <c r="D117" s="23">
        <f>[6]节奏总纲!BX115</f>
        <v>59.404833394530556</v>
      </c>
      <c r="E117" s="23">
        <f>[6]节奏总纲!CB115</f>
        <v>61.325402417517608</v>
      </c>
      <c r="AY117" s="29">
        <v>112</v>
      </c>
      <c r="AZ117" s="23">
        <f t="shared" si="12"/>
        <v>92</v>
      </c>
      <c r="BA117" s="23">
        <f t="shared" si="13"/>
        <v>59</v>
      </c>
      <c r="BB117" s="23">
        <f t="shared" si="14"/>
        <v>297.02416697265278</v>
      </c>
      <c r="BC117" s="23">
        <f t="shared" si="15"/>
        <v>92</v>
      </c>
      <c r="BD117" s="23">
        <f t="shared" si="16"/>
        <v>61</v>
      </c>
      <c r="BE117" s="23">
        <f t="shared" si="17"/>
        <v>306.62701208758801</v>
      </c>
    </row>
    <row r="118" spans="3:57" x14ac:dyDescent="0.15">
      <c r="C118" s="29">
        <v>113</v>
      </c>
      <c r="D118" s="23">
        <f>[6]节奏总纲!BX116</f>
        <v>59.888345847910635</v>
      </c>
      <c r="E118" s="23">
        <f>[6]节奏总纲!CB116</f>
        <v>61.763255111182012</v>
      </c>
      <c r="AY118" s="29">
        <v>113</v>
      </c>
      <c r="AZ118" s="23">
        <f t="shared" si="12"/>
        <v>92</v>
      </c>
      <c r="BA118" s="23">
        <f t="shared" si="13"/>
        <v>59</v>
      </c>
      <c r="BB118" s="23">
        <f t="shared" si="14"/>
        <v>299.44172923955318</v>
      </c>
      <c r="BC118" s="23">
        <f t="shared" si="15"/>
        <v>92</v>
      </c>
      <c r="BD118" s="23">
        <f t="shared" si="16"/>
        <v>61</v>
      </c>
      <c r="BE118" s="23">
        <f t="shared" si="17"/>
        <v>308.81627555591007</v>
      </c>
    </row>
    <row r="119" spans="3:57" x14ac:dyDescent="0.15">
      <c r="C119" s="29">
        <v>114</v>
      </c>
      <c r="D119" s="23">
        <f>[6]节奏总纲!BX117</f>
        <v>60.351265141991014</v>
      </c>
      <c r="E119" s="23">
        <f>[6]节奏总纲!CB117</f>
        <v>62.208401395227092</v>
      </c>
      <c r="AY119" s="29">
        <v>114</v>
      </c>
      <c r="AZ119" s="23">
        <f t="shared" si="12"/>
        <v>96</v>
      </c>
      <c r="BA119" s="23">
        <f t="shared" si="13"/>
        <v>60</v>
      </c>
      <c r="BB119" s="23">
        <f t="shared" si="14"/>
        <v>301.75632570995509</v>
      </c>
      <c r="BC119" s="23">
        <f t="shared" si="15"/>
        <v>96</v>
      </c>
      <c r="BD119" s="23">
        <f t="shared" si="16"/>
        <v>62</v>
      </c>
      <c r="BE119" s="23">
        <f t="shared" si="17"/>
        <v>311.04200697613544</v>
      </c>
    </row>
    <row r="120" spans="3:57" x14ac:dyDescent="0.15">
      <c r="C120" s="29">
        <v>115</v>
      </c>
      <c r="D120" s="23">
        <f>[6]节奏总纲!BX118</f>
        <v>60.831133697131506</v>
      </c>
      <c r="E120" s="23">
        <f>[6]节奏总纲!CB118</f>
        <v>62.649040157934259</v>
      </c>
      <c r="AY120" s="29">
        <v>115</v>
      </c>
      <c r="AZ120" s="23">
        <f t="shared" si="12"/>
        <v>96</v>
      </c>
      <c r="BA120" s="23">
        <f t="shared" si="13"/>
        <v>60</v>
      </c>
      <c r="BB120" s="23">
        <f t="shared" si="14"/>
        <v>304.15566848565754</v>
      </c>
      <c r="BC120" s="23">
        <f t="shared" si="15"/>
        <v>96</v>
      </c>
      <c r="BD120" s="23">
        <f t="shared" si="16"/>
        <v>62</v>
      </c>
      <c r="BE120" s="23">
        <f t="shared" si="17"/>
        <v>313.24520078967129</v>
      </c>
    </row>
    <row r="121" spans="3:57" x14ac:dyDescent="0.15">
      <c r="C121" s="29">
        <v>116</v>
      </c>
      <c r="D121" s="23">
        <f>[6]节奏总纲!BX119</f>
        <v>61.298477193800437</v>
      </c>
      <c r="E121" s="23">
        <f>[6]节奏总纲!CB119</f>
        <v>63.135195059738784</v>
      </c>
      <c r="AY121" s="29">
        <v>116</v>
      </c>
      <c r="AZ121" s="23">
        <f t="shared" si="12"/>
        <v>96</v>
      </c>
      <c r="BA121" s="23">
        <f t="shared" si="13"/>
        <v>61</v>
      </c>
      <c r="BB121" s="23">
        <f t="shared" si="14"/>
        <v>306.49238596900216</v>
      </c>
      <c r="BC121" s="23">
        <f t="shared" si="15"/>
        <v>96</v>
      </c>
      <c r="BD121" s="23">
        <f t="shared" si="16"/>
        <v>63</v>
      </c>
      <c r="BE121" s="23">
        <f t="shared" si="17"/>
        <v>315.67597529869391</v>
      </c>
    </row>
    <row r="122" spans="3:57" x14ac:dyDescent="0.15">
      <c r="C122" s="29">
        <v>117</v>
      </c>
      <c r="D122" s="23">
        <f>[6]节奏总纲!BX120</f>
        <v>61.774756475513705</v>
      </c>
      <c r="E122" s="23">
        <f>[6]节奏总纲!CB120</f>
        <v>63.621420229846272</v>
      </c>
      <c r="AY122" s="29">
        <v>117</v>
      </c>
      <c r="AZ122" s="23">
        <f t="shared" si="12"/>
        <v>96</v>
      </c>
      <c r="BA122" s="23">
        <f t="shared" si="13"/>
        <v>61</v>
      </c>
      <c r="BB122" s="23">
        <f t="shared" si="14"/>
        <v>308.87378237756855</v>
      </c>
      <c r="BC122" s="23">
        <f t="shared" si="15"/>
        <v>96</v>
      </c>
      <c r="BD122" s="23">
        <f t="shared" si="16"/>
        <v>63</v>
      </c>
      <c r="BE122" s="23">
        <f t="shared" si="17"/>
        <v>318.10710114923137</v>
      </c>
    </row>
    <row r="123" spans="3:57" x14ac:dyDescent="0.15">
      <c r="C123" s="29">
        <v>118</v>
      </c>
      <c r="D123" s="23">
        <f>[6]节奏总纲!BX121</f>
        <v>62.246455046493132</v>
      </c>
      <c r="E123" s="23">
        <f>[6]节奏总纲!CB121</f>
        <v>64.112208257096498</v>
      </c>
      <c r="AY123" s="29">
        <v>118</v>
      </c>
      <c r="AZ123" s="23">
        <f t="shared" si="12"/>
        <v>96</v>
      </c>
      <c r="BA123" s="23">
        <f t="shared" si="13"/>
        <v>62</v>
      </c>
      <c r="BB123" s="23">
        <f t="shared" si="14"/>
        <v>311.23227523246567</v>
      </c>
      <c r="BC123" s="23">
        <f t="shared" si="15"/>
        <v>96</v>
      </c>
      <c r="BD123" s="23">
        <f t="shared" si="16"/>
        <v>64</v>
      </c>
      <c r="BE123" s="23">
        <f t="shared" si="17"/>
        <v>320.56104128548247</v>
      </c>
    </row>
    <row r="124" spans="3:57" x14ac:dyDescent="0.15">
      <c r="C124" s="29">
        <v>119</v>
      </c>
      <c r="D124" s="23">
        <f>[6]节奏总纲!BX122</f>
        <v>62.719198446077925</v>
      </c>
      <c r="E124" s="23">
        <f>[6]节奏总纲!CB122</f>
        <v>64.544115824180381</v>
      </c>
      <c r="AY124" s="29">
        <v>119</v>
      </c>
      <c r="AZ124" s="23">
        <f t="shared" si="12"/>
        <v>96</v>
      </c>
      <c r="BA124" s="23">
        <f t="shared" si="13"/>
        <v>62</v>
      </c>
      <c r="BB124" s="23">
        <f t="shared" si="14"/>
        <v>313.59599223038964</v>
      </c>
      <c r="BC124" s="23">
        <f t="shared" si="15"/>
        <v>96</v>
      </c>
      <c r="BD124" s="23">
        <f t="shared" si="16"/>
        <v>64</v>
      </c>
      <c r="BE124" s="23">
        <f t="shared" si="17"/>
        <v>322.7205791209019</v>
      </c>
    </row>
    <row r="125" spans="3:57" x14ac:dyDescent="0.15">
      <c r="C125" s="29">
        <v>120</v>
      </c>
      <c r="D125" s="23">
        <f>[6]节奏总纲!BX123</f>
        <v>63.195184230627639</v>
      </c>
      <c r="E125" s="23">
        <f>[6]节奏总纲!CB123</f>
        <v>65.008988660259348</v>
      </c>
      <c r="AY125" s="29">
        <v>120</v>
      </c>
      <c r="AZ125" s="23">
        <f t="shared" si="12"/>
        <v>100</v>
      </c>
      <c r="BA125" s="23">
        <f t="shared" si="13"/>
        <v>63</v>
      </c>
      <c r="BB125" s="23">
        <f t="shared" si="14"/>
        <v>315.97592115313819</v>
      </c>
      <c r="BC125" s="23">
        <f t="shared" si="15"/>
        <v>100</v>
      </c>
      <c r="BD125" s="23">
        <f t="shared" si="16"/>
        <v>65</v>
      </c>
      <c r="BE125" s="23">
        <f t="shared" si="17"/>
        <v>325.04494330129671</v>
      </c>
    </row>
    <row r="126" spans="3:57" x14ac:dyDescent="0.15">
      <c r="C126" s="29">
        <v>121</v>
      </c>
      <c r="D126" s="23">
        <f>[6]节奏总纲!BX124</f>
        <v>63.664443944555515</v>
      </c>
      <c r="E126" s="23">
        <f>[6]节奏总纲!CB124</f>
        <v>65.446984207646778</v>
      </c>
      <c r="AY126" s="29">
        <v>121</v>
      </c>
      <c r="AZ126" s="23">
        <f t="shared" si="12"/>
        <v>100</v>
      </c>
      <c r="BA126" s="23">
        <f t="shared" si="13"/>
        <v>63</v>
      </c>
      <c r="BB126" s="23">
        <f t="shared" si="14"/>
        <v>318.32221972277756</v>
      </c>
      <c r="BC126" s="23">
        <f t="shared" si="15"/>
        <v>100</v>
      </c>
      <c r="BD126" s="23">
        <f t="shared" si="16"/>
        <v>65</v>
      </c>
      <c r="BE126" s="23">
        <f t="shared" si="17"/>
        <v>327.23492103823389</v>
      </c>
    </row>
    <row r="127" spans="3:57" x14ac:dyDescent="0.15">
      <c r="C127" s="29">
        <v>122</v>
      </c>
      <c r="D127" s="23">
        <f>[6]节奏总纲!BX125</f>
        <v>64.144650363204718</v>
      </c>
      <c r="E127" s="23">
        <f>[6]节奏总纲!CB125</f>
        <v>65.931924820772295</v>
      </c>
      <c r="AY127" s="29">
        <v>122</v>
      </c>
      <c r="AZ127" s="23">
        <f t="shared" si="12"/>
        <v>100</v>
      </c>
      <c r="BA127" s="23">
        <f t="shared" si="13"/>
        <v>64</v>
      </c>
      <c r="BB127" s="23">
        <f t="shared" si="14"/>
        <v>320.72325181602361</v>
      </c>
      <c r="BC127" s="23">
        <f t="shared" si="15"/>
        <v>100</v>
      </c>
      <c r="BD127" s="23">
        <f t="shared" si="16"/>
        <v>65</v>
      </c>
      <c r="BE127" s="23">
        <f t="shared" si="17"/>
        <v>329.65962410386146</v>
      </c>
    </row>
    <row r="128" spans="3:57" x14ac:dyDescent="0.15">
      <c r="C128" s="29">
        <v>123</v>
      </c>
      <c r="D128" s="23">
        <f>[6]节奏总纲!BX126</f>
        <v>64.610477430073331</v>
      </c>
      <c r="E128" s="23">
        <f>[6]节奏总纲!CB126</f>
        <v>66.416167338833802</v>
      </c>
      <c r="AY128" s="29">
        <v>123</v>
      </c>
      <c r="AZ128" s="23">
        <f t="shared" si="12"/>
        <v>100</v>
      </c>
      <c r="BA128" s="23">
        <f t="shared" si="13"/>
        <v>64</v>
      </c>
      <c r="BB128" s="23">
        <f t="shared" si="14"/>
        <v>323.05238715036666</v>
      </c>
      <c r="BC128" s="23">
        <f t="shared" si="15"/>
        <v>100</v>
      </c>
      <c r="BD128" s="23">
        <f t="shared" si="16"/>
        <v>66</v>
      </c>
      <c r="BE128" s="23">
        <f t="shared" si="17"/>
        <v>332.08083669416902</v>
      </c>
    </row>
    <row r="129" spans="3:57" x14ac:dyDescent="0.15">
      <c r="C129" s="29">
        <v>124</v>
      </c>
      <c r="D129" s="23">
        <f>[6]节奏总纲!BX127</f>
        <v>65.094839190509248</v>
      </c>
      <c r="E129" s="23">
        <f>[6]节奏总纲!CB127</f>
        <v>66.943644127984214</v>
      </c>
      <c r="AY129" s="29">
        <v>124</v>
      </c>
      <c r="AZ129" s="23">
        <f t="shared" si="12"/>
        <v>100</v>
      </c>
      <c r="BA129" s="23">
        <f t="shared" si="13"/>
        <v>65</v>
      </c>
      <c r="BB129" s="23">
        <f t="shared" si="14"/>
        <v>325.47419595254621</v>
      </c>
      <c r="BC129" s="23">
        <f t="shared" si="15"/>
        <v>100</v>
      </c>
      <c r="BD129" s="23">
        <f t="shared" si="16"/>
        <v>66</v>
      </c>
      <c r="BE129" s="23">
        <f t="shared" si="17"/>
        <v>334.71822063992107</v>
      </c>
    </row>
    <row r="130" spans="3:57" x14ac:dyDescent="0.15">
      <c r="C130" s="29">
        <v>125</v>
      </c>
      <c r="D130" s="23">
        <f>[6]节奏总纲!BX128</f>
        <v>65.557283526381681</v>
      </c>
      <c r="E130" s="23">
        <f>[6]节奏总纲!CB128</f>
        <v>67.365148137773829</v>
      </c>
      <c r="AY130" s="29">
        <v>125</v>
      </c>
      <c r="AZ130" s="23">
        <f t="shared" si="12"/>
        <v>100</v>
      </c>
      <c r="BA130" s="23">
        <f t="shared" si="13"/>
        <v>65</v>
      </c>
      <c r="BB130" s="23">
        <f t="shared" si="14"/>
        <v>327.78641763190842</v>
      </c>
      <c r="BC130" s="23">
        <f t="shared" si="15"/>
        <v>100</v>
      </c>
      <c r="BD130" s="23">
        <f t="shared" si="16"/>
        <v>67</v>
      </c>
      <c r="BE130" s="23">
        <f t="shared" si="17"/>
        <v>336.82574068886913</v>
      </c>
    </row>
    <row r="131" spans="3:57" x14ac:dyDescent="0.15">
      <c r="C131" s="29">
        <v>126</v>
      </c>
      <c r="D131" s="23">
        <f>[6]节奏总纲!BX129</f>
        <v>66.045736622847244</v>
      </c>
      <c r="E131" s="23">
        <f>[6]节奏总纲!CB129</f>
        <v>67.805932436822431</v>
      </c>
      <c r="AY131" s="29">
        <v>126</v>
      </c>
      <c r="AZ131" s="23">
        <f t="shared" si="12"/>
        <v>104</v>
      </c>
      <c r="BA131" s="23">
        <f t="shared" si="13"/>
        <v>66</v>
      </c>
      <c r="BB131" s="23">
        <f t="shared" si="14"/>
        <v>330.22868311423622</v>
      </c>
      <c r="BC131" s="23">
        <f t="shared" si="15"/>
        <v>100</v>
      </c>
      <c r="BD131" s="23">
        <f t="shared" si="16"/>
        <v>67</v>
      </c>
      <c r="BE131" s="23">
        <f t="shared" si="17"/>
        <v>339.02966218411217</v>
      </c>
    </row>
    <row r="132" spans="3:57" x14ac:dyDescent="0.15">
      <c r="C132" s="29">
        <v>127</v>
      </c>
      <c r="D132" s="23">
        <f>[6]节奏总纲!BX130</f>
        <v>66.504847055084383</v>
      </c>
      <c r="E132" s="23">
        <f>[6]节奏总纲!CB130</f>
        <v>68.238025698473677</v>
      </c>
      <c r="AY132" s="29">
        <v>127</v>
      </c>
      <c r="AZ132" s="23">
        <f t="shared" si="12"/>
        <v>104</v>
      </c>
      <c r="BA132" s="23">
        <f t="shared" si="13"/>
        <v>66</v>
      </c>
      <c r="BB132" s="23">
        <f t="shared" si="14"/>
        <v>332.52423527542192</v>
      </c>
      <c r="BC132" s="23">
        <f t="shared" si="15"/>
        <v>104</v>
      </c>
      <c r="BD132" s="23">
        <f t="shared" si="16"/>
        <v>68</v>
      </c>
      <c r="BE132" s="23">
        <f t="shared" si="17"/>
        <v>341.19012849236839</v>
      </c>
    </row>
    <row r="133" spans="3:57" x14ac:dyDescent="0.15">
      <c r="C133" s="29">
        <v>128</v>
      </c>
      <c r="D133" s="23">
        <f>[6]节奏总纲!BX131</f>
        <v>66.996909432729709</v>
      </c>
      <c r="E133" s="23">
        <f>[6]节奏总纲!CB131</f>
        <v>68.68388418186646</v>
      </c>
      <c r="AY133" s="29">
        <v>128</v>
      </c>
      <c r="AZ133" s="23">
        <f t="shared" si="12"/>
        <v>104</v>
      </c>
      <c r="BA133" s="23">
        <f t="shared" si="13"/>
        <v>66</v>
      </c>
      <c r="BB133" s="23">
        <f t="shared" si="14"/>
        <v>334.98454716364853</v>
      </c>
      <c r="BC133" s="23">
        <f t="shared" si="15"/>
        <v>104</v>
      </c>
      <c r="BD133" s="23">
        <f t="shared" si="16"/>
        <v>68</v>
      </c>
      <c r="BE133" s="23">
        <f t="shared" si="17"/>
        <v>343.4194209093323</v>
      </c>
    </row>
    <row r="134" spans="3:57" x14ac:dyDescent="0.15">
      <c r="C134" s="29">
        <v>129</v>
      </c>
      <c r="D134" s="23">
        <f>[6]节奏总纲!BX132</f>
        <v>67.453153062113969</v>
      </c>
      <c r="E134" s="23">
        <f>[6]节奏总纲!CB132</f>
        <v>69.188959633989313</v>
      </c>
      <c r="AY134" s="29">
        <v>129</v>
      </c>
      <c r="AZ134" s="23">
        <f t="shared" si="12"/>
        <v>104</v>
      </c>
      <c r="BA134" s="23">
        <f t="shared" si="13"/>
        <v>67</v>
      </c>
      <c r="BB134" s="23">
        <f t="shared" si="14"/>
        <v>337.26576531056986</v>
      </c>
      <c r="BC134" s="23">
        <f t="shared" si="15"/>
        <v>104</v>
      </c>
      <c r="BD134" s="23">
        <f t="shared" si="16"/>
        <v>69</v>
      </c>
      <c r="BE134" s="23">
        <f t="shared" si="17"/>
        <v>345.94479816994658</v>
      </c>
    </row>
    <row r="135" spans="3:57" x14ac:dyDescent="0.15">
      <c r="C135" s="29">
        <v>130</v>
      </c>
      <c r="D135" s="23">
        <f>[6]节奏总纲!BX133</f>
        <v>67.941693450092984</v>
      </c>
      <c r="E135" s="23">
        <f>[6]节奏总纲!CB133</f>
        <v>69.705247335696697</v>
      </c>
      <c r="AY135" s="29">
        <v>130</v>
      </c>
      <c r="AZ135" s="23">
        <f t="shared" si="12"/>
        <v>104</v>
      </c>
      <c r="BA135" s="23">
        <f t="shared" si="13"/>
        <v>67</v>
      </c>
      <c r="BB135" s="23">
        <f t="shared" si="14"/>
        <v>339.70846725046493</v>
      </c>
      <c r="BC135" s="23">
        <f t="shared" si="15"/>
        <v>104</v>
      </c>
      <c r="BD135" s="23">
        <f t="shared" si="16"/>
        <v>69</v>
      </c>
      <c r="BE135" s="23">
        <f t="shared" si="17"/>
        <v>348.52623667848349</v>
      </c>
    </row>
    <row r="136" spans="3:57" x14ac:dyDescent="0.15">
      <c r="C136" s="29">
        <v>131</v>
      </c>
      <c r="D136" s="23">
        <f>[6]节奏总纲!BX134</f>
        <v>68.402186838509962</v>
      </c>
      <c r="E136" s="23">
        <f>[6]节奏总纲!CB134</f>
        <v>70.183493178644127</v>
      </c>
      <c r="AY136" s="29">
        <v>131</v>
      </c>
      <c r="AZ136" s="23">
        <f t="shared" si="12"/>
        <v>104</v>
      </c>
      <c r="BA136" s="23">
        <f t="shared" si="13"/>
        <v>68</v>
      </c>
      <c r="BB136" s="23">
        <f t="shared" si="14"/>
        <v>342.01093419254983</v>
      </c>
      <c r="BC136" s="23">
        <f t="shared" si="15"/>
        <v>104</v>
      </c>
      <c r="BD136" s="23">
        <f t="shared" si="16"/>
        <v>70</v>
      </c>
      <c r="BE136" s="23">
        <f t="shared" si="17"/>
        <v>350.91746589322065</v>
      </c>
    </row>
    <row r="137" spans="3:57" x14ac:dyDescent="0.15">
      <c r="C137" s="29">
        <v>132</v>
      </c>
      <c r="D137" s="23">
        <f>[6]节奏总纲!BX135</f>
        <v>68.887255337837544</v>
      </c>
      <c r="E137" s="23">
        <f>[6]节奏总纲!CB135</f>
        <v>70.620771478312804</v>
      </c>
      <c r="AY137" s="29">
        <v>132</v>
      </c>
      <c r="AZ137" s="23">
        <f t="shared" si="12"/>
        <v>104</v>
      </c>
      <c r="BA137" s="23">
        <f t="shared" si="13"/>
        <v>68</v>
      </c>
      <c r="BB137" s="23">
        <f t="shared" si="14"/>
        <v>344.43627668918771</v>
      </c>
      <c r="BC137" s="23">
        <f t="shared" si="15"/>
        <v>104</v>
      </c>
      <c r="BD137" s="23">
        <f t="shared" si="16"/>
        <v>70</v>
      </c>
      <c r="BE137" s="23">
        <f t="shared" si="17"/>
        <v>353.10385739156402</v>
      </c>
    </row>
    <row r="138" spans="3:57" x14ac:dyDescent="0.15">
      <c r="C138" s="29">
        <v>133</v>
      </c>
      <c r="D138" s="23">
        <f>[6]节奏总纲!BX136</f>
        <v>69.351933936401693</v>
      </c>
      <c r="E138" s="23">
        <f>[6]节奏总纲!CB136</f>
        <v>71.060257188312946</v>
      </c>
      <c r="AY138" s="29">
        <v>133</v>
      </c>
      <c r="AZ138" s="23">
        <f t="shared" si="12"/>
        <v>108</v>
      </c>
      <c r="BA138" s="23">
        <f t="shared" si="13"/>
        <v>69</v>
      </c>
      <c r="BB138" s="23">
        <f t="shared" si="14"/>
        <v>346.75966968200845</v>
      </c>
      <c r="BC138" s="23">
        <f t="shared" si="15"/>
        <v>108</v>
      </c>
      <c r="BD138" s="23">
        <f t="shared" si="16"/>
        <v>71</v>
      </c>
      <c r="BE138" s="23">
        <f t="shared" si="17"/>
        <v>355.30128594156474</v>
      </c>
    </row>
    <row r="139" spans="3:57" x14ac:dyDescent="0.15">
      <c r="C139" s="29">
        <v>134</v>
      </c>
      <c r="D139" s="23">
        <f>[6]节奏总纲!BX137</f>
        <v>69.833579581329417</v>
      </c>
      <c r="E139" s="23">
        <f>[6]节奏总纲!CB137</f>
        <v>71.5052164581585</v>
      </c>
      <c r="AY139" s="29">
        <v>134</v>
      </c>
      <c r="AZ139" s="23">
        <f t="shared" si="12"/>
        <v>108</v>
      </c>
      <c r="BA139" s="23">
        <f t="shared" si="13"/>
        <v>69</v>
      </c>
      <c r="BB139" s="23">
        <f t="shared" si="14"/>
        <v>349.16789790664711</v>
      </c>
      <c r="BC139" s="23">
        <f t="shared" si="15"/>
        <v>108</v>
      </c>
      <c r="BD139" s="23">
        <f t="shared" si="16"/>
        <v>71</v>
      </c>
      <c r="BE139" s="23">
        <f t="shared" si="17"/>
        <v>357.52608229079249</v>
      </c>
    </row>
    <row r="140" spans="3:57" x14ac:dyDescent="0.15">
      <c r="C140" s="29">
        <v>135</v>
      </c>
      <c r="D140" s="23">
        <f>[6]节奏总纲!BX138</f>
        <v>70.302380180961919</v>
      </c>
      <c r="E140" s="23">
        <f>[6]节奏总纲!CB138</f>
        <v>72.008433828307673</v>
      </c>
      <c r="AY140" s="29">
        <v>135</v>
      </c>
      <c r="AZ140" s="23">
        <f t="shared" si="12"/>
        <v>108</v>
      </c>
      <c r="BA140" s="23">
        <f t="shared" si="13"/>
        <v>70</v>
      </c>
      <c r="BB140" s="23">
        <f t="shared" si="14"/>
        <v>351.51190090480958</v>
      </c>
      <c r="BC140" s="23">
        <f t="shared" si="15"/>
        <v>108</v>
      </c>
      <c r="BD140" s="23">
        <f t="shared" si="16"/>
        <v>72</v>
      </c>
      <c r="BE140" s="23">
        <f t="shared" si="17"/>
        <v>360.04216914153835</v>
      </c>
    </row>
    <row r="141" spans="3:57" x14ac:dyDescent="0.15">
      <c r="C141" s="29">
        <v>136</v>
      </c>
      <c r="D141" s="23">
        <f>[6]节奏总纲!BX139</f>
        <v>70.780650969721208</v>
      </c>
      <c r="E141" s="23">
        <f>[6]节奏总纲!CB139</f>
        <v>72.50066520397678</v>
      </c>
      <c r="AY141" s="29">
        <v>136</v>
      </c>
      <c r="AZ141" s="23">
        <f t="shared" si="12"/>
        <v>108</v>
      </c>
      <c r="BA141" s="23">
        <f t="shared" si="13"/>
        <v>70</v>
      </c>
      <c r="BB141" s="23">
        <f t="shared" si="14"/>
        <v>353.90325484860603</v>
      </c>
      <c r="BC141" s="23">
        <f t="shared" si="15"/>
        <v>108</v>
      </c>
      <c r="BD141" s="23">
        <f t="shared" si="16"/>
        <v>72</v>
      </c>
      <c r="BE141" s="23">
        <f t="shared" si="17"/>
        <v>362.5033260198839</v>
      </c>
    </row>
    <row r="142" spans="3:57" x14ac:dyDescent="0.15">
      <c r="C142" s="29">
        <v>137</v>
      </c>
      <c r="D142" s="23">
        <f>[6]节奏总纲!BX140</f>
        <v>71.253511678983699</v>
      </c>
      <c r="E142" s="23">
        <f>[6]节奏总纲!CB140</f>
        <v>73.011719235806893</v>
      </c>
      <c r="AY142" s="29">
        <v>137</v>
      </c>
      <c r="AZ142" s="23">
        <f t="shared" si="12"/>
        <v>108</v>
      </c>
      <c r="BA142" s="23">
        <f t="shared" si="13"/>
        <v>71</v>
      </c>
      <c r="BB142" s="23">
        <f t="shared" si="14"/>
        <v>356.26755839491852</v>
      </c>
      <c r="BC142" s="23">
        <f t="shared" si="15"/>
        <v>108</v>
      </c>
      <c r="BD142" s="23">
        <f t="shared" si="16"/>
        <v>73</v>
      </c>
      <c r="BE142" s="23">
        <f t="shared" si="17"/>
        <v>365.05859617903445</v>
      </c>
    </row>
    <row r="143" spans="3:57" x14ac:dyDescent="0.15">
      <c r="C143" s="29">
        <v>138</v>
      </c>
      <c r="D143" s="23">
        <f>[6]节奏总纲!BX141</f>
        <v>71.728454603344318</v>
      </c>
      <c r="E143" s="23">
        <f>[6]节奏总纲!CB141</f>
        <v>73.443164563711022</v>
      </c>
      <c r="AY143" s="29">
        <v>138</v>
      </c>
      <c r="AZ143" s="23">
        <f t="shared" si="12"/>
        <v>108</v>
      </c>
      <c r="BA143" s="23">
        <f t="shared" si="13"/>
        <v>71</v>
      </c>
      <c r="BB143" s="23">
        <f t="shared" si="14"/>
        <v>358.64227301672156</v>
      </c>
      <c r="BC143" s="23">
        <f t="shared" si="15"/>
        <v>108</v>
      </c>
      <c r="BD143" s="23">
        <f t="shared" si="16"/>
        <v>73</v>
      </c>
      <c r="BE143" s="23">
        <f t="shared" si="17"/>
        <v>367.21582281855513</v>
      </c>
    </row>
    <row r="144" spans="3:57" x14ac:dyDescent="0.15">
      <c r="C144" s="29">
        <v>139</v>
      </c>
      <c r="D144" s="23">
        <f>[6]节奏总纲!BX142</f>
        <v>72.205314824634726</v>
      </c>
      <c r="E144" s="23">
        <f>[6]节奏总纲!CB142</f>
        <v>73.883789442996616</v>
      </c>
      <c r="AY144" s="29">
        <v>139</v>
      </c>
      <c r="AZ144" s="23">
        <f t="shared" si="12"/>
        <v>112</v>
      </c>
      <c r="BA144" s="23">
        <f t="shared" si="13"/>
        <v>72</v>
      </c>
      <c r="BB144" s="23">
        <f t="shared" si="14"/>
        <v>361.02657412317365</v>
      </c>
      <c r="BC144" s="23">
        <f t="shared" si="15"/>
        <v>108</v>
      </c>
      <c r="BD144" s="23">
        <f t="shared" si="16"/>
        <v>73</v>
      </c>
      <c r="BE144" s="23">
        <f t="shared" si="17"/>
        <v>369.41894721498306</v>
      </c>
    </row>
    <row r="145" spans="3:57" x14ac:dyDescent="0.15">
      <c r="C145" s="29">
        <v>140</v>
      </c>
      <c r="D145" s="23">
        <f>[6]节奏总纲!BX143</f>
        <v>72.676975898343528</v>
      </c>
      <c r="E145" s="23">
        <f>[6]节奏总纲!CB143</f>
        <v>74.328531668433854</v>
      </c>
      <c r="AY145" s="29">
        <v>140</v>
      </c>
      <c r="AZ145" s="23">
        <f t="shared" si="12"/>
        <v>112</v>
      </c>
      <c r="BA145" s="23">
        <f t="shared" si="13"/>
        <v>72</v>
      </c>
      <c r="BB145" s="23">
        <f t="shared" si="14"/>
        <v>363.38487949171764</v>
      </c>
      <c r="BC145" s="23">
        <f t="shared" si="15"/>
        <v>112</v>
      </c>
      <c r="BD145" s="23">
        <f t="shared" si="16"/>
        <v>74</v>
      </c>
      <c r="BE145" s="23">
        <f t="shared" si="17"/>
        <v>371.64265834216928</v>
      </c>
    </row>
    <row r="146" spans="3:57" x14ac:dyDescent="0.15">
      <c r="C146" s="29">
        <v>141</v>
      </c>
      <c r="D146" s="23">
        <f>[6]节奏总纲!BX144</f>
        <v>73.157776302859972</v>
      </c>
      <c r="E146" s="23">
        <f>[6]节奏总纲!CB144</f>
        <v>74.803748443395335</v>
      </c>
      <c r="AY146" s="29">
        <v>141</v>
      </c>
      <c r="AZ146" s="23">
        <f t="shared" si="12"/>
        <v>112</v>
      </c>
      <c r="BA146" s="23">
        <f t="shared" si="13"/>
        <v>73</v>
      </c>
      <c r="BB146" s="23">
        <f t="shared" si="14"/>
        <v>365.78888151429987</v>
      </c>
      <c r="BC146" s="23">
        <f t="shared" si="15"/>
        <v>112</v>
      </c>
      <c r="BD146" s="23">
        <f t="shared" si="16"/>
        <v>74</v>
      </c>
      <c r="BE146" s="23">
        <f t="shared" si="17"/>
        <v>374.01874221697665</v>
      </c>
    </row>
    <row r="147" spans="3:57" x14ac:dyDescent="0.15">
      <c r="C147" s="29">
        <v>142</v>
      </c>
      <c r="D147" s="23">
        <f>[6]节奏总纲!BX145</f>
        <v>73.626200589019419</v>
      </c>
      <c r="E147" s="23">
        <f>[6]节奏总纲!CB145</f>
        <v>75.301725135331964</v>
      </c>
      <c r="AY147" s="29">
        <v>142</v>
      </c>
      <c r="AZ147" s="23">
        <f t="shared" si="12"/>
        <v>112</v>
      </c>
      <c r="BA147" s="23">
        <f t="shared" si="13"/>
        <v>73</v>
      </c>
      <c r="BB147" s="23">
        <f t="shared" si="14"/>
        <v>368.13100294509707</v>
      </c>
      <c r="BC147" s="23">
        <f t="shared" si="15"/>
        <v>112</v>
      </c>
      <c r="BD147" s="23">
        <f t="shared" si="16"/>
        <v>75</v>
      </c>
      <c r="BE147" s="23">
        <f t="shared" si="17"/>
        <v>376.50862567665979</v>
      </c>
    </row>
    <row r="148" spans="3:57" x14ac:dyDescent="0.15">
      <c r="C148" s="29">
        <v>143</v>
      </c>
      <c r="D148" s="23">
        <f>[6]节奏总纲!BX146</f>
        <v>74.110883090832957</v>
      </c>
      <c r="E148" s="23">
        <f>[6]节奏总纲!CB146</f>
        <v>75.814456858718941</v>
      </c>
      <c r="AY148" s="29">
        <v>143</v>
      </c>
      <c r="AZ148" s="23">
        <f t="shared" si="12"/>
        <v>112</v>
      </c>
      <c r="BA148" s="23">
        <f t="shared" si="13"/>
        <v>74</v>
      </c>
      <c r="BB148" s="23">
        <f t="shared" si="14"/>
        <v>370.55441545416477</v>
      </c>
      <c r="BC148" s="23">
        <f t="shared" si="15"/>
        <v>112</v>
      </c>
      <c r="BD148" s="23">
        <f t="shared" si="16"/>
        <v>75</v>
      </c>
      <c r="BE148" s="23">
        <f t="shared" si="17"/>
        <v>379.07228429359469</v>
      </c>
    </row>
    <row r="149" spans="3:57" x14ac:dyDescent="0.15">
      <c r="C149" s="29">
        <v>144</v>
      </c>
      <c r="D149" s="23">
        <f>[6]节奏总纲!BX147</f>
        <v>74.576114728274206</v>
      </c>
      <c r="E149" s="23">
        <f>[6]节奏总纲!CB147</f>
        <v>76.272679000298737</v>
      </c>
      <c r="AY149" s="29">
        <v>144</v>
      </c>
      <c r="AZ149" s="23">
        <f t="shared" si="12"/>
        <v>112</v>
      </c>
      <c r="BA149" s="23">
        <f t="shared" si="13"/>
        <v>74</v>
      </c>
      <c r="BB149" s="23">
        <f t="shared" si="14"/>
        <v>372.88057364137103</v>
      </c>
      <c r="BC149" s="23">
        <f t="shared" si="15"/>
        <v>112</v>
      </c>
      <c r="BD149" s="23">
        <f t="shared" si="16"/>
        <v>76</v>
      </c>
      <c r="BE149" s="23">
        <f t="shared" si="17"/>
        <v>381.3633950014937</v>
      </c>
    </row>
    <row r="150" spans="3:57" x14ac:dyDescent="0.15">
      <c r="C150" s="29">
        <v>145</v>
      </c>
      <c r="D150" s="23">
        <f>[6]节奏总纲!BX148</f>
        <v>75.064622457794115</v>
      </c>
      <c r="E150" s="23">
        <f>[6]节奏总纲!CB148</f>
        <v>76.722034052979026</v>
      </c>
      <c r="AY150" s="29">
        <v>145</v>
      </c>
      <c r="AZ150" s="23">
        <f t="shared" si="12"/>
        <v>116</v>
      </c>
      <c r="BA150" s="23">
        <f t="shared" si="13"/>
        <v>75</v>
      </c>
      <c r="BB150" s="23">
        <f t="shared" si="14"/>
        <v>375.32311228897061</v>
      </c>
      <c r="BC150" s="23">
        <f t="shared" si="15"/>
        <v>112</v>
      </c>
      <c r="BD150" s="23">
        <f t="shared" si="16"/>
        <v>76</v>
      </c>
      <c r="BE150" s="23">
        <f t="shared" si="17"/>
        <v>383.61017026489515</v>
      </c>
    </row>
    <row r="151" spans="3:57" x14ac:dyDescent="0.15">
      <c r="C151" s="29">
        <v>146</v>
      </c>
      <c r="D151" s="23">
        <f>[6]节奏总纲!BX149</f>
        <v>75.526704686495577</v>
      </c>
      <c r="E151" s="23">
        <f>[6]节奏总纲!CB149</f>
        <v>77.156310513291089</v>
      </c>
      <c r="AY151" s="29">
        <v>146</v>
      </c>
      <c r="AZ151" s="23">
        <f t="shared" si="12"/>
        <v>116</v>
      </c>
      <c r="BA151" s="23">
        <f t="shared" si="13"/>
        <v>75</v>
      </c>
      <c r="BB151" s="23">
        <f t="shared" si="14"/>
        <v>377.63352343247789</v>
      </c>
      <c r="BC151" s="23">
        <f t="shared" si="15"/>
        <v>116</v>
      </c>
      <c r="BD151" s="23">
        <f t="shared" si="16"/>
        <v>77</v>
      </c>
      <c r="BE151" s="23">
        <f t="shared" si="17"/>
        <v>385.78155256645545</v>
      </c>
    </row>
    <row r="152" spans="3:57" x14ac:dyDescent="0.15">
      <c r="C152" s="29">
        <v>147</v>
      </c>
      <c r="D152" s="23">
        <f>[6]节奏总纲!BX150</f>
        <v>76.018981963564528</v>
      </c>
      <c r="E152" s="23">
        <f>[6]节奏总纲!CB150</f>
        <v>77.589370523547544</v>
      </c>
      <c r="AY152" s="29">
        <v>147</v>
      </c>
      <c r="AZ152" s="23">
        <f t="shared" ref="AZ152:AZ165" si="18">IFERROR(INDEX($I$6:$I$35,MATCH($D152,Q$6:Q$35,1)),0)+IFERROR(INDEX($I$6:$I$35,MATCH($D152,R$6:R$35,1)),0)+IFERROR(INDEX($I$6:$I$35,MATCH($D152,S$6:S$35,1)),0)+IFERROR(INDEX($I$6:$I$35,MATCH($D152,T$6:T$35,1)),0)</f>
        <v>116</v>
      </c>
      <c r="BA152" s="23">
        <f t="shared" ref="BA152:BA165" si="19">IFERROR(INDEX($I$6:$I$85,MATCH($D152,K$6:K$85,1)),0)</f>
        <v>76</v>
      </c>
      <c r="BB152" s="23">
        <f t="shared" ref="BB152:BB165" si="20">INDEX(AN$6:AN$85,MATCH($D152,$AK$6:$AK$85,1))*$D152*4+INDEX(AR$6:AR$85,MATCH($D152,$AK$6:$AK$85,1))*$D152</f>
        <v>380.09490981782267</v>
      </c>
      <c r="BC152" s="23">
        <f t="shared" ref="BC152:BC165" si="21">IFERROR(INDEX($W$6:$W$35,MATCH($E152,AE$6:AE$35,1)),0)+IFERROR(INDEX($W$6:$W$35,MATCH($E152,AF$6:AF$35,1)),0)+IFERROR(INDEX($W$6:$W$35,MATCH($E152,AG$6:AG$35,1)),0)+IFERROR(INDEX($W$6:$W$35,MATCH($E152,AH$6:AH$35,1)),0)</f>
        <v>116</v>
      </c>
      <c r="BD152" s="23">
        <f t="shared" ref="BD152:BD165" si="22">IFERROR(INDEX($I$6:$I$85,MATCH($E152,K$6:K$85,1)),0)</f>
        <v>77</v>
      </c>
      <c r="BE152" s="23">
        <f t="shared" ref="BE152:BE165" si="23">INDEX(AN$6:AN$85,MATCH($E152,$AK$6:$AK$85,1))*$E152*4+INDEX(AR$6:AR$85,MATCH($E152,$AK$6:$AK$85,1))*$E152</f>
        <v>387.9468526177377</v>
      </c>
    </row>
    <row r="153" spans="3:57" x14ac:dyDescent="0.15">
      <c r="C153" s="29">
        <v>148</v>
      </c>
      <c r="D153" s="23">
        <f>[6]节奏总纲!BX151</f>
        <v>76.477957149162563</v>
      </c>
      <c r="E153" s="23">
        <f>[6]节奏总纲!CB151</f>
        <v>78.090171054507962</v>
      </c>
      <c r="AY153" s="29">
        <v>148</v>
      </c>
      <c r="AZ153" s="23">
        <f t="shared" si="18"/>
        <v>116</v>
      </c>
      <c r="BA153" s="23">
        <f t="shared" si="19"/>
        <v>76</v>
      </c>
      <c r="BB153" s="23">
        <f t="shared" si="20"/>
        <v>382.38978574581279</v>
      </c>
      <c r="BC153" s="23">
        <f t="shared" si="21"/>
        <v>116</v>
      </c>
      <c r="BD153" s="23">
        <f t="shared" si="22"/>
        <v>78</v>
      </c>
      <c r="BE153" s="23">
        <f t="shared" si="23"/>
        <v>390.4508552725398</v>
      </c>
    </row>
    <row r="154" spans="3:57" x14ac:dyDescent="0.15">
      <c r="C154" s="29">
        <v>149</v>
      </c>
      <c r="D154" s="23">
        <f>[6]节奏总纲!BX152</f>
        <v>76.969874573049196</v>
      </c>
      <c r="E154" s="23">
        <f>[6]节奏总纲!CB152</f>
        <v>78.576561935344017</v>
      </c>
      <c r="AY154" s="29">
        <v>149</v>
      </c>
      <c r="AZ154" s="23">
        <f t="shared" si="18"/>
        <v>116</v>
      </c>
      <c r="BA154" s="23">
        <f t="shared" si="19"/>
        <v>76</v>
      </c>
      <c r="BB154" s="23">
        <f t="shared" si="20"/>
        <v>384.84937286524598</v>
      </c>
      <c r="BC154" s="23">
        <f t="shared" si="21"/>
        <v>116</v>
      </c>
      <c r="BD154" s="23">
        <f t="shared" si="22"/>
        <v>78</v>
      </c>
      <c r="BE154" s="23">
        <f t="shared" si="23"/>
        <v>392.88280967672006</v>
      </c>
    </row>
    <row r="155" spans="3:57" x14ac:dyDescent="0.15">
      <c r="C155" s="29">
        <v>150</v>
      </c>
      <c r="D155" s="23">
        <f>[6]节奏总纲!BX153</f>
        <v>77.429859113413457</v>
      </c>
      <c r="E155" s="23">
        <f>[6]节奏总纲!CB153</f>
        <v>79.108907766261424</v>
      </c>
      <c r="AY155" s="29">
        <v>150</v>
      </c>
      <c r="AZ155" s="23">
        <f t="shared" si="18"/>
        <v>116</v>
      </c>
      <c r="BA155" s="23">
        <f t="shared" si="19"/>
        <v>77</v>
      </c>
      <c r="BB155" s="23">
        <f t="shared" si="20"/>
        <v>387.14929556706727</v>
      </c>
      <c r="BC155" s="23">
        <f t="shared" si="21"/>
        <v>116</v>
      </c>
      <c r="BD155" s="23">
        <f t="shared" si="22"/>
        <v>79</v>
      </c>
      <c r="BE155" s="23">
        <f t="shared" si="23"/>
        <v>395.54453883130714</v>
      </c>
    </row>
    <row r="156" spans="3:57" x14ac:dyDescent="0.15">
      <c r="C156" s="29">
        <v>151</v>
      </c>
      <c r="D156" s="23">
        <f>[6]节奏总纲!BX154</f>
        <v>77.918490985566862</v>
      </c>
      <c r="E156" s="23">
        <f>[6]节奏总纲!CB154</f>
        <v>79.77400502911118</v>
      </c>
      <c r="AY156" s="29">
        <v>151</v>
      </c>
      <c r="AZ156" s="23">
        <f t="shared" si="18"/>
        <v>116</v>
      </c>
      <c r="BA156" s="23">
        <f t="shared" si="19"/>
        <v>77</v>
      </c>
      <c r="BB156" s="23">
        <f t="shared" si="20"/>
        <v>389.5924549278343</v>
      </c>
      <c r="BC156" s="23">
        <f t="shared" si="21"/>
        <v>116</v>
      </c>
      <c r="BD156" s="23">
        <f t="shared" si="22"/>
        <v>79</v>
      </c>
      <c r="BE156" s="23">
        <f t="shared" si="23"/>
        <v>398.87002514555593</v>
      </c>
    </row>
    <row r="157" spans="3:57" x14ac:dyDescent="0.15">
      <c r="C157" s="29">
        <v>152</v>
      </c>
      <c r="D157" s="23">
        <f>[6]节奏总纲!BX155</f>
        <v>78.382397883778651</v>
      </c>
      <c r="E157" s="23">
        <f>[6]节奏总纲!CB155</f>
        <v>80</v>
      </c>
      <c r="AY157" s="29">
        <v>152</v>
      </c>
      <c r="AZ157" s="23">
        <f t="shared" si="18"/>
        <v>120</v>
      </c>
      <c r="BA157" s="23">
        <f t="shared" si="19"/>
        <v>78</v>
      </c>
      <c r="BB157" s="23">
        <f t="shared" si="20"/>
        <v>391.91198941889326</v>
      </c>
      <c r="BC157" s="23">
        <f t="shared" si="21"/>
        <v>120</v>
      </c>
      <c r="BD157" s="23">
        <f t="shared" si="22"/>
        <v>80</v>
      </c>
      <c r="BE157" s="23">
        <f t="shared" si="23"/>
        <v>400</v>
      </c>
    </row>
    <row r="158" spans="3:57" x14ac:dyDescent="0.15">
      <c r="C158" s="29">
        <v>153</v>
      </c>
      <c r="D158" s="23">
        <f>[6]节奏总纲!BX156</f>
        <v>78.867787811519349</v>
      </c>
      <c r="E158" s="23">
        <f>[6]节奏总纲!CB156</f>
        <v>80</v>
      </c>
      <c r="AY158" s="29">
        <v>153</v>
      </c>
      <c r="AZ158" s="23">
        <f t="shared" si="18"/>
        <v>120</v>
      </c>
      <c r="BA158" s="23">
        <f t="shared" si="19"/>
        <v>78</v>
      </c>
      <c r="BB158" s="23">
        <f t="shared" si="20"/>
        <v>394.33893905759675</v>
      </c>
      <c r="BC158" s="23">
        <f t="shared" si="21"/>
        <v>120</v>
      </c>
      <c r="BD158" s="23">
        <f t="shared" si="22"/>
        <v>80</v>
      </c>
      <c r="BE158" s="23">
        <f t="shared" si="23"/>
        <v>400</v>
      </c>
    </row>
    <row r="159" spans="3:57" x14ac:dyDescent="0.15">
      <c r="C159" s="29">
        <v>154</v>
      </c>
      <c r="D159" s="23">
        <f>[6]节奏总纲!BX157</f>
        <v>79.335561067249373</v>
      </c>
      <c r="E159" s="23">
        <f>[6]节奏总纲!CB157</f>
        <v>80</v>
      </c>
      <c r="AY159" s="29">
        <v>154</v>
      </c>
      <c r="AZ159" s="23">
        <f t="shared" si="18"/>
        <v>120</v>
      </c>
      <c r="BA159" s="23">
        <f t="shared" si="19"/>
        <v>79</v>
      </c>
      <c r="BB159" s="23">
        <f t="shared" si="20"/>
        <v>396.67780533624688</v>
      </c>
      <c r="BC159" s="23">
        <f t="shared" si="21"/>
        <v>120</v>
      </c>
      <c r="BD159" s="23">
        <f t="shared" si="22"/>
        <v>80</v>
      </c>
      <c r="BE159" s="23">
        <f t="shared" si="23"/>
        <v>400</v>
      </c>
    </row>
    <row r="160" spans="3:57" x14ac:dyDescent="0.15">
      <c r="C160" s="29">
        <v>155</v>
      </c>
      <c r="D160" s="23">
        <f>[6]节奏总纲!BX158</f>
        <v>79.8177517942256</v>
      </c>
      <c r="E160" s="23">
        <f>[6]节奏总纲!CB158</f>
        <v>80</v>
      </c>
      <c r="AY160" s="29">
        <v>155</v>
      </c>
      <c r="AZ160" s="23">
        <f t="shared" si="18"/>
        <v>120</v>
      </c>
      <c r="BA160" s="23">
        <f t="shared" si="19"/>
        <v>79</v>
      </c>
      <c r="BB160" s="23">
        <f t="shared" si="20"/>
        <v>399.08875897112802</v>
      </c>
      <c r="BC160" s="23">
        <f t="shared" si="21"/>
        <v>120</v>
      </c>
      <c r="BD160" s="23">
        <f t="shared" si="22"/>
        <v>80</v>
      </c>
      <c r="BE160" s="23">
        <f t="shared" si="23"/>
        <v>400</v>
      </c>
    </row>
    <row r="161" spans="3:57" x14ac:dyDescent="0.15">
      <c r="C161" s="29">
        <v>156</v>
      </c>
      <c r="D161" s="23">
        <f>[6]节奏总纲!BX159</f>
        <v>80</v>
      </c>
      <c r="E161" s="23">
        <f>[6]节奏总纲!CB159</f>
        <v>80</v>
      </c>
      <c r="AY161" s="29">
        <v>156</v>
      </c>
      <c r="AZ161" s="23">
        <f t="shared" si="18"/>
        <v>120</v>
      </c>
      <c r="BA161" s="23">
        <f t="shared" si="19"/>
        <v>80</v>
      </c>
      <c r="BB161" s="23">
        <f t="shared" si="20"/>
        <v>400</v>
      </c>
      <c r="BC161" s="23">
        <f t="shared" si="21"/>
        <v>120</v>
      </c>
      <c r="BD161" s="23">
        <f t="shared" si="22"/>
        <v>80</v>
      </c>
      <c r="BE161" s="23">
        <f t="shared" si="23"/>
        <v>400</v>
      </c>
    </row>
    <row r="162" spans="3:57" x14ac:dyDescent="0.15">
      <c r="C162" s="29">
        <v>157</v>
      </c>
      <c r="D162" s="23">
        <f>[6]节奏总纲!BX160</f>
        <v>80</v>
      </c>
      <c r="E162" s="23">
        <f>[6]节奏总纲!CB160</f>
        <v>80</v>
      </c>
      <c r="AY162" s="29">
        <v>157</v>
      </c>
      <c r="AZ162" s="23">
        <f t="shared" si="18"/>
        <v>120</v>
      </c>
      <c r="BA162" s="23">
        <f t="shared" si="19"/>
        <v>80</v>
      </c>
      <c r="BB162" s="23">
        <f t="shared" si="20"/>
        <v>400</v>
      </c>
      <c r="BC162" s="23">
        <f t="shared" si="21"/>
        <v>120</v>
      </c>
      <c r="BD162" s="23">
        <f t="shared" si="22"/>
        <v>80</v>
      </c>
      <c r="BE162" s="23">
        <f t="shared" si="23"/>
        <v>400</v>
      </c>
    </row>
    <row r="163" spans="3:57" x14ac:dyDescent="0.15">
      <c r="C163" s="29">
        <v>158</v>
      </c>
      <c r="D163" s="23">
        <f>[6]节奏总纲!BX161</f>
        <v>80</v>
      </c>
      <c r="E163" s="23">
        <f>[6]节奏总纲!CB161</f>
        <v>80</v>
      </c>
      <c r="AY163" s="29">
        <v>158</v>
      </c>
      <c r="AZ163" s="23">
        <f t="shared" si="18"/>
        <v>120</v>
      </c>
      <c r="BA163" s="23">
        <f t="shared" si="19"/>
        <v>80</v>
      </c>
      <c r="BB163" s="23">
        <f t="shared" si="20"/>
        <v>400</v>
      </c>
      <c r="BC163" s="23">
        <f t="shared" si="21"/>
        <v>120</v>
      </c>
      <c r="BD163" s="23">
        <f t="shared" si="22"/>
        <v>80</v>
      </c>
      <c r="BE163" s="23">
        <f t="shared" si="23"/>
        <v>400</v>
      </c>
    </row>
    <row r="164" spans="3:57" x14ac:dyDescent="0.15">
      <c r="C164" s="29">
        <v>159</v>
      </c>
      <c r="D164" s="23">
        <f>[6]节奏总纲!BX162</f>
        <v>80</v>
      </c>
      <c r="E164" s="23">
        <f>[6]节奏总纲!CB162</f>
        <v>80</v>
      </c>
      <c r="AY164" s="29">
        <v>159</v>
      </c>
      <c r="AZ164" s="23">
        <f t="shared" si="18"/>
        <v>120</v>
      </c>
      <c r="BA164" s="23">
        <f t="shared" si="19"/>
        <v>80</v>
      </c>
      <c r="BB164" s="23">
        <f t="shared" si="20"/>
        <v>400</v>
      </c>
      <c r="BC164" s="23">
        <f t="shared" si="21"/>
        <v>120</v>
      </c>
      <c r="BD164" s="23">
        <f t="shared" si="22"/>
        <v>80</v>
      </c>
      <c r="BE164" s="23">
        <f t="shared" si="23"/>
        <v>400</v>
      </c>
    </row>
    <row r="165" spans="3:57" x14ac:dyDescent="0.15">
      <c r="C165" s="29">
        <v>160</v>
      </c>
      <c r="D165" s="23">
        <f>[6]节奏总纲!BX163</f>
        <v>80</v>
      </c>
      <c r="E165" s="23">
        <f>[6]节奏总纲!CB163</f>
        <v>80</v>
      </c>
      <c r="AY165" s="29">
        <v>160</v>
      </c>
      <c r="AZ165" s="23">
        <f t="shared" si="18"/>
        <v>120</v>
      </c>
      <c r="BA165" s="23">
        <f t="shared" si="19"/>
        <v>80</v>
      </c>
      <c r="BB165" s="23">
        <f t="shared" si="20"/>
        <v>400</v>
      </c>
      <c r="BC165" s="23">
        <f t="shared" si="21"/>
        <v>120</v>
      </c>
      <c r="BD165" s="23">
        <f t="shared" si="22"/>
        <v>80</v>
      </c>
      <c r="BE165" s="23">
        <f t="shared" si="23"/>
        <v>400</v>
      </c>
    </row>
    <row r="166" spans="3:57" x14ac:dyDescent="0.15">
      <c r="C166" s="23"/>
      <c r="I166" s="23"/>
    </row>
    <row r="167" spans="3:57" x14ac:dyDescent="0.15">
      <c r="C167" s="23"/>
      <c r="I167" s="23"/>
    </row>
    <row r="168" spans="3:57" x14ac:dyDescent="0.15">
      <c r="C168" s="23"/>
      <c r="I168" s="23"/>
    </row>
    <row r="169" spans="3:57" x14ac:dyDescent="0.15">
      <c r="C169" s="23"/>
      <c r="I169" s="23"/>
    </row>
    <row r="170" spans="3:57" x14ac:dyDescent="0.15">
      <c r="C170" s="23"/>
      <c r="I170" s="23"/>
    </row>
    <row r="171" spans="3:57" x14ac:dyDescent="0.15">
      <c r="C171" s="23"/>
      <c r="I171" s="23"/>
    </row>
  </sheetData>
  <mergeCells count="20">
    <mergeCell ref="Q4:T4"/>
    <mergeCell ref="W4:W5"/>
    <mergeCell ref="I3:T3"/>
    <mergeCell ref="W3:AH3"/>
    <mergeCell ref="X4:X5"/>
    <mergeCell ref="Y4:Y5"/>
    <mergeCell ref="Z4:AD4"/>
    <mergeCell ref="I4:I5"/>
    <mergeCell ref="J4:J5"/>
    <mergeCell ref="K4:K5"/>
    <mergeCell ref="L4:P4"/>
    <mergeCell ref="AZ4:BB4"/>
    <mergeCell ref="BC4:BE4"/>
    <mergeCell ref="AE4:AH4"/>
    <mergeCell ref="AK3:AV3"/>
    <mergeCell ref="AK4:AK5"/>
    <mergeCell ref="AL4:AL5"/>
    <mergeCell ref="AM4:AM5"/>
    <mergeCell ref="AN4:AR4"/>
    <mergeCell ref="AS4:AV4"/>
  </mergeCells>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508BE-E2FD-44CC-AAEB-A5B6C294C079}">
  <sheetPr codeName="Sheet14"/>
  <dimension ref="C4:E166"/>
  <sheetViews>
    <sheetView workbookViewId="0">
      <selection activeCell="L21" sqref="L21"/>
    </sheetView>
  </sheetViews>
  <sheetFormatPr defaultColWidth="6.625" defaultRowHeight="11.25" x14ac:dyDescent="0.15"/>
  <cols>
    <col min="1" max="2" width="6.625" style="23"/>
    <col min="3" max="3" width="6.625" style="18"/>
    <col min="4" max="16384" width="6.625" style="23"/>
  </cols>
  <sheetData>
    <row r="4" spans="3:5" x14ac:dyDescent="0.15">
      <c r="D4" s="23" t="s">
        <v>146</v>
      </c>
    </row>
    <row r="5" spans="3:5" x14ac:dyDescent="0.15">
      <c r="C5" s="18" t="s">
        <v>166</v>
      </c>
      <c r="D5" s="23" t="s">
        <v>101</v>
      </c>
      <c r="E5" s="23" t="s">
        <v>112</v>
      </c>
    </row>
    <row r="6" spans="3:5" x14ac:dyDescent="0.15">
      <c r="C6" s="18">
        <v>1</v>
      </c>
      <c r="D6" s="25">
        <f>[6]养成buff汇总!EN6*4+[6]养成buff汇总!ET6</f>
        <v>1.3786169469403052E-2</v>
      </c>
      <c r="E6" s="25">
        <f>[6]养成buff汇总!ER6*4+[6]养成buff汇总!EX6</f>
        <v>3.967494387291054E-2</v>
      </c>
    </row>
    <row r="7" spans="3:5" x14ac:dyDescent="0.15">
      <c r="C7" s="18">
        <v>2</v>
      </c>
      <c r="D7" s="25">
        <f>[6]养成buff汇总!EN7*4+[6]养成buff汇总!ET7</f>
        <v>2.8561820056737415E-2</v>
      </c>
      <c r="E7" s="25">
        <f>[6]养成buff汇总!ER7*4+[6]养成buff汇总!EX7</f>
        <v>8.6352381901314779E-2</v>
      </c>
    </row>
    <row r="8" spans="3:5" x14ac:dyDescent="0.15">
      <c r="C8" s="18">
        <v>3</v>
      </c>
      <c r="D8" s="25">
        <f>[6]养成buff汇总!EN8*4+[6]养成buff汇总!ET8</f>
        <v>4.4397970247951175E-2</v>
      </c>
      <c r="E8" s="25">
        <f>[6]养成buff汇总!ER8*4+[6]养成buff汇总!EX8</f>
        <v>0.13826721448022425</v>
      </c>
    </row>
    <row r="9" spans="3:5" x14ac:dyDescent="0.15">
      <c r="C9" s="18">
        <v>4</v>
      </c>
      <c r="D9" s="25">
        <f>[6]养成buff汇总!EN9*4+[6]养成buff汇总!ET9</f>
        <v>6.1370735771633017E-2</v>
      </c>
      <c r="E9" s="25">
        <f>[6]养成buff汇总!ER9*4+[6]养成buff汇总!EX9</f>
        <v>0.19573756066435619</v>
      </c>
    </row>
    <row r="10" spans="3:5" x14ac:dyDescent="0.15">
      <c r="C10" s="18">
        <v>5</v>
      </c>
      <c r="D10" s="25">
        <f>[6]养成buff汇总!EN10*4+[6]养成buff汇总!ET10</f>
        <v>7.9561695445766259E-2</v>
      </c>
      <c r="E10" s="25">
        <f>[6]养成buff汇总!ER10*4+[6]养成buff汇总!EX10</f>
        <v>0.25474509959632791</v>
      </c>
    </row>
    <row r="11" spans="3:5" x14ac:dyDescent="0.15">
      <c r="C11" s="18">
        <v>6</v>
      </c>
      <c r="D11" s="25">
        <f>[6]养成buff汇总!EN11*4+[6]养成buff汇总!ET11</f>
        <v>9.9058283282570048E-2</v>
      </c>
      <c r="E11" s="25">
        <f>[6]养成buff汇总!ER11*4+[6]养成buff汇总!EX11</f>
        <v>0.31432261149268026</v>
      </c>
    </row>
    <row r="12" spans="3:5" x14ac:dyDescent="0.15">
      <c r="C12" s="18">
        <v>7</v>
      </c>
      <c r="D12" s="25">
        <f>[6]养成buff汇总!EN12*4+[6]养成buff汇总!ET12</f>
        <v>0.11995420873606424</v>
      </c>
      <c r="E12" s="25">
        <f>[6]养成buff汇总!ER12*4+[6]养成buff汇总!EX12</f>
        <v>0.37343987470839674</v>
      </c>
    </row>
    <row r="13" spans="3:5" x14ac:dyDescent="0.15">
      <c r="C13" s="18">
        <v>8</v>
      </c>
      <c r="D13" s="25">
        <f>[6]养成buff汇总!EN13*4+[6]养成buff汇总!ET13</f>
        <v>0.14234990711225604</v>
      </c>
      <c r="E13" s="25">
        <f>[6]养成buff汇总!ER13*4+[6]养成buff汇总!EX13</f>
        <v>0.43052022459959266</v>
      </c>
    </row>
    <row r="14" spans="3:5" x14ac:dyDescent="0.15">
      <c r="C14" s="18">
        <v>9</v>
      </c>
      <c r="D14" s="25">
        <f>[6]养成buff汇总!EN14*4+[6]养成buff汇总!ET14</f>
        <v>0.16635302230682547</v>
      </c>
      <c r="E14" s="25">
        <f>[6]养成buff汇总!ER14*4+[6]养成buff汇总!EX14</f>
        <v>0.4994248483680872</v>
      </c>
    </row>
    <row r="15" spans="3:5" x14ac:dyDescent="0.15">
      <c r="C15" s="18">
        <v>10</v>
      </c>
      <c r="D15" s="25">
        <f>[6]养成buff汇总!EN15*4+[6]养成buff汇总!ET15</f>
        <v>0.19207892419056671</v>
      </c>
      <c r="E15" s="25">
        <f>[6]养成buff汇总!ER15*4+[6]养成buff汇总!EX15</f>
        <v>0.57584655946938135</v>
      </c>
    </row>
    <row r="16" spans="3:5" x14ac:dyDescent="0.15">
      <c r="C16" s="18">
        <v>11</v>
      </c>
      <c r="D16" s="25">
        <f>[6]养成buff汇总!EN16*4+[6]养成buff汇总!ET16</f>
        <v>0.20930403688713589</v>
      </c>
      <c r="E16" s="25">
        <f>[6]养成buff汇总!ER16*4+[6]养成buff汇总!EX16</f>
        <v>0.63637343478678943</v>
      </c>
    </row>
    <row r="17" spans="3:5" x14ac:dyDescent="0.15">
      <c r="C17" s="18">
        <v>12</v>
      </c>
      <c r="D17" s="25">
        <f>[6]养成buff汇总!EN17*4+[6]养成buff汇总!ET17</f>
        <v>0.22776545556451572</v>
      </c>
      <c r="E17" s="25">
        <f>[6]养成buff汇总!ER17*4+[6]养成buff汇总!EX17</f>
        <v>0.70121516334858736</v>
      </c>
    </row>
    <row r="18" spans="3:5" x14ac:dyDescent="0.15">
      <c r="C18" s="18">
        <v>13</v>
      </c>
      <c r="D18" s="25">
        <f>[6]养成buff汇总!EN18*4+[6]养成buff汇总!ET18</f>
        <v>0.2475519141837032</v>
      </c>
      <c r="E18" s="25">
        <f>[6]养成buff汇总!ER18*4+[6]养成buff汇总!EX18</f>
        <v>0.77298065975527719</v>
      </c>
    </row>
    <row r="19" spans="3:5" x14ac:dyDescent="0.15">
      <c r="C19" s="18">
        <v>14</v>
      </c>
      <c r="D19" s="25">
        <f>[6]养成buff汇总!EN19*4+[6]养成buff汇总!ET19</f>
        <v>0.2669387997654924</v>
      </c>
      <c r="E19" s="25">
        <f>[6]养成buff汇总!ER19*4+[6]养成buff汇总!EX19</f>
        <v>0.83898516264327783</v>
      </c>
    </row>
    <row r="20" spans="3:5" x14ac:dyDescent="0.15">
      <c r="C20" s="18">
        <v>15</v>
      </c>
      <c r="D20" s="25">
        <f>[6]养成buff汇总!EN20*4+[6]养成buff汇总!ET20</f>
        <v>0.28709731975750286</v>
      </c>
      <c r="E20" s="25">
        <f>[6]养成buff汇总!ER20*4+[6]养成buff汇总!EX20</f>
        <v>0.89660505588254913</v>
      </c>
    </row>
    <row r="21" spans="3:5" x14ac:dyDescent="0.15">
      <c r="C21" s="18">
        <v>16</v>
      </c>
      <c r="D21" s="25">
        <f>[6]养成buff汇总!EN21*4+[6]养成buff汇总!ET21</f>
        <v>0.30870268652894706</v>
      </c>
      <c r="E21" s="25">
        <f>[6]养成buff汇总!ER21*4+[6]养成buff汇总!EX21</f>
        <v>0.9561704474951761</v>
      </c>
    </row>
    <row r="22" spans="3:5" x14ac:dyDescent="0.15">
      <c r="C22" s="18">
        <v>17</v>
      </c>
      <c r="D22" s="25">
        <f>[6]养成buff汇总!EN22*4+[6]养成buff汇总!ET22</f>
        <v>0.33185874528294435</v>
      </c>
      <c r="E22" s="25">
        <f>[6]养成buff汇总!ER22*4+[6]养成buff汇总!EX22</f>
        <v>1.0078311274607525</v>
      </c>
    </row>
    <row r="23" spans="3:5" x14ac:dyDescent="0.15">
      <c r="C23" s="18">
        <v>18</v>
      </c>
      <c r="D23" s="25">
        <f>[6]养成buff汇总!EN23*4+[6]养成buff汇总!ET23</f>
        <v>0.35667679455240986</v>
      </c>
      <c r="E23" s="25">
        <f>[6]养成buff汇总!ER23*4+[6]养成buff汇总!EX23</f>
        <v>1.0697753087211133</v>
      </c>
    </row>
    <row r="24" spans="3:5" x14ac:dyDescent="0.15">
      <c r="C24" s="18">
        <v>19</v>
      </c>
      <c r="D24" s="25">
        <f>[6]养成buff汇总!EN24*4+[6]养成buff汇总!ET24</f>
        <v>1.2639139115929028</v>
      </c>
      <c r="E24" s="25">
        <f>[6]养成buff汇总!ER24*4+[6]养成buff汇总!EX24</f>
        <v>2.130013763077919</v>
      </c>
    </row>
    <row r="25" spans="3:5" x14ac:dyDescent="0.15">
      <c r="C25" s="18">
        <v>20</v>
      </c>
      <c r="D25" s="25">
        <f>[6]养成buff汇总!EN25*4+[6]养成buff汇总!ET25</f>
        <v>1.2890530011338035</v>
      </c>
      <c r="E25" s="25">
        <f>[6]养成buff汇总!ER25*4+[6]养成buff汇总!EX25</f>
        <v>2.1706826442225573</v>
      </c>
    </row>
    <row r="26" spans="3:5" x14ac:dyDescent="0.15">
      <c r="C26" s="18">
        <v>21</v>
      </c>
      <c r="D26" s="25">
        <f>[6]养成buff汇总!EN26*4+[6]养成buff汇总!ET26</f>
        <v>1.3123565729889985</v>
      </c>
      <c r="E26" s="25">
        <f>[6]养成buff汇总!ER26*4+[6]养成buff汇总!EX26</f>
        <v>2.2092450721854893</v>
      </c>
    </row>
    <row r="27" spans="3:5" x14ac:dyDescent="0.15">
      <c r="C27" s="18">
        <v>22</v>
      </c>
      <c r="D27" s="25">
        <f>[6]养成buff汇总!EN27*4+[6]养成buff汇总!ET27</f>
        <v>1.3374247230615077</v>
      </c>
      <c r="E27" s="25">
        <f>[6]养成buff汇总!ER27*4+[6]养成buff汇总!EX27</f>
        <v>2.2500356461458217</v>
      </c>
    </row>
    <row r="28" spans="3:5" x14ac:dyDescent="0.15">
      <c r="C28" s="18">
        <v>23</v>
      </c>
      <c r="D28" s="25">
        <f>[6]养成buff汇总!EN28*4+[6]养成buff汇总!ET28</f>
        <v>1.887059209573289</v>
      </c>
      <c r="E28" s="25">
        <f>[6]养成buff汇总!ER28*4+[6]养成buff汇总!EX28</f>
        <v>2.888763243189183</v>
      </c>
    </row>
    <row r="29" spans="3:5" x14ac:dyDescent="0.15">
      <c r="C29" s="18">
        <v>24</v>
      </c>
      <c r="D29" s="25">
        <f>[6]养成buff汇总!EN29*4+[6]养成buff汇总!ET29</f>
        <v>1.9148314128730026</v>
      </c>
      <c r="E29" s="25">
        <f>[6]养成buff汇总!ER29*4+[6]养成buff汇总!EX29</f>
        <v>2.9343170362024189</v>
      </c>
    </row>
    <row r="30" spans="3:5" x14ac:dyDescent="0.15">
      <c r="C30" s="18">
        <v>25</v>
      </c>
      <c r="D30" s="25">
        <f>[6]养成buff汇总!EN30*4+[6]养成buff汇总!ET30</f>
        <v>1.9445968463807668</v>
      </c>
      <c r="E30" s="25">
        <f>[6]养成buff汇总!ER30*4+[6]养成buff汇总!EX30</f>
        <v>2.9809624588084476</v>
      </c>
    </row>
    <row r="31" spans="3:5" x14ac:dyDescent="0.15">
      <c r="C31" s="18">
        <v>26</v>
      </c>
      <c r="D31" s="25">
        <f>[6]养成buff汇总!EN31*4+[6]养成buff汇总!ET31</f>
        <v>1.9720244425390168</v>
      </c>
      <c r="E31" s="25">
        <f>[6]养成buff汇总!ER31*4+[6]养成buff汇总!EX31</f>
        <v>3.0311083079812122</v>
      </c>
    </row>
    <row r="32" spans="3:5" x14ac:dyDescent="0.15">
      <c r="C32" s="18">
        <v>27</v>
      </c>
      <c r="D32" s="25">
        <f>[6]养成buff汇总!EN32*4+[6]养成buff汇总!ET32</f>
        <v>1.9999991827499324</v>
      </c>
      <c r="E32" s="25">
        <f>[6]养成buff汇总!ER32*4+[6]养成buff汇总!EX32</f>
        <v>3.0840295411730709</v>
      </c>
    </row>
    <row r="33" spans="3:5" x14ac:dyDescent="0.15">
      <c r="C33" s="18">
        <v>28</v>
      </c>
      <c r="D33" s="25">
        <f>[6]养成buff汇总!EN33*4+[6]养成buff汇总!ET33</f>
        <v>2.030265991195094</v>
      </c>
      <c r="E33" s="25">
        <f>[6]养成buff汇总!ER33*4+[6]养成buff汇总!EX33</f>
        <v>3.1265461253815738</v>
      </c>
    </row>
    <row r="34" spans="3:5" x14ac:dyDescent="0.15">
      <c r="C34" s="18">
        <v>29</v>
      </c>
      <c r="D34" s="25">
        <f>[6]养成buff汇总!EN34*4+[6]养成buff汇总!ET34</f>
        <v>2.0562649260807961</v>
      </c>
      <c r="E34" s="25">
        <f>[6]养成buff汇总!ER34*4+[6]养成buff汇总!EX34</f>
        <v>3.1724654655162476</v>
      </c>
    </row>
    <row r="35" spans="3:5" x14ac:dyDescent="0.15">
      <c r="C35" s="18">
        <v>30</v>
      </c>
      <c r="D35" s="25">
        <f>[6]养成buff汇总!EN35*4+[6]养成buff汇总!ET35</f>
        <v>2.083955028238329</v>
      </c>
      <c r="E35" s="25">
        <f>[6]养成buff汇总!ER35*4+[6]养成buff汇总!EX35</f>
        <v>3.2187025182361904</v>
      </c>
    </row>
    <row r="36" spans="3:5" x14ac:dyDescent="0.15">
      <c r="C36" s="18">
        <v>31</v>
      </c>
      <c r="D36" s="25">
        <f>[6]养成buff汇总!EN36*4+[6]养成buff汇总!ET36</f>
        <v>2.1137669113110817</v>
      </c>
      <c r="E36" s="25">
        <f>[6]养成buff汇总!ER36*4+[6]养成buff汇总!EX36</f>
        <v>3.2687762857429967</v>
      </c>
    </row>
    <row r="37" spans="3:5" x14ac:dyDescent="0.15">
      <c r="C37" s="18">
        <v>32</v>
      </c>
      <c r="D37" s="25">
        <f>[6]养成buff汇总!EN37*4+[6]养成buff汇总!ET37</f>
        <v>2.1461976091618031</v>
      </c>
      <c r="E37" s="25">
        <f>[6]养成buff汇总!ER37*4+[6]养成buff汇总!EX37</f>
        <v>3.3195803383875844</v>
      </c>
    </row>
    <row r="38" spans="3:5" x14ac:dyDescent="0.15">
      <c r="C38" s="18">
        <v>33</v>
      </c>
      <c r="D38" s="25">
        <f>[6]养成buff汇总!EN38*4+[6]养成buff汇总!ET38</f>
        <v>2.1809151932317659</v>
      </c>
      <c r="E38" s="25">
        <f>[6]养成buff汇总!ER38*4+[6]养成buff汇总!EX38</f>
        <v>3.3735295025078331</v>
      </c>
    </row>
    <row r="39" spans="3:5" x14ac:dyDescent="0.15">
      <c r="C39" s="18">
        <v>34</v>
      </c>
      <c r="D39" s="25">
        <f>[6]养成buff汇总!EN39*4+[6]养成buff汇总!ET39</f>
        <v>2.214238716612289</v>
      </c>
      <c r="E39" s="25">
        <f>[6]养成buff汇总!ER39*4+[6]养成buff汇总!EX39</f>
        <v>3.4307528903568163</v>
      </c>
    </row>
    <row r="40" spans="3:5" x14ac:dyDescent="0.15">
      <c r="C40" s="18">
        <v>35</v>
      </c>
      <c r="D40" s="25">
        <f>[6]养成buff汇总!EN40*4+[6]养成buff汇总!ET40</f>
        <v>2.2385449517917264</v>
      </c>
      <c r="E40" s="25">
        <f>[6]养成buff汇总!ER40*4+[6]养成buff汇总!EX40</f>
        <v>3.4879492219900166</v>
      </c>
    </row>
    <row r="41" spans="3:5" x14ac:dyDescent="0.15">
      <c r="C41" s="18">
        <v>36</v>
      </c>
      <c r="D41" s="25">
        <f>[6]养成buff汇总!EN41*4+[6]养成buff汇总!ET41</f>
        <v>2.2637190326865086</v>
      </c>
      <c r="E41" s="25">
        <f>[6]养成buff汇总!ER41*4+[6]养成buff汇总!EX41</f>
        <v>3.5388036317822484</v>
      </c>
    </row>
    <row r="42" spans="3:5" x14ac:dyDescent="0.15">
      <c r="C42" s="18">
        <v>37</v>
      </c>
      <c r="D42" s="25">
        <f>[6]养成buff汇总!EN42*4+[6]养成buff汇总!ET42</f>
        <v>2.290825134615706</v>
      </c>
      <c r="E42" s="25">
        <f>[6]养成buff汇总!ER42*4+[6]养成buff汇总!EX42</f>
        <v>3.5955351180254023</v>
      </c>
    </row>
    <row r="43" spans="3:5" x14ac:dyDescent="0.15">
      <c r="C43" s="18">
        <v>38</v>
      </c>
      <c r="D43" s="25">
        <f>[6]养成buff汇总!EN43*4+[6]养成buff汇总!ET43</f>
        <v>2.320202652844956</v>
      </c>
      <c r="E43" s="25">
        <f>[6]养成buff汇总!ER43*4+[6]养成buff汇总!EX43</f>
        <v>3.6548013716624967</v>
      </c>
    </row>
    <row r="44" spans="3:5" x14ac:dyDescent="0.15">
      <c r="C44" s="18">
        <v>39</v>
      </c>
      <c r="D44" s="25">
        <f>[6]养成buff汇总!EN44*4+[6]养成buff汇总!ET44</f>
        <v>2.3519555379279904</v>
      </c>
      <c r="E44" s="25">
        <f>[6]养成buff汇总!ER44*4+[6]养成buff汇总!EX44</f>
        <v>3.7222560409915686</v>
      </c>
    </row>
    <row r="45" spans="3:5" x14ac:dyDescent="0.15">
      <c r="C45" s="18">
        <v>40</v>
      </c>
      <c r="D45" s="25">
        <f>[6]养成buff汇总!EN45*4+[6]养成buff汇总!ET45</f>
        <v>2.3860753357530129</v>
      </c>
      <c r="E45" s="25">
        <f>[6]养成buff汇总!ER45*4+[6]养成buff汇总!EX45</f>
        <v>3.7867474666385776</v>
      </c>
    </row>
    <row r="46" spans="3:5" x14ac:dyDescent="0.15">
      <c r="C46" s="18">
        <v>41</v>
      </c>
      <c r="D46" s="25">
        <f>[6]养成buff汇总!EN46*4+[6]养成buff汇总!ET46</f>
        <v>2.421295505957576</v>
      </c>
      <c r="E46" s="25">
        <f>[6]养成buff汇总!ER46*4+[6]养成buff汇总!EX46</f>
        <v>3.8477898788073333</v>
      </c>
    </row>
    <row r="47" spans="3:5" x14ac:dyDescent="0.15">
      <c r="C47" s="18">
        <v>42</v>
      </c>
      <c r="D47" s="25">
        <f>[6]养成buff汇总!EN47*4+[6]养成buff汇总!ET47</f>
        <v>2.4590724379755202</v>
      </c>
      <c r="E47" s="25">
        <f>[6]养成buff汇总!ER47*4+[6]养成buff汇总!EX47</f>
        <v>3.911828987775321</v>
      </c>
    </row>
    <row r="48" spans="3:5" x14ac:dyDescent="0.15">
      <c r="C48" s="18">
        <v>43</v>
      </c>
      <c r="D48" s="25">
        <f>[6]养成buff汇总!EN48*4+[6]养成buff汇总!ET48</f>
        <v>2.4982868339463824</v>
      </c>
      <c r="E48" s="25">
        <f>[6]养成buff汇总!ER48*4+[6]养成buff汇总!EX48</f>
        <v>3.9713297429031642</v>
      </c>
    </row>
    <row r="49" spans="3:5" x14ac:dyDescent="0.15">
      <c r="C49" s="18">
        <v>44</v>
      </c>
      <c r="D49" s="25">
        <f>[6]养成buff汇总!EN49*4+[6]养成buff汇总!ET49</f>
        <v>2.5391333339556037</v>
      </c>
      <c r="E49" s="25">
        <f>[6]养成buff汇总!ER49*4+[6]养成buff汇总!EX49</f>
        <v>4.0310004980387486</v>
      </c>
    </row>
    <row r="50" spans="3:5" x14ac:dyDescent="0.15">
      <c r="C50" s="18">
        <v>45</v>
      </c>
      <c r="D50" s="25">
        <f>[6]养成buff汇总!EN50*4+[6]养成buff汇总!ET50</f>
        <v>2.9096543295751935</v>
      </c>
      <c r="E50" s="25">
        <f>[6]养成buff汇总!ER50*4+[6]养成buff汇总!EX50</f>
        <v>4.4802125324863082</v>
      </c>
    </row>
    <row r="51" spans="3:5" x14ac:dyDescent="0.15">
      <c r="C51" s="18">
        <v>46</v>
      </c>
      <c r="D51" s="25">
        <f>[6]养成buff汇总!EN51*4+[6]养成buff汇总!ET51</f>
        <v>2.9540981072801245</v>
      </c>
      <c r="E51" s="25">
        <f>[6]养成buff汇总!ER51*4+[6]养成buff汇总!EX51</f>
        <v>4.5429369674151161</v>
      </c>
    </row>
    <row r="52" spans="3:5" x14ac:dyDescent="0.15">
      <c r="C52" s="18">
        <v>47</v>
      </c>
      <c r="D52" s="25">
        <f>[6]养成buff汇总!EN52*4+[6]养成buff汇总!ET52</f>
        <v>3.0021004382639571</v>
      </c>
      <c r="E52" s="25">
        <f>[6]养成buff汇总!ER52*4+[6]养成buff汇总!EX52</f>
        <v>4.610409935779086</v>
      </c>
    </row>
    <row r="53" spans="3:5" x14ac:dyDescent="0.15">
      <c r="C53" s="18">
        <v>48</v>
      </c>
      <c r="D53" s="25">
        <f>[6]养成buff汇总!EN53*4+[6]养成buff汇总!ET53</f>
        <v>3.0539026475639095</v>
      </c>
      <c r="E53" s="25">
        <f>[6]养成buff汇总!ER53*4+[6]养成buff汇总!EX53</f>
        <v>4.6504777858410495</v>
      </c>
    </row>
    <row r="54" spans="3:5" x14ac:dyDescent="0.15">
      <c r="C54" s="18">
        <v>49</v>
      </c>
      <c r="D54" s="25">
        <f>[6]养成buff汇总!EN54*4+[6]养成buff汇总!ET54</f>
        <v>3.1081078724690681</v>
      </c>
      <c r="E54" s="25">
        <f>[6]养成buff汇总!ER54*4+[6]养成buff汇总!EX54</f>
        <v>4.7016699613209969</v>
      </c>
    </row>
    <row r="55" spans="3:5" x14ac:dyDescent="0.15">
      <c r="C55" s="18">
        <v>50</v>
      </c>
      <c r="D55" s="25">
        <f>[6]养成buff汇总!EN55*4+[6]养成buff汇总!ET55</f>
        <v>3.1637597501199215</v>
      </c>
      <c r="E55" s="25">
        <f>[6]养成buff汇总!ER55*4+[6]养成buff汇总!EX55</f>
        <v>4.7548557391660644</v>
      </c>
    </row>
    <row r="56" spans="3:5" x14ac:dyDescent="0.15">
      <c r="C56" s="18">
        <v>51</v>
      </c>
      <c r="D56" s="25">
        <f>[6]养成buff汇总!EN56*4+[6]养成buff汇总!ET56</f>
        <v>3.2284557747812972</v>
      </c>
      <c r="E56" s="25">
        <f>[6]养成buff汇总!ER56*4+[6]养成buff汇总!EX56</f>
        <v>4.8042651110519579</v>
      </c>
    </row>
    <row r="57" spans="3:5" x14ac:dyDescent="0.15">
      <c r="C57" s="18">
        <v>52</v>
      </c>
      <c r="D57" s="25">
        <f>[6]养成buff汇总!EN57*4+[6]养成buff汇总!ET57</f>
        <v>3.2984947057718492</v>
      </c>
      <c r="E57" s="25">
        <f>[6]养成buff汇总!ER57*4+[6]养成buff汇总!EX57</f>
        <v>4.8434093116111177</v>
      </c>
    </row>
    <row r="58" spans="3:5" x14ac:dyDescent="0.15">
      <c r="C58" s="18">
        <v>53</v>
      </c>
      <c r="D58" s="25">
        <f>[6]养成buff汇总!EN58*4+[6]养成buff汇总!ET58</f>
        <v>3.3735795994252831</v>
      </c>
      <c r="E58" s="25">
        <f>[6]养成buff汇总!ER58*4+[6]养成buff汇总!EX58</f>
        <v>4.8835455402219594</v>
      </c>
    </row>
    <row r="59" spans="3:5" x14ac:dyDescent="0.15">
      <c r="C59" s="18">
        <v>54</v>
      </c>
      <c r="D59" s="25">
        <f>[6]养成buff汇总!EN59*4+[6]养成buff汇总!ET59</f>
        <v>3.852003104707844</v>
      </c>
      <c r="E59" s="25">
        <f>[6]养成buff汇总!ER59*4+[6]养成buff汇总!EX59</f>
        <v>5.3884096771965844</v>
      </c>
    </row>
    <row r="60" spans="3:5" x14ac:dyDescent="0.15">
      <c r="C60" s="18">
        <v>55</v>
      </c>
      <c r="D60" s="25">
        <f>[6]养成buff汇总!EN60*4+[6]养成buff汇总!ET60</f>
        <v>3.9272108590963302</v>
      </c>
      <c r="E60" s="25">
        <f>[6]养成buff汇总!ER60*4+[6]养成buff汇总!EX60</f>
        <v>5.4279537932086246</v>
      </c>
    </row>
    <row r="61" spans="3:5" x14ac:dyDescent="0.15">
      <c r="C61" s="18">
        <v>56</v>
      </c>
      <c r="D61" s="25">
        <f>[6]养成buff汇总!EN61*4+[6]养成buff汇总!ET61</f>
        <v>4.0041554453298644</v>
      </c>
      <c r="E61" s="25">
        <f>[6]养成buff汇总!ER61*4+[6]养成buff汇总!EX61</f>
        <v>5.4708840635736706</v>
      </c>
    </row>
    <row r="62" spans="3:5" x14ac:dyDescent="0.15">
      <c r="C62" s="18">
        <v>57</v>
      </c>
      <c r="D62" s="25">
        <f>[6]养成buff汇总!EN62*4+[6]养成buff汇总!ET62</f>
        <v>4.0871410000198169</v>
      </c>
      <c r="E62" s="25">
        <f>[6]养成buff汇总!ER62*4+[6]养成buff汇总!EX62</f>
        <v>5.5153898369019716</v>
      </c>
    </row>
    <row r="63" spans="3:5" x14ac:dyDescent="0.15">
      <c r="C63" s="18">
        <v>58</v>
      </c>
      <c r="D63" s="25">
        <f>[6]养成buff汇总!EN63*4+[6]养成buff汇总!ET63</f>
        <v>5.1677091205801799</v>
      </c>
      <c r="E63" s="25">
        <f>[6]养成buff汇总!ER63*4+[6]养成buff汇总!EX63</f>
        <v>6.7117043280193789</v>
      </c>
    </row>
    <row r="64" spans="3:5" x14ac:dyDescent="0.15">
      <c r="C64" s="18">
        <v>59</v>
      </c>
      <c r="D64" s="25">
        <f>[6]养成buff汇总!EN64*4+[6]养成buff汇总!ET64</f>
        <v>5.2411538726631743</v>
      </c>
      <c r="E64" s="25">
        <f>[6]养成buff汇总!ER64*4+[6]养成buff汇总!EX64</f>
        <v>6.754985291189298</v>
      </c>
    </row>
    <row r="65" spans="3:5" x14ac:dyDescent="0.15">
      <c r="C65" s="18">
        <v>60</v>
      </c>
      <c r="D65" s="25">
        <f>[6]养成buff汇总!EN65*4+[6]养成buff汇总!ET65</f>
        <v>5.3127346203051893</v>
      </c>
      <c r="E65" s="25">
        <f>[6]养成buff汇总!ER65*4+[6]养成buff汇总!EX65</f>
        <v>6.8007606232263651</v>
      </c>
    </row>
    <row r="66" spans="3:5" x14ac:dyDescent="0.15">
      <c r="C66" s="18">
        <v>61</v>
      </c>
      <c r="D66" s="25">
        <f>[6]养成buff汇总!EN66*4+[6]养成buff汇总!ET66</f>
        <v>5.384563299437831</v>
      </c>
      <c r="E66" s="25">
        <f>[6]养成buff汇总!ER66*4+[6]养成buff汇总!EX66</f>
        <v>6.8486531708840719</v>
      </c>
    </row>
    <row r="67" spans="3:5" x14ac:dyDescent="0.15">
      <c r="C67" s="18">
        <v>62</v>
      </c>
      <c r="D67" s="25">
        <f>[6]养成buff汇总!EN67*4+[6]养成buff汇总!ET67</f>
        <v>5.4616369582491151</v>
      </c>
      <c r="E67" s="25">
        <f>[6]养成buff汇总!ER67*4+[6]养成buff汇总!EX67</f>
        <v>6.905376832305631</v>
      </c>
    </row>
    <row r="68" spans="3:5" x14ac:dyDescent="0.15">
      <c r="C68" s="18">
        <v>63</v>
      </c>
      <c r="D68" s="25">
        <f>[6]养成buff汇总!EN68*4+[6]养成buff汇总!ET68</f>
        <v>5.5433621008469975</v>
      </c>
      <c r="E68" s="25">
        <f>[6]养成buff汇总!ER68*4+[6]养成buff汇总!EX68</f>
        <v>6.9645152495340525</v>
      </c>
    </row>
    <row r="69" spans="3:5" x14ac:dyDescent="0.15">
      <c r="C69" s="18">
        <v>64</v>
      </c>
      <c r="D69" s="25">
        <f>[6]养成buff汇总!EN69*4+[6]养成buff汇总!ET69</f>
        <v>5.6298043551997363</v>
      </c>
      <c r="E69" s="25">
        <f>[6]养成buff汇总!ER69*4+[6]养成buff汇总!EX69</f>
        <v>7.0234248095332017</v>
      </c>
    </row>
    <row r="70" spans="3:5" x14ac:dyDescent="0.15">
      <c r="C70" s="18">
        <v>65</v>
      </c>
      <c r="D70" s="25">
        <f>[6]养成buff汇总!EN70*4+[6]养成buff汇总!ET70</f>
        <v>5.6800581282623517</v>
      </c>
      <c r="E70" s="25">
        <f>[6]养成buff汇总!ER70*4+[6]养成buff汇总!EX70</f>
        <v>7.0806289928966724</v>
      </c>
    </row>
    <row r="71" spans="3:5" x14ac:dyDescent="0.15">
      <c r="C71" s="18">
        <v>66</v>
      </c>
      <c r="D71" s="25">
        <f>[6]养成buff汇总!EN71*4+[6]养成buff汇总!ET71</f>
        <v>5.7170617734637235</v>
      </c>
      <c r="E71" s="25">
        <f>[6]养成buff汇总!ER71*4+[6]养成buff汇总!EX71</f>
        <v>7.1461033657323689</v>
      </c>
    </row>
    <row r="72" spans="3:5" x14ac:dyDescent="0.15">
      <c r="C72" s="18">
        <v>67</v>
      </c>
      <c r="D72" s="25">
        <f>[6]养成buff汇总!EN72*4+[6]养成buff汇总!ET72</f>
        <v>5.7548739472763364</v>
      </c>
      <c r="E72" s="25">
        <f>[6]养成buff汇总!ER72*4+[6]养成buff汇总!EX72</f>
        <v>7.2156051405550183</v>
      </c>
    </row>
    <row r="73" spans="3:5" x14ac:dyDescent="0.15">
      <c r="C73" s="18">
        <v>68</v>
      </c>
      <c r="D73" s="25">
        <f>[6]养成buff汇总!EN73*4+[6]养成buff汇总!ET73</f>
        <v>5.7937159788048014</v>
      </c>
      <c r="E73" s="25">
        <f>[6]养成buff汇总!ER73*4+[6]养成buff汇总!EX73</f>
        <v>7.289832919972457</v>
      </c>
    </row>
    <row r="74" spans="3:5" x14ac:dyDescent="0.15">
      <c r="C74" s="18">
        <v>69</v>
      </c>
      <c r="D74" s="25">
        <f>[6]养成buff汇总!EN74*4+[6]养成buff汇总!ET74</f>
        <v>5.8209650223128762</v>
      </c>
      <c r="E74" s="25">
        <f>[6]养成buff汇总!ER74*4+[6]养成buff汇总!EX74</f>
        <v>7.3715828132420604</v>
      </c>
    </row>
    <row r="75" spans="3:5" x14ac:dyDescent="0.15">
      <c r="C75" s="18">
        <v>70</v>
      </c>
      <c r="D75" s="25">
        <f>[6]养成buff汇总!EN75*4+[6]养成buff汇总!ET75</f>
        <v>5.8499330486801462</v>
      </c>
      <c r="E75" s="25">
        <f>[6]养成buff汇总!ER75*4+[6]养成buff汇总!EX75</f>
        <v>7.4510025077660007</v>
      </c>
    </row>
    <row r="76" spans="3:5" x14ac:dyDescent="0.15">
      <c r="C76" s="18">
        <v>71</v>
      </c>
      <c r="D76" s="25">
        <f>[6]养成buff汇总!EN76*4+[6]养成buff汇总!ET76</f>
        <v>5.8810393141042505</v>
      </c>
      <c r="E76" s="25">
        <f>[6]养成buff汇总!ER76*4+[6]养成buff汇总!EX76</f>
        <v>7.5374722482053409</v>
      </c>
    </row>
    <row r="77" spans="3:5" x14ac:dyDescent="0.15">
      <c r="C77" s="18">
        <v>72</v>
      </c>
      <c r="D77" s="25">
        <f>[6]养成buff汇总!EN77*4+[6]养成buff汇总!ET77</f>
        <v>5.9154024223543287</v>
      </c>
      <c r="E77" s="25">
        <f>[6]养成buff汇总!ER77*4+[6]养成buff汇总!EX77</f>
        <v>7.6274026990705774</v>
      </c>
    </row>
    <row r="78" spans="3:5" x14ac:dyDescent="0.15">
      <c r="C78" s="18">
        <v>73</v>
      </c>
      <c r="D78" s="25">
        <f>[6]养成buff汇总!EN78*4+[6]养成buff汇总!ET78</f>
        <v>5.9508807716116596</v>
      </c>
      <c r="E78" s="25">
        <f>[6]养成buff汇总!ER78*4+[6]养成buff汇总!EX78</f>
        <v>7.7213610155016426</v>
      </c>
    </row>
    <row r="79" spans="3:5" x14ac:dyDescent="0.15">
      <c r="C79" s="18">
        <v>74</v>
      </c>
      <c r="D79" s="25">
        <f>[6]养成buff汇总!EN79*4+[6]养成buff汇总!ET79</f>
        <v>5.9891296215988499</v>
      </c>
      <c r="E79" s="25">
        <f>[6]养成buff汇总!ER79*4+[6]养成buff汇总!EX79</f>
        <v>7.8188624263788675</v>
      </c>
    </row>
    <row r="80" spans="3:5" x14ac:dyDescent="0.15">
      <c r="C80" s="18">
        <v>75</v>
      </c>
      <c r="D80" s="25">
        <f>[6]养成buff汇总!EN80*4+[6]养成buff汇总!ET80</f>
        <v>6.0276188677634268</v>
      </c>
      <c r="E80" s="25">
        <f>[6]养成buff汇总!ER80*4+[6]养成buff汇总!EX80</f>
        <v>7.9190934602518563</v>
      </c>
    </row>
    <row r="81" spans="3:5" x14ac:dyDescent="0.15">
      <c r="C81" s="18">
        <v>76</v>
      </c>
      <c r="D81" s="25">
        <f>[6]养成buff汇总!EN81*4+[6]养成buff汇总!ET81</f>
        <v>6.0769791654454099</v>
      </c>
      <c r="E81" s="25">
        <f>[6]养成buff汇总!ER81*4+[6]养成buff汇总!EX81</f>
        <v>8.0285255613353517</v>
      </c>
    </row>
    <row r="82" spans="3:5" x14ac:dyDescent="0.15">
      <c r="C82" s="18">
        <v>77</v>
      </c>
      <c r="D82" s="25">
        <f>[6]养成buff汇总!EN82*4+[6]养成buff汇总!ET82</f>
        <v>6.1299005559253432</v>
      </c>
      <c r="E82" s="25">
        <f>[6]养成buff汇总!ER82*4+[6]养成buff汇总!EX82</f>
        <v>8.1385504933640167</v>
      </c>
    </row>
    <row r="83" spans="3:5" x14ac:dyDescent="0.15">
      <c r="C83" s="18">
        <v>78</v>
      </c>
      <c r="D83" s="25">
        <f>[6]养成buff汇总!EN83*4+[6]养成buff汇总!ET83</f>
        <v>6.1872808138591422</v>
      </c>
      <c r="E83" s="25">
        <f>[6]养成buff汇总!ER83*4+[6]养成buff汇总!EX83</f>
        <v>8.1775824827837909</v>
      </c>
    </row>
    <row r="84" spans="3:5" x14ac:dyDescent="0.15">
      <c r="C84" s="18">
        <v>79</v>
      </c>
      <c r="D84" s="25">
        <f>[6]养成buff汇总!EN84*4+[6]养成buff汇总!ET84</f>
        <v>6.2453129525817097</v>
      </c>
      <c r="E84" s="25">
        <f>[6]养成buff汇总!ER84*4+[6]养成buff汇总!EX84</f>
        <v>8.1648202247109154</v>
      </c>
    </row>
    <row r="85" spans="3:5" x14ac:dyDescent="0.15">
      <c r="C85" s="18">
        <v>80</v>
      </c>
      <c r="D85" s="25">
        <f>[6]养成buff汇总!EN85*4+[6]养成buff汇总!ET85</f>
        <v>6.3084813811320268</v>
      </c>
      <c r="E85" s="25">
        <f>[6]养成buff汇总!ER85*4+[6]养成buff汇总!EX85</f>
        <v>8.1522100348907429</v>
      </c>
    </row>
    <row r="86" spans="3:5" x14ac:dyDescent="0.15">
      <c r="C86" s="18">
        <v>81</v>
      </c>
      <c r="D86" s="25">
        <f>[6]养成buff汇总!EN86*4+[6]养成buff汇总!ET86</f>
        <v>6.3770517662657138</v>
      </c>
      <c r="E86" s="25">
        <f>[6]养成buff汇总!ER86*4+[6]养成buff汇总!EX86</f>
        <v>8.1393015791298087</v>
      </c>
    </row>
    <row r="87" spans="3:5" x14ac:dyDescent="0.15">
      <c r="C87" s="18">
        <v>82</v>
      </c>
      <c r="D87" s="25">
        <f>[6]养成buff汇总!EN87*4+[6]养成buff汇总!ET87</f>
        <v>6.4443386975889645</v>
      </c>
      <c r="E87" s="25">
        <f>[6]养成buff汇总!ER87*4+[6]养成buff汇总!EX87</f>
        <v>8.1267338404831531</v>
      </c>
    </row>
    <row r="88" spans="3:5" x14ac:dyDescent="0.15">
      <c r="C88" s="18">
        <v>83</v>
      </c>
      <c r="D88" s="25">
        <f>[6]养成buff汇总!EN88*4+[6]养成buff汇总!ET88</f>
        <v>6.5137707712164179</v>
      </c>
      <c r="E88" s="25">
        <f>[6]养成buff汇总!ER88*4+[6]养成buff汇总!EX88</f>
        <v>8.1133050585894537</v>
      </c>
    </row>
    <row r="89" spans="3:5" x14ac:dyDescent="0.15">
      <c r="C89" s="18">
        <v>84</v>
      </c>
      <c r="D89" s="25">
        <f>[6]养成buff汇总!EN89*4+[6]养成buff汇总!ET89</f>
        <v>7.5015417464376766</v>
      </c>
      <c r="E89" s="25">
        <f>[6]养成buff汇总!ER89*4+[6]养成buff汇总!EX89</f>
        <v>9.1376223205653915</v>
      </c>
    </row>
    <row r="90" spans="3:5" x14ac:dyDescent="0.15">
      <c r="C90" s="18">
        <v>85</v>
      </c>
      <c r="D90" s="25">
        <f>[6]养成buff汇总!EN90*4+[6]养成buff汇总!ET90</f>
        <v>7.5015298000000019</v>
      </c>
      <c r="E90" s="25">
        <f>[6]养成buff汇总!ER90*4+[6]养成buff汇总!EX90</f>
        <v>9.1230952653666346</v>
      </c>
    </row>
    <row r="91" spans="3:5" x14ac:dyDescent="0.15">
      <c r="C91" s="18">
        <v>86</v>
      </c>
      <c r="D91" s="25">
        <f>[6]养成buff汇总!EN91*4+[6]养成buff汇总!ET91</f>
        <v>7.4896248948667612</v>
      </c>
      <c r="E91" s="25">
        <f>[6]养成buff汇总!ER91*4+[6]养成buff汇总!EX91</f>
        <v>9.1111727047680713</v>
      </c>
    </row>
    <row r="92" spans="3:5" x14ac:dyDescent="0.15">
      <c r="C92" s="18">
        <v>87</v>
      </c>
      <c r="D92" s="25">
        <f>[6]养成buff汇总!EN92*4+[6]养成buff汇总!ET92</f>
        <v>7.4780463250299354</v>
      </c>
      <c r="E92" s="25">
        <f>[6]养成buff汇总!ER92*4+[6]养成buff汇总!EX92</f>
        <v>9.0985242126933628</v>
      </c>
    </row>
    <row r="93" spans="3:5" x14ac:dyDescent="0.15">
      <c r="C93" s="18">
        <v>88</v>
      </c>
      <c r="D93" s="25">
        <f>[6]养成buff汇总!EN93*4+[6]养成buff汇总!ET93</f>
        <v>7.4660242615152779</v>
      </c>
      <c r="E93" s="25">
        <f>[6]养成buff汇总!ER93*4+[6]养成buff汇总!EX93</f>
        <v>9.0861008764532389</v>
      </c>
    </row>
    <row r="94" spans="3:5" x14ac:dyDescent="0.15">
      <c r="C94" s="18">
        <v>89</v>
      </c>
      <c r="D94" s="25">
        <f>[6]养成buff汇总!EN94*4+[6]养成buff汇总!ET94</f>
        <v>7.4548278461570145</v>
      </c>
      <c r="E94" s="25">
        <f>[6]养成buff汇总!ER94*4+[6]养成buff汇总!EX94</f>
        <v>9.0741699521769856</v>
      </c>
    </row>
    <row r="95" spans="3:5" x14ac:dyDescent="0.15">
      <c r="C95" s="18">
        <v>90</v>
      </c>
      <c r="D95" s="25">
        <f>[6]养成buff汇总!EN95*4+[6]养成buff汇总!ET95</f>
        <v>7.4451177248880835</v>
      </c>
      <c r="E95" s="25">
        <f>[6]养成buff汇总!ER95*4+[6]养成buff汇总!EX95</f>
        <v>9.0649999999999995</v>
      </c>
    </row>
    <row r="96" spans="3:5" x14ac:dyDescent="0.15">
      <c r="C96" s="18">
        <v>91</v>
      </c>
      <c r="D96" s="25">
        <f>[6]养成buff汇总!EN96*4+[6]养成buff汇总!ET96</f>
        <v>7.4360072550073584</v>
      </c>
      <c r="E96" s="25">
        <f>[6]养成buff汇总!ER96*4+[6]养成buff汇总!EX96</f>
        <v>9.0649999999999995</v>
      </c>
    </row>
    <row r="97" spans="3:5" x14ac:dyDescent="0.15">
      <c r="C97" s="18">
        <v>92</v>
      </c>
      <c r="D97" s="25">
        <f>[6]养成buff汇总!EN97*4+[6]养成buff汇总!ET97</f>
        <v>7.4262428951579604</v>
      </c>
      <c r="E97" s="25">
        <f>[6]养成buff汇总!ER97*4+[6]养成buff汇总!EX97</f>
        <v>9.0649999999999995</v>
      </c>
    </row>
    <row r="98" spans="3:5" x14ac:dyDescent="0.15">
      <c r="C98" s="18">
        <v>93</v>
      </c>
      <c r="D98" s="25">
        <f>[6]养成buff汇总!EN98*4+[6]养成buff汇总!ET98</f>
        <v>7.4171697877815008</v>
      </c>
      <c r="E98" s="25">
        <f>[6]养成buff汇总!ER98*4+[6]养成buff汇总!EX98</f>
        <v>9.0649999999999995</v>
      </c>
    </row>
    <row r="99" spans="3:5" x14ac:dyDescent="0.15">
      <c r="C99" s="18">
        <v>94</v>
      </c>
      <c r="D99" s="25">
        <f>[6]养成buff汇总!EN99*4+[6]养成buff汇总!ET99</f>
        <v>7.4074850728007853</v>
      </c>
      <c r="E99" s="25">
        <f>[6]养成buff汇总!ER99*4+[6]养成buff汇总!EX99</f>
        <v>9.0649999999999995</v>
      </c>
    </row>
    <row r="100" spans="3:5" x14ac:dyDescent="0.15">
      <c r="C100" s="18">
        <v>95</v>
      </c>
      <c r="D100" s="25">
        <f>[6]养成buff汇总!EN100*4+[6]养成buff汇总!ET100</f>
        <v>7.405972307691993</v>
      </c>
      <c r="E100" s="25">
        <f>[6]养成buff汇总!ER100*4+[6]养成buff汇总!EX100</f>
        <v>9.0649999999999995</v>
      </c>
    </row>
    <row r="101" spans="3:5" x14ac:dyDescent="0.15">
      <c r="C101" s="18">
        <v>96</v>
      </c>
      <c r="D101" s="25">
        <f>[6]养成buff汇总!EN101*4+[6]养成buff汇总!ET101</f>
        <v>7.405972307691993</v>
      </c>
      <c r="E101" s="25">
        <f>[6]养成buff汇总!ER101*4+[6]养成buff汇总!EX101</f>
        <v>9.0649999999999995</v>
      </c>
    </row>
    <row r="102" spans="3:5" x14ac:dyDescent="0.15">
      <c r="C102" s="18">
        <v>97</v>
      </c>
      <c r="D102" s="25">
        <f>[6]养成buff汇总!EN102*4+[6]养成buff汇总!ET102</f>
        <v>7.405972307691993</v>
      </c>
      <c r="E102" s="25">
        <f>[6]养成buff汇总!ER102*4+[6]养成buff汇总!EX102</f>
        <v>9.0649999999999995</v>
      </c>
    </row>
    <row r="103" spans="3:5" x14ac:dyDescent="0.15">
      <c r="C103" s="18">
        <v>98</v>
      </c>
      <c r="D103" s="25">
        <f>[6]养成buff汇总!EN103*4+[6]养成buff汇总!ET103</f>
        <v>7.405972307691993</v>
      </c>
      <c r="E103" s="25">
        <f>[6]养成buff汇总!ER103*4+[6]养成buff汇总!EX103</f>
        <v>9.0649999999999995</v>
      </c>
    </row>
    <row r="104" spans="3:5" x14ac:dyDescent="0.15">
      <c r="C104" s="18">
        <v>99</v>
      </c>
      <c r="D104" s="25">
        <f>[6]养成buff汇总!EN104*4+[6]养成buff汇总!ET104</f>
        <v>7.405972307691993</v>
      </c>
      <c r="E104" s="25">
        <f>[6]养成buff汇总!ER104*4+[6]养成buff汇总!EX104</f>
        <v>9.0649999999999995</v>
      </c>
    </row>
    <row r="105" spans="3:5" x14ac:dyDescent="0.15">
      <c r="C105" s="18">
        <v>100</v>
      </c>
      <c r="D105" s="25">
        <f>[6]养成buff汇总!EN105*4+[6]养成buff汇总!ET105</f>
        <v>7.405972307691993</v>
      </c>
      <c r="E105" s="25">
        <f>[6]养成buff汇总!ER105*4+[6]养成buff汇总!EX105</f>
        <v>9.0649999999999995</v>
      </c>
    </row>
    <row r="106" spans="3:5" x14ac:dyDescent="0.15">
      <c r="C106" s="32">
        <v>101</v>
      </c>
      <c r="D106" s="25">
        <f>[6]养成buff汇总!EN106*4+[6]养成buff汇总!ET106</f>
        <v>8.265715987852861</v>
      </c>
      <c r="E106" s="25">
        <f>[6]养成buff汇总!ER106*4+[6]养成buff汇总!EX106</f>
        <v>9.0649999999999995</v>
      </c>
    </row>
    <row r="107" spans="3:5" x14ac:dyDescent="0.15">
      <c r="C107" s="32">
        <v>102</v>
      </c>
      <c r="D107" s="25">
        <f>[6]养成buff汇总!EN107*4+[6]养成buff汇总!ET107</f>
        <v>8.265715987852861</v>
      </c>
      <c r="E107" s="25">
        <f>[6]养成buff汇总!ER107*4+[6]养成buff汇总!EX107</f>
        <v>9.0649999999999995</v>
      </c>
    </row>
    <row r="108" spans="3:5" x14ac:dyDescent="0.15">
      <c r="C108" s="32">
        <v>103</v>
      </c>
      <c r="D108" s="25">
        <f>[6]养成buff汇总!EN108*4+[6]养成buff汇总!ET108</f>
        <v>8.265715987852861</v>
      </c>
      <c r="E108" s="25">
        <f>[6]养成buff汇总!ER108*4+[6]养成buff汇总!EX108</f>
        <v>9.0649999999999995</v>
      </c>
    </row>
    <row r="109" spans="3:5" x14ac:dyDescent="0.15">
      <c r="C109" s="32">
        <v>104</v>
      </c>
      <c r="D109" s="25">
        <f>[6]养成buff汇总!EN109*4+[6]养成buff汇总!ET109</f>
        <v>8.265715987852861</v>
      </c>
      <c r="E109" s="25">
        <f>[6]养成buff汇总!ER109*4+[6]养成buff汇总!EX109</f>
        <v>9.0649999999999995</v>
      </c>
    </row>
    <row r="110" spans="3:5" x14ac:dyDescent="0.15">
      <c r="C110" s="32">
        <v>105</v>
      </c>
      <c r="D110" s="25">
        <f>[6]养成buff汇总!EN110*4+[6]养成buff汇总!ET110</f>
        <v>8.9757159878528601</v>
      </c>
      <c r="E110" s="25">
        <f>[6]养成buff汇总!ER110*4+[6]养成buff汇总!EX110</f>
        <v>9.879999999999999</v>
      </c>
    </row>
    <row r="111" spans="3:5" x14ac:dyDescent="0.15">
      <c r="C111" s="32">
        <v>106</v>
      </c>
      <c r="D111" s="25">
        <f>[6]养成buff汇总!EN111*4+[6]养成buff汇总!ET111</f>
        <v>8.9757159878528601</v>
      </c>
      <c r="E111" s="25">
        <f>[6]养成buff汇总!ER111*4+[6]养成buff汇总!EX111</f>
        <v>9.879999999999999</v>
      </c>
    </row>
    <row r="112" spans="3:5" x14ac:dyDescent="0.15">
      <c r="C112" s="32">
        <v>107</v>
      </c>
      <c r="D112" s="25">
        <f>[6]养成buff汇总!EN112*4+[6]养成buff汇总!ET112</f>
        <v>8.9757159878528601</v>
      </c>
      <c r="E112" s="25">
        <f>[6]养成buff汇总!ER112*4+[6]养成buff汇总!EX112</f>
        <v>9.879999999999999</v>
      </c>
    </row>
    <row r="113" spans="3:5" x14ac:dyDescent="0.15">
      <c r="C113" s="32">
        <v>108</v>
      </c>
      <c r="D113" s="25">
        <f>[6]养成buff汇总!EN113*4+[6]养成buff汇总!ET113</f>
        <v>8.9757159878528601</v>
      </c>
      <c r="E113" s="25">
        <f>[6]养成buff汇总!ER113*4+[6]养成buff汇总!EX113</f>
        <v>9.879999999999999</v>
      </c>
    </row>
    <row r="114" spans="3:5" x14ac:dyDescent="0.15">
      <c r="C114" s="32">
        <v>109</v>
      </c>
      <c r="D114" s="25">
        <f>[6]养成buff汇总!EN114*4+[6]养成buff汇总!ET114</f>
        <v>8.9757159878528601</v>
      </c>
      <c r="E114" s="25">
        <f>[6]养成buff汇总!ER114*4+[6]养成buff汇总!EX114</f>
        <v>9.879999999999999</v>
      </c>
    </row>
    <row r="115" spans="3:5" x14ac:dyDescent="0.15">
      <c r="C115" s="32">
        <v>110</v>
      </c>
      <c r="D115" s="25">
        <f>[6]养成buff汇总!EN115*4+[6]养成buff汇总!ET115</f>
        <v>8.9757159878528601</v>
      </c>
      <c r="E115" s="25">
        <f>[6]养成buff汇总!ER115*4+[6]养成buff汇总!EX115</f>
        <v>9.879999999999999</v>
      </c>
    </row>
    <row r="116" spans="3:5" x14ac:dyDescent="0.15">
      <c r="C116" s="32">
        <v>111</v>
      </c>
      <c r="D116" s="25">
        <f>[6]养成buff汇总!EN116*4+[6]养成buff汇总!ET116</f>
        <v>8.9757159878528601</v>
      </c>
      <c r="E116" s="25">
        <f>[6]养成buff汇总!ER116*4+[6]养成buff汇总!EX116</f>
        <v>9.879999999999999</v>
      </c>
    </row>
    <row r="117" spans="3:5" x14ac:dyDescent="0.15">
      <c r="C117" s="32">
        <v>112</v>
      </c>
      <c r="D117" s="25">
        <f>[6]养成buff汇总!EN117*4+[6]养成buff汇总!ET117</f>
        <v>8.9757159878528601</v>
      </c>
      <c r="E117" s="25">
        <f>[6]养成buff汇总!ER117*4+[6]养成buff汇总!EX117</f>
        <v>9.879999999999999</v>
      </c>
    </row>
    <row r="118" spans="3:5" x14ac:dyDescent="0.15">
      <c r="C118" s="32">
        <v>113</v>
      </c>
      <c r="D118" s="25">
        <f>[6]养成buff汇总!EN118*4+[6]养成buff汇总!ET118</f>
        <v>8.9757159878528601</v>
      </c>
      <c r="E118" s="25">
        <f>[6]养成buff汇总!ER118*4+[6]养成buff汇总!EX118</f>
        <v>9.879999999999999</v>
      </c>
    </row>
    <row r="119" spans="3:5" x14ac:dyDescent="0.15">
      <c r="C119" s="32">
        <v>114</v>
      </c>
      <c r="D119" s="25">
        <f>[6]养成buff汇总!EN119*4+[6]养成buff汇总!ET119</f>
        <v>8.9757159878528601</v>
      </c>
      <c r="E119" s="25">
        <f>[6]养成buff汇总!ER119*4+[6]养成buff汇总!EX119</f>
        <v>9.879999999999999</v>
      </c>
    </row>
    <row r="120" spans="3:5" x14ac:dyDescent="0.15">
      <c r="C120" s="32">
        <v>115</v>
      </c>
      <c r="D120" s="25">
        <f>[6]养成buff汇总!EN120*4+[6]养成buff汇总!ET120</f>
        <v>8.9757159878528601</v>
      </c>
      <c r="E120" s="25">
        <f>[6]养成buff汇总!ER120*4+[6]养成buff汇总!EX120</f>
        <v>9.879999999999999</v>
      </c>
    </row>
    <row r="121" spans="3:5" x14ac:dyDescent="0.15">
      <c r="C121" s="32">
        <v>116</v>
      </c>
      <c r="D121" s="25">
        <f>[6]养成buff汇总!EN121*4+[6]养成buff汇总!ET121</f>
        <v>8.9757159878528601</v>
      </c>
      <c r="E121" s="25">
        <f>[6]养成buff汇总!ER121*4+[6]养成buff汇总!EX121</f>
        <v>9.879999999999999</v>
      </c>
    </row>
    <row r="122" spans="3:5" x14ac:dyDescent="0.15">
      <c r="C122" s="32">
        <v>117</v>
      </c>
      <c r="D122" s="25">
        <f>[6]养成buff汇总!EN122*4+[6]养成buff汇总!ET122</f>
        <v>8.9757159878528601</v>
      </c>
      <c r="E122" s="25">
        <f>[6]养成buff汇总!ER122*4+[6]养成buff汇总!EX122</f>
        <v>9.879999999999999</v>
      </c>
    </row>
    <row r="123" spans="3:5" x14ac:dyDescent="0.15">
      <c r="C123" s="32">
        <v>118</v>
      </c>
      <c r="D123" s="25">
        <f>[6]养成buff汇总!EN123*4+[6]养成buff汇总!ET123</f>
        <v>8.9757159878528601</v>
      </c>
      <c r="E123" s="25">
        <f>[6]养成buff汇总!ER123*4+[6]养成buff汇总!EX123</f>
        <v>9.879999999999999</v>
      </c>
    </row>
    <row r="124" spans="3:5" x14ac:dyDescent="0.15">
      <c r="C124" s="32">
        <v>119</v>
      </c>
      <c r="D124" s="25">
        <f>[6]养成buff汇总!EN124*4+[6]养成buff汇总!ET124</f>
        <v>8.9757159878528601</v>
      </c>
      <c r="E124" s="25">
        <f>[6]养成buff汇总!ER124*4+[6]养成buff汇总!EX124</f>
        <v>9.879999999999999</v>
      </c>
    </row>
    <row r="125" spans="3:5" x14ac:dyDescent="0.15">
      <c r="C125" s="32">
        <v>120</v>
      </c>
      <c r="D125" s="25">
        <f>[6]养成buff汇总!EN125*4+[6]养成buff汇总!ET125</f>
        <v>8.9757159878528601</v>
      </c>
      <c r="E125" s="25">
        <f>[6]养成buff汇总!ER125*4+[6]养成buff汇总!EX125</f>
        <v>9.879999999999999</v>
      </c>
    </row>
    <row r="126" spans="3:5" x14ac:dyDescent="0.15">
      <c r="C126" s="32">
        <v>121</v>
      </c>
      <c r="D126" s="25">
        <f>[6]养成buff汇总!EN126*4+[6]养成buff汇总!ET126</f>
        <v>8.9757159878528601</v>
      </c>
      <c r="E126" s="25">
        <f>[6]养成buff汇总!ER126*4+[6]养成buff汇总!EX126</f>
        <v>9.879999999999999</v>
      </c>
    </row>
    <row r="127" spans="3:5" x14ac:dyDescent="0.15">
      <c r="C127" s="32">
        <v>122</v>
      </c>
      <c r="D127" s="25">
        <f>[6]养成buff汇总!EN127*4+[6]养成buff汇总!ET127</f>
        <v>8.9757159878528601</v>
      </c>
      <c r="E127" s="25">
        <f>[6]养成buff汇总!ER127*4+[6]养成buff汇总!EX127</f>
        <v>9.879999999999999</v>
      </c>
    </row>
    <row r="128" spans="3:5" x14ac:dyDescent="0.15">
      <c r="C128" s="32">
        <v>123</v>
      </c>
      <c r="D128" s="25">
        <f>[6]养成buff汇总!EN128*4+[6]养成buff汇总!ET128</f>
        <v>8.9757159878528601</v>
      </c>
      <c r="E128" s="25">
        <f>[6]养成buff汇总!ER128*4+[6]养成buff汇总!EX128</f>
        <v>9.879999999999999</v>
      </c>
    </row>
    <row r="129" spans="3:5" x14ac:dyDescent="0.15">
      <c r="C129" s="32">
        <v>124</v>
      </c>
      <c r="D129" s="25">
        <f>[6]养成buff汇总!EN129*4+[6]养成buff汇总!ET129</f>
        <v>8.9757159878528601</v>
      </c>
      <c r="E129" s="25">
        <f>[6]养成buff汇总!ER129*4+[6]养成buff汇总!EX129</f>
        <v>9.879999999999999</v>
      </c>
    </row>
    <row r="130" spans="3:5" x14ac:dyDescent="0.15">
      <c r="C130" s="32">
        <v>125</v>
      </c>
      <c r="D130" s="25">
        <f>[6]养成buff汇总!EN130*4+[6]养成buff汇总!ET130</f>
        <v>8.9757159878528601</v>
      </c>
      <c r="E130" s="25">
        <f>[6]养成buff汇总!ER130*4+[6]养成buff汇总!EX130</f>
        <v>9.879999999999999</v>
      </c>
    </row>
    <row r="131" spans="3:5" x14ac:dyDescent="0.15">
      <c r="C131" s="32">
        <v>126</v>
      </c>
      <c r="D131" s="25">
        <f>[6]养成buff汇总!EN131*4+[6]养成buff汇总!ET131</f>
        <v>8.9757159878528601</v>
      </c>
      <c r="E131" s="25">
        <f>[6]养成buff汇总!ER131*4+[6]养成buff汇总!EX131</f>
        <v>9.879999999999999</v>
      </c>
    </row>
    <row r="132" spans="3:5" x14ac:dyDescent="0.15">
      <c r="C132" s="32">
        <v>127</v>
      </c>
      <c r="D132" s="25">
        <f>[6]养成buff汇总!EN132*4+[6]养成buff汇总!ET132</f>
        <v>8.9757159878528601</v>
      </c>
      <c r="E132" s="25">
        <f>[6]养成buff汇总!ER132*4+[6]养成buff汇总!EX132</f>
        <v>9.879999999999999</v>
      </c>
    </row>
    <row r="133" spans="3:5" x14ac:dyDescent="0.15">
      <c r="C133" s="32">
        <v>128</v>
      </c>
      <c r="D133" s="25">
        <f>[6]养成buff汇总!EN133*4+[6]养成buff汇总!ET133</f>
        <v>8.9757159878528601</v>
      </c>
      <c r="E133" s="25">
        <f>[6]养成buff汇总!ER133*4+[6]养成buff汇总!EX133</f>
        <v>9.879999999999999</v>
      </c>
    </row>
    <row r="134" spans="3:5" x14ac:dyDescent="0.15">
      <c r="C134" s="32">
        <v>129</v>
      </c>
      <c r="D134" s="25">
        <f>[6]养成buff汇总!EN134*4+[6]养成buff汇总!ET134</f>
        <v>8.9757159878528601</v>
      </c>
      <c r="E134" s="25">
        <f>[6]养成buff汇总!ER134*4+[6]养成buff汇总!EX134</f>
        <v>9.879999999999999</v>
      </c>
    </row>
    <row r="135" spans="3:5" x14ac:dyDescent="0.15">
      <c r="C135" s="32">
        <v>130</v>
      </c>
      <c r="D135" s="25">
        <f>[6]养成buff汇总!EN135*4+[6]养成buff汇总!ET135</f>
        <v>8.9757159878528601</v>
      </c>
      <c r="E135" s="25">
        <f>[6]养成buff汇总!ER135*4+[6]养成buff汇总!EX135</f>
        <v>9.879999999999999</v>
      </c>
    </row>
    <row r="136" spans="3:5" x14ac:dyDescent="0.15">
      <c r="C136" s="32">
        <v>131</v>
      </c>
      <c r="D136" s="25">
        <f>[6]养成buff汇总!EN136*4+[6]养成buff汇总!ET136</f>
        <v>9.6857159878528591</v>
      </c>
      <c r="E136" s="25">
        <f>[6]养成buff汇总!ER136*4+[6]养成buff汇总!EX136</f>
        <v>10.695</v>
      </c>
    </row>
    <row r="137" spans="3:5" x14ac:dyDescent="0.15">
      <c r="C137" s="32">
        <v>132</v>
      </c>
      <c r="D137" s="25">
        <f>[6]养成buff汇总!EN137*4+[6]养成buff汇总!ET137</f>
        <v>9.6857159878528591</v>
      </c>
      <c r="E137" s="25">
        <f>[6]养成buff汇总!ER137*4+[6]养成buff汇总!EX137</f>
        <v>10.695</v>
      </c>
    </row>
    <row r="138" spans="3:5" x14ac:dyDescent="0.15">
      <c r="C138" s="32">
        <v>133</v>
      </c>
      <c r="D138" s="25">
        <f>[6]养成buff汇总!EN138*4+[6]养成buff汇总!ET138</f>
        <v>9.6857159878528591</v>
      </c>
      <c r="E138" s="25">
        <f>[6]养成buff汇总!ER138*4+[6]养成buff汇总!EX138</f>
        <v>10.695</v>
      </c>
    </row>
    <row r="139" spans="3:5" x14ac:dyDescent="0.15">
      <c r="C139" s="32">
        <v>134</v>
      </c>
      <c r="D139" s="25">
        <f>[6]养成buff汇总!EN139*4+[6]养成buff汇总!ET139</f>
        <v>9.6857159878528591</v>
      </c>
      <c r="E139" s="25">
        <f>[6]养成buff汇总!ER139*4+[6]养成buff汇总!EX139</f>
        <v>10.695</v>
      </c>
    </row>
    <row r="140" spans="3:5" x14ac:dyDescent="0.15">
      <c r="C140" s="32">
        <v>135</v>
      </c>
      <c r="D140" s="25">
        <f>[6]养成buff汇总!EN140*4+[6]养成buff汇总!ET140</f>
        <v>9.6857159878528591</v>
      </c>
      <c r="E140" s="25">
        <f>[6]养成buff汇总!ER140*4+[6]养成buff汇总!EX140</f>
        <v>10.695</v>
      </c>
    </row>
    <row r="141" spans="3:5" x14ac:dyDescent="0.15">
      <c r="C141" s="32">
        <v>136</v>
      </c>
      <c r="D141" s="25">
        <f>[6]养成buff汇总!EN141*4+[6]养成buff汇总!ET141</f>
        <v>9.6857159878528591</v>
      </c>
      <c r="E141" s="25">
        <f>[6]养成buff汇总!ER141*4+[6]养成buff汇总!EX141</f>
        <v>10.695</v>
      </c>
    </row>
    <row r="142" spans="3:5" x14ac:dyDescent="0.15">
      <c r="C142" s="32">
        <v>137</v>
      </c>
      <c r="D142" s="25">
        <f>[6]养成buff汇总!EN142*4+[6]养成buff汇总!ET142</f>
        <v>9.6857159878528591</v>
      </c>
      <c r="E142" s="25">
        <f>[6]养成buff汇总!ER142*4+[6]养成buff汇总!EX142</f>
        <v>10.695</v>
      </c>
    </row>
    <row r="143" spans="3:5" x14ac:dyDescent="0.15">
      <c r="C143" s="32">
        <v>138</v>
      </c>
      <c r="D143" s="25">
        <f>[6]养成buff汇总!EN143*4+[6]养成buff汇总!ET143</f>
        <v>9.6857159878528591</v>
      </c>
      <c r="E143" s="25">
        <f>[6]养成buff汇总!ER143*4+[6]养成buff汇总!EX143</f>
        <v>10.695</v>
      </c>
    </row>
    <row r="144" spans="3:5" x14ac:dyDescent="0.15">
      <c r="C144" s="32">
        <v>139</v>
      </c>
      <c r="D144" s="25">
        <f>[6]养成buff汇总!EN144*4+[6]养成buff汇总!ET144</f>
        <v>9.6857159878528591</v>
      </c>
      <c r="E144" s="25">
        <f>[6]养成buff汇总!ER144*4+[6]养成buff汇总!EX144</f>
        <v>10.695</v>
      </c>
    </row>
    <row r="145" spans="3:5" x14ac:dyDescent="0.15">
      <c r="C145" s="32">
        <v>140</v>
      </c>
      <c r="D145" s="25">
        <f>[6]养成buff汇总!EN145*4+[6]养成buff汇总!ET145</f>
        <v>9.6857159878528591</v>
      </c>
      <c r="E145" s="25">
        <f>[6]养成buff汇总!ER145*4+[6]养成buff汇总!EX145</f>
        <v>10.695</v>
      </c>
    </row>
    <row r="146" spans="3:5" x14ac:dyDescent="0.15">
      <c r="C146" s="32">
        <v>141</v>
      </c>
      <c r="D146" s="25">
        <f>[6]养成buff汇总!EN146*4+[6]养成buff汇总!ET146</f>
        <v>9.6857159878528591</v>
      </c>
      <c r="E146" s="25">
        <f>[6]养成buff汇总!ER146*4+[6]养成buff汇总!EX146</f>
        <v>10.695</v>
      </c>
    </row>
    <row r="147" spans="3:5" x14ac:dyDescent="0.15">
      <c r="C147" s="32">
        <v>142</v>
      </c>
      <c r="D147" s="25">
        <f>[6]养成buff汇总!EN147*4+[6]养成buff汇总!ET147</f>
        <v>9.6857159878528591</v>
      </c>
      <c r="E147" s="25">
        <f>[6]养成buff汇总!ER147*4+[6]养成buff汇总!EX147</f>
        <v>10.695</v>
      </c>
    </row>
    <row r="148" spans="3:5" x14ac:dyDescent="0.15">
      <c r="C148" s="32">
        <v>143</v>
      </c>
      <c r="D148" s="25">
        <f>[6]养成buff汇总!EN148*4+[6]养成buff汇总!ET148</f>
        <v>9.6857159878528591</v>
      </c>
      <c r="E148" s="25">
        <f>[6]养成buff汇总!ER148*4+[6]养成buff汇总!EX148</f>
        <v>10.695</v>
      </c>
    </row>
    <row r="149" spans="3:5" x14ac:dyDescent="0.15">
      <c r="C149" s="32">
        <v>144</v>
      </c>
      <c r="D149" s="25">
        <f>[6]养成buff汇总!EN149*4+[6]养成buff汇总!ET149</f>
        <v>9.6857159878528591</v>
      </c>
      <c r="E149" s="25">
        <f>[6]养成buff汇总!ER149*4+[6]养成buff汇总!EX149</f>
        <v>10.695</v>
      </c>
    </row>
    <row r="150" spans="3:5" x14ac:dyDescent="0.15">
      <c r="C150" s="32">
        <v>145</v>
      </c>
      <c r="D150" s="25">
        <f>[6]养成buff汇总!EN150*4+[6]养成buff汇总!ET150</f>
        <v>9.6857159878528591</v>
      </c>
      <c r="E150" s="25">
        <f>[6]养成buff汇总!ER150*4+[6]养成buff汇总!EX150</f>
        <v>10.695</v>
      </c>
    </row>
    <row r="151" spans="3:5" x14ac:dyDescent="0.15">
      <c r="C151" s="32">
        <v>146</v>
      </c>
      <c r="D151" s="25">
        <f>[6]养成buff汇总!EN151*4+[6]养成buff汇总!ET151</f>
        <v>9.6857159878528591</v>
      </c>
      <c r="E151" s="25">
        <f>[6]养成buff汇总!ER151*4+[6]养成buff汇总!EX151</f>
        <v>10.695</v>
      </c>
    </row>
    <row r="152" spans="3:5" x14ac:dyDescent="0.15">
      <c r="C152" s="32">
        <v>147</v>
      </c>
      <c r="D152" s="25">
        <f>[6]养成buff汇总!EN152*4+[6]养成buff汇总!ET152</f>
        <v>9.6857159878528591</v>
      </c>
      <c r="E152" s="25">
        <f>[6]养成buff汇总!ER152*4+[6]养成buff汇总!EX152</f>
        <v>10.695</v>
      </c>
    </row>
    <row r="153" spans="3:5" x14ac:dyDescent="0.15">
      <c r="C153" s="32">
        <v>148</v>
      </c>
      <c r="D153" s="25">
        <f>[6]养成buff汇总!EN153*4+[6]养成buff汇总!ET153</f>
        <v>9.6857159878528591</v>
      </c>
      <c r="E153" s="25">
        <f>[6]养成buff汇总!ER153*4+[6]养成buff汇总!EX153</f>
        <v>10.695</v>
      </c>
    </row>
    <row r="154" spans="3:5" x14ac:dyDescent="0.15">
      <c r="C154" s="32">
        <v>149</v>
      </c>
      <c r="D154" s="25">
        <f>[6]养成buff汇总!EN154*4+[6]养成buff汇总!ET154</f>
        <v>9.6857159878528591</v>
      </c>
      <c r="E154" s="25">
        <f>[6]养成buff汇总!ER154*4+[6]养成buff汇总!EX154</f>
        <v>10.695</v>
      </c>
    </row>
    <row r="155" spans="3:5" x14ac:dyDescent="0.15">
      <c r="C155" s="32">
        <v>150</v>
      </c>
      <c r="D155" s="25">
        <f>[6]养成buff汇总!EN155*4+[6]养成buff汇总!ET155</f>
        <v>10.040715987852861</v>
      </c>
      <c r="E155" s="25">
        <f>[6]养成buff汇总!ER155*4+[6]养成buff汇总!EX155</f>
        <v>11.102500000000001</v>
      </c>
    </row>
    <row r="156" spans="3:5" x14ac:dyDescent="0.15">
      <c r="C156" s="32">
        <v>151</v>
      </c>
      <c r="D156" s="25">
        <f>[6]养成buff汇总!EN156*4+[6]养成buff汇总!ET156</f>
        <v>10.040715987852861</v>
      </c>
      <c r="E156" s="25">
        <f>[6]养成buff汇总!ER156*4+[6]养成buff汇总!EX156</f>
        <v>11.102500000000001</v>
      </c>
    </row>
    <row r="157" spans="3:5" x14ac:dyDescent="0.15">
      <c r="C157" s="32">
        <v>152</v>
      </c>
      <c r="D157" s="25">
        <f>[6]养成buff汇总!EN157*4+[6]养成buff汇总!ET157</f>
        <v>10.040715987852861</v>
      </c>
      <c r="E157" s="25">
        <f>[6]养成buff汇总!ER157*4+[6]养成buff汇总!EX157</f>
        <v>11.102500000000001</v>
      </c>
    </row>
    <row r="158" spans="3:5" x14ac:dyDescent="0.15">
      <c r="C158" s="32">
        <v>153</v>
      </c>
      <c r="D158" s="25">
        <f>[6]养成buff汇总!EN158*4+[6]养成buff汇总!ET158</f>
        <v>10.040715987852861</v>
      </c>
      <c r="E158" s="25">
        <f>[6]养成buff汇总!ER158*4+[6]养成buff汇总!EX158</f>
        <v>11.102500000000001</v>
      </c>
    </row>
    <row r="159" spans="3:5" x14ac:dyDescent="0.15">
      <c r="C159" s="32">
        <v>154</v>
      </c>
      <c r="D159" s="25">
        <f>[6]养成buff汇总!EN159*4+[6]养成buff汇总!ET159</f>
        <v>10.040715987852861</v>
      </c>
      <c r="E159" s="25">
        <f>[6]养成buff汇总!ER159*4+[6]养成buff汇总!EX159</f>
        <v>11.102500000000001</v>
      </c>
    </row>
    <row r="160" spans="3:5" x14ac:dyDescent="0.15">
      <c r="C160" s="32">
        <v>155</v>
      </c>
      <c r="D160" s="25">
        <f>[6]养成buff汇总!EN160*4+[6]养成buff汇总!ET160</f>
        <v>10.040715987852861</v>
      </c>
      <c r="E160" s="25">
        <f>[6]养成buff汇总!ER160*4+[6]养成buff汇总!EX160</f>
        <v>11.102500000000001</v>
      </c>
    </row>
    <row r="161" spans="3:5" x14ac:dyDescent="0.15">
      <c r="C161" s="32">
        <v>156</v>
      </c>
      <c r="D161" s="25">
        <f>[6]养成buff汇总!EN161*4+[6]养成buff汇总!ET161</f>
        <v>10.040715987852861</v>
      </c>
      <c r="E161" s="25">
        <f>[6]养成buff汇总!ER161*4+[6]养成buff汇总!EX161</f>
        <v>11.102500000000001</v>
      </c>
    </row>
    <row r="162" spans="3:5" x14ac:dyDescent="0.15">
      <c r="C162" s="32">
        <v>157</v>
      </c>
      <c r="D162" s="25">
        <f>[6]养成buff汇总!EN162*4+[6]养成buff汇总!ET162</f>
        <v>10.040715987852861</v>
      </c>
      <c r="E162" s="25">
        <f>[6]养成buff汇总!ER162*4+[6]养成buff汇总!EX162</f>
        <v>11.102500000000001</v>
      </c>
    </row>
    <row r="163" spans="3:5" x14ac:dyDescent="0.15">
      <c r="C163" s="32">
        <v>158</v>
      </c>
      <c r="D163" s="25">
        <f>[6]养成buff汇总!EN163*4+[6]养成buff汇总!ET163</f>
        <v>10.040715987852861</v>
      </c>
      <c r="E163" s="25">
        <f>[6]养成buff汇总!ER163*4+[6]养成buff汇总!EX163</f>
        <v>11.102500000000001</v>
      </c>
    </row>
    <row r="164" spans="3:5" x14ac:dyDescent="0.15">
      <c r="C164" s="32">
        <v>159</v>
      </c>
      <c r="D164" s="25">
        <f>[6]养成buff汇总!EN164*4+[6]养成buff汇总!ET164</f>
        <v>10.040715987852861</v>
      </c>
      <c r="E164" s="25">
        <f>[6]养成buff汇总!ER164*4+[6]养成buff汇总!EX164</f>
        <v>11.102500000000001</v>
      </c>
    </row>
    <row r="165" spans="3:5" x14ac:dyDescent="0.15">
      <c r="C165" s="32">
        <v>160</v>
      </c>
      <c r="D165" s="25">
        <f>[6]养成buff汇总!EN165*4+[6]养成buff汇总!ET165</f>
        <v>10.040715987852861</v>
      </c>
      <c r="E165" s="25">
        <f>[6]养成buff汇总!ER165*4+[6]养成buff汇总!EX165</f>
        <v>11.102500000000001</v>
      </c>
    </row>
    <row r="166" spans="3:5" x14ac:dyDescent="0.15">
      <c r="C166" s="23"/>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规则</vt:lpstr>
      <vt:lpstr>武将评分汇总</vt:lpstr>
      <vt:lpstr>非R武将</vt:lpstr>
      <vt:lpstr>中R武将</vt:lpstr>
      <vt:lpstr>超R武将</vt:lpstr>
      <vt:lpstr>天数对应非R武将</vt:lpstr>
      <vt:lpstr>天数对应中R武将</vt:lpstr>
      <vt:lpstr>天数对应超R武将养</vt:lpstr>
      <vt:lpstr>兵法</vt:lpstr>
      <vt:lpstr>装备</vt:lpstr>
      <vt:lpstr>士兵训练</vt:lpstr>
      <vt:lpstr>圣人天赋</vt:lpstr>
      <vt:lpstr>兵营和医馆和资源建筑</vt:lpstr>
      <vt:lpstr>采集加成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2021-08-04T10:18:51Z</dcterms:modified>
</cp:coreProperties>
</file>